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375" windowWidth="14805" windowHeight="7740" activeTab="3"/>
  </bookViews>
  <sheets>
    <sheet name="武器1" sheetId="1" r:id="rId1"/>
    <sheet name="Sheet2" sheetId="2" r:id="rId2"/>
    <sheet name="武器2" sheetId="3" r:id="rId3"/>
    <sheet name="武器3" sheetId="4" r:id="rId4"/>
    <sheet name="Sheet5" sheetId="5" r:id="rId5"/>
    <sheet name="des1" sheetId="6" r:id="rId6"/>
    <sheet name="挂饰1" sheetId="7" r:id="rId7"/>
    <sheet name="挂饰2" sheetId="8" r:id="rId8"/>
    <sheet name="挂饰3" sheetId="9" r:id="rId9"/>
  </sheets>
  <functionGroups builtInGroupCount="18"/>
  <externalReferences>
    <externalReference r:id="rId10"/>
  </externalReferences>
  <definedNames>
    <definedName name="buff_num">武器2!$AL$27:$AM$58</definedName>
    <definedName name="des">'des1'!$H$7:$I$28</definedName>
    <definedName name="desss">'des1'!$K$7:$L$26</definedName>
    <definedName name="dropaffix1">挂饰1!$AO$42:$AS$45</definedName>
    <definedName name="dropaffix2">挂饰1!$AK$42:$AL$61</definedName>
    <definedName name="dropaffix3">挂饰1!$AO$48:$AP$50</definedName>
    <definedName name="dropimge">挂饰1!$AN$53:$AQ$94</definedName>
    <definedName name="imge1">武器1!$AK$65:$AN$152</definedName>
    <definedName name="profession">武器1!$AQ$38:$AR$57</definedName>
    <definedName name="profession1">武器1!$AN$4:$AR$23</definedName>
    <definedName name="professionGrow">[1]角色1!$B$42:$O$45</definedName>
    <definedName name="professionNatrue">Sheet5!$D$6:$E$26</definedName>
    <definedName name="professionNatureNum">Sheet5!$D$7:$F$26</definedName>
    <definedName name="sell">Sheet5!$E$58:$J$99</definedName>
    <definedName name="simple1">Sheet5!$O$85:$P$88</definedName>
    <definedName name="test1">武器2!$AL$4:$BH$24</definedName>
    <definedName name="test2">Sheet5!$C$32:$J$52</definedName>
    <definedName name="test3">Sheet5!$C$57:$J$99</definedName>
    <definedName name="test4">Sheet5!$D$58:$J$99</definedName>
    <definedName name="test5">Sheet5!$M$75:$S$79</definedName>
    <definedName name="test6">Sheet5!$N$76:$S$79</definedName>
    <definedName name="test7">Sheet5!$E$58:$I$99</definedName>
    <definedName name="test8">Sheet5!$D$107:$G$130</definedName>
    <definedName name="test9">Sheet5!$B$58:$C$99</definedName>
    <definedName name="weapon1">武器1!$AM$4:$AO$23</definedName>
    <definedName name="weapon2">武器1!$AN$4:$AQ$23</definedName>
    <definedName name="weapon3">武器1!$AN$30:$AR$33</definedName>
    <definedName name="weapon4">武器1!$AM$38:$AN$57</definedName>
    <definedName name="weaponn1">武器1!$AN$4:$AO$23</definedName>
  </definedNames>
  <calcPr calcId="152511" calcMode="manual"/>
</workbook>
</file>

<file path=xl/calcChain.xml><?xml version="1.0" encoding="utf-8"?>
<calcChain xmlns="http://schemas.openxmlformats.org/spreadsheetml/2006/main">
  <c r="I75" i="5" l="1"/>
  <c r="I66" i="5" s="1"/>
  <c r="I65" i="5" s="1"/>
  <c r="I64" i="5" s="1"/>
  <c r="I77" i="5"/>
  <c r="I78" i="5"/>
  <c r="I79" i="5" s="1"/>
  <c r="I81" i="5"/>
  <c r="I72" i="5" s="1"/>
  <c r="I63" i="5" s="1"/>
  <c r="I62" i="5" s="1"/>
  <c r="I82" i="5"/>
  <c r="I83" i="5" s="1"/>
  <c r="I85" i="5"/>
  <c r="I86" i="5"/>
  <c r="I87" i="5"/>
  <c r="I89" i="5"/>
  <c r="I90" i="5" s="1"/>
  <c r="I91" i="5" s="1"/>
  <c r="J91" i="5" s="1"/>
  <c r="I93" i="5"/>
  <c r="J93" i="5" s="1"/>
  <c r="I94" i="5"/>
  <c r="I95" i="5" s="1"/>
  <c r="J95" i="5" s="1"/>
  <c r="I97" i="5"/>
  <c r="J97" i="5" s="1"/>
  <c r="J84" i="5"/>
  <c r="J88" i="5"/>
  <c r="J92" i="5"/>
  <c r="J96" i="5"/>
  <c r="I98" i="5" l="1"/>
  <c r="J94" i="5"/>
  <c r="I71" i="5"/>
  <c r="I70" i="5" s="1"/>
  <c r="I69" i="5"/>
  <c r="I68" i="5" s="1"/>
  <c r="I67" i="5" s="1"/>
  <c r="I74" i="5"/>
  <c r="I73" i="5" s="1"/>
  <c r="J82" i="5"/>
  <c r="J89" i="5"/>
  <c r="J90" i="5"/>
  <c r="J86" i="5"/>
  <c r="J85" i="5"/>
  <c r="M25" i="4"/>
  <c r="M89" i="4"/>
  <c r="M153" i="4"/>
  <c r="M217" i="4"/>
  <c r="M281" i="4"/>
  <c r="M344" i="4"/>
  <c r="M360" i="4"/>
  <c r="M376" i="4"/>
  <c r="M392" i="4"/>
  <c r="M408" i="4"/>
  <c r="M456" i="4"/>
  <c r="M472" i="4"/>
  <c r="M488" i="4"/>
  <c r="M504" i="4"/>
  <c r="M520" i="4"/>
  <c r="M536" i="4"/>
  <c r="M584" i="4"/>
  <c r="M600" i="4"/>
  <c r="M605" i="4"/>
  <c r="M610" i="4"/>
  <c r="M616" i="4"/>
  <c r="M620" i="4"/>
  <c r="M624" i="4"/>
  <c r="M628" i="4"/>
  <c r="M632" i="4"/>
  <c r="M636" i="4"/>
  <c r="M640" i="4"/>
  <c r="F8" i="5"/>
  <c r="F9" i="5"/>
  <c r="M73" i="4" s="1"/>
  <c r="F10" i="5"/>
  <c r="F11" i="5"/>
  <c r="F12" i="5"/>
  <c r="F13" i="5"/>
  <c r="M201" i="4" s="1"/>
  <c r="F14" i="5"/>
  <c r="F15" i="5"/>
  <c r="F16" i="5"/>
  <c r="F17" i="5"/>
  <c r="M352" i="4" s="1"/>
  <c r="F18" i="5"/>
  <c r="M356" i="4" s="1"/>
  <c r="F19" i="5"/>
  <c r="F20" i="5"/>
  <c r="F21" i="5"/>
  <c r="M464" i="4" s="1"/>
  <c r="F22" i="5"/>
  <c r="M484" i="4" s="1"/>
  <c r="F23" i="5"/>
  <c r="F24" i="5"/>
  <c r="F25" i="5"/>
  <c r="M592" i="4" s="1"/>
  <c r="F26" i="5"/>
  <c r="M614" i="4" s="1"/>
  <c r="F7" i="5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3" i="9"/>
  <c r="AL4" i="9"/>
  <c r="AL5" i="9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25" i="9"/>
  <c r="AL26" i="9"/>
  <c r="AL27" i="9"/>
  <c r="AL28" i="9"/>
  <c r="AL29" i="9"/>
  <c r="AL30" i="9"/>
  <c r="AL31" i="9"/>
  <c r="AL32" i="9"/>
  <c r="AL33" i="9"/>
  <c r="AL34" i="9"/>
  <c r="AL35" i="9"/>
  <c r="AL36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59" i="9"/>
  <c r="AL60" i="9"/>
  <c r="AL61" i="9"/>
  <c r="AL62" i="9"/>
  <c r="AL63" i="9"/>
  <c r="AL64" i="9"/>
  <c r="AL65" i="9"/>
  <c r="AL66" i="9"/>
  <c r="AL67" i="9"/>
  <c r="AL68" i="9"/>
  <c r="AL69" i="9"/>
  <c r="AL70" i="9"/>
  <c r="AL71" i="9"/>
  <c r="AL72" i="9"/>
  <c r="AL73" i="9"/>
  <c r="AL74" i="9"/>
  <c r="AL75" i="9"/>
  <c r="AL76" i="9"/>
  <c r="AL77" i="9"/>
  <c r="AL78" i="9"/>
  <c r="AL79" i="9"/>
  <c r="AL80" i="9"/>
  <c r="AL81" i="9"/>
  <c r="AL82" i="9"/>
  <c r="AL83" i="9"/>
  <c r="AL84" i="9"/>
  <c r="AL85" i="9"/>
  <c r="AL86" i="9"/>
  <c r="AL87" i="9"/>
  <c r="AL88" i="9"/>
  <c r="AL89" i="9"/>
  <c r="AL90" i="9"/>
  <c r="AL91" i="9"/>
  <c r="AL92" i="9"/>
  <c r="AL93" i="9"/>
  <c r="AL94" i="9"/>
  <c r="AL95" i="9"/>
  <c r="AL96" i="9"/>
  <c r="AL97" i="9"/>
  <c r="AL98" i="9"/>
  <c r="AL99" i="9"/>
  <c r="AL100" i="9"/>
  <c r="AL101" i="9"/>
  <c r="AL102" i="9"/>
  <c r="AL103" i="9"/>
  <c r="AL104" i="9"/>
  <c r="AL105" i="9"/>
  <c r="AL106" i="9"/>
  <c r="AL107" i="9"/>
  <c r="AL108" i="9"/>
  <c r="AL109" i="9"/>
  <c r="AL110" i="9"/>
  <c r="AL111" i="9"/>
  <c r="AL112" i="9"/>
  <c r="AL113" i="9"/>
  <c r="AL114" i="9"/>
  <c r="AL115" i="9"/>
  <c r="AL116" i="9"/>
  <c r="AL117" i="9"/>
  <c r="AL118" i="9"/>
  <c r="AL119" i="9"/>
  <c r="AL120" i="9"/>
  <c r="AL121" i="9"/>
  <c r="AL122" i="9"/>
  <c r="AL123" i="9"/>
  <c r="AL124" i="9"/>
  <c r="AL125" i="9"/>
  <c r="AL126" i="9"/>
  <c r="AL127" i="9"/>
  <c r="AL128" i="9"/>
  <c r="AL129" i="9"/>
  <c r="AL130" i="9"/>
  <c r="AL131" i="9"/>
  <c r="AL132" i="9"/>
  <c r="AL133" i="9"/>
  <c r="AL134" i="9"/>
  <c r="AL135" i="9"/>
  <c r="AL136" i="9"/>
  <c r="AL137" i="9"/>
  <c r="AL138" i="9"/>
  <c r="AL139" i="9"/>
  <c r="AL140" i="9"/>
  <c r="AL141" i="9"/>
  <c r="AL142" i="9"/>
  <c r="AL143" i="9"/>
  <c r="AL144" i="9"/>
  <c r="AL145" i="9"/>
  <c r="AL146" i="9"/>
  <c r="AL147" i="9"/>
  <c r="AL148" i="9"/>
  <c r="AL149" i="9"/>
  <c r="AL150" i="9"/>
  <c r="AL151" i="9"/>
  <c r="AL152" i="9"/>
  <c r="AL153" i="9"/>
  <c r="AL154" i="9"/>
  <c r="AL155" i="9"/>
  <c r="AL156" i="9"/>
  <c r="AL157" i="9"/>
  <c r="AL158" i="9"/>
  <c r="AL159" i="9"/>
  <c r="AL160" i="9"/>
  <c r="AL161" i="9"/>
  <c r="AL162" i="9"/>
  <c r="AL163" i="9"/>
  <c r="AL164" i="9"/>
  <c r="AL165" i="9"/>
  <c r="AL166" i="9"/>
  <c r="AL167" i="9"/>
  <c r="AL168" i="9"/>
  <c r="AL169" i="9"/>
  <c r="AL170" i="9"/>
  <c r="AL171" i="9"/>
  <c r="AL172" i="9"/>
  <c r="AL173" i="9"/>
  <c r="AL174" i="9"/>
  <c r="AL175" i="9"/>
  <c r="AL176" i="9"/>
  <c r="AL177" i="9"/>
  <c r="AL178" i="9"/>
  <c r="AL179" i="9"/>
  <c r="AL180" i="9"/>
  <c r="AL181" i="9"/>
  <c r="AL182" i="9"/>
  <c r="AL183" i="9"/>
  <c r="AL184" i="9"/>
  <c r="AL185" i="9"/>
  <c r="AL186" i="9"/>
  <c r="AL187" i="9"/>
  <c r="AL188" i="9"/>
  <c r="AL189" i="9"/>
  <c r="AL190" i="9"/>
  <c r="AL191" i="9"/>
  <c r="AL192" i="9"/>
  <c r="AL193" i="9"/>
  <c r="AL194" i="9"/>
  <c r="AL195" i="9"/>
  <c r="AL196" i="9"/>
  <c r="AL197" i="9"/>
  <c r="AL198" i="9"/>
  <c r="AL199" i="9"/>
  <c r="AL200" i="9"/>
  <c r="AL201" i="9"/>
  <c r="AL202" i="9"/>
  <c r="AL203" i="9"/>
  <c r="AL204" i="9"/>
  <c r="AL205" i="9"/>
  <c r="AL206" i="9"/>
  <c r="AL207" i="9"/>
  <c r="AL208" i="9"/>
  <c r="AL209" i="9"/>
  <c r="AL210" i="9"/>
  <c r="AL211" i="9"/>
  <c r="AL212" i="9"/>
  <c r="AL213" i="9"/>
  <c r="AL214" i="9"/>
  <c r="AL215" i="9"/>
  <c r="AL216" i="9"/>
  <c r="AL217" i="9"/>
  <c r="AL218" i="9"/>
  <c r="AL219" i="9"/>
  <c r="AL220" i="9"/>
  <c r="AL221" i="9"/>
  <c r="AL222" i="9"/>
  <c r="AL223" i="9"/>
  <c r="AL224" i="9"/>
  <c r="AL225" i="9"/>
  <c r="AL226" i="9"/>
  <c r="AL227" i="9"/>
  <c r="AL228" i="9"/>
  <c r="AL229" i="9"/>
  <c r="AL230" i="9"/>
  <c r="AL231" i="9"/>
  <c r="AL232" i="9"/>
  <c r="AL233" i="9"/>
  <c r="AL234" i="9"/>
  <c r="AL235" i="9"/>
  <c r="AL236" i="9"/>
  <c r="AL237" i="9"/>
  <c r="AL238" i="9"/>
  <c r="AL239" i="9"/>
  <c r="AL240" i="9"/>
  <c r="AL241" i="9"/>
  <c r="AL242" i="9"/>
  <c r="AL243" i="9"/>
  <c r="AL244" i="9"/>
  <c r="AL245" i="9"/>
  <c r="AL246" i="9"/>
  <c r="AL247" i="9"/>
  <c r="AL248" i="9"/>
  <c r="AL249" i="9"/>
  <c r="AL250" i="9"/>
  <c r="AL251" i="9"/>
  <c r="AL252" i="9"/>
  <c r="AL253" i="9"/>
  <c r="AL254" i="9"/>
  <c r="AL255" i="9"/>
  <c r="AL256" i="9"/>
  <c r="AL257" i="9"/>
  <c r="AL258" i="9"/>
  <c r="AL259" i="9"/>
  <c r="AL260" i="9"/>
  <c r="AL261" i="9"/>
  <c r="AL262" i="9"/>
  <c r="AL263" i="9"/>
  <c r="AL264" i="9"/>
  <c r="AL265" i="9"/>
  <c r="AL266" i="9"/>
  <c r="AL267" i="9"/>
  <c r="AL268" i="9"/>
  <c r="AL269" i="9"/>
  <c r="AL270" i="9"/>
  <c r="AL271" i="9"/>
  <c r="AL272" i="9"/>
  <c r="AL273" i="9"/>
  <c r="AL274" i="9"/>
  <c r="AL275" i="9"/>
  <c r="AL276" i="9"/>
  <c r="AL277" i="9"/>
  <c r="AL278" i="9"/>
  <c r="AL279" i="9"/>
  <c r="AL280" i="9"/>
  <c r="AL281" i="9"/>
  <c r="AL282" i="9"/>
  <c r="AL283" i="9"/>
  <c r="AL284" i="9"/>
  <c r="AL285" i="9"/>
  <c r="AL286" i="9"/>
  <c r="AL287" i="9"/>
  <c r="AL288" i="9"/>
  <c r="AL289" i="9"/>
  <c r="AL290" i="9"/>
  <c r="AL291" i="9"/>
  <c r="AL292" i="9"/>
  <c r="AL293" i="9"/>
  <c r="AL294" i="9"/>
  <c r="AL295" i="9"/>
  <c r="AL296" i="9"/>
  <c r="AL297" i="9"/>
  <c r="AL298" i="9"/>
  <c r="AL299" i="9"/>
  <c r="AL300" i="9"/>
  <c r="AL301" i="9"/>
  <c r="AL302" i="9"/>
  <c r="AL303" i="9"/>
  <c r="AL304" i="9"/>
  <c r="AL305" i="9"/>
  <c r="AL306" i="9"/>
  <c r="AL307" i="9"/>
  <c r="AL308" i="9"/>
  <c r="AL309" i="9"/>
  <c r="AL310" i="9"/>
  <c r="AL311" i="9"/>
  <c r="AL312" i="9"/>
  <c r="AL313" i="9"/>
  <c r="AL314" i="9"/>
  <c r="AL315" i="9"/>
  <c r="AL316" i="9"/>
  <c r="AL317" i="9"/>
  <c r="AL318" i="9"/>
  <c r="AL319" i="9"/>
  <c r="AL320" i="9"/>
  <c r="AL321" i="9"/>
  <c r="AL322" i="9"/>
  <c r="AL323" i="9"/>
  <c r="AL324" i="9"/>
  <c r="AL325" i="9"/>
  <c r="AL326" i="9"/>
  <c r="AL327" i="9"/>
  <c r="AL328" i="9"/>
  <c r="AL329" i="9"/>
  <c r="AL330" i="9"/>
  <c r="AL331" i="9"/>
  <c r="AL332" i="9"/>
  <c r="AL333" i="9"/>
  <c r="AL334" i="9"/>
  <c r="AL335" i="9"/>
  <c r="AL336" i="9"/>
  <c r="AL337" i="9"/>
  <c r="AL338" i="9"/>
  <c r="AL339" i="9"/>
  <c r="AL340" i="9"/>
  <c r="AL341" i="9"/>
  <c r="AL342" i="9"/>
  <c r="AL343" i="9"/>
  <c r="AL344" i="9"/>
  <c r="AL345" i="9"/>
  <c r="AL346" i="9"/>
  <c r="AL347" i="9"/>
  <c r="AL348" i="9"/>
  <c r="AL349" i="9"/>
  <c r="AL350" i="9"/>
  <c r="AL351" i="9"/>
  <c r="AL352" i="9"/>
  <c r="AL353" i="9"/>
  <c r="AL354" i="9"/>
  <c r="AL355" i="9"/>
  <c r="AL356" i="9"/>
  <c r="AL357" i="9"/>
  <c r="AL358" i="9"/>
  <c r="AL359" i="9"/>
  <c r="AL360" i="9"/>
  <c r="AL361" i="9"/>
  <c r="AL362" i="9"/>
  <c r="AL363" i="9"/>
  <c r="AL364" i="9"/>
  <c r="AL365" i="9"/>
  <c r="AL366" i="9"/>
  <c r="AL367" i="9"/>
  <c r="AL368" i="9"/>
  <c r="AL369" i="9"/>
  <c r="AL370" i="9"/>
  <c r="AL371" i="9"/>
  <c r="AL372" i="9"/>
  <c r="AL373" i="9"/>
  <c r="AL374" i="9"/>
  <c r="AL375" i="9"/>
  <c r="AL376" i="9"/>
  <c r="AL377" i="9"/>
  <c r="AL378" i="9"/>
  <c r="AL379" i="9"/>
  <c r="AL380" i="9"/>
  <c r="AL381" i="9"/>
  <c r="AL382" i="9"/>
  <c r="AL383" i="9"/>
  <c r="AL384" i="9"/>
  <c r="AL385" i="9"/>
  <c r="AL386" i="9"/>
  <c r="AL387" i="9"/>
  <c r="AL388" i="9"/>
  <c r="AL389" i="9"/>
  <c r="AL390" i="9"/>
  <c r="AL391" i="9"/>
  <c r="AL392" i="9"/>
  <c r="AL393" i="9"/>
  <c r="AL394" i="9"/>
  <c r="AL395" i="9"/>
  <c r="AL396" i="9"/>
  <c r="AL397" i="9"/>
  <c r="AL398" i="9"/>
  <c r="AL399" i="9"/>
  <c r="AL400" i="9"/>
  <c r="AL401" i="9"/>
  <c r="AL402" i="9"/>
  <c r="AL403" i="9"/>
  <c r="AL404" i="9"/>
  <c r="AL405" i="9"/>
  <c r="AL406" i="9"/>
  <c r="AL407" i="9"/>
  <c r="AL408" i="9"/>
  <c r="AL409" i="9"/>
  <c r="AL410" i="9"/>
  <c r="AL411" i="9"/>
  <c r="AL412" i="9"/>
  <c r="AL413" i="9"/>
  <c r="AL414" i="9"/>
  <c r="AL415" i="9"/>
  <c r="AL416" i="9"/>
  <c r="AL417" i="9"/>
  <c r="AL418" i="9"/>
  <c r="AL419" i="9"/>
  <c r="AL420" i="9"/>
  <c r="AL421" i="9"/>
  <c r="AL422" i="9"/>
  <c r="AL423" i="9"/>
  <c r="AL424" i="9"/>
  <c r="AL425" i="9"/>
  <c r="AL426" i="9"/>
  <c r="AL427" i="9"/>
  <c r="AL428" i="9"/>
  <c r="AL429" i="9"/>
  <c r="AL430" i="9"/>
  <c r="AL431" i="9"/>
  <c r="AL432" i="9"/>
  <c r="AL433" i="9"/>
  <c r="AL434" i="9"/>
  <c r="AL435" i="9"/>
  <c r="AL436" i="9"/>
  <c r="AL437" i="9"/>
  <c r="AL438" i="9"/>
  <c r="AL439" i="9"/>
  <c r="AL440" i="9"/>
  <c r="AL441" i="9"/>
  <c r="AL442" i="9"/>
  <c r="AL443" i="9"/>
  <c r="AL444" i="9"/>
  <c r="AL445" i="9"/>
  <c r="AL446" i="9"/>
  <c r="AL447" i="9"/>
  <c r="AL448" i="9"/>
  <c r="AL449" i="9"/>
  <c r="AL450" i="9"/>
  <c r="AL451" i="9"/>
  <c r="AL452" i="9"/>
  <c r="AL453" i="9"/>
  <c r="AL454" i="9"/>
  <c r="AL455" i="9"/>
  <c r="AL456" i="9"/>
  <c r="AL457" i="9"/>
  <c r="AL458" i="9"/>
  <c r="AL459" i="9"/>
  <c r="AL460" i="9"/>
  <c r="AL461" i="9"/>
  <c r="AL462" i="9"/>
  <c r="AL463" i="9"/>
  <c r="AL464" i="9"/>
  <c r="AL465" i="9"/>
  <c r="AL466" i="9"/>
  <c r="AL467" i="9"/>
  <c r="AL468" i="9"/>
  <c r="AL469" i="9"/>
  <c r="AL470" i="9"/>
  <c r="AL471" i="9"/>
  <c r="AL472" i="9"/>
  <c r="AL473" i="9"/>
  <c r="AL474" i="9"/>
  <c r="AL475" i="9"/>
  <c r="AL476" i="9"/>
  <c r="AL477" i="9"/>
  <c r="AL478" i="9"/>
  <c r="AL479" i="9"/>
  <c r="AL480" i="9"/>
  <c r="AL481" i="9"/>
  <c r="AL482" i="9"/>
  <c r="AL483" i="9"/>
  <c r="AL484" i="9"/>
  <c r="AL485" i="9"/>
  <c r="AL486" i="9"/>
  <c r="AL487" i="9"/>
  <c r="AL488" i="9"/>
  <c r="AL489" i="9"/>
  <c r="AL490" i="9"/>
  <c r="AL491" i="9"/>
  <c r="AL492" i="9"/>
  <c r="AL493" i="9"/>
  <c r="AL494" i="9"/>
  <c r="AL495" i="9"/>
  <c r="AL496" i="9"/>
  <c r="AL497" i="9"/>
  <c r="AL498" i="9"/>
  <c r="AL499" i="9"/>
  <c r="AL500" i="9"/>
  <c r="AL501" i="9"/>
  <c r="AL502" i="9"/>
  <c r="AL503" i="9"/>
  <c r="AL504" i="9"/>
  <c r="AL505" i="9"/>
  <c r="AL506" i="9"/>
  <c r="AL507" i="9"/>
  <c r="AL508" i="9"/>
  <c r="AL509" i="9"/>
  <c r="AL510" i="9"/>
  <c r="AL511" i="9"/>
  <c r="AL512" i="9"/>
  <c r="AL513" i="9"/>
  <c r="AL514" i="9"/>
  <c r="AL515" i="9"/>
  <c r="AL516" i="9"/>
  <c r="AL517" i="9"/>
  <c r="AL518" i="9"/>
  <c r="AL519" i="9"/>
  <c r="AL520" i="9"/>
  <c r="AL521" i="9"/>
  <c r="AL522" i="9"/>
  <c r="AL523" i="9"/>
  <c r="AL524" i="9"/>
  <c r="AL525" i="9"/>
  <c r="AL526" i="9"/>
  <c r="AL527" i="9"/>
  <c r="AL528" i="9"/>
  <c r="AL529" i="9"/>
  <c r="AL530" i="9"/>
  <c r="AL531" i="9"/>
  <c r="AL532" i="9"/>
  <c r="AL533" i="9"/>
  <c r="AL534" i="9"/>
  <c r="AL535" i="9"/>
  <c r="AL536" i="9"/>
  <c r="AL537" i="9"/>
  <c r="AL538" i="9"/>
  <c r="AL539" i="9"/>
  <c r="AL540" i="9"/>
  <c r="AL541" i="9"/>
  <c r="AL542" i="9"/>
  <c r="AL543" i="9"/>
  <c r="AL544" i="9"/>
  <c r="AL545" i="9"/>
  <c r="AL546" i="9"/>
  <c r="AL547" i="9"/>
  <c r="AL548" i="9"/>
  <c r="AL549" i="9"/>
  <c r="AL550" i="9"/>
  <c r="AL551" i="9"/>
  <c r="AL552" i="9"/>
  <c r="AL553" i="9"/>
  <c r="AL554" i="9"/>
  <c r="AL555" i="9"/>
  <c r="AL556" i="9"/>
  <c r="AL557" i="9"/>
  <c r="AL558" i="9"/>
  <c r="AL559" i="9"/>
  <c r="AL560" i="9"/>
  <c r="AL561" i="9"/>
  <c r="AL562" i="9"/>
  <c r="AL563" i="9"/>
  <c r="AL564" i="9"/>
  <c r="AL565" i="9"/>
  <c r="AL566" i="9"/>
  <c r="AL567" i="9"/>
  <c r="AL568" i="9"/>
  <c r="AL569" i="9"/>
  <c r="AL570" i="9"/>
  <c r="AL571" i="9"/>
  <c r="AL572" i="9"/>
  <c r="AL573" i="9"/>
  <c r="AL574" i="9"/>
  <c r="AL575" i="9"/>
  <c r="AL576" i="9"/>
  <c r="AL577" i="9"/>
  <c r="AL578" i="9"/>
  <c r="AL579" i="9"/>
  <c r="AL580" i="9"/>
  <c r="AL581" i="9"/>
  <c r="AL582" i="9"/>
  <c r="AL583" i="9"/>
  <c r="AL584" i="9"/>
  <c r="AL585" i="9"/>
  <c r="AL586" i="9"/>
  <c r="AL587" i="9"/>
  <c r="AL588" i="9"/>
  <c r="AL589" i="9"/>
  <c r="AL590" i="9"/>
  <c r="AL591" i="9"/>
  <c r="AL592" i="9"/>
  <c r="AL593" i="9"/>
  <c r="AL594" i="9"/>
  <c r="AL595" i="9"/>
  <c r="AL596" i="9"/>
  <c r="AL597" i="9"/>
  <c r="AL598" i="9"/>
  <c r="AL599" i="9"/>
  <c r="AL600" i="9"/>
  <c r="AL601" i="9"/>
  <c r="AL602" i="9"/>
  <c r="AL603" i="9"/>
  <c r="AL604" i="9"/>
  <c r="AL605" i="9"/>
  <c r="AL606" i="9"/>
  <c r="AL607" i="9"/>
  <c r="AL608" i="9"/>
  <c r="AL609" i="9"/>
  <c r="AL610" i="9"/>
  <c r="AL611" i="9"/>
  <c r="AL612" i="9"/>
  <c r="AL613" i="9"/>
  <c r="AL614" i="9"/>
  <c r="AL615" i="9"/>
  <c r="AL616" i="9"/>
  <c r="AL617" i="9"/>
  <c r="AL618" i="9"/>
  <c r="AL619" i="9"/>
  <c r="AL620" i="9"/>
  <c r="AL621" i="9"/>
  <c r="AL622" i="9"/>
  <c r="AL623" i="9"/>
  <c r="AL624" i="9"/>
  <c r="AL625" i="9"/>
  <c r="AL626" i="9"/>
  <c r="AL627" i="9"/>
  <c r="AL628" i="9"/>
  <c r="AL629" i="9"/>
  <c r="AL630" i="9"/>
  <c r="AL631" i="9"/>
  <c r="AL632" i="9"/>
  <c r="AL633" i="9"/>
  <c r="AL634" i="9"/>
  <c r="AL635" i="9"/>
  <c r="AL636" i="9"/>
  <c r="AL637" i="9"/>
  <c r="AL638" i="9"/>
  <c r="AL639" i="9"/>
  <c r="AL640" i="9"/>
  <c r="AL641" i="9"/>
  <c r="AL642" i="9"/>
  <c r="AL3" i="9"/>
  <c r="AM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26" i="4"/>
  <c r="AM427" i="4"/>
  <c r="AM428" i="4"/>
  <c r="AM429" i="4"/>
  <c r="AM430" i="4"/>
  <c r="AM431" i="4"/>
  <c r="AM432" i="4"/>
  <c r="AM433" i="4"/>
  <c r="AM434" i="4"/>
  <c r="AM435" i="4"/>
  <c r="AM436" i="4"/>
  <c r="AM437" i="4"/>
  <c r="AM438" i="4"/>
  <c r="AM439" i="4"/>
  <c r="AM440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46" i="4"/>
  <c r="AM547" i="4"/>
  <c r="AM548" i="4"/>
  <c r="AM549" i="4"/>
  <c r="AM550" i="4"/>
  <c r="AM551" i="4"/>
  <c r="AM552" i="4"/>
  <c r="AM553" i="4"/>
  <c r="AM554" i="4"/>
  <c r="AM555" i="4"/>
  <c r="AM556" i="4"/>
  <c r="AM557" i="4"/>
  <c r="AM558" i="4"/>
  <c r="AM559" i="4"/>
  <c r="AM560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06" i="4"/>
  <c r="AM607" i="4"/>
  <c r="AM608" i="4"/>
  <c r="AM609" i="4"/>
  <c r="AM610" i="4"/>
  <c r="AM611" i="4"/>
  <c r="AM612" i="4"/>
  <c r="AM613" i="4"/>
  <c r="AM614" i="4"/>
  <c r="AM615" i="4"/>
  <c r="AM616" i="4"/>
  <c r="AM617" i="4"/>
  <c r="AM618" i="4"/>
  <c r="AM619" i="4"/>
  <c r="AM620" i="4"/>
  <c r="AM621" i="4"/>
  <c r="AM622" i="4"/>
  <c r="AM623" i="4"/>
  <c r="AM624" i="4"/>
  <c r="AM625" i="4"/>
  <c r="AM626" i="4"/>
  <c r="AM627" i="4"/>
  <c r="AM628" i="4"/>
  <c r="AM629" i="4"/>
  <c r="AM630" i="4"/>
  <c r="AM631" i="4"/>
  <c r="AM632" i="4"/>
  <c r="AM633" i="4"/>
  <c r="AM634" i="4"/>
  <c r="AM635" i="4"/>
  <c r="AM636" i="4"/>
  <c r="AM637" i="4"/>
  <c r="AM638" i="4"/>
  <c r="AM639" i="4"/>
  <c r="AM640" i="4"/>
  <c r="AM641" i="4"/>
  <c r="AM642" i="4"/>
  <c r="AM3" i="4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M549" i="4" l="1"/>
  <c r="M553" i="4"/>
  <c r="M557" i="4"/>
  <c r="M561" i="4"/>
  <c r="M565" i="4"/>
  <c r="M569" i="4"/>
  <c r="M573" i="4"/>
  <c r="M577" i="4"/>
  <c r="M550" i="4"/>
  <c r="M554" i="4"/>
  <c r="M558" i="4"/>
  <c r="M562" i="4"/>
  <c r="M566" i="4"/>
  <c r="M570" i="4"/>
  <c r="M574" i="4"/>
  <c r="M578" i="4"/>
  <c r="M547" i="4"/>
  <c r="M551" i="4"/>
  <c r="M555" i="4"/>
  <c r="M559" i="4"/>
  <c r="M563" i="4"/>
  <c r="M567" i="4"/>
  <c r="M571" i="4"/>
  <c r="M575" i="4"/>
  <c r="M556" i="4"/>
  <c r="M572" i="4"/>
  <c r="M560" i="4"/>
  <c r="M576" i="4"/>
  <c r="M548" i="4"/>
  <c r="M564" i="4"/>
  <c r="M421" i="4"/>
  <c r="M425" i="4"/>
  <c r="M429" i="4"/>
  <c r="M433" i="4"/>
  <c r="M437" i="4"/>
  <c r="M441" i="4"/>
  <c r="M445" i="4"/>
  <c r="M449" i="4"/>
  <c r="M422" i="4"/>
  <c r="M426" i="4"/>
  <c r="M430" i="4"/>
  <c r="M434" i="4"/>
  <c r="M438" i="4"/>
  <c r="M442" i="4"/>
  <c r="M446" i="4"/>
  <c r="M450" i="4"/>
  <c r="M419" i="4"/>
  <c r="M423" i="4"/>
  <c r="M427" i="4"/>
  <c r="M431" i="4"/>
  <c r="M435" i="4"/>
  <c r="M439" i="4"/>
  <c r="M443" i="4"/>
  <c r="M447" i="4"/>
  <c r="M428" i="4"/>
  <c r="M444" i="4"/>
  <c r="M432" i="4"/>
  <c r="M448" i="4"/>
  <c r="M420" i="4"/>
  <c r="M436" i="4"/>
  <c r="M294" i="4"/>
  <c r="M298" i="4"/>
  <c r="M302" i="4"/>
  <c r="M306" i="4"/>
  <c r="M310" i="4"/>
  <c r="M314" i="4"/>
  <c r="M318" i="4"/>
  <c r="M322" i="4"/>
  <c r="M291" i="4"/>
  <c r="M295" i="4"/>
  <c r="M299" i="4"/>
  <c r="M303" i="4"/>
  <c r="M307" i="4"/>
  <c r="M311" i="4"/>
  <c r="M315" i="4"/>
  <c r="M319" i="4"/>
  <c r="M292" i="4"/>
  <c r="M296" i="4"/>
  <c r="M300" i="4"/>
  <c r="M304" i="4"/>
  <c r="M308" i="4"/>
  <c r="M312" i="4"/>
  <c r="M316" i="4"/>
  <c r="M320" i="4"/>
  <c r="M301" i="4"/>
  <c r="M317" i="4"/>
  <c r="M305" i="4"/>
  <c r="M321" i="4"/>
  <c r="M293" i="4"/>
  <c r="M309" i="4"/>
  <c r="M297" i="4"/>
  <c r="M313" i="4"/>
  <c r="M166" i="4"/>
  <c r="M170" i="4"/>
  <c r="M174" i="4"/>
  <c r="M178" i="4"/>
  <c r="M182" i="4"/>
  <c r="M186" i="4"/>
  <c r="M190" i="4"/>
  <c r="M194" i="4"/>
  <c r="M163" i="4"/>
  <c r="M167" i="4"/>
  <c r="M171" i="4"/>
  <c r="M175" i="4"/>
  <c r="M179" i="4"/>
  <c r="M183" i="4"/>
  <c r="M187" i="4"/>
  <c r="M191" i="4"/>
  <c r="M164" i="4"/>
  <c r="M168" i="4"/>
  <c r="M172" i="4"/>
  <c r="M176" i="4"/>
  <c r="M180" i="4"/>
  <c r="M184" i="4"/>
  <c r="M188" i="4"/>
  <c r="M192" i="4"/>
  <c r="M173" i="4"/>
  <c r="M189" i="4"/>
  <c r="M177" i="4"/>
  <c r="M193" i="4"/>
  <c r="M165" i="4"/>
  <c r="M181" i="4"/>
  <c r="M169" i="4"/>
  <c r="M185" i="4"/>
  <c r="M38" i="4"/>
  <c r="M42" i="4"/>
  <c r="M46" i="4"/>
  <c r="M50" i="4"/>
  <c r="M54" i="4"/>
  <c r="M58" i="4"/>
  <c r="M62" i="4"/>
  <c r="M66" i="4"/>
  <c r="M35" i="4"/>
  <c r="M39" i="4"/>
  <c r="M43" i="4"/>
  <c r="M47" i="4"/>
  <c r="M51" i="4"/>
  <c r="M55" i="4"/>
  <c r="M59" i="4"/>
  <c r="M63" i="4"/>
  <c r="M36" i="4"/>
  <c r="M40" i="4"/>
  <c r="M44" i="4"/>
  <c r="M48" i="4"/>
  <c r="M52" i="4"/>
  <c r="M56" i="4"/>
  <c r="M60" i="4"/>
  <c r="M64" i="4"/>
  <c r="M45" i="4"/>
  <c r="M61" i="4"/>
  <c r="M49" i="4"/>
  <c r="M65" i="4"/>
  <c r="M37" i="4"/>
  <c r="M53" i="4"/>
  <c r="M41" i="4"/>
  <c r="M57" i="4"/>
  <c r="M568" i="4"/>
  <c r="M440" i="4"/>
  <c r="M552" i="4"/>
  <c r="M424" i="4"/>
  <c r="M6" i="4"/>
  <c r="M10" i="4"/>
  <c r="M14" i="4"/>
  <c r="M18" i="4"/>
  <c r="M22" i="4"/>
  <c r="M26" i="4"/>
  <c r="M30" i="4"/>
  <c r="M34" i="4"/>
  <c r="M7" i="4"/>
  <c r="M11" i="4"/>
  <c r="M15" i="4"/>
  <c r="M19" i="4"/>
  <c r="M23" i="4"/>
  <c r="M27" i="4"/>
  <c r="M31" i="4"/>
  <c r="M4" i="4"/>
  <c r="M8" i="4"/>
  <c r="M12" i="4"/>
  <c r="M16" i="4"/>
  <c r="M20" i="4"/>
  <c r="M24" i="4"/>
  <c r="M28" i="4"/>
  <c r="M32" i="4"/>
  <c r="M13" i="4"/>
  <c r="M29" i="4"/>
  <c r="M17" i="4"/>
  <c r="M33" i="4"/>
  <c r="M5" i="4"/>
  <c r="M21" i="4"/>
  <c r="M517" i="4"/>
  <c r="M521" i="4"/>
  <c r="M525" i="4"/>
  <c r="M529" i="4"/>
  <c r="M533" i="4"/>
  <c r="M537" i="4"/>
  <c r="M541" i="4"/>
  <c r="M545" i="4"/>
  <c r="M518" i="4"/>
  <c r="M522" i="4"/>
  <c r="M526" i="4"/>
  <c r="M530" i="4"/>
  <c r="M534" i="4"/>
  <c r="M538" i="4"/>
  <c r="M542" i="4"/>
  <c r="M546" i="4"/>
  <c r="M515" i="4"/>
  <c r="M519" i="4"/>
  <c r="M523" i="4"/>
  <c r="M527" i="4"/>
  <c r="M531" i="4"/>
  <c r="M535" i="4"/>
  <c r="M539" i="4"/>
  <c r="M543" i="4"/>
  <c r="M389" i="4"/>
  <c r="M393" i="4"/>
  <c r="M397" i="4"/>
  <c r="M401" i="4"/>
  <c r="M405" i="4"/>
  <c r="M409" i="4"/>
  <c r="M413" i="4"/>
  <c r="M417" i="4"/>
  <c r="M390" i="4"/>
  <c r="M394" i="4"/>
  <c r="M398" i="4"/>
  <c r="M402" i="4"/>
  <c r="M406" i="4"/>
  <c r="M410" i="4"/>
  <c r="M414" i="4"/>
  <c r="M418" i="4"/>
  <c r="M387" i="4"/>
  <c r="M391" i="4"/>
  <c r="M395" i="4"/>
  <c r="M399" i="4"/>
  <c r="M403" i="4"/>
  <c r="M407" i="4"/>
  <c r="M411" i="4"/>
  <c r="M415" i="4"/>
  <c r="M262" i="4"/>
  <c r="M266" i="4"/>
  <c r="M270" i="4"/>
  <c r="M274" i="4"/>
  <c r="M278" i="4"/>
  <c r="M282" i="4"/>
  <c r="M286" i="4"/>
  <c r="M290" i="4"/>
  <c r="M259" i="4"/>
  <c r="M263" i="4"/>
  <c r="M267" i="4"/>
  <c r="M271" i="4"/>
  <c r="M275" i="4"/>
  <c r="M279" i="4"/>
  <c r="M283" i="4"/>
  <c r="M287" i="4"/>
  <c r="M260" i="4"/>
  <c r="M264" i="4"/>
  <c r="M268" i="4"/>
  <c r="M272" i="4"/>
  <c r="M276" i="4"/>
  <c r="M280" i="4"/>
  <c r="M284" i="4"/>
  <c r="M288" i="4"/>
  <c r="M269" i="4"/>
  <c r="M285" i="4"/>
  <c r="M273" i="4"/>
  <c r="M289" i="4"/>
  <c r="M261" i="4"/>
  <c r="M277" i="4"/>
  <c r="M134" i="4"/>
  <c r="M138" i="4"/>
  <c r="M142" i="4"/>
  <c r="M146" i="4"/>
  <c r="M150" i="4"/>
  <c r="M154" i="4"/>
  <c r="M158" i="4"/>
  <c r="M162" i="4"/>
  <c r="M131" i="4"/>
  <c r="M135" i="4"/>
  <c r="M139" i="4"/>
  <c r="M143" i="4"/>
  <c r="M147" i="4"/>
  <c r="M151" i="4"/>
  <c r="M155" i="4"/>
  <c r="M159" i="4"/>
  <c r="M132" i="4"/>
  <c r="M136" i="4"/>
  <c r="M140" i="4"/>
  <c r="M144" i="4"/>
  <c r="M148" i="4"/>
  <c r="M152" i="4"/>
  <c r="M156" i="4"/>
  <c r="M160" i="4"/>
  <c r="M141" i="4"/>
  <c r="M157" i="4"/>
  <c r="M145" i="4"/>
  <c r="M161" i="4"/>
  <c r="M133" i="4"/>
  <c r="M149" i="4"/>
  <c r="M3" i="4"/>
  <c r="M639" i="4"/>
  <c r="M635" i="4"/>
  <c r="M631" i="4"/>
  <c r="M627" i="4"/>
  <c r="M623" i="4"/>
  <c r="M619" i="4"/>
  <c r="M609" i="4"/>
  <c r="M604" i="4"/>
  <c r="M596" i="4"/>
  <c r="M580" i="4"/>
  <c r="M532" i="4"/>
  <c r="M516" i="4"/>
  <c r="M500" i="4"/>
  <c r="M468" i="4"/>
  <c r="M452" i="4"/>
  <c r="M404" i="4"/>
  <c r="M388" i="4"/>
  <c r="M372" i="4"/>
  <c r="M329" i="4"/>
  <c r="M265" i="4"/>
  <c r="M137" i="4"/>
  <c r="M9" i="4"/>
  <c r="M611" i="4"/>
  <c r="M615" i="4"/>
  <c r="M485" i="4"/>
  <c r="M489" i="4"/>
  <c r="M493" i="4"/>
  <c r="M497" i="4"/>
  <c r="M501" i="4"/>
  <c r="M505" i="4"/>
  <c r="M509" i="4"/>
  <c r="M513" i="4"/>
  <c r="M486" i="4"/>
  <c r="M490" i="4"/>
  <c r="M494" i="4"/>
  <c r="M498" i="4"/>
  <c r="M502" i="4"/>
  <c r="M506" i="4"/>
  <c r="M510" i="4"/>
  <c r="M514" i="4"/>
  <c r="M483" i="4"/>
  <c r="M487" i="4"/>
  <c r="M491" i="4"/>
  <c r="M495" i="4"/>
  <c r="M499" i="4"/>
  <c r="M503" i="4"/>
  <c r="M507" i="4"/>
  <c r="M511" i="4"/>
  <c r="M357" i="4"/>
  <c r="M361" i="4"/>
  <c r="M365" i="4"/>
  <c r="M369" i="4"/>
  <c r="M373" i="4"/>
  <c r="M377" i="4"/>
  <c r="M381" i="4"/>
  <c r="M385" i="4"/>
  <c r="M358" i="4"/>
  <c r="M362" i="4"/>
  <c r="M366" i="4"/>
  <c r="M370" i="4"/>
  <c r="M374" i="4"/>
  <c r="M378" i="4"/>
  <c r="M382" i="4"/>
  <c r="M386" i="4"/>
  <c r="M355" i="4"/>
  <c r="M359" i="4"/>
  <c r="M363" i="4"/>
  <c r="M367" i="4"/>
  <c r="M371" i="4"/>
  <c r="M375" i="4"/>
  <c r="M379" i="4"/>
  <c r="M383" i="4"/>
  <c r="M230" i="4"/>
  <c r="M234" i="4"/>
  <c r="M238" i="4"/>
  <c r="M242" i="4"/>
  <c r="M246" i="4"/>
  <c r="M250" i="4"/>
  <c r="M254" i="4"/>
  <c r="M258" i="4"/>
  <c r="M227" i="4"/>
  <c r="M231" i="4"/>
  <c r="M235" i="4"/>
  <c r="M239" i="4"/>
  <c r="M243" i="4"/>
  <c r="M247" i="4"/>
  <c r="M251" i="4"/>
  <c r="M255" i="4"/>
  <c r="M228" i="4"/>
  <c r="M232" i="4"/>
  <c r="M236" i="4"/>
  <c r="M240" i="4"/>
  <c r="M244" i="4"/>
  <c r="M248" i="4"/>
  <c r="M252" i="4"/>
  <c r="M256" i="4"/>
  <c r="M237" i="4"/>
  <c r="M253" i="4"/>
  <c r="M241" i="4"/>
  <c r="M257" i="4"/>
  <c r="M229" i="4"/>
  <c r="M245" i="4"/>
  <c r="M102" i="4"/>
  <c r="M106" i="4"/>
  <c r="M110" i="4"/>
  <c r="M114" i="4"/>
  <c r="M118" i="4"/>
  <c r="M122" i="4"/>
  <c r="M126" i="4"/>
  <c r="M130" i="4"/>
  <c r="M99" i="4"/>
  <c r="M103" i="4"/>
  <c r="M107" i="4"/>
  <c r="M111" i="4"/>
  <c r="M115" i="4"/>
  <c r="M119" i="4"/>
  <c r="M123" i="4"/>
  <c r="M127" i="4"/>
  <c r="M100" i="4"/>
  <c r="M104" i="4"/>
  <c r="M108" i="4"/>
  <c r="M112" i="4"/>
  <c r="M116" i="4"/>
  <c r="M120" i="4"/>
  <c r="M124" i="4"/>
  <c r="M128" i="4"/>
  <c r="M109" i="4"/>
  <c r="M125" i="4"/>
  <c r="M113" i="4"/>
  <c r="M129" i="4"/>
  <c r="M101" i="4"/>
  <c r="M117" i="4"/>
  <c r="M642" i="4"/>
  <c r="M638" i="4"/>
  <c r="M634" i="4"/>
  <c r="M630" i="4"/>
  <c r="M626" i="4"/>
  <c r="M622" i="4"/>
  <c r="M618" i="4"/>
  <c r="M613" i="4"/>
  <c r="M608" i="4"/>
  <c r="M602" i="4"/>
  <c r="M544" i="4"/>
  <c r="M528" i="4"/>
  <c r="M512" i="4"/>
  <c r="M496" i="4"/>
  <c r="M480" i="4"/>
  <c r="M416" i="4"/>
  <c r="M400" i="4"/>
  <c r="M384" i="4"/>
  <c r="M368" i="4"/>
  <c r="M249" i="4"/>
  <c r="M121" i="4"/>
  <c r="M581" i="4"/>
  <c r="M585" i="4"/>
  <c r="M589" i="4"/>
  <c r="M593" i="4"/>
  <c r="M597" i="4"/>
  <c r="M582" i="4"/>
  <c r="M586" i="4"/>
  <c r="M590" i="4"/>
  <c r="M594" i="4"/>
  <c r="M598" i="4"/>
  <c r="M579" i="4"/>
  <c r="M583" i="4"/>
  <c r="M587" i="4"/>
  <c r="M591" i="4"/>
  <c r="M595" i="4"/>
  <c r="M599" i="4"/>
  <c r="M603" i="4"/>
  <c r="M607" i="4"/>
  <c r="M453" i="4"/>
  <c r="M457" i="4"/>
  <c r="M461" i="4"/>
  <c r="M465" i="4"/>
  <c r="M469" i="4"/>
  <c r="M473" i="4"/>
  <c r="M477" i="4"/>
  <c r="M481" i="4"/>
  <c r="M454" i="4"/>
  <c r="M458" i="4"/>
  <c r="M462" i="4"/>
  <c r="M466" i="4"/>
  <c r="M470" i="4"/>
  <c r="M474" i="4"/>
  <c r="M478" i="4"/>
  <c r="M482" i="4"/>
  <c r="M451" i="4"/>
  <c r="M455" i="4"/>
  <c r="M459" i="4"/>
  <c r="M463" i="4"/>
  <c r="M467" i="4"/>
  <c r="M471" i="4"/>
  <c r="M475" i="4"/>
  <c r="M479" i="4"/>
  <c r="M326" i="4"/>
  <c r="M330" i="4"/>
  <c r="M334" i="4"/>
  <c r="M338" i="4"/>
  <c r="M342" i="4"/>
  <c r="M323" i="4"/>
  <c r="M327" i="4"/>
  <c r="M331" i="4"/>
  <c r="M335" i="4"/>
  <c r="M339" i="4"/>
  <c r="M343" i="4"/>
  <c r="M324" i="4"/>
  <c r="M328" i="4"/>
  <c r="M332" i="4"/>
  <c r="M336" i="4"/>
  <c r="M340" i="4"/>
  <c r="M333" i="4"/>
  <c r="M345" i="4"/>
  <c r="M349" i="4"/>
  <c r="M353" i="4"/>
  <c r="M337" i="4"/>
  <c r="M346" i="4"/>
  <c r="M350" i="4"/>
  <c r="M354" i="4"/>
  <c r="M325" i="4"/>
  <c r="M341" i="4"/>
  <c r="M347" i="4"/>
  <c r="M351" i="4"/>
  <c r="M198" i="4"/>
  <c r="M202" i="4"/>
  <c r="M206" i="4"/>
  <c r="M210" i="4"/>
  <c r="M214" i="4"/>
  <c r="M218" i="4"/>
  <c r="M222" i="4"/>
  <c r="M226" i="4"/>
  <c r="M195" i="4"/>
  <c r="M199" i="4"/>
  <c r="M203" i="4"/>
  <c r="M207" i="4"/>
  <c r="M211" i="4"/>
  <c r="M215" i="4"/>
  <c r="M219" i="4"/>
  <c r="M223" i="4"/>
  <c r="M196" i="4"/>
  <c r="M200" i="4"/>
  <c r="M204" i="4"/>
  <c r="M208" i="4"/>
  <c r="M212" i="4"/>
  <c r="M216" i="4"/>
  <c r="M220" i="4"/>
  <c r="M224" i="4"/>
  <c r="M205" i="4"/>
  <c r="M221" i="4"/>
  <c r="M209" i="4"/>
  <c r="M225" i="4"/>
  <c r="M197" i="4"/>
  <c r="M213" i="4"/>
  <c r="M70" i="4"/>
  <c r="M74" i="4"/>
  <c r="M78" i="4"/>
  <c r="M82" i="4"/>
  <c r="M86" i="4"/>
  <c r="M90" i="4"/>
  <c r="M94" i="4"/>
  <c r="M98" i="4"/>
  <c r="M67" i="4"/>
  <c r="M71" i="4"/>
  <c r="M75" i="4"/>
  <c r="M79" i="4"/>
  <c r="M83" i="4"/>
  <c r="M87" i="4"/>
  <c r="M91" i="4"/>
  <c r="M95" i="4"/>
  <c r="M68" i="4"/>
  <c r="M72" i="4"/>
  <c r="M76" i="4"/>
  <c r="M80" i="4"/>
  <c r="M84" i="4"/>
  <c r="M88" i="4"/>
  <c r="M92" i="4"/>
  <c r="M96" i="4"/>
  <c r="M77" i="4"/>
  <c r="M93" i="4"/>
  <c r="M81" i="4"/>
  <c r="M97" i="4"/>
  <c r="M69" i="4"/>
  <c r="M85" i="4"/>
  <c r="M641" i="4"/>
  <c r="M637" i="4"/>
  <c r="M633" i="4"/>
  <c r="M629" i="4"/>
  <c r="M625" i="4"/>
  <c r="M621" i="4"/>
  <c r="M617" i="4"/>
  <c r="M612" i="4"/>
  <c r="M606" i="4"/>
  <c r="M601" i="4"/>
  <c r="M588" i="4"/>
  <c r="M540" i="4"/>
  <c r="M524" i="4"/>
  <c r="M508" i="4"/>
  <c r="M492" i="4"/>
  <c r="M476" i="4"/>
  <c r="M460" i="4"/>
  <c r="M412" i="4"/>
  <c r="M396" i="4"/>
  <c r="M380" i="4"/>
  <c r="M364" i="4"/>
  <c r="M348" i="4"/>
  <c r="M233" i="4"/>
  <c r="M105" i="4"/>
  <c r="J98" i="5"/>
  <c r="I99" i="5"/>
  <c r="J99" i="5" s="1"/>
  <c r="J80" i="5"/>
  <c r="J87" i="5"/>
  <c r="J77" i="5"/>
  <c r="J68" i="5"/>
  <c r="J66" i="5"/>
  <c r="J75" i="5"/>
  <c r="J76" i="5"/>
  <c r="J67" i="5"/>
  <c r="J83" i="5"/>
  <c r="J79" i="5"/>
  <c r="J81" i="5"/>
  <c r="J73" i="5"/>
  <c r="J64" i="5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3" i="7"/>
  <c r="M404" i="7"/>
  <c r="M406" i="7"/>
  <c r="M408" i="7"/>
  <c r="M410" i="7"/>
  <c r="M436" i="7"/>
  <c r="M438" i="7"/>
  <c r="M440" i="7"/>
  <c r="M442" i="7"/>
  <c r="M468" i="7"/>
  <c r="M470" i="7"/>
  <c r="M472" i="7"/>
  <c r="M474" i="7"/>
  <c r="M499" i="7"/>
  <c r="M500" i="7"/>
  <c r="M502" i="7"/>
  <c r="M503" i="7"/>
  <c r="M504" i="7"/>
  <c r="M506" i="7"/>
  <c r="M531" i="7"/>
  <c r="M532" i="7"/>
  <c r="M534" i="7"/>
  <c r="M535" i="7"/>
  <c r="M536" i="7"/>
  <c r="M538" i="7"/>
  <c r="M563" i="7"/>
  <c r="M564" i="7"/>
  <c r="M566" i="7"/>
  <c r="M567" i="7"/>
  <c r="M568" i="7"/>
  <c r="M570" i="7"/>
  <c r="M595" i="7"/>
  <c r="M596" i="7"/>
  <c r="M598" i="7"/>
  <c r="M599" i="7"/>
  <c r="M600" i="7"/>
  <c r="M602" i="7"/>
  <c r="M627" i="7"/>
  <c r="M628" i="7"/>
  <c r="M629" i="7"/>
  <c r="M630" i="7"/>
  <c r="M631" i="7"/>
  <c r="M632" i="7"/>
  <c r="M633" i="7"/>
  <c r="M634" i="7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" i="8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AE4" i="7"/>
  <c r="AF4" i="7"/>
  <c r="AG4" i="7"/>
  <c r="AH4" i="7"/>
  <c r="AI4" i="7"/>
  <c r="AE5" i="7"/>
  <c r="AF5" i="7"/>
  <c r="AG5" i="7"/>
  <c r="AH5" i="7"/>
  <c r="AI5" i="7"/>
  <c r="AE6" i="7"/>
  <c r="AF6" i="7"/>
  <c r="AG6" i="7"/>
  <c r="AH6" i="7"/>
  <c r="AI6" i="7"/>
  <c r="AE7" i="7"/>
  <c r="AF7" i="7"/>
  <c r="AG7" i="7"/>
  <c r="AH7" i="7"/>
  <c r="AI7" i="7"/>
  <c r="AE8" i="7"/>
  <c r="AF8" i="7"/>
  <c r="AG8" i="7"/>
  <c r="AH8" i="7"/>
  <c r="AI8" i="7"/>
  <c r="AE9" i="7"/>
  <c r="AF9" i="7"/>
  <c r="AG9" i="7"/>
  <c r="AH9" i="7"/>
  <c r="AI9" i="7"/>
  <c r="AE10" i="7"/>
  <c r="AF10" i="7"/>
  <c r="AG10" i="7"/>
  <c r="AH10" i="7"/>
  <c r="AI10" i="7"/>
  <c r="AE11" i="7"/>
  <c r="AF11" i="7"/>
  <c r="AG11" i="7"/>
  <c r="AH11" i="7"/>
  <c r="AI11" i="7"/>
  <c r="AE12" i="7"/>
  <c r="AF12" i="7"/>
  <c r="AG12" i="7"/>
  <c r="AH12" i="7"/>
  <c r="AI12" i="7"/>
  <c r="AE13" i="7"/>
  <c r="AF13" i="7"/>
  <c r="AG13" i="7"/>
  <c r="AH13" i="7"/>
  <c r="AI13" i="7"/>
  <c r="AE14" i="7"/>
  <c r="AF14" i="7"/>
  <c r="AG14" i="7"/>
  <c r="AH14" i="7"/>
  <c r="AI14" i="7"/>
  <c r="AE15" i="7"/>
  <c r="AF15" i="7"/>
  <c r="AG15" i="7"/>
  <c r="AH15" i="7"/>
  <c r="AI15" i="7"/>
  <c r="AE16" i="7"/>
  <c r="AF16" i="7"/>
  <c r="AG16" i="7"/>
  <c r="AH16" i="7"/>
  <c r="AI16" i="7"/>
  <c r="AE17" i="7"/>
  <c r="AF17" i="7"/>
  <c r="AG17" i="7"/>
  <c r="AH17" i="7"/>
  <c r="AI17" i="7"/>
  <c r="AE18" i="7"/>
  <c r="AF18" i="7"/>
  <c r="AG18" i="7"/>
  <c r="AH18" i="7"/>
  <c r="AI18" i="7"/>
  <c r="AE19" i="7"/>
  <c r="AF19" i="7"/>
  <c r="AG19" i="7"/>
  <c r="AH19" i="7"/>
  <c r="AI19" i="7"/>
  <c r="AE20" i="7"/>
  <c r="AF20" i="7"/>
  <c r="AG20" i="7"/>
  <c r="AH20" i="7"/>
  <c r="AI20" i="7"/>
  <c r="AE21" i="7"/>
  <c r="AF21" i="7"/>
  <c r="AG21" i="7"/>
  <c r="AH21" i="7"/>
  <c r="AI21" i="7"/>
  <c r="AE22" i="7"/>
  <c r="AF22" i="7"/>
  <c r="AG22" i="7"/>
  <c r="AH22" i="7"/>
  <c r="AI22" i="7"/>
  <c r="AE23" i="7"/>
  <c r="AF23" i="7"/>
  <c r="AG23" i="7"/>
  <c r="AH23" i="7"/>
  <c r="AI23" i="7"/>
  <c r="AE24" i="7"/>
  <c r="AF24" i="7"/>
  <c r="AG24" i="7"/>
  <c r="AH24" i="7"/>
  <c r="AI24" i="7"/>
  <c r="AE25" i="7"/>
  <c r="AF25" i="7"/>
  <c r="AG25" i="7"/>
  <c r="AH25" i="7"/>
  <c r="AI25" i="7"/>
  <c r="AE26" i="7"/>
  <c r="AF26" i="7"/>
  <c r="AG26" i="7"/>
  <c r="AH26" i="7"/>
  <c r="AI26" i="7"/>
  <c r="AE27" i="7"/>
  <c r="AF27" i="7"/>
  <c r="AG27" i="7"/>
  <c r="AH27" i="7"/>
  <c r="AI27" i="7"/>
  <c r="AE28" i="7"/>
  <c r="AF28" i="7"/>
  <c r="AG28" i="7"/>
  <c r="AH28" i="7"/>
  <c r="AI28" i="7"/>
  <c r="AE29" i="7"/>
  <c r="AF29" i="7"/>
  <c r="AG29" i="7"/>
  <c r="AH29" i="7"/>
  <c r="AI29" i="7"/>
  <c r="AE30" i="7"/>
  <c r="AF30" i="7"/>
  <c r="AG30" i="7"/>
  <c r="AH30" i="7"/>
  <c r="AI30" i="7"/>
  <c r="AE31" i="7"/>
  <c r="AF31" i="7"/>
  <c r="AG31" i="7"/>
  <c r="AH31" i="7"/>
  <c r="AI31" i="7"/>
  <c r="AE32" i="7"/>
  <c r="AF32" i="7"/>
  <c r="AG32" i="7"/>
  <c r="AH32" i="7"/>
  <c r="AI32" i="7"/>
  <c r="AE33" i="7"/>
  <c r="AF33" i="7"/>
  <c r="AG33" i="7"/>
  <c r="AH33" i="7"/>
  <c r="AI33" i="7"/>
  <c r="AE34" i="7"/>
  <c r="AF34" i="7"/>
  <c r="AG34" i="7"/>
  <c r="AH34" i="7"/>
  <c r="AI34" i="7"/>
  <c r="AE35" i="7"/>
  <c r="AF35" i="7"/>
  <c r="AG35" i="7"/>
  <c r="AH35" i="7"/>
  <c r="AI35" i="7"/>
  <c r="AE36" i="7"/>
  <c r="AF36" i="7"/>
  <c r="AG36" i="7"/>
  <c r="AH36" i="7"/>
  <c r="AI36" i="7"/>
  <c r="AE37" i="7"/>
  <c r="AF37" i="7"/>
  <c r="AG37" i="7"/>
  <c r="AH37" i="7"/>
  <c r="AI37" i="7"/>
  <c r="AE38" i="7"/>
  <c r="AF38" i="7"/>
  <c r="AG38" i="7"/>
  <c r="AH38" i="7"/>
  <c r="AI38" i="7"/>
  <c r="AE39" i="7"/>
  <c r="AF39" i="7"/>
  <c r="AG39" i="7"/>
  <c r="AH39" i="7"/>
  <c r="AI39" i="7"/>
  <c r="AE40" i="7"/>
  <c r="AF40" i="7"/>
  <c r="AG40" i="7"/>
  <c r="AH40" i="7"/>
  <c r="AI40" i="7"/>
  <c r="AE41" i="7"/>
  <c r="AF41" i="7"/>
  <c r="AG41" i="7"/>
  <c r="AH41" i="7"/>
  <c r="AI41" i="7"/>
  <c r="AE42" i="7"/>
  <c r="AF42" i="7"/>
  <c r="AG42" i="7"/>
  <c r="AH42" i="7"/>
  <c r="AI42" i="7"/>
  <c r="AE43" i="7"/>
  <c r="AF43" i="7"/>
  <c r="AG43" i="7"/>
  <c r="AH43" i="7"/>
  <c r="AI43" i="7"/>
  <c r="AE44" i="7"/>
  <c r="AF44" i="7"/>
  <c r="AG44" i="7"/>
  <c r="AH44" i="7"/>
  <c r="AI44" i="7"/>
  <c r="AE45" i="7"/>
  <c r="AF45" i="7"/>
  <c r="AG45" i="7"/>
  <c r="AH45" i="7"/>
  <c r="AI45" i="7"/>
  <c r="AE46" i="7"/>
  <c r="AF46" i="7"/>
  <c r="AG46" i="7"/>
  <c r="AH46" i="7"/>
  <c r="AI46" i="7"/>
  <c r="AE47" i="7"/>
  <c r="AF47" i="7"/>
  <c r="AG47" i="7"/>
  <c r="AH47" i="7"/>
  <c r="AI47" i="7"/>
  <c r="AE48" i="7"/>
  <c r="AF48" i="7"/>
  <c r="AG48" i="7"/>
  <c r="AH48" i="7"/>
  <c r="AI48" i="7"/>
  <c r="AE49" i="7"/>
  <c r="AF49" i="7"/>
  <c r="AG49" i="7"/>
  <c r="AH49" i="7"/>
  <c r="AI49" i="7"/>
  <c r="AE50" i="7"/>
  <c r="AF50" i="7"/>
  <c r="AG50" i="7"/>
  <c r="AH50" i="7"/>
  <c r="AI50" i="7"/>
  <c r="AE51" i="7"/>
  <c r="AF51" i="7"/>
  <c r="AG51" i="7"/>
  <c r="AH51" i="7"/>
  <c r="AI51" i="7"/>
  <c r="AE52" i="7"/>
  <c r="AF52" i="7"/>
  <c r="AG52" i="7"/>
  <c r="AH52" i="7"/>
  <c r="AI52" i="7"/>
  <c r="AE53" i="7"/>
  <c r="AF53" i="7"/>
  <c r="AG53" i="7"/>
  <c r="AH53" i="7"/>
  <c r="AI53" i="7"/>
  <c r="AE54" i="7"/>
  <c r="AF54" i="7"/>
  <c r="AG54" i="7"/>
  <c r="AH54" i="7"/>
  <c r="AI54" i="7"/>
  <c r="AE55" i="7"/>
  <c r="AF55" i="7"/>
  <c r="AG55" i="7"/>
  <c r="AH55" i="7"/>
  <c r="AI55" i="7"/>
  <c r="AE56" i="7"/>
  <c r="AF56" i="7"/>
  <c r="AG56" i="7"/>
  <c r="AH56" i="7"/>
  <c r="AI56" i="7"/>
  <c r="AE57" i="7"/>
  <c r="AF57" i="7"/>
  <c r="AG57" i="7"/>
  <c r="AH57" i="7"/>
  <c r="AI57" i="7"/>
  <c r="AE58" i="7"/>
  <c r="AF58" i="7"/>
  <c r="AG58" i="7"/>
  <c r="AH58" i="7"/>
  <c r="AI58" i="7"/>
  <c r="AE59" i="7"/>
  <c r="AF59" i="7"/>
  <c r="AG59" i="7"/>
  <c r="AH59" i="7"/>
  <c r="AI59" i="7"/>
  <c r="AE60" i="7"/>
  <c r="AF60" i="7"/>
  <c r="AG60" i="7"/>
  <c r="AH60" i="7"/>
  <c r="AI60" i="7"/>
  <c r="AE61" i="7"/>
  <c r="AF61" i="7"/>
  <c r="AG61" i="7"/>
  <c r="AH61" i="7"/>
  <c r="AI61" i="7"/>
  <c r="AE62" i="7"/>
  <c r="AF62" i="7"/>
  <c r="AG62" i="7"/>
  <c r="AH62" i="7"/>
  <c r="AI62" i="7"/>
  <c r="AE63" i="7"/>
  <c r="AF63" i="7"/>
  <c r="AG63" i="7"/>
  <c r="AH63" i="7"/>
  <c r="AI63" i="7"/>
  <c r="AE64" i="7"/>
  <c r="AF64" i="7"/>
  <c r="AG64" i="7"/>
  <c r="AH64" i="7"/>
  <c r="AI64" i="7"/>
  <c r="AE65" i="7"/>
  <c r="AF65" i="7"/>
  <c r="AG65" i="7"/>
  <c r="AH65" i="7"/>
  <c r="AI65" i="7"/>
  <c r="AE66" i="7"/>
  <c r="AF66" i="7"/>
  <c r="AG66" i="7"/>
  <c r="AH66" i="7"/>
  <c r="AI66" i="7"/>
  <c r="AE67" i="7"/>
  <c r="AF67" i="7"/>
  <c r="AG67" i="7"/>
  <c r="AH67" i="7"/>
  <c r="AI67" i="7"/>
  <c r="AE68" i="7"/>
  <c r="AF68" i="7"/>
  <c r="AG68" i="7"/>
  <c r="AH68" i="7"/>
  <c r="AI68" i="7"/>
  <c r="AE69" i="7"/>
  <c r="AF69" i="7"/>
  <c r="AG69" i="7"/>
  <c r="AH69" i="7"/>
  <c r="AI69" i="7"/>
  <c r="AE70" i="7"/>
  <c r="AF70" i="7"/>
  <c r="AG70" i="7"/>
  <c r="AH70" i="7"/>
  <c r="AI70" i="7"/>
  <c r="AE71" i="7"/>
  <c r="AF71" i="7"/>
  <c r="AG71" i="7"/>
  <c r="AH71" i="7"/>
  <c r="AI71" i="7"/>
  <c r="AE72" i="7"/>
  <c r="AF72" i="7"/>
  <c r="AG72" i="7"/>
  <c r="AH72" i="7"/>
  <c r="AI72" i="7"/>
  <c r="AE73" i="7"/>
  <c r="AF73" i="7"/>
  <c r="AG73" i="7"/>
  <c r="AH73" i="7"/>
  <c r="AI73" i="7"/>
  <c r="AE74" i="7"/>
  <c r="AF74" i="7"/>
  <c r="AG74" i="7"/>
  <c r="AH74" i="7"/>
  <c r="AI74" i="7"/>
  <c r="AE75" i="7"/>
  <c r="AF75" i="7"/>
  <c r="AG75" i="7"/>
  <c r="AH75" i="7"/>
  <c r="AI75" i="7"/>
  <c r="AE76" i="7"/>
  <c r="AF76" i="7"/>
  <c r="AG76" i="7"/>
  <c r="AH76" i="7"/>
  <c r="AI76" i="7"/>
  <c r="AE77" i="7"/>
  <c r="AF77" i="7"/>
  <c r="AG77" i="7"/>
  <c r="AH77" i="7"/>
  <c r="AI77" i="7"/>
  <c r="AE78" i="7"/>
  <c r="AF78" i="7"/>
  <c r="AG78" i="7"/>
  <c r="AH78" i="7"/>
  <c r="AI78" i="7"/>
  <c r="AE79" i="7"/>
  <c r="AF79" i="7"/>
  <c r="AG79" i="7"/>
  <c r="AH79" i="7"/>
  <c r="AI79" i="7"/>
  <c r="AE80" i="7"/>
  <c r="AF80" i="7"/>
  <c r="AG80" i="7"/>
  <c r="AH80" i="7"/>
  <c r="AI80" i="7"/>
  <c r="AE81" i="7"/>
  <c r="AF81" i="7"/>
  <c r="AG81" i="7"/>
  <c r="AH81" i="7"/>
  <c r="AI81" i="7"/>
  <c r="AE82" i="7"/>
  <c r="AF82" i="7"/>
  <c r="AG82" i="7"/>
  <c r="AH82" i="7"/>
  <c r="AI82" i="7"/>
  <c r="AE83" i="7"/>
  <c r="AF83" i="7"/>
  <c r="AG83" i="7"/>
  <c r="AH83" i="7"/>
  <c r="AI83" i="7"/>
  <c r="AE84" i="7"/>
  <c r="AF84" i="7"/>
  <c r="AG84" i="7"/>
  <c r="AH84" i="7"/>
  <c r="AI84" i="7"/>
  <c r="AE85" i="7"/>
  <c r="AF85" i="7"/>
  <c r="AG85" i="7"/>
  <c r="AH85" i="7"/>
  <c r="AI85" i="7"/>
  <c r="AE86" i="7"/>
  <c r="AF86" i="7"/>
  <c r="AG86" i="7"/>
  <c r="AH86" i="7"/>
  <c r="AI86" i="7"/>
  <c r="AE87" i="7"/>
  <c r="AF87" i="7"/>
  <c r="AG87" i="7"/>
  <c r="AH87" i="7"/>
  <c r="AI87" i="7"/>
  <c r="AE88" i="7"/>
  <c r="AF88" i="7"/>
  <c r="AG88" i="7"/>
  <c r="AH88" i="7"/>
  <c r="AI88" i="7"/>
  <c r="AE89" i="7"/>
  <c r="AF89" i="7"/>
  <c r="AG89" i="7"/>
  <c r="AH89" i="7"/>
  <c r="AI89" i="7"/>
  <c r="AE90" i="7"/>
  <c r="AF90" i="7"/>
  <c r="AG90" i="7"/>
  <c r="AH90" i="7"/>
  <c r="AI90" i="7"/>
  <c r="AE91" i="7"/>
  <c r="AF91" i="7"/>
  <c r="AG91" i="7"/>
  <c r="AH91" i="7"/>
  <c r="AI91" i="7"/>
  <c r="AE92" i="7"/>
  <c r="AF92" i="7"/>
  <c r="AG92" i="7"/>
  <c r="AH92" i="7"/>
  <c r="AI92" i="7"/>
  <c r="AE93" i="7"/>
  <c r="AF93" i="7"/>
  <c r="AG93" i="7"/>
  <c r="AH93" i="7"/>
  <c r="AI93" i="7"/>
  <c r="AE94" i="7"/>
  <c r="AF94" i="7"/>
  <c r="AG94" i="7"/>
  <c r="AH94" i="7"/>
  <c r="AI94" i="7"/>
  <c r="AE95" i="7"/>
  <c r="AF95" i="7"/>
  <c r="AG95" i="7"/>
  <c r="AH95" i="7"/>
  <c r="AI95" i="7"/>
  <c r="AE96" i="7"/>
  <c r="AF96" i="7"/>
  <c r="AG96" i="7"/>
  <c r="AH96" i="7"/>
  <c r="AI96" i="7"/>
  <c r="AE97" i="7"/>
  <c r="AF97" i="7"/>
  <c r="AG97" i="7"/>
  <c r="AH97" i="7"/>
  <c r="AI97" i="7"/>
  <c r="AE98" i="7"/>
  <c r="AF98" i="7"/>
  <c r="AG98" i="7"/>
  <c r="AH98" i="7"/>
  <c r="AI98" i="7"/>
  <c r="AE99" i="7"/>
  <c r="AF99" i="7"/>
  <c r="AG99" i="7"/>
  <c r="AH99" i="7"/>
  <c r="AI99" i="7"/>
  <c r="AE100" i="7"/>
  <c r="AF100" i="7"/>
  <c r="AG100" i="7"/>
  <c r="AH100" i="7"/>
  <c r="AI100" i="7"/>
  <c r="AE101" i="7"/>
  <c r="AF101" i="7"/>
  <c r="AG101" i="7"/>
  <c r="AH101" i="7"/>
  <c r="AI101" i="7"/>
  <c r="AE102" i="7"/>
  <c r="AF102" i="7"/>
  <c r="AG102" i="7"/>
  <c r="AH102" i="7"/>
  <c r="AI102" i="7"/>
  <c r="AE103" i="7"/>
  <c r="AF103" i="7"/>
  <c r="AG103" i="7"/>
  <c r="AH103" i="7"/>
  <c r="AI103" i="7"/>
  <c r="AE104" i="7"/>
  <c r="AF104" i="7"/>
  <c r="AG104" i="7"/>
  <c r="AH104" i="7"/>
  <c r="AI104" i="7"/>
  <c r="AE105" i="7"/>
  <c r="AF105" i="7"/>
  <c r="AG105" i="7"/>
  <c r="AH105" i="7"/>
  <c r="AI105" i="7"/>
  <c r="AE106" i="7"/>
  <c r="AF106" i="7"/>
  <c r="AG106" i="7"/>
  <c r="AH106" i="7"/>
  <c r="AI106" i="7"/>
  <c r="AE107" i="7"/>
  <c r="AF107" i="7"/>
  <c r="AG107" i="7"/>
  <c r="AH107" i="7"/>
  <c r="AI107" i="7"/>
  <c r="AE108" i="7"/>
  <c r="AF108" i="7"/>
  <c r="AG108" i="7"/>
  <c r="AH108" i="7"/>
  <c r="AI108" i="7"/>
  <c r="AE109" i="7"/>
  <c r="AF109" i="7"/>
  <c r="AG109" i="7"/>
  <c r="AH109" i="7"/>
  <c r="AI109" i="7"/>
  <c r="AE110" i="7"/>
  <c r="AF110" i="7"/>
  <c r="AG110" i="7"/>
  <c r="AH110" i="7"/>
  <c r="AI110" i="7"/>
  <c r="AE111" i="7"/>
  <c r="AF111" i="7"/>
  <c r="AG111" i="7"/>
  <c r="AH111" i="7"/>
  <c r="AI111" i="7"/>
  <c r="AE112" i="7"/>
  <c r="AF112" i="7"/>
  <c r="AG112" i="7"/>
  <c r="AH112" i="7"/>
  <c r="AI112" i="7"/>
  <c r="AE113" i="7"/>
  <c r="AF113" i="7"/>
  <c r="AG113" i="7"/>
  <c r="AH113" i="7"/>
  <c r="AI113" i="7"/>
  <c r="AE114" i="7"/>
  <c r="AF114" i="7"/>
  <c r="AG114" i="7"/>
  <c r="AH114" i="7"/>
  <c r="AI114" i="7"/>
  <c r="AE115" i="7"/>
  <c r="AF115" i="7"/>
  <c r="AG115" i="7"/>
  <c r="AH115" i="7"/>
  <c r="AI115" i="7"/>
  <c r="AE116" i="7"/>
  <c r="AF116" i="7"/>
  <c r="AG116" i="7"/>
  <c r="AH116" i="7"/>
  <c r="AI116" i="7"/>
  <c r="AE117" i="7"/>
  <c r="AF117" i="7"/>
  <c r="AG117" i="7"/>
  <c r="AH117" i="7"/>
  <c r="AI117" i="7"/>
  <c r="AE118" i="7"/>
  <c r="AF118" i="7"/>
  <c r="AG118" i="7"/>
  <c r="AH118" i="7"/>
  <c r="AI118" i="7"/>
  <c r="AE119" i="7"/>
  <c r="AF119" i="7"/>
  <c r="AG119" i="7"/>
  <c r="AH119" i="7"/>
  <c r="AI119" i="7"/>
  <c r="AE120" i="7"/>
  <c r="AF120" i="7"/>
  <c r="AG120" i="7"/>
  <c r="AH120" i="7"/>
  <c r="AI120" i="7"/>
  <c r="AE121" i="7"/>
  <c r="AF121" i="7"/>
  <c r="AG121" i="7"/>
  <c r="AH121" i="7"/>
  <c r="AI121" i="7"/>
  <c r="AE122" i="7"/>
  <c r="AF122" i="7"/>
  <c r="AG122" i="7"/>
  <c r="AH122" i="7"/>
  <c r="AI122" i="7"/>
  <c r="AE123" i="7"/>
  <c r="AF123" i="7"/>
  <c r="AG123" i="7"/>
  <c r="AH123" i="7"/>
  <c r="AI123" i="7"/>
  <c r="AE124" i="7"/>
  <c r="AF124" i="7"/>
  <c r="AG124" i="7"/>
  <c r="AH124" i="7"/>
  <c r="AI124" i="7"/>
  <c r="AE125" i="7"/>
  <c r="AF125" i="7"/>
  <c r="AG125" i="7"/>
  <c r="AH125" i="7"/>
  <c r="AI125" i="7"/>
  <c r="AE126" i="7"/>
  <c r="AF126" i="7"/>
  <c r="AG126" i="7"/>
  <c r="AH126" i="7"/>
  <c r="AI126" i="7"/>
  <c r="AE127" i="7"/>
  <c r="AF127" i="7"/>
  <c r="AG127" i="7"/>
  <c r="AH127" i="7"/>
  <c r="AI127" i="7"/>
  <c r="AE128" i="7"/>
  <c r="AF128" i="7"/>
  <c r="AG128" i="7"/>
  <c r="AH128" i="7"/>
  <c r="AI128" i="7"/>
  <c r="AE129" i="7"/>
  <c r="AF129" i="7"/>
  <c r="AG129" i="7"/>
  <c r="AH129" i="7"/>
  <c r="AI129" i="7"/>
  <c r="AE130" i="7"/>
  <c r="AF130" i="7"/>
  <c r="AG130" i="7"/>
  <c r="AH130" i="7"/>
  <c r="AI130" i="7"/>
  <c r="AE131" i="7"/>
  <c r="AF131" i="7"/>
  <c r="AG131" i="7"/>
  <c r="AH131" i="7"/>
  <c r="AI131" i="7"/>
  <c r="AE132" i="7"/>
  <c r="AF132" i="7"/>
  <c r="AG132" i="7"/>
  <c r="AH132" i="7"/>
  <c r="AI132" i="7"/>
  <c r="AE133" i="7"/>
  <c r="AF133" i="7"/>
  <c r="AG133" i="7"/>
  <c r="AH133" i="7"/>
  <c r="AI133" i="7"/>
  <c r="AE134" i="7"/>
  <c r="AF134" i="7"/>
  <c r="AG134" i="7"/>
  <c r="AH134" i="7"/>
  <c r="AI134" i="7"/>
  <c r="AE135" i="7"/>
  <c r="AF135" i="7"/>
  <c r="AG135" i="7"/>
  <c r="AH135" i="7"/>
  <c r="AI135" i="7"/>
  <c r="AE136" i="7"/>
  <c r="AF136" i="7"/>
  <c r="AG136" i="7"/>
  <c r="AH136" i="7"/>
  <c r="AI136" i="7"/>
  <c r="AE137" i="7"/>
  <c r="AF137" i="7"/>
  <c r="AG137" i="7"/>
  <c r="AH137" i="7"/>
  <c r="AI137" i="7"/>
  <c r="AE138" i="7"/>
  <c r="AF138" i="7"/>
  <c r="AG138" i="7"/>
  <c r="AH138" i="7"/>
  <c r="AI138" i="7"/>
  <c r="AE139" i="7"/>
  <c r="AF139" i="7"/>
  <c r="AG139" i="7"/>
  <c r="AH139" i="7"/>
  <c r="AI139" i="7"/>
  <c r="AE140" i="7"/>
  <c r="AF140" i="7"/>
  <c r="AG140" i="7"/>
  <c r="AH140" i="7"/>
  <c r="AI140" i="7"/>
  <c r="AE141" i="7"/>
  <c r="AF141" i="7"/>
  <c r="AG141" i="7"/>
  <c r="AH141" i="7"/>
  <c r="AI141" i="7"/>
  <c r="AE142" i="7"/>
  <c r="AF142" i="7"/>
  <c r="AG142" i="7"/>
  <c r="AH142" i="7"/>
  <c r="AI142" i="7"/>
  <c r="AE143" i="7"/>
  <c r="AF143" i="7"/>
  <c r="AG143" i="7"/>
  <c r="AH143" i="7"/>
  <c r="AI143" i="7"/>
  <c r="AE144" i="7"/>
  <c r="AF144" i="7"/>
  <c r="AG144" i="7"/>
  <c r="AH144" i="7"/>
  <c r="AI144" i="7"/>
  <c r="AE145" i="7"/>
  <c r="AF145" i="7"/>
  <c r="AG145" i="7"/>
  <c r="AH145" i="7"/>
  <c r="AI145" i="7"/>
  <c r="AE146" i="7"/>
  <c r="AF146" i="7"/>
  <c r="AG146" i="7"/>
  <c r="AH146" i="7"/>
  <c r="AI146" i="7"/>
  <c r="AE147" i="7"/>
  <c r="AF147" i="7"/>
  <c r="AG147" i="7"/>
  <c r="AH147" i="7"/>
  <c r="AI147" i="7"/>
  <c r="AE148" i="7"/>
  <c r="AF148" i="7"/>
  <c r="AG148" i="7"/>
  <c r="AH148" i="7"/>
  <c r="AI148" i="7"/>
  <c r="AE149" i="7"/>
  <c r="AF149" i="7"/>
  <c r="AG149" i="7"/>
  <c r="AH149" i="7"/>
  <c r="AI149" i="7"/>
  <c r="AE150" i="7"/>
  <c r="AF150" i="7"/>
  <c r="AG150" i="7"/>
  <c r="AH150" i="7"/>
  <c r="AI150" i="7"/>
  <c r="AE151" i="7"/>
  <c r="AF151" i="7"/>
  <c r="AG151" i="7"/>
  <c r="AH151" i="7"/>
  <c r="AI151" i="7"/>
  <c r="AE152" i="7"/>
  <c r="AF152" i="7"/>
  <c r="AG152" i="7"/>
  <c r="AH152" i="7"/>
  <c r="AI152" i="7"/>
  <c r="AE153" i="7"/>
  <c r="AF153" i="7"/>
  <c r="AG153" i="7"/>
  <c r="AH153" i="7"/>
  <c r="AI153" i="7"/>
  <c r="AE154" i="7"/>
  <c r="AF154" i="7"/>
  <c r="AG154" i="7"/>
  <c r="AH154" i="7"/>
  <c r="AI154" i="7"/>
  <c r="AE155" i="7"/>
  <c r="AF155" i="7"/>
  <c r="AG155" i="7"/>
  <c r="AH155" i="7"/>
  <c r="AI155" i="7"/>
  <c r="AE156" i="7"/>
  <c r="AF156" i="7"/>
  <c r="AG156" i="7"/>
  <c r="AH156" i="7"/>
  <c r="AI156" i="7"/>
  <c r="AE157" i="7"/>
  <c r="AF157" i="7"/>
  <c r="AG157" i="7"/>
  <c r="AH157" i="7"/>
  <c r="AI157" i="7"/>
  <c r="AE158" i="7"/>
  <c r="AF158" i="7"/>
  <c r="AG158" i="7"/>
  <c r="AH158" i="7"/>
  <c r="AI158" i="7"/>
  <c r="AE159" i="7"/>
  <c r="AF159" i="7"/>
  <c r="AG159" i="7"/>
  <c r="AH159" i="7"/>
  <c r="AI159" i="7"/>
  <c r="AE160" i="7"/>
  <c r="AF160" i="7"/>
  <c r="AG160" i="7"/>
  <c r="AH160" i="7"/>
  <c r="AI160" i="7"/>
  <c r="AE161" i="7"/>
  <c r="AF161" i="7"/>
  <c r="AG161" i="7"/>
  <c r="AH161" i="7"/>
  <c r="AI161" i="7"/>
  <c r="AE162" i="7"/>
  <c r="AF162" i="7"/>
  <c r="AG162" i="7"/>
  <c r="AH162" i="7"/>
  <c r="AI162" i="7"/>
  <c r="AE163" i="7"/>
  <c r="AF163" i="7"/>
  <c r="AG163" i="7"/>
  <c r="AH163" i="7"/>
  <c r="AI163" i="7"/>
  <c r="AE164" i="7"/>
  <c r="AF164" i="7"/>
  <c r="AG164" i="7"/>
  <c r="AH164" i="7"/>
  <c r="AI164" i="7"/>
  <c r="AE165" i="7"/>
  <c r="AF165" i="7"/>
  <c r="AG165" i="7"/>
  <c r="AH165" i="7"/>
  <c r="AI165" i="7"/>
  <c r="AE166" i="7"/>
  <c r="AF166" i="7"/>
  <c r="AG166" i="7"/>
  <c r="AH166" i="7"/>
  <c r="AI166" i="7"/>
  <c r="AE167" i="7"/>
  <c r="AF167" i="7"/>
  <c r="AG167" i="7"/>
  <c r="AH167" i="7"/>
  <c r="AI167" i="7"/>
  <c r="AE168" i="7"/>
  <c r="AF168" i="7"/>
  <c r="AG168" i="7"/>
  <c r="AH168" i="7"/>
  <c r="AI168" i="7"/>
  <c r="AE169" i="7"/>
  <c r="AF169" i="7"/>
  <c r="AG169" i="7"/>
  <c r="AH169" i="7"/>
  <c r="AI169" i="7"/>
  <c r="AE170" i="7"/>
  <c r="AF170" i="7"/>
  <c r="AG170" i="7"/>
  <c r="AH170" i="7"/>
  <c r="AI170" i="7"/>
  <c r="AE171" i="7"/>
  <c r="AF171" i="7"/>
  <c r="AG171" i="7"/>
  <c r="AH171" i="7"/>
  <c r="AI171" i="7"/>
  <c r="AE172" i="7"/>
  <c r="AF172" i="7"/>
  <c r="AG172" i="7"/>
  <c r="AH172" i="7"/>
  <c r="AI172" i="7"/>
  <c r="AE173" i="7"/>
  <c r="AF173" i="7"/>
  <c r="AG173" i="7"/>
  <c r="AH173" i="7"/>
  <c r="AI173" i="7"/>
  <c r="AE174" i="7"/>
  <c r="AF174" i="7"/>
  <c r="AG174" i="7"/>
  <c r="AH174" i="7"/>
  <c r="AI174" i="7"/>
  <c r="AE175" i="7"/>
  <c r="AF175" i="7"/>
  <c r="AG175" i="7"/>
  <c r="AH175" i="7"/>
  <c r="AI175" i="7"/>
  <c r="AE176" i="7"/>
  <c r="AF176" i="7"/>
  <c r="AG176" i="7"/>
  <c r="AH176" i="7"/>
  <c r="AI176" i="7"/>
  <c r="AE177" i="7"/>
  <c r="AF177" i="7"/>
  <c r="AG177" i="7"/>
  <c r="AH177" i="7"/>
  <c r="AI177" i="7"/>
  <c r="AE178" i="7"/>
  <c r="AF178" i="7"/>
  <c r="AG178" i="7"/>
  <c r="AH178" i="7"/>
  <c r="AI178" i="7"/>
  <c r="AE179" i="7"/>
  <c r="AF179" i="7"/>
  <c r="AG179" i="7"/>
  <c r="AH179" i="7"/>
  <c r="AI179" i="7"/>
  <c r="AE180" i="7"/>
  <c r="AF180" i="7"/>
  <c r="AG180" i="7"/>
  <c r="AH180" i="7"/>
  <c r="AI180" i="7"/>
  <c r="AE181" i="7"/>
  <c r="AF181" i="7"/>
  <c r="AG181" i="7"/>
  <c r="AH181" i="7"/>
  <c r="AI181" i="7"/>
  <c r="AE182" i="7"/>
  <c r="AF182" i="7"/>
  <c r="AG182" i="7"/>
  <c r="AH182" i="7"/>
  <c r="AI182" i="7"/>
  <c r="AE183" i="7"/>
  <c r="AF183" i="7"/>
  <c r="AG183" i="7"/>
  <c r="AH183" i="7"/>
  <c r="AI183" i="7"/>
  <c r="AE184" i="7"/>
  <c r="AF184" i="7"/>
  <c r="AG184" i="7"/>
  <c r="AH184" i="7"/>
  <c r="AI184" i="7"/>
  <c r="AE185" i="7"/>
  <c r="AF185" i="7"/>
  <c r="AG185" i="7"/>
  <c r="AH185" i="7"/>
  <c r="AI185" i="7"/>
  <c r="AE186" i="7"/>
  <c r="AF186" i="7"/>
  <c r="AG186" i="7"/>
  <c r="AH186" i="7"/>
  <c r="AI186" i="7"/>
  <c r="AE187" i="7"/>
  <c r="AF187" i="7"/>
  <c r="AG187" i="7"/>
  <c r="AH187" i="7"/>
  <c r="AI187" i="7"/>
  <c r="AE188" i="7"/>
  <c r="AF188" i="7"/>
  <c r="AG188" i="7"/>
  <c r="AH188" i="7"/>
  <c r="AI188" i="7"/>
  <c r="AE189" i="7"/>
  <c r="AF189" i="7"/>
  <c r="AG189" i="7"/>
  <c r="AH189" i="7"/>
  <c r="AI189" i="7"/>
  <c r="AE190" i="7"/>
  <c r="AF190" i="7"/>
  <c r="AG190" i="7"/>
  <c r="AH190" i="7"/>
  <c r="AI190" i="7"/>
  <c r="AE191" i="7"/>
  <c r="AF191" i="7"/>
  <c r="AG191" i="7"/>
  <c r="AH191" i="7"/>
  <c r="AI191" i="7"/>
  <c r="AE192" i="7"/>
  <c r="AF192" i="7"/>
  <c r="AG192" i="7"/>
  <c r="AH192" i="7"/>
  <c r="AI192" i="7"/>
  <c r="AE193" i="7"/>
  <c r="AF193" i="7"/>
  <c r="AG193" i="7"/>
  <c r="AH193" i="7"/>
  <c r="AI193" i="7"/>
  <c r="AE194" i="7"/>
  <c r="AF194" i="7"/>
  <c r="AG194" i="7"/>
  <c r="AH194" i="7"/>
  <c r="AI194" i="7"/>
  <c r="AE195" i="7"/>
  <c r="AF195" i="7"/>
  <c r="AG195" i="7"/>
  <c r="AH195" i="7"/>
  <c r="AI195" i="7"/>
  <c r="AE196" i="7"/>
  <c r="AF196" i="7"/>
  <c r="AG196" i="7"/>
  <c r="AH196" i="7"/>
  <c r="AI196" i="7"/>
  <c r="AE197" i="7"/>
  <c r="AF197" i="7"/>
  <c r="AG197" i="7"/>
  <c r="AH197" i="7"/>
  <c r="AI197" i="7"/>
  <c r="AE198" i="7"/>
  <c r="AF198" i="7"/>
  <c r="AG198" i="7"/>
  <c r="AH198" i="7"/>
  <c r="AI198" i="7"/>
  <c r="AE199" i="7"/>
  <c r="AF199" i="7"/>
  <c r="AG199" i="7"/>
  <c r="AH199" i="7"/>
  <c r="AI199" i="7"/>
  <c r="AE200" i="7"/>
  <c r="AF200" i="7"/>
  <c r="AG200" i="7"/>
  <c r="AH200" i="7"/>
  <c r="AI200" i="7"/>
  <c r="AE201" i="7"/>
  <c r="AF201" i="7"/>
  <c r="AG201" i="7"/>
  <c r="AH201" i="7"/>
  <c r="AI201" i="7"/>
  <c r="AE202" i="7"/>
  <c r="AF202" i="7"/>
  <c r="AG202" i="7"/>
  <c r="AH202" i="7"/>
  <c r="AI202" i="7"/>
  <c r="AE203" i="7"/>
  <c r="AF203" i="7"/>
  <c r="AG203" i="7"/>
  <c r="AH203" i="7"/>
  <c r="AI203" i="7"/>
  <c r="AE204" i="7"/>
  <c r="AF204" i="7"/>
  <c r="AG204" i="7"/>
  <c r="AH204" i="7"/>
  <c r="AI204" i="7"/>
  <c r="AE205" i="7"/>
  <c r="AF205" i="7"/>
  <c r="AG205" i="7"/>
  <c r="AH205" i="7"/>
  <c r="AI205" i="7"/>
  <c r="AE206" i="7"/>
  <c r="AF206" i="7"/>
  <c r="AG206" i="7"/>
  <c r="AH206" i="7"/>
  <c r="AI206" i="7"/>
  <c r="AE207" i="7"/>
  <c r="AF207" i="7"/>
  <c r="AG207" i="7"/>
  <c r="AH207" i="7"/>
  <c r="AI207" i="7"/>
  <c r="AE208" i="7"/>
  <c r="AF208" i="7"/>
  <c r="AG208" i="7"/>
  <c r="AH208" i="7"/>
  <c r="AI208" i="7"/>
  <c r="AE209" i="7"/>
  <c r="AF209" i="7"/>
  <c r="AG209" i="7"/>
  <c r="AH209" i="7"/>
  <c r="AI209" i="7"/>
  <c r="AE210" i="7"/>
  <c r="AF210" i="7"/>
  <c r="AG210" i="7"/>
  <c r="AH210" i="7"/>
  <c r="AI210" i="7"/>
  <c r="AE211" i="7"/>
  <c r="AF211" i="7"/>
  <c r="AG211" i="7"/>
  <c r="AH211" i="7"/>
  <c r="AI211" i="7"/>
  <c r="AE212" i="7"/>
  <c r="AF212" i="7"/>
  <c r="AG212" i="7"/>
  <c r="AH212" i="7"/>
  <c r="AI212" i="7"/>
  <c r="AE213" i="7"/>
  <c r="AF213" i="7"/>
  <c r="AG213" i="7"/>
  <c r="AH213" i="7"/>
  <c r="AI213" i="7"/>
  <c r="AE214" i="7"/>
  <c r="AF214" i="7"/>
  <c r="AG214" i="7"/>
  <c r="AH214" i="7"/>
  <c r="AI214" i="7"/>
  <c r="AE215" i="7"/>
  <c r="AF215" i="7"/>
  <c r="AG215" i="7"/>
  <c r="AH215" i="7"/>
  <c r="AI215" i="7"/>
  <c r="AE216" i="7"/>
  <c r="AF216" i="7"/>
  <c r="AG216" i="7"/>
  <c r="AH216" i="7"/>
  <c r="AI216" i="7"/>
  <c r="AE217" i="7"/>
  <c r="AF217" i="7"/>
  <c r="AG217" i="7"/>
  <c r="AH217" i="7"/>
  <c r="AI217" i="7"/>
  <c r="AE218" i="7"/>
  <c r="AF218" i="7"/>
  <c r="AG218" i="7"/>
  <c r="AH218" i="7"/>
  <c r="AI218" i="7"/>
  <c r="AE219" i="7"/>
  <c r="AF219" i="7"/>
  <c r="AG219" i="7"/>
  <c r="AH219" i="7"/>
  <c r="AI219" i="7"/>
  <c r="AE220" i="7"/>
  <c r="AF220" i="7"/>
  <c r="AG220" i="7"/>
  <c r="AH220" i="7"/>
  <c r="AI220" i="7"/>
  <c r="AE221" i="7"/>
  <c r="AF221" i="7"/>
  <c r="AG221" i="7"/>
  <c r="AH221" i="7"/>
  <c r="AI221" i="7"/>
  <c r="AE222" i="7"/>
  <c r="AF222" i="7"/>
  <c r="AG222" i="7"/>
  <c r="AH222" i="7"/>
  <c r="AI222" i="7"/>
  <c r="AE223" i="7"/>
  <c r="AF223" i="7"/>
  <c r="AG223" i="7"/>
  <c r="AH223" i="7"/>
  <c r="AI223" i="7"/>
  <c r="AE224" i="7"/>
  <c r="AF224" i="7"/>
  <c r="AG224" i="7"/>
  <c r="AH224" i="7"/>
  <c r="AI224" i="7"/>
  <c r="AE225" i="7"/>
  <c r="AF225" i="7"/>
  <c r="AG225" i="7"/>
  <c r="AH225" i="7"/>
  <c r="AI225" i="7"/>
  <c r="AE226" i="7"/>
  <c r="AF226" i="7"/>
  <c r="AG226" i="7"/>
  <c r="AH226" i="7"/>
  <c r="AI226" i="7"/>
  <c r="AE227" i="7"/>
  <c r="AF227" i="7"/>
  <c r="AG227" i="7"/>
  <c r="AH227" i="7"/>
  <c r="AI227" i="7"/>
  <c r="AE228" i="7"/>
  <c r="AF228" i="7"/>
  <c r="AG228" i="7"/>
  <c r="AH228" i="7"/>
  <c r="AI228" i="7"/>
  <c r="AE229" i="7"/>
  <c r="AF229" i="7"/>
  <c r="AG229" i="7"/>
  <c r="AH229" i="7"/>
  <c r="AI229" i="7"/>
  <c r="AE230" i="7"/>
  <c r="AF230" i="7"/>
  <c r="AG230" i="7"/>
  <c r="AH230" i="7"/>
  <c r="AI230" i="7"/>
  <c r="AE231" i="7"/>
  <c r="AF231" i="7"/>
  <c r="AG231" i="7"/>
  <c r="AH231" i="7"/>
  <c r="AI231" i="7"/>
  <c r="AE232" i="7"/>
  <c r="AF232" i="7"/>
  <c r="AG232" i="7"/>
  <c r="AH232" i="7"/>
  <c r="AI232" i="7"/>
  <c r="AE233" i="7"/>
  <c r="AF233" i="7"/>
  <c r="AG233" i="7"/>
  <c r="AH233" i="7"/>
  <c r="AI233" i="7"/>
  <c r="AE234" i="7"/>
  <c r="AF234" i="7"/>
  <c r="AG234" i="7"/>
  <c r="AH234" i="7"/>
  <c r="AI234" i="7"/>
  <c r="AE235" i="7"/>
  <c r="AF235" i="7"/>
  <c r="AG235" i="7"/>
  <c r="AH235" i="7"/>
  <c r="AI235" i="7"/>
  <c r="AE236" i="7"/>
  <c r="AF236" i="7"/>
  <c r="AG236" i="7"/>
  <c r="AH236" i="7"/>
  <c r="AI236" i="7"/>
  <c r="AE237" i="7"/>
  <c r="AF237" i="7"/>
  <c r="AG237" i="7"/>
  <c r="AH237" i="7"/>
  <c r="AI237" i="7"/>
  <c r="AE238" i="7"/>
  <c r="AF238" i="7"/>
  <c r="AG238" i="7"/>
  <c r="AH238" i="7"/>
  <c r="AI238" i="7"/>
  <c r="AE239" i="7"/>
  <c r="AF239" i="7"/>
  <c r="AG239" i="7"/>
  <c r="AH239" i="7"/>
  <c r="AI239" i="7"/>
  <c r="AE240" i="7"/>
  <c r="AF240" i="7"/>
  <c r="AG240" i="7"/>
  <c r="AH240" i="7"/>
  <c r="AI240" i="7"/>
  <c r="AE241" i="7"/>
  <c r="AF241" i="7"/>
  <c r="AG241" i="7"/>
  <c r="AH241" i="7"/>
  <c r="AI241" i="7"/>
  <c r="AE242" i="7"/>
  <c r="AF242" i="7"/>
  <c r="AG242" i="7"/>
  <c r="AH242" i="7"/>
  <c r="AI242" i="7"/>
  <c r="AE243" i="7"/>
  <c r="AF243" i="7"/>
  <c r="AG243" i="7"/>
  <c r="AH243" i="7"/>
  <c r="AI243" i="7"/>
  <c r="AE244" i="7"/>
  <c r="AF244" i="7"/>
  <c r="AG244" i="7"/>
  <c r="AH244" i="7"/>
  <c r="AI244" i="7"/>
  <c r="AE245" i="7"/>
  <c r="AF245" i="7"/>
  <c r="AG245" i="7"/>
  <c r="AH245" i="7"/>
  <c r="AI245" i="7"/>
  <c r="AE246" i="7"/>
  <c r="AF246" i="7"/>
  <c r="AG246" i="7"/>
  <c r="AH246" i="7"/>
  <c r="AI246" i="7"/>
  <c r="AE247" i="7"/>
  <c r="AF247" i="7"/>
  <c r="AG247" i="7"/>
  <c r="AH247" i="7"/>
  <c r="AI247" i="7"/>
  <c r="AE248" i="7"/>
  <c r="AF248" i="7"/>
  <c r="AG248" i="7"/>
  <c r="AH248" i="7"/>
  <c r="AI248" i="7"/>
  <c r="AE249" i="7"/>
  <c r="AF249" i="7"/>
  <c r="AG249" i="7"/>
  <c r="AH249" i="7"/>
  <c r="AI249" i="7"/>
  <c r="AE250" i="7"/>
  <c r="AF250" i="7"/>
  <c r="AG250" i="7"/>
  <c r="AH250" i="7"/>
  <c r="AI250" i="7"/>
  <c r="AE251" i="7"/>
  <c r="AF251" i="7"/>
  <c r="AG251" i="7"/>
  <c r="AH251" i="7"/>
  <c r="AI251" i="7"/>
  <c r="AE252" i="7"/>
  <c r="AF252" i="7"/>
  <c r="AG252" i="7"/>
  <c r="AH252" i="7"/>
  <c r="AI252" i="7"/>
  <c r="AE253" i="7"/>
  <c r="AF253" i="7"/>
  <c r="AG253" i="7"/>
  <c r="AH253" i="7"/>
  <c r="AI253" i="7"/>
  <c r="AE254" i="7"/>
  <c r="AF254" i="7"/>
  <c r="AG254" i="7"/>
  <c r="AH254" i="7"/>
  <c r="AI254" i="7"/>
  <c r="AE255" i="7"/>
  <c r="AF255" i="7"/>
  <c r="AG255" i="7"/>
  <c r="AH255" i="7"/>
  <c r="AI255" i="7"/>
  <c r="AE256" i="7"/>
  <c r="AF256" i="7"/>
  <c r="AG256" i="7"/>
  <c r="AH256" i="7"/>
  <c r="AI256" i="7"/>
  <c r="AE257" i="7"/>
  <c r="AF257" i="7"/>
  <c r="AG257" i="7"/>
  <c r="AH257" i="7"/>
  <c r="AI257" i="7"/>
  <c r="AE258" i="7"/>
  <c r="AF258" i="7"/>
  <c r="AG258" i="7"/>
  <c r="AH258" i="7"/>
  <c r="AI258" i="7"/>
  <c r="AE259" i="7"/>
  <c r="AF259" i="7"/>
  <c r="AG259" i="7"/>
  <c r="AH259" i="7"/>
  <c r="AI259" i="7"/>
  <c r="AE260" i="7"/>
  <c r="AF260" i="7"/>
  <c r="AG260" i="7"/>
  <c r="AH260" i="7"/>
  <c r="AI260" i="7"/>
  <c r="AE261" i="7"/>
  <c r="AF261" i="7"/>
  <c r="AG261" i="7"/>
  <c r="AH261" i="7"/>
  <c r="AI261" i="7"/>
  <c r="AE262" i="7"/>
  <c r="AF262" i="7"/>
  <c r="AG262" i="7"/>
  <c r="AH262" i="7"/>
  <c r="AI262" i="7"/>
  <c r="AE263" i="7"/>
  <c r="AF263" i="7"/>
  <c r="AG263" i="7"/>
  <c r="AH263" i="7"/>
  <c r="AI263" i="7"/>
  <c r="AE264" i="7"/>
  <c r="AF264" i="7"/>
  <c r="AG264" i="7"/>
  <c r="AH264" i="7"/>
  <c r="AI264" i="7"/>
  <c r="AE265" i="7"/>
  <c r="AF265" i="7"/>
  <c r="AG265" i="7"/>
  <c r="AH265" i="7"/>
  <c r="AI265" i="7"/>
  <c r="AE266" i="7"/>
  <c r="AF266" i="7"/>
  <c r="AG266" i="7"/>
  <c r="AH266" i="7"/>
  <c r="AI266" i="7"/>
  <c r="AE267" i="7"/>
  <c r="AF267" i="7"/>
  <c r="AG267" i="7"/>
  <c r="AH267" i="7"/>
  <c r="AI267" i="7"/>
  <c r="AE268" i="7"/>
  <c r="AF268" i="7"/>
  <c r="AG268" i="7"/>
  <c r="AH268" i="7"/>
  <c r="AI268" i="7"/>
  <c r="AE269" i="7"/>
  <c r="AF269" i="7"/>
  <c r="AG269" i="7"/>
  <c r="AH269" i="7"/>
  <c r="AI269" i="7"/>
  <c r="AE270" i="7"/>
  <c r="AF270" i="7"/>
  <c r="AG270" i="7"/>
  <c r="AH270" i="7"/>
  <c r="AI270" i="7"/>
  <c r="AE271" i="7"/>
  <c r="AF271" i="7"/>
  <c r="AG271" i="7"/>
  <c r="AH271" i="7"/>
  <c r="AI271" i="7"/>
  <c r="AE272" i="7"/>
  <c r="AF272" i="7"/>
  <c r="AG272" i="7"/>
  <c r="AH272" i="7"/>
  <c r="AI272" i="7"/>
  <c r="AE273" i="7"/>
  <c r="AF273" i="7"/>
  <c r="AG273" i="7"/>
  <c r="AH273" i="7"/>
  <c r="AI273" i="7"/>
  <c r="AE274" i="7"/>
  <c r="AF274" i="7"/>
  <c r="AG274" i="7"/>
  <c r="AH274" i="7"/>
  <c r="AI274" i="7"/>
  <c r="AE275" i="7"/>
  <c r="AF275" i="7"/>
  <c r="AG275" i="7"/>
  <c r="AH275" i="7"/>
  <c r="AI275" i="7"/>
  <c r="AE276" i="7"/>
  <c r="AF276" i="7"/>
  <c r="AG276" i="7"/>
  <c r="AH276" i="7"/>
  <c r="AI276" i="7"/>
  <c r="AE277" i="7"/>
  <c r="AF277" i="7"/>
  <c r="AG277" i="7"/>
  <c r="AH277" i="7"/>
  <c r="AI277" i="7"/>
  <c r="AE278" i="7"/>
  <c r="AF278" i="7"/>
  <c r="AG278" i="7"/>
  <c r="AH278" i="7"/>
  <c r="AI278" i="7"/>
  <c r="AE279" i="7"/>
  <c r="AF279" i="7"/>
  <c r="AG279" i="7"/>
  <c r="AH279" i="7"/>
  <c r="AI279" i="7"/>
  <c r="AE280" i="7"/>
  <c r="AF280" i="7"/>
  <c r="AG280" i="7"/>
  <c r="AH280" i="7"/>
  <c r="AI280" i="7"/>
  <c r="AE281" i="7"/>
  <c r="AF281" i="7"/>
  <c r="AG281" i="7"/>
  <c r="AH281" i="7"/>
  <c r="AI281" i="7"/>
  <c r="AE282" i="7"/>
  <c r="AF282" i="7"/>
  <c r="AG282" i="7"/>
  <c r="AH282" i="7"/>
  <c r="AI282" i="7"/>
  <c r="AE283" i="7"/>
  <c r="AF283" i="7"/>
  <c r="AG283" i="7"/>
  <c r="AH283" i="7"/>
  <c r="AI283" i="7"/>
  <c r="AE284" i="7"/>
  <c r="AF284" i="7"/>
  <c r="AG284" i="7"/>
  <c r="AH284" i="7"/>
  <c r="AI284" i="7"/>
  <c r="AE285" i="7"/>
  <c r="AF285" i="7"/>
  <c r="AG285" i="7"/>
  <c r="AH285" i="7"/>
  <c r="AI285" i="7"/>
  <c r="AE286" i="7"/>
  <c r="AF286" i="7"/>
  <c r="AG286" i="7"/>
  <c r="AH286" i="7"/>
  <c r="AI286" i="7"/>
  <c r="AE287" i="7"/>
  <c r="AF287" i="7"/>
  <c r="AG287" i="7"/>
  <c r="AH287" i="7"/>
  <c r="AI287" i="7"/>
  <c r="AE288" i="7"/>
  <c r="AF288" i="7"/>
  <c r="AG288" i="7"/>
  <c r="AH288" i="7"/>
  <c r="AI288" i="7"/>
  <c r="AE289" i="7"/>
  <c r="AF289" i="7"/>
  <c r="AG289" i="7"/>
  <c r="AH289" i="7"/>
  <c r="AI289" i="7"/>
  <c r="AE290" i="7"/>
  <c r="AF290" i="7"/>
  <c r="AG290" i="7"/>
  <c r="AH290" i="7"/>
  <c r="AI290" i="7"/>
  <c r="AE291" i="7"/>
  <c r="AF291" i="7"/>
  <c r="AG291" i="7"/>
  <c r="AH291" i="7"/>
  <c r="AI291" i="7"/>
  <c r="AE292" i="7"/>
  <c r="AF292" i="7"/>
  <c r="AG292" i="7"/>
  <c r="AH292" i="7"/>
  <c r="AI292" i="7"/>
  <c r="AE293" i="7"/>
  <c r="AF293" i="7"/>
  <c r="AG293" i="7"/>
  <c r="AH293" i="7"/>
  <c r="AI293" i="7"/>
  <c r="AE294" i="7"/>
  <c r="AF294" i="7"/>
  <c r="AG294" i="7"/>
  <c r="AH294" i="7"/>
  <c r="AI294" i="7"/>
  <c r="AE295" i="7"/>
  <c r="AF295" i="7"/>
  <c r="AG295" i="7"/>
  <c r="AH295" i="7"/>
  <c r="AI295" i="7"/>
  <c r="AE296" i="7"/>
  <c r="AF296" i="7"/>
  <c r="AG296" i="7"/>
  <c r="AH296" i="7"/>
  <c r="AI296" i="7"/>
  <c r="AE297" i="7"/>
  <c r="AF297" i="7"/>
  <c r="AG297" i="7"/>
  <c r="AH297" i="7"/>
  <c r="AI297" i="7"/>
  <c r="AE298" i="7"/>
  <c r="AF298" i="7"/>
  <c r="AG298" i="7"/>
  <c r="AH298" i="7"/>
  <c r="AI298" i="7"/>
  <c r="AE299" i="7"/>
  <c r="AF299" i="7"/>
  <c r="AG299" i="7"/>
  <c r="AH299" i="7"/>
  <c r="AI299" i="7"/>
  <c r="AE300" i="7"/>
  <c r="AF300" i="7"/>
  <c r="AG300" i="7"/>
  <c r="AH300" i="7"/>
  <c r="AI300" i="7"/>
  <c r="AE301" i="7"/>
  <c r="AF301" i="7"/>
  <c r="AG301" i="7"/>
  <c r="AH301" i="7"/>
  <c r="AI301" i="7"/>
  <c r="AE302" i="7"/>
  <c r="AF302" i="7"/>
  <c r="AG302" i="7"/>
  <c r="AH302" i="7"/>
  <c r="AI302" i="7"/>
  <c r="AE303" i="7"/>
  <c r="AF303" i="7"/>
  <c r="AG303" i="7"/>
  <c r="AH303" i="7"/>
  <c r="AI303" i="7"/>
  <c r="AE304" i="7"/>
  <c r="AF304" i="7"/>
  <c r="AG304" i="7"/>
  <c r="AH304" i="7"/>
  <c r="AI304" i="7"/>
  <c r="AE305" i="7"/>
  <c r="AF305" i="7"/>
  <c r="AG305" i="7"/>
  <c r="AH305" i="7"/>
  <c r="AI305" i="7"/>
  <c r="AE306" i="7"/>
  <c r="AF306" i="7"/>
  <c r="AG306" i="7"/>
  <c r="AH306" i="7"/>
  <c r="AI306" i="7"/>
  <c r="AE307" i="7"/>
  <c r="AF307" i="7"/>
  <c r="AG307" i="7"/>
  <c r="AH307" i="7"/>
  <c r="AI307" i="7"/>
  <c r="AE308" i="7"/>
  <c r="AF308" i="7"/>
  <c r="AG308" i="7"/>
  <c r="AH308" i="7"/>
  <c r="AI308" i="7"/>
  <c r="AE309" i="7"/>
  <c r="AF309" i="7"/>
  <c r="AG309" i="7"/>
  <c r="AH309" i="7"/>
  <c r="AI309" i="7"/>
  <c r="AE310" i="7"/>
  <c r="AF310" i="7"/>
  <c r="AG310" i="7"/>
  <c r="AH310" i="7"/>
  <c r="AI310" i="7"/>
  <c r="AE311" i="7"/>
  <c r="AF311" i="7"/>
  <c r="AG311" i="7"/>
  <c r="AH311" i="7"/>
  <c r="AI311" i="7"/>
  <c r="AE312" i="7"/>
  <c r="AF312" i="7"/>
  <c r="AG312" i="7"/>
  <c r="AH312" i="7"/>
  <c r="AI312" i="7"/>
  <c r="AE313" i="7"/>
  <c r="AF313" i="7"/>
  <c r="AG313" i="7"/>
  <c r="AH313" i="7"/>
  <c r="AI313" i="7"/>
  <c r="AE314" i="7"/>
  <c r="AF314" i="7"/>
  <c r="AG314" i="7"/>
  <c r="AH314" i="7"/>
  <c r="AI314" i="7"/>
  <c r="AE315" i="7"/>
  <c r="AF315" i="7"/>
  <c r="AG315" i="7"/>
  <c r="AH315" i="7"/>
  <c r="AI315" i="7"/>
  <c r="AE316" i="7"/>
  <c r="AF316" i="7"/>
  <c r="AG316" i="7"/>
  <c r="AH316" i="7"/>
  <c r="AI316" i="7"/>
  <c r="AE317" i="7"/>
  <c r="AF317" i="7"/>
  <c r="AG317" i="7"/>
  <c r="AH317" i="7"/>
  <c r="AI317" i="7"/>
  <c r="AE318" i="7"/>
  <c r="AF318" i="7"/>
  <c r="AG318" i="7"/>
  <c r="AH318" i="7"/>
  <c r="AI318" i="7"/>
  <c r="AE319" i="7"/>
  <c r="AF319" i="7"/>
  <c r="AG319" i="7"/>
  <c r="AH319" i="7"/>
  <c r="AI319" i="7"/>
  <c r="AE320" i="7"/>
  <c r="AF320" i="7"/>
  <c r="AG320" i="7"/>
  <c r="AH320" i="7"/>
  <c r="AI320" i="7"/>
  <c r="AE321" i="7"/>
  <c r="AF321" i="7"/>
  <c r="AG321" i="7"/>
  <c r="AH321" i="7"/>
  <c r="AI321" i="7"/>
  <c r="AE322" i="7"/>
  <c r="AF322" i="7"/>
  <c r="AG322" i="7"/>
  <c r="AH322" i="7"/>
  <c r="AI322" i="7"/>
  <c r="AE323" i="7"/>
  <c r="AF323" i="7"/>
  <c r="AG323" i="7"/>
  <c r="AH323" i="7"/>
  <c r="AI323" i="7"/>
  <c r="AE324" i="7"/>
  <c r="AF324" i="7"/>
  <c r="AG324" i="7"/>
  <c r="AH324" i="7"/>
  <c r="AI324" i="7"/>
  <c r="AE325" i="7"/>
  <c r="AF325" i="7"/>
  <c r="AG325" i="7"/>
  <c r="AH325" i="7"/>
  <c r="AI325" i="7"/>
  <c r="AE326" i="7"/>
  <c r="AF326" i="7"/>
  <c r="AG326" i="7"/>
  <c r="AH326" i="7"/>
  <c r="AI326" i="7"/>
  <c r="AE327" i="7"/>
  <c r="AF327" i="7"/>
  <c r="AG327" i="7"/>
  <c r="AH327" i="7"/>
  <c r="AI327" i="7"/>
  <c r="AE328" i="7"/>
  <c r="AF328" i="7"/>
  <c r="AG328" i="7"/>
  <c r="AH328" i="7"/>
  <c r="AI328" i="7"/>
  <c r="AE329" i="7"/>
  <c r="AF329" i="7"/>
  <c r="AG329" i="7"/>
  <c r="AH329" i="7"/>
  <c r="AI329" i="7"/>
  <c r="AE330" i="7"/>
  <c r="AF330" i="7"/>
  <c r="AG330" i="7"/>
  <c r="AH330" i="7"/>
  <c r="AI330" i="7"/>
  <c r="AE331" i="7"/>
  <c r="AF331" i="7"/>
  <c r="AG331" i="7"/>
  <c r="AH331" i="7"/>
  <c r="AI331" i="7"/>
  <c r="AE332" i="7"/>
  <c r="AF332" i="7"/>
  <c r="AG332" i="7"/>
  <c r="AH332" i="7"/>
  <c r="AI332" i="7"/>
  <c r="AE333" i="7"/>
  <c r="AF333" i="7"/>
  <c r="AG333" i="7"/>
  <c r="AH333" i="7"/>
  <c r="AI333" i="7"/>
  <c r="AE334" i="7"/>
  <c r="AF334" i="7"/>
  <c r="AG334" i="7"/>
  <c r="AH334" i="7"/>
  <c r="AI334" i="7"/>
  <c r="AE335" i="7"/>
  <c r="AF335" i="7"/>
  <c r="AG335" i="7"/>
  <c r="AH335" i="7"/>
  <c r="AI335" i="7"/>
  <c r="AE336" i="7"/>
  <c r="AF336" i="7"/>
  <c r="AG336" i="7"/>
  <c r="AH336" i="7"/>
  <c r="AI336" i="7"/>
  <c r="AE337" i="7"/>
  <c r="AF337" i="7"/>
  <c r="AG337" i="7"/>
  <c r="AH337" i="7"/>
  <c r="AI337" i="7"/>
  <c r="AE338" i="7"/>
  <c r="AF338" i="7"/>
  <c r="AG338" i="7"/>
  <c r="AH338" i="7"/>
  <c r="AI338" i="7"/>
  <c r="AE339" i="7"/>
  <c r="AF339" i="7"/>
  <c r="AG339" i="7"/>
  <c r="AH339" i="7"/>
  <c r="AI339" i="7"/>
  <c r="AE340" i="7"/>
  <c r="AF340" i="7"/>
  <c r="AG340" i="7"/>
  <c r="AH340" i="7"/>
  <c r="AI340" i="7"/>
  <c r="AE341" i="7"/>
  <c r="AF341" i="7"/>
  <c r="AG341" i="7"/>
  <c r="AH341" i="7"/>
  <c r="AI341" i="7"/>
  <c r="AE342" i="7"/>
  <c r="AF342" i="7"/>
  <c r="AG342" i="7"/>
  <c r="AH342" i="7"/>
  <c r="AI342" i="7"/>
  <c r="AE343" i="7"/>
  <c r="AF343" i="7"/>
  <c r="AG343" i="7"/>
  <c r="AH343" i="7"/>
  <c r="AI343" i="7"/>
  <c r="AE344" i="7"/>
  <c r="AF344" i="7"/>
  <c r="AG344" i="7"/>
  <c r="AH344" i="7"/>
  <c r="AI344" i="7"/>
  <c r="AE345" i="7"/>
  <c r="AF345" i="7"/>
  <c r="AG345" i="7"/>
  <c r="AH345" i="7"/>
  <c r="AI345" i="7"/>
  <c r="AE346" i="7"/>
  <c r="AF346" i="7"/>
  <c r="AG346" i="7"/>
  <c r="AH346" i="7"/>
  <c r="AI346" i="7"/>
  <c r="AE347" i="7"/>
  <c r="AF347" i="7"/>
  <c r="AG347" i="7"/>
  <c r="AH347" i="7"/>
  <c r="AI347" i="7"/>
  <c r="AE348" i="7"/>
  <c r="AF348" i="7"/>
  <c r="AG348" i="7"/>
  <c r="AH348" i="7"/>
  <c r="AI348" i="7"/>
  <c r="AE349" i="7"/>
  <c r="AF349" i="7"/>
  <c r="AG349" i="7"/>
  <c r="AH349" i="7"/>
  <c r="AI349" i="7"/>
  <c r="AE350" i="7"/>
  <c r="AF350" i="7"/>
  <c r="AG350" i="7"/>
  <c r="AH350" i="7"/>
  <c r="AI350" i="7"/>
  <c r="AE351" i="7"/>
  <c r="AF351" i="7"/>
  <c r="AG351" i="7"/>
  <c r="AH351" i="7"/>
  <c r="AI351" i="7"/>
  <c r="AE352" i="7"/>
  <c r="AF352" i="7"/>
  <c r="AG352" i="7"/>
  <c r="AH352" i="7"/>
  <c r="AI352" i="7"/>
  <c r="AE353" i="7"/>
  <c r="AF353" i="7"/>
  <c r="AG353" i="7"/>
  <c r="AH353" i="7"/>
  <c r="AI353" i="7"/>
  <c r="AE354" i="7"/>
  <c r="AF354" i="7"/>
  <c r="AG354" i="7"/>
  <c r="AH354" i="7"/>
  <c r="AI354" i="7"/>
  <c r="AE355" i="7"/>
  <c r="AF355" i="7"/>
  <c r="AG355" i="7"/>
  <c r="AH355" i="7"/>
  <c r="AI355" i="7"/>
  <c r="AE356" i="7"/>
  <c r="AF356" i="7"/>
  <c r="AG356" i="7"/>
  <c r="AH356" i="7"/>
  <c r="AI356" i="7"/>
  <c r="AE357" i="7"/>
  <c r="AF357" i="7"/>
  <c r="AG357" i="7"/>
  <c r="AH357" i="7"/>
  <c r="AI357" i="7"/>
  <c r="AE358" i="7"/>
  <c r="AF358" i="7"/>
  <c r="AG358" i="7"/>
  <c r="AH358" i="7"/>
  <c r="AI358" i="7"/>
  <c r="AE359" i="7"/>
  <c r="AF359" i="7"/>
  <c r="AG359" i="7"/>
  <c r="AH359" i="7"/>
  <c r="AI359" i="7"/>
  <c r="AE360" i="7"/>
  <c r="AF360" i="7"/>
  <c r="AG360" i="7"/>
  <c r="AH360" i="7"/>
  <c r="AI360" i="7"/>
  <c r="AE361" i="7"/>
  <c r="AF361" i="7"/>
  <c r="AG361" i="7"/>
  <c r="AH361" i="7"/>
  <c r="AI361" i="7"/>
  <c r="AE362" i="7"/>
  <c r="AF362" i="7"/>
  <c r="AG362" i="7"/>
  <c r="AH362" i="7"/>
  <c r="AI362" i="7"/>
  <c r="AE363" i="7"/>
  <c r="AF363" i="7"/>
  <c r="AG363" i="7"/>
  <c r="AH363" i="7"/>
  <c r="AI363" i="7"/>
  <c r="AE364" i="7"/>
  <c r="AF364" i="7"/>
  <c r="AG364" i="7"/>
  <c r="AH364" i="7"/>
  <c r="AI364" i="7"/>
  <c r="AE365" i="7"/>
  <c r="AF365" i="7"/>
  <c r="AG365" i="7"/>
  <c r="AH365" i="7"/>
  <c r="AI365" i="7"/>
  <c r="AE366" i="7"/>
  <c r="AF366" i="7"/>
  <c r="AG366" i="7"/>
  <c r="AH366" i="7"/>
  <c r="AI366" i="7"/>
  <c r="AE367" i="7"/>
  <c r="AF367" i="7"/>
  <c r="AG367" i="7"/>
  <c r="AH367" i="7"/>
  <c r="AI367" i="7"/>
  <c r="AE368" i="7"/>
  <c r="AF368" i="7"/>
  <c r="AG368" i="7"/>
  <c r="AH368" i="7"/>
  <c r="AI368" i="7"/>
  <c r="AE369" i="7"/>
  <c r="AF369" i="7"/>
  <c r="AG369" i="7"/>
  <c r="AH369" i="7"/>
  <c r="AI369" i="7"/>
  <c r="AE370" i="7"/>
  <c r="AF370" i="7"/>
  <c r="AG370" i="7"/>
  <c r="AH370" i="7"/>
  <c r="AI370" i="7"/>
  <c r="AE371" i="7"/>
  <c r="AF371" i="7"/>
  <c r="AG371" i="7"/>
  <c r="AH371" i="7"/>
  <c r="AI371" i="7"/>
  <c r="AE372" i="7"/>
  <c r="AF372" i="7"/>
  <c r="AG372" i="7"/>
  <c r="AH372" i="7"/>
  <c r="AI372" i="7"/>
  <c r="AE373" i="7"/>
  <c r="AF373" i="7"/>
  <c r="AG373" i="7"/>
  <c r="AH373" i="7"/>
  <c r="AI373" i="7"/>
  <c r="AE374" i="7"/>
  <c r="AF374" i="7"/>
  <c r="AG374" i="7"/>
  <c r="AH374" i="7"/>
  <c r="AI374" i="7"/>
  <c r="AE375" i="7"/>
  <c r="AF375" i="7"/>
  <c r="AG375" i="7"/>
  <c r="AH375" i="7"/>
  <c r="AI375" i="7"/>
  <c r="AE376" i="7"/>
  <c r="AF376" i="7"/>
  <c r="AG376" i="7"/>
  <c r="AH376" i="7"/>
  <c r="AI376" i="7"/>
  <c r="AE377" i="7"/>
  <c r="AF377" i="7"/>
  <c r="AG377" i="7"/>
  <c r="AH377" i="7"/>
  <c r="AI377" i="7"/>
  <c r="AE378" i="7"/>
  <c r="AF378" i="7"/>
  <c r="AG378" i="7"/>
  <c r="AH378" i="7"/>
  <c r="AI378" i="7"/>
  <c r="AE379" i="7"/>
  <c r="AF379" i="7"/>
  <c r="AG379" i="7"/>
  <c r="AH379" i="7"/>
  <c r="AI379" i="7"/>
  <c r="AE380" i="7"/>
  <c r="AF380" i="7"/>
  <c r="AG380" i="7"/>
  <c r="AH380" i="7"/>
  <c r="AI380" i="7"/>
  <c r="AE381" i="7"/>
  <c r="AF381" i="7"/>
  <c r="AG381" i="7"/>
  <c r="AH381" i="7"/>
  <c r="AI381" i="7"/>
  <c r="AE382" i="7"/>
  <c r="AF382" i="7"/>
  <c r="AG382" i="7"/>
  <c r="AH382" i="7"/>
  <c r="AI382" i="7"/>
  <c r="AE383" i="7"/>
  <c r="AF383" i="7"/>
  <c r="AG383" i="7"/>
  <c r="AH383" i="7"/>
  <c r="AI383" i="7"/>
  <c r="AE384" i="7"/>
  <c r="AF384" i="7"/>
  <c r="AG384" i="7"/>
  <c r="AH384" i="7"/>
  <c r="AI384" i="7"/>
  <c r="AE385" i="7"/>
  <c r="AF385" i="7"/>
  <c r="AG385" i="7"/>
  <c r="AH385" i="7"/>
  <c r="AI385" i="7"/>
  <c r="AE386" i="7"/>
  <c r="AF386" i="7"/>
  <c r="AG386" i="7"/>
  <c r="AH386" i="7"/>
  <c r="AI386" i="7"/>
  <c r="AE387" i="7"/>
  <c r="AF387" i="7"/>
  <c r="AG387" i="7"/>
  <c r="AH387" i="7"/>
  <c r="AI387" i="7"/>
  <c r="AE388" i="7"/>
  <c r="AF388" i="7"/>
  <c r="AG388" i="7"/>
  <c r="AH388" i="7"/>
  <c r="AI388" i="7"/>
  <c r="AE389" i="7"/>
  <c r="AF389" i="7"/>
  <c r="AG389" i="7"/>
  <c r="AH389" i="7"/>
  <c r="AI389" i="7"/>
  <c r="AE390" i="7"/>
  <c r="AF390" i="7"/>
  <c r="AG390" i="7"/>
  <c r="AH390" i="7"/>
  <c r="AI390" i="7"/>
  <c r="AE391" i="7"/>
  <c r="AF391" i="7"/>
  <c r="AG391" i="7"/>
  <c r="AH391" i="7"/>
  <c r="AI391" i="7"/>
  <c r="AE392" i="7"/>
  <c r="AF392" i="7"/>
  <c r="AG392" i="7"/>
  <c r="AH392" i="7"/>
  <c r="AI392" i="7"/>
  <c r="AE393" i="7"/>
  <c r="AF393" i="7"/>
  <c r="AG393" i="7"/>
  <c r="AH393" i="7"/>
  <c r="AI393" i="7"/>
  <c r="AE394" i="7"/>
  <c r="AF394" i="7"/>
  <c r="AG394" i="7"/>
  <c r="AH394" i="7"/>
  <c r="AI394" i="7"/>
  <c r="AE395" i="7"/>
  <c r="AF395" i="7"/>
  <c r="AG395" i="7"/>
  <c r="AH395" i="7"/>
  <c r="AI395" i="7"/>
  <c r="AE396" i="7"/>
  <c r="AF396" i="7"/>
  <c r="AG396" i="7"/>
  <c r="AH396" i="7"/>
  <c r="AI396" i="7"/>
  <c r="AE397" i="7"/>
  <c r="AF397" i="7"/>
  <c r="AG397" i="7"/>
  <c r="AH397" i="7"/>
  <c r="AI397" i="7"/>
  <c r="AE398" i="7"/>
  <c r="AF398" i="7"/>
  <c r="AG398" i="7"/>
  <c r="AH398" i="7"/>
  <c r="AI398" i="7"/>
  <c r="AE399" i="7"/>
  <c r="AF399" i="7"/>
  <c r="AG399" i="7"/>
  <c r="AH399" i="7"/>
  <c r="AI399" i="7"/>
  <c r="AE400" i="7"/>
  <c r="AF400" i="7"/>
  <c r="AG400" i="7"/>
  <c r="AH400" i="7"/>
  <c r="AI400" i="7"/>
  <c r="AE401" i="7"/>
  <c r="AF401" i="7"/>
  <c r="AG401" i="7"/>
  <c r="AH401" i="7"/>
  <c r="AI401" i="7"/>
  <c r="AE402" i="7"/>
  <c r="AF402" i="7"/>
  <c r="AG402" i="7"/>
  <c r="AH402" i="7"/>
  <c r="AI402" i="7"/>
  <c r="AE403" i="7"/>
  <c r="AF403" i="7"/>
  <c r="AG403" i="7"/>
  <c r="AH403" i="7"/>
  <c r="AI403" i="7"/>
  <c r="AE404" i="7"/>
  <c r="AF404" i="7"/>
  <c r="AG404" i="7"/>
  <c r="AH404" i="7"/>
  <c r="AI404" i="7"/>
  <c r="AE405" i="7"/>
  <c r="AF405" i="7"/>
  <c r="AG405" i="7"/>
  <c r="AH405" i="7"/>
  <c r="AI405" i="7"/>
  <c r="AE406" i="7"/>
  <c r="AF406" i="7"/>
  <c r="AG406" i="7"/>
  <c r="AH406" i="7"/>
  <c r="AI406" i="7"/>
  <c r="AE407" i="7"/>
  <c r="AF407" i="7"/>
  <c r="AG407" i="7"/>
  <c r="AH407" i="7"/>
  <c r="AI407" i="7"/>
  <c r="AE408" i="7"/>
  <c r="AF408" i="7"/>
  <c r="AG408" i="7"/>
  <c r="AH408" i="7"/>
  <c r="AI408" i="7"/>
  <c r="AE409" i="7"/>
  <c r="AF409" i="7"/>
  <c r="AG409" i="7"/>
  <c r="AH409" i="7"/>
  <c r="AI409" i="7"/>
  <c r="AE410" i="7"/>
  <c r="AF410" i="7"/>
  <c r="AG410" i="7"/>
  <c r="AH410" i="7"/>
  <c r="AI410" i="7"/>
  <c r="AE411" i="7"/>
  <c r="AF411" i="7"/>
  <c r="AG411" i="7"/>
  <c r="AH411" i="7"/>
  <c r="AI411" i="7"/>
  <c r="AE412" i="7"/>
  <c r="AF412" i="7"/>
  <c r="AG412" i="7"/>
  <c r="AH412" i="7"/>
  <c r="AI412" i="7"/>
  <c r="AE413" i="7"/>
  <c r="AF413" i="7"/>
  <c r="AG413" i="7"/>
  <c r="AH413" i="7"/>
  <c r="AI413" i="7"/>
  <c r="AE414" i="7"/>
  <c r="AF414" i="7"/>
  <c r="AG414" i="7"/>
  <c r="AH414" i="7"/>
  <c r="AI414" i="7"/>
  <c r="AE415" i="7"/>
  <c r="AF415" i="7"/>
  <c r="AG415" i="7"/>
  <c r="AH415" i="7"/>
  <c r="AI415" i="7"/>
  <c r="AE416" i="7"/>
  <c r="AF416" i="7"/>
  <c r="AG416" i="7"/>
  <c r="AH416" i="7"/>
  <c r="AI416" i="7"/>
  <c r="AE417" i="7"/>
  <c r="AF417" i="7"/>
  <c r="AG417" i="7"/>
  <c r="AH417" i="7"/>
  <c r="AI417" i="7"/>
  <c r="AE418" i="7"/>
  <c r="AF418" i="7"/>
  <c r="AG418" i="7"/>
  <c r="AH418" i="7"/>
  <c r="AI418" i="7"/>
  <c r="AE419" i="7"/>
  <c r="AF419" i="7"/>
  <c r="AG419" i="7"/>
  <c r="AH419" i="7"/>
  <c r="AI419" i="7"/>
  <c r="AE420" i="7"/>
  <c r="AF420" i="7"/>
  <c r="AG420" i="7"/>
  <c r="AH420" i="7"/>
  <c r="AI420" i="7"/>
  <c r="AE421" i="7"/>
  <c r="AF421" i="7"/>
  <c r="AG421" i="7"/>
  <c r="AH421" i="7"/>
  <c r="AI421" i="7"/>
  <c r="AE422" i="7"/>
  <c r="AF422" i="7"/>
  <c r="AG422" i="7"/>
  <c r="AH422" i="7"/>
  <c r="AI422" i="7"/>
  <c r="AE423" i="7"/>
  <c r="AF423" i="7"/>
  <c r="AG423" i="7"/>
  <c r="AH423" i="7"/>
  <c r="AI423" i="7"/>
  <c r="AE424" i="7"/>
  <c r="AF424" i="7"/>
  <c r="AG424" i="7"/>
  <c r="AH424" i="7"/>
  <c r="AI424" i="7"/>
  <c r="AE425" i="7"/>
  <c r="AF425" i="7"/>
  <c r="AG425" i="7"/>
  <c r="AH425" i="7"/>
  <c r="AI425" i="7"/>
  <c r="AE426" i="7"/>
  <c r="AF426" i="7"/>
  <c r="AG426" i="7"/>
  <c r="AH426" i="7"/>
  <c r="AI426" i="7"/>
  <c r="AE427" i="7"/>
  <c r="AF427" i="7"/>
  <c r="AG427" i="7"/>
  <c r="AH427" i="7"/>
  <c r="AI427" i="7"/>
  <c r="AE428" i="7"/>
  <c r="AF428" i="7"/>
  <c r="AG428" i="7"/>
  <c r="AH428" i="7"/>
  <c r="AI428" i="7"/>
  <c r="AE429" i="7"/>
  <c r="AF429" i="7"/>
  <c r="AG429" i="7"/>
  <c r="AH429" i="7"/>
  <c r="AI429" i="7"/>
  <c r="AE430" i="7"/>
  <c r="AF430" i="7"/>
  <c r="AG430" i="7"/>
  <c r="AH430" i="7"/>
  <c r="AI430" i="7"/>
  <c r="AE431" i="7"/>
  <c r="AF431" i="7"/>
  <c r="AG431" i="7"/>
  <c r="AH431" i="7"/>
  <c r="AI431" i="7"/>
  <c r="AE432" i="7"/>
  <c r="AF432" i="7"/>
  <c r="AG432" i="7"/>
  <c r="AH432" i="7"/>
  <c r="AI432" i="7"/>
  <c r="AE433" i="7"/>
  <c r="AF433" i="7"/>
  <c r="AG433" i="7"/>
  <c r="AH433" i="7"/>
  <c r="AI433" i="7"/>
  <c r="AE434" i="7"/>
  <c r="AF434" i="7"/>
  <c r="AG434" i="7"/>
  <c r="AH434" i="7"/>
  <c r="AI434" i="7"/>
  <c r="AE435" i="7"/>
  <c r="AF435" i="7"/>
  <c r="AG435" i="7"/>
  <c r="AH435" i="7"/>
  <c r="AI435" i="7"/>
  <c r="AE436" i="7"/>
  <c r="AF436" i="7"/>
  <c r="AG436" i="7"/>
  <c r="AH436" i="7"/>
  <c r="AI436" i="7"/>
  <c r="AE437" i="7"/>
  <c r="AF437" i="7"/>
  <c r="AG437" i="7"/>
  <c r="AH437" i="7"/>
  <c r="AI437" i="7"/>
  <c r="AE438" i="7"/>
  <c r="AF438" i="7"/>
  <c r="AG438" i="7"/>
  <c r="AH438" i="7"/>
  <c r="AI438" i="7"/>
  <c r="AE439" i="7"/>
  <c r="AF439" i="7"/>
  <c r="AG439" i="7"/>
  <c r="AH439" i="7"/>
  <c r="AI439" i="7"/>
  <c r="AE440" i="7"/>
  <c r="AF440" i="7"/>
  <c r="AG440" i="7"/>
  <c r="AH440" i="7"/>
  <c r="AI440" i="7"/>
  <c r="AE441" i="7"/>
  <c r="AF441" i="7"/>
  <c r="AG441" i="7"/>
  <c r="AH441" i="7"/>
  <c r="AI441" i="7"/>
  <c r="AE442" i="7"/>
  <c r="AF442" i="7"/>
  <c r="AG442" i="7"/>
  <c r="AH442" i="7"/>
  <c r="AI442" i="7"/>
  <c r="AE443" i="7"/>
  <c r="AF443" i="7"/>
  <c r="AG443" i="7"/>
  <c r="AH443" i="7"/>
  <c r="AI443" i="7"/>
  <c r="AE444" i="7"/>
  <c r="AF444" i="7"/>
  <c r="AG444" i="7"/>
  <c r="AH444" i="7"/>
  <c r="AI444" i="7"/>
  <c r="AE445" i="7"/>
  <c r="AF445" i="7"/>
  <c r="AG445" i="7"/>
  <c r="AH445" i="7"/>
  <c r="AI445" i="7"/>
  <c r="AE446" i="7"/>
  <c r="AF446" i="7"/>
  <c r="AG446" i="7"/>
  <c r="AH446" i="7"/>
  <c r="AI446" i="7"/>
  <c r="AE447" i="7"/>
  <c r="AF447" i="7"/>
  <c r="AG447" i="7"/>
  <c r="AH447" i="7"/>
  <c r="AI447" i="7"/>
  <c r="AE448" i="7"/>
  <c r="AF448" i="7"/>
  <c r="AG448" i="7"/>
  <c r="AH448" i="7"/>
  <c r="AI448" i="7"/>
  <c r="AE449" i="7"/>
  <c r="AF449" i="7"/>
  <c r="AG449" i="7"/>
  <c r="AH449" i="7"/>
  <c r="AI449" i="7"/>
  <c r="AE450" i="7"/>
  <c r="AF450" i="7"/>
  <c r="AG450" i="7"/>
  <c r="AH450" i="7"/>
  <c r="AI450" i="7"/>
  <c r="AE451" i="7"/>
  <c r="AF451" i="7"/>
  <c r="AG451" i="7"/>
  <c r="AH451" i="7"/>
  <c r="AI451" i="7"/>
  <c r="AE452" i="7"/>
  <c r="AF452" i="7"/>
  <c r="AG452" i="7"/>
  <c r="AH452" i="7"/>
  <c r="AI452" i="7"/>
  <c r="AE453" i="7"/>
  <c r="AF453" i="7"/>
  <c r="AG453" i="7"/>
  <c r="AH453" i="7"/>
  <c r="AI453" i="7"/>
  <c r="AE454" i="7"/>
  <c r="AF454" i="7"/>
  <c r="AG454" i="7"/>
  <c r="AH454" i="7"/>
  <c r="AI454" i="7"/>
  <c r="AE455" i="7"/>
  <c r="AF455" i="7"/>
  <c r="AG455" i="7"/>
  <c r="AH455" i="7"/>
  <c r="AI455" i="7"/>
  <c r="AE456" i="7"/>
  <c r="AF456" i="7"/>
  <c r="AG456" i="7"/>
  <c r="AH456" i="7"/>
  <c r="AI456" i="7"/>
  <c r="AE457" i="7"/>
  <c r="AF457" i="7"/>
  <c r="AG457" i="7"/>
  <c r="AH457" i="7"/>
  <c r="AI457" i="7"/>
  <c r="AE458" i="7"/>
  <c r="AF458" i="7"/>
  <c r="AG458" i="7"/>
  <c r="AH458" i="7"/>
  <c r="AI458" i="7"/>
  <c r="AE459" i="7"/>
  <c r="AF459" i="7"/>
  <c r="AG459" i="7"/>
  <c r="AH459" i="7"/>
  <c r="AI459" i="7"/>
  <c r="AE460" i="7"/>
  <c r="AF460" i="7"/>
  <c r="AG460" i="7"/>
  <c r="AH460" i="7"/>
  <c r="AI460" i="7"/>
  <c r="AE461" i="7"/>
  <c r="AF461" i="7"/>
  <c r="AG461" i="7"/>
  <c r="AH461" i="7"/>
  <c r="AI461" i="7"/>
  <c r="AE462" i="7"/>
  <c r="AF462" i="7"/>
  <c r="AG462" i="7"/>
  <c r="AH462" i="7"/>
  <c r="AI462" i="7"/>
  <c r="AE463" i="7"/>
  <c r="AF463" i="7"/>
  <c r="AG463" i="7"/>
  <c r="AH463" i="7"/>
  <c r="AI463" i="7"/>
  <c r="AE464" i="7"/>
  <c r="AF464" i="7"/>
  <c r="AG464" i="7"/>
  <c r="AH464" i="7"/>
  <c r="AI464" i="7"/>
  <c r="AE465" i="7"/>
  <c r="AF465" i="7"/>
  <c r="AG465" i="7"/>
  <c r="AH465" i="7"/>
  <c r="AI465" i="7"/>
  <c r="AE466" i="7"/>
  <c r="AF466" i="7"/>
  <c r="AG466" i="7"/>
  <c r="AH466" i="7"/>
  <c r="AI466" i="7"/>
  <c r="AE467" i="7"/>
  <c r="AF467" i="7"/>
  <c r="AG467" i="7"/>
  <c r="AH467" i="7"/>
  <c r="AI467" i="7"/>
  <c r="AE468" i="7"/>
  <c r="AF468" i="7"/>
  <c r="AG468" i="7"/>
  <c r="AH468" i="7"/>
  <c r="AI468" i="7"/>
  <c r="AE469" i="7"/>
  <c r="AF469" i="7"/>
  <c r="AG469" i="7"/>
  <c r="AH469" i="7"/>
  <c r="AI469" i="7"/>
  <c r="AE470" i="7"/>
  <c r="AF470" i="7"/>
  <c r="AG470" i="7"/>
  <c r="AH470" i="7"/>
  <c r="AI470" i="7"/>
  <c r="AE471" i="7"/>
  <c r="AF471" i="7"/>
  <c r="AG471" i="7"/>
  <c r="AH471" i="7"/>
  <c r="AI471" i="7"/>
  <c r="AE472" i="7"/>
  <c r="AF472" i="7"/>
  <c r="AG472" i="7"/>
  <c r="AH472" i="7"/>
  <c r="AI472" i="7"/>
  <c r="AE473" i="7"/>
  <c r="AF473" i="7"/>
  <c r="AG473" i="7"/>
  <c r="AH473" i="7"/>
  <c r="AI473" i="7"/>
  <c r="AE474" i="7"/>
  <c r="AF474" i="7"/>
  <c r="AG474" i="7"/>
  <c r="AH474" i="7"/>
  <c r="AI474" i="7"/>
  <c r="AE475" i="7"/>
  <c r="AF475" i="7"/>
  <c r="AG475" i="7"/>
  <c r="AH475" i="7"/>
  <c r="AI475" i="7"/>
  <c r="AE476" i="7"/>
  <c r="AF476" i="7"/>
  <c r="AG476" i="7"/>
  <c r="AH476" i="7"/>
  <c r="AI476" i="7"/>
  <c r="AE477" i="7"/>
  <c r="AF477" i="7"/>
  <c r="AG477" i="7"/>
  <c r="AH477" i="7"/>
  <c r="AI477" i="7"/>
  <c r="AE478" i="7"/>
  <c r="AF478" i="7"/>
  <c r="AG478" i="7"/>
  <c r="AH478" i="7"/>
  <c r="AI478" i="7"/>
  <c r="AE479" i="7"/>
  <c r="AF479" i="7"/>
  <c r="AG479" i="7"/>
  <c r="AH479" i="7"/>
  <c r="AI479" i="7"/>
  <c r="AE480" i="7"/>
  <c r="AF480" i="7"/>
  <c r="AG480" i="7"/>
  <c r="AH480" i="7"/>
  <c r="AI480" i="7"/>
  <c r="AE481" i="7"/>
  <c r="AF481" i="7"/>
  <c r="AG481" i="7"/>
  <c r="AH481" i="7"/>
  <c r="AI481" i="7"/>
  <c r="AE482" i="7"/>
  <c r="AF482" i="7"/>
  <c r="AG482" i="7"/>
  <c r="AH482" i="7"/>
  <c r="AI482" i="7"/>
  <c r="AE483" i="7"/>
  <c r="AF483" i="7"/>
  <c r="AG483" i="7"/>
  <c r="AH483" i="7"/>
  <c r="AI483" i="7"/>
  <c r="AE484" i="7"/>
  <c r="AF484" i="7"/>
  <c r="AG484" i="7"/>
  <c r="AH484" i="7"/>
  <c r="AI484" i="7"/>
  <c r="AE485" i="7"/>
  <c r="AF485" i="7"/>
  <c r="AG485" i="7"/>
  <c r="AH485" i="7"/>
  <c r="AI485" i="7"/>
  <c r="AE486" i="7"/>
  <c r="AF486" i="7"/>
  <c r="AG486" i="7"/>
  <c r="AH486" i="7"/>
  <c r="AI486" i="7"/>
  <c r="AE487" i="7"/>
  <c r="AF487" i="7"/>
  <c r="AG487" i="7"/>
  <c r="AH487" i="7"/>
  <c r="AI487" i="7"/>
  <c r="AE488" i="7"/>
  <c r="AF488" i="7"/>
  <c r="AG488" i="7"/>
  <c r="AH488" i="7"/>
  <c r="AI488" i="7"/>
  <c r="AE489" i="7"/>
  <c r="AF489" i="7"/>
  <c r="AG489" i="7"/>
  <c r="AH489" i="7"/>
  <c r="AI489" i="7"/>
  <c r="AE490" i="7"/>
  <c r="AF490" i="7"/>
  <c r="AG490" i="7"/>
  <c r="AH490" i="7"/>
  <c r="AI490" i="7"/>
  <c r="AE491" i="7"/>
  <c r="AF491" i="7"/>
  <c r="AG491" i="7"/>
  <c r="AH491" i="7"/>
  <c r="AI491" i="7"/>
  <c r="AE492" i="7"/>
  <c r="AF492" i="7"/>
  <c r="AG492" i="7"/>
  <c r="AH492" i="7"/>
  <c r="AI492" i="7"/>
  <c r="AE493" i="7"/>
  <c r="AF493" i="7"/>
  <c r="AG493" i="7"/>
  <c r="AH493" i="7"/>
  <c r="AI493" i="7"/>
  <c r="AE494" i="7"/>
  <c r="AF494" i="7"/>
  <c r="AG494" i="7"/>
  <c r="AH494" i="7"/>
  <c r="AI494" i="7"/>
  <c r="AE495" i="7"/>
  <c r="AF495" i="7"/>
  <c r="AG495" i="7"/>
  <c r="AH495" i="7"/>
  <c r="AI495" i="7"/>
  <c r="AE496" i="7"/>
  <c r="AF496" i="7"/>
  <c r="AG496" i="7"/>
  <c r="AH496" i="7"/>
  <c r="AI496" i="7"/>
  <c r="AE497" i="7"/>
  <c r="AF497" i="7"/>
  <c r="AG497" i="7"/>
  <c r="AH497" i="7"/>
  <c r="AI497" i="7"/>
  <c r="AE498" i="7"/>
  <c r="AF498" i="7"/>
  <c r="AG498" i="7"/>
  <c r="AH498" i="7"/>
  <c r="AI498" i="7"/>
  <c r="AE499" i="7"/>
  <c r="AF499" i="7"/>
  <c r="AG499" i="7"/>
  <c r="AH499" i="7"/>
  <c r="AI499" i="7"/>
  <c r="AE500" i="7"/>
  <c r="AF500" i="7"/>
  <c r="AG500" i="7"/>
  <c r="AH500" i="7"/>
  <c r="AI500" i="7"/>
  <c r="AE501" i="7"/>
  <c r="AF501" i="7"/>
  <c r="AG501" i="7"/>
  <c r="AH501" i="7"/>
  <c r="AI501" i="7"/>
  <c r="AE502" i="7"/>
  <c r="AF502" i="7"/>
  <c r="AG502" i="7"/>
  <c r="AH502" i="7"/>
  <c r="AI502" i="7"/>
  <c r="AE503" i="7"/>
  <c r="AF503" i="7"/>
  <c r="AG503" i="7"/>
  <c r="AH503" i="7"/>
  <c r="AI503" i="7"/>
  <c r="AE504" i="7"/>
  <c r="AF504" i="7"/>
  <c r="AG504" i="7"/>
  <c r="AH504" i="7"/>
  <c r="AI504" i="7"/>
  <c r="AE505" i="7"/>
  <c r="AF505" i="7"/>
  <c r="AG505" i="7"/>
  <c r="AH505" i="7"/>
  <c r="AI505" i="7"/>
  <c r="AE506" i="7"/>
  <c r="AF506" i="7"/>
  <c r="AG506" i="7"/>
  <c r="AH506" i="7"/>
  <c r="AI506" i="7"/>
  <c r="AE507" i="7"/>
  <c r="AF507" i="7"/>
  <c r="AG507" i="7"/>
  <c r="AH507" i="7"/>
  <c r="AI507" i="7"/>
  <c r="AE508" i="7"/>
  <c r="AF508" i="7"/>
  <c r="AG508" i="7"/>
  <c r="AH508" i="7"/>
  <c r="AI508" i="7"/>
  <c r="AE509" i="7"/>
  <c r="AF509" i="7"/>
  <c r="AG509" i="7"/>
  <c r="AH509" i="7"/>
  <c r="AI509" i="7"/>
  <c r="AE510" i="7"/>
  <c r="AF510" i="7"/>
  <c r="AG510" i="7"/>
  <c r="AH510" i="7"/>
  <c r="AI510" i="7"/>
  <c r="AE511" i="7"/>
  <c r="AF511" i="7"/>
  <c r="AG511" i="7"/>
  <c r="AH511" i="7"/>
  <c r="AI511" i="7"/>
  <c r="AE512" i="7"/>
  <c r="AF512" i="7"/>
  <c r="AG512" i="7"/>
  <c r="AH512" i="7"/>
  <c r="AI512" i="7"/>
  <c r="AE513" i="7"/>
  <c r="AF513" i="7"/>
  <c r="AG513" i="7"/>
  <c r="AH513" i="7"/>
  <c r="AI513" i="7"/>
  <c r="AE514" i="7"/>
  <c r="AF514" i="7"/>
  <c r="AG514" i="7"/>
  <c r="AH514" i="7"/>
  <c r="AI514" i="7"/>
  <c r="AE515" i="7"/>
  <c r="AF515" i="7"/>
  <c r="AG515" i="7"/>
  <c r="AH515" i="7"/>
  <c r="AI515" i="7"/>
  <c r="AE516" i="7"/>
  <c r="AF516" i="7"/>
  <c r="AG516" i="7"/>
  <c r="AH516" i="7"/>
  <c r="AI516" i="7"/>
  <c r="AE517" i="7"/>
  <c r="AF517" i="7"/>
  <c r="AG517" i="7"/>
  <c r="AH517" i="7"/>
  <c r="AI517" i="7"/>
  <c r="AE518" i="7"/>
  <c r="AF518" i="7"/>
  <c r="AG518" i="7"/>
  <c r="AH518" i="7"/>
  <c r="AI518" i="7"/>
  <c r="AE519" i="7"/>
  <c r="AF519" i="7"/>
  <c r="AG519" i="7"/>
  <c r="AH519" i="7"/>
  <c r="AI519" i="7"/>
  <c r="AE520" i="7"/>
  <c r="AF520" i="7"/>
  <c r="AG520" i="7"/>
  <c r="AH520" i="7"/>
  <c r="AI520" i="7"/>
  <c r="AE521" i="7"/>
  <c r="AF521" i="7"/>
  <c r="AG521" i="7"/>
  <c r="AH521" i="7"/>
  <c r="AI521" i="7"/>
  <c r="AE522" i="7"/>
  <c r="AF522" i="7"/>
  <c r="AG522" i="7"/>
  <c r="AH522" i="7"/>
  <c r="AI522" i="7"/>
  <c r="AE523" i="7"/>
  <c r="AF523" i="7"/>
  <c r="AG523" i="7"/>
  <c r="AH523" i="7"/>
  <c r="AI523" i="7"/>
  <c r="AE524" i="7"/>
  <c r="AF524" i="7"/>
  <c r="AG524" i="7"/>
  <c r="AH524" i="7"/>
  <c r="AI524" i="7"/>
  <c r="AE525" i="7"/>
  <c r="AF525" i="7"/>
  <c r="AG525" i="7"/>
  <c r="AH525" i="7"/>
  <c r="AI525" i="7"/>
  <c r="AE526" i="7"/>
  <c r="AF526" i="7"/>
  <c r="AG526" i="7"/>
  <c r="AH526" i="7"/>
  <c r="AI526" i="7"/>
  <c r="AE527" i="7"/>
  <c r="AF527" i="7"/>
  <c r="AG527" i="7"/>
  <c r="AH527" i="7"/>
  <c r="AI527" i="7"/>
  <c r="AE528" i="7"/>
  <c r="AF528" i="7"/>
  <c r="AG528" i="7"/>
  <c r="AH528" i="7"/>
  <c r="AI528" i="7"/>
  <c r="AE529" i="7"/>
  <c r="AF529" i="7"/>
  <c r="AG529" i="7"/>
  <c r="AH529" i="7"/>
  <c r="AI529" i="7"/>
  <c r="AE530" i="7"/>
  <c r="AF530" i="7"/>
  <c r="AG530" i="7"/>
  <c r="AH530" i="7"/>
  <c r="AI530" i="7"/>
  <c r="AE531" i="7"/>
  <c r="AF531" i="7"/>
  <c r="AG531" i="7"/>
  <c r="AH531" i="7"/>
  <c r="AI531" i="7"/>
  <c r="AE532" i="7"/>
  <c r="AF532" i="7"/>
  <c r="AG532" i="7"/>
  <c r="AH532" i="7"/>
  <c r="AI532" i="7"/>
  <c r="AE533" i="7"/>
  <c r="AF533" i="7"/>
  <c r="AG533" i="7"/>
  <c r="AH533" i="7"/>
  <c r="AI533" i="7"/>
  <c r="AE534" i="7"/>
  <c r="AF534" i="7"/>
  <c r="AG534" i="7"/>
  <c r="AH534" i="7"/>
  <c r="AI534" i="7"/>
  <c r="AE535" i="7"/>
  <c r="AF535" i="7"/>
  <c r="AG535" i="7"/>
  <c r="AH535" i="7"/>
  <c r="AI535" i="7"/>
  <c r="AE536" i="7"/>
  <c r="AF536" i="7"/>
  <c r="AG536" i="7"/>
  <c r="AH536" i="7"/>
  <c r="AI536" i="7"/>
  <c r="AE537" i="7"/>
  <c r="AF537" i="7"/>
  <c r="AG537" i="7"/>
  <c r="AH537" i="7"/>
  <c r="AI537" i="7"/>
  <c r="AE538" i="7"/>
  <c r="AF538" i="7"/>
  <c r="AG538" i="7"/>
  <c r="AH538" i="7"/>
  <c r="AI538" i="7"/>
  <c r="AE539" i="7"/>
  <c r="AF539" i="7"/>
  <c r="AG539" i="7"/>
  <c r="AH539" i="7"/>
  <c r="AI539" i="7"/>
  <c r="AE540" i="7"/>
  <c r="AF540" i="7"/>
  <c r="AG540" i="7"/>
  <c r="AH540" i="7"/>
  <c r="AI540" i="7"/>
  <c r="AE541" i="7"/>
  <c r="AF541" i="7"/>
  <c r="AG541" i="7"/>
  <c r="AH541" i="7"/>
  <c r="AI541" i="7"/>
  <c r="AE542" i="7"/>
  <c r="AF542" i="7"/>
  <c r="AG542" i="7"/>
  <c r="AH542" i="7"/>
  <c r="AI542" i="7"/>
  <c r="AE543" i="7"/>
  <c r="AF543" i="7"/>
  <c r="AG543" i="7"/>
  <c r="AH543" i="7"/>
  <c r="AI543" i="7"/>
  <c r="AE544" i="7"/>
  <c r="AF544" i="7"/>
  <c r="AG544" i="7"/>
  <c r="AH544" i="7"/>
  <c r="AI544" i="7"/>
  <c r="AE545" i="7"/>
  <c r="AF545" i="7"/>
  <c r="AG545" i="7"/>
  <c r="AH545" i="7"/>
  <c r="AI545" i="7"/>
  <c r="AE546" i="7"/>
  <c r="AF546" i="7"/>
  <c r="AG546" i="7"/>
  <c r="AH546" i="7"/>
  <c r="AI546" i="7"/>
  <c r="AE547" i="7"/>
  <c r="AF547" i="7"/>
  <c r="AG547" i="7"/>
  <c r="AH547" i="7"/>
  <c r="AI547" i="7"/>
  <c r="AE548" i="7"/>
  <c r="AF548" i="7"/>
  <c r="AG548" i="7"/>
  <c r="AH548" i="7"/>
  <c r="AI548" i="7"/>
  <c r="AE549" i="7"/>
  <c r="AF549" i="7"/>
  <c r="AG549" i="7"/>
  <c r="AH549" i="7"/>
  <c r="AI549" i="7"/>
  <c r="AE550" i="7"/>
  <c r="AF550" i="7"/>
  <c r="AG550" i="7"/>
  <c r="AH550" i="7"/>
  <c r="AI550" i="7"/>
  <c r="AE551" i="7"/>
  <c r="AF551" i="7"/>
  <c r="AG551" i="7"/>
  <c r="AH551" i="7"/>
  <c r="AI551" i="7"/>
  <c r="AE552" i="7"/>
  <c r="AF552" i="7"/>
  <c r="AG552" i="7"/>
  <c r="AH552" i="7"/>
  <c r="AI552" i="7"/>
  <c r="AE553" i="7"/>
  <c r="AF553" i="7"/>
  <c r="AG553" i="7"/>
  <c r="AH553" i="7"/>
  <c r="AI553" i="7"/>
  <c r="AE554" i="7"/>
  <c r="AF554" i="7"/>
  <c r="AG554" i="7"/>
  <c r="AH554" i="7"/>
  <c r="AI554" i="7"/>
  <c r="AE555" i="7"/>
  <c r="AF555" i="7"/>
  <c r="AG555" i="7"/>
  <c r="AH555" i="7"/>
  <c r="AI555" i="7"/>
  <c r="AE556" i="7"/>
  <c r="AF556" i="7"/>
  <c r="AG556" i="7"/>
  <c r="AH556" i="7"/>
  <c r="AI556" i="7"/>
  <c r="AE557" i="7"/>
  <c r="AF557" i="7"/>
  <c r="AG557" i="7"/>
  <c r="AH557" i="7"/>
  <c r="AI557" i="7"/>
  <c r="AE558" i="7"/>
  <c r="AF558" i="7"/>
  <c r="AG558" i="7"/>
  <c r="AH558" i="7"/>
  <c r="AI558" i="7"/>
  <c r="AE559" i="7"/>
  <c r="AF559" i="7"/>
  <c r="AG559" i="7"/>
  <c r="AH559" i="7"/>
  <c r="AI559" i="7"/>
  <c r="AE560" i="7"/>
  <c r="AF560" i="7"/>
  <c r="AG560" i="7"/>
  <c r="AH560" i="7"/>
  <c r="AI560" i="7"/>
  <c r="AE561" i="7"/>
  <c r="AF561" i="7"/>
  <c r="AG561" i="7"/>
  <c r="AH561" i="7"/>
  <c r="AI561" i="7"/>
  <c r="AE562" i="7"/>
  <c r="AF562" i="7"/>
  <c r="AG562" i="7"/>
  <c r="AH562" i="7"/>
  <c r="AI562" i="7"/>
  <c r="AE563" i="7"/>
  <c r="AF563" i="7"/>
  <c r="AG563" i="7"/>
  <c r="AH563" i="7"/>
  <c r="AI563" i="7"/>
  <c r="AE564" i="7"/>
  <c r="AF564" i="7"/>
  <c r="AG564" i="7"/>
  <c r="AH564" i="7"/>
  <c r="AI564" i="7"/>
  <c r="AE565" i="7"/>
  <c r="AF565" i="7"/>
  <c r="AG565" i="7"/>
  <c r="AH565" i="7"/>
  <c r="AI565" i="7"/>
  <c r="AE566" i="7"/>
  <c r="AF566" i="7"/>
  <c r="AG566" i="7"/>
  <c r="AH566" i="7"/>
  <c r="AI566" i="7"/>
  <c r="AE567" i="7"/>
  <c r="AF567" i="7"/>
  <c r="AG567" i="7"/>
  <c r="AH567" i="7"/>
  <c r="AI567" i="7"/>
  <c r="AE568" i="7"/>
  <c r="AF568" i="7"/>
  <c r="AG568" i="7"/>
  <c r="AH568" i="7"/>
  <c r="AI568" i="7"/>
  <c r="AE569" i="7"/>
  <c r="AF569" i="7"/>
  <c r="AG569" i="7"/>
  <c r="AH569" i="7"/>
  <c r="AI569" i="7"/>
  <c r="AE570" i="7"/>
  <c r="AF570" i="7"/>
  <c r="AG570" i="7"/>
  <c r="AH570" i="7"/>
  <c r="AI570" i="7"/>
  <c r="AE571" i="7"/>
  <c r="AF571" i="7"/>
  <c r="AG571" i="7"/>
  <c r="AH571" i="7"/>
  <c r="AI571" i="7"/>
  <c r="AE572" i="7"/>
  <c r="AF572" i="7"/>
  <c r="AG572" i="7"/>
  <c r="AH572" i="7"/>
  <c r="AI572" i="7"/>
  <c r="AE573" i="7"/>
  <c r="AF573" i="7"/>
  <c r="AG573" i="7"/>
  <c r="AH573" i="7"/>
  <c r="AI573" i="7"/>
  <c r="AE574" i="7"/>
  <c r="AF574" i="7"/>
  <c r="AG574" i="7"/>
  <c r="AH574" i="7"/>
  <c r="AI574" i="7"/>
  <c r="AE575" i="7"/>
  <c r="AF575" i="7"/>
  <c r="AG575" i="7"/>
  <c r="AH575" i="7"/>
  <c r="AI575" i="7"/>
  <c r="AE576" i="7"/>
  <c r="AF576" i="7"/>
  <c r="AG576" i="7"/>
  <c r="AH576" i="7"/>
  <c r="AI576" i="7"/>
  <c r="AE577" i="7"/>
  <c r="AF577" i="7"/>
  <c r="AG577" i="7"/>
  <c r="AH577" i="7"/>
  <c r="AI577" i="7"/>
  <c r="AE578" i="7"/>
  <c r="AF578" i="7"/>
  <c r="AG578" i="7"/>
  <c r="AH578" i="7"/>
  <c r="AI578" i="7"/>
  <c r="AE579" i="7"/>
  <c r="AF579" i="7"/>
  <c r="AG579" i="7"/>
  <c r="AH579" i="7"/>
  <c r="AI579" i="7"/>
  <c r="AE580" i="7"/>
  <c r="AF580" i="7"/>
  <c r="AG580" i="7"/>
  <c r="AH580" i="7"/>
  <c r="AI580" i="7"/>
  <c r="AE581" i="7"/>
  <c r="AF581" i="7"/>
  <c r="AG581" i="7"/>
  <c r="AH581" i="7"/>
  <c r="AI581" i="7"/>
  <c r="AE582" i="7"/>
  <c r="AF582" i="7"/>
  <c r="AG582" i="7"/>
  <c r="AH582" i="7"/>
  <c r="AI582" i="7"/>
  <c r="AE583" i="7"/>
  <c r="AF583" i="7"/>
  <c r="AG583" i="7"/>
  <c r="AH583" i="7"/>
  <c r="AI583" i="7"/>
  <c r="AE584" i="7"/>
  <c r="AF584" i="7"/>
  <c r="AG584" i="7"/>
  <c r="AH584" i="7"/>
  <c r="AI584" i="7"/>
  <c r="AE585" i="7"/>
  <c r="AF585" i="7"/>
  <c r="AG585" i="7"/>
  <c r="AH585" i="7"/>
  <c r="AI585" i="7"/>
  <c r="AE586" i="7"/>
  <c r="AF586" i="7"/>
  <c r="AG586" i="7"/>
  <c r="AH586" i="7"/>
  <c r="AI586" i="7"/>
  <c r="AE587" i="7"/>
  <c r="AF587" i="7"/>
  <c r="AG587" i="7"/>
  <c r="AH587" i="7"/>
  <c r="AI587" i="7"/>
  <c r="AE588" i="7"/>
  <c r="AF588" i="7"/>
  <c r="AG588" i="7"/>
  <c r="AH588" i="7"/>
  <c r="AI588" i="7"/>
  <c r="AE589" i="7"/>
  <c r="AF589" i="7"/>
  <c r="AG589" i="7"/>
  <c r="AH589" i="7"/>
  <c r="AI589" i="7"/>
  <c r="AE590" i="7"/>
  <c r="AF590" i="7"/>
  <c r="AG590" i="7"/>
  <c r="AH590" i="7"/>
  <c r="AI590" i="7"/>
  <c r="AE591" i="7"/>
  <c r="AF591" i="7"/>
  <c r="AG591" i="7"/>
  <c r="AH591" i="7"/>
  <c r="AI591" i="7"/>
  <c r="AE592" i="7"/>
  <c r="AF592" i="7"/>
  <c r="AG592" i="7"/>
  <c r="AH592" i="7"/>
  <c r="AI592" i="7"/>
  <c r="AE593" i="7"/>
  <c r="AF593" i="7"/>
  <c r="AG593" i="7"/>
  <c r="AH593" i="7"/>
  <c r="AI593" i="7"/>
  <c r="AE594" i="7"/>
  <c r="AF594" i="7"/>
  <c r="AG594" i="7"/>
  <c r="AH594" i="7"/>
  <c r="AI594" i="7"/>
  <c r="AE595" i="7"/>
  <c r="AF595" i="7"/>
  <c r="AG595" i="7"/>
  <c r="AH595" i="7"/>
  <c r="AI595" i="7"/>
  <c r="AE596" i="7"/>
  <c r="AF596" i="7"/>
  <c r="AG596" i="7"/>
  <c r="AH596" i="7"/>
  <c r="AI596" i="7"/>
  <c r="AE597" i="7"/>
  <c r="AF597" i="7"/>
  <c r="AG597" i="7"/>
  <c r="AH597" i="7"/>
  <c r="AI597" i="7"/>
  <c r="AE598" i="7"/>
  <c r="AF598" i="7"/>
  <c r="AG598" i="7"/>
  <c r="AH598" i="7"/>
  <c r="AI598" i="7"/>
  <c r="AE599" i="7"/>
  <c r="AF599" i="7"/>
  <c r="AG599" i="7"/>
  <c r="AH599" i="7"/>
  <c r="AI599" i="7"/>
  <c r="AE600" i="7"/>
  <c r="AF600" i="7"/>
  <c r="AG600" i="7"/>
  <c r="AH600" i="7"/>
  <c r="AI600" i="7"/>
  <c r="AE601" i="7"/>
  <c r="AF601" i="7"/>
  <c r="AG601" i="7"/>
  <c r="AH601" i="7"/>
  <c r="AI601" i="7"/>
  <c r="AE602" i="7"/>
  <c r="AF602" i="7"/>
  <c r="AG602" i="7"/>
  <c r="AH602" i="7"/>
  <c r="AI602" i="7"/>
  <c r="AE603" i="7"/>
  <c r="AF603" i="7"/>
  <c r="AG603" i="7"/>
  <c r="AH603" i="7"/>
  <c r="AI603" i="7"/>
  <c r="AE604" i="7"/>
  <c r="AF604" i="7"/>
  <c r="AG604" i="7"/>
  <c r="AH604" i="7"/>
  <c r="AI604" i="7"/>
  <c r="AE605" i="7"/>
  <c r="AF605" i="7"/>
  <c r="AG605" i="7"/>
  <c r="AH605" i="7"/>
  <c r="AI605" i="7"/>
  <c r="AE606" i="7"/>
  <c r="AF606" i="7"/>
  <c r="AG606" i="7"/>
  <c r="AH606" i="7"/>
  <c r="AI606" i="7"/>
  <c r="AE607" i="7"/>
  <c r="AF607" i="7"/>
  <c r="AG607" i="7"/>
  <c r="AH607" i="7"/>
  <c r="AI607" i="7"/>
  <c r="AE608" i="7"/>
  <c r="AF608" i="7"/>
  <c r="AG608" i="7"/>
  <c r="AH608" i="7"/>
  <c r="AI608" i="7"/>
  <c r="AE609" i="7"/>
  <c r="AF609" i="7"/>
  <c r="AG609" i="7"/>
  <c r="AH609" i="7"/>
  <c r="AI609" i="7"/>
  <c r="AE610" i="7"/>
  <c r="AF610" i="7"/>
  <c r="AG610" i="7"/>
  <c r="AH610" i="7"/>
  <c r="AI610" i="7"/>
  <c r="AE611" i="7"/>
  <c r="AF611" i="7"/>
  <c r="AG611" i="7"/>
  <c r="AH611" i="7"/>
  <c r="AI611" i="7"/>
  <c r="AE612" i="7"/>
  <c r="AF612" i="7"/>
  <c r="AG612" i="7"/>
  <c r="AH612" i="7"/>
  <c r="AI612" i="7"/>
  <c r="AE613" i="7"/>
  <c r="AF613" i="7"/>
  <c r="AG613" i="7"/>
  <c r="AH613" i="7"/>
  <c r="AI613" i="7"/>
  <c r="AE614" i="7"/>
  <c r="AF614" i="7"/>
  <c r="AG614" i="7"/>
  <c r="AH614" i="7"/>
  <c r="AI614" i="7"/>
  <c r="AE615" i="7"/>
  <c r="AF615" i="7"/>
  <c r="AG615" i="7"/>
  <c r="AH615" i="7"/>
  <c r="AI615" i="7"/>
  <c r="AE616" i="7"/>
  <c r="AF616" i="7"/>
  <c r="AG616" i="7"/>
  <c r="AH616" i="7"/>
  <c r="AI616" i="7"/>
  <c r="AE617" i="7"/>
  <c r="AF617" i="7"/>
  <c r="AG617" i="7"/>
  <c r="AH617" i="7"/>
  <c r="AI617" i="7"/>
  <c r="AE618" i="7"/>
  <c r="AF618" i="7"/>
  <c r="AG618" i="7"/>
  <c r="AH618" i="7"/>
  <c r="AI618" i="7"/>
  <c r="AE619" i="7"/>
  <c r="AF619" i="7"/>
  <c r="AG619" i="7"/>
  <c r="AH619" i="7"/>
  <c r="AI619" i="7"/>
  <c r="AE620" i="7"/>
  <c r="AF620" i="7"/>
  <c r="AG620" i="7"/>
  <c r="AH620" i="7"/>
  <c r="AI620" i="7"/>
  <c r="AE621" i="7"/>
  <c r="AF621" i="7"/>
  <c r="AG621" i="7"/>
  <c r="AH621" i="7"/>
  <c r="AI621" i="7"/>
  <c r="AE622" i="7"/>
  <c r="AF622" i="7"/>
  <c r="AG622" i="7"/>
  <c r="AH622" i="7"/>
  <c r="AI622" i="7"/>
  <c r="AE623" i="7"/>
  <c r="AF623" i="7"/>
  <c r="AG623" i="7"/>
  <c r="AH623" i="7"/>
  <c r="AI623" i="7"/>
  <c r="AE624" i="7"/>
  <c r="AF624" i="7"/>
  <c r="AG624" i="7"/>
  <c r="AH624" i="7"/>
  <c r="AI624" i="7"/>
  <c r="AE625" i="7"/>
  <c r="AF625" i="7"/>
  <c r="AG625" i="7"/>
  <c r="AH625" i="7"/>
  <c r="AI625" i="7"/>
  <c r="AE626" i="7"/>
  <c r="AF626" i="7"/>
  <c r="AG626" i="7"/>
  <c r="AH626" i="7"/>
  <c r="AI626" i="7"/>
  <c r="AE627" i="7"/>
  <c r="AF627" i="7"/>
  <c r="AG627" i="7"/>
  <c r="AH627" i="7"/>
  <c r="AI627" i="7"/>
  <c r="AE628" i="7"/>
  <c r="AF628" i="7"/>
  <c r="AG628" i="7"/>
  <c r="AH628" i="7"/>
  <c r="AI628" i="7"/>
  <c r="AE629" i="7"/>
  <c r="AF629" i="7"/>
  <c r="AG629" i="7"/>
  <c r="AH629" i="7"/>
  <c r="AI629" i="7"/>
  <c r="AE630" i="7"/>
  <c r="AF630" i="7"/>
  <c r="AG630" i="7"/>
  <c r="AH630" i="7"/>
  <c r="AI630" i="7"/>
  <c r="AE631" i="7"/>
  <c r="AF631" i="7"/>
  <c r="AG631" i="7"/>
  <c r="AH631" i="7"/>
  <c r="AI631" i="7"/>
  <c r="AE632" i="7"/>
  <c r="AF632" i="7"/>
  <c r="AG632" i="7"/>
  <c r="AH632" i="7"/>
  <c r="AI632" i="7"/>
  <c r="AE633" i="7"/>
  <c r="AF633" i="7"/>
  <c r="AG633" i="7"/>
  <c r="AH633" i="7"/>
  <c r="AI633" i="7"/>
  <c r="AE634" i="7"/>
  <c r="AF634" i="7"/>
  <c r="AG634" i="7"/>
  <c r="AH634" i="7"/>
  <c r="AI634" i="7"/>
  <c r="AE635" i="7"/>
  <c r="AF635" i="7"/>
  <c r="AG635" i="7"/>
  <c r="AH635" i="7"/>
  <c r="AI635" i="7"/>
  <c r="AE636" i="7"/>
  <c r="AF636" i="7"/>
  <c r="AG636" i="7"/>
  <c r="AH636" i="7"/>
  <c r="AI636" i="7"/>
  <c r="AE637" i="7"/>
  <c r="AF637" i="7"/>
  <c r="AG637" i="7"/>
  <c r="AH637" i="7"/>
  <c r="AI637" i="7"/>
  <c r="AE638" i="7"/>
  <c r="AF638" i="7"/>
  <c r="AG638" i="7"/>
  <c r="AH638" i="7"/>
  <c r="AI638" i="7"/>
  <c r="AE639" i="7"/>
  <c r="AF639" i="7"/>
  <c r="AG639" i="7"/>
  <c r="AH639" i="7"/>
  <c r="AI639" i="7"/>
  <c r="AE640" i="7"/>
  <c r="AF640" i="7"/>
  <c r="AG640" i="7"/>
  <c r="AH640" i="7"/>
  <c r="AI640" i="7"/>
  <c r="AE641" i="7"/>
  <c r="AF641" i="7"/>
  <c r="AG641" i="7"/>
  <c r="AH641" i="7"/>
  <c r="AI641" i="7"/>
  <c r="AE642" i="7"/>
  <c r="AF642" i="7"/>
  <c r="AG642" i="7"/>
  <c r="AH642" i="7"/>
  <c r="AI642" i="7"/>
  <c r="X3" i="7"/>
  <c r="AE3" i="7"/>
  <c r="AF3" i="7"/>
  <c r="AG3" i="7"/>
  <c r="AH3" i="7"/>
  <c r="AI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3" i="7"/>
  <c r="M19" i="7"/>
  <c r="M20" i="7"/>
  <c r="M21" i="7"/>
  <c r="M22" i="7"/>
  <c r="M23" i="7"/>
  <c r="M24" i="7"/>
  <c r="M25" i="7"/>
  <c r="M26" i="7"/>
  <c r="M51" i="7"/>
  <c r="M52" i="7"/>
  <c r="M53" i="7"/>
  <c r="M54" i="7"/>
  <c r="M55" i="7"/>
  <c r="M56" i="7"/>
  <c r="M57" i="7"/>
  <c r="M58" i="7"/>
  <c r="M83" i="7"/>
  <c r="M84" i="7"/>
  <c r="M85" i="7"/>
  <c r="M86" i="7"/>
  <c r="M87" i="7"/>
  <c r="M88" i="7"/>
  <c r="M89" i="7"/>
  <c r="M90" i="7"/>
  <c r="M115" i="7"/>
  <c r="M116" i="7"/>
  <c r="M117" i="7"/>
  <c r="M118" i="7"/>
  <c r="M119" i="7"/>
  <c r="M120" i="7"/>
  <c r="M121" i="7"/>
  <c r="M122" i="7"/>
  <c r="M147" i="7"/>
  <c r="M148" i="7"/>
  <c r="M149" i="7"/>
  <c r="M150" i="7"/>
  <c r="M151" i="7"/>
  <c r="M152" i="7"/>
  <c r="M153" i="7"/>
  <c r="M154" i="7"/>
  <c r="M179" i="7"/>
  <c r="M180" i="7"/>
  <c r="M181" i="7"/>
  <c r="M182" i="7"/>
  <c r="M183" i="7"/>
  <c r="M184" i="7"/>
  <c r="M185" i="7"/>
  <c r="M186" i="7"/>
  <c r="M211" i="7"/>
  <c r="M212" i="7"/>
  <c r="M213" i="7"/>
  <c r="M214" i="7"/>
  <c r="M215" i="7"/>
  <c r="M216" i="7"/>
  <c r="M217" i="7"/>
  <c r="M218" i="7"/>
  <c r="M243" i="7"/>
  <c r="M244" i="7"/>
  <c r="M245" i="7"/>
  <c r="M246" i="7"/>
  <c r="M247" i="7"/>
  <c r="M248" i="7"/>
  <c r="M249" i="7"/>
  <c r="M250" i="7"/>
  <c r="M275" i="7"/>
  <c r="M276" i="7"/>
  <c r="M277" i="7"/>
  <c r="M278" i="7"/>
  <c r="M279" i="7"/>
  <c r="M280" i="7"/>
  <c r="M281" i="7"/>
  <c r="M282" i="7"/>
  <c r="M307" i="7"/>
  <c r="M308" i="7"/>
  <c r="M309" i="7"/>
  <c r="M310" i="7"/>
  <c r="M311" i="7"/>
  <c r="M312" i="7"/>
  <c r="M313" i="7"/>
  <c r="M314" i="7"/>
  <c r="M339" i="7"/>
  <c r="M340" i="7"/>
  <c r="M341" i="7"/>
  <c r="M342" i="7"/>
  <c r="M343" i="7"/>
  <c r="M344" i="7"/>
  <c r="M345" i="7"/>
  <c r="M346" i="7"/>
  <c r="M371" i="7"/>
  <c r="M372" i="7"/>
  <c r="M373" i="7"/>
  <c r="M374" i="7"/>
  <c r="M375" i="7"/>
  <c r="M376" i="7"/>
  <c r="M377" i="7"/>
  <c r="M378" i="7"/>
  <c r="M403" i="7"/>
  <c r="M405" i="7"/>
  <c r="M407" i="7"/>
  <c r="M409" i="7"/>
  <c r="M435" i="7"/>
  <c r="M437" i="7"/>
  <c r="M439" i="7"/>
  <c r="M441" i="7"/>
  <c r="M467" i="7"/>
  <c r="M469" i="7"/>
  <c r="M471" i="7"/>
  <c r="M473" i="7"/>
  <c r="M501" i="7"/>
  <c r="M505" i="7"/>
  <c r="M533" i="7"/>
  <c r="M537" i="7"/>
  <c r="M565" i="7"/>
  <c r="M569" i="7"/>
  <c r="M597" i="7"/>
  <c r="M601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N79" i="7"/>
  <c r="AN80" i="7"/>
  <c r="AN81" i="7"/>
  <c r="AN82" i="7"/>
  <c r="AN83" i="7"/>
  <c r="AN84" i="7"/>
  <c r="AN85" i="7"/>
  <c r="AN86" i="7"/>
  <c r="AN87" i="7"/>
  <c r="AN88" i="7"/>
  <c r="AN89" i="7"/>
  <c r="AN90" i="7"/>
  <c r="AN91" i="7"/>
  <c r="AN92" i="7"/>
  <c r="AN93" i="7"/>
  <c r="AN94" i="7"/>
  <c r="AN53" i="7"/>
  <c r="G4" i="7"/>
  <c r="G5" i="7"/>
  <c r="C5" i="7" s="1"/>
  <c r="G6" i="7"/>
  <c r="G7" i="7"/>
  <c r="G8" i="7"/>
  <c r="G9" i="7"/>
  <c r="C9" i="7" s="1"/>
  <c r="G10" i="7"/>
  <c r="G11" i="7"/>
  <c r="G12" i="7"/>
  <c r="G13" i="7"/>
  <c r="C13" i="7" s="1"/>
  <c r="G14" i="7"/>
  <c r="G15" i="7"/>
  <c r="G16" i="7"/>
  <c r="G17" i="7"/>
  <c r="C17" i="7" s="1"/>
  <c r="G18" i="7"/>
  <c r="G19" i="7"/>
  <c r="G20" i="7"/>
  <c r="G21" i="7"/>
  <c r="C21" i="7" s="1"/>
  <c r="G22" i="7"/>
  <c r="G23" i="7"/>
  <c r="G24" i="7"/>
  <c r="C24" i="7" s="1"/>
  <c r="G25" i="7"/>
  <c r="C25" i="7" s="1"/>
  <c r="G26" i="7"/>
  <c r="G27" i="7"/>
  <c r="G28" i="7"/>
  <c r="G29" i="7"/>
  <c r="C29" i="7" s="1"/>
  <c r="G30" i="7"/>
  <c r="G31" i="7"/>
  <c r="G32" i="7"/>
  <c r="G33" i="7"/>
  <c r="C33" i="7" s="1"/>
  <c r="G34" i="7"/>
  <c r="G35" i="7"/>
  <c r="G36" i="7"/>
  <c r="G37" i="7"/>
  <c r="C37" i="7" s="1"/>
  <c r="G38" i="7"/>
  <c r="G39" i="7"/>
  <c r="G40" i="7"/>
  <c r="G41" i="7"/>
  <c r="C41" i="7" s="1"/>
  <c r="G42" i="7"/>
  <c r="G43" i="7"/>
  <c r="G44" i="7"/>
  <c r="G45" i="7"/>
  <c r="C45" i="7" s="1"/>
  <c r="G46" i="7"/>
  <c r="G47" i="7"/>
  <c r="G48" i="7"/>
  <c r="G49" i="7"/>
  <c r="C49" i="7" s="1"/>
  <c r="G50" i="7"/>
  <c r="G51" i="7"/>
  <c r="G52" i="7"/>
  <c r="G53" i="7"/>
  <c r="C53" i="7" s="1"/>
  <c r="G54" i="7"/>
  <c r="G55" i="7"/>
  <c r="G56" i="7"/>
  <c r="G57" i="7"/>
  <c r="C57" i="7" s="1"/>
  <c r="G58" i="7"/>
  <c r="G59" i="7"/>
  <c r="G60" i="7"/>
  <c r="G61" i="7"/>
  <c r="C61" i="7" s="1"/>
  <c r="G62" i="7"/>
  <c r="G63" i="7"/>
  <c r="G64" i="7"/>
  <c r="G65" i="7"/>
  <c r="C65" i="7" s="1"/>
  <c r="G66" i="7"/>
  <c r="G67" i="7"/>
  <c r="G68" i="7"/>
  <c r="G69" i="7"/>
  <c r="C69" i="7" s="1"/>
  <c r="G70" i="7"/>
  <c r="G71" i="7"/>
  <c r="G72" i="7"/>
  <c r="C72" i="7" s="1"/>
  <c r="G73" i="7"/>
  <c r="C73" i="7" s="1"/>
  <c r="G74" i="7"/>
  <c r="C74" i="7" s="1"/>
  <c r="G75" i="7"/>
  <c r="G76" i="7"/>
  <c r="G77" i="7"/>
  <c r="C77" i="7" s="1"/>
  <c r="G78" i="7"/>
  <c r="G79" i="7"/>
  <c r="C79" i="7" s="1"/>
  <c r="G80" i="7"/>
  <c r="G81" i="7"/>
  <c r="C81" i="7" s="1"/>
  <c r="G82" i="7"/>
  <c r="G83" i="7"/>
  <c r="G84" i="7"/>
  <c r="G85" i="7"/>
  <c r="C85" i="7" s="1"/>
  <c r="G86" i="7"/>
  <c r="G87" i="7"/>
  <c r="C87" i="7" s="1"/>
  <c r="G88" i="7"/>
  <c r="C88" i="7" s="1"/>
  <c r="G89" i="7"/>
  <c r="C89" i="7" s="1"/>
  <c r="G90" i="7"/>
  <c r="G91" i="7"/>
  <c r="G92" i="7"/>
  <c r="G93" i="7"/>
  <c r="C93" i="7" s="1"/>
  <c r="G94" i="7"/>
  <c r="G95" i="7"/>
  <c r="C95" i="7" s="1"/>
  <c r="G96" i="7"/>
  <c r="G97" i="7"/>
  <c r="C97" i="7" s="1"/>
  <c r="G98" i="7"/>
  <c r="C98" i="7" s="1"/>
  <c r="G99" i="7"/>
  <c r="G100" i="7"/>
  <c r="G101" i="7"/>
  <c r="C101" i="7" s="1"/>
  <c r="G102" i="7"/>
  <c r="G103" i="7"/>
  <c r="G104" i="7"/>
  <c r="G105" i="7"/>
  <c r="C105" i="7" s="1"/>
  <c r="G106" i="7"/>
  <c r="G107" i="7"/>
  <c r="G108" i="7"/>
  <c r="G109" i="7"/>
  <c r="C109" i="7" s="1"/>
  <c r="G110" i="7"/>
  <c r="G111" i="7"/>
  <c r="G112" i="7"/>
  <c r="G113" i="7"/>
  <c r="C113" i="7" s="1"/>
  <c r="G114" i="7"/>
  <c r="G115" i="7"/>
  <c r="G116" i="7"/>
  <c r="G117" i="7"/>
  <c r="C117" i="7" s="1"/>
  <c r="G118" i="7"/>
  <c r="G119" i="7"/>
  <c r="G120" i="7"/>
  <c r="G121" i="7"/>
  <c r="C121" i="7" s="1"/>
  <c r="G122" i="7"/>
  <c r="G123" i="7"/>
  <c r="G124" i="7"/>
  <c r="G125" i="7"/>
  <c r="C125" i="7" s="1"/>
  <c r="G126" i="7"/>
  <c r="G127" i="7"/>
  <c r="G128" i="7"/>
  <c r="G129" i="7"/>
  <c r="C129" i="7" s="1"/>
  <c r="G130" i="7"/>
  <c r="G131" i="7"/>
  <c r="G132" i="7"/>
  <c r="C132" i="7" s="1"/>
  <c r="G133" i="7"/>
  <c r="C133" i="7" s="1"/>
  <c r="G134" i="7"/>
  <c r="G135" i="7"/>
  <c r="G136" i="7"/>
  <c r="G137" i="7"/>
  <c r="C137" i="7" s="1"/>
  <c r="G138" i="7"/>
  <c r="G139" i="7"/>
  <c r="G140" i="7"/>
  <c r="G141" i="7"/>
  <c r="C141" i="7" s="1"/>
  <c r="G142" i="7"/>
  <c r="G143" i="7"/>
  <c r="G144" i="7"/>
  <c r="G145" i="7"/>
  <c r="C145" i="7" s="1"/>
  <c r="G146" i="7"/>
  <c r="G147" i="7"/>
  <c r="G148" i="7"/>
  <c r="G149" i="7"/>
  <c r="C149" i="7" s="1"/>
  <c r="G150" i="7"/>
  <c r="G151" i="7"/>
  <c r="C151" i="7" s="1"/>
  <c r="G152" i="7"/>
  <c r="G153" i="7"/>
  <c r="C153" i="7" s="1"/>
  <c r="G154" i="7"/>
  <c r="G155" i="7"/>
  <c r="G156" i="7"/>
  <c r="G157" i="7"/>
  <c r="C157" i="7" s="1"/>
  <c r="G158" i="7"/>
  <c r="G159" i="7"/>
  <c r="G160" i="7"/>
  <c r="G161" i="7"/>
  <c r="C161" i="7" s="1"/>
  <c r="G162" i="7"/>
  <c r="G163" i="7"/>
  <c r="G164" i="7"/>
  <c r="G165" i="7"/>
  <c r="C165" i="7" s="1"/>
  <c r="G166" i="7"/>
  <c r="G167" i="7"/>
  <c r="G168" i="7"/>
  <c r="G169" i="7"/>
  <c r="C169" i="7" s="1"/>
  <c r="G170" i="7"/>
  <c r="G171" i="7"/>
  <c r="G172" i="7"/>
  <c r="G173" i="7"/>
  <c r="C173" i="7" s="1"/>
  <c r="G174" i="7"/>
  <c r="G175" i="7"/>
  <c r="G176" i="7"/>
  <c r="G177" i="7"/>
  <c r="C177" i="7" s="1"/>
  <c r="G178" i="7"/>
  <c r="G179" i="7"/>
  <c r="G180" i="7"/>
  <c r="G181" i="7"/>
  <c r="C181" i="7" s="1"/>
  <c r="G182" i="7"/>
  <c r="G183" i="7"/>
  <c r="C183" i="7" s="1"/>
  <c r="G184" i="7"/>
  <c r="G185" i="7"/>
  <c r="C185" i="7" s="1"/>
  <c r="G186" i="7"/>
  <c r="G187" i="7"/>
  <c r="G188" i="7"/>
  <c r="G189" i="7"/>
  <c r="C189" i="7" s="1"/>
  <c r="G190" i="7"/>
  <c r="G191" i="7"/>
  <c r="G192" i="7"/>
  <c r="C192" i="7" s="1"/>
  <c r="G193" i="7"/>
  <c r="C193" i="7" s="1"/>
  <c r="G194" i="7"/>
  <c r="G195" i="7"/>
  <c r="G196" i="7"/>
  <c r="G197" i="7"/>
  <c r="C197" i="7" s="1"/>
  <c r="G198" i="7"/>
  <c r="G199" i="7"/>
  <c r="C199" i="7" s="1"/>
  <c r="G200" i="7"/>
  <c r="G201" i="7"/>
  <c r="C201" i="7" s="1"/>
  <c r="G202" i="7"/>
  <c r="G203" i="7"/>
  <c r="G204" i="7"/>
  <c r="G205" i="7"/>
  <c r="C205" i="7" s="1"/>
  <c r="G206" i="7"/>
  <c r="G207" i="7"/>
  <c r="G208" i="7"/>
  <c r="C208" i="7" s="1"/>
  <c r="G209" i="7"/>
  <c r="C209" i="7" s="1"/>
  <c r="G210" i="7"/>
  <c r="G211" i="7"/>
  <c r="G212" i="7"/>
  <c r="G213" i="7"/>
  <c r="C213" i="7" s="1"/>
  <c r="G214" i="7"/>
  <c r="G215" i="7"/>
  <c r="G216" i="7"/>
  <c r="G217" i="7"/>
  <c r="C217" i="7" s="1"/>
  <c r="G218" i="7"/>
  <c r="C218" i="7" s="1"/>
  <c r="G219" i="7"/>
  <c r="G220" i="7"/>
  <c r="G221" i="7"/>
  <c r="C221" i="7" s="1"/>
  <c r="G222" i="7"/>
  <c r="G223" i="7"/>
  <c r="G224" i="7"/>
  <c r="G225" i="7"/>
  <c r="C225" i="7" s="1"/>
  <c r="G226" i="7"/>
  <c r="G227" i="7"/>
  <c r="C227" i="7" s="1"/>
  <c r="G228" i="7"/>
  <c r="G229" i="7"/>
  <c r="C229" i="7" s="1"/>
  <c r="G230" i="7"/>
  <c r="C230" i="7" s="1"/>
  <c r="G231" i="7"/>
  <c r="G232" i="7"/>
  <c r="C232" i="7" s="1"/>
  <c r="G233" i="7"/>
  <c r="C233" i="7" s="1"/>
  <c r="G234" i="7"/>
  <c r="C234" i="7" s="1"/>
  <c r="G235" i="7"/>
  <c r="G236" i="7"/>
  <c r="G237" i="7"/>
  <c r="C237" i="7" s="1"/>
  <c r="G238" i="7"/>
  <c r="G239" i="7"/>
  <c r="G240" i="7"/>
  <c r="G241" i="7"/>
  <c r="C241" i="7" s="1"/>
  <c r="G242" i="7"/>
  <c r="G243" i="7"/>
  <c r="G244" i="7"/>
  <c r="G245" i="7"/>
  <c r="C245" i="7" s="1"/>
  <c r="G246" i="7"/>
  <c r="G247" i="7"/>
  <c r="G248" i="7"/>
  <c r="G249" i="7"/>
  <c r="C249" i="7" s="1"/>
  <c r="G250" i="7"/>
  <c r="G251" i="7"/>
  <c r="G252" i="7"/>
  <c r="G253" i="7"/>
  <c r="C253" i="7" s="1"/>
  <c r="G254" i="7"/>
  <c r="G255" i="7"/>
  <c r="G256" i="7"/>
  <c r="G257" i="7"/>
  <c r="C257" i="7" s="1"/>
  <c r="G258" i="7"/>
  <c r="G259" i="7"/>
  <c r="G260" i="7"/>
  <c r="G261" i="7"/>
  <c r="C261" i="7" s="1"/>
  <c r="G262" i="7"/>
  <c r="G263" i="7"/>
  <c r="G264" i="7"/>
  <c r="C264" i="7" s="1"/>
  <c r="G265" i="7"/>
  <c r="C265" i="7" s="1"/>
  <c r="G266" i="7"/>
  <c r="G267" i="7"/>
  <c r="G268" i="7"/>
  <c r="G269" i="7"/>
  <c r="C269" i="7" s="1"/>
  <c r="G270" i="7"/>
  <c r="G271" i="7"/>
  <c r="G272" i="7"/>
  <c r="G273" i="7"/>
  <c r="C273" i="7" s="1"/>
  <c r="G274" i="7"/>
  <c r="G275" i="7"/>
  <c r="G276" i="7"/>
  <c r="G277" i="7"/>
  <c r="C277" i="7" s="1"/>
  <c r="G278" i="7"/>
  <c r="G279" i="7"/>
  <c r="G280" i="7"/>
  <c r="G281" i="7"/>
  <c r="C281" i="7" s="1"/>
  <c r="G282" i="7"/>
  <c r="G283" i="7"/>
  <c r="G284" i="7"/>
  <c r="G285" i="7"/>
  <c r="C285" i="7" s="1"/>
  <c r="G286" i="7"/>
  <c r="G287" i="7"/>
  <c r="G288" i="7"/>
  <c r="G289" i="7"/>
  <c r="C289" i="7" s="1"/>
  <c r="G290" i="7"/>
  <c r="G291" i="7"/>
  <c r="G292" i="7"/>
  <c r="G293" i="7"/>
  <c r="C293" i="7" s="1"/>
  <c r="G294" i="7"/>
  <c r="G295" i="7"/>
  <c r="G296" i="7"/>
  <c r="G297" i="7"/>
  <c r="C297" i="7" s="1"/>
  <c r="G298" i="7"/>
  <c r="G299" i="7"/>
  <c r="G300" i="7"/>
  <c r="G301" i="7"/>
  <c r="C301" i="7" s="1"/>
  <c r="G302" i="7"/>
  <c r="G303" i="7"/>
  <c r="G304" i="7"/>
  <c r="G305" i="7"/>
  <c r="C305" i="7" s="1"/>
  <c r="G306" i="7"/>
  <c r="G307" i="7"/>
  <c r="G308" i="7"/>
  <c r="G309" i="7"/>
  <c r="C309" i="7" s="1"/>
  <c r="G310" i="7"/>
  <c r="G311" i="7"/>
  <c r="G312" i="7"/>
  <c r="C312" i="7" s="1"/>
  <c r="G313" i="7"/>
  <c r="C313" i="7" s="1"/>
  <c r="G314" i="7"/>
  <c r="G315" i="7"/>
  <c r="C315" i="7" s="1"/>
  <c r="G316" i="7"/>
  <c r="G317" i="7"/>
  <c r="C317" i="7" s="1"/>
  <c r="G318" i="7"/>
  <c r="C318" i="7" s="1"/>
  <c r="G319" i="7"/>
  <c r="G320" i="7"/>
  <c r="G321" i="7"/>
  <c r="C321" i="7" s="1"/>
  <c r="G322" i="7"/>
  <c r="G323" i="7"/>
  <c r="G324" i="7"/>
  <c r="C324" i="7" s="1"/>
  <c r="G325" i="7"/>
  <c r="C325" i="7" s="1"/>
  <c r="G326" i="7"/>
  <c r="C326" i="7" s="1"/>
  <c r="G327" i="7"/>
  <c r="G328" i="7"/>
  <c r="G329" i="7"/>
  <c r="C329" i="7" s="1"/>
  <c r="G330" i="7"/>
  <c r="C330" i="7" s="1"/>
  <c r="G331" i="7"/>
  <c r="G332" i="7"/>
  <c r="G333" i="7"/>
  <c r="C333" i="7" s="1"/>
  <c r="G334" i="7"/>
  <c r="G335" i="7"/>
  <c r="G336" i="7"/>
  <c r="G337" i="7"/>
  <c r="C337" i="7" s="1"/>
  <c r="G338" i="7"/>
  <c r="G339" i="7"/>
  <c r="G340" i="7"/>
  <c r="G341" i="7"/>
  <c r="C341" i="7" s="1"/>
  <c r="G342" i="7"/>
  <c r="G343" i="7"/>
  <c r="G344" i="7"/>
  <c r="G345" i="7"/>
  <c r="C345" i="7" s="1"/>
  <c r="G346" i="7"/>
  <c r="C346" i="7" s="1"/>
  <c r="G347" i="7"/>
  <c r="G348" i="7"/>
  <c r="G349" i="7"/>
  <c r="C349" i="7" s="1"/>
  <c r="G350" i="7"/>
  <c r="G351" i="7"/>
  <c r="G352" i="7"/>
  <c r="G353" i="7"/>
  <c r="C353" i="7" s="1"/>
  <c r="G354" i="7"/>
  <c r="G355" i="7"/>
  <c r="G356" i="7"/>
  <c r="G357" i="7"/>
  <c r="C357" i="7" s="1"/>
  <c r="G358" i="7"/>
  <c r="G359" i="7"/>
  <c r="G360" i="7"/>
  <c r="G361" i="7"/>
  <c r="C361" i="7" s="1"/>
  <c r="G362" i="7"/>
  <c r="G363" i="7"/>
  <c r="G364" i="7"/>
  <c r="G365" i="7"/>
  <c r="C365" i="7" s="1"/>
  <c r="G366" i="7"/>
  <c r="G367" i="7"/>
  <c r="G368" i="7"/>
  <c r="G369" i="7"/>
  <c r="C369" i="7" s="1"/>
  <c r="G370" i="7"/>
  <c r="G371" i="7"/>
  <c r="G372" i="7"/>
  <c r="C372" i="7" s="1"/>
  <c r="G373" i="7"/>
  <c r="C373" i="7" s="1"/>
  <c r="G374" i="7"/>
  <c r="G375" i="7"/>
  <c r="G376" i="7"/>
  <c r="G377" i="7"/>
  <c r="C377" i="7" s="1"/>
  <c r="G378" i="7"/>
  <c r="G379" i="7"/>
  <c r="G380" i="7"/>
  <c r="G381" i="7"/>
  <c r="C381" i="7" s="1"/>
  <c r="G382" i="7"/>
  <c r="G383" i="7"/>
  <c r="G384" i="7"/>
  <c r="G385" i="7"/>
  <c r="C385" i="7" s="1"/>
  <c r="G386" i="7"/>
  <c r="G387" i="7"/>
  <c r="G388" i="7"/>
  <c r="G389" i="7"/>
  <c r="C389" i="7" s="1"/>
  <c r="G390" i="7"/>
  <c r="C390" i="7" s="1"/>
  <c r="G391" i="7"/>
  <c r="G392" i="7"/>
  <c r="G393" i="7"/>
  <c r="C393" i="7" s="1"/>
  <c r="G394" i="7"/>
  <c r="G395" i="7"/>
  <c r="G396" i="7"/>
  <c r="G397" i="7"/>
  <c r="C397" i="7" s="1"/>
  <c r="G398" i="7"/>
  <c r="G399" i="7"/>
  <c r="C399" i="7" s="1"/>
  <c r="G400" i="7"/>
  <c r="G401" i="7"/>
  <c r="C401" i="7" s="1"/>
  <c r="G402" i="7"/>
  <c r="G403" i="7"/>
  <c r="G404" i="7"/>
  <c r="G405" i="7"/>
  <c r="C405" i="7" s="1"/>
  <c r="G406" i="7"/>
  <c r="G407" i="7"/>
  <c r="G408" i="7"/>
  <c r="C408" i="7" s="1"/>
  <c r="G409" i="7"/>
  <c r="C409" i="7" s="1"/>
  <c r="G410" i="7"/>
  <c r="G411" i="7"/>
  <c r="G412" i="7"/>
  <c r="G413" i="7"/>
  <c r="C413" i="7" s="1"/>
  <c r="G414" i="7"/>
  <c r="C414" i="7" s="1"/>
  <c r="G415" i="7"/>
  <c r="G416" i="7"/>
  <c r="G417" i="7"/>
  <c r="C417" i="7" s="1"/>
  <c r="G418" i="7"/>
  <c r="G419" i="7"/>
  <c r="G420" i="7"/>
  <c r="C420" i="7" s="1"/>
  <c r="G421" i="7"/>
  <c r="C421" i="7" s="1"/>
  <c r="G422" i="7"/>
  <c r="G423" i="7"/>
  <c r="G424" i="7"/>
  <c r="G425" i="7"/>
  <c r="C425" i="7" s="1"/>
  <c r="G426" i="7"/>
  <c r="G427" i="7"/>
  <c r="G428" i="7"/>
  <c r="C428" i="7" s="1"/>
  <c r="G429" i="7"/>
  <c r="C429" i="7" s="1"/>
  <c r="G430" i="7"/>
  <c r="G431" i="7"/>
  <c r="G432" i="7"/>
  <c r="G433" i="7"/>
  <c r="C433" i="7" s="1"/>
  <c r="G434" i="7"/>
  <c r="G435" i="7"/>
  <c r="G436" i="7"/>
  <c r="G437" i="7"/>
  <c r="C437" i="7" s="1"/>
  <c r="G438" i="7"/>
  <c r="G439" i="7"/>
  <c r="G440" i="7"/>
  <c r="G441" i="7"/>
  <c r="C441" i="7" s="1"/>
  <c r="G442" i="7"/>
  <c r="G443" i="7"/>
  <c r="G444" i="7"/>
  <c r="G445" i="7"/>
  <c r="C445" i="7" s="1"/>
  <c r="G446" i="7"/>
  <c r="G447" i="7"/>
  <c r="G448" i="7"/>
  <c r="G449" i="7"/>
  <c r="C449" i="7" s="1"/>
  <c r="G450" i="7"/>
  <c r="G451" i="7"/>
  <c r="G452" i="7"/>
  <c r="G453" i="7"/>
  <c r="C453" i="7" s="1"/>
  <c r="G454" i="7"/>
  <c r="G455" i="7"/>
  <c r="G456" i="7"/>
  <c r="G457" i="7"/>
  <c r="C457" i="7" s="1"/>
  <c r="G458" i="7"/>
  <c r="G459" i="7"/>
  <c r="G460" i="7"/>
  <c r="G461" i="7"/>
  <c r="C461" i="7" s="1"/>
  <c r="G462" i="7"/>
  <c r="G463" i="7"/>
  <c r="G464" i="7"/>
  <c r="G465" i="7"/>
  <c r="C465" i="7" s="1"/>
  <c r="G466" i="7"/>
  <c r="G467" i="7"/>
  <c r="G468" i="7"/>
  <c r="C468" i="7" s="1"/>
  <c r="G469" i="7"/>
  <c r="C469" i="7" s="1"/>
  <c r="G470" i="7"/>
  <c r="G471" i="7"/>
  <c r="G472" i="7"/>
  <c r="G473" i="7"/>
  <c r="C473" i="7" s="1"/>
  <c r="G474" i="7"/>
  <c r="G475" i="7"/>
  <c r="G476" i="7"/>
  <c r="G477" i="7"/>
  <c r="C477" i="7" s="1"/>
  <c r="G478" i="7"/>
  <c r="G479" i="7"/>
  <c r="G480" i="7"/>
  <c r="C480" i="7" s="1"/>
  <c r="G481" i="7"/>
  <c r="C481" i="7" s="1"/>
  <c r="G482" i="7"/>
  <c r="G483" i="7"/>
  <c r="G484" i="7"/>
  <c r="G485" i="7"/>
  <c r="C485" i="7" s="1"/>
  <c r="G486" i="7"/>
  <c r="G487" i="7"/>
  <c r="G488" i="7"/>
  <c r="G489" i="7"/>
  <c r="C489" i="7" s="1"/>
  <c r="G490" i="7"/>
  <c r="G491" i="7"/>
  <c r="G492" i="7"/>
  <c r="G493" i="7"/>
  <c r="C493" i="7" s="1"/>
  <c r="G494" i="7"/>
  <c r="G495" i="7"/>
  <c r="G496" i="7"/>
  <c r="G497" i="7"/>
  <c r="C497" i="7" s="1"/>
  <c r="G498" i="7"/>
  <c r="G499" i="7"/>
  <c r="G500" i="7"/>
  <c r="G501" i="7"/>
  <c r="C501" i="7" s="1"/>
  <c r="G502" i="7"/>
  <c r="G503" i="7"/>
  <c r="G504" i="7"/>
  <c r="G505" i="7"/>
  <c r="C505" i="7" s="1"/>
  <c r="G506" i="7"/>
  <c r="G507" i="7"/>
  <c r="G508" i="7"/>
  <c r="G509" i="7"/>
  <c r="C509" i="7" s="1"/>
  <c r="G510" i="7"/>
  <c r="G511" i="7"/>
  <c r="G512" i="7"/>
  <c r="G513" i="7"/>
  <c r="C513" i="7" s="1"/>
  <c r="G514" i="7"/>
  <c r="G515" i="7"/>
  <c r="G516" i="7"/>
  <c r="C516" i="7" s="1"/>
  <c r="G517" i="7"/>
  <c r="C517" i="7" s="1"/>
  <c r="G518" i="7"/>
  <c r="G519" i="7"/>
  <c r="G520" i="7"/>
  <c r="G521" i="7"/>
  <c r="C521" i="7" s="1"/>
  <c r="G522" i="7"/>
  <c r="G523" i="7"/>
  <c r="G524" i="7"/>
  <c r="G525" i="7"/>
  <c r="C525" i="7" s="1"/>
  <c r="G526" i="7"/>
  <c r="G527" i="7"/>
  <c r="G528" i="7"/>
  <c r="G529" i="7"/>
  <c r="C529" i="7" s="1"/>
  <c r="G530" i="7"/>
  <c r="C530" i="7" s="1"/>
  <c r="G531" i="7"/>
  <c r="G532" i="7"/>
  <c r="G533" i="7"/>
  <c r="C533" i="7" s="1"/>
  <c r="G534" i="7"/>
  <c r="G535" i="7"/>
  <c r="G536" i="7"/>
  <c r="G537" i="7"/>
  <c r="C537" i="7" s="1"/>
  <c r="G538" i="7"/>
  <c r="C538" i="7" s="1"/>
  <c r="G539" i="7"/>
  <c r="G540" i="7"/>
  <c r="G541" i="7"/>
  <c r="C541" i="7" s="1"/>
  <c r="G542" i="7"/>
  <c r="G543" i="7"/>
  <c r="G544" i="7"/>
  <c r="G545" i="7"/>
  <c r="C545" i="7" s="1"/>
  <c r="G546" i="7"/>
  <c r="G547" i="7"/>
  <c r="C547" i="7" s="1"/>
  <c r="G548" i="7"/>
  <c r="G549" i="7"/>
  <c r="C549" i="7" s="1"/>
  <c r="G550" i="7"/>
  <c r="G551" i="7"/>
  <c r="G552" i="7"/>
  <c r="G553" i="7"/>
  <c r="C553" i="7" s="1"/>
  <c r="G554" i="7"/>
  <c r="G555" i="7"/>
  <c r="G556" i="7"/>
  <c r="G557" i="7"/>
  <c r="C557" i="7" s="1"/>
  <c r="G558" i="7"/>
  <c r="G559" i="7"/>
  <c r="G560" i="7"/>
  <c r="G561" i="7"/>
  <c r="C561" i="7" s="1"/>
  <c r="G562" i="7"/>
  <c r="G563" i="7"/>
  <c r="G564" i="7"/>
  <c r="G565" i="7"/>
  <c r="C565" i="7" s="1"/>
  <c r="G566" i="7"/>
  <c r="G567" i="7"/>
  <c r="G568" i="7"/>
  <c r="G569" i="7"/>
  <c r="C569" i="7" s="1"/>
  <c r="G570" i="7"/>
  <c r="G571" i="7"/>
  <c r="G572" i="7"/>
  <c r="G573" i="7"/>
  <c r="C573" i="7" s="1"/>
  <c r="G574" i="7"/>
  <c r="G575" i="7"/>
  <c r="G576" i="7"/>
  <c r="G577" i="7"/>
  <c r="C577" i="7" s="1"/>
  <c r="G578" i="7"/>
  <c r="G579" i="7"/>
  <c r="G580" i="7"/>
  <c r="G581" i="7"/>
  <c r="C581" i="7" s="1"/>
  <c r="G582" i="7"/>
  <c r="G583" i="7"/>
  <c r="G584" i="7"/>
  <c r="G585" i="7"/>
  <c r="C585" i="7" s="1"/>
  <c r="G586" i="7"/>
  <c r="G587" i="7"/>
  <c r="G588" i="7"/>
  <c r="G589" i="7"/>
  <c r="C589" i="7" s="1"/>
  <c r="G590" i="7"/>
  <c r="G591" i="7"/>
  <c r="G592" i="7"/>
  <c r="G593" i="7"/>
  <c r="C593" i="7" s="1"/>
  <c r="G594" i="7"/>
  <c r="G595" i="7"/>
  <c r="G596" i="7"/>
  <c r="G597" i="7"/>
  <c r="C597" i="7" s="1"/>
  <c r="G598" i="7"/>
  <c r="G599" i="7"/>
  <c r="G600" i="7"/>
  <c r="G601" i="7"/>
  <c r="C601" i="7" s="1"/>
  <c r="G602" i="7"/>
  <c r="G603" i="7"/>
  <c r="C603" i="7" s="1"/>
  <c r="G604" i="7"/>
  <c r="G605" i="7"/>
  <c r="C605" i="7" s="1"/>
  <c r="G606" i="7"/>
  <c r="C606" i="7" s="1"/>
  <c r="G607" i="7"/>
  <c r="G608" i="7"/>
  <c r="G609" i="7"/>
  <c r="C609" i="7" s="1"/>
  <c r="G610" i="7"/>
  <c r="C610" i="7" s="1"/>
  <c r="G611" i="7"/>
  <c r="G612" i="7"/>
  <c r="G613" i="7"/>
  <c r="C613" i="7" s="1"/>
  <c r="G614" i="7"/>
  <c r="G615" i="7"/>
  <c r="G616" i="7"/>
  <c r="G617" i="7"/>
  <c r="C617" i="7" s="1"/>
  <c r="G618" i="7"/>
  <c r="G619" i="7"/>
  <c r="G620" i="7"/>
  <c r="G621" i="7"/>
  <c r="C621" i="7" s="1"/>
  <c r="G622" i="7"/>
  <c r="G623" i="7"/>
  <c r="G624" i="7"/>
  <c r="G625" i="7"/>
  <c r="C625" i="7" s="1"/>
  <c r="G626" i="7"/>
  <c r="G627" i="7"/>
  <c r="G628" i="7"/>
  <c r="G629" i="7"/>
  <c r="C629" i="7" s="1"/>
  <c r="G630" i="7"/>
  <c r="G631" i="7"/>
  <c r="G632" i="7"/>
  <c r="G633" i="7"/>
  <c r="C633" i="7" s="1"/>
  <c r="G634" i="7"/>
  <c r="G635" i="7"/>
  <c r="G636" i="7"/>
  <c r="G637" i="7"/>
  <c r="C637" i="7" s="1"/>
  <c r="G638" i="7"/>
  <c r="G639" i="7"/>
  <c r="G640" i="7"/>
  <c r="G641" i="7"/>
  <c r="C641" i="7" s="1"/>
  <c r="G642" i="7"/>
  <c r="G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" i="7"/>
  <c r="C640" i="7" l="1"/>
  <c r="C636" i="7"/>
  <c r="C632" i="7"/>
  <c r="C628" i="7"/>
  <c r="C624" i="7"/>
  <c r="C620" i="7"/>
  <c r="C616" i="7"/>
  <c r="C612" i="7"/>
  <c r="C608" i="7"/>
  <c r="C604" i="7"/>
  <c r="C600" i="7"/>
  <c r="C596" i="7"/>
  <c r="C592" i="7"/>
  <c r="C588" i="7"/>
  <c r="C584" i="7"/>
  <c r="C580" i="7"/>
  <c r="C576" i="7"/>
  <c r="C572" i="7"/>
  <c r="C568" i="7"/>
  <c r="C564" i="7"/>
  <c r="C560" i="7"/>
  <c r="C556" i="7"/>
  <c r="C552" i="7"/>
  <c r="C548" i="7"/>
  <c r="C544" i="7"/>
  <c r="C540" i="7"/>
  <c r="C536" i="7"/>
  <c r="C532" i="7"/>
  <c r="C528" i="7"/>
  <c r="C524" i="7"/>
  <c r="C520" i="7"/>
  <c r="C512" i="7"/>
  <c r="C508" i="7"/>
  <c r="C504" i="7"/>
  <c r="C500" i="7"/>
  <c r="C496" i="7"/>
  <c r="C492" i="7"/>
  <c r="C488" i="7"/>
  <c r="C484" i="7"/>
  <c r="C476" i="7"/>
  <c r="C472" i="7"/>
  <c r="C464" i="7"/>
  <c r="C460" i="7"/>
  <c r="C456" i="7"/>
  <c r="C452" i="7"/>
  <c r="C448" i="7"/>
  <c r="C444" i="7"/>
  <c r="C440" i="7"/>
  <c r="C436" i="7"/>
  <c r="C432" i="7"/>
  <c r="C424" i="7"/>
  <c r="C416" i="7"/>
  <c r="C412" i="7"/>
  <c r="C404" i="7"/>
  <c r="C400" i="7"/>
  <c r="C396" i="7"/>
  <c r="C392" i="7"/>
  <c r="C388" i="7"/>
  <c r="C384" i="7"/>
  <c r="C380" i="7"/>
  <c r="C376" i="7"/>
  <c r="C368" i="7"/>
  <c r="C364" i="7"/>
  <c r="C360" i="7"/>
  <c r="C356" i="7"/>
  <c r="C352" i="7"/>
  <c r="C348" i="7"/>
  <c r="C344" i="7"/>
  <c r="C340" i="7"/>
  <c r="C336" i="7"/>
  <c r="C332" i="7"/>
  <c r="C328" i="7"/>
  <c r="C320" i="7"/>
  <c r="C316" i="7"/>
  <c r="C308" i="7"/>
  <c r="C304" i="7"/>
  <c r="C300" i="7"/>
  <c r="C296" i="7"/>
  <c r="C292" i="7"/>
  <c r="C288" i="7"/>
  <c r="C284" i="7"/>
  <c r="C280" i="7"/>
  <c r="C276" i="7"/>
  <c r="C272" i="7"/>
  <c r="C268" i="7"/>
  <c r="C260" i="7"/>
  <c r="C256" i="7"/>
  <c r="C252" i="7"/>
  <c r="C248" i="7"/>
  <c r="C244" i="7"/>
  <c r="C240" i="7"/>
  <c r="C236" i="7"/>
  <c r="C228" i="7"/>
  <c r="C224" i="7"/>
  <c r="C220" i="7"/>
  <c r="C216" i="7"/>
  <c r="C212" i="7"/>
  <c r="C204" i="7"/>
  <c r="C200" i="7"/>
  <c r="C196" i="7"/>
  <c r="C188" i="7"/>
  <c r="C184" i="7"/>
  <c r="C180" i="7"/>
  <c r="C176" i="7"/>
  <c r="C172" i="7"/>
  <c r="C168" i="7"/>
  <c r="C164" i="7"/>
  <c r="C160" i="7"/>
  <c r="C156" i="7"/>
  <c r="C152" i="7"/>
  <c r="C148" i="7"/>
  <c r="C144" i="7"/>
  <c r="C140" i="7"/>
  <c r="C136" i="7"/>
  <c r="C128" i="7"/>
  <c r="C124" i="7"/>
  <c r="C120" i="7"/>
  <c r="C116" i="7"/>
  <c r="C112" i="7"/>
  <c r="C108" i="7"/>
  <c r="C104" i="7"/>
  <c r="C100" i="7"/>
  <c r="C96" i="7"/>
  <c r="C92" i="7"/>
  <c r="C84" i="7"/>
  <c r="C80" i="7"/>
  <c r="C76" i="7"/>
  <c r="C68" i="7"/>
  <c r="C64" i="7"/>
  <c r="C60" i="7"/>
  <c r="C56" i="7"/>
  <c r="C52" i="7"/>
  <c r="C48" i="7"/>
  <c r="C44" i="7"/>
  <c r="C40" i="7"/>
  <c r="C36" i="7"/>
  <c r="C32" i="7"/>
  <c r="C28" i="7"/>
  <c r="C20" i="7"/>
  <c r="C16" i="7"/>
  <c r="C12" i="7"/>
  <c r="C8" i="7"/>
  <c r="C4" i="7"/>
  <c r="C3" i="7"/>
  <c r="C639" i="7"/>
  <c r="C635" i="7"/>
  <c r="C631" i="7"/>
  <c r="C627" i="7"/>
  <c r="C623" i="7"/>
  <c r="C619" i="7"/>
  <c r="C615" i="7"/>
  <c r="C611" i="7"/>
  <c r="C607" i="7"/>
  <c r="C599" i="7"/>
  <c r="C595" i="7"/>
  <c r="C591" i="7"/>
  <c r="C587" i="7"/>
  <c r="C583" i="7"/>
  <c r="C579" i="7"/>
  <c r="C575" i="7"/>
  <c r="C571" i="7"/>
  <c r="C567" i="7"/>
  <c r="C563" i="7"/>
  <c r="C559" i="7"/>
  <c r="C555" i="7"/>
  <c r="C551" i="7"/>
  <c r="C543" i="7"/>
  <c r="C539" i="7"/>
  <c r="C535" i="7"/>
  <c r="C531" i="7"/>
  <c r="C527" i="7"/>
  <c r="C523" i="7"/>
  <c r="C519" i="7"/>
  <c r="C515" i="7"/>
  <c r="C511" i="7"/>
  <c r="C507" i="7"/>
  <c r="C503" i="7"/>
  <c r="C499" i="7"/>
  <c r="C495" i="7"/>
  <c r="C491" i="7"/>
  <c r="C487" i="7"/>
  <c r="C483" i="7"/>
  <c r="C479" i="7"/>
  <c r="C475" i="7"/>
  <c r="C471" i="7"/>
  <c r="C467" i="7"/>
  <c r="C463" i="7"/>
  <c r="C459" i="7"/>
  <c r="C455" i="7"/>
  <c r="C451" i="7"/>
  <c r="C447" i="7"/>
  <c r="C443" i="7"/>
  <c r="C439" i="7"/>
  <c r="C435" i="7"/>
  <c r="C431" i="7"/>
  <c r="C427" i="7"/>
  <c r="C423" i="7"/>
  <c r="C419" i="7"/>
  <c r="C415" i="7"/>
  <c r="C411" i="7"/>
  <c r="C407" i="7"/>
  <c r="C403" i="7"/>
  <c r="C395" i="7"/>
  <c r="C391" i="7"/>
  <c r="C387" i="7"/>
  <c r="C383" i="7"/>
  <c r="C379" i="7"/>
  <c r="C375" i="7"/>
  <c r="C371" i="7"/>
  <c r="C367" i="7"/>
  <c r="C363" i="7"/>
  <c r="C359" i="7"/>
  <c r="C355" i="7"/>
  <c r="C351" i="7"/>
  <c r="C347" i="7"/>
  <c r="C343" i="7"/>
  <c r="C339" i="7"/>
  <c r="C335" i="7"/>
  <c r="C331" i="7"/>
  <c r="C327" i="7"/>
  <c r="C323" i="7"/>
  <c r="C319" i="7"/>
  <c r="C311" i="7"/>
  <c r="C307" i="7"/>
  <c r="C303" i="7"/>
  <c r="C299" i="7"/>
  <c r="C295" i="7"/>
  <c r="C291" i="7"/>
  <c r="C287" i="7"/>
  <c r="C283" i="7"/>
  <c r="C279" i="7"/>
  <c r="C275" i="7"/>
  <c r="C271" i="7"/>
  <c r="C267" i="7"/>
  <c r="C263" i="7"/>
  <c r="C259" i="7"/>
  <c r="C255" i="7"/>
  <c r="C251" i="7"/>
  <c r="C247" i="7"/>
  <c r="C243" i="7"/>
  <c r="C239" i="7"/>
  <c r="C235" i="7"/>
  <c r="C231" i="7"/>
  <c r="C223" i="7"/>
  <c r="C219" i="7"/>
  <c r="C215" i="7"/>
  <c r="C211" i="7"/>
  <c r="C207" i="7"/>
  <c r="C203" i="7"/>
  <c r="C195" i="7"/>
  <c r="C191" i="7"/>
  <c r="C187" i="7"/>
  <c r="C179" i="7"/>
  <c r="C175" i="7"/>
  <c r="C171" i="7"/>
  <c r="C167" i="7"/>
  <c r="C163" i="7"/>
  <c r="C159" i="7"/>
  <c r="C155" i="7"/>
  <c r="C147" i="7"/>
  <c r="C143" i="7"/>
  <c r="C139" i="7"/>
  <c r="C135" i="7"/>
  <c r="C131" i="7"/>
  <c r="C127" i="7"/>
  <c r="C123" i="7"/>
  <c r="C119" i="7"/>
  <c r="C115" i="7"/>
  <c r="C111" i="7"/>
  <c r="C107" i="7"/>
  <c r="C103" i="7"/>
  <c r="C99" i="7"/>
  <c r="C91" i="7"/>
  <c r="C83" i="7"/>
  <c r="C75" i="7"/>
  <c r="C71" i="7"/>
  <c r="C67" i="7"/>
  <c r="C63" i="7"/>
  <c r="C59" i="7"/>
  <c r="C55" i="7"/>
  <c r="C51" i="7"/>
  <c r="C47" i="7"/>
  <c r="C43" i="7"/>
  <c r="C39" i="7"/>
  <c r="C35" i="7"/>
  <c r="C31" i="7"/>
  <c r="C27" i="7"/>
  <c r="C23" i="7"/>
  <c r="C19" i="7"/>
  <c r="C15" i="7"/>
  <c r="C11" i="7"/>
  <c r="C7" i="7"/>
  <c r="C642" i="7"/>
  <c r="C638" i="7"/>
  <c r="C634" i="7"/>
  <c r="C630" i="7"/>
  <c r="C626" i="7"/>
  <c r="C622" i="7"/>
  <c r="C618" i="7"/>
  <c r="C614" i="7"/>
  <c r="C602" i="7"/>
  <c r="C598" i="7"/>
  <c r="C594" i="7"/>
  <c r="C590" i="7"/>
  <c r="C586" i="7"/>
  <c r="C582" i="7"/>
  <c r="C578" i="7"/>
  <c r="C574" i="7"/>
  <c r="C570" i="7"/>
  <c r="C566" i="7"/>
  <c r="C562" i="7"/>
  <c r="C558" i="7"/>
  <c r="C554" i="7"/>
  <c r="C550" i="7"/>
  <c r="C546" i="7"/>
  <c r="C542" i="7"/>
  <c r="C534" i="7"/>
  <c r="C526" i="7"/>
  <c r="C522" i="7"/>
  <c r="C518" i="7"/>
  <c r="C514" i="7"/>
  <c r="C510" i="7"/>
  <c r="C506" i="7"/>
  <c r="C502" i="7"/>
  <c r="C498" i="7"/>
  <c r="C494" i="7"/>
  <c r="C490" i="7"/>
  <c r="C486" i="7"/>
  <c r="C482" i="7"/>
  <c r="C478" i="7"/>
  <c r="C474" i="7"/>
  <c r="C470" i="7"/>
  <c r="C466" i="7"/>
  <c r="C462" i="7"/>
  <c r="C458" i="7"/>
  <c r="C454" i="7"/>
  <c r="C450" i="7"/>
  <c r="C446" i="7"/>
  <c r="C442" i="7"/>
  <c r="C438" i="7"/>
  <c r="C434" i="7"/>
  <c r="C430" i="7"/>
  <c r="C426" i="7"/>
  <c r="C422" i="7"/>
  <c r="C418" i="7"/>
  <c r="C410" i="7"/>
  <c r="C406" i="7"/>
  <c r="C402" i="7"/>
  <c r="C398" i="7"/>
  <c r="C394" i="7"/>
  <c r="C386" i="7"/>
  <c r="C382" i="7"/>
  <c r="C378" i="7"/>
  <c r="C374" i="7"/>
  <c r="C370" i="7"/>
  <c r="C366" i="7"/>
  <c r="C362" i="7"/>
  <c r="C358" i="7"/>
  <c r="C354" i="7"/>
  <c r="C350" i="7"/>
  <c r="C342" i="7"/>
  <c r="C338" i="7"/>
  <c r="C334" i="7"/>
  <c r="C322" i="7"/>
  <c r="C314" i="7"/>
  <c r="C310" i="7"/>
  <c r="C306" i="7"/>
  <c r="C302" i="7"/>
  <c r="C298" i="7"/>
  <c r="C294" i="7"/>
  <c r="C290" i="7"/>
  <c r="C286" i="7"/>
  <c r="C282" i="7"/>
  <c r="C278" i="7"/>
  <c r="C274" i="7"/>
  <c r="C270" i="7"/>
  <c r="C266" i="7"/>
  <c r="C262" i="7"/>
  <c r="C258" i="7"/>
  <c r="C254" i="7"/>
  <c r="C250" i="7"/>
  <c r="C246" i="7"/>
  <c r="C242" i="7"/>
  <c r="C238" i="7"/>
  <c r="C226" i="7"/>
  <c r="C222" i="7"/>
  <c r="C214" i="7"/>
  <c r="C210" i="7"/>
  <c r="C206" i="7"/>
  <c r="C202" i="7"/>
  <c r="C198" i="7"/>
  <c r="C194" i="7"/>
  <c r="C190" i="7"/>
  <c r="C186" i="7"/>
  <c r="C182" i="7"/>
  <c r="C178" i="7"/>
  <c r="C174" i="7"/>
  <c r="C170" i="7"/>
  <c r="C166" i="7"/>
  <c r="C162" i="7"/>
  <c r="C158" i="7"/>
  <c r="C154" i="7"/>
  <c r="C150" i="7"/>
  <c r="C146" i="7"/>
  <c r="C142" i="7"/>
  <c r="C138" i="7"/>
  <c r="C134" i="7"/>
  <c r="C130" i="7"/>
  <c r="C126" i="7"/>
  <c r="C122" i="7"/>
  <c r="C118" i="7"/>
  <c r="C114" i="7"/>
  <c r="C110" i="7"/>
  <c r="C106" i="7"/>
  <c r="C102" i="7"/>
  <c r="C94" i="7"/>
  <c r="C90" i="7"/>
  <c r="C86" i="7"/>
  <c r="C82" i="7"/>
  <c r="C78" i="7"/>
  <c r="C70" i="7"/>
  <c r="C66" i="7"/>
  <c r="C62" i="7"/>
  <c r="C58" i="7"/>
  <c r="C54" i="7"/>
  <c r="C50" i="7"/>
  <c r="C46" i="7"/>
  <c r="C42" i="7"/>
  <c r="C38" i="7"/>
  <c r="C34" i="7"/>
  <c r="C30" i="7"/>
  <c r="C26" i="7"/>
  <c r="C22" i="7"/>
  <c r="C18" i="7"/>
  <c r="C14" i="7"/>
  <c r="C10" i="7"/>
  <c r="C6" i="7"/>
  <c r="J65" i="5"/>
  <c r="J74" i="5"/>
  <c r="J72" i="5"/>
  <c r="J63" i="5"/>
  <c r="J69" i="5"/>
  <c r="J78" i="5"/>
  <c r="J71" i="5"/>
  <c r="J62" i="5"/>
  <c r="J61" i="5"/>
  <c r="J70" i="5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L18" i="7"/>
  <c r="L26" i="7" s="1"/>
  <c r="L34" i="7" s="1"/>
  <c r="L42" i="7" s="1"/>
  <c r="L50" i="7" s="1"/>
  <c r="L58" i="7" s="1"/>
  <c r="L66" i="7" s="1"/>
  <c r="L74" i="7" s="1"/>
  <c r="L82" i="7" s="1"/>
  <c r="L90" i="7" s="1"/>
  <c r="L98" i="7" s="1"/>
  <c r="L106" i="7" s="1"/>
  <c r="L114" i="7" s="1"/>
  <c r="L122" i="7" s="1"/>
  <c r="L130" i="7" s="1"/>
  <c r="L138" i="7" s="1"/>
  <c r="L146" i="7" s="1"/>
  <c r="L154" i="7" s="1"/>
  <c r="L162" i="7" s="1"/>
  <c r="L170" i="7" s="1"/>
  <c r="L178" i="7" s="1"/>
  <c r="L186" i="7" s="1"/>
  <c r="L194" i="7" s="1"/>
  <c r="L202" i="7" s="1"/>
  <c r="L210" i="7" s="1"/>
  <c r="L218" i="7" s="1"/>
  <c r="L226" i="7" s="1"/>
  <c r="L234" i="7" s="1"/>
  <c r="L242" i="7" s="1"/>
  <c r="L250" i="7" s="1"/>
  <c r="L258" i="7" s="1"/>
  <c r="L266" i="7" s="1"/>
  <c r="L274" i="7" s="1"/>
  <c r="L282" i="7" s="1"/>
  <c r="L290" i="7" s="1"/>
  <c r="L298" i="7" s="1"/>
  <c r="L306" i="7" s="1"/>
  <c r="L314" i="7" s="1"/>
  <c r="L322" i="7" s="1"/>
  <c r="L330" i="7" s="1"/>
  <c r="L338" i="7" s="1"/>
  <c r="L346" i="7" s="1"/>
  <c r="L354" i="7" s="1"/>
  <c r="L362" i="7" s="1"/>
  <c r="L370" i="7" s="1"/>
  <c r="L378" i="7" s="1"/>
  <c r="L386" i="7" s="1"/>
  <c r="L394" i="7" s="1"/>
  <c r="L402" i="7" s="1"/>
  <c r="L410" i="7" s="1"/>
  <c r="L418" i="7" s="1"/>
  <c r="L426" i="7" s="1"/>
  <c r="L434" i="7" s="1"/>
  <c r="L442" i="7" s="1"/>
  <c r="L450" i="7" s="1"/>
  <c r="L458" i="7" s="1"/>
  <c r="L466" i="7" s="1"/>
  <c r="L474" i="7" s="1"/>
  <c r="L482" i="7" s="1"/>
  <c r="L490" i="7" s="1"/>
  <c r="L498" i="7" s="1"/>
  <c r="L506" i="7" s="1"/>
  <c r="L514" i="7" s="1"/>
  <c r="L522" i="7" s="1"/>
  <c r="L530" i="7" s="1"/>
  <c r="L538" i="7" s="1"/>
  <c r="L546" i="7" s="1"/>
  <c r="L554" i="7" s="1"/>
  <c r="L562" i="7" s="1"/>
  <c r="L570" i="7" s="1"/>
  <c r="L578" i="7" s="1"/>
  <c r="L586" i="7" s="1"/>
  <c r="L594" i="7" s="1"/>
  <c r="L602" i="7" s="1"/>
  <c r="L610" i="7" s="1"/>
  <c r="L618" i="7" s="1"/>
  <c r="L626" i="7" s="1"/>
  <c r="L634" i="7" s="1"/>
  <c r="L642" i="7" s="1"/>
  <c r="L17" i="7"/>
  <c r="L25" i="7" s="1"/>
  <c r="L33" i="7" s="1"/>
  <c r="L41" i="7" s="1"/>
  <c r="L49" i="7" s="1"/>
  <c r="L57" i="7" s="1"/>
  <c r="L65" i="7" s="1"/>
  <c r="L73" i="7" s="1"/>
  <c r="L81" i="7" s="1"/>
  <c r="L89" i="7" s="1"/>
  <c r="L97" i="7" s="1"/>
  <c r="L105" i="7" s="1"/>
  <c r="L113" i="7" s="1"/>
  <c r="L121" i="7" s="1"/>
  <c r="L129" i="7" s="1"/>
  <c r="L137" i="7" s="1"/>
  <c r="L145" i="7" s="1"/>
  <c r="L153" i="7" s="1"/>
  <c r="L161" i="7" s="1"/>
  <c r="L169" i="7" s="1"/>
  <c r="L177" i="7" s="1"/>
  <c r="L185" i="7" s="1"/>
  <c r="L193" i="7" s="1"/>
  <c r="L201" i="7" s="1"/>
  <c r="L209" i="7" s="1"/>
  <c r="L217" i="7" s="1"/>
  <c r="L225" i="7" s="1"/>
  <c r="L233" i="7" s="1"/>
  <c r="L241" i="7" s="1"/>
  <c r="L249" i="7" s="1"/>
  <c r="L257" i="7" s="1"/>
  <c r="L265" i="7" s="1"/>
  <c r="L273" i="7" s="1"/>
  <c r="L281" i="7" s="1"/>
  <c r="L289" i="7" s="1"/>
  <c r="L297" i="7" s="1"/>
  <c r="L305" i="7" s="1"/>
  <c r="L313" i="7" s="1"/>
  <c r="L321" i="7" s="1"/>
  <c r="L329" i="7" s="1"/>
  <c r="L337" i="7" s="1"/>
  <c r="L345" i="7" s="1"/>
  <c r="L353" i="7" s="1"/>
  <c r="L361" i="7" s="1"/>
  <c r="L369" i="7" s="1"/>
  <c r="L377" i="7" s="1"/>
  <c r="L385" i="7" s="1"/>
  <c r="L393" i="7" s="1"/>
  <c r="L401" i="7" s="1"/>
  <c r="L409" i="7" s="1"/>
  <c r="L417" i="7" s="1"/>
  <c r="L425" i="7" s="1"/>
  <c r="L433" i="7" s="1"/>
  <c r="L441" i="7" s="1"/>
  <c r="L449" i="7" s="1"/>
  <c r="L457" i="7" s="1"/>
  <c r="L465" i="7" s="1"/>
  <c r="L473" i="7" s="1"/>
  <c r="L481" i="7" s="1"/>
  <c r="L489" i="7" s="1"/>
  <c r="L497" i="7" s="1"/>
  <c r="L505" i="7" s="1"/>
  <c r="L513" i="7" s="1"/>
  <c r="L521" i="7" s="1"/>
  <c r="L529" i="7" s="1"/>
  <c r="L537" i="7" s="1"/>
  <c r="L545" i="7" s="1"/>
  <c r="L553" i="7" s="1"/>
  <c r="L561" i="7" s="1"/>
  <c r="L569" i="7" s="1"/>
  <c r="L577" i="7" s="1"/>
  <c r="L585" i="7" s="1"/>
  <c r="L593" i="7" s="1"/>
  <c r="L601" i="7" s="1"/>
  <c r="L609" i="7" s="1"/>
  <c r="L617" i="7" s="1"/>
  <c r="L625" i="7" s="1"/>
  <c r="L633" i="7" s="1"/>
  <c r="L641" i="7" s="1"/>
  <c r="L16" i="7"/>
  <c r="L24" i="7" s="1"/>
  <c r="L32" i="7" s="1"/>
  <c r="L40" i="7" s="1"/>
  <c r="L48" i="7" s="1"/>
  <c r="L56" i="7" s="1"/>
  <c r="L64" i="7" s="1"/>
  <c r="L72" i="7" s="1"/>
  <c r="L80" i="7" s="1"/>
  <c r="L88" i="7" s="1"/>
  <c r="L96" i="7" s="1"/>
  <c r="L104" i="7" s="1"/>
  <c r="L112" i="7" s="1"/>
  <c r="L120" i="7" s="1"/>
  <c r="L128" i="7" s="1"/>
  <c r="L136" i="7" s="1"/>
  <c r="L144" i="7" s="1"/>
  <c r="L152" i="7" s="1"/>
  <c r="L160" i="7" s="1"/>
  <c r="L168" i="7" s="1"/>
  <c r="L176" i="7" s="1"/>
  <c r="L184" i="7" s="1"/>
  <c r="L192" i="7" s="1"/>
  <c r="L200" i="7" s="1"/>
  <c r="L208" i="7" s="1"/>
  <c r="L216" i="7" s="1"/>
  <c r="L224" i="7" s="1"/>
  <c r="L232" i="7" s="1"/>
  <c r="L240" i="7" s="1"/>
  <c r="L248" i="7" s="1"/>
  <c r="L256" i="7" s="1"/>
  <c r="L264" i="7" s="1"/>
  <c r="L272" i="7" s="1"/>
  <c r="L280" i="7" s="1"/>
  <c r="L288" i="7" s="1"/>
  <c r="L296" i="7" s="1"/>
  <c r="L304" i="7" s="1"/>
  <c r="L312" i="7" s="1"/>
  <c r="L320" i="7" s="1"/>
  <c r="L328" i="7" s="1"/>
  <c r="L336" i="7" s="1"/>
  <c r="L344" i="7" s="1"/>
  <c r="L352" i="7" s="1"/>
  <c r="L360" i="7" s="1"/>
  <c r="L368" i="7" s="1"/>
  <c r="L376" i="7" s="1"/>
  <c r="L384" i="7" s="1"/>
  <c r="L392" i="7" s="1"/>
  <c r="L400" i="7" s="1"/>
  <c r="L408" i="7" s="1"/>
  <c r="L416" i="7" s="1"/>
  <c r="L424" i="7" s="1"/>
  <c r="L432" i="7" s="1"/>
  <c r="L440" i="7" s="1"/>
  <c r="L448" i="7" s="1"/>
  <c r="L456" i="7" s="1"/>
  <c r="L464" i="7" s="1"/>
  <c r="L472" i="7" s="1"/>
  <c r="L480" i="7" s="1"/>
  <c r="L488" i="7" s="1"/>
  <c r="L496" i="7" s="1"/>
  <c r="L504" i="7" s="1"/>
  <c r="L512" i="7" s="1"/>
  <c r="L520" i="7" s="1"/>
  <c r="L528" i="7" s="1"/>
  <c r="L536" i="7" s="1"/>
  <c r="L544" i="7" s="1"/>
  <c r="L552" i="7" s="1"/>
  <c r="L560" i="7" s="1"/>
  <c r="L568" i="7" s="1"/>
  <c r="L576" i="7" s="1"/>
  <c r="L584" i="7" s="1"/>
  <c r="L592" i="7" s="1"/>
  <c r="L600" i="7" s="1"/>
  <c r="L608" i="7" s="1"/>
  <c r="L616" i="7" s="1"/>
  <c r="L624" i="7" s="1"/>
  <c r="L632" i="7" s="1"/>
  <c r="L640" i="7" s="1"/>
  <c r="L15" i="7"/>
  <c r="L23" i="7" s="1"/>
  <c r="L31" i="7" s="1"/>
  <c r="L39" i="7" s="1"/>
  <c r="L47" i="7" s="1"/>
  <c r="L55" i="7" s="1"/>
  <c r="L63" i="7" s="1"/>
  <c r="L71" i="7" s="1"/>
  <c r="L79" i="7" s="1"/>
  <c r="L87" i="7" s="1"/>
  <c r="L95" i="7" s="1"/>
  <c r="L103" i="7" s="1"/>
  <c r="L111" i="7" s="1"/>
  <c r="L119" i="7" s="1"/>
  <c r="L127" i="7" s="1"/>
  <c r="L135" i="7" s="1"/>
  <c r="L143" i="7" s="1"/>
  <c r="L151" i="7" s="1"/>
  <c r="L159" i="7" s="1"/>
  <c r="L167" i="7" s="1"/>
  <c r="L175" i="7" s="1"/>
  <c r="L183" i="7" s="1"/>
  <c r="L191" i="7" s="1"/>
  <c r="L199" i="7" s="1"/>
  <c r="L207" i="7" s="1"/>
  <c r="L215" i="7" s="1"/>
  <c r="L223" i="7" s="1"/>
  <c r="L231" i="7" s="1"/>
  <c r="L239" i="7" s="1"/>
  <c r="L247" i="7" s="1"/>
  <c r="L255" i="7" s="1"/>
  <c r="L263" i="7" s="1"/>
  <c r="L271" i="7" s="1"/>
  <c r="L279" i="7" s="1"/>
  <c r="L287" i="7" s="1"/>
  <c r="L295" i="7" s="1"/>
  <c r="L303" i="7" s="1"/>
  <c r="L311" i="7" s="1"/>
  <c r="L319" i="7" s="1"/>
  <c r="L327" i="7" s="1"/>
  <c r="L335" i="7" s="1"/>
  <c r="L343" i="7" s="1"/>
  <c r="L351" i="7" s="1"/>
  <c r="L359" i="7" s="1"/>
  <c r="L367" i="7" s="1"/>
  <c r="L375" i="7" s="1"/>
  <c r="L383" i="7" s="1"/>
  <c r="L391" i="7" s="1"/>
  <c r="L399" i="7" s="1"/>
  <c r="L407" i="7" s="1"/>
  <c r="L415" i="7" s="1"/>
  <c r="L423" i="7" s="1"/>
  <c r="L431" i="7" s="1"/>
  <c r="L439" i="7" s="1"/>
  <c r="L447" i="7" s="1"/>
  <c r="L455" i="7" s="1"/>
  <c r="L463" i="7" s="1"/>
  <c r="L471" i="7" s="1"/>
  <c r="L479" i="7" s="1"/>
  <c r="L487" i="7" s="1"/>
  <c r="L495" i="7" s="1"/>
  <c r="L503" i="7" s="1"/>
  <c r="L511" i="7" s="1"/>
  <c r="L519" i="7" s="1"/>
  <c r="L527" i="7" s="1"/>
  <c r="L535" i="7" s="1"/>
  <c r="L543" i="7" s="1"/>
  <c r="L551" i="7" s="1"/>
  <c r="L559" i="7" s="1"/>
  <c r="L567" i="7" s="1"/>
  <c r="L575" i="7" s="1"/>
  <c r="L583" i="7" s="1"/>
  <c r="L591" i="7" s="1"/>
  <c r="L599" i="7" s="1"/>
  <c r="L607" i="7" s="1"/>
  <c r="L615" i="7" s="1"/>
  <c r="L623" i="7" s="1"/>
  <c r="L631" i="7" s="1"/>
  <c r="L639" i="7" s="1"/>
  <c r="L14" i="7"/>
  <c r="L22" i="7" s="1"/>
  <c r="L30" i="7" s="1"/>
  <c r="L38" i="7" s="1"/>
  <c r="L46" i="7" s="1"/>
  <c r="L54" i="7" s="1"/>
  <c r="L62" i="7" s="1"/>
  <c r="L70" i="7" s="1"/>
  <c r="L78" i="7" s="1"/>
  <c r="L86" i="7" s="1"/>
  <c r="L94" i="7" s="1"/>
  <c r="L102" i="7" s="1"/>
  <c r="L110" i="7" s="1"/>
  <c r="L118" i="7" s="1"/>
  <c r="L126" i="7" s="1"/>
  <c r="L134" i="7" s="1"/>
  <c r="L142" i="7" s="1"/>
  <c r="L150" i="7" s="1"/>
  <c r="L158" i="7" s="1"/>
  <c r="L166" i="7" s="1"/>
  <c r="L174" i="7" s="1"/>
  <c r="L182" i="7" s="1"/>
  <c r="L190" i="7" s="1"/>
  <c r="L198" i="7" s="1"/>
  <c r="L206" i="7" s="1"/>
  <c r="L214" i="7" s="1"/>
  <c r="L222" i="7" s="1"/>
  <c r="L230" i="7" s="1"/>
  <c r="L238" i="7" s="1"/>
  <c r="L246" i="7" s="1"/>
  <c r="L254" i="7" s="1"/>
  <c r="L262" i="7" s="1"/>
  <c r="L270" i="7" s="1"/>
  <c r="L278" i="7" s="1"/>
  <c r="L286" i="7" s="1"/>
  <c r="L294" i="7" s="1"/>
  <c r="L302" i="7" s="1"/>
  <c r="L310" i="7" s="1"/>
  <c r="L318" i="7" s="1"/>
  <c r="L326" i="7" s="1"/>
  <c r="L334" i="7" s="1"/>
  <c r="L342" i="7" s="1"/>
  <c r="L350" i="7" s="1"/>
  <c r="L358" i="7" s="1"/>
  <c r="L366" i="7" s="1"/>
  <c r="L374" i="7" s="1"/>
  <c r="L382" i="7" s="1"/>
  <c r="L390" i="7" s="1"/>
  <c r="L398" i="7" s="1"/>
  <c r="L406" i="7" s="1"/>
  <c r="L414" i="7" s="1"/>
  <c r="L422" i="7" s="1"/>
  <c r="L430" i="7" s="1"/>
  <c r="L438" i="7" s="1"/>
  <c r="L446" i="7" s="1"/>
  <c r="L454" i="7" s="1"/>
  <c r="L462" i="7" s="1"/>
  <c r="L470" i="7" s="1"/>
  <c r="L478" i="7" s="1"/>
  <c r="L486" i="7" s="1"/>
  <c r="L494" i="7" s="1"/>
  <c r="L502" i="7" s="1"/>
  <c r="L510" i="7" s="1"/>
  <c r="L518" i="7" s="1"/>
  <c r="L526" i="7" s="1"/>
  <c r="L534" i="7" s="1"/>
  <c r="L542" i="7" s="1"/>
  <c r="L550" i="7" s="1"/>
  <c r="L558" i="7" s="1"/>
  <c r="L566" i="7" s="1"/>
  <c r="L574" i="7" s="1"/>
  <c r="L582" i="7" s="1"/>
  <c r="L590" i="7" s="1"/>
  <c r="L598" i="7" s="1"/>
  <c r="L606" i="7" s="1"/>
  <c r="L614" i="7" s="1"/>
  <c r="L622" i="7" s="1"/>
  <c r="L630" i="7" s="1"/>
  <c r="L638" i="7" s="1"/>
  <c r="L13" i="7"/>
  <c r="L21" i="7" s="1"/>
  <c r="L29" i="7" s="1"/>
  <c r="L37" i="7" s="1"/>
  <c r="L45" i="7" s="1"/>
  <c r="L53" i="7" s="1"/>
  <c r="L61" i="7" s="1"/>
  <c r="L69" i="7" s="1"/>
  <c r="L77" i="7" s="1"/>
  <c r="L85" i="7" s="1"/>
  <c r="L93" i="7" s="1"/>
  <c r="L101" i="7" s="1"/>
  <c r="L109" i="7" s="1"/>
  <c r="L117" i="7" s="1"/>
  <c r="L125" i="7" s="1"/>
  <c r="L133" i="7" s="1"/>
  <c r="L141" i="7" s="1"/>
  <c r="L149" i="7" s="1"/>
  <c r="L157" i="7" s="1"/>
  <c r="L165" i="7" s="1"/>
  <c r="L173" i="7" s="1"/>
  <c r="L181" i="7" s="1"/>
  <c r="L189" i="7" s="1"/>
  <c r="L197" i="7" s="1"/>
  <c r="L205" i="7" s="1"/>
  <c r="L213" i="7" s="1"/>
  <c r="L221" i="7" s="1"/>
  <c r="L229" i="7" s="1"/>
  <c r="L237" i="7" s="1"/>
  <c r="L245" i="7" s="1"/>
  <c r="L253" i="7" s="1"/>
  <c r="L261" i="7" s="1"/>
  <c r="L269" i="7" s="1"/>
  <c r="L277" i="7" s="1"/>
  <c r="L285" i="7" s="1"/>
  <c r="L293" i="7" s="1"/>
  <c r="L301" i="7" s="1"/>
  <c r="L309" i="7" s="1"/>
  <c r="L317" i="7" s="1"/>
  <c r="L325" i="7" s="1"/>
  <c r="L333" i="7" s="1"/>
  <c r="L341" i="7" s="1"/>
  <c r="L349" i="7" s="1"/>
  <c r="L357" i="7" s="1"/>
  <c r="L365" i="7" s="1"/>
  <c r="L373" i="7" s="1"/>
  <c r="L381" i="7" s="1"/>
  <c r="L389" i="7" s="1"/>
  <c r="L397" i="7" s="1"/>
  <c r="L405" i="7" s="1"/>
  <c r="L413" i="7" s="1"/>
  <c r="L421" i="7" s="1"/>
  <c r="L429" i="7" s="1"/>
  <c r="L437" i="7" s="1"/>
  <c r="L445" i="7" s="1"/>
  <c r="L453" i="7" s="1"/>
  <c r="L461" i="7" s="1"/>
  <c r="L469" i="7" s="1"/>
  <c r="L477" i="7" s="1"/>
  <c r="L485" i="7" s="1"/>
  <c r="L493" i="7" s="1"/>
  <c r="L501" i="7" s="1"/>
  <c r="L509" i="7" s="1"/>
  <c r="L517" i="7" s="1"/>
  <c r="L525" i="7" s="1"/>
  <c r="L533" i="7" s="1"/>
  <c r="L541" i="7" s="1"/>
  <c r="L549" i="7" s="1"/>
  <c r="L557" i="7" s="1"/>
  <c r="L565" i="7" s="1"/>
  <c r="L573" i="7" s="1"/>
  <c r="L581" i="7" s="1"/>
  <c r="L589" i="7" s="1"/>
  <c r="L597" i="7" s="1"/>
  <c r="L605" i="7" s="1"/>
  <c r="L613" i="7" s="1"/>
  <c r="L621" i="7" s="1"/>
  <c r="L629" i="7" s="1"/>
  <c r="L637" i="7" s="1"/>
  <c r="L12" i="7"/>
  <c r="L20" i="7" s="1"/>
  <c r="L28" i="7" s="1"/>
  <c r="L36" i="7" s="1"/>
  <c r="L44" i="7" s="1"/>
  <c r="L52" i="7" s="1"/>
  <c r="L60" i="7" s="1"/>
  <c r="L68" i="7" s="1"/>
  <c r="L76" i="7" s="1"/>
  <c r="L84" i="7" s="1"/>
  <c r="L92" i="7" s="1"/>
  <c r="L100" i="7" s="1"/>
  <c r="L108" i="7" s="1"/>
  <c r="L116" i="7" s="1"/>
  <c r="L124" i="7" s="1"/>
  <c r="L132" i="7" s="1"/>
  <c r="L140" i="7" s="1"/>
  <c r="L148" i="7" s="1"/>
  <c r="L156" i="7" s="1"/>
  <c r="L164" i="7" s="1"/>
  <c r="L172" i="7" s="1"/>
  <c r="L180" i="7" s="1"/>
  <c r="L188" i="7" s="1"/>
  <c r="L196" i="7" s="1"/>
  <c r="L204" i="7" s="1"/>
  <c r="L212" i="7" s="1"/>
  <c r="L220" i="7" s="1"/>
  <c r="L228" i="7" s="1"/>
  <c r="L236" i="7" s="1"/>
  <c r="L244" i="7" s="1"/>
  <c r="L252" i="7" s="1"/>
  <c r="L260" i="7" s="1"/>
  <c r="L268" i="7" s="1"/>
  <c r="L276" i="7" s="1"/>
  <c r="L284" i="7" s="1"/>
  <c r="L292" i="7" s="1"/>
  <c r="L300" i="7" s="1"/>
  <c r="L308" i="7" s="1"/>
  <c r="L316" i="7" s="1"/>
  <c r="L324" i="7" s="1"/>
  <c r="L332" i="7" s="1"/>
  <c r="L340" i="7" s="1"/>
  <c r="L348" i="7" s="1"/>
  <c r="L356" i="7" s="1"/>
  <c r="L364" i="7" s="1"/>
  <c r="L372" i="7" s="1"/>
  <c r="L380" i="7" s="1"/>
  <c r="L388" i="7" s="1"/>
  <c r="L396" i="7" s="1"/>
  <c r="L404" i="7" s="1"/>
  <c r="L412" i="7" s="1"/>
  <c r="L420" i="7" s="1"/>
  <c r="L428" i="7" s="1"/>
  <c r="L436" i="7" s="1"/>
  <c r="L444" i="7" s="1"/>
  <c r="L452" i="7" s="1"/>
  <c r="L460" i="7" s="1"/>
  <c r="L468" i="7" s="1"/>
  <c r="L476" i="7" s="1"/>
  <c r="L484" i="7" s="1"/>
  <c r="L492" i="7" s="1"/>
  <c r="L500" i="7" s="1"/>
  <c r="L508" i="7" s="1"/>
  <c r="L516" i="7" s="1"/>
  <c r="L524" i="7" s="1"/>
  <c r="L532" i="7" s="1"/>
  <c r="L540" i="7" s="1"/>
  <c r="L548" i="7" s="1"/>
  <c r="L556" i="7" s="1"/>
  <c r="L564" i="7" s="1"/>
  <c r="L572" i="7" s="1"/>
  <c r="L580" i="7" s="1"/>
  <c r="L588" i="7" s="1"/>
  <c r="L596" i="7" s="1"/>
  <c r="L604" i="7" s="1"/>
  <c r="L612" i="7" s="1"/>
  <c r="L620" i="7" s="1"/>
  <c r="L628" i="7" s="1"/>
  <c r="L636" i="7" s="1"/>
  <c r="L11" i="7"/>
  <c r="L19" i="7" s="1"/>
  <c r="L27" i="7" s="1"/>
  <c r="L35" i="7" s="1"/>
  <c r="L43" i="7" s="1"/>
  <c r="L51" i="7" s="1"/>
  <c r="L59" i="7" s="1"/>
  <c r="L67" i="7" s="1"/>
  <c r="L75" i="7" s="1"/>
  <c r="L83" i="7" s="1"/>
  <c r="L91" i="7" s="1"/>
  <c r="L99" i="7" s="1"/>
  <c r="L107" i="7" s="1"/>
  <c r="L115" i="7" s="1"/>
  <c r="L123" i="7" s="1"/>
  <c r="L131" i="7" s="1"/>
  <c r="L139" i="7" s="1"/>
  <c r="L147" i="7" s="1"/>
  <c r="L155" i="7" s="1"/>
  <c r="L163" i="7" s="1"/>
  <c r="L171" i="7" s="1"/>
  <c r="L179" i="7" s="1"/>
  <c r="L187" i="7" s="1"/>
  <c r="L195" i="7" s="1"/>
  <c r="L203" i="7" s="1"/>
  <c r="L211" i="7" s="1"/>
  <c r="L219" i="7" s="1"/>
  <c r="L227" i="7" s="1"/>
  <c r="L235" i="7" s="1"/>
  <c r="L243" i="7" s="1"/>
  <c r="L251" i="7" s="1"/>
  <c r="L259" i="7" s="1"/>
  <c r="L267" i="7" s="1"/>
  <c r="L275" i="7" s="1"/>
  <c r="L283" i="7" s="1"/>
  <c r="L291" i="7" s="1"/>
  <c r="L299" i="7" s="1"/>
  <c r="L307" i="7" s="1"/>
  <c r="L315" i="7" s="1"/>
  <c r="L323" i="7" s="1"/>
  <c r="L331" i="7" s="1"/>
  <c r="L339" i="7" s="1"/>
  <c r="L347" i="7" s="1"/>
  <c r="L355" i="7" s="1"/>
  <c r="L363" i="7" s="1"/>
  <c r="L371" i="7" s="1"/>
  <c r="L379" i="7" s="1"/>
  <c r="L387" i="7" s="1"/>
  <c r="L395" i="7" s="1"/>
  <c r="L403" i="7" s="1"/>
  <c r="L411" i="7" s="1"/>
  <c r="L419" i="7" s="1"/>
  <c r="L427" i="7" s="1"/>
  <c r="L435" i="7" s="1"/>
  <c r="L443" i="7" s="1"/>
  <c r="L451" i="7" s="1"/>
  <c r="L459" i="7" s="1"/>
  <c r="L467" i="7" s="1"/>
  <c r="L475" i="7" s="1"/>
  <c r="L483" i="7" s="1"/>
  <c r="L491" i="7" s="1"/>
  <c r="L499" i="7" s="1"/>
  <c r="L507" i="7" s="1"/>
  <c r="L515" i="7" s="1"/>
  <c r="L523" i="7" s="1"/>
  <c r="L531" i="7" s="1"/>
  <c r="L539" i="7" s="1"/>
  <c r="L547" i="7" s="1"/>
  <c r="L555" i="7" s="1"/>
  <c r="L563" i="7" s="1"/>
  <c r="L571" i="7" s="1"/>
  <c r="L579" i="7" s="1"/>
  <c r="L587" i="7" s="1"/>
  <c r="L595" i="7" s="1"/>
  <c r="L603" i="7" s="1"/>
  <c r="L611" i="7" s="1"/>
  <c r="L619" i="7" s="1"/>
  <c r="L627" i="7" s="1"/>
  <c r="L635" i="7" s="1"/>
  <c r="C416" i="1"/>
  <c r="AK145" i="1"/>
  <c r="AK146" i="1"/>
  <c r="AK147" i="1"/>
  <c r="AK148" i="1"/>
  <c r="AK149" i="1"/>
  <c r="AK150" i="1"/>
  <c r="AK151" i="1"/>
  <c r="AK152" i="1"/>
  <c r="AK66" i="1"/>
  <c r="C16" i="1" s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65" i="1"/>
  <c r="C5" i="1" l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97" i="1"/>
  <c r="C201" i="1"/>
  <c r="C205" i="1"/>
  <c r="C209" i="1"/>
  <c r="C213" i="1"/>
  <c r="C217" i="1"/>
  <c r="C221" i="1"/>
  <c r="C225" i="1"/>
  <c r="C325" i="1"/>
  <c r="C329" i="1"/>
  <c r="C333" i="1"/>
  <c r="C337" i="1"/>
  <c r="C341" i="1"/>
  <c r="C345" i="1"/>
  <c r="C349" i="1"/>
  <c r="C353" i="1"/>
  <c r="C389" i="1"/>
  <c r="C393" i="1"/>
  <c r="C397" i="1"/>
  <c r="C401" i="1"/>
  <c r="C405" i="1"/>
  <c r="C409" i="1"/>
  <c r="C413" i="1"/>
  <c r="C417" i="1"/>
  <c r="C421" i="1"/>
  <c r="C425" i="1"/>
  <c r="C429" i="1"/>
  <c r="C433" i="1"/>
  <c r="C437" i="1"/>
  <c r="C441" i="1"/>
  <c r="C445" i="1"/>
  <c r="C449" i="1"/>
  <c r="C485" i="1"/>
  <c r="C489" i="1"/>
  <c r="C493" i="1"/>
  <c r="C497" i="1"/>
  <c r="C501" i="1"/>
  <c r="C505" i="1"/>
  <c r="C509" i="1"/>
  <c r="C513" i="1"/>
  <c r="C613" i="1"/>
  <c r="C617" i="1"/>
  <c r="C621" i="1"/>
  <c r="C625" i="1"/>
  <c r="C629" i="1"/>
  <c r="C633" i="1"/>
  <c r="C637" i="1"/>
  <c r="C641" i="1"/>
  <c r="C7" i="1"/>
  <c r="C19" i="1"/>
  <c r="C27" i="1"/>
  <c r="C35" i="1"/>
  <c r="C43" i="1"/>
  <c r="C51" i="1"/>
  <c r="C59" i="1"/>
  <c r="C67" i="1"/>
  <c r="C75" i="1"/>
  <c r="C83" i="1"/>
  <c r="C91" i="1"/>
  <c r="C195" i="1"/>
  <c r="C203" i="1"/>
  <c r="C211" i="1"/>
  <c r="C219" i="1"/>
  <c r="C323" i="1"/>
  <c r="C331" i="1"/>
  <c r="C339" i="1"/>
  <c r="C347" i="1"/>
  <c r="C387" i="1"/>
  <c r="C395" i="1"/>
  <c r="C403" i="1"/>
  <c r="C411" i="1"/>
  <c r="C419" i="1"/>
  <c r="C427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98" i="1"/>
  <c r="C202" i="1"/>
  <c r="C206" i="1"/>
  <c r="C210" i="1"/>
  <c r="C214" i="1"/>
  <c r="C218" i="1"/>
  <c r="C222" i="1"/>
  <c r="C226" i="1"/>
  <c r="C326" i="1"/>
  <c r="C330" i="1"/>
  <c r="C334" i="1"/>
  <c r="C338" i="1"/>
  <c r="C342" i="1"/>
  <c r="C346" i="1"/>
  <c r="C350" i="1"/>
  <c r="C354" i="1"/>
  <c r="C390" i="1"/>
  <c r="C394" i="1"/>
  <c r="C398" i="1"/>
  <c r="C402" i="1"/>
  <c r="C406" i="1"/>
  <c r="C410" i="1"/>
  <c r="C414" i="1"/>
  <c r="C418" i="1"/>
  <c r="C422" i="1"/>
  <c r="C426" i="1"/>
  <c r="C430" i="1"/>
  <c r="C434" i="1"/>
  <c r="C438" i="1"/>
  <c r="C442" i="1"/>
  <c r="C446" i="1"/>
  <c r="C450" i="1"/>
  <c r="C486" i="1"/>
  <c r="C490" i="1"/>
  <c r="C494" i="1"/>
  <c r="C498" i="1"/>
  <c r="C502" i="1"/>
  <c r="C506" i="1"/>
  <c r="C510" i="1"/>
  <c r="C514" i="1"/>
  <c r="C614" i="1"/>
  <c r="C618" i="1"/>
  <c r="C622" i="1"/>
  <c r="C626" i="1"/>
  <c r="C630" i="1"/>
  <c r="C634" i="1"/>
  <c r="C638" i="1"/>
  <c r="C642" i="1"/>
  <c r="C11" i="1"/>
  <c r="C15" i="1"/>
  <c r="C23" i="1"/>
  <c r="C31" i="1"/>
  <c r="C39" i="1"/>
  <c r="C47" i="1"/>
  <c r="C55" i="1"/>
  <c r="C63" i="1"/>
  <c r="C71" i="1"/>
  <c r="C79" i="1"/>
  <c r="C87" i="1"/>
  <c r="C95" i="1"/>
  <c r="C199" i="1"/>
  <c r="C207" i="1"/>
  <c r="C215" i="1"/>
  <c r="C223" i="1"/>
  <c r="C327" i="1"/>
  <c r="C335" i="1"/>
  <c r="C343" i="1"/>
  <c r="C351" i="1"/>
  <c r="C391" i="1"/>
  <c r="C399" i="1"/>
  <c r="C407" i="1"/>
  <c r="C415" i="1"/>
  <c r="C423" i="1"/>
  <c r="C3" i="1"/>
  <c r="C627" i="1"/>
  <c r="C611" i="1"/>
  <c r="C499" i="1"/>
  <c r="C483" i="1"/>
  <c r="C435" i="1"/>
  <c r="C408" i="1"/>
  <c r="C344" i="1"/>
  <c r="C216" i="1"/>
  <c r="C88" i="1"/>
  <c r="C56" i="1"/>
  <c r="C8" i="1"/>
  <c r="C635" i="1"/>
  <c r="C619" i="1"/>
  <c r="C507" i="1"/>
  <c r="C491" i="1"/>
  <c r="C443" i="1"/>
  <c r="C424" i="1"/>
  <c r="C392" i="1"/>
  <c r="C328" i="1"/>
  <c r="C200" i="1"/>
  <c r="C72" i="1"/>
  <c r="C40" i="1"/>
  <c r="C24" i="1"/>
  <c r="C640" i="1"/>
  <c r="C632" i="1"/>
  <c r="C624" i="1"/>
  <c r="C616" i="1"/>
  <c r="C512" i="1"/>
  <c r="C504" i="1"/>
  <c r="C496" i="1"/>
  <c r="C488" i="1"/>
  <c r="C448" i="1"/>
  <c r="C440" i="1"/>
  <c r="C432" i="1"/>
  <c r="C420" i="1"/>
  <c r="C404" i="1"/>
  <c r="C388" i="1"/>
  <c r="C340" i="1"/>
  <c r="C324" i="1"/>
  <c r="C212" i="1"/>
  <c r="C196" i="1"/>
  <c r="C84" i="1"/>
  <c r="C68" i="1"/>
  <c r="C52" i="1"/>
  <c r="C36" i="1"/>
  <c r="C20" i="1"/>
  <c r="C4" i="1"/>
  <c r="H68" i="7"/>
  <c r="E68" i="7" s="1"/>
  <c r="E36" i="7"/>
  <c r="H72" i="7"/>
  <c r="E72" i="7" s="1"/>
  <c r="D72" i="7" s="1"/>
  <c r="E40" i="7"/>
  <c r="D40" i="7" s="1"/>
  <c r="H76" i="7"/>
  <c r="E76" i="7" s="1"/>
  <c r="E44" i="7"/>
  <c r="D44" i="7" s="1"/>
  <c r="H80" i="7"/>
  <c r="E80" i="7" s="1"/>
  <c r="D80" i="7" s="1"/>
  <c r="E48" i="7"/>
  <c r="D48" i="7" s="1"/>
  <c r="H84" i="7"/>
  <c r="E84" i="7" s="1"/>
  <c r="E52" i="7"/>
  <c r="D52" i="7" s="1"/>
  <c r="H88" i="7"/>
  <c r="E88" i="7" s="1"/>
  <c r="D88" i="7" s="1"/>
  <c r="E56" i="7"/>
  <c r="D56" i="7" s="1"/>
  <c r="H92" i="7"/>
  <c r="E92" i="7" s="1"/>
  <c r="E60" i="7"/>
  <c r="H96" i="7"/>
  <c r="E96" i="7" s="1"/>
  <c r="D96" i="7" s="1"/>
  <c r="E64" i="7"/>
  <c r="D64" i="7" s="1"/>
  <c r="C636" i="1"/>
  <c r="C628" i="1"/>
  <c r="C620" i="1"/>
  <c r="C612" i="1"/>
  <c r="C508" i="1"/>
  <c r="C500" i="1"/>
  <c r="C492" i="1"/>
  <c r="C484" i="1"/>
  <c r="C444" i="1"/>
  <c r="C436" i="1"/>
  <c r="C428" i="1"/>
  <c r="C412" i="1"/>
  <c r="C396" i="1"/>
  <c r="C348" i="1"/>
  <c r="C332" i="1"/>
  <c r="C220" i="1"/>
  <c r="C204" i="1"/>
  <c r="C92" i="1"/>
  <c r="C76" i="1"/>
  <c r="C60" i="1"/>
  <c r="C44" i="1"/>
  <c r="C28" i="1"/>
  <c r="C12" i="1"/>
  <c r="H70" i="7"/>
  <c r="E70" i="7" s="1"/>
  <c r="E38" i="7"/>
  <c r="H74" i="7"/>
  <c r="E74" i="7" s="1"/>
  <c r="D74" i="7" s="1"/>
  <c r="E42" i="7"/>
  <c r="H78" i="7"/>
  <c r="E78" i="7" s="1"/>
  <c r="D78" i="7" s="1"/>
  <c r="E46" i="7"/>
  <c r="H82" i="7"/>
  <c r="E82" i="7" s="1"/>
  <c r="E50" i="7"/>
  <c r="H86" i="7"/>
  <c r="E86" i="7" s="1"/>
  <c r="D86" i="7" s="1"/>
  <c r="E54" i="7"/>
  <c r="H90" i="7"/>
  <c r="E90" i="7" s="1"/>
  <c r="D90" i="7" s="1"/>
  <c r="E58" i="7"/>
  <c r="H94" i="7"/>
  <c r="E94" i="7" s="1"/>
  <c r="D94" i="7" s="1"/>
  <c r="E62" i="7"/>
  <c r="H98" i="7"/>
  <c r="E98" i="7" s="1"/>
  <c r="D98" i="7" s="1"/>
  <c r="E66" i="7"/>
  <c r="C639" i="1"/>
  <c r="C631" i="1"/>
  <c r="C623" i="1"/>
  <c r="C615" i="1"/>
  <c r="C511" i="1"/>
  <c r="C503" i="1"/>
  <c r="C495" i="1"/>
  <c r="C487" i="1"/>
  <c r="C447" i="1"/>
  <c r="C439" i="1"/>
  <c r="C431" i="1"/>
  <c r="C400" i="1"/>
  <c r="C352" i="1"/>
  <c r="C336" i="1"/>
  <c r="C224" i="1"/>
  <c r="C208" i="1"/>
  <c r="C96" i="1"/>
  <c r="C80" i="1"/>
  <c r="C64" i="1"/>
  <c r="C48" i="1"/>
  <c r="C32" i="1"/>
  <c r="H67" i="7"/>
  <c r="E67" i="7" s="1"/>
  <c r="E35" i="7"/>
  <c r="H69" i="7"/>
  <c r="E69" i="7" s="1"/>
  <c r="D69" i="7" s="1"/>
  <c r="E37" i="7"/>
  <c r="D37" i="7" s="1"/>
  <c r="H71" i="7"/>
  <c r="E71" i="7" s="1"/>
  <c r="E39" i="7"/>
  <c r="D39" i="7" s="1"/>
  <c r="H73" i="7"/>
  <c r="E73" i="7" s="1"/>
  <c r="E41" i="7"/>
  <c r="D41" i="7" s="1"/>
  <c r="H75" i="7"/>
  <c r="E75" i="7" s="1"/>
  <c r="E43" i="7"/>
  <c r="D43" i="7" s="1"/>
  <c r="H77" i="7"/>
  <c r="E77" i="7" s="1"/>
  <c r="D77" i="7" s="1"/>
  <c r="E45" i="7"/>
  <c r="D45" i="7" s="1"/>
  <c r="H79" i="7"/>
  <c r="E79" i="7" s="1"/>
  <c r="E47" i="7"/>
  <c r="D47" i="7" s="1"/>
  <c r="H81" i="7"/>
  <c r="E81" i="7" s="1"/>
  <c r="E49" i="7"/>
  <c r="D49" i="7" s="1"/>
  <c r="H83" i="7"/>
  <c r="E83" i="7" s="1"/>
  <c r="E51" i="7"/>
  <c r="H85" i="7"/>
  <c r="E85" i="7" s="1"/>
  <c r="D85" i="7" s="1"/>
  <c r="E53" i="7"/>
  <c r="D53" i="7" s="1"/>
  <c r="H87" i="7"/>
  <c r="E87" i="7" s="1"/>
  <c r="E55" i="7"/>
  <c r="D55" i="7" s="1"/>
  <c r="H89" i="7"/>
  <c r="E89" i="7" s="1"/>
  <c r="E57" i="7"/>
  <c r="D57" i="7" s="1"/>
  <c r="H91" i="7"/>
  <c r="E91" i="7" s="1"/>
  <c r="E59" i="7"/>
  <c r="D59" i="7" s="1"/>
  <c r="H93" i="7"/>
  <c r="E93" i="7" s="1"/>
  <c r="D93" i="7" s="1"/>
  <c r="E61" i="7"/>
  <c r="H95" i="7"/>
  <c r="E95" i="7" s="1"/>
  <c r="E63" i="7"/>
  <c r="D63" i="7" s="1"/>
  <c r="H97" i="7"/>
  <c r="E97" i="7" s="1"/>
  <c r="E65" i="7"/>
  <c r="D10" i="7"/>
  <c r="D11" i="7"/>
  <c r="D12" i="7"/>
  <c r="D13" i="7"/>
  <c r="D14" i="7"/>
  <c r="D15" i="7"/>
  <c r="D16" i="7"/>
  <c r="D17" i="7"/>
  <c r="D18" i="7"/>
  <c r="D19" i="7"/>
  <c r="D21" i="7"/>
  <c r="D23" i="7"/>
  <c r="D25" i="7"/>
  <c r="D27" i="7"/>
  <c r="D29" i="7"/>
  <c r="D31" i="7"/>
  <c r="D33" i="7"/>
  <c r="D35" i="7"/>
  <c r="D51" i="7"/>
  <c r="D65" i="7"/>
  <c r="D6" i="7"/>
  <c r="D8" i="7"/>
  <c r="D9" i="7"/>
  <c r="D3" i="7"/>
  <c r="D4" i="7"/>
  <c r="D5" i="7"/>
  <c r="D7" i="7"/>
  <c r="D20" i="7"/>
  <c r="D22" i="7"/>
  <c r="D24" i="7"/>
  <c r="D26" i="7"/>
  <c r="D28" i="7"/>
  <c r="D30" i="7"/>
  <c r="D32" i="7"/>
  <c r="D34" i="7"/>
  <c r="D61" i="7"/>
  <c r="H99" i="7"/>
  <c r="E99" i="7" s="1"/>
  <c r="D67" i="7"/>
  <c r="H100" i="7"/>
  <c r="E100" i="7" s="1"/>
  <c r="D68" i="7"/>
  <c r="D70" i="7"/>
  <c r="H103" i="7"/>
  <c r="E103" i="7" s="1"/>
  <c r="D71" i="7"/>
  <c r="D36" i="7"/>
  <c r="D38" i="7"/>
  <c r="D73" i="7"/>
  <c r="D42" i="7"/>
  <c r="H107" i="7"/>
  <c r="E107" i="7" s="1"/>
  <c r="D75" i="7"/>
  <c r="H109" i="7"/>
  <c r="E109" i="7" s="1"/>
  <c r="D46" i="7"/>
  <c r="H111" i="7"/>
  <c r="E111" i="7" s="1"/>
  <c r="D79" i="7"/>
  <c r="D81" i="7"/>
  <c r="D50" i="7"/>
  <c r="H115" i="7"/>
  <c r="E115" i="7" s="1"/>
  <c r="D83" i="7"/>
  <c r="H117" i="7"/>
  <c r="E117" i="7" s="1"/>
  <c r="D54" i="7"/>
  <c r="H119" i="7"/>
  <c r="E119" i="7" s="1"/>
  <c r="D87" i="7"/>
  <c r="D89" i="7"/>
  <c r="D58" i="7"/>
  <c r="H123" i="7"/>
  <c r="E123" i="7" s="1"/>
  <c r="D91" i="7"/>
  <c r="D60" i="7"/>
  <c r="H125" i="7"/>
  <c r="E125" i="7" s="1"/>
  <c r="D62" i="7"/>
  <c r="H127" i="7"/>
  <c r="E127" i="7" s="1"/>
  <c r="D95" i="7"/>
  <c r="D97" i="7"/>
  <c r="D66" i="7"/>
  <c r="H106" i="7"/>
  <c r="E106" i="7" s="1"/>
  <c r="D76" i="7"/>
  <c r="H108" i="7"/>
  <c r="E108" i="7" s="1"/>
  <c r="H110" i="7"/>
  <c r="E110" i="7" s="1"/>
  <c r="D82" i="7"/>
  <c r="H114" i="7"/>
  <c r="E114" i="7" s="1"/>
  <c r="D84" i="7"/>
  <c r="H116" i="7"/>
  <c r="E116" i="7" s="1"/>
  <c r="H118" i="7"/>
  <c r="E118" i="7" s="1"/>
  <c r="H122" i="7"/>
  <c r="E122" i="7" s="1"/>
  <c r="D92" i="7"/>
  <c r="H124" i="7"/>
  <c r="E124" i="7" s="1"/>
  <c r="H126" i="7"/>
  <c r="E126" i="7" s="1"/>
  <c r="H130" i="7"/>
  <c r="E130" i="7" s="1"/>
  <c r="C299" i="1"/>
  <c r="C598" i="1"/>
  <c r="C608" i="1"/>
  <c r="C604" i="1"/>
  <c r="C600" i="1"/>
  <c r="C596" i="1"/>
  <c r="C610" i="1"/>
  <c r="C606" i="1"/>
  <c r="C602" i="1"/>
  <c r="C594" i="1"/>
  <c r="C592" i="1"/>
  <c r="C590" i="1"/>
  <c r="C588" i="1"/>
  <c r="C586" i="1"/>
  <c r="C584" i="1"/>
  <c r="C582" i="1"/>
  <c r="C580" i="1"/>
  <c r="C578" i="1"/>
  <c r="C576" i="1"/>
  <c r="C574" i="1"/>
  <c r="C572" i="1"/>
  <c r="C570" i="1"/>
  <c r="C568" i="1"/>
  <c r="C566" i="1"/>
  <c r="C564" i="1"/>
  <c r="C562" i="1"/>
  <c r="C560" i="1"/>
  <c r="C558" i="1"/>
  <c r="C556" i="1"/>
  <c r="C554" i="1"/>
  <c r="C552" i="1"/>
  <c r="C550" i="1"/>
  <c r="C548" i="1"/>
  <c r="C546" i="1"/>
  <c r="C544" i="1"/>
  <c r="C542" i="1"/>
  <c r="C540" i="1"/>
  <c r="C538" i="1"/>
  <c r="C536" i="1"/>
  <c r="C534" i="1"/>
  <c r="C532" i="1"/>
  <c r="C530" i="1"/>
  <c r="C528" i="1"/>
  <c r="C526" i="1"/>
  <c r="C524" i="1"/>
  <c r="C522" i="1"/>
  <c r="C520" i="1"/>
  <c r="C518" i="1"/>
  <c r="C516" i="1"/>
  <c r="C482" i="1"/>
  <c r="C480" i="1"/>
  <c r="C478" i="1"/>
  <c r="C476" i="1"/>
  <c r="C474" i="1"/>
  <c r="C472" i="1"/>
  <c r="C470" i="1"/>
  <c r="C468" i="1"/>
  <c r="C466" i="1"/>
  <c r="C464" i="1"/>
  <c r="C462" i="1"/>
  <c r="C460" i="1"/>
  <c r="C458" i="1"/>
  <c r="C456" i="1"/>
  <c r="C454" i="1"/>
  <c r="C452" i="1"/>
  <c r="C386" i="1"/>
  <c r="C384" i="1"/>
  <c r="C382" i="1"/>
  <c r="C380" i="1"/>
  <c r="C378" i="1"/>
  <c r="C376" i="1"/>
  <c r="C374" i="1"/>
  <c r="C372" i="1"/>
  <c r="C370" i="1"/>
  <c r="C368" i="1"/>
  <c r="C366" i="1"/>
  <c r="C364" i="1"/>
  <c r="C362" i="1"/>
  <c r="C360" i="1"/>
  <c r="C358" i="1"/>
  <c r="C356" i="1"/>
  <c r="C322" i="1"/>
  <c r="C320" i="1"/>
  <c r="C318" i="1"/>
  <c r="C316" i="1"/>
  <c r="C314" i="1"/>
  <c r="C312" i="1"/>
  <c r="C310" i="1"/>
  <c r="C308" i="1"/>
  <c r="C306" i="1"/>
  <c r="C304" i="1"/>
  <c r="C302" i="1"/>
  <c r="C100" i="1"/>
  <c r="C102" i="1"/>
  <c r="C104" i="1"/>
  <c r="C106" i="1"/>
  <c r="C108" i="1"/>
  <c r="C110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166" i="1"/>
  <c r="C168" i="1"/>
  <c r="C170" i="1"/>
  <c r="C172" i="1"/>
  <c r="C174" i="1"/>
  <c r="C176" i="1"/>
  <c r="C178" i="1"/>
  <c r="C180" i="1"/>
  <c r="C182" i="1"/>
  <c r="C184" i="1"/>
  <c r="C186" i="1"/>
  <c r="C188" i="1"/>
  <c r="C190" i="1"/>
  <c r="C192" i="1"/>
  <c r="C194" i="1"/>
  <c r="C228" i="1"/>
  <c r="C230" i="1"/>
  <c r="C232" i="1"/>
  <c r="C234" i="1"/>
  <c r="C236" i="1"/>
  <c r="C238" i="1"/>
  <c r="C240" i="1"/>
  <c r="C242" i="1"/>
  <c r="C244" i="1"/>
  <c r="C246" i="1"/>
  <c r="C248" i="1"/>
  <c r="C250" i="1"/>
  <c r="C252" i="1"/>
  <c r="C254" i="1"/>
  <c r="C256" i="1"/>
  <c r="C258" i="1"/>
  <c r="C260" i="1"/>
  <c r="C262" i="1"/>
  <c r="C264" i="1"/>
  <c r="C266" i="1"/>
  <c r="C268" i="1"/>
  <c r="C270" i="1"/>
  <c r="C272" i="1"/>
  <c r="C274" i="1"/>
  <c r="C276" i="1"/>
  <c r="C278" i="1"/>
  <c r="C280" i="1"/>
  <c r="C282" i="1"/>
  <c r="C284" i="1"/>
  <c r="C286" i="1"/>
  <c r="C288" i="1"/>
  <c r="C290" i="1"/>
  <c r="C292" i="1"/>
  <c r="C294" i="1"/>
  <c r="C296" i="1"/>
  <c r="C298" i="1"/>
  <c r="C300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227" i="1"/>
  <c r="C229" i="1"/>
  <c r="C231" i="1"/>
  <c r="C233" i="1"/>
  <c r="C235" i="1"/>
  <c r="C237" i="1"/>
  <c r="C239" i="1"/>
  <c r="C241" i="1"/>
  <c r="C243" i="1"/>
  <c r="C245" i="1"/>
  <c r="C247" i="1"/>
  <c r="C249" i="1"/>
  <c r="C251" i="1"/>
  <c r="C253" i="1"/>
  <c r="C255" i="1"/>
  <c r="C257" i="1"/>
  <c r="C259" i="1"/>
  <c r="C261" i="1"/>
  <c r="C263" i="1"/>
  <c r="C265" i="1"/>
  <c r="C267" i="1"/>
  <c r="C269" i="1"/>
  <c r="C271" i="1"/>
  <c r="C273" i="1"/>
  <c r="C275" i="1"/>
  <c r="C277" i="1"/>
  <c r="C279" i="1"/>
  <c r="C281" i="1"/>
  <c r="C283" i="1"/>
  <c r="C285" i="1"/>
  <c r="C287" i="1"/>
  <c r="C289" i="1"/>
  <c r="C291" i="1"/>
  <c r="C293" i="1"/>
  <c r="C295" i="1"/>
  <c r="C297" i="1"/>
  <c r="C609" i="1"/>
  <c r="C607" i="1"/>
  <c r="C605" i="1"/>
  <c r="C603" i="1"/>
  <c r="C601" i="1"/>
  <c r="C599" i="1"/>
  <c r="C597" i="1"/>
  <c r="C595" i="1"/>
  <c r="C593" i="1"/>
  <c r="C591" i="1"/>
  <c r="C589" i="1"/>
  <c r="C587" i="1"/>
  <c r="C585" i="1"/>
  <c r="C583" i="1"/>
  <c r="C581" i="1"/>
  <c r="C579" i="1"/>
  <c r="C577" i="1"/>
  <c r="C575" i="1"/>
  <c r="C573" i="1"/>
  <c r="C571" i="1"/>
  <c r="C569" i="1"/>
  <c r="C567" i="1"/>
  <c r="C565" i="1"/>
  <c r="C563" i="1"/>
  <c r="C561" i="1"/>
  <c r="C559" i="1"/>
  <c r="C557" i="1"/>
  <c r="C555" i="1"/>
  <c r="C553" i="1"/>
  <c r="C551" i="1"/>
  <c r="C549" i="1"/>
  <c r="C547" i="1"/>
  <c r="C545" i="1"/>
  <c r="C543" i="1"/>
  <c r="C541" i="1"/>
  <c r="C539" i="1"/>
  <c r="C537" i="1"/>
  <c r="C535" i="1"/>
  <c r="C533" i="1"/>
  <c r="C531" i="1"/>
  <c r="C529" i="1"/>
  <c r="C527" i="1"/>
  <c r="C525" i="1"/>
  <c r="C523" i="1"/>
  <c r="C521" i="1"/>
  <c r="C519" i="1"/>
  <c r="C517" i="1"/>
  <c r="C515" i="1"/>
  <c r="C481" i="1"/>
  <c r="C479" i="1"/>
  <c r="C477" i="1"/>
  <c r="C475" i="1"/>
  <c r="C473" i="1"/>
  <c r="C471" i="1"/>
  <c r="C469" i="1"/>
  <c r="C467" i="1"/>
  <c r="C465" i="1"/>
  <c r="C463" i="1"/>
  <c r="C461" i="1"/>
  <c r="C459" i="1"/>
  <c r="C457" i="1"/>
  <c r="C455" i="1"/>
  <c r="C453" i="1"/>
  <c r="C451" i="1"/>
  <c r="C385" i="1"/>
  <c r="C383" i="1"/>
  <c r="C381" i="1"/>
  <c r="C379" i="1"/>
  <c r="C377" i="1"/>
  <c r="C375" i="1"/>
  <c r="C373" i="1"/>
  <c r="C371" i="1"/>
  <c r="C369" i="1"/>
  <c r="C367" i="1"/>
  <c r="C365" i="1"/>
  <c r="C363" i="1"/>
  <c r="C361" i="1"/>
  <c r="C359" i="1"/>
  <c r="C357" i="1"/>
  <c r="C355" i="1"/>
  <c r="C321" i="1"/>
  <c r="C319" i="1"/>
  <c r="C317" i="1"/>
  <c r="C315" i="1"/>
  <c r="C313" i="1"/>
  <c r="C311" i="1"/>
  <c r="C309" i="1"/>
  <c r="C307" i="1"/>
  <c r="C305" i="1"/>
  <c r="C303" i="1"/>
  <c r="C301" i="1"/>
  <c r="H128" i="7" l="1"/>
  <c r="E128" i="7" s="1"/>
  <c r="H120" i="7"/>
  <c r="E120" i="7" s="1"/>
  <c r="D120" i="7" s="1"/>
  <c r="H112" i="7"/>
  <c r="E112" i="7" s="1"/>
  <c r="H104" i="7"/>
  <c r="E104" i="7" s="1"/>
  <c r="D104" i="7" s="1"/>
  <c r="H129" i="7"/>
  <c r="E129" i="7" s="1"/>
  <c r="H121" i="7"/>
  <c r="E121" i="7" s="1"/>
  <c r="H113" i="7"/>
  <c r="E113" i="7" s="1"/>
  <c r="H105" i="7"/>
  <c r="E105" i="7" s="1"/>
  <c r="D105" i="7" s="1"/>
  <c r="H101" i="7"/>
  <c r="E101" i="7" s="1"/>
  <c r="H102" i="7"/>
  <c r="E102" i="7" s="1"/>
  <c r="D102" i="7" s="1"/>
  <c r="D130" i="7"/>
  <c r="H162" i="7"/>
  <c r="E162" i="7" s="1"/>
  <c r="D126" i="7"/>
  <c r="H158" i="7"/>
  <c r="E158" i="7" s="1"/>
  <c r="D122" i="7"/>
  <c r="H154" i="7"/>
  <c r="E154" i="7" s="1"/>
  <c r="D118" i="7"/>
  <c r="H150" i="7"/>
  <c r="E150" i="7" s="1"/>
  <c r="D114" i="7"/>
  <c r="H146" i="7"/>
  <c r="E146" i="7" s="1"/>
  <c r="D110" i="7"/>
  <c r="H142" i="7"/>
  <c r="E142" i="7" s="1"/>
  <c r="D106" i="7"/>
  <c r="H138" i="7"/>
  <c r="E138" i="7" s="1"/>
  <c r="H161" i="7"/>
  <c r="E161" i="7" s="1"/>
  <c r="D129" i="7"/>
  <c r="D121" i="7"/>
  <c r="H149" i="7"/>
  <c r="E149" i="7" s="1"/>
  <c r="D117" i="7"/>
  <c r="H145" i="7"/>
  <c r="E145" i="7" s="1"/>
  <c r="D113" i="7"/>
  <c r="H141" i="7"/>
  <c r="E141" i="7" s="1"/>
  <c r="D109" i="7"/>
  <c r="D128" i="7"/>
  <c r="H160" i="7"/>
  <c r="E160" i="7" s="1"/>
  <c r="D124" i="7"/>
  <c r="H156" i="7"/>
  <c r="E156" i="7" s="1"/>
  <c r="H152" i="7"/>
  <c r="E152" i="7" s="1"/>
  <c r="D116" i="7"/>
  <c r="H148" i="7"/>
  <c r="E148" i="7" s="1"/>
  <c r="D112" i="7"/>
  <c r="H144" i="7"/>
  <c r="E144" i="7" s="1"/>
  <c r="D108" i="7"/>
  <c r="H140" i="7"/>
  <c r="E140" i="7" s="1"/>
  <c r="H136" i="7"/>
  <c r="E136" i="7" s="1"/>
  <c r="H159" i="7"/>
  <c r="E159" i="7" s="1"/>
  <c r="D127" i="7"/>
  <c r="H157" i="7"/>
  <c r="E157" i="7" s="1"/>
  <c r="D125" i="7"/>
  <c r="H155" i="7"/>
  <c r="E155" i="7" s="1"/>
  <c r="D123" i="7"/>
  <c r="H151" i="7"/>
  <c r="E151" i="7" s="1"/>
  <c r="D119" i="7"/>
  <c r="H147" i="7"/>
  <c r="E147" i="7" s="1"/>
  <c r="D115" i="7"/>
  <c r="H143" i="7"/>
  <c r="E143" i="7" s="1"/>
  <c r="D111" i="7"/>
  <c r="H139" i="7"/>
  <c r="E139" i="7" s="1"/>
  <c r="D107" i="7"/>
  <c r="H135" i="7"/>
  <c r="E135" i="7" s="1"/>
  <c r="D103" i="7"/>
  <c r="H134" i="7"/>
  <c r="E134" i="7" s="1"/>
  <c r="H133" i="7"/>
  <c r="E133" i="7" s="1"/>
  <c r="D101" i="7"/>
  <c r="D100" i="7"/>
  <c r="H132" i="7"/>
  <c r="E132" i="7" s="1"/>
  <c r="H131" i="7"/>
  <c r="E131" i="7" s="1"/>
  <c r="D99" i="7"/>
  <c r="H137" i="7" l="1"/>
  <c r="E137" i="7" s="1"/>
  <c r="H153" i="7"/>
  <c r="E153" i="7" s="1"/>
  <c r="D132" i="7"/>
  <c r="H164" i="7"/>
  <c r="E164" i="7" s="1"/>
  <c r="D134" i="7"/>
  <c r="H166" i="7"/>
  <c r="E166" i="7" s="1"/>
  <c r="D136" i="7"/>
  <c r="H168" i="7"/>
  <c r="E168" i="7" s="1"/>
  <c r="D140" i="7"/>
  <c r="H172" i="7"/>
  <c r="E172" i="7" s="1"/>
  <c r="D144" i="7"/>
  <c r="H176" i="7"/>
  <c r="E176" i="7" s="1"/>
  <c r="D148" i="7"/>
  <c r="H180" i="7"/>
  <c r="E180" i="7" s="1"/>
  <c r="D152" i="7"/>
  <c r="H184" i="7"/>
  <c r="E184" i="7" s="1"/>
  <c r="D156" i="7"/>
  <c r="H188" i="7"/>
  <c r="E188" i="7" s="1"/>
  <c r="D160" i="7"/>
  <c r="H192" i="7"/>
  <c r="E192" i="7" s="1"/>
  <c r="D138" i="7"/>
  <c r="H170" i="7"/>
  <c r="E170" i="7" s="1"/>
  <c r="D142" i="7"/>
  <c r="H174" i="7"/>
  <c r="E174" i="7" s="1"/>
  <c r="D146" i="7"/>
  <c r="H178" i="7"/>
  <c r="E178" i="7" s="1"/>
  <c r="D150" i="7"/>
  <c r="H182" i="7"/>
  <c r="E182" i="7" s="1"/>
  <c r="D154" i="7"/>
  <c r="H186" i="7"/>
  <c r="E186" i="7" s="1"/>
  <c r="D158" i="7"/>
  <c r="H190" i="7"/>
  <c r="E190" i="7" s="1"/>
  <c r="D162" i="7"/>
  <c r="H194" i="7"/>
  <c r="E194" i="7" s="1"/>
  <c r="H163" i="7"/>
  <c r="E163" i="7" s="1"/>
  <c r="D131" i="7"/>
  <c r="H165" i="7"/>
  <c r="E165" i="7" s="1"/>
  <c r="D133" i="7"/>
  <c r="H167" i="7"/>
  <c r="E167" i="7" s="1"/>
  <c r="D135" i="7"/>
  <c r="H171" i="7"/>
  <c r="E171" i="7" s="1"/>
  <c r="D139" i="7"/>
  <c r="H175" i="7"/>
  <c r="E175" i="7" s="1"/>
  <c r="D143" i="7"/>
  <c r="H179" i="7"/>
  <c r="E179" i="7" s="1"/>
  <c r="D147" i="7"/>
  <c r="H183" i="7"/>
  <c r="E183" i="7" s="1"/>
  <c r="D151" i="7"/>
  <c r="H187" i="7"/>
  <c r="E187" i="7" s="1"/>
  <c r="D155" i="7"/>
  <c r="H189" i="7"/>
  <c r="E189" i="7" s="1"/>
  <c r="D157" i="7"/>
  <c r="H191" i="7"/>
  <c r="E191" i="7" s="1"/>
  <c r="D159" i="7"/>
  <c r="H169" i="7"/>
  <c r="E169" i="7" s="1"/>
  <c r="D137" i="7"/>
  <c r="H173" i="7"/>
  <c r="E173" i="7" s="1"/>
  <c r="D141" i="7"/>
  <c r="H177" i="7"/>
  <c r="E177" i="7" s="1"/>
  <c r="D145" i="7"/>
  <c r="H181" i="7"/>
  <c r="E181" i="7" s="1"/>
  <c r="D149" i="7"/>
  <c r="H185" i="7"/>
  <c r="E185" i="7" s="1"/>
  <c r="D153" i="7"/>
  <c r="H193" i="7"/>
  <c r="E193" i="7" s="1"/>
  <c r="D161" i="7"/>
  <c r="H226" i="7" l="1"/>
  <c r="E226" i="7" s="1"/>
  <c r="D194" i="7"/>
  <c r="D190" i="7"/>
  <c r="H222" i="7"/>
  <c r="E222" i="7" s="1"/>
  <c r="D186" i="7"/>
  <c r="H218" i="7"/>
  <c r="E218" i="7" s="1"/>
  <c r="D182" i="7"/>
  <c r="H214" i="7"/>
  <c r="E214" i="7" s="1"/>
  <c r="D178" i="7"/>
  <c r="H210" i="7"/>
  <c r="E210" i="7" s="1"/>
  <c r="D174" i="7"/>
  <c r="H206" i="7"/>
  <c r="E206" i="7" s="1"/>
  <c r="D170" i="7"/>
  <c r="H202" i="7"/>
  <c r="E202" i="7" s="1"/>
  <c r="H224" i="7"/>
  <c r="E224" i="7" s="1"/>
  <c r="D192" i="7"/>
  <c r="D188" i="7"/>
  <c r="H220" i="7"/>
  <c r="E220" i="7" s="1"/>
  <c r="D184" i="7"/>
  <c r="H216" i="7"/>
  <c r="E216" i="7" s="1"/>
  <c r="D180" i="7"/>
  <c r="H212" i="7"/>
  <c r="E212" i="7" s="1"/>
  <c r="D176" i="7"/>
  <c r="H208" i="7"/>
  <c r="E208" i="7" s="1"/>
  <c r="D172" i="7"/>
  <c r="H204" i="7"/>
  <c r="E204" i="7" s="1"/>
  <c r="D168" i="7"/>
  <c r="H200" i="7"/>
  <c r="E200" i="7" s="1"/>
  <c r="D166" i="7"/>
  <c r="H198" i="7"/>
  <c r="E198" i="7" s="1"/>
  <c r="D164" i="7"/>
  <c r="H196" i="7"/>
  <c r="E196" i="7" s="1"/>
  <c r="H225" i="7"/>
  <c r="E225" i="7" s="1"/>
  <c r="D193" i="7"/>
  <c r="H217" i="7"/>
  <c r="E217" i="7" s="1"/>
  <c r="D185" i="7"/>
  <c r="H213" i="7"/>
  <c r="E213" i="7" s="1"/>
  <c r="D181" i="7"/>
  <c r="H209" i="7"/>
  <c r="E209" i="7" s="1"/>
  <c r="D177" i="7"/>
  <c r="H205" i="7"/>
  <c r="E205" i="7" s="1"/>
  <c r="D173" i="7"/>
  <c r="H201" i="7"/>
  <c r="E201" i="7" s="1"/>
  <c r="D169" i="7"/>
  <c r="H223" i="7"/>
  <c r="E223" i="7" s="1"/>
  <c r="D191" i="7"/>
  <c r="H221" i="7"/>
  <c r="E221" i="7" s="1"/>
  <c r="D189" i="7"/>
  <c r="H219" i="7"/>
  <c r="E219" i="7" s="1"/>
  <c r="D187" i="7"/>
  <c r="H215" i="7"/>
  <c r="E215" i="7" s="1"/>
  <c r="D183" i="7"/>
  <c r="H211" i="7"/>
  <c r="E211" i="7" s="1"/>
  <c r="D179" i="7"/>
  <c r="H207" i="7"/>
  <c r="E207" i="7" s="1"/>
  <c r="D175" i="7"/>
  <c r="H203" i="7"/>
  <c r="E203" i="7" s="1"/>
  <c r="D171" i="7"/>
  <c r="H199" i="7"/>
  <c r="E199" i="7" s="1"/>
  <c r="D167" i="7"/>
  <c r="H197" i="7"/>
  <c r="E197" i="7" s="1"/>
  <c r="D165" i="7"/>
  <c r="H195" i="7"/>
  <c r="E195" i="7" s="1"/>
  <c r="D163" i="7"/>
  <c r="H228" i="7" l="1"/>
  <c r="E228" i="7" s="1"/>
  <c r="D196" i="7"/>
  <c r="H230" i="7"/>
  <c r="E230" i="7" s="1"/>
  <c r="D198" i="7"/>
  <c r="H232" i="7"/>
  <c r="E232" i="7" s="1"/>
  <c r="D200" i="7"/>
  <c r="H236" i="7"/>
  <c r="E236" i="7" s="1"/>
  <c r="D204" i="7"/>
  <c r="H240" i="7"/>
  <c r="E240" i="7" s="1"/>
  <c r="D208" i="7"/>
  <c r="H244" i="7"/>
  <c r="E244" i="7" s="1"/>
  <c r="D212" i="7"/>
  <c r="H248" i="7"/>
  <c r="E248" i="7" s="1"/>
  <c r="D216" i="7"/>
  <c r="H252" i="7"/>
  <c r="E252" i="7" s="1"/>
  <c r="D220" i="7"/>
  <c r="H234" i="7"/>
  <c r="E234" i="7" s="1"/>
  <c r="D202" i="7"/>
  <c r="H238" i="7"/>
  <c r="E238" i="7" s="1"/>
  <c r="D206" i="7"/>
  <c r="H242" i="7"/>
  <c r="E242" i="7" s="1"/>
  <c r="D210" i="7"/>
  <c r="H246" i="7"/>
  <c r="E246" i="7" s="1"/>
  <c r="D214" i="7"/>
  <c r="H250" i="7"/>
  <c r="E250" i="7" s="1"/>
  <c r="D218" i="7"/>
  <c r="H254" i="7"/>
  <c r="E254" i="7" s="1"/>
  <c r="D222" i="7"/>
  <c r="H227" i="7"/>
  <c r="E227" i="7" s="1"/>
  <c r="D195" i="7"/>
  <c r="H229" i="7"/>
  <c r="E229" i="7" s="1"/>
  <c r="D197" i="7"/>
  <c r="H231" i="7"/>
  <c r="E231" i="7" s="1"/>
  <c r="D199" i="7"/>
  <c r="H235" i="7"/>
  <c r="E235" i="7" s="1"/>
  <c r="D203" i="7"/>
  <c r="H239" i="7"/>
  <c r="E239" i="7" s="1"/>
  <c r="D207" i="7"/>
  <c r="H243" i="7"/>
  <c r="E243" i="7" s="1"/>
  <c r="D211" i="7"/>
  <c r="H247" i="7"/>
  <c r="E247" i="7" s="1"/>
  <c r="D215" i="7"/>
  <c r="H251" i="7"/>
  <c r="E251" i="7" s="1"/>
  <c r="D219" i="7"/>
  <c r="H253" i="7"/>
  <c r="E253" i="7" s="1"/>
  <c r="D221" i="7"/>
  <c r="D223" i="7"/>
  <c r="H255" i="7"/>
  <c r="E255" i="7" s="1"/>
  <c r="H233" i="7"/>
  <c r="E233" i="7" s="1"/>
  <c r="D201" i="7"/>
  <c r="H237" i="7"/>
  <c r="E237" i="7" s="1"/>
  <c r="D205" i="7"/>
  <c r="H241" i="7"/>
  <c r="E241" i="7" s="1"/>
  <c r="D209" i="7"/>
  <c r="H245" i="7"/>
  <c r="E245" i="7" s="1"/>
  <c r="D213" i="7"/>
  <c r="H249" i="7"/>
  <c r="E249" i="7" s="1"/>
  <c r="D217" i="7"/>
  <c r="D225" i="7"/>
  <c r="H257" i="7"/>
  <c r="E257" i="7" s="1"/>
  <c r="H256" i="7"/>
  <c r="E256" i="7" s="1"/>
  <c r="D224" i="7"/>
  <c r="H258" i="7"/>
  <c r="E258" i="7" s="1"/>
  <c r="D226" i="7"/>
  <c r="V20" i="7" l="1"/>
  <c r="V22" i="7"/>
  <c r="V24" i="7"/>
  <c r="V26" i="7"/>
  <c r="V21" i="7"/>
  <c r="V25" i="7"/>
  <c r="V51" i="7"/>
  <c r="V53" i="7"/>
  <c r="V55" i="7"/>
  <c r="V57" i="7"/>
  <c r="V83" i="7"/>
  <c r="V85" i="7"/>
  <c r="V87" i="7"/>
  <c r="V89" i="7"/>
  <c r="V115" i="7"/>
  <c r="V117" i="7"/>
  <c r="V119" i="7"/>
  <c r="V121" i="7"/>
  <c r="V147" i="7"/>
  <c r="V149" i="7"/>
  <c r="V151" i="7"/>
  <c r="V153" i="7"/>
  <c r="V179" i="7"/>
  <c r="V181" i="7"/>
  <c r="V183" i="7"/>
  <c r="V185" i="7"/>
  <c r="V211" i="7"/>
  <c r="V213" i="7"/>
  <c r="V215" i="7"/>
  <c r="V217" i="7"/>
  <c r="V243" i="7"/>
  <c r="V245" i="7"/>
  <c r="V247" i="7"/>
  <c r="V249" i="7"/>
  <c r="V275" i="7"/>
  <c r="V277" i="7"/>
  <c r="V279" i="7"/>
  <c r="V281" i="7"/>
  <c r="V307" i="7"/>
  <c r="V309" i="7"/>
  <c r="V311" i="7"/>
  <c r="V313" i="7"/>
  <c r="V339" i="7"/>
  <c r="V341" i="7"/>
  <c r="V343" i="7"/>
  <c r="V345" i="7"/>
  <c r="V19" i="7"/>
  <c r="V23" i="7"/>
  <c r="V52" i="7"/>
  <c r="V54" i="7"/>
  <c r="V56" i="7"/>
  <c r="V58" i="7"/>
  <c r="V84" i="7"/>
  <c r="V86" i="7"/>
  <c r="V88" i="7"/>
  <c r="V90" i="7"/>
  <c r="V116" i="7"/>
  <c r="V118" i="7"/>
  <c r="V120" i="7"/>
  <c r="V122" i="7"/>
  <c r="V148" i="7"/>
  <c r="V150" i="7"/>
  <c r="V152" i="7"/>
  <c r="V154" i="7"/>
  <c r="V180" i="7"/>
  <c r="V182" i="7"/>
  <c r="V184" i="7"/>
  <c r="V186" i="7"/>
  <c r="V212" i="7"/>
  <c r="V214" i="7"/>
  <c r="V216" i="7"/>
  <c r="V218" i="7"/>
  <c r="V244" i="7"/>
  <c r="V246" i="7"/>
  <c r="V248" i="7"/>
  <c r="V250" i="7"/>
  <c r="V276" i="7"/>
  <c r="V278" i="7"/>
  <c r="V280" i="7"/>
  <c r="V282" i="7"/>
  <c r="V308" i="7"/>
  <c r="V310" i="7"/>
  <c r="V312" i="7"/>
  <c r="V314" i="7"/>
  <c r="V340" i="7"/>
  <c r="V342" i="7"/>
  <c r="V344" i="7"/>
  <c r="V346" i="7"/>
  <c r="V371" i="7"/>
  <c r="V373" i="7"/>
  <c r="V375" i="7"/>
  <c r="V377" i="7"/>
  <c r="V403" i="7"/>
  <c r="V405" i="7"/>
  <c r="V407" i="7"/>
  <c r="V409" i="7"/>
  <c r="V435" i="7"/>
  <c r="V437" i="7"/>
  <c r="V439" i="7"/>
  <c r="V441" i="7"/>
  <c r="V467" i="7"/>
  <c r="V469" i="7"/>
  <c r="V471" i="7"/>
  <c r="V473" i="7"/>
  <c r="V499" i="7"/>
  <c r="V501" i="7"/>
  <c r="V503" i="7"/>
  <c r="V505" i="7"/>
  <c r="V531" i="7"/>
  <c r="V533" i="7"/>
  <c r="V535" i="7"/>
  <c r="V537" i="7"/>
  <c r="V563" i="7"/>
  <c r="V565" i="7"/>
  <c r="V567" i="7"/>
  <c r="V569" i="7"/>
  <c r="V595" i="7"/>
  <c r="V597" i="7"/>
  <c r="V599" i="7"/>
  <c r="V601" i="7"/>
  <c r="V627" i="7"/>
  <c r="V629" i="7"/>
  <c r="V631" i="7"/>
  <c r="V633" i="7"/>
  <c r="R20" i="7"/>
  <c r="R22" i="7"/>
  <c r="R24" i="7"/>
  <c r="R26" i="7"/>
  <c r="R52" i="7"/>
  <c r="R54" i="7"/>
  <c r="R56" i="7"/>
  <c r="R58" i="7"/>
  <c r="R84" i="7"/>
  <c r="R86" i="7"/>
  <c r="R88" i="7"/>
  <c r="R90" i="7"/>
  <c r="R116" i="7"/>
  <c r="R118" i="7"/>
  <c r="R120" i="7"/>
  <c r="R122" i="7"/>
  <c r="R148" i="7"/>
  <c r="R150" i="7"/>
  <c r="R152" i="7"/>
  <c r="R154" i="7"/>
  <c r="R180" i="7"/>
  <c r="R182" i="7"/>
  <c r="R184" i="7"/>
  <c r="R186" i="7"/>
  <c r="R212" i="7"/>
  <c r="R214" i="7"/>
  <c r="R216" i="7"/>
  <c r="R218" i="7"/>
  <c r="R244" i="7"/>
  <c r="R246" i="7"/>
  <c r="R248" i="7"/>
  <c r="R250" i="7"/>
  <c r="R276" i="7"/>
  <c r="R278" i="7"/>
  <c r="R280" i="7"/>
  <c r="R282" i="7"/>
  <c r="R308" i="7"/>
  <c r="R310" i="7"/>
  <c r="R312" i="7"/>
  <c r="R314" i="7"/>
  <c r="R340" i="7"/>
  <c r="R342" i="7"/>
  <c r="R344" i="7"/>
  <c r="R346" i="7"/>
  <c r="R372" i="7"/>
  <c r="R374" i="7"/>
  <c r="R376" i="7"/>
  <c r="R378" i="7"/>
  <c r="V372" i="7"/>
  <c r="V374" i="7"/>
  <c r="V376" i="7"/>
  <c r="V378" i="7"/>
  <c r="V404" i="7"/>
  <c r="V406" i="7"/>
  <c r="V408" i="7"/>
  <c r="V410" i="7"/>
  <c r="V436" i="7"/>
  <c r="V438" i="7"/>
  <c r="V440" i="7"/>
  <c r="V442" i="7"/>
  <c r="V468" i="7"/>
  <c r="V470" i="7"/>
  <c r="V472" i="7"/>
  <c r="V474" i="7"/>
  <c r="V500" i="7"/>
  <c r="V502" i="7"/>
  <c r="V504" i="7"/>
  <c r="V506" i="7"/>
  <c r="V532" i="7"/>
  <c r="V534" i="7"/>
  <c r="V536" i="7"/>
  <c r="V538" i="7"/>
  <c r="V564" i="7"/>
  <c r="V566" i="7"/>
  <c r="V568" i="7"/>
  <c r="V570" i="7"/>
  <c r="V596" i="7"/>
  <c r="V598" i="7"/>
  <c r="V600" i="7"/>
  <c r="V602" i="7"/>
  <c r="V628" i="7"/>
  <c r="V630" i="7"/>
  <c r="V632" i="7"/>
  <c r="V634" i="7"/>
  <c r="R19" i="7"/>
  <c r="R21" i="7"/>
  <c r="R23" i="7"/>
  <c r="R25" i="7"/>
  <c r="R51" i="7"/>
  <c r="R53" i="7"/>
  <c r="R55" i="7"/>
  <c r="R57" i="7"/>
  <c r="R83" i="7"/>
  <c r="R85" i="7"/>
  <c r="R87" i="7"/>
  <c r="R89" i="7"/>
  <c r="R115" i="7"/>
  <c r="R117" i="7"/>
  <c r="R119" i="7"/>
  <c r="R121" i="7"/>
  <c r="R147" i="7"/>
  <c r="R149" i="7"/>
  <c r="R151" i="7"/>
  <c r="R153" i="7"/>
  <c r="R179" i="7"/>
  <c r="R181" i="7"/>
  <c r="R183" i="7"/>
  <c r="R185" i="7"/>
  <c r="R211" i="7"/>
  <c r="R213" i="7"/>
  <c r="R215" i="7"/>
  <c r="R217" i="7"/>
  <c r="R243" i="7"/>
  <c r="R245" i="7"/>
  <c r="R247" i="7"/>
  <c r="R249" i="7"/>
  <c r="R275" i="7"/>
  <c r="R277" i="7"/>
  <c r="R279" i="7"/>
  <c r="R281" i="7"/>
  <c r="R307" i="7"/>
  <c r="R309" i="7"/>
  <c r="R311" i="7"/>
  <c r="R313" i="7"/>
  <c r="R339" i="7"/>
  <c r="R341" i="7"/>
  <c r="R343" i="7"/>
  <c r="R345" i="7"/>
  <c r="R371" i="7"/>
  <c r="R373" i="7"/>
  <c r="R375" i="7"/>
  <c r="R377" i="7"/>
  <c r="R403" i="7"/>
  <c r="R405" i="7"/>
  <c r="R407" i="7"/>
  <c r="R409" i="7"/>
  <c r="R435" i="7"/>
  <c r="R437" i="7"/>
  <c r="R439" i="7"/>
  <c r="R441" i="7"/>
  <c r="R467" i="7"/>
  <c r="R469" i="7"/>
  <c r="R471" i="7"/>
  <c r="R473" i="7"/>
  <c r="R499" i="7"/>
  <c r="R501" i="7"/>
  <c r="R503" i="7"/>
  <c r="R505" i="7"/>
  <c r="R531" i="7"/>
  <c r="R533" i="7"/>
  <c r="R535" i="7"/>
  <c r="R537" i="7"/>
  <c r="R563" i="7"/>
  <c r="R565" i="7"/>
  <c r="R567" i="7"/>
  <c r="R569" i="7"/>
  <c r="R595" i="7"/>
  <c r="R597" i="7"/>
  <c r="R599" i="7"/>
  <c r="R601" i="7"/>
  <c r="R627" i="7"/>
  <c r="R629" i="7"/>
  <c r="R631" i="7"/>
  <c r="R633" i="7"/>
  <c r="P20" i="7"/>
  <c r="P22" i="7"/>
  <c r="P24" i="7"/>
  <c r="P26" i="7"/>
  <c r="P52" i="7"/>
  <c r="P54" i="7"/>
  <c r="P56" i="7"/>
  <c r="P58" i="7"/>
  <c r="P84" i="7"/>
  <c r="P86" i="7"/>
  <c r="P88" i="7"/>
  <c r="P90" i="7"/>
  <c r="P116" i="7"/>
  <c r="P118" i="7"/>
  <c r="P120" i="7"/>
  <c r="P122" i="7"/>
  <c r="P148" i="7"/>
  <c r="P150" i="7"/>
  <c r="P152" i="7"/>
  <c r="P154" i="7"/>
  <c r="P180" i="7"/>
  <c r="P182" i="7"/>
  <c r="P184" i="7"/>
  <c r="P186" i="7"/>
  <c r="P212" i="7"/>
  <c r="P214" i="7"/>
  <c r="P216" i="7"/>
  <c r="P218" i="7"/>
  <c r="P244" i="7"/>
  <c r="P246" i="7"/>
  <c r="P248" i="7"/>
  <c r="P250" i="7"/>
  <c r="P276" i="7"/>
  <c r="P278" i="7"/>
  <c r="P280" i="7"/>
  <c r="P282" i="7"/>
  <c r="P308" i="7"/>
  <c r="P310" i="7"/>
  <c r="P312" i="7"/>
  <c r="P314" i="7"/>
  <c r="P340" i="7"/>
  <c r="P342" i="7"/>
  <c r="P344" i="7"/>
  <c r="P346" i="7"/>
  <c r="P372" i="7"/>
  <c r="P374" i="7"/>
  <c r="P376" i="7"/>
  <c r="P378" i="7"/>
  <c r="P404" i="7"/>
  <c r="P406" i="7"/>
  <c r="P408" i="7"/>
  <c r="P410" i="7"/>
  <c r="P436" i="7"/>
  <c r="P438" i="7"/>
  <c r="P440" i="7"/>
  <c r="P442" i="7"/>
  <c r="R404" i="7"/>
  <c r="R406" i="7"/>
  <c r="R408" i="7"/>
  <c r="R410" i="7"/>
  <c r="R436" i="7"/>
  <c r="R438" i="7"/>
  <c r="R440" i="7"/>
  <c r="R442" i="7"/>
  <c r="R468" i="7"/>
  <c r="R470" i="7"/>
  <c r="R472" i="7"/>
  <c r="R474" i="7"/>
  <c r="R500" i="7"/>
  <c r="R502" i="7"/>
  <c r="R504" i="7"/>
  <c r="R506" i="7"/>
  <c r="R532" i="7"/>
  <c r="R534" i="7"/>
  <c r="R536" i="7"/>
  <c r="R538" i="7"/>
  <c r="R564" i="7"/>
  <c r="R566" i="7"/>
  <c r="R568" i="7"/>
  <c r="R570" i="7"/>
  <c r="R596" i="7"/>
  <c r="R598" i="7"/>
  <c r="R600" i="7"/>
  <c r="R602" i="7"/>
  <c r="R628" i="7"/>
  <c r="R630" i="7"/>
  <c r="R632" i="7"/>
  <c r="R634" i="7"/>
  <c r="P19" i="7"/>
  <c r="P21" i="7"/>
  <c r="P23" i="7"/>
  <c r="P25" i="7"/>
  <c r="P51" i="7"/>
  <c r="P53" i="7"/>
  <c r="P55" i="7"/>
  <c r="P57" i="7"/>
  <c r="P83" i="7"/>
  <c r="P85" i="7"/>
  <c r="P87" i="7"/>
  <c r="P89" i="7"/>
  <c r="P115" i="7"/>
  <c r="P117" i="7"/>
  <c r="P119" i="7"/>
  <c r="P121" i="7"/>
  <c r="P147" i="7"/>
  <c r="P149" i="7"/>
  <c r="P151" i="7"/>
  <c r="P153" i="7"/>
  <c r="P179" i="7"/>
  <c r="P181" i="7"/>
  <c r="P183" i="7"/>
  <c r="P185" i="7"/>
  <c r="P211" i="7"/>
  <c r="P213" i="7"/>
  <c r="P215" i="7"/>
  <c r="P217" i="7"/>
  <c r="P243" i="7"/>
  <c r="P245" i="7"/>
  <c r="P247" i="7"/>
  <c r="P249" i="7"/>
  <c r="P275" i="7"/>
  <c r="P277" i="7"/>
  <c r="P279" i="7"/>
  <c r="P281" i="7"/>
  <c r="P307" i="7"/>
  <c r="P309" i="7"/>
  <c r="P311" i="7"/>
  <c r="P313" i="7"/>
  <c r="P339" i="7"/>
  <c r="P341" i="7"/>
  <c r="P343" i="7"/>
  <c r="P345" i="7"/>
  <c r="P371" i="7"/>
  <c r="P373" i="7"/>
  <c r="P375" i="7"/>
  <c r="P377" i="7"/>
  <c r="P403" i="7"/>
  <c r="P405" i="7"/>
  <c r="P407" i="7"/>
  <c r="P409" i="7"/>
  <c r="P435" i="7"/>
  <c r="P437" i="7"/>
  <c r="P439" i="7"/>
  <c r="P441" i="7"/>
  <c r="P468" i="7"/>
  <c r="P470" i="7"/>
  <c r="P472" i="7"/>
  <c r="P474" i="7"/>
  <c r="P500" i="7"/>
  <c r="P502" i="7"/>
  <c r="P504" i="7"/>
  <c r="P506" i="7"/>
  <c r="P532" i="7"/>
  <c r="P534" i="7"/>
  <c r="P536" i="7"/>
  <c r="P538" i="7"/>
  <c r="P564" i="7"/>
  <c r="P566" i="7"/>
  <c r="P568" i="7"/>
  <c r="P570" i="7"/>
  <c r="P596" i="7"/>
  <c r="P598" i="7"/>
  <c r="P600" i="7"/>
  <c r="P602" i="7"/>
  <c r="P628" i="7"/>
  <c r="P630" i="7"/>
  <c r="P632" i="7"/>
  <c r="P634" i="7"/>
  <c r="O19" i="7"/>
  <c r="O21" i="7"/>
  <c r="O23" i="7"/>
  <c r="O25" i="7"/>
  <c r="O51" i="7"/>
  <c r="O53" i="7"/>
  <c r="O55" i="7"/>
  <c r="O57" i="7"/>
  <c r="O83" i="7"/>
  <c r="O85" i="7"/>
  <c r="O87" i="7"/>
  <c r="O89" i="7"/>
  <c r="O115" i="7"/>
  <c r="O117" i="7"/>
  <c r="O119" i="7"/>
  <c r="O121" i="7"/>
  <c r="O147" i="7"/>
  <c r="O149" i="7"/>
  <c r="O151" i="7"/>
  <c r="O153" i="7"/>
  <c r="O179" i="7"/>
  <c r="O181" i="7"/>
  <c r="O183" i="7"/>
  <c r="O185" i="7"/>
  <c r="O211" i="7"/>
  <c r="O213" i="7"/>
  <c r="O215" i="7"/>
  <c r="O217" i="7"/>
  <c r="O243" i="7"/>
  <c r="O245" i="7"/>
  <c r="O247" i="7"/>
  <c r="O249" i="7"/>
  <c r="O275" i="7"/>
  <c r="O277" i="7"/>
  <c r="O279" i="7"/>
  <c r="O281" i="7"/>
  <c r="O307" i="7"/>
  <c r="O309" i="7"/>
  <c r="O311" i="7"/>
  <c r="O313" i="7"/>
  <c r="O339" i="7"/>
  <c r="O341" i="7"/>
  <c r="O343" i="7"/>
  <c r="O345" i="7"/>
  <c r="O371" i="7"/>
  <c r="O373" i="7"/>
  <c r="O375" i="7"/>
  <c r="O377" i="7"/>
  <c r="O403" i="7"/>
  <c r="O405" i="7"/>
  <c r="O407" i="7"/>
  <c r="O409" i="7"/>
  <c r="O435" i="7"/>
  <c r="O437" i="7"/>
  <c r="O439" i="7"/>
  <c r="O441" i="7"/>
  <c r="O467" i="7"/>
  <c r="O469" i="7"/>
  <c r="O471" i="7"/>
  <c r="O473" i="7"/>
  <c r="O499" i="7"/>
  <c r="O501" i="7"/>
  <c r="O503" i="7"/>
  <c r="O505" i="7"/>
  <c r="O531" i="7"/>
  <c r="O533" i="7"/>
  <c r="O535" i="7"/>
  <c r="O537" i="7"/>
  <c r="O563" i="7"/>
  <c r="O565" i="7"/>
  <c r="O567" i="7"/>
  <c r="O569" i="7"/>
  <c r="O595" i="7"/>
  <c r="O597" i="7"/>
  <c r="O599" i="7"/>
  <c r="O601" i="7"/>
  <c r="O627" i="7"/>
  <c r="O629" i="7"/>
  <c r="O631" i="7"/>
  <c r="O633" i="7"/>
  <c r="N20" i="7"/>
  <c r="N22" i="7"/>
  <c r="N24" i="7"/>
  <c r="N26" i="7"/>
  <c r="N52" i="7"/>
  <c r="N54" i="7"/>
  <c r="N56" i="7"/>
  <c r="N58" i="7"/>
  <c r="N84" i="7"/>
  <c r="N86" i="7"/>
  <c r="N88" i="7"/>
  <c r="N90" i="7"/>
  <c r="N116" i="7"/>
  <c r="N118" i="7"/>
  <c r="N120" i="7"/>
  <c r="N122" i="7"/>
  <c r="N148" i="7"/>
  <c r="N150" i="7"/>
  <c r="N152" i="7"/>
  <c r="N154" i="7"/>
  <c r="N180" i="7"/>
  <c r="N182" i="7"/>
  <c r="N184" i="7"/>
  <c r="N186" i="7"/>
  <c r="N212" i="7"/>
  <c r="N214" i="7"/>
  <c r="N216" i="7"/>
  <c r="N218" i="7"/>
  <c r="N244" i="7"/>
  <c r="N246" i="7"/>
  <c r="N248" i="7"/>
  <c r="N250" i="7"/>
  <c r="N276" i="7"/>
  <c r="N278" i="7"/>
  <c r="N280" i="7"/>
  <c r="N282" i="7"/>
  <c r="N308" i="7"/>
  <c r="N310" i="7"/>
  <c r="N312" i="7"/>
  <c r="N314" i="7"/>
  <c r="N340" i="7"/>
  <c r="N342" i="7"/>
  <c r="N344" i="7"/>
  <c r="N346" i="7"/>
  <c r="N372" i="7"/>
  <c r="N374" i="7"/>
  <c r="N376" i="7"/>
  <c r="N378" i="7"/>
  <c r="N404" i="7"/>
  <c r="N406" i="7"/>
  <c r="N408" i="7"/>
  <c r="N410" i="7"/>
  <c r="N436" i="7"/>
  <c r="N438" i="7"/>
  <c r="N440" i="7"/>
  <c r="N442" i="7"/>
  <c r="N468" i="7"/>
  <c r="N470" i="7"/>
  <c r="N472" i="7"/>
  <c r="N474" i="7"/>
  <c r="N500" i="7"/>
  <c r="N502" i="7"/>
  <c r="N504" i="7"/>
  <c r="N506" i="7"/>
  <c r="P467" i="7"/>
  <c r="P469" i="7"/>
  <c r="P471" i="7"/>
  <c r="P473" i="7"/>
  <c r="P499" i="7"/>
  <c r="P501" i="7"/>
  <c r="P503" i="7"/>
  <c r="P505" i="7"/>
  <c r="P531" i="7"/>
  <c r="P533" i="7"/>
  <c r="P535" i="7"/>
  <c r="P537" i="7"/>
  <c r="P563" i="7"/>
  <c r="P565" i="7"/>
  <c r="P567" i="7"/>
  <c r="P569" i="7"/>
  <c r="P595" i="7"/>
  <c r="P597" i="7"/>
  <c r="P599" i="7"/>
  <c r="P601" i="7"/>
  <c r="P627" i="7"/>
  <c r="P629" i="7"/>
  <c r="P631" i="7"/>
  <c r="P633" i="7"/>
  <c r="O20" i="7"/>
  <c r="O22" i="7"/>
  <c r="O24" i="7"/>
  <c r="O26" i="7"/>
  <c r="O52" i="7"/>
  <c r="O54" i="7"/>
  <c r="O56" i="7"/>
  <c r="O58" i="7"/>
  <c r="O84" i="7"/>
  <c r="O86" i="7"/>
  <c r="O88" i="7"/>
  <c r="O90" i="7"/>
  <c r="O116" i="7"/>
  <c r="O118" i="7"/>
  <c r="O120" i="7"/>
  <c r="O122" i="7"/>
  <c r="O148" i="7"/>
  <c r="O150" i="7"/>
  <c r="O152" i="7"/>
  <c r="O154" i="7"/>
  <c r="O180" i="7"/>
  <c r="O182" i="7"/>
  <c r="O184" i="7"/>
  <c r="O186" i="7"/>
  <c r="O212" i="7"/>
  <c r="O214" i="7"/>
  <c r="O216" i="7"/>
  <c r="O218" i="7"/>
  <c r="O244" i="7"/>
  <c r="O246" i="7"/>
  <c r="O248" i="7"/>
  <c r="O250" i="7"/>
  <c r="O276" i="7"/>
  <c r="O278" i="7"/>
  <c r="O280" i="7"/>
  <c r="O282" i="7"/>
  <c r="O308" i="7"/>
  <c r="O310" i="7"/>
  <c r="O312" i="7"/>
  <c r="O314" i="7"/>
  <c r="O340" i="7"/>
  <c r="O342" i="7"/>
  <c r="O344" i="7"/>
  <c r="O346" i="7"/>
  <c r="O372" i="7"/>
  <c r="O374" i="7"/>
  <c r="O376" i="7"/>
  <c r="O378" i="7"/>
  <c r="O404" i="7"/>
  <c r="O406" i="7"/>
  <c r="O408" i="7"/>
  <c r="O410" i="7"/>
  <c r="O436" i="7"/>
  <c r="O438" i="7"/>
  <c r="O440" i="7"/>
  <c r="O442" i="7"/>
  <c r="O468" i="7"/>
  <c r="O470" i="7"/>
  <c r="O472" i="7"/>
  <c r="O474" i="7"/>
  <c r="O500" i="7"/>
  <c r="O502" i="7"/>
  <c r="O504" i="7"/>
  <c r="O506" i="7"/>
  <c r="O532" i="7"/>
  <c r="O534" i="7"/>
  <c r="O536" i="7"/>
  <c r="O538" i="7"/>
  <c r="O564" i="7"/>
  <c r="O566" i="7"/>
  <c r="O568" i="7"/>
  <c r="O570" i="7"/>
  <c r="O596" i="7"/>
  <c r="O598" i="7"/>
  <c r="O600" i="7"/>
  <c r="O602" i="7"/>
  <c r="O628" i="7"/>
  <c r="O630" i="7"/>
  <c r="O632" i="7"/>
  <c r="O634" i="7"/>
  <c r="N19" i="7"/>
  <c r="N21" i="7"/>
  <c r="N23" i="7"/>
  <c r="N25" i="7"/>
  <c r="N51" i="7"/>
  <c r="N53" i="7"/>
  <c r="N55" i="7"/>
  <c r="N57" i="7"/>
  <c r="N83" i="7"/>
  <c r="N85" i="7"/>
  <c r="N87" i="7"/>
  <c r="N89" i="7"/>
  <c r="N115" i="7"/>
  <c r="N117" i="7"/>
  <c r="N119" i="7"/>
  <c r="N121" i="7"/>
  <c r="N147" i="7"/>
  <c r="N149" i="7"/>
  <c r="N151" i="7"/>
  <c r="N153" i="7"/>
  <c r="N179" i="7"/>
  <c r="N181" i="7"/>
  <c r="N183" i="7"/>
  <c r="N185" i="7"/>
  <c r="N211" i="7"/>
  <c r="N213" i="7"/>
  <c r="N215" i="7"/>
  <c r="N217" i="7"/>
  <c r="N243" i="7"/>
  <c r="N245" i="7"/>
  <c r="N247" i="7"/>
  <c r="N249" i="7"/>
  <c r="N275" i="7"/>
  <c r="N277" i="7"/>
  <c r="N279" i="7"/>
  <c r="N281" i="7"/>
  <c r="N307" i="7"/>
  <c r="N309" i="7"/>
  <c r="N311" i="7"/>
  <c r="N313" i="7"/>
  <c r="N339" i="7"/>
  <c r="N341" i="7"/>
  <c r="N343" i="7"/>
  <c r="N345" i="7"/>
  <c r="N371" i="7"/>
  <c r="N373" i="7"/>
  <c r="N375" i="7"/>
  <c r="N377" i="7"/>
  <c r="N403" i="7"/>
  <c r="N405" i="7"/>
  <c r="N407" i="7"/>
  <c r="N409" i="7"/>
  <c r="N435" i="7"/>
  <c r="N437" i="7"/>
  <c r="N439" i="7"/>
  <c r="N441" i="7"/>
  <c r="N467" i="7"/>
  <c r="N469" i="7"/>
  <c r="N471" i="7"/>
  <c r="N473" i="7"/>
  <c r="N499" i="7"/>
  <c r="N501" i="7"/>
  <c r="N503" i="7"/>
  <c r="N505" i="7"/>
  <c r="N531" i="7"/>
  <c r="N532" i="7"/>
  <c r="N534" i="7"/>
  <c r="N536" i="7"/>
  <c r="N538" i="7"/>
  <c r="N564" i="7"/>
  <c r="N566" i="7"/>
  <c r="N568" i="7"/>
  <c r="N570" i="7"/>
  <c r="N596" i="7"/>
  <c r="N598" i="7"/>
  <c r="N600" i="7"/>
  <c r="N602" i="7"/>
  <c r="N628" i="7"/>
  <c r="N630" i="7"/>
  <c r="N632" i="7"/>
  <c r="N634" i="7"/>
  <c r="N533" i="7"/>
  <c r="N535" i="7"/>
  <c r="N537" i="7"/>
  <c r="N563" i="7"/>
  <c r="N565" i="7"/>
  <c r="N567" i="7"/>
  <c r="N569" i="7"/>
  <c r="N595" i="7"/>
  <c r="N597" i="7"/>
  <c r="N599" i="7"/>
  <c r="N601" i="7"/>
  <c r="N627" i="7"/>
  <c r="N629" i="7"/>
  <c r="N631" i="7"/>
  <c r="N633" i="7"/>
  <c r="AD19" i="7"/>
  <c r="Z19" i="7"/>
  <c r="AC19" i="7"/>
  <c r="Y19" i="7"/>
  <c r="AB20" i="7"/>
  <c r="AA20" i="7"/>
  <c r="AD21" i="7"/>
  <c r="Z21" i="7"/>
  <c r="AC21" i="7"/>
  <c r="Y21" i="7"/>
  <c r="AB22" i="7"/>
  <c r="AA22" i="7"/>
  <c r="AD23" i="7"/>
  <c r="Z23" i="7"/>
  <c r="AC23" i="7"/>
  <c r="Y23" i="7"/>
  <c r="AB24" i="7"/>
  <c r="AA24" i="7"/>
  <c r="AD26" i="7"/>
  <c r="Z26" i="7"/>
  <c r="AC26" i="7"/>
  <c r="Y26" i="7"/>
  <c r="AB25" i="7"/>
  <c r="AA25" i="7"/>
  <c r="AB19" i="7"/>
  <c r="AA19" i="7"/>
  <c r="AD20" i="7"/>
  <c r="Z20" i="7"/>
  <c r="AC20" i="7"/>
  <c r="Y20" i="7"/>
  <c r="AB21" i="7"/>
  <c r="AA21" i="7"/>
  <c r="AD22" i="7"/>
  <c r="Z22" i="7"/>
  <c r="AC22" i="7"/>
  <c r="Y22" i="7"/>
  <c r="AB23" i="7"/>
  <c r="AA23" i="7"/>
  <c r="AD24" i="7"/>
  <c r="Z24" i="7"/>
  <c r="AC24" i="7"/>
  <c r="Y24" i="7"/>
  <c r="AB26" i="7"/>
  <c r="AA26" i="7"/>
  <c r="AD25" i="7"/>
  <c r="Z25" i="7"/>
  <c r="AC25" i="7"/>
  <c r="Y25" i="7"/>
  <c r="AA51" i="7"/>
  <c r="AB51" i="7"/>
  <c r="AC53" i="7"/>
  <c r="Y53" i="7"/>
  <c r="AD53" i="7"/>
  <c r="Z53" i="7"/>
  <c r="AA55" i="7"/>
  <c r="AB55" i="7"/>
  <c r="AC57" i="7"/>
  <c r="Y57" i="7"/>
  <c r="AD57" i="7"/>
  <c r="Z57" i="7"/>
  <c r="AB52" i="7"/>
  <c r="AA52" i="7"/>
  <c r="AD54" i="7"/>
  <c r="Z54" i="7"/>
  <c r="AC54" i="7"/>
  <c r="Y54" i="7"/>
  <c r="AB56" i="7"/>
  <c r="AA56" i="7"/>
  <c r="AA58" i="7"/>
  <c r="AD58" i="7"/>
  <c r="Z58" i="7"/>
  <c r="Y58" i="7"/>
  <c r="AC51" i="7"/>
  <c r="Y51" i="7"/>
  <c r="AD51" i="7"/>
  <c r="Z51" i="7"/>
  <c r="AA53" i="7"/>
  <c r="AB53" i="7"/>
  <c r="AC55" i="7"/>
  <c r="Y55" i="7"/>
  <c r="AD55" i="7"/>
  <c r="Z55" i="7"/>
  <c r="AA57" i="7"/>
  <c r="AB57" i="7"/>
  <c r="AD52" i="7"/>
  <c r="Z52" i="7"/>
  <c r="AC52" i="7"/>
  <c r="Y52" i="7"/>
  <c r="AB54" i="7"/>
  <c r="AA54" i="7"/>
  <c r="AD56" i="7"/>
  <c r="Z56" i="7"/>
  <c r="AC56" i="7"/>
  <c r="Y56" i="7"/>
  <c r="AC58" i="7"/>
  <c r="AB58" i="7"/>
  <c r="AC84" i="7"/>
  <c r="Y84" i="7"/>
  <c r="AB84" i="7"/>
  <c r="AA86" i="7"/>
  <c r="AD86" i="7"/>
  <c r="Z86" i="7"/>
  <c r="AC88" i="7"/>
  <c r="Y88" i="7"/>
  <c r="AB88" i="7"/>
  <c r="AA90" i="7"/>
  <c r="AD90" i="7"/>
  <c r="Z90" i="7"/>
  <c r="AB83" i="7"/>
  <c r="AA83" i="7"/>
  <c r="AD85" i="7"/>
  <c r="Z85" i="7"/>
  <c r="AC85" i="7"/>
  <c r="Y85" i="7"/>
  <c r="AB87" i="7"/>
  <c r="AA87" i="7"/>
  <c r="AD89" i="7"/>
  <c r="Z89" i="7"/>
  <c r="AC89" i="7"/>
  <c r="Y89" i="7"/>
  <c r="AA84" i="7"/>
  <c r="AD84" i="7"/>
  <c r="Z84" i="7"/>
  <c r="AC86" i="7"/>
  <c r="Y86" i="7"/>
  <c r="AB86" i="7"/>
  <c r="AA88" i="7"/>
  <c r="AD88" i="7"/>
  <c r="Z88" i="7"/>
  <c r="AC90" i="7"/>
  <c r="Y90" i="7"/>
  <c r="AB90" i="7"/>
  <c r="AD83" i="7"/>
  <c r="Z83" i="7"/>
  <c r="AC83" i="7"/>
  <c r="Y83" i="7"/>
  <c r="AB85" i="7"/>
  <c r="AA85" i="7"/>
  <c r="AD87" i="7"/>
  <c r="Z87" i="7"/>
  <c r="AC87" i="7"/>
  <c r="Y87" i="7"/>
  <c r="AB89" i="7"/>
  <c r="AA89" i="7"/>
  <c r="AC116" i="7"/>
  <c r="Y116" i="7"/>
  <c r="AB116" i="7"/>
  <c r="AA118" i="7"/>
  <c r="AD118" i="7"/>
  <c r="Z118" i="7"/>
  <c r="AC120" i="7"/>
  <c r="Y120" i="7"/>
  <c r="AB120" i="7"/>
  <c r="AA122" i="7"/>
  <c r="AD122" i="7"/>
  <c r="Z122" i="7"/>
  <c r="AB115" i="7"/>
  <c r="AA115" i="7"/>
  <c r="AD117" i="7"/>
  <c r="Z117" i="7"/>
  <c r="AC117" i="7"/>
  <c r="Y117" i="7"/>
  <c r="AB119" i="7"/>
  <c r="AA119" i="7"/>
  <c r="AD121" i="7"/>
  <c r="Z121" i="7"/>
  <c r="AC121" i="7"/>
  <c r="Y121" i="7"/>
  <c r="AA116" i="7"/>
  <c r="AD116" i="7"/>
  <c r="Z116" i="7"/>
  <c r="AC118" i="7"/>
  <c r="Y118" i="7"/>
  <c r="AB118" i="7"/>
  <c r="AA120" i="7"/>
  <c r="AD120" i="7"/>
  <c r="Z120" i="7"/>
  <c r="AC122" i="7"/>
  <c r="Y122" i="7"/>
  <c r="AB122" i="7"/>
  <c r="AD115" i="7"/>
  <c r="Z115" i="7"/>
  <c r="AC115" i="7"/>
  <c r="Y115" i="7"/>
  <c r="AB117" i="7"/>
  <c r="AA117" i="7"/>
  <c r="AD119" i="7"/>
  <c r="Z119" i="7"/>
  <c r="AC119" i="7"/>
  <c r="Y119" i="7"/>
  <c r="AB121" i="7"/>
  <c r="AA121" i="7"/>
  <c r="AC148" i="7"/>
  <c r="Y148" i="7"/>
  <c r="AB148" i="7"/>
  <c r="AA150" i="7"/>
  <c r="AD150" i="7"/>
  <c r="Z150" i="7"/>
  <c r="AC152" i="7"/>
  <c r="Y152" i="7"/>
  <c r="AB152" i="7"/>
  <c r="AA154" i="7"/>
  <c r="AD154" i="7"/>
  <c r="Z154" i="7"/>
  <c r="AB147" i="7"/>
  <c r="AA147" i="7"/>
  <c r="AD149" i="7"/>
  <c r="Z149" i="7"/>
  <c r="AC149" i="7"/>
  <c r="Y149" i="7"/>
  <c r="AB151" i="7"/>
  <c r="AA151" i="7"/>
  <c r="AD153" i="7"/>
  <c r="Z153" i="7"/>
  <c r="AC153" i="7"/>
  <c r="Y153" i="7"/>
  <c r="AA148" i="7"/>
  <c r="AD148" i="7"/>
  <c r="Z148" i="7"/>
  <c r="AC150" i="7"/>
  <c r="Y150" i="7"/>
  <c r="AB150" i="7"/>
  <c r="AA152" i="7"/>
  <c r="AD152" i="7"/>
  <c r="Z152" i="7"/>
  <c r="AC154" i="7"/>
  <c r="Y154" i="7"/>
  <c r="AB154" i="7"/>
  <c r="AD147" i="7"/>
  <c r="Z147" i="7"/>
  <c r="AC147" i="7"/>
  <c r="Y147" i="7"/>
  <c r="AB149" i="7"/>
  <c r="AA149" i="7"/>
  <c r="AD151" i="7"/>
  <c r="Z151" i="7"/>
  <c r="AC151" i="7"/>
  <c r="Y151" i="7"/>
  <c r="AB153" i="7"/>
  <c r="AA153" i="7"/>
  <c r="AC182" i="7"/>
  <c r="Y182" i="7"/>
  <c r="AB182" i="7"/>
  <c r="AA184" i="7"/>
  <c r="AD184" i="7"/>
  <c r="Z184" i="7"/>
  <c r="AC186" i="7"/>
  <c r="Y186" i="7"/>
  <c r="AB186" i="7"/>
  <c r="AA180" i="7"/>
  <c r="AD180" i="7"/>
  <c r="Z180" i="7"/>
  <c r="AB179" i="7"/>
  <c r="AA179" i="7"/>
  <c r="AD181" i="7"/>
  <c r="Z181" i="7"/>
  <c r="AC181" i="7"/>
  <c r="Y181" i="7"/>
  <c r="AB183" i="7"/>
  <c r="AA183" i="7"/>
  <c r="AD185" i="7"/>
  <c r="Z185" i="7"/>
  <c r="AC185" i="7"/>
  <c r="Y185" i="7"/>
  <c r="AA182" i="7"/>
  <c r="AD182" i="7"/>
  <c r="Z182" i="7"/>
  <c r="AC184" i="7"/>
  <c r="Y184" i="7"/>
  <c r="AB184" i="7"/>
  <c r="AA186" i="7"/>
  <c r="AD186" i="7"/>
  <c r="Z186" i="7"/>
  <c r="AC180" i="7"/>
  <c r="Y180" i="7"/>
  <c r="AB180" i="7"/>
  <c r="AD179" i="7"/>
  <c r="Z179" i="7"/>
  <c r="AC179" i="7"/>
  <c r="Y179" i="7"/>
  <c r="AB181" i="7"/>
  <c r="AA181" i="7"/>
  <c r="AD183" i="7"/>
  <c r="Z183" i="7"/>
  <c r="AC183" i="7"/>
  <c r="Y183" i="7"/>
  <c r="AB185" i="7"/>
  <c r="AA185" i="7"/>
  <c r="AC218" i="7"/>
  <c r="Y218" i="7"/>
  <c r="AB218" i="7"/>
  <c r="AD211" i="7"/>
  <c r="Z211" i="7"/>
  <c r="AC211" i="7"/>
  <c r="Y211" i="7"/>
  <c r="AB213" i="7"/>
  <c r="AA213" i="7"/>
  <c r="AD215" i="7"/>
  <c r="Z215" i="7"/>
  <c r="AC215" i="7"/>
  <c r="Y215" i="7"/>
  <c r="AB217" i="7"/>
  <c r="AA217" i="7"/>
  <c r="AA214" i="7"/>
  <c r="AD214" i="7"/>
  <c r="Z214" i="7"/>
  <c r="AC216" i="7"/>
  <c r="Y216" i="7"/>
  <c r="AB216" i="7"/>
  <c r="AA212" i="7"/>
  <c r="AD212" i="7"/>
  <c r="Z212" i="7"/>
  <c r="AA218" i="7"/>
  <c r="AD218" i="7"/>
  <c r="Z218" i="7"/>
  <c r="AB211" i="7"/>
  <c r="AA211" i="7"/>
  <c r="AD213" i="7"/>
  <c r="Z213" i="7"/>
  <c r="AC213" i="7"/>
  <c r="Y213" i="7"/>
  <c r="AB215" i="7"/>
  <c r="AA215" i="7"/>
  <c r="AD217" i="7"/>
  <c r="Z217" i="7"/>
  <c r="AC217" i="7"/>
  <c r="Y217" i="7"/>
  <c r="AC214" i="7"/>
  <c r="Y214" i="7"/>
  <c r="AB214" i="7"/>
  <c r="AA216" i="7"/>
  <c r="AD216" i="7"/>
  <c r="Z216" i="7"/>
  <c r="AC212" i="7"/>
  <c r="Y212" i="7"/>
  <c r="AB212" i="7"/>
  <c r="AC250" i="7"/>
  <c r="Y250" i="7"/>
  <c r="AB250" i="7"/>
  <c r="AA246" i="7"/>
  <c r="AD246" i="7"/>
  <c r="Z246" i="7"/>
  <c r="AC248" i="7"/>
  <c r="Y248" i="7"/>
  <c r="AB248" i="7"/>
  <c r="AA244" i="7"/>
  <c r="AD244" i="7"/>
  <c r="Z244" i="7"/>
  <c r="AB243" i="7"/>
  <c r="AA243" i="7"/>
  <c r="AD245" i="7"/>
  <c r="Z245" i="7"/>
  <c r="AC245" i="7"/>
  <c r="Y245" i="7"/>
  <c r="AB247" i="7"/>
  <c r="AA247" i="7"/>
  <c r="AD249" i="7"/>
  <c r="Z249" i="7"/>
  <c r="AC249" i="7"/>
  <c r="Y249" i="7"/>
  <c r="AA250" i="7"/>
  <c r="AD250" i="7"/>
  <c r="Z250" i="7"/>
  <c r="AC246" i="7"/>
  <c r="Y246" i="7"/>
  <c r="AB246" i="7"/>
  <c r="AA248" i="7"/>
  <c r="AD248" i="7"/>
  <c r="Z248" i="7"/>
  <c r="AC244" i="7"/>
  <c r="Y244" i="7"/>
  <c r="AB244" i="7"/>
  <c r="AD243" i="7"/>
  <c r="Z243" i="7"/>
  <c r="AC243" i="7"/>
  <c r="Y243" i="7"/>
  <c r="AB245" i="7"/>
  <c r="AA245" i="7"/>
  <c r="AD247" i="7"/>
  <c r="Z247" i="7"/>
  <c r="AC247" i="7"/>
  <c r="Y247" i="7"/>
  <c r="AB249" i="7"/>
  <c r="AA249" i="7"/>
  <c r="AC282" i="7"/>
  <c r="Y282" i="7"/>
  <c r="AB282" i="7"/>
  <c r="AA278" i="7"/>
  <c r="AD278" i="7"/>
  <c r="Z278" i="7"/>
  <c r="AC280" i="7"/>
  <c r="Y280" i="7"/>
  <c r="AB280" i="7"/>
  <c r="AA276" i="7"/>
  <c r="AD276" i="7"/>
  <c r="Z276" i="7"/>
  <c r="AB275" i="7"/>
  <c r="AA275" i="7"/>
  <c r="AD277" i="7"/>
  <c r="Z277" i="7"/>
  <c r="AC277" i="7"/>
  <c r="Y277" i="7"/>
  <c r="AB279" i="7"/>
  <c r="AA279" i="7"/>
  <c r="AD281" i="7"/>
  <c r="Z281" i="7"/>
  <c r="AC281" i="7"/>
  <c r="Y281" i="7"/>
  <c r="AA282" i="7"/>
  <c r="AD282" i="7"/>
  <c r="Z282" i="7"/>
  <c r="AC278" i="7"/>
  <c r="Y278" i="7"/>
  <c r="AB278" i="7"/>
  <c r="AA280" i="7"/>
  <c r="AD280" i="7"/>
  <c r="Z280" i="7"/>
  <c r="AC276" i="7"/>
  <c r="Y276" i="7"/>
  <c r="AB276" i="7"/>
  <c r="AD275" i="7"/>
  <c r="Z275" i="7"/>
  <c r="AC275" i="7"/>
  <c r="Y275" i="7"/>
  <c r="AB277" i="7"/>
  <c r="AA277" i="7"/>
  <c r="AD279" i="7"/>
  <c r="Z279" i="7"/>
  <c r="AC279" i="7"/>
  <c r="Y279" i="7"/>
  <c r="AB281" i="7"/>
  <c r="AA281" i="7"/>
  <c r="AC314" i="7"/>
  <c r="Y314" i="7"/>
  <c r="AB314" i="7"/>
  <c r="AA310" i="7"/>
  <c r="AD310" i="7"/>
  <c r="Z310" i="7"/>
  <c r="AC312" i="7"/>
  <c r="Y312" i="7"/>
  <c r="AB312" i="7"/>
  <c r="AA308" i="7"/>
  <c r="AD308" i="7"/>
  <c r="Z308" i="7"/>
  <c r="AB307" i="7"/>
  <c r="AA307" i="7"/>
  <c r="AD309" i="7"/>
  <c r="Z309" i="7"/>
  <c r="AC309" i="7"/>
  <c r="Y309" i="7"/>
  <c r="AB311" i="7"/>
  <c r="AA311" i="7"/>
  <c r="AD313" i="7"/>
  <c r="Z313" i="7"/>
  <c r="AC313" i="7"/>
  <c r="Y313" i="7"/>
  <c r="AA314" i="7"/>
  <c r="AD314" i="7"/>
  <c r="Z314" i="7"/>
  <c r="AC310" i="7"/>
  <c r="Y310" i="7"/>
  <c r="AB310" i="7"/>
  <c r="AA312" i="7"/>
  <c r="AD312" i="7"/>
  <c r="Z312" i="7"/>
  <c r="AC308" i="7"/>
  <c r="Y308" i="7"/>
  <c r="AB308" i="7"/>
  <c r="AD307" i="7"/>
  <c r="Z307" i="7"/>
  <c r="AC307" i="7"/>
  <c r="Y307" i="7"/>
  <c r="AB309" i="7"/>
  <c r="AA309" i="7"/>
  <c r="AD311" i="7"/>
  <c r="Z311" i="7"/>
  <c r="AC311" i="7"/>
  <c r="Y311" i="7"/>
  <c r="AB313" i="7"/>
  <c r="AA313" i="7"/>
  <c r="AC346" i="7"/>
  <c r="Y346" i="7"/>
  <c r="AB346" i="7"/>
  <c r="AA342" i="7"/>
  <c r="AD342" i="7"/>
  <c r="Z342" i="7"/>
  <c r="AC344" i="7"/>
  <c r="Y344" i="7"/>
  <c r="AB344" i="7"/>
  <c r="AA340" i="7"/>
  <c r="AD340" i="7"/>
  <c r="Z340" i="7"/>
  <c r="AB339" i="7"/>
  <c r="AA339" i="7"/>
  <c r="AD341" i="7"/>
  <c r="Z341" i="7"/>
  <c r="AC341" i="7"/>
  <c r="Y341" i="7"/>
  <c r="AB343" i="7"/>
  <c r="AA343" i="7"/>
  <c r="AD345" i="7"/>
  <c r="Z345" i="7"/>
  <c r="AC345" i="7"/>
  <c r="Y345" i="7"/>
  <c r="AA346" i="7"/>
  <c r="AD346" i="7"/>
  <c r="Z346" i="7"/>
  <c r="AC342" i="7"/>
  <c r="Y342" i="7"/>
  <c r="AB342" i="7"/>
  <c r="AA344" i="7"/>
  <c r="AD344" i="7"/>
  <c r="Z344" i="7"/>
  <c r="AC340" i="7"/>
  <c r="Y340" i="7"/>
  <c r="AB340" i="7"/>
  <c r="AD339" i="7"/>
  <c r="Z339" i="7"/>
  <c r="AC339" i="7"/>
  <c r="Y339" i="7"/>
  <c r="AB341" i="7"/>
  <c r="AA341" i="7"/>
  <c r="AD343" i="7"/>
  <c r="Z343" i="7"/>
  <c r="AC343" i="7"/>
  <c r="Y343" i="7"/>
  <c r="AB345" i="7"/>
  <c r="AA345" i="7"/>
  <c r="AC371" i="7"/>
  <c r="Y371" i="7"/>
  <c r="AB371" i="7"/>
  <c r="AA373" i="7"/>
  <c r="AD373" i="7"/>
  <c r="Z373" i="7"/>
  <c r="AC375" i="7"/>
  <c r="Y375" i="7"/>
  <c r="AB375" i="7"/>
  <c r="AA377" i="7"/>
  <c r="AD377" i="7"/>
  <c r="Z377" i="7"/>
  <c r="AB374" i="7"/>
  <c r="AA374" i="7"/>
  <c r="AD376" i="7"/>
  <c r="Z376" i="7"/>
  <c r="AC376" i="7"/>
  <c r="Y376" i="7"/>
  <c r="AB372" i="7"/>
  <c r="AA372" i="7"/>
  <c r="AD378" i="7"/>
  <c r="Z378" i="7"/>
  <c r="AC378" i="7"/>
  <c r="Y378" i="7"/>
  <c r="AA371" i="7"/>
  <c r="AD371" i="7"/>
  <c r="Z371" i="7"/>
  <c r="AC373" i="7"/>
  <c r="Y373" i="7"/>
  <c r="AB373" i="7"/>
  <c r="AA375" i="7"/>
  <c r="AD375" i="7"/>
  <c r="Z375" i="7"/>
  <c r="AC377" i="7"/>
  <c r="Y377" i="7"/>
  <c r="AB377" i="7"/>
  <c r="AD374" i="7"/>
  <c r="Z374" i="7"/>
  <c r="AC374" i="7"/>
  <c r="Y374" i="7"/>
  <c r="AB376" i="7"/>
  <c r="AA376" i="7"/>
  <c r="AD372" i="7"/>
  <c r="Z372" i="7"/>
  <c r="AC372" i="7"/>
  <c r="Y372" i="7"/>
  <c r="AB378" i="7"/>
  <c r="AA378" i="7"/>
  <c r="AC403" i="7"/>
  <c r="Y403" i="7"/>
  <c r="AB403" i="7"/>
  <c r="AA405" i="7"/>
  <c r="AD405" i="7"/>
  <c r="Z405" i="7"/>
  <c r="AC407" i="7"/>
  <c r="Y407" i="7"/>
  <c r="AB407" i="7"/>
  <c r="AA409" i="7"/>
  <c r="AD409" i="7"/>
  <c r="Z409" i="7"/>
  <c r="AB406" i="7"/>
  <c r="AA406" i="7"/>
  <c r="AD408" i="7"/>
  <c r="Z408" i="7"/>
  <c r="AC408" i="7"/>
  <c r="Y408" i="7"/>
  <c r="AB404" i="7"/>
  <c r="AA404" i="7"/>
  <c r="AD410" i="7"/>
  <c r="Z410" i="7"/>
  <c r="AC410" i="7"/>
  <c r="Y410" i="7"/>
  <c r="AA403" i="7"/>
  <c r="AD403" i="7"/>
  <c r="Z403" i="7"/>
  <c r="AC405" i="7"/>
  <c r="Y405" i="7"/>
  <c r="AB405" i="7"/>
  <c r="AA407" i="7"/>
  <c r="AD407" i="7"/>
  <c r="Z407" i="7"/>
  <c r="AC409" i="7"/>
  <c r="Y409" i="7"/>
  <c r="AB409" i="7"/>
  <c r="AD406" i="7"/>
  <c r="Z406" i="7"/>
  <c r="AC406" i="7"/>
  <c r="Y406" i="7"/>
  <c r="AB408" i="7"/>
  <c r="AA408" i="7"/>
  <c r="AD404" i="7"/>
  <c r="Z404" i="7"/>
  <c r="AC404" i="7"/>
  <c r="Y404" i="7"/>
  <c r="AB410" i="7"/>
  <c r="AA410" i="7"/>
  <c r="AB437" i="7"/>
  <c r="AC437" i="7"/>
  <c r="AA437" i="7"/>
  <c r="AC435" i="7"/>
  <c r="Y435" i="7"/>
  <c r="AD435" i="7"/>
  <c r="Z435" i="7"/>
  <c r="AB439" i="7"/>
  <c r="AA439" i="7"/>
  <c r="AD441" i="7"/>
  <c r="Z441" i="7"/>
  <c r="AC441" i="7"/>
  <c r="Y441" i="7"/>
  <c r="AC438" i="7"/>
  <c r="Y438" i="7"/>
  <c r="AB438" i="7"/>
  <c r="AA440" i="7"/>
  <c r="AD440" i="7"/>
  <c r="Z440" i="7"/>
  <c r="AB436" i="7"/>
  <c r="AA436" i="7"/>
  <c r="AA442" i="7"/>
  <c r="AD442" i="7"/>
  <c r="Z442" i="7"/>
  <c r="AD437" i="7"/>
  <c r="Z437" i="7"/>
  <c r="Y437" i="7"/>
  <c r="AA435" i="7"/>
  <c r="AB435" i="7"/>
  <c r="AD439" i="7"/>
  <c r="Z439" i="7"/>
  <c r="AC439" i="7"/>
  <c r="Y439" i="7"/>
  <c r="AB441" i="7"/>
  <c r="AA441" i="7"/>
  <c r="AA438" i="7"/>
  <c r="AD438" i="7"/>
  <c r="Z438" i="7"/>
  <c r="AC440" i="7"/>
  <c r="Y440" i="7"/>
  <c r="AB440" i="7"/>
  <c r="AD436" i="7"/>
  <c r="Z436" i="7"/>
  <c r="AC436" i="7"/>
  <c r="Y436" i="7"/>
  <c r="AC442" i="7"/>
  <c r="Y442" i="7"/>
  <c r="AB442" i="7"/>
  <c r="AC468" i="7"/>
  <c r="Y468" i="7"/>
  <c r="AB468" i="7"/>
  <c r="AA470" i="7"/>
  <c r="AD470" i="7"/>
  <c r="Z470" i="7"/>
  <c r="AC472" i="7"/>
  <c r="Y472" i="7"/>
  <c r="AB472" i="7"/>
  <c r="AA474" i="7"/>
  <c r="AD474" i="7"/>
  <c r="Z474" i="7"/>
  <c r="AB469" i="7"/>
  <c r="AA469" i="7"/>
  <c r="AD467" i="7"/>
  <c r="Z467" i="7"/>
  <c r="AC467" i="7"/>
  <c r="Y467" i="7"/>
  <c r="AB471" i="7"/>
  <c r="AA471" i="7"/>
  <c r="AD473" i="7"/>
  <c r="Z473" i="7"/>
  <c r="AC473" i="7"/>
  <c r="Y473" i="7"/>
  <c r="Z472" i="7"/>
  <c r="AC474" i="7"/>
  <c r="Y474" i="7"/>
  <c r="AB474" i="7"/>
  <c r="AD469" i="7"/>
  <c r="Z469" i="7"/>
  <c r="AC469" i="7"/>
  <c r="Y469" i="7"/>
  <c r="AB467" i="7"/>
  <c r="AA467" i="7"/>
  <c r="AD471" i="7"/>
  <c r="Z471" i="7"/>
  <c r="AC471" i="7"/>
  <c r="Y471" i="7"/>
  <c r="AB473" i="7"/>
  <c r="AA473" i="7"/>
  <c r="AA468" i="7"/>
  <c r="AD468" i="7"/>
  <c r="Z468" i="7"/>
  <c r="AC470" i="7"/>
  <c r="Y470" i="7"/>
  <c r="AB470" i="7"/>
  <c r="AA472" i="7"/>
  <c r="AD472" i="7"/>
  <c r="AC500" i="7"/>
  <c r="Y500" i="7"/>
  <c r="AB500" i="7"/>
  <c r="AA502" i="7"/>
  <c r="AD502" i="7"/>
  <c r="Z502" i="7"/>
  <c r="AC504" i="7"/>
  <c r="Y504" i="7"/>
  <c r="AB504" i="7"/>
  <c r="AC506" i="7"/>
  <c r="Y506" i="7"/>
  <c r="AD506" i="7"/>
  <c r="Z506" i="7"/>
  <c r="AB501" i="7"/>
  <c r="AA501" i="7"/>
  <c r="AD499" i="7"/>
  <c r="Z499" i="7"/>
  <c r="AC499" i="7"/>
  <c r="Y499" i="7"/>
  <c r="AB503" i="7"/>
  <c r="AA503" i="7"/>
  <c r="AD505" i="7"/>
  <c r="Z505" i="7"/>
  <c r="AC505" i="7"/>
  <c r="AA500" i="7"/>
  <c r="AD500" i="7"/>
  <c r="Z500" i="7"/>
  <c r="AC502" i="7"/>
  <c r="Y502" i="7"/>
  <c r="AB502" i="7"/>
  <c r="AA504" i="7"/>
  <c r="AD504" i="7"/>
  <c r="Z504" i="7"/>
  <c r="AA506" i="7"/>
  <c r="AB506" i="7"/>
  <c r="AD501" i="7"/>
  <c r="Z501" i="7"/>
  <c r="AC501" i="7"/>
  <c r="Y501" i="7"/>
  <c r="AB499" i="7"/>
  <c r="AA499" i="7"/>
  <c r="AD503" i="7"/>
  <c r="Z503" i="7"/>
  <c r="AC503" i="7"/>
  <c r="Y503" i="7"/>
  <c r="AB505" i="7"/>
  <c r="AA505" i="7"/>
  <c r="Y505" i="7"/>
  <c r="AC538" i="7"/>
  <c r="Y538" i="7"/>
  <c r="AB538" i="7"/>
  <c r="AA532" i="7"/>
  <c r="AD532" i="7"/>
  <c r="Z532" i="7"/>
  <c r="AC534" i="7"/>
  <c r="Y534" i="7"/>
  <c r="AB534" i="7"/>
  <c r="AA536" i="7"/>
  <c r="AD536" i="7"/>
  <c r="Z536" i="7"/>
  <c r="AB533" i="7"/>
  <c r="AA533" i="7"/>
  <c r="AD531" i="7"/>
  <c r="Z531" i="7"/>
  <c r="AC531" i="7"/>
  <c r="Y531" i="7"/>
  <c r="AB535" i="7"/>
  <c r="AA535" i="7"/>
  <c r="AD537" i="7"/>
  <c r="Z537" i="7"/>
  <c r="AC537" i="7"/>
  <c r="Y537" i="7"/>
  <c r="AA537" i="7"/>
  <c r="AA538" i="7"/>
  <c r="AD538" i="7"/>
  <c r="Z538" i="7"/>
  <c r="AC532" i="7"/>
  <c r="Y532" i="7"/>
  <c r="AB532" i="7"/>
  <c r="AA534" i="7"/>
  <c r="AD534" i="7"/>
  <c r="Z534" i="7"/>
  <c r="AC536" i="7"/>
  <c r="Y536" i="7"/>
  <c r="AB536" i="7"/>
  <c r="AD533" i="7"/>
  <c r="Z533" i="7"/>
  <c r="AC533" i="7"/>
  <c r="Y533" i="7"/>
  <c r="AB531" i="7"/>
  <c r="AA531" i="7"/>
  <c r="AD535" i="7"/>
  <c r="Z535" i="7"/>
  <c r="AC535" i="7"/>
  <c r="Y535" i="7"/>
  <c r="AB537" i="7"/>
  <c r="AC564" i="7"/>
  <c r="Y564" i="7"/>
  <c r="AB564" i="7"/>
  <c r="AA566" i="7"/>
  <c r="AD566" i="7"/>
  <c r="Z566" i="7"/>
  <c r="AC570" i="7"/>
  <c r="Y570" i="7"/>
  <c r="AB570" i="7"/>
  <c r="AA568" i="7"/>
  <c r="AD568" i="7"/>
  <c r="Z568" i="7"/>
  <c r="AB565" i="7"/>
  <c r="AA565" i="7"/>
  <c r="AD563" i="7"/>
  <c r="Z563" i="7"/>
  <c r="AC563" i="7"/>
  <c r="Y563" i="7"/>
  <c r="AB567" i="7"/>
  <c r="AA567" i="7"/>
  <c r="AD569" i="7"/>
  <c r="Z569" i="7"/>
  <c r="AC569" i="7"/>
  <c r="Y569" i="7"/>
  <c r="AA564" i="7"/>
  <c r="AD564" i="7"/>
  <c r="Z564" i="7"/>
  <c r="AC566" i="7"/>
  <c r="Y566" i="7"/>
  <c r="AB566" i="7"/>
  <c r="AA570" i="7"/>
  <c r="AD570" i="7"/>
  <c r="Z570" i="7"/>
  <c r="AC568" i="7"/>
  <c r="Y568" i="7"/>
  <c r="AB568" i="7"/>
  <c r="AD565" i="7"/>
  <c r="Z565" i="7"/>
  <c r="AC565" i="7"/>
  <c r="Y565" i="7"/>
  <c r="AB563" i="7"/>
  <c r="AA563" i="7"/>
  <c r="AD567" i="7"/>
  <c r="Z567" i="7"/>
  <c r="AC567" i="7"/>
  <c r="Y567" i="7"/>
  <c r="AB569" i="7"/>
  <c r="AA569" i="7"/>
  <c r="AC597" i="7"/>
  <c r="Y597" i="7"/>
  <c r="AB597" i="7"/>
  <c r="AC599" i="7"/>
  <c r="Y599" i="7"/>
  <c r="AD599" i="7"/>
  <c r="Z599" i="7"/>
  <c r="AA601" i="7"/>
  <c r="AB601" i="7"/>
  <c r="AD598" i="7"/>
  <c r="Z598" i="7"/>
  <c r="AC598" i="7"/>
  <c r="Y598" i="7"/>
  <c r="AB602" i="7"/>
  <c r="AA602" i="7"/>
  <c r="AD600" i="7"/>
  <c r="Z600" i="7"/>
  <c r="AC600" i="7"/>
  <c r="Y600" i="7"/>
  <c r="AC595" i="7"/>
  <c r="Y595" i="7"/>
  <c r="AB595" i="7"/>
  <c r="AD596" i="7"/>
  <c r="AC596" i="7"/>
  <c r="AA597" i="7"/>
  <c r="AD597" i="7"/>
  <c r="Z597" i="7"/>
  <c r="AA599" i="7"/>
  <c r="AB599" i="7"/>
  <c r="AC601" i="7"/>
  <c r="Y601" i="7"/>
  <c r="AD601" i="7"/>
  <c r="Z601" i="7"/>
  <c r="AB598" i="7"/>
  <c r="AA598" i="7"/>
  <c r="AD602" i="7"/>
  <c r="Z602" i="7"/>
  <c r="AC602" i="7"/>
  <c r="Y602" i="7"/>
  <c r="AB600" i="7"/>
  <c r="AA600" i="7"/>
  <c r="AA595" i="7"/>
  <c r="AD595" i="7"/>
  <c r="Z595" i="7"/>
  <c r="AB596" i="7"/>
  <c r="AA596" i="7"/>
  <c r="Z596" i="7"/>
  <c r="Y596" i="7"/>
  <c r="AB633" i="7"/>
  <c r="AA633" i="7"/>
  <c r="AC633" i="7"/>
  <c r="AD634" i="7"/>
  <c r="Z634" i="7"/>
  <c r="AC634" i="7"/>
  <c r="Y634" i="7"/>
  <c r="AA631" i="7"/>
  <c r="AB631" i="7"/>
  <c r="AC629" i="7"/>
  <c r="Y629" i="7"/>
  <c r="AD629" i="7"/>
  <c r="Z629" i="7"/>
  <c r="AA627" i="7"/>
  <c r="AB627" i="7"/>
  <c r="AD632" i="7"/>
  <c r="Z632" i="7"/>
  <c r="AC632" i="7"/>
  <c r="Y632" i="7"/>
  <c r="AB630" i="7"/>
  <c r="AA630" i="7"/>
  <c r="AD628" i="7"/>
  <c r="Z628" i="7"/>
  <c r="AC628" i="7"/>
  <c r="AD633" i="7"/>
  <c r="Z633" i="7"/>
  <c r="Y633" i="7"/>
  <c r="AB634" i="7"/>
  <c r="AA634" i="7"/>
  <c r="AC631" i="7"/>
  <c r="Y631" i="7"/>
  <c r="AD631" i="7"/>
  <c r="Z631" i="7"/>
  <c r="AA629" i="7"/>
  <c r="AB629" i="7"/>
  <c r="AC627" i="7"/>
  <c r="Y627" i="7"/>
  <c r="AD627" i="7"/>
  <c r="Z627" i="7"/>
  <c r="AB632" i="7"/>
  <c r="AA632" i="7"/>
  <c r="AD630" i="7"/>
  <c r="Z630" i="7"/>
  <c r="AC630" i="7"/>
  <c r="Y630" i="7"/>
  <c r="AB628" i="7"/>
  <c r="AA628" i="7"/>
  <c r="Y628" i="7"/>
  <c r="D255" i="7"/>
  <c r="H287" i="7"/>
  <c r="E287" i="7" s="1"/>
  <c r="D257" i="7"/>
  <c r="H289" i="7"/>
  <c r="E289" i="7" s="1"/>
  <c r="H290" i="7"/>
  <c r="E290" i="7" s="1"/>
  <c r="D258" i="7"/>
  <c r="H288" i="7"/>
  <c r="E288" i="7" s="1"/>
  <c r="D256" i="7"/>
  <c r="D249" i="7"/>
  <c r="H281" i="7"/>
  <c r="E281" i="7" s="1"/>
  <c r="D245" i="7"/>
  <c r="H277" i="7"/>
  <c r="E277" i="7" s="1"/>
  <c r="D241" i="7"/>
  <c r="H273" i="7"/>
  <c r="E273" i="7" s="1"/>
  <c r="D237" i="7"/>
  <c r="H269" i="7"/>
  <c r="E269" i="7" s="1"/>
  <c r="D233" i="7"/>
  <c r="H265" i="7"/>
  <c r="E265" i="7" s="1"/>
  <c r="D253" i="7"/>
  <c r="H285" i="7"/>
  <c r="E285" i="7" s="1"/>
  <c r="D251" i="7"/>
  <c r="H283" i="7"/>
  <c r="E283" i="7" s="1"/>
  <c r="D247" i="7"/>
  <c r="H279" i="7"/>
  <c r="E279" i="7" s="1"/>
  <c r="D243" i="7"/>
  <c r="H275" i="7"/>
  <c r="E275" i="7" s="1"/>
  <c r="D239" i="7"/>
  <c r="H271" i="7"/>
  <c r="E271" i="7" s="1"/>
  <c r="D235" i="7"/>
  <c r="H267" i="7"/>
  <c r="E267" i="7" s="1"/>
  <c r="D231" i="7"/>
  <c r="H263" i="7"/>
  <c r="E263" i="7" s="1"/>
  <c r="D229" i="7"/>
  <c r="H261" i="7"/>
  <c r="E261" i="7" s="1"/>
  <c r="D227" i="7"/>
  <c r="H259" i="7"/>
  <c r="E259" i="7" s="1"/>
  <c r="H286" i="7"/>
  <c r="E286" i="7" s="1"/>
  <c r="D254" i="7"/>
  <c r="H282" i="7"/>
  <c r="E282" i="7" s="1"/>
  <c r="D250" i="7"/>
  <c r="H278" i="7"/>
  <c r="E278" i="7" s="1"/>
  <c r="D246" i="7"/>
  <c r="H274" i="7"/>
  <c r="E274" i="7" s="1"/>
  <c r="D242" i="7"/>
  <c r="H270" i="7"/>
  <c r="E270" i="7" s="1"/>
  <c r="D238" i="7"/>
  <c r="H266" i="7"/>
  <c r="E266" i="7" s="1"/>
  <c r="D234" i="7"/>
  <c r="H284" i="7"/>
  <c r="E284" i="7" s="1"/>
  <c r="D252" i="7"/>
  <c r="H280" i="7"/>
  <c r="E280" i="7" s="1"/>
  <c r="D248" i="7"/>
  <c r="H276" i="7"/>
  <c r="E276" i="7" s="1"/>
  <c r="D244" i="7"/>
  <c r="H272" i="7"/>
  <c r="E272" i="7" s="1"/>
  <c r="D240" i="7"/>
  <c r="H268" i="7"/>
  <c r="E268" i="7" s="1"/>
  <c r="D236" i="7"/>
  <c r="H264" i="7"/>
  <c r="E264" i="7" s="1"/>
  <c r="D232" i="7"/>
  <c r="H262" i="7"/>
  <c r="E262" i="7" s="1"/>
  <c r="D230" i="7"/>
  <c r="H260" i="7"/>
  <c r="E260" i="7" s="1"/>
  <c r="D228" i="7"/>
  <c r="T633" i="7" l="1"/>
  <c r="W633" i="7"/>
  <c r="U633" i="7"/>
  <c r="T629" i="7"/>
  <c r="W629" i="7"/>
  <c r="U629" i="7"/>
  <c r="T601" i="7"/>
  <c r="W601" i="7"/>
  <c r="U601" i="7"/>
  <c r="T597" i="7"/>
  <c r="W597" i="7"/>
  <c r="U597" i="7"/>
  <c r="T569" i="7"/>
  <c r="W569" i="7"/>
  <c r="U569" i="7"/>
  <c r="T565" i="7"/>
  <c r="U565" i="7"/>
  <c r="W565" i="7"/>
  <c r="T537" i="7"/>
  <c r="W537" i="7"/>
  <c r="U537" i="7"/>
  <c r="T533" i="7"/>
  <c r="U533" i="7"/>
  <c r="W533" i="7"/>
  <c r="T505" i="7"/>
  <c r="U505" i="7"/>
  <c r="W505" i="7"/>
  <c r="T501" i="7"/>
  <c r="W501" i="7"/>
  <c r="U501" i="7"/>
  <c r="T473" i="7"/>
  <c r="U473" i="7"/>
  <c r="W473" i="7"/>
  <c r="T469" i="7"/>
  <c r="W469" i="7"/>
  <c r="U469" i="7"/>
  <c r="T441" i="7"/>
  <c r="W441" i="7"/>
  <c r="U441" i="7"/>
  <c r="T437" i="7"/>
  <c r="U437" i="7"/>
  <c r="W437" i="7"/>
  <c r="T409" i="7"/>
  <c r="U409" i="7"/>
  <c r="W409" i="7"/>
  <c r="T405" i="7"/>
  <c r="U405" i="7"/>
  <c r="W405" i="7"/>
  <c r="T377" i="7"/>
  <c r="U377" i="7"/>
  <c r="W377" i="7"/>
  <c r="T373" i="7"/>
  <c r="U373" i="7"/>
  <c r="W373" i="7"/>
  <c r="T345" i="7"/>
  <c r="W345" i="7"/>
  <c r="U345" i="7"/>
  <c r="T632" i="7"/>
  <c r="W632" i="7"/>
  <c r="U632" i="7"/>
  <c r="T628" i="7"/>
  <c r="W628" i="7"/>
  <c r="U628" i="7"/>
  <c r="T600" i="7"/>
  <c r="U600" i="7"/>
  <c r="W600" i="7"/>
  <c r="T596" i="7"/>
  <c r="W596" i="7"/>
  <c r="U596" i="7"/>
  <c r="T568" i="7"/>
  <c r="U568" i="7"/>
  <c r="W568" i="7"/>
  <c r="T564" i="7"/>
  <c r="W564" i="7"/>
  <c r="U564" i="7"/>
  <c r="T536" i="7"/>
  <c r="U536" i="7"/>
  <c r="W536" i="7"/>
  <c r="T532" i="7"/>
  <c r="U532" i="7"/>
  <c r="W532" i="7"/>
  <c r="T504" i="7"/>
  <c r="U504" i="7"/>
  <c r="W504" i="7"/>
  <c r="T500" i="7"/>
  <c r="U500" i="7"/>
  <c r="W500" i="7"/>
  <c r="T472" i="7"/>
  <c r="U472" i="7"/>
  <c r="W472" i="7"/>
  <c r="T468" i="7"/>
  <c r="U468" i="7"/>
  <c r="W468" i="7"/>
  <c r="T440" i="7"/>
  <c r="W440" i="7"/>
  <c r="U440" i="7"/>
  <c r="T436" i="7"/>
  <c r="U436" i="7"/>
  <c r="W436" i="7"/>
  <c r="T408" i="7"/>
  <c r="W408" i="7"/>
  <c r="U408" i="7"/>
  <c r="T404" i="7"/>
  <c r="U404" i="7"/>
  <c r="W404" i="7"/>
  <c r="T376" i="7"/>
  <c r="W376" i="7"/>
  <c r="U376" i="7"/>
  <c r="T372" i="7"/>
  <c r="U372" i="7"/>
  <c r="W372" i="7"/>
  <c r="T344" i="7"/>
  <c r="W344" i="7"/>
  <c r="U344" i="7"/>
  <c r="T341" i="7"/>
  <c r="W341" i="7"/>
  <c r="U341" i="7"/>
  <c r="T313" i="7"/>
  <c r="W313" i="7"/>
  <c r="U313" i="7"/>
  <c r="T309" i="7"/>
  <c r="W309" i="7"/>
  <c r="U309" i="7"/>
  <c r="T281" i="7"/>
  <c r="W281" i="7"/>
  <c r="U281" i="7"/>
  <c r="T277" i="7"/>
  <c r="W277" i="7"/>
  <c r="U277" i="7"/>
  <c r="T249" i="7"/>
  <c r="W249" i="7"/>
  <c r="U249" i="7"/>
  <c r="T245" i="7"/>
  <c r="W245" i="7"/>
  <c r="U245" i="7"/>
  <c r="T217" i="7"/>
  <c r="W217" i="7"/>
  <c r="U217" i="7"/>
  <c r="T213" i="7"/>
  <c r="W213" i="7"/>
  <c r="U213" i="7"/>
  <c r="T185" i="7"/>
  <c r="W185" i="7"/>
  <c r="U185" i="7"/>
  <c r="T181" i="7"/>
  <c r="W181" i="7"/>
  <c r="U181" i="7"/>
  <c r="T342" i="7"/>
  <c r="U342" i="7"/>
  <c r="W342" i="7"/>
  <c r="T314" i="7"/>
  <c r="W314" i="7"/>
  <c r="U314" i="7"/>
  <c r="T310" i="7"/>
  <c r="U310" i="7"/>
  <c r="W310" i="7"/>
  <c r="T282" i="7"/>
  <c r="W282" i="7"/>
  <c r="U282" i="7"/>
  <c r="T278" i="7"/>
  <c r="U278" i="7"/>
  <c r="W278" i="7"/>
  <c r="T250" i="7"/>
  <c r="W250" i="7"/>
  <c r="U250" i="7"/>
  <c r="T246" i="7"/>
  <c r="U246" i="7"/>
  <c r="W246" i="7"/>
  <c r="T218" i="7"/>
  <c r="W218" i="7"/>
  <c r="U218" i="7"/>
  <c r="T214" i="7"/>
  <c r="U214" i="7"/>
  <c r="W214" i="7"/>
  <c r="T186" i="7"/>
  <c r="W186" i="7"/>
  <c r="U186" i="7"/>
  <c r="T182" i="7"/>
  <c r="W182" i="7"/>
  <c r="U182" i="7"/>
  <c r="T153" i="7"/>
  <c r="W153" i="7"/>
  <c r="U153" i="7"/>
  <c r="T149" i="7"/>
  <c r="W149" i="7"/>
  <c r="U149" i="7"/>
  <c r="T121" i="7"/>
  <c r="W121" i="7"/>
  <c r="U121" i="7"/>
  <c r="T117" i="7"/>
  <c r="W117" i="7"/>
  <c r="U117" i="7"/>
  <c r="T89" i="7"/>
  <c r="W89" i="7"/>
  <c r="U89" i="7"/>
  <c r="T85" i="7"/>
  <c r="W85" i="7"/>
  <c r="U85" i="7"/>
  <c r="T57" i="7"/>
  <c r="W57" i="7"/>
  <c r="U57" i="7"/>
  <c r="T53" i="7"/>
  <c r="W53" i="7"/>
  <c r="U53" i="7"/>
  <c r="T25" i="7"/>
  <c r="W25" i="7"/>
  <c r="U25" i="7"/>
  <c r="T21" i="7"/>
  <c r="U21" i="7"/>
  <c r="W21" i="7"/>
  <c r="T154" i="7"/>
  <c r="U154" i="7"/>
  <c r="W154" i="7"/>
  <c r="T150" i="7"/>
  <c r="U150" i="7"/>
  <c r="W150" i="7"/>
  <c r="T122" i="7"/>
  <c r="U122" i="7"/>
  <c r="W122" i="7"/>
  <c r="T118" i="7"/>
  <c r="U118" i="7"/>
  <c r="W118" i="7"/>
  <c r="T90" i="7"/>
  <c r="U90" i="7"/>
  <c r="W90" i="7"/>
  <c r="T86" i="7"/>
  <c r="U86" i="7"/>
  <c r="W86" i="7"/>
  <c r="T58" i="7"/>
  <c r="U58" i="7"/>
  <c r="W58" i="7"/>
  <c r="T54" i="7"/>
  <c r="W54" i="7"/>
  <c r="U54" i="7"/>
  <c r="T26" i="7"/>
  <c r="U26" i="7"/>
  <c r="W26" i="7"/>
  <c r="T22" i="7"/>
  <c r="W22" i="7"/>
  <c r="U22" i="7"/>
  <c r="T631" i="7"/>
  <c r="W631" i="7"/>
  <c r="U631" i="7"/>
  <c r="T627" i="7"/>
  <c r="W627" i="7"/>
  <c r="U627" i="7"/>
  <c r="T599" i="7"/>
  <c r="U599" i="7"/>
  <c r="W599" i="7"/>
  <c r="T595" i="7"/>
  <c r="U595" i="7"/>
  <c r="W595" i="7"/>
  <c r="T567" i="7"/>
  <c r="U567" i="7"/>
  <c r="W567" i="7"/>
  <c r="T563" i="7"/>
  <c r="W563" i="7"/>
  <c r="U563" i="7"/>
  <c r="T535" i="7"/>
  <c r="U535" i="7"/>
  <c r="W535" i="7"/>
  <c r="T531" i="7"/>
  <c r="W531" i="7"/>
  <c r="U531" i="7"/>
  <c r="T503" i="7"/>
  <c r="W503" i="7"/>
  <c r="U503" i="7"/>
  <c r="T499" i="7"/>
  <c r="U499" i="7"/>
  <c r="W499" i="7"/>
  <c r="T471" i="7"/>
  <c r="W471" i="7"/>
  <c r="U471" i="7"/>
  <c r="T467" i="7"/>
  <c r="U467" i="7"/>
  <c r="W467" i="7"/>
  <c r="T439" i="7"/>
  <c r="U439" i="7"/>
  <c r="W439" i="7"/>
  <c r="T435" i="7"/>
  <c r="W435" i="7"/>
  <c r="U435" i="7"/>
  <c r="T407" i="7"/>
  <c r="W407" i="7"/>
  <c r="U407" i="7"/>
  <c r="T403" i="7"/>
  <c r="W403" i="7"/>
  <c r="U403" i="7"/>
  <c r="T375" i="7"/>
  <c r="W375" i="7"/>
  <c r="U375" i="7"/>
  <c r="T371" i="7"/>
  <c r="W371" i="7"/>
  <c r="U371" i="7"/>
  <c r="T634" i="7"/>
  <c r="W634" i="7"/>
  <c r="U634" i="7"/>
  <c r="T630" i="7"/>
  <c r="W630" i="7"/>
  <c r="U630" i="7"/>
  <c r="T602" i="7"/>
  <c r="W602" i="7"/>
  <c r="U602" i="7"/>
  <c r="T598" i="7"/>
  <c r="U598" i="7"/>
  <c r="W598" i="7"/>
  <c r="T570" i="7"/>
  <c r="W570" i="7"/>
  <c r="U570" i="7"/>
  <c r="T566" i="7"/>
  <c r="U566" i="7"/>
  <c r="W566" i="7"/>
  <c r="T538" i="7"/>
  <c r="W538" i="7"/>
  <c r="U538" i="7"/>
  <c r="T534" i="7"/>
  <c r="W534" i="7"/>
  <c r="U534" i="7"/>
  <c r="T506" i="7"/>
  <c r="U506" i="7"/>
  <c r="W506" i="7"/>
  <c r="T502" i="7"/>
  <c r="W502" i="7"/>
  <c r="U502" i="7"/>
  <c r="T474" i="7"/>
  <c r="W474" i="7"/>
  <c r="U474" i="7"/>
  <c r="T470" i="7"/>
  <c r="W470" i="7"/>
  <c r="U470" i="7"/>
  <c r="T442" i="7"/>
  <c r="U442" i="7"/>
  <c r="W442" i="7"/>
  <c r="T438" i="7"/>
  <c r="U438" i="7"/>
  <c r="W438" i="7"/>
  <c r="T410" i="7"/>
  <c r="W410" i="7"/>
  <c r="U410" i="7"/>
  <c r="T406" i="7"/>
  <c r="U406" i="7"/>
  <c r="W406" i="7"/>
  <c r="T378" i="7"/>
  <c r="W378" i="7"/>
  <c r="U378" i="7"/>
  <c r="T374" i="7"/>
  <c r="U374" i="7"/>
  <c r="W374" i="7"/>
  <c r="T346" i="7"/>
  <c r="W346" i="7"/>
  <c r="U346" i="7"/>
  <c r="T343" i="7"/>
  <c r="U343" i="7"/>
  <c r="W343" i="7"/>
  <c r="T339" i="7"/>
  <c r="U339" i="7"/>
  <c r="W339" i="7"/>
  <c r="T311" i="7"/>
  <c r="U311" i="7"/>
  <c r="W311" i="7"/>
  <c r="T307" i="7"/>
  <c r="U307" i="7"/>
  <c r="W307" i="7"/>
  <c r="T279" i="7"/>
  <c r="U279" i="7"/>
  <c r="W279" i="7"/>
  <c r="T275" i="7"/>
  <c r="U275" i="7"/>
  <c r="W275" i="7"/>
  <c r="T247" i="7"/>
  <c r="U247" i="7"/>
  <c r="W247" i="7"/>
  <c r="T243" i="7"/>
  <c r="U243" i="7"/>
  <c r="W243" i="7"/>
  <c r="T215" i="7"/>
  <c r="U215" i="7"/>
  <c r="W215" i="7"/>
  <c r="T211" i="7"/>
  <c r="U211" i="7"/>
  <c r="W211" i="7"/>
  <c r="T183" i="7"/>
  <c r="U183" i="7"/>
  <c r="W183" i="7"/>
  <c r="T179" i="7"/>
  <c r="U179" i="7"/>
  <c r="W179" i="7"/>
  <c r="T340" i="7"/>
  <c r="U340" i="7"/>
  <c r="W340" i="7"/>
  <c r="T312" i="7"/>
  <c r="W312" i="7"/>
  <c r="U312" i="7"/>
  <c r="T308" i="7"/>
  <c r="U308" i="7"/>
  <c r="W308" i="7"/>
  <c r="T280" i="7"/>
  <c r="W280" i="7"/>
  <c r="U280" i="7"/>
  <c r="T276" i="7"/>
  <c r="U276" i="7"/>
  <c r="W276" i="7"/>
  <c r="T248" i="7"/>
  <c r="W248" i="7"/>
  <c r="U248" i="7"/>
  <c r="T244" i="7"/>
  <c r="U244" i="7"/>
  <c r="W244" i="7"/>
  <c r="T216" i="7"/>
  <c r="W216" i="7"/>
  <c r="U216" i="7"/>
  <c r="T212" i="7"/>
  <c r="U212" i="7"/>
  <c r="W212" i="7"/>
  <c r="T184" i="7"/>
  <c r="U184" i="7"/>
  <c r="W184" i="7"/>
  <c r="T180" i="7"/>
  <c r="U180" i="7"/>
  <c r="W180" i="7"/>
  <c r="T151" i="7"/>
  <c r="U151" i="7"/>
  <c r="W151" i="7"/>
  <c r="T147" i="7"/>
  <c r="U147" i="7"/>
  <c r="W147" i="7"/>
  <c r="T119" i="7"/>
  <c r="U119" i="7"/>
  <c r="W119" i="7"/>
  <c r="T115" i="7"/>
  <c r="U115" i="7"/>
  <c r="W115" i="7"/>
  <c r="T87" i="7"/>
  <c r="U87" i="7"/>
  <c r="W87" i="7"/>
  <c r="T83" i="7"/>
  <c r="U83" i="7"/>
  <c r="W83" i="7"/>
  <c r="T55" i="7"/>
  <c r="U55" i="7"/>
  <c r="W55" i="7"/>
  <c r="T51" i="7"/>
  <c r="U51" i="7"/>
  <c r="W51" i="7"/>
  <c r="T23" i="7"/>
  <c r="U23" i="7"/>
  <c r="W23" i="7"/>
  <c r="T19" i="7"/>
  <c r="U19" i="7"/>
  <c r="W19" i="7"/>
  <c r="T152" i="7"/>
  <c r="W152" i="7"/>
  <c r="U152" i="7"/>
  <c r="T148" i="7"/>
  <c r="W148" i="7"/>
  <c r="U148" i="7"/>
  <c r="T120" i="7"/>
  <c r="W120" i="7"/>
  <c r="U120" i="7"/>
  <c r="T116" i="7"/>
  <c r="W116" i="7"/>
  <c r="U116" i="7"/>
  <c r="T88" i="7"/>
  <c r="W88" i="7"/>
  <c r="U88" i="7"/>
  <c r="T84" i="7"/>
  <c r="W84" i="7"/>
  <c r="U84" i="7"/>
  <c r="T56" i="7"/>
  <c r="U56" i="7"/>
  <c r="W56" i="7"/>
  <c r="T52" i="7"/>
  <c r="U52" i="7"/>
  <c r="W52" i="7"/>
  <c r="T24" i="7"/>
  <c r="W24" i="7"/>
  <c r="U24" i="7"/>
  <c r="T20" i="7"/>
  <c r="W20" i="7"/>
  <c r="U20" i="7"/>
  <c r="D259" i="7"/>
  <c r="H291" i="7"/>
  <c r="E291" i="7" s="1"/>
  <c r="D261" i="7"/>
  <c r="H293" i="7"/>
  <c r="E293" i="7" s="1"/>
  <c r="D263" i="7"/>
  <c r="H295" i="7"/>
  <c r="E295" i="7" s="1"/>
  <c r="D267" i="7"/>
  <c r="H299" i="7"/>
  <c r="E299" i="7" s="1"/>
  <c r="D271" i="7"/>
  <c r="H303" i="7"/>
  <c r="E303" i="7" s="1"/>
  <c r="D275" i="7"/>
  <c r="H307" i="7"/>
  <c r="E307" i="7" s="1"/>
  <c r="D279" i="7"/>
  <c r="H311" i="7"/>
  <c r="E311" i="7" s="1"/>
  <c r="D283" i="7"/>
  <c r="H315" i="7"/>
  <c r="E315" i="7" s="1"/>
  <c r="D285" i="7"/>
  <c r="H317" i="7"/>
  <c r="E317" i="7" s="1"/>
  <c r="D265" i="7"/>
  <c r="H297" i="7"/>
  <c r="E297" i="7" s="1"/>
  <c r="D269" i="7"/>
  <c r="H301" i="7"/>
  <c r="E301" i="7" s="1"/>
  <c r="D273" i="7"/>
  <c r="H305" i="7"/>
  <c r="E305" i="7" s="1"/>
  <c r="D277" i="7"/>
  <c r="H309" i="7"/>
  <c r="E309" i="7" s="1"/>
  <c r="D281" i="7"/>
  <c r="H313" i="7"/>
  <c r="E313" i="7" s="1"/>
  <c r="D289" i="7"/>
  <c r="H321" i="7"/>
  <c r="E321" i="7" s="1"/>
  <c r="D287" i="7"/>
  <c r="H319" i="7"/>
  <c r="E319" i="7" s="1"/>
  <c r="H292" i="7"/>
  <c r="E292" i="7" s="1"/>
  <c r="D260" i="7"/>
  <c r="H294" i="7"/>
  <c r="E294" i="7" s="1"/>
  <c r="D262" i="7"/>
  <c r="H296" i="7"/>
  <c r="E296" i="7" s="1"/>
  <c r="D264" i="7"/>
  <c r="H300" i="7"/>
  <c r="E300" i="7" s="1"/>
  <c r="D268" i="7"/>
  <c r="H304" i="7"/>
  <c r="E304" i="7" s="1"/>
  <c r="D272" i="7"/>
  <c r="H308" i="7"/>
  <c r="E308" i="7" s="1"/>
  <c r="D276" i="7"/>
  <c r="H312" i="7"/>
  <c r="E312" i="7" s="1"/>
  <c r="D280" i="7"/>
  <c r="H316" i="7"/>
  <c r="E316" i="7" s="1"/>
  <c r="D284" i="7"/>
  <c r="H298" i="7"/>
  <c r="E298" i="7" s="1"/>
  <c r="D266" i="7"/>
  <c r="H302" i="7"/>
  <c r="E302" i="7" s="1"/>
  <c r="D270" i="7"/>
  <c r="H306" i="7"/>
  <c r="E306" i="7" s="1"/>
  <c r="D274" i="7"/>
  <c r="H310" i="7"/>
  <c r="E310" i="7" s="1"/>
  <c r="D278" i="7"/>
  <c r="H314" i="7"/>
  <c r="E314" i="7" s="1"/>
  <c r="D282" i="7"/>
  <c r="H318" i="7"/>
  <c r="E318" i="7" s="1"/>
  <c r="D286" i="7"/>
  <c r="H320" i="7"/>
  <c r="E320" i="7" s="1"/>
  <c r="D288" i="7"/>
  <c r="H322" i="7"/>
  <c r="E322" i="7" s="1"/>
  <c r="D290" i="7"/>
  <c r="M12" i="7" l="1"/>
  <c r="M14" i="7"/>
  <c r="M16" i="7"/>
  <c r="M18" i="7"/>
  <c r="M44" i="7"/>
  <c r="M46" i="7"/>
  <c r="M48" i="7"/>
  <c r="M50" i="7"/>
  <c r="M76" i="7"/>
  <c r="M78" i="7"/>
  <c r="M80" i="7"/>
  <c r="M82" i="7"/>
  <c r="M108" i="7"/>
  <c r="M110" i="7"/>
  <c r="M112" i="7"/>
  <c r="M114" i="7"/>
  <c r="M140" i="7"/>
  <c r="M142" i="7"/>
  <c r="M144" i="7"/>
  <c r="M146" i="7"/>
  <c r="M172" i="7"/>
  <c r="M174" i="7"/>
  <c r="M176" i="7"/>
  <c r="M178" i="7"/>
  <c r="M204" i="7"/>
  <c r="M206" i="7"/>
  <c r="M208" i="7"/>
  <c r="M210" i="7"/>
  <c r="M236" i="7"/>
  <c r="M238" i="7"/>
  <c r="M240" i="7"/>
  <c r="M242" i="7"/>
  <c r="M268" i="7"/>
  <c r="M270" i="7"/>
  <c r="M272" i="7"/>
  <c r="M274" i="7"/>
  <c r="M300" i="7"/>
  <c r="M302" i="7"/>
  <c r="M304" i="7"/>
  <c r="M306" i="7"/>
  <c r="M332" i="7"/>
  <c r="M334" i="7"/>
  <c r="M336" i="7"/>
  <c r="M338" i="7"/>
  <c r="M364" i="7"/>
  <c r="M366" i="7"/>
  <c r="M368" i="7"/>
  <c r="M370" i="7"/>
  <c r="M396" i="7"/>
  <c r="M398" i="7"/>
  <c r="M400" i="7"/>
  <c r="M402" i="7"/>
  <c r="M428" i="7"/>
  <c r="M430" i="7"/>
  <c r="M432" i="7"/>
  <c r="M434" i="7"/>
  <c r="M460" i="7"/>
  <c r="M462" i="7"/>
  <c r="M464" i="7"/>
  <c r="M466" i="7"/>
  <c r="M492" i="7"/>
  <c r="M494" i="7"/>
  <c r="M496" i="7"/>
  <c r="M498" i="7"/>
  <c r="M524" i="7"/>
  <c r="M526" i="7"/>
  <c r="M528" i="7"/>
  <c r="M530" i="7"/>
  <c r="M556" i="7"/>
  <c r="M558" i="7"/>
  <c r="M560" i="7"/>
  <c r="M562" i="7"/>
  <c r="M588" i="7"/>
  <c r="M590" i="7"/>
  <c r="M592" i="7"/>
  <c r="M594" i="7"/>
  <c r="M620" i="7"/>
  <c r="M622" i="7"/>
  <c r="M624" i="7"/>
  <c r="M626" i="7"/>
  <c r="M11" i="7"/>
  <c r="M13" i="7"/>
  <c r="M15" i="7"/>
  <c r="M17" i="7"/>
  <c r="M43" i="7"/>
  <c r="M45" i="7"/>
  <c r="M47" i="7"/>
  <c r="M49" i="7"/>
  <c r="M75" i="7"/>
  <c r="M77" i="7"/>
  <c r="M79" i="7"/>
  <c r="M81" i="7"/>
  <c r="M107" i="7"/>
  <c r="M109" i="7"/>
  <c r="M111" i="7"/>
  <c r="M113" i="7"/>
  <c r="M139" i="7"/>
  <c r="M141" i="7"/>
  <c r="M143" i="7"/>
  <c r="M145" i="7"/>
  <c r="M171" i="7"/>
  <c r="M173" i="7"/>
  <c r="M175" i="7"/>
  <c r="M177" i="7"/>
  <c r="M203" i="7"/>
  <c r="M205" i="7"/>
  <c r="M207" i="7"/>
  <c r="M209" i="7"/>
  <c r="M235" i="7"/>
  <c r="M237" i="7"/>
  <c r="M239" i="7"/>
  <c r="M241" i="7"/>
  <c r="M267" i="7"/>
  <c r="M269" i="7"/>
  <c r="M271" i="7"/>
  <c r="M273" i="7"/>
  <c r="M299" i="7"/>
  <c r="M301" i="7"/>
  <c r="M303" i="7"/>
  <c r="M305" i="7"/>
  <c r="M331" i="7"/>
  <c r="M333" i="7"/>
  <c r="M335" i="7"/>
  <c r="M337" i="7"/>
  <c r="M363" i="7"/>
  <c r="M365" i="7"/>
  <c r="M367" i="7"/>
  <c r="M369" i="7"/>
  <c r="M395" i="7"/>
  <c r="M397" i="7"/>
  <c r="M399" i="7"/>
  <c r="M401" i="7"/>
  <c r="M427" i="7"/>
  <c r="M429" i="7"/>
  <c r="M431" i="7"/>
  <c r="M433" i="7"/>
  <c r="M459" i="7"/>
  <c r="M461" i="7"/>
  <c r="M463" i="7"/>
  <c r="M465" i="7"/>
  <c r="M491" i="7"/>
  <c r="M493" i="7"/>
  <c r="M495" i="7"/>
  <c r="M497" i="7"/>
  <c r="M523" i="7"/>
  <c r="M525" i="7"/>
  <c r="M527" i="7"/>
  <c r="M529" i="7"/>
  <c r="M555" i="7"/>
  <c r="M557" i="7"/>
  <c r="M559" i="7"/>
  <c r="M561" i="7"/>
  <c r="M587" i="7"/>
  <c r="M589" i="7"/>
  <c r="M591" i="7"/>
  <c r="M593" i="7"/>
  <c r="M619" i="7"/>
  <c r="M621" i="7"/>
  <c r="M623" i="7"/>
  <c r="M625" i="7"/>
  <c r="M4" i="7"/>
  <c r="M6" i="7"/>
  <c r="M8" i="7"/>
  <c r="M10" i="7"/>
  <c r="M36" i="7"/>
  <c r="M38" i="7"/>
  <c r="M40" i="7"/>
  <c r="M42" i="7"/>
  <c r="M68" i="7"/>
  <c r="M70" i="7"/>
  <c r="M72" i="7"/>
  <c r="M74" i="7"/>
  <c r="M100" i="7"/>
  <c r="M102" i="7"/>
  <c r="M104" i="7"/>
  <c r="M106" i="7"/>
  <c r="M132" i="7"/>
  <c r="M134" i="7"/>
  <c r="M136" i="7"/>
  <c r="M138" i="7"/>
  <c r="M164" i="7"/>
  <c r="M166" i="7"/>
  <c r="M168" i="7"/>
  <c r="M170" i="7"/>
  <c r="M196" i="7"/>
  <c r="M198" i="7"/>
  <c r="M200" i="7"/>
  <c r="M202" i="7"/>
  <c r="M228" i="7"/>
  <c r="M230" i="7"/>
  <c r="M232" i="7"/>
  <c r="M234" i="7"/>
  <c r="M260" i="7"/>
  <c r="M262" i="7"/>
  <c r="M264" i="7"/>
  <c r="M266" i="7"/>
  <c r="M292" i="7"/>
  <c r="M294" i="7"/>
  <c r="M296" i="7"/>
  <c r="M298" i="7"/>
  <c r="M324" i="7"/>
  <c r="M326" i="7"/>
  <c r="M328" i="7"/>
  <c r="M330" i="7"/>
  <c r="M356" i="7"/>
  <c r="M358" i="7"/>
  <c r="M360" i="7"/>
  <c r="M362" i="7"/>
  <c r="M388" i="7"/>
  <c r="M390" i="7"/>
  <c r="M392" i="7"/>
  <c r="M394" i="7"/>
  <c r="M420" i="7"/>
  <c r="M422" i="7"/>
  <c r="M424" i="7"/>
  <c r="M426" i="7"/>
  <c r="M452" i="7"/>
  <c r="M454" i="7"/>
  <c r="M456" i="7"/>
  <c r="M458" i="7"/>
  <c r="M484" i="7"/>
  <c r="M486" i="7"/>
  <c r="M488" i="7"/>
  <c r="M490" i="7"/>
  <c r="M516" i="7"/>
  <c r="M518" i="7"/>
  <c r="M520" i="7"/>
  <c r="M522" i="7"/>
  <c r="M548" i="7"/>
  <c r="M550" i="7"/>
  <c r="M552" i="7"/>
  <c r="M554" i="7"/>
  <c r="M580" i="7"/>
  <c r="M582" i="7"/>
  <c r="M584" i="7"/>
  <c r="M586" i="7"/>
  <c r="M612" i="7"/>
  <c r="M614" i="7"/>
  <c r="M616" i="7"/>
  <c r="M618" i="7"/>
  <c r="M5" i="7"/>
  <c r="M7" i="7"/>
  <c r="M9" i="7"/>
  <c r="M35" i="7"/>
  <c r="M37" i="7"/>
  <c r="M39" i="7"/>
  <c r="M41" i="7"/>
  <c r="M67" i="7"/>
  <c r="M69" i="7"/>
  <c r="M71" i="7"/>
  <c r="M73" i="7"/>
  <c r="M99" i="7"/>
  <c r="M101" i="7"/>
  <c r="M103" i="7"/>
  <c r="M105" i="7"/>
  <c r="M131" i="7"/>
  <c r="M133" i="7"/>
  <c r="M135" i="7"/>
  <c r="M137" i="7"/>
  <c r="M163" i="7"/>
  <c r="M165" i="7"/>
  <c r="M167" i="7"/>
  <c r="M169" i="7"/>
  <c r="M195" i="7"/>
  <c r="M197" i="7"/>
  <c r="M199" i="7"/>
  <c r="M201" i="7"/>
  <c r="M227" i="7"/>
  <c r="M229" i="7"/>
  <c r="M231" i="7"/>
  <c r="M233" i="7"/>
  <c r="M259" i="7"/>
  <c r="M261" i="7"/>
  <c r="M263" i="7"/>
  <c r="M265" i="7"/>
  <c r="M291" i="7"/>
  <c r="M293" i="7"/>
  <c r="M295" i="7"/>
  <c r="M297" i="7"/>
  <c r="M323" i="7"/>
  <c r="M325" i="7"/>
  <c r="M327" i="7"/>
  <c r="M329" i="7"/>
  <c r="M355" i="7"/>
  <c r="M357" i="7"/>
  <c r="M359" i="7"/>
  <c r="M361" i="7"/>
  <c r="M387" i="7"/>
  <c r="M389" i="7"/>
  <c r="M391" i="7"/>
  <c r="M393" i="7"/>
  <c r="M419" i="7"/>
  <c r="M421" i="7"/>
  <c r="M423" i="7"/>
  <c r="M425" i="7"/>
  <c r="M451" i="7"/>
  <c r="M453" i="7"/>
  <c r="M455" i="7"/>
  <c r="M457" i="7"/>
  <c r="M483" i="7"/>
  <c r="M485" i="7"/>
  <c r="M487" i="7"/>
  <c r="M489" i="7"/>
  <c r="M515" i="7"/>
  <c r="M517" i="7"/>
  <c r="M519" i="7"/>
  <c r="M521" i="7"/>
  <c r="M547" i="7"/>
  <c r="M549" i="7"/>
  <c r="M551" i="7"/>
  <c r="M553" i="7"/>
  <c r="M579" i="7"/>
  <c r="M581" i="7"/>
  <c r="M583" i="7"/>
  <c r="M585" i="7"/>
  <c r="M611" i="7"/>
  <c r="M613" i="7"/>
  <c r="M615" i="7"/>
  <c r="M617" i="7"/>
  <c r="M3" i="7"/>
  <c r="M28" i="7"/>
  <c r="M30" i="7"/>
  <c r="M32" i="7"/>
  <c r="M34" i="7"/>
  <c r="M60" i="7"/>
  <c r="M62" i="7"/>
  <c r="M64" i="7"/>
  <c r="M66" i="7"/>
  <c r="M92" i="7"/>
  <c r="M94" i="7"/>
  <c r="M96" i="7"/>
  <c r="M98" i="7"/>
  <c r="M124" i="7"/>
  <c r="M126" i="7"/>
  <c r="M128" i="7"/>
  <c r="M130" i="7"/>
  <c r="M156" i="7"/>
  <c r="M158" i="7"/>
  <c r="M160" i="7"/>
  <c r="M162" i="7"/>
  <c r="M188" i="7"/>
  <c r="M190" i="7"/>
  <c r="M192" i="7"/>
  <c r="M194" i="7"/>
  <c r="M220" i="7"/>
  <c r="M222" i="7"/>
  <c r="M224" i="7"/>
  <c r="M226" i="7"/>
  <c r="M252" i="7"/>
  <c r="M254" i="7"/>
  <c r="M256" i="7"/>
  <c r="M258" i="7"/>
  <c r="M284" i="7"/>
  <c r="M286" i="7"/>
  <c r="M288" i="7"/>
  <c r="M290" i="7"/>
  <c r="M316" i="7"/>
  <c r="M318" i="7"/>
  <c r="M320" i="7"/>
  <c r="M322" i="7"/>
  <c r="M348" i="7"/>
  <c r="M350" i="7"/>
  <c r="M352" i="7"/>
  <c r="M354" i="7"/>
  <c r="M380" i="7"/>
  <c r="M382" i="7"/>
  <c r="M384" i="7"/>
  <c r="M386" i="7"/>
  <c r="M412" i="7"/>
  <c r="M414" i="7"/>
  <c r="M416" i="7"/>
  <c r="M418" i="7"/>
  <c r="M444" i="7"/>
  <c r="M446" i="7"/>
  <c r="M448" i="7"/>
  <c r="M450" i="7"/>
  <c r="M476" i="7"/>
  <c r="M478" i="7"/>
  <c r="M480" i="7"/>
  <c r="M482" i="7"/>
  <c r="M508" i="7"/>
  <c r="M510" i="7"/>
  <c r="M512" i="7"/>
  <c r="M514" i="7"/>
  <c r="M540" i="7"/>
  <c r="M542" i="7"/>
  <c r="M544" i="7"/>
  <c r="M546" i="7"/>
  <c r="M572" i="7"/>
  <c r="M574" i="7"/>
  <c r="M576" i="7"/>
  <c r="M578" i="7"/>
  <c r="M604" i="7"/>
  <c r="M606" i="7"/>
  <c r="M608" i="7"/>
  <c r="M610" i="7"/>
  <c r="M636" i="7"/>
  <c r="M638" i="7"/>
  <c r="M640" i="7"/>
  <c r="M642" i="7"/>
  <c r="M27" i="7"/>
  <c r="M29" i="7"/>
  <c r="M31" i="7"/>
  <c r="M33" i="7"/>
  <c r="M59" i="7"/>
  <c r="M61" i="7"/>
  <c r="M63" i="7"/>
  <c r="M65" i="7"/>
  <c r="M91" i="7"/>
  <c r="M93" i="7"/>
  <c r="M95" i="7"/>
  <c r="M97" i="7"/>
  <c r="M123" i="7"/>
  <c r="M125" i="7"/>
  <c r="M127" i="7"/>
  <c r="M129" i="7"/>
  <c r="M155" i="7"/>
  <c r="M157" i="7"/>
  <c r="M159" i="7"/>
  <c r="M161" i="7"/>
  <c r="M187" i="7"/>
  <c r="M189" i="7"/>
  <c r="M191" i="7"/>
  <c r="M193" i="7"/>
  <c r="M219" i="7"/>
  <c r="M221" i="7"/>
  <c r="M223" i="7"/>
  <c r="M225" i="7"/>
  <c r="M251" i="7"/>
  <c r="M253" i="7"/>
  <c r="M255" i="7"/>
  <c r="M257" i="7"/>
  <c r="M283" i="7"/>
  <c r="M285" i="7"/>
  <c r="M287" i="7"/>
  <c r="M289" i="7"/>
  <c r="M315" i="7"/>
  <c r="M317" i="7"/>
  <c r="M319" i="7"/>
  <c r="M321" i="7"/>
  <c r="M347" i="7"/>
  <c r="M349" i="7"/>
  <c r="M351" i="7"/>
  <c r="M353" i="7"/>
  <c r="M379" i="7"/>
  <c r="M381" i="7"/>
  <c r="M383" i="7"/>
  <c r="M385" i="7"/>
  <c r="M411" i="7"/>
  <c r="M413" i="7"/>
  <c r="M415" i="7"/>
  <c r="M417" i="7"/>
  <c r="M443" i="7"/>
  <c r="M445" i="7"/>
  <c r="M447" i="7"/>
  <c r="M449" i="7"/>
  <c r="M475" i="7"/>
  <c r="M477" i="7"/>
  <c r="M479" i="7"/>
  <c r="M481" i="7"/>
  <c r="M507" i="7"/>
  <c r="M509" i="7"/>
  <c r="M511" i="7"/>
  <c r="M513" i="7"/>
  <c r="M539" i="7"/>
  <c r="M541" i="7"/>
  <c r="M543" i="7"/>
  <c r="M545" i="7"/>
  <c r="M571" i="7"/>
  <c r="M573" i="7"/>
  <c r="M575" i="7"/>
  <c r="M577" i="7"/>
  <c r="M603" i="7"/>
  <c r="M605" i="7"/>
  <c r="M607" i="7"/>
  <c r="M609" i="7"/>
  <c r="M635" i="7"/>
  <c r="M637" i="7"/>
  <c r="M639" i="7"/>
  <c r="M641" i="7"/>
  <c r="D319" i="7"/>
  <c r="H351" i="7"/>
  <c r="E351" i="7" s="1"/>
  <c r="D321" i="7"/>
  <c r="H353" i="7"/>
  <c r="E353" i="7" s="1"/>
  <c r="D313" i="7"/>
  <c r="H345" i="7"/>
  <c r="E345" i="7" s="1"/>
  <c r="D309" i="7"/>
  <c r="H341" i="7"/>
  <c r="E341" i="7" s="1"/>
  <c r="D305" i="7"/>
  <c r="H337" i="7"/>
  <c r="E337" i="7" s="1"/>
  <c r="D301" i="7"/>
  <c r="H333" i="7"/>
  <c r="E333" i="7" s="1"/>
  <c r="D297" i="7"/>
  <c r="H329" i="7"/>
  <c r="E329" i="7" s="1"/>
  <c r="D317" i="7"/>
  <c r="H349" i="7"/>
  <c r="E349" i="7" s="1"/>
  <c r="D315" i="7"/>
  <c r="H347" i="7"/>
  <c r="E347" i="7" s="1"/>
  <c r="D311" i="7"/>
  <c r="H343" i="7"/>
  <c r="E343" i="7" s="1"/>
  <c r="D307" i="7"/>
  <c r="H339" i="7"/>
  <c r="E339" i="7" s="1"/>
  <c r="D303" i="7"/>
  <c r="H335" i="7"/>
  <c r="E335" i="7" s="1"/>
  <c r="D299" i="7"/>
  <c r="H331" i="7"/>
  <c r="E331" i="7" s="1"/>
  <c r="D295" i="7"/>
  <c r="H327" i="7"/>
  <c r="E327" i="7" s="1"/>
  <c r="D293" i="7"/>
  <c r="H325" i="7"/>
  <c r="E325" i="7" s="1"/>
  <c r="D291" i="7"/>
  <c r="H323" i="7"/>
  <c r="E323" i="7" s="1"/>
  <c r="H354" i="7"/>
  <c r="E354" i="7" s="1"/>
  <c r="D322" i="7"/>
  <c r="H352" i="7"/>
  <c r="E352" i="7" s="1"/>
  <c r="D320" i="7"/>
  <c r="H350" i="7"/>
  <c r="E350" i="7" s="1"/>
  <c r="D318" i="7"/>
  <c r="H346" i="7"/>
  <c r="E346" i="7" s="1"/>
  <c r="D314" i="7"/>
  <c r="H342" i="7"/>
  <c r="E342" i="7" s="1"/>
  <c r="D310" i="7"/>
  <c r="H338" i="7"/>
  <c r="E338" i="7" s="1"/>
  <c r="D306" i="7"/>
  <c r="H334" i="7"/>
  <c r="E334" i="7" s="1"/>
  <c r="D302" i="7"/>
  <c r="H330" i="7"/>
  <c r="E330" i="7" s="1"/>
  <c r="D298" i="7"/>
  <c r="H348" i="7"/>
  <c r="E348" i="7" s="1"/>
  <c r="D316" i="7"/>
  <c r="H344" i="7"/>
  <c r="E344" i="7" s="1"/>
  <c r="D312" i="7"/>
  <c r="H340" i="7"/>
  <c r="E340" i="7" s="1"/>
  <c r="D308" i="7"/>
  <c r="H336" i="7"/>
  <c r="E336" i="7" s="1"/>
  <c r="D304" i="7"/>
  <c r="H332" i="7"/>
  <c r="E332" i="7" s="1"/>
  <c r="D300" i="7"/>
  <c r="H328" i="7"/>
  <c r="E328" i="7" s="1"/>
  <c r="D296" i="7"/>
  <c r="H326" i="7"/>
  <c r="E326" i="7" s="1"/>
  <c r="D294" i="7"/>
  <c r="H324" i="7"/>
  <c r="E324" i="7" s="1"/>
  <c r="D292" i="7"/>
  <c r="V28" i="7" l="1"/>
  <c r="V30" i="7"/>
  <c r="V32" i="7"/>
  <c r="V34" i="7"/>
  <c r="V29" i="7"/>
  <c r="V33" i="7"/>
  <c r="V59" i="7"/>
  <c r="V61" i="7"/>
  <c r="V63" i="7"/>
  <c r="V65" i="7"/>
  <c r="V91" i="7"/>
  <c r="V93" i="7"/>
  <c r="V95" i="7"/>
  <c r="V97" i="7"/>
  <c r="V123" i="7"/>
  <c r="V125" i="7"/>
  <c r="V127" i="7"/>
  <c r="V129" i="7"/>
  <c r="V155" i="7"/>
  <c r="V157" i="7"/>
  <c r="V159" i="7"/>
  <c r="V161" i="7"/>
  <c r="V187" i="7"/>
  <c r="V189" i="7"/>
  <c r="V191" i="7"/>
  <c r="V193" i="7"/>
  <c r="V219" i="7"/>
  <c r="V221" i="7"/>
  <c r="V223" i="7"/>
  <c r="V225" i="7"/>
  <c r="V251" i="7"/>
  <c r="V253" i="7"/>
  <c r="V255" i="7"/>
  <c r="V257" i="7"/>
  <c r="V283" i="7"/>
  <c r="V285" i="7"/>
  <c r="V287" i="7"/>
  <c r="V289" i="7"/>
  <c r="V315" i="7"/>
  <c r="V317" i="7"/>
  <c r="V319" i="7"/>
  <c r="V321" i="7"/>
  <c r="V347" i="7"/>
  <c r="V349" i="7"/>
  <c r="V351" i="7"/>
  <c r="V353" i="7"/>
  <c r="V27" i="7"/>
  <c r="V31" i="7"/>
  <c r="V60" i="7"/>
  <c r="V62" i="7"/>
  <c r="V64" i="7"/>
  <c r="V66" i="7"/>
  <c r="V92" i="7"/>
  <c r="V94" i="7"/>
  <c r="V96" i="7"/>
  <c r="V98" i="7"/>
  <c r="V124" i="7"/>
  <c r="V126" i="7"/>
  <c r="V128" i="7"/>
  <c r="V130" i="7"/>
  <c r="V156" i="7"/>
  <c r="V158" i="7"/>
  <c r="V160" i="7"/>
  <c r="V162" i="7"/>
  <c r="V188" i="7"/>
  <c r="V190" i="7"/>
  <c r="V192" i="7"/>
  <c r="V194" i="7"/>
  <c r="V220" i="7"/>
  <c r="V222" i="7"/>
  <c r="V224" i="7"/>
  <c r="V226" i="7"/>
  <c r="V252" i="7"/>
  <c r="V254" i="7"/>
  <c r="V256" i="7"/>
  <c r="V258" i="7"/>
  <c r="V284" i="7"/>
  <c r="V286" i="7"/>
  <c r="V288" i="7"/>
  <c r="V290" i="7"/>
  <c r="V316" i="7"/>
  <c r="V318" i="7"/>
  <c r="V320" i="7"/>
  <c r="V322" i="7"/>
  <c r="V348" i="7"/>
  <c r="V350" i="7"/>
  <c r="V352" i="7"/>
  <c r="V354" i="7"/>
  <c r="V379" i="7"/>
  <c r="V381" i="7"/>
  <c r="V383" i="7"/>
  <c r="V385" i="7"/>
  <c r="V411" i="7"/>
  <c r="V413" i="7"/>
  <c r="V415" i="7"/>
  <c r="V417" i="7"/>
  <c r="V443" i="7"/>
  <c r="V445" i="7"/>
  <c r="V447" i="7"/>
  <c r="V449" i="7"/>
  <c r="V475" i="7"/>
  <c r="V477" i="7"/>
  <c r="V479" i="7"/>
  <c r="V481" i="7"/>
  <c r="V507" i="7"/>
  <c r="V509" i="7"/>
  <c r="V511" i="7"/>
  <c r="V513" i="7"/>
  <c r="V539" i="7"/>
  <c r="V541" i="7"/>
  <c r="V543" i="7"/>
  <c r="V545" i="7"/>
  <c r="V571" i="7"/>
  <c r="V573" i="7"/>
  <c r="V575" i="7"/>
  <c r="V577" i="7"/>
  <c r="V603" i="7"/>
  <c r="V605" i="7"/>
  <c r="V607" i="7"/>
  <c r="V609" i="7"/>
  <c r="V635" i="7"/>
  <c r="V637" i="7"/>
  <c r="V639" i="7"/>
  <c r="V641" i="7"/>
  <c r="R28" i="7"/>
  <c r="R30" i="7"/>
  <c r="R32" i="7"/>
  <c r="R34" i="7"/>
  <c r="R60" i="7"/>
  <c r="R62" i="7"/>
  <c r="R64" i="7"/>
  <c r="R66" i="7"/>
  <c r="R92" i="7"/>
  <c r="R94" i="7"/>
  <c r="R96" i="7"/>
  <c r="R98" i="7"/>
  <c r="R124" i="7"/>
  <c r="R126" i="7"/>
  <c r="R128" i="7"/>
  <c r="R130" i="7"/>
  <c r="R156" i="7"/>
  <c r="R158" i="7"/>
  <c r="R160" i="7"/>
  <c r="R162" i="7"/>
  <c r="R188" i="7"/>
  <c r="R190" i="7"/>
  <c r="R192" i="7"/>
  <c r="R194" i="7"/>
  <c r="R220" i="7"/>
  <c r="R222" i="7"/>
  <c r="R224" i="7"/>
  <c r="R226" i="7"/>
  <c r="R252" i="7"/>
  <c r="R254" i="7"/>
  <c r="R256" i="7"/>
  <c r="R258" i="7"/>
  <c r="R284" i="7"/>
  <c r="R286" i="7"/>
  <c r="R288" i="7"/>
  <c r="R290" i="7"/>
  <c r="R316" i="7"/>
  <c r="R318" i="7"/>
  <c r="R320" i="7"/>
  <c r="R322" i="7"/>
  <c r="R348" i="7"/>
  <c r="R350" i="7"/>
  <c r="R352" i="7"/>
  <c r="R354" i="7"/>
  <c r="R380" i="7"/>
  <c r="R382" i="7"/>
  <c r="R384" i="7"/>
  <c r="R386" i="7"/>
  <c r="V380" i="7"/>
  <c r="V382" i="7"/>
  <c r="V384" i="7"/>
  <c r="V386" i="7"/>
  <c r="V412" i="7"/>
  <c r="V414" i="7"/>
  <c r="V416" i="7"/>
  <c r="V418" i="7"/>
  <c r="V444" i="7"/>
  <c r="V446" i="7"/>
  <c r="V448" i="7"/>
  <c r="V450" i="7"/>
  <c r="V476" i="7"/>
  <c r="V478" i="7"/>
  <c r="V480" i="7"/>
  <c r="V482" i="7"/>
  <c r="V508" i="7"/>
  <c r="V510" i="7"/>
  <c r="V512" i="7"/>
  <c r="V514" i="7"/>
  <c r="V540" i="7"/>
  <c r="V542" i="7"/>
  <c r="V544" i="7"/>
  <c r="V546" i="7"/>
  <c r="V572" i="7"/>
  <c r="V574" i="7"/>
  <c r="V576" i="7"/>
  <c r="V578" i="7"/>
  <c r="V604" i="7"/>
  <c r="V606" i="7"/>
  <c r="V608" i="7"/>
  <c r="V610" i="7"/>
  <c r="V636" i="7"/>
  <c r="V638" i="7"/>
  <c r="V640" i="7"/>
  <c r="V642" i="7"/>
  <c r="R27" i="7"/>
  <c r="R29" i="7"/>
  <c r="R31" i="7"/>
  <c r="R33" i="7"/>
  <c r="R59" i="7"/>
  <c r="R61" i="7"/>
  <c r="R63" i="7"/>
  <c r="R65" i="7"/>
  <c r="R91" i="7"/>
  <c r="R93" i="7"/>
  <c r="R95" i="7"/>
  <c r="R97" i="7"/>
  <c r="R123" i="7"/>
  <c r="R125" i="7"/>
  <c r="R127" i="7"/>
  <c r="R129" i="7"/>
  <c r="R155" i="7"/>
  <c r="R157" i="7"/>
  <c r="R159" i="7"/>
  <c r="R161" i="7"/>
  <c r="R187" i="7"/>
  <c r="R189" i="7"/>
  <c r="R191" i="7"/>
  <c r="R193" i="7"/>
  <c r="R219" i="7"/>
  <c r="R221" i="7"/>
  <c r="R223" i="7"/>
  <c r="R225" i="7"/>
  <c r="R251" i="7"/>
  <c r="R253" i="7"/>
  <c r="R255" i="7"/>
  <c r="R257" i="7"/>
  <c r="R283" i="7"/>
  <c r="R285" i="7"/>
  <c r="R287" i="7"/>
  <c r="R289" i="7"/>
  <c r="R315" i="7"/>
  <c r="R317" i="7"/>
  <c r="R319" i="7"/>
  <c r="R321" i="7"/>
  <c r="R347" i="7"/>
  <c r="R349" i="7"/>
  <c r="R351" i="7"/>
  <c r="R353" i="7"/>
  <c r="R379" i="7"/>
  <c r="R381" i="7"/>
  <c r="R383" i="7"/>
  <c r="R385" i="7"/>
  <c r="R411" i="7"/>
  <c r="R413" i="7"/>
  <c r="R415" i="7"/>
  <c r="R417" i="7"/>
  <c r="R443" i="7"/>
  <c r="R445" i="7"/>
  <c r="R447" i="7"/>
  <c r="R449" i="7"/>
  <c r="R475" i="7"/>
  <c r="R477" i="7"/>
  <c r="R479" i="7"/>
  <c r="R481" i="7"/>
  <c r="R507" i="7"/>
  <c r="R509" i="7"/>
  <c r="R511" i="7"/>
  <c r="R513" i="7"/>
  <c r="R539" i="7"/>
  <c r="R541" i="7"/>
  <c r="R543" i="7"/>
  <c r="R545" i="7"/>
  <c r="R571" i="7"/>
  <c r="R573" i="7"/>
  <c r="R575" i="7"/>
  <c r="R577" i="7"/>
  <c r="R603" i="7"/>
  <c r="R605" i="7"/>
  <c r="R607" i="7"/>
  <c r="R609" i="7"/>
  <c r="R635" i="7"/>
  <c r="R637" i="7"/>
  <c r="R639" i="7"/>
  <c r="R641" i="7"/>
  <c r="P28" i="7"/>
  <c r="P30" i="7"/>
  <c r="P32" i="7"/>
  <c r="P34" i="7"/>
  <c r="P60" i="7"/>
  <c r="P62" i="7"/>
  <c r="P64" i="7"/>
  <c r="P66" i="7"/>
  <c r="P92" i="7"/>
  <c r="P94" i="7"/>
  <c r="P96" i="7"/>
  <c r="P98" i="7"/>
  <c r="P124" i="7"/>
  <c r="P126" i="7"/>
  <c r="P128" i="7"/>
  <c r="P130" i="7"/>
  <c r="P156" i="7"/>
  <c r="P158" i="7"/>
  <c r="P160" i="7"/>
  <c r="P162" i="7"/>
  <c r="P188" i="7"/>
  <c r="P190" i="7"/>
  <c r="P192" i="7"/>
  <c r="P194" i="7"/>
  <c r="P220" i="7"/>
  <c r="P222" i="7"/>
  <c r="P224" i="7"/>
  <c r="P226" i="7"/>
  <c r="P252" i="7"/>
  <c r="P254" i="7"/>
  <c r="P256" i="7"/>
  <c r="P258" i="7"/>
  <c r="P284" i="7"/>
  <c r="P286" i="7"/>
  <c r="P288" i="7"/>
  <c r="P290" i="7"/>
  <c r="P316" i="7"/>
  <c r="P318" i="7"/>
  <c r="P320" i="7"/>
  <c r="P322" i="7"/>
  <c r="P348" i="7"/>
  <c r="P350" i="7"/>
  <c r="P352" i="7"/>
  <c r="P354" i="7"/>
  <c r="P380" i="7"/>
  <c r="P382" i="7"/>
  <c r="P384" i="7"/>
  <c r="P386" i="7"/>
  <c r="P412" i="7"/>
  <c r="P414" i="7"/>
  <c r="P416" i="7"/>
  <c r="P418" i="7"/>
  <c r="P444" i="7"/>
  <c r="R412" i="7"/>
  <c r="R414" i="7"/>
  <c r="R416" i="7"/>
  <c r="R418" i="7"/>
  <c r="R444" i="7"/>
  <c r="R446" i="7"/>
  <c r="R448" i="7"/>
  <c r="R450" i="7"/>
  <c r="R476" i="7"/>
  <c r="R478" i="7"/>
  <c r="R480" i="7"/>
  <c r="R482" i="7"/>
  <c r="R508" i="7"/>
  <c r="R510" i="7"/>
  <c r="R512" i="7"/>
  <c r="R514" i="7"/>
  <c r="R540" i="7"/>
  <c r="R542" i="7"/>
  <c r="R544" i="7"/>
  <c r="R546" i="7"/>
  <c r="R572" i="7"/>
  <c r="R574" i="7"/>
  <c r="R576" i="7"/>
  <c r="R578" i="7"/>
  <c r="R604" i="7"/>
  <c r="R606" i="7"/>
  <c r="R608" i="7"/>
  <c r="R610" i="7"/>
  <c r="R636" i="7"/>
  <c r="R638" i="7"/>
  <c r="R640" i="7"/>
  <c r="R642" i="7"/>
  <c r="P27" i="7"/>
  <c r="P29" i="7"/>
  <c r="P31" i="7"/>
  <c r="P33" i="7"/>
  <c r="P59" i="7"/>
  <c r="P61" i="7"/>
  <c r="P63" i="7"/>
  <c r="P65" i="7"/>
  <c r="P91" i="7"/>
  <c r="P93" i="7"/>
  <c r="P95" i="7"/>
  <c r="P97" i="7"/>
  <c r="P123" i="7"/>
  <c r="P125" i="7"/>
  <c r="P127" i="7"/>
  <c r="P129" i="7"/>
  <c r="P155" i="7"/>
  <c r="P157" i="7"/>
  <c r="P159" i="7"/>
  <c r="P161" i="7"/>
  <c r="P187" i="7"/>
  <c r="P189" i="7"/>
  <c r="P191" i="7"/>
  <c r="P193" i="7"/>
  <c r="P219" i="7"/>
  <c r="P221" i="7"/>
  <c r="P223" i="7"/>
  <c r="P225" i="7"/>
  <c r="P251" i="7"/>
  <c r="P253" i="7"/>
  <c r="P255" i="7"/>
  <c r="P257" i="7"/>
  <c r="P283" i="7"/>
  <c r="P285" i="7"/>
  <c r="P287" i="7"/>
  <c r="P289" i="7"/>
  <c r="P315" i="7"/>
  <c r="P317" i="7"/>
  <c r="P319" i="7"/>
  <c r="P321" i="7"/>
  <c r="P347" i="7"/>
  <c r="P349" i="7"/>
  <c r="P351" i="7"/>
  <c r="P353" i="7"/>
  <c r="P379" i="7"/>
  <c r="P381" i="7"/>
  <c r="P383" i="7"/>
  <c r="P385" i="7"/>
  <c r="P411" i="7"/>
  <c r="P413" i="7"/>
  <c r="P415" i="7"/>
  <c r="P417" i="7"/>
  <c r="P443" i="7"/>
  <c r="P445" i="7"/>
  <c r="P446" i="7"/>
  <c r="P448" i="7"/>
  <c r="P450" i="7"/>
  <c r="P476" i="7"/>
  <c r="P478" i="7"/>
  <c r="P480" i="7"/>
  <c r="P482" i="7"/>
  <c r="P508" i="7"/>
  <c r="P510" i="7"/>
  <c r="P512" i="7"/>
  <c r="P514" i="7"/>
  <c r="P540" i="7"/>
  <c r="P542" i="7"/>
  <c r="P544" i="7"/>
  <c r="P546" i="7"/>
  <c r="P572" i="7"/>
  <c r="P574" i="7"/>
  <c r="P576" i="7"/>
  <c r="P578" i="7"/>
  <c r="P604" i="7"/>
  <c r="P606" i="7"/>
  <c r="P608" i="7"/>
  <c r="P610" i="7"/>
  <c r="P636" i="7"/>
  <c r="P638" i="7"/>
  <c r="P640" i="7"/>
  <c r="P642" i="7"/>
  <c r="O27" i="7"/>
  <c r="O29" i="7"/>
  <c r="O31" i="7"/>
  <c r="O33" i="7"/>
  <c r="O59" i="7"/>
  <c r="O61" i="7"/>
  <c r="O63" i="7"/>
  <c r="O65" i="7"/>
  <c r="O91" i="7"/>
  <c r="O93" i="7"/>
  <c r="O95" i="7"/>
  <c r="O97" i="7"/>
  <c r="O123" i="7"/>
  <c r="O125" i="7"/>
  <c r="O127" i="7"/>
  <c r="O129" i="7"/>
  <c r="O155" i="7"/>
  <c r="O157" i="7"/>
  <c r="O159" i="7"/>
  <c r="O161" i="7"/>
  <c r="O187" i="7"/>
  <c r="O189" i="7"/>
  <c r="O191" i="7"/>
  <c r="O193" i="7"/>
  <c r="O219" i="7"/>
  <c r="O221" i="7"/>
  <c r="O223" i="7"/>
  <c r="O225" i="7"/>
  <c r="O251" i="7"/>
  <c r="O253" i="7"/>
  <c r="O255" i="7"/>
  <c r="O257" i="7"/>
  <c r="O283" i="7"/>
  <c r="O285" i="7"/>
  <c r="O287" i="7"/>
  <c r="O289" i="7"/>
  <c r="O315" i="7"/>
  <c r="O317" i="7"/>
  <c r="O319" i="7"/>
  <c r="O321" i="7"/>
  <c r="O347" i="7"/>
  <c r="O349" i="7"/>
  <c r="O351" i="7"/>
  <c r="O353" i="7"/>
  <c r="O379" i="7"/>
  <c r="O381" i="7"/>
  <c r="O383" i="7"/>
  <c r="O385" i="7"/>
  <c r="O411" i="7"/>
  <c r="O413" i="7"/>
  <c r="O415" i="7"/>
  <c r="O417" i="7"/>
  <c r="O443" i="7"/>
  <c r="O445" i="7"/>
  <c r="O447" i="7"/>
  <c r="O449" i="7"/>
  <c r="O475" i="7"/>
  <c r="O477" i="7"/>
  <c r="O479" i="7"/>
  <c r="O481" i="7"/>
  <c r="O507" i="7"/>
  <c r="O509" i="7"/>
  <c r="O511" i="7"/>
  <c r="O513" i="7"/>
  <c r="O539" i="7"/>
  <c r="O541" i="7"/>
  <c r="O543" i="7"/>
  <c r="O545" i="7"/>
  <c r="O571" i="7"/>
  <c r="O573" i="7"/>
  <c r="O575" i="7"/>
  <c r="O577" i="7"/>
  <c r="O603" i="7"/>
  <c r="O605" i="7"/>
  <c r="O607" i="7"/>
  <c r="O609" i="7"/>
  <c r="O635" i="7"/>
  <c r="O637" i="7"/>
  <c r="O639" i="7"/>
  <c r="O641" i="7"/>
  <c r="N28" i="7"/>
  <c r="N30" i="7"/>
  <c r="N32" i="7"/>
  <c r="N34" i="7"/>
  <c r="N60" i="7"/>
  <c r="N62" i="7"/>
  <c r="N64" i="7"/>
  <c r="N66" i="7"/>
  <c r="N92" i="7"/>
  <c r="N94" i="7"/>
  <c r="N96" i="7"/>
  <c r="N98" i="7"/>
  <c r="N124" i="7"/>
  <c r="N126" i="7"/>
  <c r="N128" i="7"/>
  <c r="N130" i="7"/>
  <c r="N156" i="7"/>
  <c r="N158" i="7"/>
  <c r="N160" i="7"/>
  <c r="N162" i="7"/>
  <c r="N188" i="7"/>
  <c r="N190" i="7"/>
  <c r="N192" i="7"/>
  <c r="N194" i="7"/>
  <c r="N220" i="7"/>
  <c r="N222" i="7"/>
  <c r="N224" i="7"/>
  <c r="N226" i="7"/>
  <c r="N252" i="7"/>
  <c r="N254" i="7"/>
  <c r="N256" i="7"/>
  <c r="N258" i="7"/>
  <c r="N284" i="7"/>
  <c r="N286" i="7"/>
  <c r="N288" i="7"/>
  <c r="N290" i="7"/>
  <c r="N316" i="7"/>
  <c r="N318" i="7"/>
  <c r="N320" i="7"/>
  <c r="N322" i="7"/>
  <c r="N348" i="7"/>
  <c r="N350" i="7"/>
  <c r="N352" i="7"/>
  <c r="N354" i="7"/>
  <c r="N380" i="7"/>
  <c r="N382" i="7"/>
  <c r="N384" i="7"/>
  <c r="N386" i="7"/>
  <c r="N412" i="7"/>
  <c r="N414" i="7"/>
  <c r="N416" i="7"/>
  <c r="N418" i="7"/>
  <c r="N444" i="7"/>
  <c r="N446" i="7"/>
  <c r="N448" i="7"/>
  <c r="N450" i="7"/>
  <c r="N476" i="7"/>
  <c r="N478" i="7"/>
  <c r="N480" i="7"/>
  <c r="N482" i="7"/>
  <c r="N508" i="7"/>
  <c r="N510" i="7"/>
  <c r="N512" i="7"/>
  <c r="N514" i="7"/>
  <c r="P447" i="7"/>
  <c r="P449" i="7"/>
  <c r="P475" i="7"/>
  <c r="P477" i="7"/>
  <c r="P479" i="7"/>
  <c r="P481" i="7"/>
  <c r="P507" i="7"/>
  <c r="P509" i="7"/>
  <c r="P511" i="7"/>
  <c r="P513" i="7"/>
  <c r="P539" i="7"/>
  <c r="P541" i="7"/>
  <c r="P543" i="7"/>
  <c r="P545" i="7"/>
  <c r="P571" i="7"/>
  <c r="P573" i="7"/>
  <c r="P575" i="7"/>
  <c r="P577" i="7"/>
  <c r="P603" i="7"/>
  <c r="P605" i="7"/>
  <c r="P607" i="7"/>
  <c r="P609" i="7"/>
  <c r="P635" i="7"/>
  <c r="P637" i="7"/>
  <c r="P639" i="7"/>
  <c r="P641" i="7"/>
  <c r="O28" i="7"/>
  <c r="O30" i="7"/>
  <c r="O32" i="7"/>
  <c r="O34" i="7"/>
  <c r="O60" i="7"/>
  <c r="O62" i="7"/>
  <c r="O64" i="7"/>
  <c r="O66" i="7"/>
  <c r="O92" i="7"/>
  <c r="O94" i="7"/>
  <c r="O96" i="7"/>
  <c r="O98" i="7"/>
  <c r="O124" i="7"/>
  <c r="O126" i="7"/>
  <c r="O128" i="7"/>
  <c r="O130" i="7"/>
  <c r="O156" i="7"/>
  <c r="O158" i="7"/>
  <c r="O160" i="7"/>
  <c r="O162" i="7"/>
  <c r="O188" i="7"/>
  <c r="O190" i="7"/>
  <c r="O192" i="7"/>
  <c r="O194" i="7"/>
  <c r="O220" i="7"/>
  <c r="O222" i="7"/>
  <c r="O224" i="7"/>
  <c r="O226" i="7"/>
  <c r="O252" i="7"/>
  <c r="O254" i="7"/>
  <c r="O256" i="7"/>
  <c r="O258" i="7"/>
  <c r="O284" i="7"/>
  <c r="O286" i="7"/>
  <c r="O288" i="7"/>
  <c r="O290" i="7"/>
  <c r="O316" i="7"/>
  <c r="O318" i="7"/>
  <c r="O320" i="7"/>
  <c r="O322" i="7"/>
  <c r="O348" i="7"/>
  <c r="O350" i="7"/>
  <c r="O352" i="7"/>
  <c r="O354" i="7"/>
  <c r="O380" i="7"/>
  <c r="O382" i="7"/>
  <c r="O384" i="7"/>
  <c r="O386" i="7"/>
  <c r="O412" i="7"/>
  <c r="O414" i="7"/>
  <c r="O416" i="7"/>
  <c r="O418" i="7"/>
  <c r="O444" i="7"/>
  <c r="O446" i="7"/>
  <c r="O448" i="7"/>
  <c r="O450" i="7"/>
  <c r="O476" i="7"/>
  <c r="O478" i="7"/>
  <c r="O480" i="7"/>
  <c r="O482" i="7"/>
  <c r="O508" i="7"/>
  <c r="O510" i="7"/>
  <c r="O512" i="7"/>
  <c r="O514" i="7"/>
  <c r="O540" i="7"/>
  <c r="O542" i="7"/>
  <c r="O544" i="7"/>
  <c r="O546" i="7"/>
  <c r="O572" i="7"/>
  <c r="O574" i="7"/>
  <c r="O576" i="7"/>
  <c r="O578" i="7"/>
  <c r="O604" i="7"/>
  <c r="O606" i="7"/>
  <c r="O608" i="7"/>
  <c r="O610" i="7"/>
  <c r="O636" i="7"/>
  <c r="O638" i="7"/>
  <c r="O640" i="7"/>
  <c r="O642" i="7"/>
  <c r="N27" i="7"/>
  <c r="N29" i="7"/>
  <c r="N31" i="7"/>
  <c r="N33" i="7"/>
  <c r="N59" i="7"/>
  <c r="N61" i="7"/>
  <c r="N63" i="7"/>
  <c r="N65" i="7"/>
  <c r="N91" i="7"/>
  <c r="N93" i="7"/>
  <c r="N95" i="7"/>
  <c r="N97" i="7"/>
  <c r="N123" i="7"/>
  <c r="N125" i="7"/>
  <c r="N127" i="7"/>
  <c r="N129" i="7"/>
  <c r="N155" i="7"/>
  <c r="N157" i="7"/>
  <c r="N159" i="7"/>
  <c r="N161" i="7"/>
  <c r="N187" i="7"/>
  <c r="N189" i="7"/>
  <c r="N191" i="7"/>
  <c r="N193" i="7"/>
  <c r="N219" i="7"/>
  <c r="N221" i="7"/>
  <c r="N223" i="7"/>
  <c r="N225" i="7"/>
  <c r="N251" i="7"/>
  <c r="N253" i="7"/>
  <c r="N255" i="7"/>
  <c r="N257" i="7"/>
  <c r="N283" i="7"/>
  <c r="N285" i="7"/>
  <c r="N287" i="7"/>
  <c r="N289" i="7"/>
  <c r="N315" i="7"/>
  <c r="N317" i="7"/>
  <c r="N319" i="7"/>
  <c r="N321" i="7"/>
  <c r="N347" i="7"/>
  <c r="N349" i="7"/>
  <c r="N351" i="7"/>
  <c r="N353" i="7"/>
  <c r="N379" i="7"/>
  <c r="N381" i="7"/>
  <c r="N383" i="7"/>
  <c r="N385" i="7"/>
  <c r="N411" i="7"/>
  <c r="N413" i="7"/>
  <c r="N415" i="7"/>
  <c r="N417" i="7"/>
  <c r="N443" i="7"/>
  <c r="N445" i="7"/>
  <c r="N447" i="7"/>
  <c r="N449" i="7"/>
  <c r="N475" i="7"/>
  <c r="N477" i="7"/>
  <c r="N479" i="7"/>
  <c r="N481" i="7"/>
  <c r="N507" i="7"/>
  <c r="N509" i="7"/>
  <c r="N511" i="7"/>
  <c r="N513" i="7"/>
  <c r="N540" i="7"/>
  <c r="N542" i="7"/>
  <c r="N544" i="7"/>
  <c r="N546" i="7"/>
  <c r="N572" i="7"/>
  <c r="N574" i="7"/>
  <c r="N576" i="7"/>
  <c r="N578" i="7"/>
  <c r="N604" i="7"/>
  <c r="N606" i="7"/>
  <c r="N608" i="7"/>
  <c r="N610" i="7"/>
  <c r="N636" i="7"/>
  <c r="N638" i="7"/>
  <c r="N640" i="7"/>
  <c r="N642" i="7"/>
  <c r="N539" i="7"/>
  <c r="N541" i="7"/>
  <c r="N543" i="7"/>
  <c r="N545" i="7"/>
  <c r="N571" i="7"/>
  <c r="N573" i="7"/>
  <c r="N575" i="7"/>
  <c r="N577" i="7"/>
  <c r="N603" i="7"/>
  <c r="N605" i="7"/>
  <c r="N607" i="7"/>
  <c r="N609" i="7"/>
  <c r="N635" i="7"/>
  <c r="N637" i="7"/>
  <c r="N639" i="7"/>
  <c r="N641" i="7"/>
  <c r="AD33" i="7"/>
  <c r="Z33" i="7"/>
  <c r="AA33" i="7"/>
  <c r="AD34" i="7"/>
  <c r="Z34" i="7"/>
  <c r="AC34" i="7"/>
  <c r="Y34" i="7"/>
  <c r="AB32" i="7"/>
  <c r="AA32" i="7"/>
  <c r="AB31" i="7"/>
  <c r="AC31" i="7"/>
  <c r="Y31" i="7"/>
  <c r="AB30" i="7"/>
  <c r="AA30" i="7"/>
  <c r="AB29" i="7"/>
  <c r="AC29" i="7"/>
  <c r="Y29" i="7"/>
  <c r="AB28" i="7"/>
  <c r="AA28" i="7"/>
  <c r="AB27" i="7"/>
  <c r="AC27" i="7"/>
  <c r="Y27" i="7"/>
  <c r="AD27" i="7"/>
  <c r="AA27" i="7"/>
  <c r="AB33" i="7"/>
  <c r="AC33" i="7"/>
  <c r="Y33" i="7"/>
  <c r="AB34" i="7"/>
  <c r="AA34" i="7"/>
  <c r="AD32" i="7"/>
  <c r="Z32" i="7"/>
  <c r="AC32" i="7"/>
  <c r="Y32" i="7"/>
  <c r="AD31" i="7"/>
  <c r="Z31" i="7"/>
  <c r="AA31" i="7"/>
  <c r="AD30" i="7"/>
  <c r="Z30" i="7"/>
  <c r="AC30" i="7"/>
  <c r="Y30" i="7"/>
  <c r="AD29" i="7"/>
  <c r="Z29" i="7"/>
  <c r="AA29" i="7"/>
  <c r="AD28" i="7"/>
  <c r="Z28" i="7"/>
  <c r="AC28" i="7"/>
  <c r="Y28" i="7"/>
  <c r="Z27" i="7"/>
  <c r="AC66" i="7"/>
  <c r="Y66" i="7"/>
  <c r="AB66" i="7"/>
  <c r="AA64" i="7"/>
  <c r="AD64" i="7"/>
  <c r="Z64" i="7"/>
  <c r="AC62" i="7"/>
  <c r="Y62" i="7"/>
  <c r="AB62" i="7"/>
  <c r="AA60" i="7"/>
  <c r="AD60" i="7"/>
  <c r="Z60" i="7"/>
  <c r="AB65" i="7"/>
  <c r="AA65" i="7"/>
  <c r="AD63" i="7"/>
  <c r="Z63" i="7"/>
  <c r="AC63" i="7"/>
  <c r="Y63" i="7"/>
  <c r="AB61" i="7"/>
  <c r="AA61" i="7"/>
  <c r="AD59" i="7"/>
  <c r="Z59" i="7"/>
  <c r="AC59" i="7"/>
  <c r="Y59" i="7"/>
  <c r="AA66" i="7"/>
  <c r="AD66" i="7"/>
  <c r="Z66" i="7"/>
  <c r="AC64" i="7"/>
  <c r="Y64" i="7"/>
  <c r="AB64" i="7"/>
  <c r="AA62" i="7"/>
  <c r="AD62" i="7"/>
  <c r="Z62" i="7"/>
  <c r="AC60" i="7"/>
  <c r="Y60" i="7"/>
  <c r="AB60" i="7"/>
  <c r="AD65" i="7"/>
  <c r="Z65" i="7"/>
  <c r="AC65" i="7"/>
  <c r="Y65" i="7"/>
  <c r="AB63" i="7"/>
  <c r="AA63" i="7"/>
  <c r="AD61" i="7"/>
  <c r="Z61" i="7"/>
  <c r="AC61" i="7"/>
  <c r="Y61" i="7"/>
  <c r="AB59" i="7"/>
  <c r="AA59" i="7"/>
  <c r="AC98" i="7"/>
  <c r="Y98" i="7"/>
  <c r="AB98" i="7"/>
  <c r="AA96" i="7"/>
  <c r="AD96" i="7"/>
  <c r="Z96" i="7"/>
  <c r="AC94" i="7"/>
  <c r="Y94" i="7"/>
  <c r="AB94" i="7"/>
  <c r="AA92" i="7"/>
  <c r="AD92" i="7"/>
  <c r="Z92" i="7"/>
  <c r="AB97" i="7"/>
  <c r="AA97" i="7"/>
  <c r="AD95" i="7"/>
  <c r="Z95" i="7"/>
  <c r="AC95" i="7"/>
  <c r="Y95" i="7"/>
  <c r="AB93" i="7"/>
  <c r="AA93" i="7"/>
  <c r="AD91" i="7"/>
  <c r="Z91" i="7"/>
  <c r="AC91" i="7"/>
  <c r="Y91" i="7"/>
  <c r="AB91" i="7"/>
  <c r="AA98" i="7"/>
  <c r="AD98" i="7"/>
  <c r="Z98" i="7"/>
  <c r="AC96" i="7"/>
  <c r="Y96" i="7"/>
  <c r="AB96" i="7"/>
  <c r="AA94" i="7"/>
  <c r="AD94" i="7"/>
  <c r="Z94" i="7"/>
  <c r="AC92" i="7"/>
  <c r="Y92" i="7"/>
  <c r="AB92" i="7"/>
  <c r="AD97" i="7"/>
  <c r="Z97" i="7"/>
  <c r="AC97" i="7"/>
  <c r="Y97" i="7"/>
  <c r="AB95" i="7"/>
  <c r="AA95" i="7"/>
  <c r="AD93" i="7"/>
  <c r="Z93" i="7"/>
  <c r="AC93" i="7"/>
  <c r="Y93" i="7"/>
  <c r="AA91" i="7"/>
  <c r="AC130" i="7"/>
  <c r="Y130" i="7"/>
  <c r="AB130" i="7"/>
  <c r="AA128" i="7"/>
  <c r="AD128" i="7"/>
  <c r="Z128" i="7"/>
  <c r="AC126" i="7"/>
  <c r="Y126" i="7"/>
  <c r="AB126" i="7"/>
  <c r="AA124" i="7"/>
  <c r="AD124" i="7"/>
  <c r="Z124" i="7"/>
  <c r="AB129" i="7"/>
  <c r="AA129" i="7"/>
  <c r="AD127" i="7"/>
  <c r="Z127" i="7"/>
  <c r="AC127" i="7"/>
  <c r="Y127" i="7"/>
  <c r="AB125" i="7"/>
  <c r="AA125" i="7"/>
  <c r="AD123" i="7"/>
  <c r="Z123" i="7"/>
  <c r="AC123" i="7"/>
  <c r="Y123" i="7"/>
  <c r="AA130" i="7"/>
  <c r="AD130" i="7"/>
  <c r="Z130" i="7"/>
  <c r="AC128" i="7"/>
  <c r="Y128" i="7"/>
  <c r="AB128" i="7"/>
  <c r="AA126" i="7"/>
  <c r="AD126" i="7"/>
  <c r="Z126" i="7"/>
  <c r="AC124" i="7"/>
  <c r="Y124" i="7"/>
  <c r="AB124" i="7"/>
  <c r="AD129" i="7"/>
  <c r="Z129" i="7"/>
  <c r="AC129" i="7"/>
  <c r="Y129" i="7"/>
  <c r="AB127" i="7"/>
  <c r="AA127" i="7"/>
  <c r="AD125" i="7"/>
  <c r="Z125" i="7"/>
  <c r="AC125" i="7"/>
  <c r="Y125" i="7"/>
  <c r="AB123" i="7"/>
  <c r="AA123" i="7"/>
  <c r="AC162" i="7"/>
  <c r="Y162" i="7"/>
  <c r="AB162" i="7"/>
  <c r="AA160" i="7"/>
  <c r="AD160" i="7"/>
  <c r="Z160" i="7"/>
  <c r="AC158" i="7"/>
  <c r="Y158" i="7"/>
  <c r="AB158" i="7"/>
  <c r="AA156" i="7"/>
  <c r="AD156" i="7"/>
  <c r="Z156" i="7"/>
  <c r="AB161" i="7"/>
  <c r="AA161" i="7"/>
  <c r="AD159" i="7"/>
  <c r="Z159" i="7"/>
  <c r="AC159" i="7"/>
  <c r="Y159" i="7"/>
  <c r="AB157" i="7"/>
  <c r="AA157" i="7"/>
  <c r="AD155" i="7"/>
  <c r="Z155" i="7"/>
  <c r="AC155" i="7"/>
  <c r="Y155" i="7"/>
  <c r="AA162" i="7"/>
  <c r="AD162" i="7"/>
  <c r="Z162" i="7"/>
  <c r="AC160" i="7"/>
  <c r="Y160" i="7"/>
  <c r="AB160" i="7"/>
  <c r="AA158" i="7"/>
  <c r="AD158" i="7"/>
  <c r="Z158" i="7"/>
  <c r="AC156" i="7"/>
  <c r="Y156" i="7"/>
  <c r="AB156" i="7"/>
  <c r="AD161" i="7"/>
  <c r="Z161" i="7"/>
  <c r="AC161" i="7"/>
  <c r="Y161" i="7"/>
  <c r="AB159" i="7"/>
  <c r="AA159" i="7"/>
  <c r="AD157" i="7"/>
  <c r="Z157" i="7"/>
  <c r="AC157" i="7"/>
  <c r="Y157" i="7"/>
  <c r="AB155" i="7"/>
  <c r="AA155" i="7"/>
  <c r="AC188" i="7"/>
  <c r="Y188" i="7"/>
  <c r="AB188" i="7"/>
  <c r="AA194" i="7"/>
  <c r="AD194" i="7"/>
  <c r="Z194" i="7"/>
  <c r="AC192" i="7"/>
  <c r="Y192" i="7"/>
  <c r="AB192" i="7"/>
  <c r="AA190" i="7"/>
  <c r="AD190" i="7"/>
  <c r="Z190" i="7"/>
  <c r="AB193" i="7"/>
  <c r="AA193" i="7"/>
  <c r="AD191" i="7"/>
  <c r="Z191" i="7"/>
  <c r="AC191" i="7"/>
  <c r="Y191" i="7"/>
  <c r="AB189" i="7"/>
  <c r="AA189" i="7"/>
  <c r="AD187" i="7"/>
  <c r="Z187" i="7"/>
  <c r="AC187" i="7"/>
  <c r="Y187" i="7"/>
  <c r="AA188" i="7"/>
  <c r="AD188" i="7"/>
  <c r="Z188" i="7"/>
  <c r="AC194" i="7"/>
  <c r="Y194" i="7"/>
  <c r="AB194" i="7"/>
  <c r="AA192" i="7"/>
  <c r="AD192" i="7"/>
  <c r="Z192" i="7"/>
  <c r="AC190" i="7"/>
  <c r="Y190" i="7"/>
  <c r="AB190" i="7"/>
  <c r="AD193" i="7"/>
  <c r="Z193" i="7"/>
  <c r="AC193" i="7"/>
  <c r="Y193" i="7"/>
  <c r="AB191" i="7"/>
  <c r="AA191" i="7"/>
  <c r="AD189" i="7"/>
  <c r="Z189" i="7"/>
  <c r="AC189" i="7"/>
  <c r="Y189" i="7"/>
  <c r="AB187" i="7"/>
  <c r="AA187" i="7"/>
  <c r="AC220" i="7"/>
  <c r="Y220" i="7"/>
  <c r="AB220" i="7"/>
  <c r="AA224" i="7"/>
  <c r="AD224" i="7"/>
  <c r="Z224" i="7"/>
  <c r="AC222" i="7"/>
  <c r="Y222" i="7"/>
  <c r="AB222" i="7"/>
  <c r="AA226" i="7"/>
  <c r="AD226" i="7"/>
  <c r="Z226" i="7"/>
  <c r="AB225" i="7"/>
  <c r="AA225" i="7"/>
  <c r="AD223" i="7"/>
  <c r="Z223" i="7"/>
  <c r="AC223" i="7"/>
  <c r="Y223" i="7"/>
  <c r="AB221" i="7"/>
  <c r="AA221" i="7"/>
  <c r="AD219" i="7"/>
  <c r="Z219" i="7"/>
  <c r="AC219" i="7"/>
  <c r="Y219" i="7"/>
  <c r="AA220" i="7"/>
  <c r="AD220" i="7"/>
  <c r="Z220" i="7"/>
  <c r="AC224" i="7"/>
  <c r="Y224" i="7"/>
  <c r="AB224" i="7"/>
  <c r="AA222" i="7"/>
  <c r="AD222" i="7"/>
  <c r="Z222" i="7"/>
  <c r="AC226" i="7"/>
  <c r="Y226" i="7"/>
  <c r="AB226" i="7"/>
  <c r="AD225" i="7"/>
  <c r="Z225" i="7"/>
  <c r="AC225" i="7"/>
  <c r="Y225" i="7"/>
  <c r="AB223" i="7"/>
  <c r="AA223" i="7"/>
  <c r="AD221" i="7"/>
  <c r="Z221" i="7"/>
  <c r="AC221" i="7"/>
  <c r="Y221" i="7"/>
  <c r="AB219" i="7"/>
  <c r="AA219" i="7"/>
  <c r="AC252" i="7"/>
  <c r="Y252" i="7"/>
  <c r="AB252" i="7"/>
  <c r="AA256" i="7"/>
  <c r="AD256" i="7"/>
  <c r="Z256" i="7"/>
  <c r="AC254" i="7"/>
  <c r="Y254" i="7"/>
  <c r="AB254" i="7"/>
  <c r="AA258" i="7"/>
  <c r="AD258" i="7"/>
  <c r="Z258" i="7"/>
  <c r="AB257" i="7"/>
  <c r="AA257" i="7"/>
  <c r="AD255" i="7"/>
  <c r="Z255" i="7"/>
  <c r="AC255" i="7"/>
  <c r="Y255" i="7"/>
  <c r="AB253" i="7"/>
  <c r="AA253" i="7"/>
  <c r="AD251" i="7"/>
  <c r="Z251" i="7"/>
  <c r="AC251" i="7"/>
  <c r="Y251" i="7"/>
  <c r="AA252" i="7"/>
  <c r="AD252" i="7"/>
  <c r="Z252" i="7"/>
  <c r="AC256" i="7"/>
  <c r="Y256" i="7"/>
  <c r="AB256" i="7"/>
  <c r="AA254" i="7"/>
  <c r="AD254" i="7"/>
  <c r="Z254" i="7"/>
  <c r="AC258" i="7"/>
  <c r="Y258" i="7"/>
  <c r="AB258" i="7"/>
  <c r="AD257" i="7"/>
  <c r="Z257" i="7"/>
  <c r="AC257" i="7"/>
  <c r="Y257" i="7"/>
  <c r="AB255" i="7"/>
  <c r="AA255" i="7"/>
  <c r="AD253" i="7"/>
  <c r="Z253" i="7"/>
  <c r="AC253" i="7"/>
  <c r="Y253" i="7"/>
  <c r="AB251" i="7"/>
  <c r="AA251" i="7"/>
  <c r="AC284" i="7"/>
  <c r="Y284" i="7"/>
  <c r="AB284" i="7"/>
  <c r="AA288" i="7"/>
  <c r="AD288" i="7"/>
  <c r="Z288" i="7"/>
  <c r="AC286" i="7"/>
  <c r="Y286" i="7"/>
  <c r="AB286" i="7"/>
  <c r="AA290" i="7"/>
  <c r="AD290" i="7"/>
  <c r="Z290" i="7"/>
  <c r="AB289" i="7"/>
  <c r="AA289" i="7"/>
  <c r="AD287" i="7"/>
  <c r="Z287" i="7"/>
  <c r="AC287" i="7"/>
  <c r="Y287" i="7"/>
  <c r="AB285" i="7"/>
  <c r="AA285" i="7"/>
  <c r="AD283" i="7"/>
  <c r="Z283" i="7"/>
  <c r="AC283" i="7"/>
  <c r="Y283" i="7"/>
  <c r="AA284" i="7"/>
  <c r="AD284" i="7"/>
  <c r="Z284" i="7"/>
  <c r="AC288" i="7"/>
  <c r="Y288" i="7"/>
  <c r="AB288" i="7"/>
  <c r="AA286" i="7"/>
  <c r="AD286" i="7"/>
  <c r="Z286" i="7"/>
  <c r="AC290" i="7"/>
  <c r="Y290" i="7"/>
  <c r="AB290" i="7"/>
  <c r="AD289" i="7"/>
  <c r="Z289" i="7"/>
  <c r="AC289" i="7"/>
  <c r="Y289" i="7"/>
  <c r="AB287" i="7"/>
  <c r="AA287" i="7"/>
  <c r="AD285" i="7"/>
  <c r="Z285" i="7"/>
  <c r="AC285" i="7"/>
  <c r="Y285" i="7"/>
  <c r="AB283" i="7"/>
  <c r="AA283" i="7"/>
  <c r="AC316" i="7"/>
  <c r="Y316" i="7"/>
  <c r="AB316" i="7"/>
  <c r="AA320" i="7"/>
  <c r="AD320" i="7"/>
  <c r="Z320" i="7"/>
  <c r="AC318" i="7"/>
  <c r="Y318" i="7"/>
  <c r="AB318" i="7"/>
  <c r="AA322" i="7"/>
  <c r="AD322" i="7"/>
  <c r="Z322" i="7"/>
  <c r="AB321" i="7"/>
  <c r="AA321" i="7"/>
  <c r="AD319" i="7"/>
  <c r="Z319" i="7"/>
  <c r="AC319" i="7"/>
  <c r="Y319" i="7"/>
  <c r="AB317" i="7"/>
  <c r="AA317" i="7"/>
  <c r="AD315" i="7"/>
  <c r="Z315" i="7"/>
  <c r="AC315" i="7"/>
  <c r="Y315" i="7"/>
  <c r="AA316" i="7"/>
  <c r="AD316" i="7"/>
  <c r="Z316" i="7"/>
  <c r="AC320" i="7"/>
  <c r="Y320" i="7"/>
  <c r="AB320" i="7"/>
  <c r="AA318" i="7"/>
  <c r="AD318" i="7"/>
  <c r="Z318" i="7"/>
  <c r="AC322" i="7"/>
  <c r="Y322" i="7"/>
  <c r="AB322" i="7"/>
  <c r="AD321" i="7"/>
  <c r="Z321" i="7"/>
  <c r="AC321" i="7"/>
  <c r="Y321" i="7"/>
  <c r="AB319" i="7"/>
  <c r="AA319" i="7"/>
  <c r="AD317" i="7"/>
  <c r="Z317" i="7"/>
  <c r="AC317" i="7"/>
  <c r="Y317" i="7"/>
  <c r="AB315" i="7"/>
  <c r="AA315" i="7"/>
  <c r="AC348" i="7"/>
  <c r="Y348" i="7"/>
  <c r="AB348" i="7"/>
  <c r="AA352" i="7"/>
  <c r="AD352" i="7"/>
  <c r="Z352" i="7"/>
  <c r="AC350" i="7"/>
  <c r="Y350" i="7"/>
  <c r="AB350" i="7"/>
  <c r="AC354" i="7"/>
  <c r="Y354" i="7"/>
  <c r="AD354" i="7"/>
  <c r="Z354" i="7"/>
  <c r="AB353" i="7"/>
  <c r="AA353" i="7"/>
  <c r="AD351" i="7"/>
  <c r="Z351" i="7"/>
  <c r="AC351" i="7"/>
  <c r="Y351" i="7"/>
  <c r="AB349" i="7"/>
  <c r="AA349" i="7"/>
  <c r="AD347" i="7"/>
  <c r="Z347" i="7"/>
  <c r="AC347" i="7"/>
  <c r="AA348" i="7"/>
  <c r="AD348" i="7"/>
  <c r="Z348" i="7"/>
  <c r="AC352" i="7"/>
  <c r="Y352" i="7"/>
  <c r="AB352" i="7"/>
  <c r="AA350" i="7"/>
  <c r="AD350" i="7"/>
  <c r="Z350" i="7"/>
  <c r="AA354" i="7"/>
  <c r="AB354" i="7"/>
  <c r="AD353" i="7"/>
  <c r="Z353" i="7"/>
  <c r="AC353" i="7"/>
  <c r="Y353" i="7"/>
  <c r="AB351" i="7"/>
  <c r="AA351" i="7"/>
  <c r="AD349" i="7"/>
  <c r="Z349" i="7"/>
  <c r="AC349" i="7"/>
  <c r="Y349" i="7"/>
  <c r="AB347" i="7"/>
  <c r="AA347" i="7"/>
  <c r="Y347" i="7"/>
  <c r="AC385" i="7"/>
  <c r="Y385" i="7"/>
  <c r="AB385" i="7"/>
  <c r="AA383" i="7"/>
  <c r="AD383" i="7"/>
  <c r="Z383" i="7"/>
  <c r="AC381" i="7"/>
  <c r="Y381" i="7"/>
  <c r="AB381" i="7"/>
  <c r="AA379" i="7"/>
  <c r="AD379" i="7"/>
  <c r="Z379" i="7"/>
  <c r="AB386" i="7"/>
  <c r="AA386" i="7"/>
  <c r="AD380" i="7"/>
  <c r="Z380" i="7"/>
  <c r="AC380" i="7"/>
  <c r="Y380" i="7"/>
  <c r="AB384" i="7"/>
  <c r="AA384" i="7"/>
  <c r="AD382" i="7"/>
  <c r="Z382" i="7"/>
  <c r="AC382" i="7"/>
  <c r="Y382" i="7"/>
  <c r="AA385" i="7"/>
  <c r="AD385" i="7"/>
  <c r="Z385" i="7"/>
  <c r="AC383" i="7"/>
  <c r="Y383" i="7"/>
  <c r="AB383" i="7"/>
  <c r="AA381" i="7"/>
  <c r="AD381" i="7"/>
  <c r="Z381" i="7"/>
  <c r="AC379" i="7"/>
  <c r="Y379" i="7"/>
  <c r="AB379" i="7"/>
  <c r="AD386" i="7"/>
  <c r="Z386" i="7"/>
  <c r="AC386" i="7"/>
  <c r="Y386" i="7"/>
  <c r="AB380" i="7"/>
  <c r="AA380" i="7"/>
  <c r="AD384" i="7"/>
  <c r="Z384" i="7"/>
  <c r="AC384" i="7"/>
  <c r="Y384" i="7"/>
  <c r="AB382" i="7"/>
  <c r="AA382" i="7"/>
  <c r="AC417" i="7"/>
  <c r="Y417" i="7"/>
  <c r="AB417" i="7"/>
  <c r="AA415" i="7"/>
  <c r="AD415" i="7"/>
  <c r="Z415" i="7"/>
  <c r="AC413" i="7"/>
  <c r="Y413" i="7"/>
  <c r="AB413" i="7"/>
  <c r="AA411" i="7"/>
  <c r="AD411" i="7"/>
  <c r="Z411" i="7"/>
  <c r="AB418" i="7"/>
  <c r="AA418" i="7"/>
  <c r="AD412" i="7"/>
  <c r="Z412" i="7"/>
  <c r="AC412" i="7"/>
  <c r="Y412" i="7"/>
  <c r="AB416" i="7"/>
  <c r="AA416" i="7"/>
  <c r="AD414" i="7"/>
  <c r="Z414" i="7"/>
  <c r="AC414" i="7"/>
  <c r="Y414" i="7"/>
  <c r="AA417" i="7"/>
  <c r="AD417" i="7"/>
  <c r="Z417" i="7"/>
  <c r="AC415" i="7"/>
  <c r="Y415" i="7"/>
  <c r="AB415" i="7"/>
  <c r="AA413" i="7"/>
  <c r="AD413" i="7"/>
  <c r="Z413" i="7"/>
  <c r="AC411" i="7"/>
  <c r="Y411" i="7"/>
  <c r="AB411" i="7"/>
  <c r="AD418" i="7"/>
  <c r="Z418" i="7"/>
  <c r="AC418" i="7"/>
  <c r="Y418" i="7"/>
  <c r="AB412" i="7"/>
  <c r="AA412" i="7"/>
  <c r="AD416" i="7"/>
  <c r="Z416" i="7"/>
  <c r="AC416" i="7"/>
  <c r="Y416" i="7"/>
  <c r="AB414" i="7"/>
  <c r="AA414" i="7"/>
  <c r="AC450" i="7"/>
  <c r="Y450" i="7"/>
  <c r="AB450" i="7"/>
  <c r="AA448" i="7"/>
  <c r="AD448" i="7"/>
  <c r="Z448" i="7"/>
  <c r="AC446" i="7"/>
  <c r="Y446" i="7"/>
  <c r="AB446" i="7"/>
  <c r="AA444" i="7"/>
  <c r="AD444" i="7"/>
  <c r="Z444" i="7"/>
  <c r="AB449" i="7"/>
  <c r="AA449" i="7"/>
  <c r="AD447" i="7"/>
  <c r="Z447" i="7"/>
  <c r="AC447" i="7"/>
  <c r="Y447" i="7"/>
  <c r="AB443" i="7"/>
  <c r="AA443" i="7"/>
  <c r="AD445" i="7"/>
  <c r="Z445" i="7"/>
  <c r="AC445" i="7"/>
  <c r="Y445" i="7"/>
  <c r="AA450" i="7"/>
  <c r="AD450" i="7"/>
  <c r="Z450" i="7"/>
  <c r="AC448" i="7"/>
  <c r="Y448" i="7"/>
  <c r="AB448" i="7"/>
  <c r="AA446" i="7"/>
  <c r="AD446" i="7"/>
  <c r="Z446" i="7"/>
  <c r="AC444" i="7"/>
  <c r="Y444" i="7"/>
  <c r="AB444" i="7"/>
  <c r="AD449" i="7"/>
  <c r="Z449" i="7"/>
  <c r="AC449" i="7"/>
  <c r="Y449" i="7"/>
  <c r="AB447" i="7"/>
  <c r="AA447" i="7"/>
  <c r="AD443" i="7"/>
  <c r="Z443" i="7"/>
  <c r="AC443" i="7"/>
  <c r="Y443" i="7"/>
  <c r="AB445" i="7"/>
  <c r="AA445" i="7"/>
  <c r="AA482" i="7"/>
  <c r="AD482" i="7"/>
  <c r="Z482" i="7"/>
  <c r="AC480" i="7"/>
  <c r="Y480" i="7"/>
  <c r="AB480" i="7"/>
  <c r="AA478" i="7"/>
  <c r="AD478" i="7"/>
  <c r="Z478" i="7"/>
  <c r="AC476" i="7"/>
  <c r="Y476" i="7"/>
  <c r="AB476" i="7"/>
  <c r="AD481" i="7"/>
  <c r="Z481" i="7"/>
  <c r="AC481" i="7"/>
  <c r="Y481" i="7"/>
  <c r="AB479" i="7"/>
  <c r="AA479" i="7"/>
  <c r="AD475" i="7"/>
  <c r="Z475" i="7"/>
  <c r="AC475" i="7"/>
  <c r="Y475" i="7"/>
  <c r="AB477" i="7"/>
  <c r="AA477" i="7"/>
  <c r="AC482" i="7"/>
  <c r="Y482" i="7"/>
  <c r="AB482" i="7"/>
  <c r="AA480" i="7"/>
  <c r="AD480" i="7"/>
  <c r="Z480" i="7"/>
  <c r="AC478" i="7"/>
  <c r="Y478" i="7"/>
  <c r="AB478" i="7"/>
  <c r="AA476" i="7"/>
  <c r="AD476" i="7"/>
  <c r="Z476" i="7"/>
  <c r="AB481" i="7"/>
  <c r="AA481" i="7"/>
  <c r="AD479" i="7"/>
  <c r="Z479" i="7"/>
  <c r="AC479" i="7"/>
  <c r="Y479" i="7"/>
  <c r="AB475" i="7"/>
  <c r="AA475" i="7"/>
  <c r="AD477" i="7"/>
  <c r="Z477" i="7"/>
  <c r="AC477" i="7"/>
  <c r="Y477" i="7"/>
  <c r="AA512" i="7"/>
  <c r="AB512" i="7"/>
  <c r="AC510" i="7"/>
  <c r="Y510" i="7"/>
  <c r="AD510" i="7"/>
  <c r="Z510" i="7"/>
  <c r="AA508" i="7"/>
  <c r="AB508" i="7"/>
  <c r="AD513" i="7"/>
  <c r="Z513" i="7"/>
  <c r="AC513" i="7"/>
  <c r="Y513" i="7"/>
  <c r="AB511" i="7"/>
  <c r="AA511" i="7"/>
  <c r="AD507" i="7"/>
  <c r="Z507" i="7"/>
  <c r="AC507" i="7"/>
  <c r="Y507" i="7"/>
  <c r="AB509" i="7"/>
  <c r="AA509" i="7"/>
  <c r="AA514" i="7"/>
  <c r="AD514" i="7"/>
  <c r="Z514" i="7"/>
  <c r="AB514" i="7"/>
  <c r="AC512" i="7"/>
  <c r="Y512" i="7"/>
  <c r="AD512" i="7"/>
  <c r="Z512" i="7"/>
  <c r="AA510" i="7"/>
  <c r="AB510" i="7"/>
  <c r="AC508" i="7"/>
  <c r="Y508" i="7"/>
  <c r="AD508" i="7"/>
  <c r="Z508" i="7"/>
  <c r="AB513" i="7"/>
  <c r="AA513" i="7"/>
  <c r="AD511" i="7"/>
  <c r="Z511" i="7"/>
  <c r="AC511" i="7"/>
  <c r="Y511" i="7"/>
  <c r="AB507" i="7"/>
  <c r="AA507" i="7"/>
  <c r="AD509" i="7"/>
  <c r="Z509" i="7"/>
  <c r="AC509" i="7"/>
  <c r="Y509" i="7"/>
  <c r="AC514" i="7"/>
  <c r="Y514" i="7"/>
  <c r="AA544" i="7"/>
  <c r="AB544" i="7"/>
  <c r="AA542" i="7"/>
  <c r="AD542" i="7"/>
  <c r="Z542" i="7"/>
  <c r="AC540" i="7"/>
  <c r="Y540" i="7"/>
  <c r="AB540" i="7"/>
  <c r="AC546" i="7"/>
  <c r="Y546" i="7"/>
  <c r="AD546" i="7"/>
  <c r="Z546" i="7"/>
  <c r="AB545" i="7"/>
  <c r="AA545" i="7"/>
  <c r="AD543" i="7"/>
  <c r="Z543" i="7"/>
  <c r="AC543" i="7"/>
  <c r="Y543" i="7"/>
  <c r="AB539" i="7"/>
  <c r="AA539" i="7"/>
  <c r="AD541" i="7"/>
  <c r="Z541" i="7"/>
  <c r="AC541" i="7"/>
  <c r="Y541" i="7"/>
  <c r="AC544" i="7"/>
  <c r="Y544" i="7"/>
  <c r="AD544" i="7"/>
  <c r="Z544" i="7"/>
  <c r="AC542" i="7"/>
  <c r="Y542" i="7"/>
  <c r="AB542" i="7"/>
  <c r="AA540" i="7"/>
  <c r="AD540" i="7"/>
  <c r="Z540" i="7"/>
  <c r="AA546" i="7"/>
  <c r="AB546" i="7"/>
  <c r="AD545" i="7"/>
  <c r="Z545" i="7"/>
  <c r="AC545" i="7"/>
  <c r="Y545" i="7"/>
  <c r="AB543" i="7"/>
  <c r="AA543" i="7"/>
  <c r="AD539" i="7"/>
  <c r="Z539" i="7"/>
  <c r="AC539" i="7"/>
  <c r="Y539" i="7"/>
  <c r="AB541" i="7"/>
  <c r="AA541" i="7"/>
  <c r="AC576" i="7"/>
  <c r="Y576" i="7"/>
  <c r="AB576" i="7"/>
  <c r="AA578" i="7"/>
  <c r="AD578" i="7"/>
  <c r="Z578" i="7"/>
  <c r="AC574" i="7"/>
  <c r="Y574" i="7"/>
  <c r="AB574" i="7"/>
  <c r="AA572" i="7"/>
  <c r="AD572" i="7"/>
  <c r="Z572" i="7"/>
  <c r="AB577" i="7"/>
  <c r="AA577" i="7"/>
  <c r="AD575" i="7"/>
  <c r="Z575" i="7"/>
  <c r="AC575" i="7"/>
  <c r="Y575" i="7"/>
  <c r="AB571" i="7"/>
  <c r="AA571" i="7"/>
  <c r="AD573" i="7"/>
  <c r="Z573" i="7"/>
  <c r="AC573" i="7"/>
  <c r="Y573" i="7"/>
  <c r="AA576" i="7"/>
  <c r="AD576" i="7"/>
  <c r="Z576" i="7"/>
  <c r="AC578" i="7"/>
  <c r="Y578" i="7"/>
  <c r="AB578" i="7"/>
  <c r="AA574" i="7"/>
  <c r="AD574" i="7"/>
  <c r="Z574" i="7"/>
  <c r="AC572" i="7"/>
  <c r="Y572" i="7"/>
  <c r="AB572" i="7"/>
  <c r="AD577" i="7"/>
  <c r="Z577" i="7"/>
  <c r="AC577" i="7"/>
  <c r="Y577" i="7"/>
  <c r="AB575" i="7"/>
  <c r="AA575" i="7"/>
  <c r="AD571" i="7"/>
  <c r="Z571" i="7"/>
  <c r="AC571" i="7"/>
  <c r="Y571" i="7"/>
  <c r="AB573" i="7"/>
  <c r="AA573" i="7"/>
  <c r="AA603" i="7"/>
  <c r="AB603" i="7"/>
  <c r="AC605" i="7"/>
  <c r="Y605" i="7"/>
  <c r="AD605" i="7"/>
  <c r="Z605" i="7"/>
  <c r="AB604" i="7"/>
  <c r="AA604" i="7"/>
  <c r="AA608" i="7"/>
  <c r="AD608" i="7"/>
  <c r="Z608" i="7"/>
  <c r="AC610" i="7"/>
  <c r="Y610" i="7"/>
  <c r="AB610" i="7"/>
  <c r="AD606" i="7"/>
  <c r="Z606" i="7"/>
  <c r="AC606" i="7"/>
  <c r="Y606" i="7"/>
  <c r="AB609" i="7"/>
  <c r="AA609" i="7"/>
  <c r="AD607" i="7"/>
  <c r="Z607" i="7"/>
  <c r="AC607" i="7"/>
  <c r="Y607" i="7"/>
  <c r="AC603" i="7"/>
  <c r="Y603" i="7"/>
  <c r="AD603" i="7"/>
  <c r="Z603" i="7"/>
  <c r="AA605" i="7"/>
  <c r="AB605" i="7"/>
  <c r="AD604" i="7"/>
  <c r="Z604" i="7"/>
  <c r="AC604" i="7"/>
  <c r="Y604" i="7"/>
  <c r="AC608" i="7"/>
  <c r="Y608" i="7"/>
  <c r="AB608" i="7"/>
  <c r="AA610" i="7"/>
  <c r="AD610" i="7"/>
  <c r="Z610" i="7"/>
  <c r="AB606" i="7"/>
  <c r="AA606" i="7"/>
  <c r="AD609" i="7"/>
  <c r="Z609" i="7"/>
  <c r="AC609" i="7"/>
  <c r="Y609" i="7"/>
  <c r="AB607" i="7"/>
  <c r="AA607" i="7"/>
  <c r="AD636" i="7"/>
  <c r="Z636" i="7"/>
  <c r="AC636" i="7"/>
  <c r="Y636" i="7"/>
  <c r="AD638" i="7"/>
  <c r="Z638" i="7"/>
  <c r="AC638" i="7"/>
  <c r="Y638" i="7"/>
  <c r="AD640" i="7"/>
  <c r="Z640" i="7"/>
  <c r="AC640" i="7"/>
  <c r="Y640" i="7"/>
  <c r="AC635" i="7"/>
  <c r="Y635" i="7"/>
  <c r="AD635" i="7"/>
  <c r="Z635" i="7"/>
  <c r="AC637" i="7"/>
  <c r="AD637" i="7"/>
  <c r="AC639" i="7"/>
  <c r="Z639" i="7"/>
  <c r="AD642" i="7"/>
  <c r="Y642" i="7"/>
  <c r="AC641" i="7"/>
  <c r="Z641" i="7"/>
  <c r="AB636" i="7"/>
  <c r="AA636" i="7"/>
  <c r="AB638" i="7"/>
  <c r="AA638" i="7"/>
  <c r="AB640" i="7"/>
  <c r="AA640" i="7"/>
  <c r="AA635" i="7"/>
  <c r="AB635" i="7"/>
  <c r="AA637" i="7"/>
  <c r="AB637" i="7"/>
  <c r="AA639" i="7"/>
  <c r="AB639" i="7"/>
  <c r="AB642" i="7"/>
  <c r="AA642" i="7"/>
  <c r="AA641" i="7"/>
  <c r="AB641" i="7"/>
  <c r="Y637" i="7"/>
  <c r="Z637" i="7"/>
  <c r="Y639" i="7"/>
  <c r="AD639" i="7"/>
  <c r="Z642" i="7"/>
  <c r="AC642" i="7"/>
  <c r="Y641" i="7"/>
  <c r="AD641" i="7"/>
  <c r="V12" i="7"/>
  <c r="V14" i="7"/>
  <c r="V16" i="7"/>
  <c r="V18" i="7"/>
  <c r="V44" i="7"/>
  <c r="V13" i="7"/>
  <c r="V17" i="7"/>
  <c r="V45" i="7"/>
  <c r="V47" i="7"/>
  <c r="V49" i="7"/>
  <c r="V75" i="7"/>
  <c r="V77" i="7"/>
  <c r="V79" i="7"/>
  <c r="V81" i="7"/>
  <c r="V107" i="7"/>
  <c r="V109" i="7"/>
  <c r="V111" i="7"/>
  <c r="V113" i="7"/>
  <c r="V139" i="7"/>
  <c r="V141" i="7"/>
  <c r="V143" i="7"/>
  <c r="V145" i="7"/>
  <c r="V171" i="7"/>
  <c r="V173" i="7"/>
  <c r="V175" i="7"/>
  <c r="V177" i="7"/>
  <c r="V203" i="7"/>
  <c r="V205" i="7"/>
  <c r="V207" i="7"/>
  <c r="V209" i="7"/>
  <c r="V235" i="7"/>
  <c r="V237" i="7"/>
  <c r="V239" i="7"/>
  <c r="V241" i="7"/>
  <c r="V267" i="7"/>
  <c r="V269" i="7"/>
  <c r="V271" i="7"/>
  <c r="V273" i="7"/>
  <c r="V299" i="7"/>
  <c r="V301" i="7"/>
  <c r="V303" i="7"/>
  <c r="V305" i="7"/>
  <c r="V331" i="7"/>
  <c r="V333" i="7"/>
  <c r="V335" i="7"/>
  <c r="V337" i="7"/>
  <c r="V11" i="7"/>
  <c r="V15" i="7"/>
  <c r="V43" i="7"/>
  <c r="V46" i="7"/>
  <c r="V48" i="7"/>
  <c r="V50" i="7"/>
  <c r="V76" i="7"/>
  <c r="V78" i="7"/>
  <c r="V80" i="7"/>
  <c r="V82" i="7"/>
  <c r="V108" i="7"/>
  <c r="V110" i="7"/>
  <c r="V112" i="7"/>
  <c r="V114" i="7"/>
  <c r="V140" i="7"/>
  <c r="V142" i="7"/>
  <c r="V144" i="7"/>
  <c r="V146" i="7"/>
  <c r="V172" i="7"/>
  <c r="V174" i="7"/>
  <c r="V176" i="7"/>
  <c r="V178" i="7"/>
  <c r="V204" i="7"/>
  <c r="V206" i="7"/>
  <c r="V208" i="7"/>
  <c r="V210" i="7"/>
  <c r="V236" i="7"/>
  <c r="V238" i="7"/>
  <c r="V240" i="7"/>
  <c r="V242" i="7"/>
  <c r="V268" i="7"/>
  <c r="V270" i="7"/>
  <c r="V272" i="7"/>
  <c r="V274" i="7"/>
  <c r="V300" i="7"/>
  <c r="V302" i="7"/>
  <c r="V304" i="7"/>
  <c r="V306" i="7"/>
  <c r="V332" i="7"/>
  <c r="V334" i="7"/>
  <c r="V336" i="7"/>
  <c r="V338" i="7"/>
  <c r="V363" i="7"/>
  <c r="V365" i="7"/>
  <c r="V367" i="7"/>
  <c r="V369" i="7"/>
  <c r="V395" i="7"/>
  <c r="V397" i="7"/>
  <c r="V399" i="7"/>
  <c r="V401" i="7"/>
  <c r="V427" i="7"/>
  <c r="V429" i="7"/>
  <c r="V431" i="7"/>
  <c r="V433" i="7"/>
  <c r="V459" i="7"/>
  <c r="V461" i="7"/>
  <c r="V463" i="7"/>
  <c r="V465" i="7"/>
  <c r="V491" i="7"/>
  <c r="V493" i="7"/>
  <c r="V495" i="7"/>
  <c r="V497" i="7"/>
  <c r="V523" i="7"/>
  <c r="V525" i="7"/>
  <c r="V527" i="7"/>
  <c r="V529" i="7"/>
  <c r="V555" i="7"/>
  <c r="V557" i="7"/>
  <c r="V559" i="7"/>
  <c r="V561" i="7"/>
  <c r="V587" i="7"/>
  <c r="V589" i="7"/>
  <c r="V591" i="7"/>
  <c r="V593" i="7"/>
  <c r="V619" i="7"/>
  <c r="V621" i="7"/>
  <c r="V623" i="7"/>
  <c r="V625" i="7"/>
  <c r="R12" i="7"/>
  <c r="R14" i="7"/>
  <c r="R16" i="7"/>
  <c r="R18" i="7"/>
  <c r="R44" i="7"/>
  <c r="R46" i="7"/>
  <c r="R48" i="7"/>
  <c r="R50" i="7"/>
  <c r="R76" i="7"/>
  <c r="R78" i="7"/>
  <c r="R80" i="7"/>
  <c r="R82" i="7"/>
  <c r="R108" i="7"/>
  <c r="R110" i="7"/>
  <c r="R112" i="7"/>
  <c r="R114" i="7"/>
  <c r="R140" i="7"/>
  <c r="R142" i="7"/>
  <c r="R144" i="7"/>
  <c r="R146" i="7"/>
  <c r="R172" i="7"/>
  <c r="R174" i="7"/>
  <c r="R176" i="7"/>
  <c r="R178" i="7"/>
  <c r="R204" i="7"/>
  <c r="R206" i="7"/>
  <c r="R208" i="7"/>
  <c r="R210" i="7"/>
  <c r="R236" i="7"/>
  <c r="R238" i="7"/>
  <c r="R240" i="7"/>
  <c r="R242" i="7"/>
  <c r="R268" i="7"/>
  <c r="R270" i="7"/>
  <c r="R272" i="7"/>
  <c r="R274" i="7"/>
  <c r="R300" i="7"/>
  <c r="R302" i="7"/>
  <c r="R304" i="7"/>
  <c r="R306" i="7"/>
  <c r="R332" i="7"/>
  <c r="R334" i="7"/>
  <c r="R336" i="7"/>
  <c r="R338" i="7"/>
  <c r="R364" i="7"/>
  <c r="R366" i="7"/>
  <c r="R368" i="7"/>
  <c r="R370" i="7"/>
  <c r="R396" i="7"/>
  <c r="R398" i="7"/>
  <c r="R400" i="7"/>
  <c r="V364" i="7"/>
  <c r="V366" i="7"/>
  <c r="V368" i="7"/>
  <c r="V370" i="7"/>
  <c r="V396" i="7"/>
  <c r="V398" i="7"/>
  <c r="V400" i="7"/>
  <c r="V402" i="7"/>
  <c r="V428" i="7"/>
  <c r="V430" i="7"/>
  <c r="V432" i="7"/>
  <c r="V434" i="7"/>
  <c r="V460" i="7"/>
  <c r="V462" i="7"/>
  <c r="V464" i="7"/>
  <c r="V466" i="7"/>
  <c r="V492" i="7"/>
  <c r="V494" i="7"/>
  <c r="V496" i="7"/>
  <c r="V498" i="7"/>
  <c r="V524" i="7"/>
  <c r="V526" i="7"/>
  <c r="V528" i="7"/>
  <c r="V530" i="7"/>
  <c r="V556" i="7"/>
  <c r="V558" i="7"/>
  <c r="V560" i="7"/>
  <c r="V562" i="7"/>
  <c r="V588" i="7"/>
  <c r="V590" i="7"/>
  <c r="V592" i="7"/>
  <c r="V594" i="7"/>
  <c r="V620" i="7"/>
  <c r="V622" i="7"/>
  <c r="V624" i="7"/>
  <c r="V626" i="7"/>
  <c r="R11" i="7"/>
  <c r="R13" i="7"/>
  <c r="R15" i="7"/>
  <c r="R17" i="7"/>
  <c r="R43" i="7"/>
  <c r="R45" i="7"/>
  <c r="R47" i="7"/>
  <c r="R49" i="7"/>
  <c r="R75" i="7"/>
  <c r="R77" i="7"/>
  <c r="R79" i="7"/>
  <c r="R81" i="7"/>
  <c r="R107" i="7"/>
  <c r="R109" i="7"/>
  <c r="R111" i="7"/>
  <c r="R113" i="7"/>
  <c r="R139" i="7"/>
  <c r="R141" i="7"/>
  <c r="R143" i="7"/>
  <c r="R145" i="7"/>
  <c r="R171" i="7"/>
  <c r="R173" i="7"/>
  <c r="R175" i="7"/>
  <c r="R177" i="7"/>
  <c r="R203" i="7"/>
  <c r="R205" i="7"/>
  <c r="R207" i="7"/>
  <c r="R209" i="7"/>
  <c r="R235" i="7"/>
  <c r="R237" i="7"/>
  <c r="R239" i="7"/>
  <c r="R241" i="7"/>
  <c r="R267" i="7"/>
  <c r="R269" i="7"/>
  <c r="R271" i="7"/>
  <c r="R273" i="7"/>
  <c r="R299" i="7"/>
  <c r="R301" i="7"/>
  <c r="R303" i="7"/>
  <c r="R305" i="7"/>
  <c r="R331" i="7"/>
  <c r="R333" i="7"/>
  <c r="R335" i="7"/>
  <c r="R337" i="7"/>
  <c r="R363" i="7"/>
  <c r="R365" i="7"/>
  <c r="R367" i="7"/>
  <c r="R369" i="7"/>
  <c r="R395" i="7"/>
  <c r="R397" i="7"/>
  <c r="R399" i="7"/>
  <c r="R401" i="7"/>
  <c r="R402" i="7"/>
  <c r="R427" i="7"/>
  <c r="R429" i="7"/>
  <c r="R431" i="7"/>
  <c r="R433" i="7"/>
  <c r="R459" i="7"/>
  <c r="R461" i="7"/>
  <c r="R463" i="7"/>
  <c r="R465" i="7"/>
  <c r="R491" i="7"/>
  <c r="R493" i="7"/>
  <c r="R495" i="7"/>
  <c r="R497" i="7"/>
  <c r="R523" i="7"/>
  <c r="R525" i="7"/>
  <c r="R527" i="7"/>
  <c r="R529" i="7"/>
  <c r="R555" i="7"/>
  <c r="R557" i="7"/>
  <c r="R559" i="7"/>
  <c r="R561" i="7"/>
  <c r="R587" i="7"/>
  <c r="R589" i="7"/>
  <c r="R591" i="7"/>
  <c r="R593" i="7"/>
  <c r="R619" i="7"/>
  <c r="R621" i="7"/>
  <c r="R623" i="7"/>
  <c r="R625" i="7"/>
  <c r="P12" i="7"/>
  <c r="P14" i="7"/>
  <c r="P16" i="7"/>
  <c r="P18" i="7"/>
  <c r="P44" i="7"/>
  <c r="P46" i="7"/>
  <c r="P48" i="7"/>
  <c r="P50" i="7"/>
  <c r="P76" i="7"/>
  <c r="P78" i="7"/>
  <c r="P80" i="7"/>
  <c r="P82" i="7"/>
  <c r="P108" i="7"/>
  <c r="P110" i="7"/>
  <c r="P112" i="7"/>
  <c r="P114" i="7"/>
  <c r="P140" i="7"/>
  <c r="P142" i="7"/>
  <c r="P144" i="7"/>
  <c r="P146" i="7"/>
  <c r="P172" i="7"/>
  <c r="P174" i="7"/>
  <c r="P176" i="7"/>
  <c r="P178" i="7"/>
  <c r="P204" i="7"/>
  <c r="P206" i="7"/>
  <c r="P208" i="7"/>
  <c r="P210" i="7"/>
  <c r="P236" i="7"/>
  <c r="P238" i="7"/>
  <c r="P240" i="7"/>
  <c r="P242" i="7"/>
  <c r="P268" i="7"/>
  <c r="P270" i="7"/>
  <c r="P272" i="7"/>
  <c r="P274" i="7"/>
  <c r="P300" i="7"/>
  <c r="P302" i="7"/>
  <c r="P304" i="7"/>
  <c r="P306" i="7"/>
  <c r="P332" i="7"/>
  <c r="P334" i="7"/>
  <c r="P336" i="7"/>
  <c r="P338" i="7"/>
  <c r="P364" i="7"/>
  <c r="P366" i="7"/>
  <c r="P368" i="7"/>
  <c r="P370" i="7"/>
  <c r="P396" i="7"/>
  <c r="P398" i="7"/>
  <c r="P400" i="7"/>
  <c r="P402" i="7"/>
  <c r="P428" i="7"/>
  <c r="P430" i="7"/>
  <c r="P432" i="7"/>
  <c r="P434" i="7"/>
  <c r="R428" i="7"/>
  <c r="R430" i="7"/>
  <c r="R432" i="7"/>
  <c r="R434" i="7"/>
  <c r="R460" i="7"/>
  <c r="R462" i="7"/>
  <c r="R464" i="7"/>
  <c r="R466" i="7"/>
  <c r="R492" i="7"/>
  <c r="R494" i="7"/>
  <c r="R496" i="7"/>
  <c r="R498" i="7"/>
  <c r="R524" i="7"/>
  <c r="R526" i="7"/>
  <c r="R528" i="7"/>
  <c r="R530" i="7"/>
  <c r="R556" i="7"/>
  <c r="R558" i="7"/>
  <c r="R560" i="7"/>
  <c r="R562" i="7"/>
  <c r="R588" i="7"/>
  <c r="R590" i="7"/>
  <c r="R592" i="7"/>
  <c r="R594" i="7"/>
  <c r="R620" i="7"/>
  <c r="R622" i="7"/>
  <c r="R624" i="7"/>
  <c r="R626" i="7"/>
  <c r="P11" i="7"/>
  <c r="P13" i="7"/>
  <c r="P15" i="7"/>
  <c r="P17" i="7"/>
  <c r="P43" i="7"/>
  <c r="P45" i="7"/>
  <c r="P47" i="7"/>
  <c r="P49" i="7"/>
  <c r="P75" i="7"/>
  <c r="P77" i="7"/>
  <c r="P79" i="7"/>
  <c r="P81" i="7"/>
  <c r="P107" i="7"/>
  <c r="P109" i="7"/>
  <c r="P111" i="7"/>
  <c r="P113" i="7"/>
  <c r="P139" i="7"/>
  <c r="P141" i="7"/>
  <c r="P143" i="7"/>
  <c r="P145" i="7"/>
  <c r="P171" i="7"/>
  <c r="P173" i="7"/>
  <c r="P175" i="7"/>
  <c r="P177" i="7"/>
  <c r="P203" i="7"/>
  <c r="P205" i="7"/>
  <c r="P207" i="7"/>
  <c r="P209" i="7"/>
  <c r="P235" i="7"/>
  <c r="P237" i="7"/>
  <c r="P239" i="7"/>
  <c r="P241" i="7"/>
  <c r="P267" i="7"/>
  <c r="P269" i="7"/>
  <c r="P271" i="7"/>
  <c r="P273" i="7"/>
  <c r="P299" i="7"/>
  <c r="P301" i="7"/>
  <c r="P303" i="7"/>
  <c r="P305" i="7"/>
  <c r="P331" i="7"/>
  <c r="P333" i="7"/>
  <c r="P335" i="7"/>
  <c r="P337" i="7"/>
  <c r="P363" i="7"/>
  <c r="P365" i="7"/>
  <c r="P367" i="7"/>
  <c r="P369" i="7"/>
  <c r="P395" i="7"/>
  <c r="P397" i="7"/>
  <c r="P399" i="7"/>
  <c r="P401" i="7"/>
  <c r="P427" i="7"/>
  <c r="P429" i="7"/>
  <c r="P431" i="7"/>
  <c r="P433" i="7"/>
  <c r="P460" i="7"/>
  <c r="P462" i="7"/>
  <c r="P464" i="7"/>
  <c r="P466" i="7"/>
  <c r="P492" i="7"/>
  <c r="P494" i="7"/>
  <c r="P496" i="7"/>
  <c r="P498" i="7"/>
  <c r="P524" i="7"/>
  <c r="P526" i="7"/>
  <c r="P528" i="7"/>
  <c r="P530" i="7"/>
  <c r="P556" i="7"/>
  <c r="P558" i="7"/>
  <c r="P560" i="7"/>
  <c r="P562" i="7"/>
  <c r="P588" i="7"/>
  <c r="P590" i="7"/>
  <c r="P592" i="7"/>
  <c r="P594" i="7"/>
  <c r="P620" i="7"/>
  <c r="P622" i="7"/>
  <c r="P624" i="7"/>
  <c r="P626" i="7"/>
  <c r="O11" i="7"/>
  <c r="O13" i="7"/>
  <c r="O15" i="7"/>
  <c r="O17" i="7"/>
  <c r="O43" i="7"/>
  <c r="O45" i="7"/>
  <c r="O47" i="7"/>
  <c r="O49" i="7"/>
  <c r="O75" i="7"/>
  <c r="O77" i="7"/>
  <c r="O79" i="7"/>
  <c r="O81" i="7"/>
  <c r="O107" i="7"/>
  <c r="O109" i="7"/>
  <c r="O111" i="7"/>
  <c r="O113" i="7"/>
  <c r="O139" i="7"/>
  <c r="O141" i="7"/>
  <c r="O143" i="7"/>
  <c r="O145" i="7"/>
  <c r="O171" i="7"/>
  <c r="O173" i="7"/>
  <c r="O175" i="7"/>
  <c r="O177" i="7"/>
  <c r="O203" i="7"/>
  <c r="O205" i="7"/>
  <c r="O207" i="7"/>
  <c r="O209" i="7"/>
  <c r="O235" i="7"/>
  <c r="O237" i="7"/>
  <c r="O239" i="7"/>
  <c r="O241" i="7"/>
  <c r="O267" i="7"/>
  <c r="O269" i="7"/>
  <c r="O271" i="7"/>
  <c r="O273" i="7"/>
  <c r="O299" i="7"/>
  <c r="O301" i="7"/>
  <c r="O303" i="7"/>
  <c r="O305" i="7"/>
  <c r="O331" i="7"/>
  <c r="O333" i="7"/>
  <c r="O335" i="7"/>
  <c r="O337" i="7"/>
  <c r="O363" i="7"/>
  <c r="O365" i="7"/>
  <c r="O367" i="7"/>
  <c r="O369" i="7"/>
  <c r="O395" i="7"/>
  <c r="O397" i="7"/>
  <c r="O399" i="7"/>
  <c r="O401" i="7"/>
  <c r="O427" i="7"/>
  <c r="O429" i="7"/>
  <c r="O431" i="7"/>
  <c r="O433" i="7"/>
  <c r="O459" i="7"/>
  <c r="O461" i="7"/>
  <c r="O463" i="7"/>
  <c r="O465" i="7"/>
  <c r="O491" i="7"/>
  <c r="O493" i="7"/>
  <c r="O495" i="7"/>
  <c r="O497" i="7"/>
  <c r="O523" i="7"/>
  <c r="O525" i="7"/>
  <c r="O527" i="7"/>
  <c r="O529" i="7"/>
  <c r="O555" i="7"/>
  <c r="O557" i="7"/>
  <c r="O559" i="7"/>
  <c r="O561" i="7"/>
  <c r="O587" i="7"/>
  <c r="O589" i="7"/>
  <c r="O591" i="7"/>
  <c r="O593" i="7"/>
  <c r="O619" i="7"/>
  <c r="O621" i="7"/>
  <c r="O623" i="7"/>
  <c r="O625" i="7"/>
  <c r="N12" i="7"/>
  <c r="N14" i="7"/>
  <c r="N16" i="7"/>
  <c r="N18" i="7"/>
  <c r="N44" i="7"/>
  <c r="N46" i="7"/>
  <c r="N48" i="7"/>
  <c r="N50" i="7"/>
  <c r="N76" i="7"/>
  <c r="N78" i="7"/>
  <c r="N80" i="7"/>
  <c r="N82" i="7"/>
  <c r="N108" i="7"/>
  <c r="N110" i="7"/>
  <c r="N112" i="7"/>
  <c r="N114" i="7"/>
  <c r="N140" i="7"/>
  <c r="N142" i="7"/>
  <c r="N144" i="7"/>
  <c r="N146" i="7"/>
  <c r="N172" i="7"/>
  <c r="N174" i="7"/>
  <c r="N176" i="7"/>
  <c r="N178" i="7"/>
  <c r="N204" i="7"/>
  <c r="N206" i="7"/>
  <c r="N208" i="7"/>
  <c r="N210" i="7"/>
  <c r="N236" i="7"/>
  <c r="N238" i="7"/>
  <c r="N240" i="7"/>
  <c r="N242" i="7"/>
  <c r="N268" i="7"/>
  <c r="N270" i="7"/>
  <c r="N272" i="7"/>
  <c r="N274" i="7"/>
  <c r="N300" i="7"/>
  <c r="N302" i="7"/>
  <c r="N304" i="7"/>
  <c r="N306" i="7"/>
  <c r="N332" i="7"/>
  <c r="N334" i="7"/>
  <c r="N336" i="7"/>
  <c r="N338" i="7"/>
  <c r="N364" i="7"/>
  <c r="N366" i="7"/>
  <c r="N368" i="7"/>
  <c r="N370" i="7"/>
  <c r="N396" i="7"/>
  <c r="N398" i="7"/>
  <c r="N400" i="7"/>
  <c r="N402" i="7"/>
  <c r="N428" i="7"/>
  <c r="N430" i="7"/>
  <c r="N432" i="7"/>
  <c r="N434" i="7"/>
  <c r="N460" i="7"/>
  <c r="N462" i="7"/>
  <c r="N464" i="7"/>
  <c r="N466" i="7"/>
  <c r="N492" i="7"/>
  <c r="N494" i="7"/>
  <c r="N496" i="7"/>
  <c r="N498" i="7"/>
  <c r="N524" i="7"/>
  <c r="N526" i="7"/>
  <c r="N528" i="7"/>
  <c r="N530" i="7"/>
  <c r="P459" i="7"/>
  <c r="P461" i="7"/>
  <c r="P463" i="7"/>
  <c r="P465" i="7"/>
  <c r="P491" i="7"/>
  <c r="P493" i="7"/>
  <c r="P495" i="7"/>
  <c r="P497" i="7"/>
  <c r="P523" i="7"/>
  <c r="P525" i="7"/>
  <c r="P527" i="7"/>
  <c r="P529" i="7"/>
  <c r="P555" i="7"/>
  <c r="P557" i="7"/>
  <c r="P559" i="7"/>
  <c r="P561" i="7"/>
  <c r="P587" i="7"/>
  <c r="P589" i="7"/>
  <c r="P591" i="7"/>
  <c r="P593" i="7"/>
  <c r="P619" i="7"/>
  <c r="P621" i="7"/>
  <c r="P623" i="7"/>
  <c r="P625" i="7"/>
  <c r="O12" i="7"/>
  <c r="O14" i="7"/>
  <c r="O16" i="7"/>
  <c r="O18" i="7"/>
  <c r="O44" i="7"/>
  <c r="O46" i="7"/>
  <c r="O48" i="7"/>
  <c r="O50" i="7"/>
  <c r="O76" i="7"/>
  <c r="O78" i="7"/>
  <c r="O80" i="7"/>
  <c r="O82" i="7"/>
  <c r="O108" i="7"/>
  <c r="O110" i="7"/>
  <c r="O112" i="7"/>
  <c r="O114" i="7"/>
  <c r="O140" i="7"/>
  <c r="O142" i="7"/>
  <c r="O144" i="7"/>
  <c r="O146" i="7"/>
  <c r="O172" i="7"/>
  <c r="O174" i="7"/>
  <c r="O176" i="7"/>
  <c r="O178" i="7"/>
  <c r="O204" i="7"/>
  <c r="O206" i="7"/>
  <c r="O208" i="7"/>
  <c r="O210" i="7"/>
  <c r="O236" i="7"/>
  <c r="O238" i="7"/>
  <c r="O240" i="7"/>
  <c r="O242" i="7"/>
  <c r="O268" i="7"/>
  <c r="O270" i="7"/>
  <c r="O272" i="7"/>
  <c r="O274" i="7"/>
  <c r="O300" i="7"/>
  <c r="O302" i="7"/>
  <c r="O304" i="7"/>
  <c r="O306" i="7"/>
  <c r="O332" i="7"/>
  <c r="O334" i="7"/>
  <c r="O336" i="7"/>
  <c r="O338" i="7"/>
  <c r="O364" i="7"/>
  <c r="O366" i="7"/>
  <c r="O368" i="7"/>
  <c r="O370" i="7"/>
  <c r="O396" i="7"/>
  <c r="O398" i="7"/>
  <c r="O400" i="7"/>
  <c r="O402" i="7"/>
  <c r="O428" i="7"/>
  <c r="O430" i="7"/>
  <c r="O432" i="7"/>
  <c r="O434" i="7"/>
  <c r="O460" i="7"/>
  <c r="O462" i="7"/>
  <c r="O464" i="7"/>
  <c r="O466" i="7"/>
  <c r="O492" i="7"/>
  <c r="O494" i="7"/>
  <c r="O496" i="7"/>
  <c r="O498" i="7"/>
  <c r="O524" i="7"/>
  <c r="O526" i="7"/>
  <c r="O528" i="7"/>
  <c r="O530" i="7"/>
  <c r="O556" i="7"/>
  <c r="O558" i="7"/>
  <c r="O560" i="7"/>
  <c r="O562" i="7"/>
  <c r="O588" i="7"/>
  <c r="O590" i="7"/>
  <c r="O592" i="7"/>
  <c r="O594" i="7"/>
  <c r="O620" i="7"/>
  <c r="O622" i="7"/>
  <c r="O624" i="7"/>
  <c r="O626" i="7"/>
  <c r="N11" i="7"/>
  <c r="N13" i="7"/>
  <c r="N15" i="7"/>
  <c r="N17" i="7"/>
  <c r="N43" i="7"/>
  <c r="N45" i="7"/>
  <c r="N47" i="7"/>
  <c r="N49" i="7"/>
  <c r="N75" i="7"/>
  <c r="N77" i="7"/>
  <c r="N79" i="7"/>
  <c r="N81" i="7"/>
  <c r="N107" i="7"/>
  <c r="N109" i="7"/>
  <c r="N111" i="7"/>
  <c r="N113" i="7"/>
  <c r="N139" i="7"/>
  <c r="N141" i="7"/>
  <c r="N143" i="7"/>
  <c r="N145" i="7"/>
  <c r="N171" i="7"/>
  <c r="N173" i="7"/>
  <c r="N175" i="7"/>
  <c r="N177" i="7"/>
  <c r="N203" i="7"/>
  <c r="N205" i="7"/>
  <c r="N207" i="7"/>
  <c r="N209" i="7"/>
  <c r="N235" i="7"/>
  <c r="N237" i="7"/>
  <c r="N239" i="7"/>
  <c r="N241" i="7"/>
  <c r="N267" i="7"/>
  <c r="N269" i="7"/>
  <c r="N271" i="7"/>
  <c r="N273" i="7"/>
  <c r="N299" i="7"/>
  <c r="N301" i="7"/>
  <c r="N303" i="7"/>
  <c r="N305" i="7"/>
  <c r="N331" i="7"/>
  <c r="N333" i="7"/>
  <c r="N335" i="7"/>
  <c r="N337" i="7"/>
  <c r="N363" i="7"/>
  <c r="N365" i="7"/>
  <c r="N367" i="7"/>
  <c r="N369" i="7"/>
  <c r="N395" i="7"/>
  <c r="N397" i="7"/>
  <c r="N399" i="7"/>
  <c r="N401" i="7"/>
  <c r="N427" i="7"/>
  <c r="N429" i="7"/>
  <c r="N431" i="7"/>
  <c r="N433" i="7"/>
  <c r="N459" i="7"/>
  <c r="N461" i="7"/>
  <c r="N463" i="7"/>
  <c r="N465" i="7"/>
  <c r="N491" i="7"/>
  <c r="N493" i="7"/>
  <c r="N495" i="7"/>
  <c r="N497" i="7"/>
  <c r="N523" i="7"/>
  <c r="N525" i="7"/>
  <c r="N527" i="7"/>
  <c r="N529" i="7"/>
  <c r="N556" i="7"/>
  <c r="N558" i="7"/>
  <c r="N560" i="7"/>
  <c r="N562" i="7"/>
  <c r="N588" i="7"/>
  <c r="N590" i="7"/>
  <c r="N592" i="7"/>
  <c r="N594" i="7"/>
  <c r="N620" i="7"/>
  <c r="N622" i="7"/>
  <c r="N624" i="7"/>
  <c r="N626" i="7"/>
  <c r="N555" i="7"/>
  <c r="N557" i="7"/>
  <c r="N559" i="7"/>
  <c r="N561" i="7"/>
  <c r="N587" i="7"/>
  <c r="N589" i="7"/>
  <c r="N591" i="7"/>
  <c r="N593" i="7"/>
  <c r="N619" i="7"/>
  <c r="N621" i="7"/>
  <c r="N623" i="7"/>
  <c r="N625" i="7"/>
  <c r="Y11" i="7"/>
  <c r="AC11" i="7"/>
  <c r="Y12" i="7"/>
  <c r="AC12" i="7"/>
  <c r="Y13" i="7"/>
  <c r="AC13" i="7"/>
  <c r="Y14" i="7"/>
  <c r="AC14" i="7"/>
  <c r="Y15" i="7"/>
  <c r="AC15" i="7"/>
  <c r="Y16" i="7"/>
  <c r="AC16" i="7"/>
  <c r="Y17" i="7"/>
  <c r="AC17" i="7"/>
  <c r="Y18" i="7"/>
  <c r="AC18" i="7"/>
  <c r="Z11" i="7"/>
  <c r="AD11" i="7"/>
  <c r="Z12" i="7"/>
  <c r="AD12" i="7"/>
  <c r="Z13" i="7"/>
  <c r="AD13" i="7"/>
  <c r="Z14" i="7"/>
  <c r="AD14" i="7"/>
  <c r="AD15" i="7"/>
  <c r="Z17" i="7"/>
  <c r="AD17" i="7"/>
  <c r="AA11" i="7"/>
  <c r="AA12" i="7"/>
  <c r="AA13" i="7"/>
  <c r="AA14" i="7"/>
  <c r="AA15" i="7"/>
  <c r="AA16" i="7"/>
  <c r="AA17" i="7"/>
  <c r="AA18" i="7"/>
  <c r="AB11" i="7"/>
  <c r="AB12" i="7"/>
  <c r="AB13" i="7"/>
  <c r="AB14" i="7"/>
  <c r="AB15" i="7"/>
  <c r="AB16" i="7"/>
  <c r="AB17" i="7"/>
  <c r="AB18" i="7"/>
  <c r="Z15" i="7"/>
  <c r="Z16" i="7"/>
  <c r="AD16" i="7"/>
  <c r="Z18" i="7"/>
  <c r="AD18" i="7"/>
  <c r="AC49" i="7"/>
  <c r="Y49" i="7"/>
  <c r="AB49" i="7"/>
  <c r="AA47" i="7"/>
  <c r="AD47" i="7"/>
  <c r="Z47" i="7"/>
  <c r="AC45" i="7"/>
  <c r="Y45" i="7"/>
  <c r="AB45" i="7"/>
  <c r="AA43" i="7"/>
  <c r="AD43" i="7"/>
  <c r="Z43" i="7"/>
  <c r="AB50" i="7"/>
  <c r="AA50" i="7"/>
  <c r="AD48" i="7"/>
  <c r="Z48" i="7"/>
  <c r="AC48" i="7"/>
  <c r="Y48" i="7"/>
  <c r="AB46" i="7"/>
  <c r="AA46" i="7"/>
  <c r="AD44" i="7"/>
  <c r="Z44" i="7"/>
  <c r="AC44" i="7"/>
  <c r="Y44" i="7"/>
  <c r="AA49" i="7"/>
  <c r="AD49" i="7"/>
  <c r="Z49" i="7"/>
  <c r="AC47" i="7"/>
  <c r="Y47" i="7"/>
  <c r="AB47" i="7"/>
  <c r="AA45" i="7"/>
  <c r="AD45" i="7"/>
  <c r="Z45" i="7"/>
  <c r="AC43" i="7"/>
  <c r="Y43" i="7"/>
  <c r="AB43" i="7"/>
  <c r="AD50" i="7"/>
  <c r="Z50" i="7"/>
  <c r="AC50" i="7"/>
  <c r="Y50" i="7"/>
  <c r="AB48" i="7"/>
  <c r="AA48" i="7"/>
  <c r="AD46" i="7"/>
  <c r="Z46" i="7"/>
  <c r="AC46" i="7"/>
  <c r="Y46" i="7"/>
  <c r="AB44" i="7"/>
  <c r="AA44" i="7"/>
  <c r="AC82" i="7"/>
  <c r="Y82" i="7"/>
  <c r="AB82" i="7"/>
  <c r="AA80" i="7"/>
  <c r="AD80" i="7"/>
  <c r="Z80" i="7"/>
  <c r="AC78" i="7"/>
  <c r="Y78" i="7"/>
  <c r="AB78" i="7"/>
  <c r="AA76" i="7"/>
  <c r="AD76" i="7"/>
  <c r="Z76" i="7"/>
  <c r="AB81" i="7"/>
  <c r="AA81" i="7"/>
  <c r="AD79" i="7"/>
  <c r="Z79" i="7"/>
  <c r="AC79" i="7"/>
  <c r="Y79" i="7"/>
  <c r="AB77" i="7"/>
  <c r="AA77" i="7"/>
  <c r="AD75" i="7"/>
  <c r="Z75" i="7"/>
  <c r="AC75" i="7"/>
  <c r="Y75" i="7"/>
  <c r="AA82" i="7"/>
  <c r="AD82" i="7"/>
  <c r="Z82" i="7"/>
  <c r="AC80" i="7"/>
  <c r="Y80" i="7"/>
  <c r="AB80" i="7"/>
  <c r="AA78" i="7"/>
  <c r="AD78" i="7"/>
  <c r="Z78" i="7"/>
  <c r="AC76" i="7"/>
  <c r="Y76" i="7"/>
  <c r="AB76" i="7"/>
  <c r="AD81" i="7"/>
  <c r="Z81" i="7"/>
  <c r="AC81" i="7"/>
  <c r="Y81" i="7"/>
  <c r="AB79" i="7"/>
  <c r="AA79" i="7"/>
  <c r="AD77" i="7"/>
  <c r="Z77" i="7"/>
  <c r="AC77" i="7"/>
  <c r="Y77" i="7"/>
  <c r="AB75" i="7"/>
  <c r="AA75" i="7"/>
  <c r="AC114" i="7"/>
  <c r="Y114" i="7"/>
  <c r="AB114" i="7"/>
  <c r="AA112" i="7"/>
  <c r="AD112" i="7"/>
  <c r="Z112" i="7"/>
  <c r="AC110" i="7"/>
  <c r="Y110" i="7"/>
  <c r="AB110" i="7"/>
  <c r="AA108" i="7"/>
  <c r="AD108" i="7"/>
  <c r="Z108" i="7"/>
  <c r="AB113" i="7"/>
  <c r="AA113" i="7"/>
  <c r="AD111" i="7"/>
  <c r="Z111" i="7"/>
  <c r="AC111" i="7"/>
  <c r="Y111" i="7"/>
  <c r="AB109" i="7"/>
  <c r="AA109" i="7"/>
  <c r="AD107" i="7"/>
  <c r="Z107" i="7"/>
  <c r="AC107" i="7"/>
  <c r="Y107" i="7"/>
  <c r="AA114" i="7"/>
  <c r="AD114" i="7"/>
  <c r="Z114" i="7"/>
  <c r="AC112" i="7"/>
  <c r="Y112" i="7"/>
  <c r="AB112" i="7"/>
  <c r="AA110" i="7"/>
  <c r="AD110" i="7"/>
  <c r="Z110" i="7"/>
  <c r="AC108" i="7"/>
  <c r="Y108" i="7"/>
  <c r="AB108" i="7"/>
  <c r="AD113" i="7"/>
  <c r="Z113" i="7"/>
  <c r="AC113" i="7"/>
  <c r="Y113" i="7"/>
  <c r="AB111" i="7"/>
  <c r="AA111" i="7"/>
  <c r="AD109" i="7"/>
  <c r="Z109" i="7"/>
  <c r="AC109" i="7"/>
  <c r="Y109" i="7"/>
  <c r="AB107" i="7"/>
  <c r="AA107" i="7"/>
  <c r="AC146" i="7"/>
  <c r="Y146" i="7"/>
  <c r="AB146" i="7"/>
  <c r="AA144" i="7"/>
  <c r="AD144" i="7"/>
  <c r="Z144" i="7"/>
  <c r="AC142" i="7"/>
  <c r="Y142" i="7"/>
  <c r="AB142" i="7"/>
  <c r="AA140" i="7"/>
  <c r="AD140" i="7"/>
  <c r="Z140" i="7"/>
  <c r="AB145" i="7"/>
  <c r="AA145" i="7"/>
  <c r="AD143" i="7"/>
  <c r="Z143" i="7"/>
  <c r="AC143" i="7"/>
  <c r="Y143" i="7"/>
  <c r="AB141" i="7"/>
  <c r="AA141" i="7"/>
  <c r="AD139" i="7"/>
  <c r="Z139" i="7"/>
  <c r="AC139" i="7"/>
  <c r="Y139" i="7"/>
  <c r="AA146" i="7"/>
  <c r="AD146" i="7"/>
  <c r="Z146" i="7"/>
  <c r="AC144" i="7"/>
  <c r="Y144" i="7"/>
  <c r="AB144" i="7"/>
  <c r="AA142" i="7"/>
  <c r="AD142" i="7"/>
  <c r="Z142" i="7"/>
  <c r="AC140" i="7"/>
  <c r="Y140" i="7"/>
  <c r="AB140" i="7"/>
  <c r="AD145" i="7"/>
  <c r="Z145" i="7"/>
  <c r="AC145" i="7"/>
  <c r="Y145" i="7"/>
  <c r="AB143" i="7"/>
  <c r="AA143" i="7"/>
  <c r="AD141" i="7"/>
  <c r="Z141" i="7"/>
  <c r="AC141" i="7"/>
  <c r="Y141" i="7"/>
  <c r="AB139" i="7"/>
  <c r="AA139" i="7"/>
  <c r="AC172" i="7"/>
  <c r="Y172" i="7"/>
  <c r="AB172" i="7"/>
  <c r="AA178" i="7"/>
  <c r="AD178" i="7"/>
  <c r="Z178" i="7"/>
  <c r="AC176" i="7"/>
  <c r="Y176" i="7"/>
  <c r="AB176" i="7"/>
  <c r="AA174" i="7"/>
  <c r="AD174" i="7"/>
  <c r="Z174" i="7"/>
  <c r="AB177" i="7"/>
  <c r="AA177" i="7"/>
  <c r="AD175" i="7"/>
  <c r="Z175" i="7"/>
  <c r="AC175" i="7"/>
  <c r="Y175" i="7"/>
  <c r="AB173" i="7"/>
  <c r="AA173" i="7"/>
  <c r="AD171" i="7"/>
  <c r="Z171" i="7"/>
  <c r="AC171" i="7"/>
  <c r="Y171" i="7"/>
  <c r="AA172" i="7"/>
  <c r="AD172" i="7"/>
  <c r="Z172" i="7"/>
  <c r="AC178" i="7"/>
  <c r="Y178" i="7"/>
  <c r="AB178" i="7"/>
  <c r="AA176" i="7"/>
  <c r="AD176" i="7"/>
  <c r="Z176" i="7"/>
  <c r="AC174" i="7"/>
  <c r="Y174" i="7"/>
  <c r="AB174" i="7"/>
  <c r="AD177" i="7"/>
  <c r="Z177" i="7"/>
  <c r="AC177" i="7"/>
  <c r="Y177" i="7"/>
  <c r="AB175" i="7"/>
  <c r="AA175" i="7"/>
  <c r="AD173" i="7"/>
  <c r="Z173" i="7"/>
  <c r="AC173" i="7"/>
  <c r="Y173" i="7"/>
  <c r="AB171" i="7"/>
  <c r="AA171" i="7"/>
  <c r="AA204" i="7"/>
  <c r="AB204" i="7"/>
  <c r="AC208" i="7"/>
  <c r="Y208" i="7"/>
  <c r="AD208" i="7"/>
  <c r="Z208" i="7"/>
  <c r="AA206" i="7"/>
  <c r="AB206" i="7"/>
  <c r="AD209" i="7"/>
  <c r="AC209" i="7"/>
  <c r="Y209" i="7"/>
  <c r="AB207" i="7"/>
  <c r="AA207" i="7"/>
  <c r="AD205" i="7"/>
  <c r="Z205" i="7"/>
  <c r="AC205" i="7"/>
  <c r="Y205" i="7"/>
  <c r="AB203" i="7"/>
  <c r="AA203" i="7"/>
  <c r="AA210" i="7"/>
  <c r="AD210" i="7"/>
  <c r="Z210" i="7"/>
  <c r="Y210" i="7"/>
  <c r="AB210" i="7"/>
  <c r="AC204" i="7"/>
  <c r="Y204" i="7"/>
  <c r="AD204" i="7"/>
  <c r="Z204" i="7"/>
  <c r="AA208" i="7"/>
  <c r="AB208" i="7"/>
  <c r="AC206" i="7"/>
  <c r="Y206" i="7"/>
  <c r="AD206" i="7"/>
  <c r="Z206" i="7"/>
  <c r="AB209" i="7"/>
  <c r="Z209" i="7"/>
  <c r="AA209" i="7"/>
  <c r="AD207" i="7"/>
  <c r="Z207" i="7"/>
  <c r="AC207" i="7"/>
  <c r="Y207" i="7"/>
  <c r="AB205" i="7"/>
  <c r="AA205" i="7"/>
  <c r="AD203" i="7"/>
  <c r="Z203" i="7"/>
  <c r="AC203" i="7"/>
  <c r="Y203" i="7"/>
  <c r="AC210" i="7"/>
  <c r="AC236" i="7"/>
  <c r="Y236" i="7"/>
  <c r="AB236" i="7"/>
  <c r="AA240" i="7"/>
  <c r="AD240" i="7"/>
  <c r="Z240" i="7"/>
  <c r="AC238" i="7"/>
  <c r="Y238" i="7"/>
  <c r="AB238" i="7"/>
  <c r="AA242" i="7"/>
  <c r="AD242" i="7"/>
  <c r="Z242" i="7"/>
  <c r="AB241" i="7"/>
  <c r="AA241" i="7"/>
  <c r="AD239" i="7"/>
  <c r="Z239" i="7"/>
  <c r="AC239" i="7"/>
  <c r="Y239" i="7"/>
  <c r="AB237" i="7"/>
  <c r="AA237" i="7"/>
  <c r="AD235" i="7"/>
  <c r="Z235" i="7"/>
  <c r="AC235" i="7"/>
  <c r="Y235" i="7"/>
  <c r="AA236" i="7"/>
  <c r="AD236" i="7"/>
  <c r="Z236" i="7"/>
  <c r="AC240" i="7"/>
  <c r="Y240" i="7"/>
  <c r="AB240" i="7"/>
  <c r="AA238" i="7"/>
  <c r="AD238" i="7"/>
  <c r="Z238" i="7"/>
  <c r="AC242" i="7"/>
  <c r="Y242" i="7"/>
  <c r="AB242" i="7"/>
  <c r="AD241" i="7"/>
  <c r="Z241" i="7"/>
  <c r="AC241" i="7"/>
  <c r="Y241" i="7"/>
  <c r="AB239" i="7"/>
  <c r="AA239" i="7"/>
  <c r="AD237" i="7"/>
  <c r="Z237" i="7"/>
  <c r="AC237" i="7"/>
  <c r="Y237" i="7"/>
  <c r="AB235" i="7"/>
  <c r="AA235" i="7"/>
  <c r="AC268" i="7"/>
  <c r="Y268" i="7"/>
  <c r="AB268" i="7"/>
  <c r="AA272" i="7"/>
  <c r="AD272" i="7"/>
  <c r="Z272" i="7"/>
  <c r="AC270" i="7"/>
  <c r="Y270" i="7"/>
  <c r="AB270" i="7"/>
  <c r="AA274" i="7"/>
  <c r="AD274" i="7"/>
  <c r="Z274" i="7"/>
  <c r="AB273" i="7"/>
  <c r="AA273" i="7"/>
  <c r="AD271" i="7"/>
  <c r="Z271" i="7"/>
  <c r="AC271" i="7"/>
  <c r="Y271" i="7"/>
  <c r="AB269" i="7"/>
  <c r="AA269" i="7"/>
  <c r="AD267" i="7"/>
  <c r="Z267" i="7"/>
  <c r="AC267" i="7"/>
  <c r="Y267" i="7"/>
  <c r="AA268" i="7"/>
  <c r="AD268" i="7"/>
  <c r="Z268" i="7"/>
  <c r="AC272" i="7"/>
  <c r="Y272" i="7"/>
  <c r="AB272" i="7"/>
  <c r="AA270" i="7"/>
  <c r="AD270" i="7"/>
  <c r="Z270" i="7"/>
  <c r="AC274" i="7"/>
  <c r="Y274" i="7"/>
  <c r="AB274" i="7"/>
  <c r="AD273" i="7"/>
  <c r="Z273" i="7"/>
  <c r="AC273" i="7"/>
  <c r="Y273" i="7"/>
  <c r="AB271" i="7"/>
  <c r="AA271" i="7"/>
  <c r="AD269" i="7"/>
  <c r="Z269" i="7"/>
  <c r="AC269" i="7"/>
  <c r="Y269" i="7"/>
  <c r="AB267" i="7"/>
  <c r="AA267" i="7"/>
  <c r="AC300" i="7"/>
  <c r="Y300" i="7"/>
  <c r="AB300" i="7"/>
  <c r="AA304" i="7"/>
  <c r="AD304" i="7"/>
  <c r="Z304" i="7"/>
  <c r="AC302" i="7"/>
  <c r="Y302" i="7"/>
  <c r="AB302" i="7"/>
  <c r="AA306" i="7"/>
  <c r="AD306" i="7"/>
  <c r="Z306" i="7"/>
  <c r="AB305" i="7"/>
  <c r="AA305" i="7"/>
  <c r="AD303" i="7"/>
  <c r="Z303" i="7"/>
  <c r="AC303" i="7"/>
  <c r="Y303" i="7"/>
  <c r="AB301" i="7"/>
  <c r="AA301" i="7"/>
  <c r="AD299" i="7"/>
  <c r="Z299" i="7"/>
  <c r="AC299" i="7"/>
  <c r="Y299" i="7"/>
  <c r="AA300" i="7"/>
  <c r="AD300" i="7"/>
  <c r="Z300" i="7"/>
  <c r="AC304" i="7"/>
  <c r="Y304" i="7"/>
  <c r="AB304" i="7"/>
  <c r="AA302" i="7"/>
  <c r="AD302" i="7"/>
  <c r="Z302" i="7"/>
  <c r="AC306" i="7"/>
  <c r="Y306" i="7"/>
  <c r="AB306" i="7"/>
  <c r="AD305" i="7"/>
  <c r="Z305" i="7"/>
  <c r="AC305" i="7"/>
  <c r="Y305" i="7"/>
  <c r="AB303" i="7"/>
  <c r="AA303" i="7"/>
  <c r="AD301" i="7"/>
  <c r="Z301" i="7"/>
  <c r="AC301" i="7"/>
  <c r="Y301" i="7"/>
  <c r="AB299" i="7"/>
  <c r="AA299" i="7"/>
  <c r="AC332" i="7"/>
  <c r="Y332" i="7"/>
  <c r="AB332" i="7"/>
  <c r="AA336" i="7"/>
  <c r="AD336" i="7"/>
  <c r="Z336" i="7"/>
  <c r="AC334" i="7"/>
  <c r="Y334" i="7"/>
  <c r="AB334" i="7"/>
  <c r="AA338" i="7"/>
  <c r="AD338" i="7"/>
  <c r="Z338" i="7"/>
  <c r="AB337" i="7"/>
  <c r="AA337" i="7"/>
  <c r="AD335" i="7"/>
  <c r="Z335" i="7"/>
  <c r="AC335" i="7"/>
  <c r="Y335" i="7"/>
  <c r="AB333" i="7"/>
  <c r="AA333" i="7"/>
  <c r="AD331" i="7"/>
  <c r="Z331" i="7"/>
  <c r="AC331" i="7"/>
  <c r="Y331" i="7"/>
  <c r="AA332" i="7"/>
  <c r="AD332" i="7"/>
  <c r="Z332" i="7"/>
  <c r="AC336" i="7"/>
  <c r="Y336" i="7"/>
  <c r="AB336" i="7"/>
  <c r="AA334" i="7"/>
  <c r="AD334" i="7"/>
  <c r="Z334" i="7"/>
  <c r="AC338" i="7"/>
  <c r="Y338" i="7"/>
  <c r="AB338" i="7"/>
  <c r="AD337" i="7"/>
  <c r="Z337" i="7"/>
  <c r="AC337" i="7"/>
  <c r="Y337" i="7"/>
  <c r="AB335" i="7"/>
  <c r="AA335" i="7"/>
  <c r="AD333" i="7"/>
  <c r="Z333" i="7"/>
  <c r="AC333" i="7"/>
  <c r="Y333" i="7"/>
  <c r="AB331" i="7"/>
  <c r="AA331" i="7"/>
  <c r="AB370" i="7"/>
  <c r="AA370" i="7"/>
  <c r="AA369" i="7"/>
  <c r="AD369" i="7"/>
  <c r="Z369" i="7"/>
  <c r="AC367" i="7"/>
  <c r="Y367" i="7"/>
  <c r="AB367" i="7"/>
  <c r="AA365" i="7"/>
  <c r="AD365" i="7"/>
  <c r="Z365" i="7"/>
  <c r="AC363" i="7"/>
  <c r="Y363" i="7"/>
  <c r="AB363" i="7"/>
  <c r="AD364" i="7"/>
  <c r="Z364" i="7"/>
  <c r="AC364" i="7"/>
  <c r="Y364" i="7"/>
  <c r="AB368" i="7"/>
  <c r="AA368" i="7"/>
  <c r="AD366" i="7"/>
  <c r="Z366" i="7"/>
  <c r="AC366" i="7"/>
  <c r="Y366" i="7"/>
  <c r="AD370" i="7"/>
  <c r="Z370" i="7"/>
  <c r="AC370" i="7"/>
  <c r="Y370" i="7"/>
  <c r="AC369" i="7"/>
  <c r="Y369" i="7"/>
  <c r="AB369" i="7"/>
  <c r="AA367" i="7"/>
  <c r="AD367" i="7"/>
  <c r="Z367" i="7"/>
  <c r="AC365" i="7"/>
  <c r="Y365" i="7"/>
  <c r="AB365" i="7"/>
  <c r="AA363" i="7"/>
  <c r="AD363" i="7"/>
  <c r="Z363" i="7"/>
  <c r="AB364" i="7"/>
  <c r="AA364" i="7"/>
  <c r="AD368" i="7"/>
  <c r="Z368" i="7"/>
  <c r="AC368" i="7"/>
  <c r="Y368" i="7"/>
  <c r="AB366" i="7"/>
  <c r="AA366" i="7"/>
  <c r="AC401" i="7"/>
  <c r="Y401" i="7"/>
  <c r="AB401" i="7"/>
  <c r="AA399" i="7"/>
  <c r="AD399" i="7"/>
  <c r="Z399" i="7"/>
  <c r="AC397" i="7"/>
  <c r="Y397" i="7"/>
  <c r="AB397" i="7"/>
  <c r="AA395" i="7"/>
  <c r="Z395" i="7"/>
  <c r="AA402" i="7"/>
  <c r="Z396" i="7"/>
  <c r="AC396" i="7"/>
  <c r="AA400" i="7"/>
  <c r="AD398" i="7"/>
  <c r="Y398" i="7"/>
  <c r="AA401" i="7"/>
  <c r="AD401" i="7"/>
  <c r="Z401" i="7"/>
  <c r="AC399" i="7"/>
  <c r="Y399" i="7"/>
  <c r="AB399" i="7"/>
  <c r="AA397" i="7"/>
  <c r="AD397" i="7"/>
  <c r="Z397" i="7"/>
  <c r="AC395" i="7"/>
  <c r="Y395" i="7"/>
  <c r="AB395" i="7"/>
  <c r="AD402" i="7"/>
  <c r="Z402" i="7"/>
  <c r="AC402" i="7"/>
  <c r="Y402" i="7"/>
  <c r="AB396" i="7"/>
  <c r="AA396" i="7"/>
  <c r="AD400" i="7"/>
  <c r="Z400" i="7"/>
  <c r="AC400" i="7"/>
  <c r="Y400" i="7"/>
  <c r="AB398" i="7"/>
  <c r="AA398" i="7"/>
  <c r="AD395" i="7"/>
  <c r="AB402" i="7"/>
  <c r="AD396" i="7"/>
  <c r="Y396" i="7"/>
  <c r="AB400" i="7"/>
  <c r="Z398" i="7"/>
  <c r="AC398" i="7"/>
  <c r="AB434" i="7"/>
  <c r="AA434" i="7"/>
  <c r="AD428" i="7"/>
  <c r="Z428" i="7"/>
  <c r="AC428" i="7"/>
  <c r="Y428" i="7"/>
  <c r="AB432" i="7"/>
  <c r="AA432" i="7"/>
  <c r="AD430" i="7"/>
  <c r="Z430" i="7"/>
  <c r="AC430" i="7"/>
  <c r="Y430" i="7"/>
  <c r="AA433" i="7"/>
  <c r="AB433" i="7"/>
  <c r="AC431" i="7"/>
  <c r="Y431" i="7"/>
  <c r="AD431" i="7"/>
  <c r="Z431" i="7"/>
  <c r="AC429" i="7"/>
  <c r="Y429" i="7"/>
  <c r="AB429" i="7"/>
  <c r="AA427" i="7"/>
  <c r="AD427" i="7"/>
  <c r="Z427" i="7"/>
  <c r="AD434" i="7"/>
  <c r="Z434" i="7"/>
  <c r="AC434" i="7"/>
  <c r="Y434" i="7"/>
  <c r="AB428" i="7"/>
  <c r="AA428" i="7"/>
  <c r="AD432" i="7"/>
  <c r="Z432" i="7"/>
  <c r="AC432" i="7"/>
  <c r="Y432" i="7"/>
  <c r="AB430" i="7"/>
  <c r="AA430" i="7"/>
  <c r="AC433" i="7"/>
  <c r="Y433" i="7"/>
  <c r="AD433" i="7"/>
  <c r="Z433" i="7"/>
  <c r="AA431" i="7"/>
  <c r="AB431" i="7"/>
  <c r="AA429" i="7"/>
  <c r="AD429" i="7"/>
  <c r="Z429" i="7"/>
  <c r="AC427" i="7"/>
  <c r="Y427" i="7"/>
  <c r="AB427" i="7"/>
  <c r="AC466" i="7"/>
  <c r="Y466" i="7"/>
  <c r="AB466" i="7"/>
  <c r="AA464" i="7"/>
  <c r="AD464" i="7"/>
  <c r="Z464" i="7"/>
  <c r="AC462" i="7"/>
  <c r="Y462" i="7"/>
  <c r="AB462" i="7"/>
  <c r="AA460" i="7"/>
  <c r="AD460" i="7"/>
  <c r="Z460" i="7"/>
  <c r="AB465" i="7"/>
  <c r="AA465" i="7"/>
  <c r="AD463" i="7"/>
  <c r="Z463" i="7"/>
  <c r="AC463" i="7"/>
  <c r="Y463" i="7"/>
  <c r="AB459" i="7"/>
  <c r="AA459" i="7"/>
  <c r="AD461" i="7"/>
  <c r="Z461" i="7"/>
  <c r="AC461" i="7"/>
  <c r="Y461" i="7"/>
  <c r="AA466" i="7"/>
  <c r="AD466" i="7"/>
  <c r="Z466" i="7"/>
  <c r="AC464" i="7"/>
  <c r="Y464" i="7"/>
  <c r="AB464" i="7"/>
  <c r="AA462" i="7"/>
  <c r="AD462" i="7"/>
  <c r="Z462" i="7"/>
  <c r="AC460" i="7"/>
  <c r="Y460" i="7"/>
  <c r="AB460" i="7"/>
  <c r="AD465" i="7"/>
  <c r="Z465" i="7"/>
  <c r="AC465" i="7"/>
  <c r="Y465" i="7"/>
  <c r="AB463" i="7"/>
  <c r="AA463" i="7"/>
  <c r="AD459" i="7"/>
  <c r="Z459" i="7"/>
  <c r="AC459" i="7"/>
  <c r="Y459" i="7"/>
  <c r="AB461" i="7"/>
  <c r="AA461" i="7"/>
  <c r="AC498" i="7"/>
  <c r="Y498" i="7"/>
  <c r="AB498" i="7"/>
  <c r="AA496" i="7"/>
  <c r="AD496" i="7"/>
  <c r="Z496" i="7"/>
  <c r="AC494" i="7"/>
  <c r="Y494" i="7"/>
  <c r="AB494" i="7"/>
  <c r="AA492" i="7"/>
  <c r="AD492" i="7"/>
  <c r="Z492" i="7"/>
  <c r="AB497" i="7"/>
  <c r="AA497" i="7"/>
  <c r="AD495" i="7"/>
  <c r="Z495" i="7"/>
  <c r="AC495" i="7"/>
  <c r="Y495" i="7"/>
  <c r="AB491" i="7"/>
  <c r="AA491" i="7"/>
  <c r="AD493" i="7"/>
  <c r="Z493" i="7"/>
  <c r="AC493" i="7"/>
  <c r="Y493" i="7"/>
  <c r="AA498" i="7"/>
  <c r="AD498" i="7"/>
  <c r="Z498" i="7"/>
  <c r="AC496" i="7"/>
  <c r="Y496" i="7"/>
  <c r="AB496" i="7"/>
  <c r="AA494" i="7"/>
  <c r="AD494" i="7"/>
  <c r="Z494" i="7"/>
  <c r="AC492" i="7"/>
  <c r="Y492" i="7"/>
  <c r="AB492" i="7"/>
  <c r="AD497" i="7"/>
  <c r="Z497" i="7"/>
  <c r="AC497" i="7"/>
  <c r="Y497" i="7"/>
  <c r="AB495" i="7"/>
  <c r="AA495" i="7"/>
  <c r="AD491" i="7"/>
  <c r="Z491" i="7"/>
  <c r="AC491" i="7"/>
  <c r="Y491" i="7"/>
  <c r="AB493" i="7"/>
  <c r="AA493" i="7"/>
  <c r="AC528" i="7"/>
  <c r="Y528" i="7"/>
  <c r="AB528" i="7"/>
  <c r="AA526" i="7"/>
  <c r="AD526" i="7"/>
  <c r="Z526" i="7"/>
  <c r="AC524" i="7"/>
  <c r="Y524" i="7"/>
  <c r="AB524" i="7"/>
  <c r="AA530" i="7"/>
  <c r="AD530" i="7"/>
  <c r="Z530" i="7"/>
  <c r="AB529" i="7"/>
  <c r="AA529" i="7"/>
  <c r="AD527" i="7"/>
  <c r="Z527" i="7"/>
  <c r="AC527" i="7"/>
  <c r="Y527" i="7"/>
  <c r="AB523" i="7"/>
  <c r="AA523" i="7"/>
  <c r="AD525" i="7"/>
  <c r="Z525" i="7"/>
  <c r="AC525" i="7"/>
  <c r="Y525" i="7"/>
  <c r="AA528" i="7"/>
  <c r="AD528" i="7"/>
  <c r="Z528" i="7"/>
  <c r="AC526" i="7"/>
  <c r="Y526" i="7"/>
  <c r="AB526" i="7"/>
  <c r="AA524" i="7"/>
  <c r="AD524" i="7"/>
  <c r="Z524" i="7"/>
  <c r="AC530" i="7"/>
  <c r="Y530" i="7"/>
  <c r="AB530" i="7"/>
  <c r="AD529" i="7"/>
  <c r="Z529" i="7"/>
  <c r="AC529" i="7"/>
  <c r="Y529" i="7"/>
  <c r="AB527" i="7"/>
  <c r="AA527" i="7"/>
  <c r="AD523" i="7"/>
  <c r="Z523" i="7"/>
  <c r="AC523" i="7"/>
  <c r="Y523" i="7"/>
  <c r="AB525" i="7"/>
  <c r="AA525" i="7"/>
  <c r="AC560" i="7"/>
  <c r="Y560" i="7"/>
  <c r="AB560" i="7"/>
  <c r="AA562" i="7"/>
  <c r="AD562" i="7"/>
  <c r="Z562" i="7"/>
  <c r="AC558" i="7"/>
  <c r="Y558" i="7"/>
  <c r="AB558" i="7"/>
  <c r="AD561" i="7"/>
  <c r="Z561" i="7"/>
  <c r="AC561" i="7"/>
  <c r="Y561" i="7"/>
  <c r="AB559" i="7"/>
  <c r="AA559" i="7"/>
  <c r="AD555" i="7"/>
  <c r="Z555" i="7"/>
  <c r="AC555" i="7"/>
  <c r="Y555" i="7"/>
  <c r="AB557" i="7"/>
  <c r="AA557" i="7"/>
  <c r="AA556" i="7"/>
  <c r="AD556" i="7"/>
  <c r="Z556" i="7"/>
  <c r="AA560" i="7"/>
  <c r="AD560" i="7"/>
  <c r="Z560" i="7"/>
  <c r="AC562" i="7"/>
  <c r="Y562" i="7"/>
  <c r="AB562" i="7"/>
  <c r="AA558" i="7"/>
  <c r="AD558" i="7"/>
  <c r="Z558" i="7"/>
  <c r="AB561" i="7"/>
  <c r="AA561" i="7"/>
  <c r="AD559" i="7"/>
  <c r="Z559" i="7"/>
  <c r="AC559" i="7"/>
  <c r="Y559" i="7"/>
  <c r="AB555" i="7"/>
  <c r="AA555" i="7"/>
  <c r="AD557" i="7"/>
  <c r="Z557" i="7"/>
  <c r="AC557" i="7"/>
  <c r="Y557" i="7"/>
  <c r="AC556" i="7"/>
  <c r="Y556" i="7"/>
  <c r="AB556" i="7"/>
  <c r="AB588" i="7"/>
  <c r="AA588" i="7"/>
  <c r="Y588" i="7"/>
  <c r="AA593" i="7"/>
  <c r="AD593" i="7"/>
  <c r="Z593" i="7"/>
  <c r="AC591" i="7"/>
  <c r="Y591" i="7"/>
  <c r="AB591" i="7"/>
  <c r="AD587" i="7"/>
  <c r="Z587" i="7"/>
  <c r="AC587" i="7"/>
  <c r="Y587" i="7"/>
  <c r="AC589" i="7"/>
  <c r="Y589" i="7"/>
  <c r="AB589" i="7"/>
  <c r="AD592" i="7"/>
  <c r="Z592" i="7"/>
  <c r="AC592" i="7"/>
  <c r="Y592" i="7"/>
  <c r="AB594" i="7"/>
  <c r="AA594" i="7"/>
  <c r="AD590" i="7"/>
  <c r="AC590" i="7"/>
  <c r="AD588" i="7"/>
  <c r="Z588" i="7"/>
  <c r="AC588" i="7"/>
  <c r="AC593" i="7"/>
  <c r="Y593" i="7"/>
  <c r="AB593" i="7"/>
  <c r="AA591" i="7"/>
  <c r="AD591" i="7"/>
  <c r="Z591" i="7"/>
  <c r="AB587" i="7"/>
  <c r="AA587" i="7"/>
  <c r="AA589" i="7"/>
  <c r="AD589" i="7"/>
  <c r="Z589" i="7"/>
  <c r="AB592" i="7"/>
  <c r="AA592" i="7"/>
  <c r="AD594" i="7"/>
  <c r="Z594" i="7"/>
  <c r="AC594" i="7"/>
  <c r="Y594" i="7"/>
  <c r="AB590" i="7"/>
  <c r="AA590" i="7"/>
  <c r="Z590" i="7"/>
  <c r="Y590" i="7"/>
  <c r="AA620" i="7"/>
  <c r="AB620" i="7"/>
  <c r="AC622" i="7"/>
  <c r="Y622" i="7"/>
  <c r="AD622" i="7"/>
  <c r="Z622" i="7"/>
  <c r="AB624" i="7"/>
  <c r="AC624" i="7"/>
  <c r="AB619" i="7"/>
  <c r="AC619" i="7"/>
  <c r="Y619" i="7"/>
  <c r="AB621" i="7"/>
  <c r="AA621" i="7"/>
  <c r="AA625" i="7"/>
  <c r="AB625" i="7"/>
  <c r="Z625" i="7"/>
  <c r="AB623" i="7"/>
  <c r="AA623" i="7"/>
  <c r="AD626" i="7"/>
  <c r="Z626" i="7"/>
  <c r="AA626" i="7"/>
  <c r="AC626" i="7"/>
  <c r="Y623" i="7"/>
  <c r="Y626" i="7"/>
  <c r="AC620" i="7"/>
  <c r="Y620" i="7"/>
  <c r="AD620" i="7"/>
  <c r="Z620" i="7"/>
  <c r="AA622" i="7"/>
  <c r="AB622" i="7"/>
  <c r="AD624" i="7"/>
  <c r="Z624" i="7"/>
  <c r="AA624" i="7"/>
  <c r="Y624" i="7"/>
  <c r="AD619" i="7"/>
  <c r="Z619" i="7"/>
  <c r="AA619" i="7"/>
  <c r="AD621" i="7"/>
  <c r="Z621" i="7"/>
  <c r="AC621" i="7"/>
  <c r="Y621" i="7"/>
  <c r="AC625" i="7"/>
  <c r="Y625" i="7"/>
  <c r="AD625" i="7"/>
  <c r="AD623" i="7"/>
  <c r="Z623" i="7"/>
  <c r="AC623" i="7"/>
  <c r="AB626" i="7"/>
  <c r="V4" i="7"/>
  <c r="V6" i="7"/>
  <c r="V8" i="7"/>
  <c r="V10" i="7"/>
  <c r="V36" i="7"/>
  <c r="V38" i="7"/>
  <c r="V40" i="7"/>
  <c r="V42" i="7"/>
  <c r="V5" i="7"/>
  <c r="V9" i="7"/>
  <c r="V37" i="7"/>
  <c r="V41" i="7"/>
  <c r="V67" i="7"/>
  <c r="V69" i="7"/>
  <c r="V71" i="7"/>
  <c r="V73" i="7"/>
  <c r="V99" i="7"/>
  <c r="V101" i="7"/>
  <c r="V103" i="7"/>
  <c r="V105" i="7"/>
  <c r="V131" i="7"/>
  <c r="V133" i="7"/>
  <c r="V135" i="7"/>
  <c r="V137" i="7"/>
  <c r="V163" i="7"/>
  <c r="V165" i="7"/>
  <c r="V167" i="7"/>
  <c r="V169" i="7"/>
  <c r="V195" i="7"/>
  <c r="V197" i="7"/>
  <c r="V199" i="7"/>
  <c r="V201" i="7"/>
  <c r="V227" i="7"/>
  <c r="V229" i="7"/>
  <c r="V231" i="7"/>
  <c r="V233" i="7"/>
  <c r="V259" i="7"/>
  <c r="V261" i="7"/>
  <c r="V263" i="7"/>
  <c r="V265" i="7"/>
  <c r="V291" i="7"/>
  <c r="V293" i="7"/>
  <c r="V295" i="7"/>
  <c r="V297" i="7"/>
  <c r="V323" i="7"/>
  <c r="V325" i="7"/>
  <c r="V327" i="7"/>
  <c r="V329" i="7"/>
  <c r="V355" i="7"/>
  <c r="V357" i="7"/>
  <c r="V359" i="7"/>
  <c r="V7" i="7"/>
  <c r="V35" i="7"/>
  <c r="V39" i="7"/>
  <c r="V68" i="7"/>
  <c r="V70" i="7"/>
  <c r="V72" i="7"/>
  <c r="V74" i="7"/>
  <c r="V100" i="7"/>
  <c r="V102" i="7"/>
  <c r="V104" i="7"/>
  <c r="V106" i="7"/>
  <c r="V132" i="7"/>
  <c r="V134" i="7"/>
  <c r="V136" i="7"/>
  <c r="V138" i="7"/>
  <c r="V164" i="7"/>
  <c r="V166" i="7"/>
  <c r="V168" i="7"/>
  <c r="V170" i="7"/>
  <c r="V196" i="7"/>
  <c r="V198" i="7"/>
  <c r="V200" i="7"/>
  <c r="V202" i="7"/>
  <c r="V228" i="7"/>
  <c r="V230" i="7"/>
  <c r="V232" i="7"/>
  <c r="V234" i="7"/>
  <c r="V260" i="7"/>
  <c r="V262" i="7"/>
  <c r="V264" i="7"/>
  <c r="V266" i="7"/>
  <c r="V292" i="7"/>
  <c r="V294" i="7"/>
  <c r="V296" i="7"/>
  <c r="V298" i="7"/>
  <c r="V324" i="7"/>
  <c r="V326" i="7"/>
  <c r="V328" i="7"/>
  <c r="V330" i="7"/>
  <c r="V356" i="7"/>
  <c r="V358" i="7"/>
  <c r="V360" i="7"/>
  <c r="V361" i="7"/>
  <c r="V387" i="7"/>
  <c r="V389" i="7"/>
  <c r="V391" i="7"/>
  <c r="V393" i="7"/>
  <c r="V419" i="7"/>
  <c r="V421" i="7"/>
  <c r="V423" i="7"/>
  <c r="V425" i="7"/>
  <c r="V451" i="7"/>
  <c r="V453" i="7"/>
  <c r="V455" i="7"/>
  <c r="V457" i="7"/>
  <c r="V483" i="7"/>
  <c r="V485" i="7"/>
  <c r="V487" i="7"/>
  <c r="V489" i="7"/>
  <c r="V515" i="7"/>
  <c r="V517" i="7"/>
  <c r="V519" i="7"/>
  <c r="V521" i="7"/>
  <c r="V547" i="7"/>
  <c r="V549" i="7"/>
  <c r="V551" i="7"/>
  <c r="V553" i="7"/>
  <c r="V579" i="7"/>
  <c r="V581" i="7"/>
  <c r="V583" i="7"/>
  <c r="V585" i="7"/>
  <c r="V611" i="7"/>
  <c r="V613" i="7"/>
  <c r="V615" i="7"/>
  <c r="V617" i="7"/>
  <c r="R4" i="7"/>
  <c r="R6" i="7"/>
  <c r="R8" i="7"/>
  <c r="R10" i="7"/>
  <c r="R36" i="7"/>
  <c r="R38" i="7"/>
  <c r="R40" i="7"/>
  <c r="R42" i="7"/>
  <c r="R68" i="7"/>
  <c r="R70" i="7"/>
  <c r="R72" i="7"/>
  <c r="R74" i="7"/>
  <c r="R100" i="7"/>
  <c r="R102" i="7"/>
  <c r="R104" i="7"/>
  <c r="R106" i="7"/>
  <c r="R132" i="7"/>
  <c r="R134" i="7"/>
  <c r="R136" i="7"/>
  <c r="R138" i="7"/>
  <c r="R164" i="7"/>
  <c r="R166" i="7"/>
  <c r="R168" i="7"/>
  <c r="R170" i="7"/>
  <c r="R196" i="7"/>
  <c r="R198" i="7"/>
  <c r="R200" i="7"/>
  <c r="R202" i="7"/>
  <c r="R228" i="7"/>
  <c r="R230" i="7"/>
  <c r="R232" i="7"/>
  <c r="R234" i="7"/>
  <c r="R260" i="7"/>
  <c r="R262" i="7"/>
  <c r="R264" i="7"/>
  <c r="R266" i="7"/>
  <c r="R292" i="7"/>
  <c r="R294" i="7"/>
  <c r="R296" i="7"/>
  <c r="R298" i="7"/>
  <c r="R324" i="7"/>
  <c r="R326" i="7"/>
  <c r="R328" i="7"/>
  <c r="R330" i="7"/>
  <c r="R356" i="7"/>
  <c r="R358" i="7"/>
  <c r="R360" i="7"/>
  <c r="R362" i="7"/>
  <c r="R388" i="7"/>
  <c r="R390" i="7"/>
  <c r="R392" i="7"/>
  <c r="R394" i="7"/>
  <c r="V362" i="7"/>
  <c r="V388" i="7"/>
  <c r="V390" i="7"/>
  <c r="V392" i="7"/>
  <c r="V394" i="7"/>
  <c r="V420" i="7"/>
  <c r="V422" i="7"/>
  <c r="V424" i="7"/>
  <c r="V426" i="7"/>
  <c r="V452" i="7"/>
  <c r="V454" i="7"/>
  <c r="V456" i="7"/>
  <c r="V458" i="7"/>
  <c r="V484" i="7"/>
  <c r="V486" i="7"/>
  <c r="V488" i="7"/>
  <c r="V490" i="7"/>
  <c r="V516" i="7"/>
  <c r="V518" i="7"/>
  <c r="V520" i="7"/>
  <c r="V522" i="7"/>
  <c r="V548" i="7"/>
  <c r="V550" i="7"/>
  <c r="V552" i="7"/>
  <c r="V554" i="7"/>
  <c r="V580" i="7"/>
  <c r="V582" i="7"/>
  <c r="V584" i="7"/>
  <c r="V586" i="7"/>
  <c r="V612" i="7"/>
  <c r="V614" i="7"/>
  <c r="V616" i="7"/>
  <c r="V618" i="7"/>
  <c r="R5" i="7"/>
  <c r="R7" i="7"/>
  <c r="R9" i="7"/>
  <c r="R35" i="7"/>
  <c r="R37" i="7"/>
  <c r="R39" i="7"/>
  <c r="R41" i="7"/>
  <c r="R67" i="7"/>
  <c r="R69" i="7"/>
  <c r="R71" i="7"/>
  <c r="R73" i="7"/>
  <c r="R99" i="7"/>
  <c r="R101" i="7"/>
  <c r="R103" i="7"/>
  <c r="R105" i="7"/>
  <c r="R131" i="7"/>
  <c r="R133" i="7"/>
  <c r="R135" i="7"/>
  <c r="R137" i="7"/>
  <c r="R163" i="7"/>
  <c r="R165" i="7"/>
  <c r="R167" i="7"/>
  <c r="R169" i="7"/>
  <c r="R195" i="7"/>
  <c r="R197" i="7"/>
  <c r="R199" i="7"/>
  <c r="R201" i="7"/>
  <c r="R227" i="7"/>
  <c r="R229" i="7"/>
  <c r="R231" i="7"/>
  <c r="R233" i="7"/>
  <c r="R259" i="7"/>
  <c r="R261" i="7"/>
  <c r="R263" i="7"/>
  <c r="R265" i="7"/>
  <c r="R291" i="7"/>
  <c r="R293" i="7"/>
  <c r="R295" i="7"/>
  <c r="R297" i="7"/>
  <c r="R323" i="7"/>
  <c r="R325" i="7"/>
  <c r="R327" i="7"/>
  <c r="R329" i="7"/>
  <c r="R355" i="7"/>
  <c r="R357" i="7"/>
  <c r="R359" i="7"/>
  <c r="R361" i="7"/>
  <c r="R387" i="7"/>
  <c r="R389" i="7"/>
  <c r="R391" i="7"/>
  <c r="R393" i="7"/>
  <c r="R419" i="7"/>
  <c r="R421" i="7"/>
  <c r="R423" i="7"/>
  <c r="R425" i="7"/>
  <c r="R451" i="7"/>
  <c r="R453" i="7"/>
  <c r="R455" i="7"/>
  <c r="R457" i="7"/>
  <c r="R483" i="7"/>
  <c r="R485" i="7"/>
  <c r="R487" i="7"/>
  <c r="R489" i="7"/>
  <c r="R515" i="7"/>
  <c r="R517" i="7"/>
  <c r="R519" i="7"/>
  <c r="R521" i="7"/>
  <c r="R547" i="7"/>
  <c r="R549" i="7"/>
  <c r="R551" i="7"/>
  <c r="R553" i="7"/>
  <c r="R579" i="7"/>
  <c r="R581" i="7"/>
  <c r="R583" i="7"/>
  <c r="R585" i="7"/>
  <c r="R611" i="7"/>
  <c r="R613" i="7"/>
  <c r="R615" i="7"/>
  <c r="R617" i="7"/>
  <c r="P4" i="7"/>
  <c r="P6" i="7"/>
  <c r="P8" i="7"/>
  <c r="P10" i="7"/>
  <c r="P36" i="7"/>
  <c r="P38" i="7"/>
  <c r="P40" i="7"/>
  <c r="P42" i="7"/>
  <c r="P68" i="7"/>
  <c r="P70" i="7"/>
  <c r="P72" i="7"/>
  <c r="P74" i="7"/>
  <c r="P100" i="7"/>
  <c r="P102" i="7"/>
  <c r="P104" i="7"/>
  <c r="P106" i="7"/>
  <c r="P132" i="7"/>
  <c r="P134" i="7"/>
  <c r="P136" i="7"/>
  <c r="P138" i="7"/>
  <c r="P164" i="7"/>
  <c r="P166" i="7"/>
  <c r="P168" i="7"/>
  <c r="P170" i="7"/>
  <c r="P196" i="7"/>
  <c r="P198" i="7"/>
  <c r="P200" i="7"/>
  <c r="P202" i="7"/>
  <c r="P228" i="7"/>
  <c r="P230" i="7"/>
  <c r="P232" i="7"/>
  <c r="P234" i="7"/>
  <c r="P260" i="7"/>
  <c r="P262" i="7"/>
  <c r="P264" i="7"/>
  <c r="P266" i="7"/>
  <c r="P292" i="7"/>
  <c r="P294" i="7"/>
  <c r="P296" i="7"/>
  <c r="P298" i="7"/>
  <c r="P324" i="7"/>
  <c r="P326" i="7"/>
  <c r="P328" i="7"/>
  <c r="P330" i="7"/>
  <c r="P356" i="7"/>
  <c r="P358" i="7"/>
  <c r="P360" i="7"/>
  <c r="P362" i="7"/>
  <c r="P388" i="7"/>
  <c r="P390" i="7"/>
  <c r="P392" i="7"/>
  <c r="P394" i="7"/>
  <c r="P420" i="7"/>
  <c r="P422" i="7"/>
  <c r="P424" i="7"/>
  <c r="P426" i="7"/>
  <c r="R420" i="7"/>
  <c r="R422" i="7"/>
  <c r="R424" i="7"/>
  <c r="R426" i="7"/>
  <c r="R452" i="7"/>
  <c r="R454" i="7"/>
  <c r="R456" i="7"/>
  <c r="R458" i="7"/>
  <c r="R484" i="7"/>
  <c r="R486" i="7"/>
  <c r="R488" i="7"/>
  <c r="R490" i="7"/>
  <c r="R516" i="7"/>
  <c r="R518" i="7"/>
  <c r="R520" i="7"/>
  <c r="R522" i="7"/>
  <c r="R548" i="7"/>
  <c r="R550" i="7"/>
  <c r="R552" i="7"/>
  <c r="R554" i="7"/>
  <c r="R580" i="7"/>
  <c r="R582" i="7"/>
  <c r="R584" i="7"/>
  <c r="R586" i="7"/>
  <c r="R612" i="7"/>
  <c r="R614" i="7"/>
  <c r="R616" i="7"/>
  <c r="R618" i="7"/>
  <c r="P5" i="7"/>
  <c r="P7" i="7"/>
  <c r="P9" i="7"/>
  <c r="P35" i="7"/>
  <c r="P37" i="7"/>
  <c r="P39" i="7"/>
  <c r="P41" i="7"/>
  <c r="P67" i="7"/>
  <c r="P69" i="7"/>
  <c r="P71" i="7"/>
  <c r="P73" i="7"/>
  <c r="P99" i="7"/>
  <c r="P101" i="7"/>
  <c r="P103" i="7"/>
  <c r="P105" i="7"/>
  <c r="P131" i="7"/>
  <c r="P133" i="7"/>
  <c r="P135" i="7"/>
  <c r="P137" i="7"/>
  <c r="P163" i="7"/>
  <c r="P165" i="7"/>
  <c r="P167" i="7"/>
  <c r="P169" i="7"/>
  <c r="P195" i="7"/>
  <c r="P197" i="7"/>
  <c r="P199" i="7"/>
  <c r="P201" i="7"/>
  <c r="P227" i="7"/>
  <c r="P229" i="7"/>
  <c r="P231" i="7"/>
  <c r="P233" i="7"/>
  <c r="P259" i="7"/>
  <c r="P261" i="7"/>
  <c r="P263" i="7"/>
  <c r="P265" i="7"/>
  <c r="P291" i="7"/>
  <c r="P293" i="7"/>
  <c r="P295" i="7"/>
  <c r="P297" i="7"/>
  <c r="P323" i="7"/>
  <c r="P325" i="7"/>
  <c r="P327" i="7"/>
  <c r="P329" i="7"/>
  <c r="P355" i="7"/>
  <c r="P357" i="7"/>
  <c r="P359" i="7"/>
  <c r="P361" i="7"/>
  <c r="P387" i="7"/>
  <c r="P389" i="7"/>
  <c r="P391" i="7"/>
  <c r="P393" i="7"/>
  <c r="P419" i="7"/>
  <c r="P421" i="7"/>
  <c r="P423" i="7"/>
  <c r="P425" i="7"/>
  <c r="P452" i="7"/>
  <c r="P454" i="7"/>
  <c r="P456" i="7"/>
  <c r="P458" i="7"/>
  <c r="P484" i="7"/>
  <c r="P486" i="7"/>
  <c r="P488" i="7"/>
  <c r="P490" i="7"/>
  <c r="P516" i="7"/>
  <c r="P518" i="7"/>
  <c r="P520" i="7"/>
  <c r="P522" i="7"/>
  <c r="P548" i="7"/>
  <c r="P550" i="7"/>
  <c r="P552" i="7"/>
  <c r="P554" i="7"/>
  <c r="P580" i="7"/>
  <c r="P582" i="7"/>
  <c r="P584" i="7"/>
  <c r="P586" i="7"/>
  <c r="P612" i="7"/>
  <c r="P614" i="7"/>
  <c r="P616" i="7"/>
  <c r="P618" i="7"/>
  <c r="O5" i="7"/>
  <c r="O7" i="7"/>
  <c r="O9" i="7"/>
  <c r="O35" i="7"/>
  <c r="O37" i="7"/>
  <c r="O39" i="7"/>
  <c r="O41" i="7"/>
  <c r="O67" i="7"/>
  <c r="O69" i="7"/>
  <c r="O71" i="7"/>
  <c r="O73" i="7"/>
  <c r="O99" i="7"/>
  <c r="O101" i="7"/>
  <c r="O103" i="7"/>
  <c r="O105" i="7"/>
  <c r="O131" i="7"/>
  <c r="O133" i="7"/>
  <c r="O135" i="7"/>
  <c r="O137" i="7"/>
  <c r="O163" i="7"/>
  <c r="O165" i="7"/>
  <c r="O167" i="7"/>
  <c r="O169" i="7"/>
  <c r="O195" i="7"/>
  <c r="O197" i="7"/>
  <c r="O199" i="7"/>
  <c r="O201" i="7"/>
  <c r="O227" i="7"/>
  <c r="O229" i="7"/>
  <c r="O231" i="7"/>
  <c r="O233" i="7"/>
  <c r="O259" i="7"/>
  <c r="O261" i="7"/>
  <c r="O263" i="7"/>
  <c r="O265" i="7"/>
  <c r="O291" i="7"/>
  <c r="O293" i="7"/>
  <c r="O295" i="7"/>
  <c r="O297" i="7"/>
  <c r="O323" i="7"/>
  <c r="O325" i="7"/>
  <c r="O327" i="7"/>
  <c r="O329" i="7"/>
  <c r="O355" i="7"/>
  <c r="O357" i="7"/>
  <c r="O359" i="7"/>
  <c r="O361" i="7"/>
  <c r="O387" i="7"/>
  <c r="O389" i="7"/>
  <c r="O391" i="7"/>
  <c r="O393" i="7"/>
  <c r="O419" i="7"/>
  <c r="O421" i="7"/>
  <c r="O423" i="7"/>
  <c r="O425" i="7"/>
  <c r="O451" i="7"/>
  <c r="O453" i="7"/>
  <c r="O455" i="7"/>
  <c r="O457" i="7"/>
  <c r="O483" i="7"/>
  <c r="O485" i="7"/>
  <c r="O487" i="7"/>
  <c r="O489" i="7"/>
  <c r="O515" i="7"/>
  <c r="O517" i="7"/>
  <c r="O519" i="7"/>
  <c r="O521" i="7"/>
  <c r="O547" i="7"/>
  <c r="O549" i="7"/>
  <c r="O551" i="7"/>
  <c r="O553" i="7"/>
  <c r="O579" i="7"/>
  <c r="O581" i="7"/>
  <c r="O583" i="7"/>
  <c r="O585" i="7"/>
  <c r="O611" i="7"/>
  <c r="O613" i="7"/>
  <c r="O615" i="7"/>
  <c r="O617" i="7"/>
  <c r="N4" i="7"/>
  <c r="N6" i="7"/>
  <c r="N8" i="7"/>
  <c r="N10" i="7"/>
  <c r="N36" i="7"/>
  <c r="N38" i="7"/>
  <c r="N40" i="7"/>
  <c r="N42" i="7"/>
  <c r="N68" i="7"/>
  <c r="N70" i="7"/>
  <c r="N72" i="7"/>
  <c r="N74" i="7"/>
  <c r="N100" i="7"/>
  <c r="N102" i="7"/>
  <c r="N104" i="7"/>
  <c r="N106" i="7"/>
  <c r="N132" i="7"/>
  <c r="N134" i="7"/>
  <c r="N136" i="7"/>
  <c r="N138" i="7"/>
  <c r="N164" i="7"/>
  <c r="N166" i="7"/>
  <c r="N168" i="7"/>
  <c r="N170" i="7"/>
  <c r="N196" i="7"/>
  <c r="N198" i="7"/>
  <c r="N200" i="7"/>
  <c r="N202" i="7"/>
  <c r="N228" i="7"/>
  <c r="N230" i="7"/>
  <c r="N232" i="7"/>
  <c r="N234" i="7"/>
  <c r="N260" i="7"/>
  <c r="N262" i="7"/>
  <c r="N264" i="7"/>
  <c r="N266" i="7"/>
  <c r="N292" i="7"/>
  <c r="N294" i="7"/>
  <c r="N296" i="7"/>
  <c r="N298" i="7"/>
  <c r="N324" i="7"/>
  <c r="N326" i="7"/>
  <c r="N328" i="7"/>
  <c r="N330" i="7"/>
  <c r="N356" i="7"/>
  <c r="N358" i="7"/>
  <c r="N360" i="7"/>
  <c r="N362" i="7"/>
  <c r="N388" i="7"/>
  <c r="N390" i="7"/>
  <c r="N392" i="7"/>
  <c r="N394" i="7"/>
  <c r="N420" i="7"/>
  <c r="N422" i="7"/>
  <c r="N424" i="7"/>
  <c r="N426" i="7"/>
  <c r="N452" i="7"/>
  <c r="N454" i="7"/>
  <c r="N456" i="7"/>
  <c r="N458" i="7"/>
  <c r="N484" i="7"/>
  <c r="N486" i="7"/>
  <c r="N488" i="7"/>
  <c r="N490" i="7"/>
  <c r="N516" i="7"/>
  <c r="N518" i="7"/>
  <c r="N520" i="7"/>
  <c r="N522" i="7"/>
  <c r="P451" i="7"/>
  <c r="P453" i="7"/>
  <c r="P455" i="7"/>
  <c r="P457" i="7"/>
  <c r="P483" i="7"/>
  <c r="P485" i="7"/>
  <c r="P487" i="7"/>
  <c r="P489" i="7"/>
  <c r="P515" i="7"/>
  <c r="P517" i="7"/>
  <c r="P519" i="7"/>
  <c r="P521" i="7"/>
  <c r="P547" i="7"/>
  <c r="P549" i="7"/>
  <c r="P551" i="7"/>
  <c r="P553" i="7"/>
  <c r="P579" i="7"/>
  <c r="P581" i="7"/>
  <c r="P583" i="7"/>
  <c r="P585" i="7"/>
  <c r="P611" i="7"/>
  <c r="P613" i="7"/>
  <c r="P615" i="7"/>
  <c r="P617" i="7"/>
  <c r="O4" i="7"/>
  <c r="O6" i="7"/>
  <c r="O8" i="7"/>
  <c r="O10" i="7"/>
  <c r="O36" i="7"/>
  <c r="O38" i="7"/>
  <c r="O40" i="7"/>
  <c r="O42" i="7"/>
  <c r="O68" i="7"/>
  <c r="O70" i="7"/>
  <c r="O72" i="7"/>
  <c r="O74" i="7"/>
  <c r="O100" i="7"/>
  <c r="O102" i="7"/>
  <c r="O104" i="7"/>
  <c r="O106" i="7"/>
  <c r="O132" i="7"/>
  <c r="O134" i="7"/>
  <c r="O136" i="7"/>
  <c r="O138" i="7"/>
  <c r="O164" i="7"/>
  <c r="O166" i="7"/>
  <c r="O168" i="7"/>
  <c r="O170" i="7"/>
  <c r="O196" i="7"/>
  <c r="O198" i="7"/>
  <c r="O200" i="7"/>
  <c r="O202" i="7"/>
  <c r="O228" i="7"/>
  <c r="O230" i="7"/>
  <c r="O232" i="7"/>
  <c r="O234" i="7"/>
  <c r="O260" i="7"/>
  <c r="O262" i="7"/>
  <c r="O264" i="7"/>
  <c r="O266" i="7"/>
  <c r="O292" i="7"/>
  <c r="O294" i="7"/>
  <c r="O296" i="7"/>
  <c r="O298" i="7"/>
  <c r="O324" i="7"/>
  <c r="O326" i="7"/>
  <c r="O328" i="7"/>
  <c r="O330" i="7"/>
  <c r="O356" i="7"/>
  <c r="O358" i="7"/>
  <c r="O360" i="7"/>
  <c r="O362" i="7"/>
  <c r="O388" i="7"/>
  <c r="O390" i="7"/>
  <c r="O392" i="7"/>
  <c r="O394" i="7"/>
  <c r="O420" i="7"/>
  <c r="O422" i="7"/>
  <c r="O424" i="7"/>
  <c r="O426" i="7"/>
  <c r="O452" i="7"/>
  <c r="O454" i="7"/>
  <c r="O456" i="7"/>
  <c r="O458" i="7"/>
  <c r="O484" i="7"/>
  <c r="O486" i="7"/>
  <c r="O488" i="7"/>
  <c r="O490" i="7"/>
  <c r="O516" i="7"/>
  <c r="O518" i="7"/>
  <c r="O520" i="7"/>
  <c r="O522" i="7"/>
  <c r="O548" i="7"/>
  <c r="O550" i="7"/>
  <c r="O552" i="7"/>
  <c r="O554" i="7"/>
  <c r="O580" i="7"/>
  <c r="O582" i="7"/>
  <c r="O584" i="7"/>
  <c r="O586" i="7"/>
  <c r="O612" i="7"/>
  <c r="O614" i="7"/>
  <c r="O616" i="7"/>
  <c r="O618" i="7"/>
  <c r="N5" i="7"/>
  <c r="N7" i="7"/>
  <c r="N9" i="7"/>
  <c r="N35" i="7"/>
  <c r="N37" i="7"/>
  <c r="N39" i="7"/>
  <c r="N41" i="7"/>
  <c r="N67" i="7"/>
  <c r="N69" i="7"/>
  <c r="N71" i="7"/>
  <c r="N73" i="7"/>
  <c r="N99" i="7"/>
  <c r="N101" i="7"/>
  <c r="N103" i="7"/>
  <c r="N105" i="7"/>
  <c r="N131" i="7"/>
  <c r="N133" i="7"/>
  <c r="N135" i="7"/>
  <c r="N137" i="7"/>
  <c r="N163" i="7"/>
  <c r="N165" i="7"/>
  <c r="N167" i="7"/>
  <c r="N169" i="7"/>
  <c r="N195" i="7"/>
  <c r="N197" i="7"/>
  <c r="N199" i="7"/>
  <c r="N201" i="7"/>
  <c r="N227" i="7"/>
  <c r="N229" i="7"/>
  <c r="N231" i="7"/>
  <c r="N233" i="7"/>
  <c r="N259" i="7"/>
  <c r="N261" i="7"/>
  <c r="N263" i="7"/>
  <c r="N265" i="7"/>
  <c r="N291" i="7"/>
  <c r="N293" i="7"/>
  <c r="N295" i="7"/>
  <c r="N297" i="7"/>
  <c r="N323" i="7"/>
  <c r="N325" i="7"/>
  <c r="N327" i="7"/>
  <c r="N329" i="7"/>
  <c r="N355" i="7"/>
  <c r="N357" i="7"/>
  <c r="N359" i="7"/>
  <c r="N361" i="7"/>
  <c r="N387" i="7"/>
  <c r="N389" i="7"/>
  <c r="N391" i="7"/>
  <c r="N393" i="7"/>
  <c r="N419" i="7"/>
  <c r="N421" i="7"/>
  <c r="N423" i="7"/>
  <c r="N425" i="7"/>
  <c r="N451" i="7"/>
  <c r="N453" i="7"/>
  <c r="N455" i="7"/>
  <c r="N457" i="7"/>
  <c r="N483" i="7"/>
  <c r="N485" i="7"/>
  <c r="N487" i="7"/>
  <c r="N489" i="7"/>
  <c r="N515" i="7"/>
  <c r="N517" i="7"/>
  <c r="N519" i="7"/>
  <c r="N521" i="7"/>
  <c r="N548" i="7"/>
  <c r="N550" i="7"/>
  <c r="N552" i="7"/>
  <c r="N554" i="7"/>
  <c r="N580" i="7"/>
  <c r="N582" i="7"/>
  <c r="N584" i="7"/>
  <c r="N586" i="7"/>
  <c r="N612" i="7"/>
  <c r="N614" i="7"/>
  <c r="N616" i="7"/>
  <c r="N618" i="7"/>
  <c r="N547" i="7"/>
  <c r="N549" i="7"/>
  <c r="N551" i="7"/>
  <c r="N553" i="7"/>
  <c r="N579" i="7"/>
  <c r="N581" i="7"/>
  <c r="N583" i="7"/>
  <c r="N585" i="7"/>
  <c r="N611" i="7"/>
  <c r="N613" i="7"/>
  <c r="N615" i="7"/>
  <c r="N617" i="7"/>
  <c r="AC10" i="7"/>
  <c r="AA10" i="7"/>
  <c r="Y10" i="7"/>
  <c r="AC9" i="7"/>
  <c r="AA9" i="7"/>
  <c r="Y9" i="7"/>
  <c r="AC8" i="7"/>
  <c r="AA8" i="7"/>
  <c r="Y8" i="7"/>
  <c r="AC7" i="7"/>
  <c r="AA7" i="7"/>
  <c r="Y7" i="7"/>
  <c r="AC6" i="7"/>
  <c r="AA6" i="7"/>
  <c r="Y6" i="7"/>
  <c r="AC5" i="7"/>
  <c r="AA5" i="7"/>
  <c r="Y5" i="7"/>
  <c r="AC4" i="7"/>
  <c r="AA4" i="7"/>
  <c r="Y4" i="7"/>
  <c r="AC3" i="7"/>
  <c r="AA3" i="7"/>
  <c r="Y3" i="7"/>
  <c r="P3" i="7"/>
  <c r="N3" i="7"/>
  <c r="AB10" i="7"/>
  <c r="Z10" i="7"/>
  <c r="AB9" i="7"/>
  <c r="AD8" i="7"/>
  <c r="Z8" i="7"/>
  <c r="AB7" i="7"/>
  <c r="AD6" i="7"/>
  <c r="Z6" i="7"/>
  <c r="AB5" i="7"/>
  <c r="AD4" i="7"/>
  <c r="Z4" i="7"/>
  <c r="AB3" i="7"/>
  <c r="R3" i="7"/>
  <c r="O3" i="7"/>
  <c r="AD10" i="7"/>
  <c r="AD9" i="7"/>
  <c r="Z9" i="7"/>
  <c r="AB8" i="7"/>
  <c r="AD7" i="7"/>
  <c r="Z7" i="7"/>
  <c r="AB6" i="7"/>
  <c r="AD5" i="7"/>
  <c r="Z5" i="7"/>
  <c r="AB4" i="7"/>
  <c r="AD3" i="7"/>
  <c r="Z3" i="7"/>
  <c r="AC35" i="7"/>
  <c r="Y35" i="7"/>
  <c r="AB35" i="7"/>
  <c r="AD36" i="7"/>
  <c r="Z36" i="7"/>
  <c r="AC36" i="7"/>
  <c r="Y36" i="7"/>
  <c r="AC37" i="7"/>
  <c r="Y37" i="7"/>
  <c r="AB37" i="7"/>
  <c r="AD38" i="7"/>
  <c r="Z38" i="7"/>
  <c r="AC38" i="7"/>
  <c r="Y38" i="7"/>
  <c r="AC39" i="7"/>
  <c r="Y39" i="7"/>
  <c r="AB39" i="7"/>
  <c r="AD40" i="7"/>
  <c r="Z40" i="7"/>
  <c r="AC40" i="7"/>
  <c r="Y40" i="7"/>
  <c r="AB42" i="7"/>
  <c r="AA42" i="7"/>
  <c r="AD41" i="7"/>
  <c r="AA35" i="7"/>
  <c r="AD35" i="7"/>
  <c r="Z35" i="7"/>
  <c r="AB36" i="7"/>
  <c r="AA36" i="7"/>
  <c r="AA37" i="7"/>
  <c r="AD37" i="7"/>
  <c r="Z37" i="7"/>
  <c r="AB38" i="7"/>
  <c r="AA38" i="7"/>
  <c r="AA39" i="7"/>
  <c r="AD39" i="7"/>
  <c r="Z39" i="7"/>
  <c r="AB40" i="7"/>
  <c r="AA40" i="7"/>
  <c r="AD42" i="7"/>
  <c r="Z42" i="7"/>
  <c r="AC42" i="7"/>
  <c r="Y42" i="7"/>
  <c r="AC41" i="7"/>
  <c r="Y41" i="7"/>
  <c r="AB41" i="7"/>
  <c r="AA41" i="7"/>
  <c r="Z41" i="7"/>
  <c r="AC68" i="7"/>
  <c r="Y68" i="7"/>
  <c r="AB68" i="7"/>
  <c r="AA70" i="7"/>
  <c r="AD70" i="7"/>
  <c r="Z70" i="7"/>
  <c r="AC72" i="7"/>
  <c r="Y72" i="7"/>
  <c r="AB72" i="7"/>
  <c r="AA74" i="7"/>
  <c r="AD74" i="7"/>
  <c r="Z74" i="7"/>
  <c r="AB67" i="7"/>
  <c r="AA67" i="7"/>
  <c r="AD69" i="7"/>
  <c r="Z69" i="7"/>
  <c r="AC69" i="7"/>
  <c r="Y69" i="7"/>
  <c r="AB71" i="7"/>
  <c r="AA71" i="7"/>
  <c r="AD73" i="7"/>
  <c r="Z73" i="7"/>
  <c r="AC73" i="7"/>
  <c r="Y73" i="7"/>
  <c r="AA68" i="7"/>
  <c r="AD68" i="7"/>
  <c r="Z68" i="7"/>
  <c r="AC70" i="7"/>
  <c r="Y70" i="7"/>
  <c r="AB70" i="7"/>
  <c r="AA72" i="7"/>
  <c r="AD72" i="7"/>
  <c r="Z72" i="7"/>
  <c r="AC74" i="7"/>
  <c r="Y74" i="7"/>
  <c r="AB74" i="7"/>
  <c r="AD67" i="7"/>
  <c r="Z67" i="7"/>
  <c r="AC67" i="7"/>
  <c r="Y67" i="7"/>
  <c r="AB69" i="7"/>
  <c r="AA69" i="7"/>
  <c r="AD71" i="7"/>
  <c r="Z71" i="7"/>
  <c r="AC71" i="7"/>
  <c r="Y71" i="7"/>
  <c r="AB73" i="7"/>
  <c r="AA73" i="7"/>
  <c r="AC100" i="7"/>
  <c r="Y100" i="7"/>
  <c r="AB100" i="7"/>
  <c r="AA102" i="7"/>
  <c r="AD102" i="7"/>
  <c r="Z102" i="7"/>
  <c r="AC104" i="7"/>
  <c r="Y104" i="7"/>
  <c r="AD104" i="7"/>
  <c r="Z104" i="7"/>
  <c r="AC106" i="7"/>
  <c r="Y106" i="7"/>
  <c r="AB106" i="7"/>
  <c r="AD99" i="7"/>
  <c r="Z99" i="7"/>
  <c r="AC99" i="7"/>
  <c r="Y99" i="7"/>
  <c r="AB101" i="7"/>
  <c r="AA101" i="7"/>
  <c r="AD103" i="7"/>
  <c r="Z103" i="7"/>
  <c r="AC103" i="7"/>
  <c r="Y103" i="7"/>
  <c r="AB105" i="7"/>
  <c r="AA100" i="7"/>
  <c r="AD100" i="7"/>
  <c r="Z100" i="7"/>
  <c r="AC102" i="7"/>
  <c r="Y102" i="7"/>
  <c r="AB102" i="7"/>
  <c r="AA104" i="7"/>
  <c r="AB104" i="7"/>
  <c r="AA106" i="7"/>
  <c r="AD106" i="7"/>
  <c r="Z106" i="7"/>
  <c r="AB99" i="7"/>
  <c r="AA99" i="7"/>
  <c r="AD101" i="7"/>
  <c r="Z101" i="7"/>
  <c r="AC101" i="7"/>
  <c r="Y101" i="7"/>
  <c r="AB103" i="7"/>
  <c r="AA103" i="7"/>
  <c r="AD105" i="7"/>
  <c r="Z105" i="7"/>
  <c r="AC105" i="7"/>
  <c r="Y105" i="7"/>
  <c r="AA105" i="7"/>
  <c r="AC132" i="7"/>
  <c r="Y132" i="7"/>
  <c r="AB132" i="7"/>
  <c r="AA134" i="7"/>
  <c r="AD134" i="7"/>
  <c r="Z134" i="7"/>
  <c r="AC136" i="7"/>
  <c r="Y136" i="7"/>
  <c r="AB136" i="7"/>
  <c r="AA138" i="7"/>
  <c r="AD138" i="7"/>
  <c r="Z138" i="7"/>
  <c r="AB131" i="7"/>
  <c r="AA131" i="7"/>
  <c r="AD133" i="7"/>
  <c r="Z133" i="7"/>
  <c r="AC133" i="7"/>
  <c r="Y133" i="7"/>
  <c r="AB135" i="7"/>
  <c r="AA135" i="7"/>
  <c r="AD137" i="7"/>
  <c r="Z137" i="7"/>
  <c r="AC137" i="7"/>
  <c r="Y137" i="7"/>
  <c r="AA132" i="7"/>
  <c r="AD132" i="7"/>
  <c r="Z132" i="7"/>
  <c r="AC134" i="7"/>
  <c r="Y134" i="7"/>
  <c r="AB134" i="7"/>
  <c r="AA136" i="7"/>
  <c r="AD136" i="7"/>
  <c r="Z136" i="7"/>
  <c r="AC138" i="7"/>
  <c r="Y138" i="7"/>
  <c r="AB138" i="7"/>
  <c r="AD131" i="7"/>
  <c r="Z131" i="7"/>
  <c r="AC131" i="7"/>
  <c r="Y131" i="7"/>
  <c r="AB133" i="7"/>
  <c r="AA133" i="7"/>
  <c r="AD135" i="7"/>
  <c r="Z135" i="7"/>
  <c r="AC135" i="7"/>
  <c r="Y135" i="7"/>
  <c r="AB137" i="7"/>
  <c r="AA137" i="7"/>
  <c r="AC164" i="7"/>
  <c r="Y164" i="7"/>
  <c r="AB164" i="7"/>
  <c r="AA166" i="7"/>
  <c r="AD166" i="7"/>
  <c r="Z166" i="7"/>
  <c r="AC168" i="7"/>
  <c r="Y168" i="7"/>
  <c r="AB168" i="7"/>
  <c r="AA170" i="7"/>
  <c r="AD170" i="7"/>
  <c r="Z170" i="7"/>
  <c r="AB163" i="7"/>
  <c r="AA163" i="7"/>
  <c r="AD165" i="7"/>
  <c r="Z165" i="7"/>
  <c r="AC165" i="7"/>
  <c r="Y165" i="7"/>
  <c r="AB167" i="7"/>
  <c r="AA167" i="7"/>
  <c r="AD169" i="7"/>
  <c r="Z169" i="7"/>
  <c r="AC169" i="7"/>
  <c r="Y169" i="7"/>
  <c r="AA164" i="7"/>
  <c r="AD164" i="7"/>
  <c r="Z164" i="7"/>
  <c r="AC166" i="7"/>
  <c r="Y166" i="7"/>
  <c r="AB166" i="7"/>
  <c r="AA168" i="7"/>
  <c r="AD168" i="7"/>
  <c r="Z168" i="7"/>
  <c r="AC170" i="7"/>
  <c r="Y170" i="7"/>
  <c r="AB170" i="7"/>
  <c r="AD163" i="7"/>
  <c r="Z163" i="7"/>
  <c r="AC163" i="7"/>
  <c r="Y163" i="7"/>
  <c r="AB165" i="7"/>
  <c r="AA165" i="7"/>
  <c r="AD167" i="7"/>
  <c r="Z167" i="7"/>
  <c r="AC167" i="7"/>
  <c r="Y167" i="7"/>
  <c r="AB169" i="7"/>
  <c r="AA169" i="7"/>
  <c r="AC198" i="7"/>
  <c r="Y198" i="7"/>
  <c r="AB198" i="7"/>
  <c r="AA200" i="7"/>
  <c r="AD200" i="7"/>
  <c r="Z200" i="7"/>
  <c r="AA202" i="7"/>
  <c r="AB202" i="7"/>
  <c r="AA196" i="7"/>
  <c r="AD196" i="7"/>
  <c r="Z196" i="7"/>
  <c r="AB195" i="7"/>
  <c r="AA195" i="7"/>
  <c r="AD197" i="7"/>
  <c r="Z197" i="7"/>
  <c r="AC197" i="7"/>
  <c r="Y197" i="7"/>
  <c r="AB199" i="7"/>
  <c r="AA199" i="7"/>
  <c r="AD201" i="7"/>
  <c r="Z201" i="7"/>
  <c r="AC201" i="7"/>
  <c r="Y201" i="7"/>
  <c r="AA201" i="7"/>
  <c r="AA198" i="7"/>
  <c r="AD198" i="7"/>
  <c r="Z198" i="7"/>
  <c r="AC200" i="7"/>
  <c r="Y200" i="7"/>
  <c r="AB200" i="7"/>
  <c r="AC202" i="7"/>
  <c r="Y202" i="7"/>
  <c r="AD202" i="7"/>
  <c r="Z202" i="7"/>
  <c r="AC196" i="7"/>
  <c r="Y196" i="7"/>
  <c r="AB196" i="7"/>
  <c r="AD195" i="7"/>
  <c r="Z195" i="7"/>
  <c r="AC195" i="7"/>
  <c r="Y195" i="7"/>
  <c r="AB197" i="7"/>
  <c r="AA197" i="7"/>
  <c r="AD199" i="7"/>
  <c r="Z199" i="7"/>
  <c r="AC199" i="7"/>
  <c r="Y199" i="7"/>
  <c r="AB201" i="7"/>
  <c r="AC234" i="7"/>
  <c r="Y234" i="7"/>
  <c r="AB234" i="7"/>
  <c r="AA230" i="7"/>
  <c r="AD230" i="7"/>
  <c r="Z230" i="7"/>
  <c r="AC232" i="7"/>
  <c r="Y232" i="7"/>
  <c r="AB232" i="7"/>
  <c r="AA228" i="7"/>
  <c r="AD228" i="7"/>
  <c r="Z228" i="7"/>
  <c r="AB227" i="7"/>
  <c r="AA227" i="7"/>
  <c r="AD229" i="7"/>
  <c r="Z229" i="7"/>
  <c r="AC229" i="7"/>
  <c r="Y229" i="7"/>
  <c r="AB231" i="7"/>
  <c r="AA231" i="7"/>
  <c r="AD233" i="7"/>
  <c r="Z233" i="7"/>
  <c r="AC233" i="7"/>
  <c r="Y233" i="7"/>
  <c r="AA234" i="7"/>
  <c r="AD234" i="7"/>
  <c r="Z234" i="7"/>
  <c r="AC230" i="7"/>
  <c r="Y230" i="7"/>
  <c r="AB230" i="7"/>
  <c r="AA232" i="7"/>
  <c r="AD232" i="7"/>
  <c r="Z232" i="7"/>
  <c r="AC228" i="7"/>
  <c r="Y228" i="7"/>
  <c r="AB228" i="7"/>
  <c r="AD227" i="7"/>
  <c r="Z227" i="7"/>
  <c r="AC227" i="7"/>
  <c r="Y227" i="7"/>
  <c r="AB229" i="7"/>
  <c r="AA229" i="7"/>
  <c r="AD231" i="7"/>
  <c r="Z231" i="7"/>
  <c r="AC231" i="7"/>
  <c r="Y231" i="7"/>
  <c r="AB233" i="7"/>
  <c r="AA233" i="7"/>
  <c r="AC266" i="7"/>
  <c r="Y266" i="7"/>
  <c r="AB266" i="7"/>
  <c r="AA262" i="7"/>
  <c r="AD262" i="7"/>
  <c r="Z262" i="7"/>
  <c r="AC264" i="7"/>
  <c r="Y264" i="7"/>
  <c r="AB264" i="7"/>
  <c r="AA260" i="7"/>
  <c r="AD260" i="7"/>
  <c r="Z260" i="7"/>
  <c r="AB259" i="7"/>
  <c r="AA259" i="7"/>
  <c r="AD261" i="7"/>
  <c r="Z261" i="7"/>
  <c r="AC261" i="7"/>
  <c r="Y261" i="7"/>
  <c r="AB263" i="7"/>
  <c r="AA263" i="7"/>
  <c r="AD265" i="7"/>
  <c r="Z265" i="7"/>
  <c r="AC265" i="7"/>
  <c r="Y265" i="7"/>
  <c r="AA266" i="7"/>
  <c r="AD266" i="7"/>
  <c r="Z266" i="7"/>
  <c r="AC262" i="7"/>
  <c r="Y262" i="7"/>
  <c r="AB262" i="7"/>
  <c r="AA264" i="7"/>
  <c r="AD264" i="7"/>
  <c r="Z264" i="7"/>
  <c r="AC260" i="7"/>
  <c r="Y260" i="7"/>
  <c r="AB260" i="7"/>
  <c r="AD259" i="7"/>
  <c r="Z259" i="7"/>
  <c r="AC259" i="7"/>
  <c r="Y259" i="7"/>
  <c r="AB261" i="7"/>
  <c r="AA261" i="7"/>
  <c r="AD263" i="7"/>
  <c r="Z263" i="7"/>
  <c r="AC263" i="7"/>
  <c r="Y263" i="7"/>
  <c r="AB265" i="7"/>
  <c r="AA265" i="7"/>
  <c r="AC298" i="7"/>
  <c r="Y298" i="7"/>
  <c r="AB298" i="7"/>
  <c r="AA294" i="7"/>
  <c r="AD294" i="7"/>
  <c r="Z294" i="7"/>
  <c r="AC296" i="7"/>
  <c r="Y296" i="7"/>
  <c r="AB296" i="7"/>
  <c r="AA292" i="7"/>
  <c r="AD292" i="7"/>
  <c r="Z292" i="7"/>
  <c r="AB291" i="7"/>
  <c r="AA291" i="7"/>
  <c r="AD293" i="7"/>
  <c r="Z293" i="7"/>
  <c r="AC293" i="7"/>
  <c r="Y293" i="7"/>
  <c r="AB295" i="7"/>
  <c r="AA295" i="7"/>
  <c r="AD297" i="7"/>
  <c r="Z297" i="7"/>
  <c r="AC297" i="7"/>
  <c r="Y297" i="7"/>
  <c r="AA298" i="7"/>
  <c r="AD298" i="7"/>
  <c r="Z298" i="7"/>
  <c r="AC294" i="7"/>
  <c r="Y294" i="7"/>
  <c r="AB294" i="7"/>
  <c r="AA296" i="7"/>
  <c r="AD296" i="7"/>
  <c r="Z296" i="7"/>
  <c r="AC292" i="7"/>
  <c r="Y292" i="7"/>
  <c r="AB292" i="7"/>
  <c r="AD291" i="7"/>
  <c r="Z291" i="7"/>
  <c r="AC291" i="7"/>
  <c r="Y291" i="7"/>
  <c r="AB293" i="7"/>
  <c r="AA293" i="7"/>
  <c r="AD295" i="7"/>
  <c r="Z295" i="7"/>
  <c r="AC295" i="7"/>
  <c r="Y295" i="7"/>
  <c r="AB297" i="7"/>
  <c r="AA297" i="7"/>
  <c r="AC330" i="7"/>
  <c r="Y330" i="7"/>
  <c r="AB330" i="7"/>
  <c r="AA326" i="7"/>
  <c r="AD326" i="7"/>
  <c r="Z326" i="7"/>
  <c r="AC328" i="7"/>
  <c r="Y328" i="7"/>
  <c r="AB328" i="7"/>
  <c r="AA324" i="7"/>
  <c r="AD324" i="7"/>
  <c r="Z324" i="7"/>
  <c r="AB323" i="7"/>
  <c r="AA323" i="7"/>
  <c r="AD325" i="7"/>
  <c r="Z325" i="7"/>
  <c r="AC325" i="7"/>
  <c r="Y325" i="7"/>
  <c r="AB327" i="7"/>
  <c r="AA327" i="7"/>
  <c r="AD329" i="7"/>
  <c r="Z329" i="7"/>
  <c r="AC329" i="7"/>
  <c r="Y329" i="7"/>
  <c r="AA330" i="7"/>
  <c r="AD330" i="7"/>
  <c r="Z330" i="7"/>
  <c r="AC326" i="7"/>
  <c r="Y326" i="7"/>
  <c r="AB326" i="7"/>
  <c r="AA328" i="7"/>
  <c r="AD328" i="7"/>
  <c r="Z328" i="7"/>
  <c r="AC324" i="7"/>
  <c r="Y324" i="7"/>
  <c r="AB324" i="7"/>
  <c r="AD323" i="7"/>
  <c r="Z323" i="7"/>
  <c r="AC323" i="7"/>
  <c r="Y323" i="7"/>
  <c r="AB325" i="7"/>
  <c r="AA325" i="7"/>
  <c r="AD327" i="7"/>
  <c r="Z327" i="7"/>
  <c r="AC327" i="7"/>
  <c r="Y327" i="7"/>
  <c r="AB329" i="7"/>
  <c r="AA329" i="7"/>
  <c r="AA358" i="7"/>
  <c r="AB358" i="7"/>
  <c r="AC360" i="7"/>
  <c r="Y360" i="7"/>
  <c r="AD360" i="7"/>
  <c r="Z360" i="7"/>
  <c r="AA356" i="7"/>
  <c r="AB356" i="7"/>
  <c r="AD355" i="7"/>
  <c r="Z355" i="7"/>
  <c r="AC355" i="7"/>
  <c r="Y355" i="7"/>
  <c r="AB357" i="7"/>
  <c r="AA357" i="7"/>
  <c r="AD359" i="7"/>
  <c r="Z359" i="7"/>
  <c r="AC359" i="7"/>
  <c r="Y359" i="7"/>
  <c r="AC361" i="7"/>
  <c r="Y361" i="7"/>
  <c r="AB361" i="7"/>
  <c r="AD362" i="7"/>
  <c r="Z362" i="7"/>
  <c r="Y362" i="7"/>
  <c r="AC358" i="7"/>
  <c r="Y358" i="7"/>
  <c r="AD358" i="7"/>
  <c r="Z358" i="7"/>
  <c r="AA360" i="7"/>
  <c r="AB360" i="7"/>
  <c r="AC356" i="7"/>
  <c r="Y356" i="7"/>
  <c r="AD356" i="7"/>
  <c r="Z356" i="7"/>
  <c r="AB355" i="7"/>
  <c r="AA355" i="7"/>
  <c r="AD357" i="7"/>
  <c r="Z357" i="7"/>
  <c r="AC357" i="7"/>
  <c r="Y357" i="7"/>
  <c r="AB359" i="7"/>
  <c r="AA359" i="7"/>
  <c r="AA361" i="7"/>
  <c r="AD361" i="7"/>
  <c r="Z361" i="7"/>
  <c r="AB362" i="7"/>
  <c r="AA362" i="7"/>
  <c r="AC362" i="7"/>
  <c r="AC387" i="7"/>
  <c r="Y387" i="7"/>
  <c r="AB387" i="7"/>
  <c r="AA389" i="7"/>
  <c r="AD389" i="7"/>
  <c r="Z389" i="7"/>
  <c r="AC391" i="7"/>
  <c r="Y391" i="7"/>
  <c r="AB391" i="7"/>
  <c r="AA393" i="7"/>
  <c r="AD393" i="7"/>
  <c r="Z393" i="7"/>
  <c r="AB390" i="7"/>
  <c r="AA390" i="7"/>
  <c r="AD392" i="7"/>
  <c r="Z392" i="7"/>
  <c r="AC392" i="7"/>
  <c r="Y392" i="7"/>
  <c r="AB388" i="7"/>
  <c r="AA388" i="7"/>
  <c r="AD394" i="7"/>
  <c r="Z394" i="7"/>
  <c r="AC394" i="7"/>
  <c r="Y394" i="7"/>
  <c r="AA387" i="7"/>
  <c r="AD387" i="7"/>
  <c r="Z387" i="7"/>
  <c r="AC389" i="7"/>
  <c r="Y389" i="7"/>
  <c r="AB389" i="7"/>
  <c r="AA391" i="7"/>
  <c r="AD391" i="7"/>
  <c r="Z391" i="7"/>
  <c r="AC393" i="7"/>
  <c r="Y393" i="7"/>
  <c r="AB393" i="7"/>
  <c r="AD390" i="7"/>
  <c r="Z390" i="7"/>
  <c r="AC390" i="7"/>
  <c r="Y390" i="7"/>
  <c r="AB392" i="7"/>
  <c r="AA392" i="7"/>
  <c r="AD388" i="7"/>
  <c r="Z388" i="7"/>
  <c r="AC388" i="7"/>
  <c r="Y388" i="7"/>
  <c r="AB394" i="7"/>
  <c r="AA394" i="7"/>
  <c r="AC419" i="7"/>
  <c r="Y419" i="7"/>
  <c r="AB419" i="7"/>
  <c r="AA421" i="7"/>
  <c r="AD421" i="7"/>
  <c r="Z421" i="7"/>
  <c r="AC423" i="7"/>
  <c r="Y423" i="7"/>
  <c r="AB423" i="7"/>
  <c r="AA425" i="7"/>
  <c r="AD425" i="7"/>
  <c r="Z425" i="7"/>
  <c r="AB422" i="7"/>
  <c r="AA422" i="7"/>
  <c r="AD424" i="7"/>
  <c r="Z424" i="7"/>
  <c r="AC424" i="7"/>
  <c r="Y424" i="7"/>
  <c r="AB420" i="7"/>
  <c r="AA420" i="7"/>
  <c r="AD426" i="7"/>
  <c r="Z426" i="7"/>
  <c r="AC426" i="7"/>
  <c r="Y426" i="7"/>
  <c r="AA419" i="7"/>
  <c r="AD419" i="7"/>
  <c r="Z419" i="7"/>
  <c r="AC421" i="7"/>
  <c r="Y421" i="7"/>
  <c r="AB421" i="7"/>
  <c r="AA423" i="7"/>
  <c r="AD423" i="7"/>
  <c r="Z423" i="7"/>
  <c r="AC425" i="7"/>
  <c r="Y425" i="7"/>
  <c r="AB425" i="7"/>
  <c r="AD422" i="7"/>
  <c r="Z422" i="7"/>
  <c r="AC422" i="7"/>
  <c r="Y422" i="7"/>
  <c r="AB424" i="7"/>
  <c r="AA424" i="7"/>
  <c r="AD420" i="7"/>
  <c r="Z420" i="7"/>
  <c r="AC420" i="7"/>
  <c r="Y420" i="7"/>
  <c r="AB426" i="7"/>
  <c r="AA426" i="7"/>
  <c r="AC452" i="7"/>
  <c r="Y452" i="7"/>
  <c r="AB452" i="7"/>
  <c r="AA454" i="7"/>
  <c r="AD454" i="7"/>
  <c r="Z454" i="7"/>
  <c r="AC456" i="7"/>
  <c r="Y456" i="7"/>
  <c r="AB456" i="7"/>
  <c r="AA458" i="7"/>
  <c r="AD458" i="7"/>
  <c r="Z458" i="7"/>
  <c r="AB453" i="7"/>
  <c r="AA453" i="7"/>
  <c r="AD451" i="7"/>
  <c r="Z451" i="7"/>
  <c r="AC451" i="7"/>
  <c r="Y451" i="7"/>
  <c r="AB455" i="7"/>
  <c r="AA455" i="7"/>
  <c r="AD457" i="7"/>
  <c r="Z457" i="7"/>
  <c r="AC457" i="7"/>
  <c r="Y457" i="7"/>
  <c r="AA452" i="7"/>
  <c r="AD452" i="7"/>
  <c r="Z452" i="7"/>
  <c r="AC454" i="7"/>
  <c r="Y454" i="7"/>
  <c r="AB454" i="7"/>
  <c r="AA456" i="7"/>
  <c r="AD456" i="7"/>
  <c r="Z456" i="7"/>
  <c r="AC458" i="7"/>
  <c r="Y458" i="7"/>
  <c r="AB458" i="7"/>
  <c r="AD453" i="7"/>
  <c r="Z453" i="7"/>
  <c r="AC453" i="7"/>
  <c r="Y453" i="7"/>
  <c r="AB451" i="7"/>
  <c r="AA451" i="7"/>
  <c r="AD455" i="7"/>
  <c r="Z455" i="7"/>
  <c r="AC455" i="7"/>
  <c r="Y455" i="7"/>
  <c r="AB457" i="7"/>
  <c r="AA457" i="7"/>
  <c r="AC484" i="7"/>
  <c r="Y484" i="7"/>
  <c r="AB484" i="7"/>
  <c r="AA486" i="7"/>
  <c r="AD486" i="7"/>
  <c r="Z486" i="7"/>
  <c r="AC488" i="7"/>
  <c r="Y488" i="7"/>
  <c r="AB488" i="7"/>
  <c r="AA490" i="7"/>
  <c r="AD490" i="7"/>
  <c r="Z490" i="7"/>
  <c r="AB485" i="7"/>
  <c r="AA485" i="7"/>
  <c r="AD483" i="7"/>
  <c r="Z483" i="7"/>
  <c r="AC483" i="7"/>
  <c r="Y483" i="7"/>
  <c r="AB487" i="7"/>
  <c r="AA487" i="7"/>
  <c r="AD489" i="7"/>
  <c r="Z489" i="7"/>
  <c r="AC489" i="7"/>
  <c r="Y489" i="7"/>
  <c r="AA484" i="7"/>
  <c r="AD484" i="7"/>
  <c r="Z484" i="7"/>
  <c r="AC486" i="7"/>
  <c r="Y486" i="7"/>
  <c r="AB486" i="7"/>
  <c r="AA488" i="7"/>
  <c r="AD488" i="7"/>
  <c r="Z488" i="7"/>
  <c r="AC490" i="7"/>
  <c r="Y490" i="7"/>
  <c r="AB490" i="7"/>
  <c r="AD485" i="7"/>
  <c r="Z485" i="7"/>
  <c r="AC485" i="7"/>
  <c r="Y485" i="7"/>
  <c r="AB483" i="7"/>
  <c r="AA483" i="7"/>
  <c r="AD487" i="7"/>
  <c r="Z487" i="7"/>
  <c r="AC487" i="7"/>
  <c r="Y487" i="7"/>
  <c r="AB489" i="7"/>
  <c r="AA489" i="7"/>
  <c r="AC522" i="7"/>
  <c r="Y522" i="7"/>
  <c r="AB522" i="7"/>
  <c r="AD517" i="7"/>
  <c r="Z517" i="7"/>
  <c r="AC517" i="7"/>
  <c r="Y517" i="7"/>
  <c r="AB515" i="7"/>
  <c r="AA515" i="7"/>
  <c r="AD519" i="7"/>
  <c r="Z519" i="7"/>
  <c r="AC519" i="7"/>
  <c r="Y519" i="7"/>
  <c r="AB521" i="7"/>
  <c r="AA521" i="7"/>
  <c r="AA516" i="7"/>
  <c r="AD516" i="7"/>
  <c r="Z516" i="7"/>
  <c r="AC518" i="7"/>
  <c r="Y518" i="7"/>
  <c r="AB518" i="7"/>
  <c r="AA520" i="7"/>
  <c r="AD520" i="7"/>
  <c r="Z520" i="7"/>
  <c r="AA522" i="7"/>
  <c r="AD522" i="7"/>
  <c r="Z522" i="7"/>
  <c r="AB517" i="7"/>
  <c r="AA517" i="7"/>
  <c r="AD515" i="7"/>
  <c r="Z515" i="7"/>
  <c r="AC515" i="7"/>
  <c r="Y515" i="7"/>
  <c r="AB519" i="7"/>
  <c r="AA519" i="7"/>
  <c r="AD521" i="7"/>
  <c r="Z521" i="7"/>
  <c r="AC521" i="7"/>
  <c r="Y521" i="7"/>
  <c r="AC516" i="7"/>
  <c r="Y516" i="7"/>
  <c r="AB516" i="7"/>
  <c r="AA518" i="7"/>
  <c r="AD518" i="7"/>
  <c r="Z518" i="7"/>
  <c r="AC520" i="7"/>
  <c r="Y520" i="7"/>
  <c r="AB520" i="7"/>
  <c r="AA548" i="7"/>
  <c r="AB548" i="7"/>
  <c r="AA550" i="7"/>
  <c r="Z550" i="7"/>
  <c r="AB550" i="7"/>
  <c r="AB549" i="7"/>
  <c r="AA549" i="7"/>
  <c r="AD547" i="7"/>
  <c r="Z547" i="7"/>
  <c r="AC547" i="7"/>
  <c r="Y547" i="7"/>
  <c r="AB551" i="7"/>
  <c r="AA551" i="7"/>
  <c r="AD553" i="7"/>
  <c r="Z553" i="7"/>
  <c r="AC553" i="7"/>
  <c r="Y553" i="7"/>
  <c r="AC554" i="7"/>
  <c r="Y554" i="7"/>
  <c r="AB554" i="7"/>
  <c r="AA552" i="7"/>
  <c r="AD552" i="7"/>
  <c r="Z552" i="7"/>
  <c r="AB552" i="7"/>
  <c r="AC548" i="7"/>
  <c r="Y548" i="7"/>
  <c r="AD548" i="7"/>
  <c r="Z548" i="7"/>
  <c r="AC550" i="7"/>
  <c r="Y550" i="7"/>
  <c r="AD550" i="7"/>
  <c r="AD549" i="7"/>
  <c r="Z549" i="7"/>
  <c r="AC549" i="7"/>
  <c r="Y549" i="7"/>
  <c r="AB547" i="7"/>
  <c r="AA547" i="7"/>
  <c r="AD551" i="7"/>
  <c r="Z551" i="7"/>
  <c r="AC551" i="7"/>
  <c r="Y551" i="7"/>
  <c r="AB553" i="7"/>
  <c r="AA553" i="7"/>
  <c r="AA554" i="7"/>
  <c r="AD554" i="7"/>
  <c r="Z554" i="7"/>
  <c r="AC552" i="7"/>
  <c r="Y552" i="7"/>
  <c r="AC580" i="7"/>
  <c r="Y580" i="7"/>
  <c r="AB580" i="7"/>
  <c r="AC582" i="7"/>
  <c r="Y582" i="7"/>
  <c r="AD582" i="7"/>
  <c r="Z582" i="7"/>
  <c r="AA586" i="7"/>
  <c r="AB586" i="7"/>
  <c r="AC584" i="7"/>
  <c r="Y584" i="7"/>
  <c r="AD584" i="7"/>
  <c r="Z584" i="7"/>
  <c r="AB581" i="7"/>
  <c r="AA581" i="7"/>
  <c r="AD579" i="7"/>
  <c r="Z579" i="7"/>
  <c r="AC579" i="7"/>
  <c r="Y579" i="7"/>
  <c r="AB583" i="7"/>
  <c r="AA583" i="7"/>
  <c r="AD585" i="7"/>
  <c r="Z585" i="7"/>
  <c r="AC585" i="7"/>
  <c r="AA580" i="7"/>
  <c r="AD580" i="7"/>
  <c r="Z580" i="7"/>
  <c r="AA582" i="7"/>
  <c r="AB582" i="7"/>
  <c r="AC586" i="7"/>
  <c r="Y586" i="7"/>
  <c r="AD586" i="7"/>
  <c r="Z586" i="7"/>
  <c r="AA584" i="7"/>
  <c r="AB584" i="7"/>
  <c r="AD581" i="7"/>
  <c r="Z581" i="7"/>
  <c r="AC581" i="7"/>
  <c r="Y581" i="7"/>
  <c r="AB579" i="7"/>
  <c r="AA579" i="7"/>
  <c r="AD583" i="7"/>
  <c r="Z583" i="7"/>
  <c r="AC583" i="7"/>
  <c r="Y583" i="7"/>
  <c r="AB585" i="7"/>
  <c r="AA585" i="7"/>
  <c r="Y585" i="7"/>
  <c r="AA618" i="7"/>
  <c r="AB618" i="7"/>
  <c r="AA616" i="7"/>
  <c r="AD616" i="7"/>
  <c r="Z616" i="7"/>
  <c r="AB615" i="7"/>
  <c r="AA615" i="7"/>
  <c r="AB617" i="7"/>
  <c r="AC617" i="7"/>
  <c r="Y617" i="7"/>
  <c r="AC614" i="7"/>
  <c r="Y614" i="7"/>
  <c r="AB614" i="7"/>
  <c r="AA612" i="7"/>
  <c r="AD612" i="7"/>
  <c r="Z612" i="7"/>
  <c r="AB613" i="7"/>
  <c r="AA613" i="7"/>
  <c r="AD611" i="7"/>
  <c r="Z611" i="7"/>
  <c r="AC611" i="7"/>
  <c r="Y611" i="7"/>
  <c r="Y613" i="7"/>
  <c r="AA611" i="7"/>
  <c r="AC618" i="7"/>
  <c r="Y618" i="7"/>
  <c r="AD618" i="7"/>
  <c r="Z618" i="7"/>
  <c r="AC616" i="7"/>
  <c r="Y616" i="7"/>
  <c r="AB616" i="7"/>
  <c r="AD615" i="7"/>
  <c r="Z615" i="7"/>
  <c r="AC615" i="7"/>
  <c r="Y615" i="7"/>
  <c r="AD617" i="7"/>
  <c r="Z617" i="7"/>
  <c r="AA617" i="7"/>
  <c r="AA614" i="7"/>
  <c r="AD614" i="7"/>
  <c r="Z614" i="7"/>
  <c r="AC612" i="7"/>
  <c r="Y612" i="7"/>
  <c r="AB612" i="7"/>
  <c r="AD613" i="7"/>
  <c r="Z613" i="7"/>
  <c r="AC613" i="7"/>
  <c r="AB611" i="7"/>
  <c r="D323" i="7"/>
  <c r="H355" i="7"/>
  <c r="E355" i="7" s="1"/>
  <c r="D325" i="7"/>
  <c r="H357" i="7"/>
  <c r="E357" i="7" s="1"/>
  <c r="D327" i="7"/>
  <c r="H359" i="7"/>
  <c r="E359" i="7" s="1"/>
  <c r="D331" i="7"/>
  <c r="H363" i="7"/>
  <c r="E363" i="7" s="1"/>
  <c r="D335" i="7"/>
  <c r="H367" i="7"/>
  <c r="E367" i="7" s="1"/>
  <c r="D339" i="7"/>
  <c r="H371" i="7"/>
  <c r="E371" i="7" s="1"/>
  <c r="D343" i="7"/>
  <c r="H375" i="7"/>
  <c r="E375" i="7" s="1"/>
  <c r="H379" i="7"/>
  <c r="E379" i="7" s="1"/>
  <c r="D347" i="7"/>
  <c r="H381" i="7"/>
  <c r="E381" i="7" s="1"/>
  <c r="D349" i="7"/>
  <c r="D329" i="7"/>
  <c r="H361" i="7"/>
  <c r="E361" i="7" s="1"/>
  <c r="D333" i="7"/>
  <c r="H365" i="7"/>
  <c r="E365" i="7" s="1"/>
  <c r="D337" i="7"/>
  <c r="H369" i="7"/>
  <c r="E369" i="7" s="1"/>
  <c r="D341" i="7"/>
  <c r="H373" i="7"/>
  <c r="E373" i="7" s="1"/>
  <c r="D345" i="7"/>
  <c r="H377" i="7"/>
  <c r="E377" i="7" s="1"/>
  <c r="H385" i="7"/>
  <c r="E385" i="7" s="1"/>
  <c r="D353" i="7"/>
  <c r="H383" i="7"/>
  <c r="E383" i="7" s="1"/>
  <c r="D351" i="7"/>
  <c r="H356" i="7"/>
  <c r="E356" i="7" s="1"/>
  <c r="D324" i="7"/>
  <c r="H358" i="7"/>
  <c r="E358" i="7" s="1"/>
  <c r="D326" i="7"/>
  <c r="H360" i="7"/>
  <c r="E360" i="7" s="1"/>
  <c r="D328" i="7"/>
  <c r="H364" i="7"/>
  <c r="E364" i="7" s="1"/>
  <c r="D332" i="7"/>
  <c r="H368" i="7"/>
  <c r="E368" i="7" s="1"/>
  <c r="D336" i="7"/>
  <c r="H372" i="7"/>
  <c r="E372" i="7" s="1"/>
  <c r="D340" i="7"/>
  <c r="H376" i="7"/>
  <c r="E376" i="7" s="1"/>
  <c r="D344" i="7"/>
  <c r="H380" i="7"/>
  <c r="E380" i="7" s="1"/>
  <c r="D348" i="7"/>
  <c r="H362" i="7"/>
  <c r="E362" i="7" s="1"/>
  <c r="D330" i="7"/>
  <c r="H366" i="7"/>
  <c r="E366" i="7" s="1"/>
  <c r="D334" i="7"/>
  <c r="H370" i="7"/>
  <c r="E370" i="7" s="1"/>
  <c r="D338" i="7"/>
  <c r="H374" i="7"/>
  <c r="E374" i="7" s="1"/>
  <c r="D342" i="7"/>
  <c r="H378" i="7"/>
  <c r="E378" i="7" s="1"/>
  <c r="D346" i="7"/>
  <c r="H382" i="7"/>
  <c r="E382" i="7" s="1"/>
  <c r="D350" i="7"/>
  <c r="H384" i="7"/>
  <c r="E384" i="7" s="1"/>
  <c r="D352" i="7"/>
  <c r="H386" i="7"/>
  <c r="E386" i="7" s="1"/>
  <c r="D354" i="7"/>
  <c r="W3" i="7" l="1"/>
  <c r="T3" i="7"/>
  <c r="U3" i="7"/>
  <c r="T615" i="7"/>
  <c r="W615" i="7"/>
  <c r="U615" i="7"/>
  <c r="T611" i="7"/>
  <c r="U611" i="7"/>
  <c r="W611" i="7"/>
  <c r="T583" i="7"/>
  <c r="W583" i="7"/>
  <c r="U583" i="7"/>
  <c r="T579" i="7"/>
  <c r="U579" i="7"/>
  <c r="W579" i="7"/>
  <c r="T551" i="7"/>
  <c r="W551" i="7"/>
  <c r="U551" i="7"/>
  <c r="T547" i="7"/>
  <c r="U547" i="7"/>
  <c r="W547" i="7"/>
  <c r="T519" i="7"/>
  <c r="U519" i="7"/>
  <c r="W519" i="7"/>
  <c r="T515" i="7"/>
  <c r="W515" i="7"/>
  <c r="U515" i="7"/>
  <c r="T487" i="7"/>
  <c r="U487" i="7"/>
  <c r="W487" i="7"/>
  <c r="T483" i="7"/>
  <c r="W483" i="7"/>
  <c r="U483" i="7"/>
  <c r="T455" i="7"/>
  <c r="U455" i="7"/>
  <c r="W455" i="7"/>
  <c r="T451" i="7"/>
  <c r="W451" i="7"/>
  <c r="U451" i="7"/>
  <c r="T423" i="7"/>
  <c r="W423" i="7"/>
  <c r="U423" i="7"/>
  <c r="T419" i="7"/>
  <c r="U419" i="7"/>
  <c r="W419" i="7"/>
  <c r="T391" i="7"/>
  <c r="W391" i="7"/>
  <c r="U391" i="7"/>
  <c r="T387" i="7"/>
  <c r="W387" i="7"/>
  <c r="U387" i="7"/>
  <c r="T359" i="7"/>
  <c r="W359" i="7"/>
  <c r="U359" i="7"/>
  <c r="T355" i="7"/>
  <c r="W355" i="7"/>
  <c r="U355" i="7"/>
  <c r="T616" i="7"/>
  <c r="U616" i="7"/>
  <c r="W616" i="7"/>
  <c r="T612" i="7"/>
  <c r="U612" i="7"/>
  <c r="W612" i="7"/>
  <c r="T584" i="7"/>
  <c r="U584" i="7"/>
  <c r="W584" i="7"/>
  <c r="T580" i="7"/>
  <c r="U580" i="7"/>
  <c r="W580" i="7"/>
  <c r="T552" i="7"/>
  <c r="U552" i="7"/>
  <c r="W552" i="7"/>
  <c r="T548" i="7"/>
  <c r="U548" i="7"/>
  <c r="W548" i="7"/>
  <c r="T520" i="7"/>
  <c r="U520" i="7"/>
  <c r="W520" i="7"/>
  <c r="T516" i="7"/>
  <c r="U516" i="7"/>
  <c r="W516" i="7"/>
  <c r="T488" i="7"/>
  <c r="W488" i="7"/>
  <c r="U488" i="7"/>
  <c r="T484" i="7"/>
  <c r="W484" i="7"/>
  <c r="U484" i="7"/>
  <c r="T456" i="7"/>
  <c r="W456" i="7"/>
  <c r="U456" i="7"/>
  <c r="T452" i="7"/>
  <c r="W452" i="7"/>
  <c r="U452" i="7"/>
  <c r="T424" i="7"/>
  <c r="W424" i="7"/>
  <c r="U424" i="7"/>
  <c r="T420" i="7"/>
  <c r="U420" i="7"/>
  <c r="W420" i="7"/>
  <c r="T392" i="7"/>
  <c r="U392" i="7"/>
  <c r="W392" i="7"/>
  <c r="T388" i="7"/>
  <c r="W388" i="7"/>
  <c r="U388" i="7"/>
  <c r="T360" i="7"/>
  <c r="W360" i="7"/>
  <c r="U360" i="7"/>
  <c r="T356" i="7"/>
  <c r="U356" i="7"/>
  <c r="W356" i="7"/>
  <c r="T327" i="7"/>
  <c r="U327" i="7"/>
  <c r="W327" i="7"/>
  <c r="T323" i="7"/>
  <c r="U323" i="7"/>
  <c r="W323" i="7"/>
  <c r="T295" i="7"/>
  <c r="U295" i="7"/>
  <c r="W295" i="7"/>
  <c r="T291" i="7"/>
  <c r="U291" i="7"/>
  <c r="W291" i="7"/>
  <c r="T263" i="7"/>
  <c r="U263" i="7"/>
  <c r="W263" i="7"/>
  <c r="T259" i="7"/>
  <c r="U259" i="7"/>
  <c r="W259" i="7"/>
  <c r="T231" i="7"/>
  <c r="U231" i="7"/>
  <c r="W231" i="7"/>
  <c r="T227" i="7"/>
  <c r="U227" i="7"/>
  <c r="W227" i="7"/>
  <c r="T199" i="7"/>
  <c r="W199" i="7"/>
  <c r="U199" i="7"/>
  <c r="T195" i="7"/>
  <c r="W195" i="7"/>
  <c r="U195" i="7"/>
  <c r="T328" i="7"/>
  <c r="W328" i="7"/>
  <c r="U328" i="7"/>
  <c r="T324" i="7"/>
  <c r="U324" i="7"/>
  <c r="W324" i="7"/>
  <c r="T296" i="7"/>
  <c r="W296" i="7"/>
  <c r="U296" i="7"/>
  <c r="T292" i="7"/>
  <c r="U292" i="7"/>
  <c r="W292" i="7"/>
  <c r="T264" i="7"/>
  <c r="W264" i="7"/>
  <c r="U264" i="7"/>
  <c r="T260" i="7"/>
  <c r="U260" i="7"/>
  <c r="W260" i="7"/>
  <c r="T232" i="7"/>
  <c r="W232" i="7"/>
  <c r="U232" i="7"/>
  <c r="T228" i="7"/>
  <c r="U228" i="7"/>
  <c r="W228" i="7"/>
  <c r="T200" i="7"/>
  <c r="W200" i="7"/>
  <c r="U200" i="7"/>
  <c r="T196" i="7"/>
  <c r="U196" i="7"/>
  <c r="W196" i="7"/>
  <c r="T167" i="7"/>
  <c r="U167" i="7"/>
  <c r="W167" i="7"/>
  <c r="T163" i="7"/>
  <c r="U163" i="7"/>
  <c r="W163" i="7"/>
  <c r="T135" i="7"/>
  <c r="U135" i="7"/>
  <c r="W135" i="7"/>
  <c r="T131" i="7"/>
  <c r="U131" i="7"/>
  <c r="W131" i="7"/>
  <c r="T103" i="7"/>
  <c r="U103" i="7"/>
  <c r="W103" i="7"/>
  <c r="T99" i="7"/>
  <c r="U99" i="7"/>
  <c r="W99" i="7"/>
  <c r="T71" i="7"/>
  <c r="U71" i="7"/>
  <c r="W71" i="7"/>
  <c r="T67" i="7"/>
  <c r="U67" i="7"/>
  <c r="W67" i="7"/>
  <c r="T39" i="7"/>
  <c r="W39" i="7"/>
  <c r="U39" i="7"/>
  <c r="T35" i="7"/>
  <c r="W35" i="7"/>
  <c r="U35" i="7"/>
  <c r="W7" i="7"/>
  <c r="T7" i="7"/>
  <c r="U7" i="7"/>
  <c r="T170" i="7"/>
  <c r="W170" i="7"/>
  <c r="U170" i="7"/>
  <c r="T166" i="7"/>
  <c r="W166" i="7"/>
  <c r="U166" i="7"/>
  <c r="T138" i="7"/>
  <c r="U138" i="7"/>
  <c r="W138" i="7"/>
  <c r="T134" i="7"/>
  <c r="U134" i="7"/>
  <c r="W134" i="7"/>
  <c r="T106" i="7"/>
  <c r="U106" i="7"/>
  <c r="W106" i="7"/>
  <c r="T102" i="7"/>
  <c r="U102" i="7"/>
  <c r="W102" i="7"/>
  <c r="T74" i="7"/>
  <c r="U74" i="7"/>
  <c r="W74" i="7"/>
  <c r="T70" i="7"/>
  <c r="U70" i="7"/>
  <c r="W70" i="7"/>
  <c r="T42" i="7"/>
  <c r="W42" i="7"/>
  <c r="U42" i="7"/>
  <c r="T38" i="7"/>
  <c r="W38" i="7"/>
  <c r="U38" i="7"/>
  <c r="T10" i="7"/>
  <c r="U10" i="7"/>
  <c r="W10" i="7"/>
  <c r="T6" i="7"/>
  <c r="U6" i="7"/>
  <c r="W6" i="7"/>
  <c r="T625" i="7"/>
  <c r="U625" i="7"/>
  <c r="W625" i="7"/>
  <c r="T621" i="7"/>
  <c r="U621" i="7"/>
  <c r="W621" i="7"/>
  <c r="T593" i="7"/>
  <c r="U593" i="7"/>
  <c r="W593" i="7"/>
  <c r="T589" i="7"/>
  <c r="U589" i="7"/>
  <c r="W589" i="7"/>
  <c r="T561" i="7"/>
  <c r="U561" i="7"/>
  <c r="W561" i="7"/>
  <c r="T557" i="7"/>
  <c r="W557" i="7"/>
  <c r="U557" i="7"/>
  <c r="T529" i="7"/>
  <c r="U529" i="7"/>
  <c r="W529" i="7"/>
  <c r="T525" i="7"/>
  <c r="W525" i="7"/>
  <c r="U525" i="7"/>
  <c r="T497" i="7"/>
  <c r="U497" i="7"/>
  <c r="W497" i="7"/>
  <c r="T493" i="7"/>
  <c r="W493" i="7"/>
  <c r="U493" i="7"/>
  <c r="T465" i="7"/>
  <c r="U465" i="7"/>
  <c r="W465" i="7"/>
  <c r="T461" i="7"/>
  <c r="W461" i="7"/>
  <c r="U461" i="7"/>
  <c r="T433" i="7"/>
  <c r="U433" i="7"/>
  <c r="W433" i="7"/>
  <c r="T429" i="7"/>
  <c r="U429" i="7"/>
  <c r="W429" i="7"/>
  <c r="T401" i="7"/>
  <c r="W401" i="7"/>
  <c r="U401" i="7"/>
  <c r="T397" i="7"/>
  <c r="W397" i="7"/>
  <c r="U397" i="7"/>
  <c r="T369" i="7"/>
  <c r="W369" i="7"/>
  <c r="U369" i="7"/>
  <c r="T365" i="7"/>
  <c r="W365" i="7"/>
  <c r="U365" i="7"/>
  <c r="T626" i="7"/>
  <c r="U626" i="7"/>
  <c r="W626" i="7"/>
  <c r="T622" i="7"/>
  <c r="W622" i="7"/>
  <c r="U622" i="7"/>
  <c r="T594" i="7"/>
  <c r="W594" i="7"/>
  <c r="U594" i="7"/>
  <c r="T590" i="7"/>
  <c r="U590" i="7"/>
  <c r="W590" i="7"/>
  <c r="T562" i="7"/>
  <c r="U562" i="7"/>
  <c r="W562" i="7"/>
  <c r="T558" i="7"/>
  <c r="W558" i="7"/>
  <c r="U558" i="7"/>
  <c r="T530" i="7"/>
  <c r="U530" i="7"/>
  <c r="W530" i="7"/>
  <c r="T526" i="7"/>
  <c r="U526" i="7"/>
  <c r="W526" i="7"/>
  <c r="T498" i="7"/>
  <c r="W498" i="7"/>
  <c r="U498" i="7"/>
  <c r="T494" i="7"/>
  <c r="W494" i="7"/>
  <c r="U494" i="7"/>
  <c r="T466" i="7"/>
  <c r="W466" i="7"/>
  <c r="U466" i="7"/>
  <c r="T462" i="7"/>
  <c r="W462" i="7"/>
  <c r="U462" i="7"/>
  <c r="T434" i="7"/>
  <c r="U434" i="7"/>
  <c r="W434" i="7"/>
  <c r="T430" i="7"/>
  <c r="W430" i="7"/>
  <c r="U430" i="7"/>
  <c r="T402" i="7"/>
  <c r="U402" i="7"/>
  <c r="W402" i="7"/>
  <c r="T398" i="7"/>
  <c r="W398" i="7"/>
  <c r="U398" i="7"/>
  <c r="T370" i="7"/>
  <c r="U370" i="7"/>
  <c r="W370" i="7"/>
  <c r="T366" i="7"/>
  <c r="W366" i="7"/>
  <c r="U366" i="7"/>
  <c r="T337" i="7"/>
  <c r="U337" i="7"/>
  <c r="W337" i="7"/>
  <c r="T333" i="7"/>
  <c r="U333" i="7"/>
  <c r="W333" i="7"/>
  <c r="T305" i="7"/>
  <c r="U305" i="7"/>
  <c r="W305" i="7"/>
  <c r="T301" i="7"/>
  <c r="U301" i="7"/>
  <c r="W301" i="7"/>
  <c r="T273" i="7"/>
  <c r="U273" i="7"/>
  <c r="W273" i="7"/>
  <c r="T269" i="7"/>
  <c r="U269" i="7"/>
  <c r="W269" i="7"/>
  <c r="T241" i="7"/>
  <c r="U241" i="7"/>
  <c r="W241" i="7"/>
  <c r="T237" i="7"/>
  <c r="U237" i="7"/>
  <c r="W237" i="7"/>
  <c r="T209" i="7"/>
  <c r="W209" i="7"/>
  <c r="U209" i="7"/>
  <c r="T205" i="7"/>
  <c r="W205" i="7"/>
  <c r="U205" i="7"/>
  <c r="T177" i="7"/>
  <c r="U177" i="7"/>
  <c r="W177" i="7"/>
  <c r="T338" i="7"/>
  <c r="U338" i="7"/>
  <c r="W338" i="7"/>
  <c r="T334" i="7"/>
  <c r="W334" i="7"/>
  <c r="U334" i="7"/>
  <c r="T306" i="7"/>
  <c r="U306" i="7"/>
  <c r="W306" i="7"/>
  <c r="T302" i="7"/>
  <c r="W302" i="7"/>
  <c r="U302" i="7"/>
  <c r="T274" i="7"/>
  <c r="U274" i="7"/>
  <c r="W274" i="7"/>
  <c r="T270" i="7"/>
  <c r="W270" i="7"/>
  <c r="U270" i="7"/>
  <c r="T242" i="7"/>
  <c r="U242" i="7"/>
  <c r="W242" i="7"/>
  <c r="T238" i="7"/>
  <c r="W238" i="7"/>
  <c r="U238" i="7"/>
  <c r="T210" i="7"/>
  <c r="U210" i="7"/>
  <c r="W210" i="7"/>
  <c r="T206" i="7"/>
  <c r="U206" i="7"/>
  <c r="W206" i="7"/>
  <c r="T178" i="7"/>
  <c r="U178" i="7"/>
  <c r="W178" i="7"/>
  <c r="T174" i="7"/>
  <c r="U174" i="7"/>
  <c r="W174" i="7"/>
  <c r="T171" i="7"/>
  <c r="W171" i="7"/>
  <c r="U171" i="7"/>
  <c r="T143" i="7"/>
  <c r="W143" i="7"/>
  <c r="U143" i="7"/>
  <c r="T139" i="7"/>
  <c r="W139" i="7"/>
  <c r="U139" i="7"/>
  <c r="T111" i="7"/>
  <c r="W111" i="7"/>
  <c r="U111" i="7"/>
  <c r="T107" i="7"/>
  <c r="W107" i="7"/>
  <c r="U107" i="7"/>
  <c r="T79" i="7"/>
  <c r="W79" i="7"/>
  <c r="U79" i="7"/>
  <c r="T75" i="7"/>
  <c r="W75" i="7"/>
  <c r="U75" i="7"/>
  <c r="T47" i="7"/>
  <c r="U47" i="7"/>
  <c r="W47" i="7"/>
  <c r="T43" i="7"/>
  <c r="U43" i="7"/>
  <c r="W43" i="7"/>
  <c r="T15" i="7"/>
  <c r="W15" i="7"/>
  <c r="U15" i="7"/>
  <c r="T11" i="7"/>
  <c r="W11" i="7"/>
  <c r="U11" i="7"/>
  <c r="T146" i="7"/>
  <c r="W146" i="7"/>
  <c r="U146" i="7"/>
  <c r="T142" i="7"/>
  <c r="W142" i="7"/>
  <c r="U142" i="7"/>
  <c r="T114" i="7"/>
  <c r="W114" i="7"/>
  <c r="U114" i="7"/>
  <c r="T110" i="7"/>
  <c r="W110" i="7"/>
  <c r="U110" i="7"/>
  <c r="T82" i="7"/>
  <c r="W82" i="7"/>
  <c r="U82" i="7"/>
  <c r="T78" i="7"/>
  <c r="W78" i="7"/>
  <c r="U78" i="7"/>
  <c r="T50" i="7"/>
  <c r="U50" i="7"/>
  <c r="W50" i="7"/>
  <c r="T46" i="7"/>
  <c r="U46" i="7"/>
  <c r="W46" i="7"/>
  <c r="T18" i="7"/>
  <c r="W18" i="7"/>
  <c r="U18" i="7"/>
  <c r="T14" i="7"/>
  <c r="W14" i="7"/>
  <c r="U14" i="7"/>
  <c r="T642" i="7"/>
  <c r="W642" i="7"/>
  <c r="U642" i="7"/>
  <c r="T640" i="7"/>
  <c r="W640" i="7"/>
  <c r="U640" i="7"/>
  <c r="T641" i="7"/>
  <c r="W641" i="7"/>
  <c r="U641" i="7"/>
  <c r="T637" i="7"/>
  <c r="W637" i="7"/>
  <c r="U637" i="7"/>
  <c r="T609" i="7"/>
  <c r="U609" i="7"/>
  <c r="W609" i="7"/>
  <c r="T605" i="7"/>
  <c r="W605" i="7"/>
  <c r="U605" i="7"/>
  <c r="T577" i="7"/>
  <c r="U577" i="7"/>
  <c r="W577" i="7"/>
  <c r="T573" i="7"/>
  <c r="W573" i="7"/>
  <c r="U573" i="7"/>
  <c r="T545" i="7"/>
  <c r="U545" i="7"/>
  <c r="W545" i="7"/>
  <c r="T541" i="7"/>
  <c r="W541" i="7"/>
  <c r="U541" i="7"/>
  <c r="T513" i="7"/>
  <c r="W513" i="7"/>
  <c r="U513" i="7"/>
  <c r="T509" i="7"/>
  <c r="U509" i="7"/>
  <c r="W509" i="7"/>
  <c r="T481" i="7"/>
  <c r="U481" i="7"/>
  <c r="W481" i="7"/>
  <c r="T477" i="7"/>
  <c r="W477" i="7"/>
  <c r="U477" i="7"/>
  <c r="T449" i="7"/>
  <c r="U449" i="7"/>
  <c r="W449" i="7"/>
  <c r="T445" i="7"/>
  <c r="W445" i="7"/>
  <c r="U445" i="7"/>
  <c r="T417" i="7"/>
  <c r="W417" i="7"/>
  <c r="U417" i="7"/>
  <c r="T413" i="7"/>
  <c r="W413" i="7"/>
  <c r="U413" i="7"/>
  <c r="T385" i="7"/>
  <c r="W385" i="7"/>
  <c r="U385" i="7"/>
  <c r="T381" i="7"/>
  <c r="W381" i="7"/>
  <c r="U381" i="7"/>
  <c r="T353" i="7"/>
  <c r="W353" i="7"/>
  <c r="U353" i="7"/>
  <c r="T349" i="7"/>
  <c r="W349" i="7"/>
  <c r="U349" i="7"/>
  <c r="T610" i="7"/>
  <c r="U610" i="7"/>
  <c r="W610" i="7"/>
  <c r="T606" i="7"/>
  <c r="W606" i="7"/>
  <c r="U606" i="7"/>
  <c r="T578" i="7"/>
  <c r="U578" i="7"/>
  <c r="W578" i="7"/>
  <c r="T574" i="7"/>
  <c r="W574" i="7"/>
  <c r="U574" i="7"/>
  <c r="T546" i="7"/>
  <c r="W546" i="7"/>
  <c r="U546" i="7"/>
  <c r="T542" i="7"/>
  <c r="W542" i="7"/>
  <c r="U542" i="7"/>
  <c r="T514" i="7"/>
  <c r="W514" i="7"/>
  <c r="U514" i="7"/>
  <c r="T510" i="7"/>
  <c r="W510" i="7"/>
  <c r="U510" i="7"/>
  <c r="T482" i="7"/>
  <c r="W482" i="7"/>
  <c r="U482" i="7"/>
  <c r="T478" i="7"/>
  <c r="W478" i="7"/>
  <c r="U478" i="7"/>
  <c r="T450" i="7"/>
  <c r="W450" i="7"/>
  <c r="U450" i="7"/>
  <c r="T446" i="7"/>
  <c r="W446" i="7"/>
  <c r="U446" i="7"/>
  <c r="T418" i="7"/>
  <c r="U418" i="7"/>
  <c r="W418" i="7"/>
  <c r="T414" i="7"/>
  <c r="W414" i="7"/>
  <c r="U414" i="7"/>
  <c r="T386" i="7"/>
  <c r="U386" i="7"/>
  <c r="W386" i="7"/>
  <c r="T382" i="7"/>
  <c r="W382" i="7"/>
  <c r="U382" i="7"/>
  <c r="T354" i="7"/>
  <c r="U354" i="7"/>
  <c r="W354" i="7"/>
  <c r="T350" i="7"/>
  <c r="U350" i="7"/>
  <c r="W350" i="7"/>
  <c r="T321" i="7"/>
  <c r="U321" i="7"/>
  <c r="W321" i="7"/>
  <c r="T317" i="7"/>
  <c r="U317" i="7"/>
  <c r="W317" i="7"/>
  <c r="T289" i="7"/>
  <c r="U289" i="7"/>
  <c r="W289" i="7"/>
  <c r="T285" i="7"/>
  <c r="U285" i="7"/>
  <c r="W285" i="7"/>
  <c r="T257" i="7"/>
  <c r="U257" i="7"/>
  <c r="W257" i="7"/>
  <c r="T253" i="7"/>
  <c r="U253" i="7"/>
  <c r="W253" i="7"/>
  <c r="T225" i="7"/>
  <c r="U225" i="7"/>
  <c r="W225" i="7"/>
  <c r="T221" i="7"/>
  <c r="U221" i="7"/>
  <c r="W221" i="7"/>
  <c r="T193" i="7"/>
  <c r="U193" i="7"/>
  <c r="W193" i="7"/>
  <c r="T189" i="7"/>
  <c r="U189" i="7"/>
  <c r="W189" i="7"/>
  <c r="T322" i="7"/>
  <c r="U322" i="7"/>
  <c r="W322" i="7"/>
  <c r="T318" i="7"/>
  <c r="W318" i="7"/>
  <c r="U318" i="7"/>
  <c r="T290" i="7"/>
  <c r="U290" i="7"/>
  <c r="W290" i="7"/>
  <c r="T286" i="7"/>
  <c r="W286" i="7"/>
  <c r="U286" i="7"/>
  <c r="T258" i="7"/>
  <c r="U258" i="7"/>
  <c r="W258" i="7"/>
  <c r="T254" i="7"/>
  <c r="W254" i="7"/>
  <c r="U254" i="7"/>
  <c r="T226" i="7"/>
  <c r="U226" i="7"/>
  <c r="W226" i="7"/>
  <c r="T222" i="7"/>
  <c r="W222" i="7"/>
  <c r="U222" i="7"/>
  <c r="T194" i="7"/>
  <c r="U194" i="7"/>
  <c r="W194" i="7"/>
  <c r="T190" i="7"/>
  <c r="U190" i="7"/>
  <c r="W190" i="7"/>
  <c r="T161" i="7"/>
  <c r="U161" i="7"/>
  <c r="W161" i="7"/>
  <c r="T157" i="7"/>
  <c r="U157" i="7"/>
  <c r="W157" i="7"/>
  <c r="T129" i="7"/>
  <c r="U129" i="7"/>
  <c r="W129" i="7"/>
  <c r="T125" i="7"/>
  <c r="U125" i="7"/>
  <c r="W125" i="7"/>
  <c r="T97" i="7"/>
  <c r="W97" i="7"/>
  <c r="U97" i="7"/>
  <c r="T93" i="7"/>
  <c r="W93" i="7"/>
  <c r="U93" i="7"/>
  <c r="T65" i="7"/>
  <c r="U65" i="7"/>
  <c r="W65" i="7"/>
  <c r="T61" i="7"/>
  <c r="U61" i="7"/>
  <c r="W61" i="7"/>
  <c r="T33" i="7"/>
  <c r="W33" i="7"/>
  <c r="U33" i="7"/>
  <c r="T29" i="7"/>
  <c r="W29" i="7"/>
  <c r="U29" i="7"/>
  <c r="T162" i="7"/>
  <c r="W162" i="7"/>
  <c r="U162" i="7"/>
  <c r="T158" i="7"/>
  <c r="W158" i="7"/>
  <c r="U158" i="7"/>
  <c r="T130" i="7"/>
  <c r="W130" i="7"/>
  <c r="U130" i="7"/>
  <c r="T126" i="7"/>
  <c r="W126" i="7"/>
  <c r="U126" i="7"/>
  <c r="T98" i="7"/>
  <c r="U98" i="7"/>
  <c r="W98" i="7"/>
  <c r="T94" i="7"/>
  <c r="W94" i="7"/>
  <c r="U94" i="7"/>
  <c r="T66" i="7"/>
  <c r="W66" i="7"/>
  <c r="U66" i="7"/>
  <c r="T62" i="7"/>
  <c r="W62" i="7"/>
  <c r="U62" i="7"/>
  <c r="T34" i="7"/>
  <c r="W34" i="7"/>
  <c r="U34" i="7"/>
  <c r="T30" i="7"/>
  <c r="U30" i="7"/>
  <c r="W30" i="7"/>
  <c r="V3" i="7"/>
  <c r="T617" i="7"/>
  <c r="U617" i="7"/>
  <c r="W617" i="7"/>
  <c r="T613" i="7"/>
  <c r="W613" i="7"/>
  <c r="U613" i="7"/>
  <c r="T585" i="7"/>
  <c r="U585" i="7"/>
  <c r="W585" i="7"/>
  <c r="T581" i="7"/>
  <c r="W581" i="7"/>
  <c r="U581" i="7"/>
  <c r="T553" i="7"/>
  <c r="U553" i="7"/>
  <c r="W553" i="7"/>
  <c r="T549" i="7"/>
  <c r="W549" i="7"/>
  <c r="U549" i="7"/>
  <c r="T521" i="7"/>
  <c r="W521" i="7"/>
  <c r="U521" i="7"/>
  <c r="T517" i="7"/>
  <c r="U517" i="7"/>
  <c r="W517" i="7"/>
  <c r="T489" i="7"/>
  <c r="W489" i="7"/>
  <c r="U489" i="7"/>
  <c r="T485" i="7"/>
  <c r="U485" i="7"/>
  <c r="W485" i="7"/>
  <c r="T457" i="7"/>
  <c r="W457" i="7"/>
  <c r="U457" i="7"/>
  <c r="T453" i="7"/>
  <c r="U453" i="7"/>
  <c r="W453" i="7"/>
  <c r="T425" i="7"/>
  <c r="U425" i="7"/>
  <c r="W425" i="7"/>
  <c r="T421" i="7"/>
  <c r="U421" i="7"/>
  <c r="W421" i="7"/>
  <c r="T393" i="7"/>
  <c r="U393" i="7"/>
  <c r="W393" i="7"/>
  <c r="T389" i="7"/>
  <c r="U389" i="7"/>
  <c r="W389" i="7"/>
  <c r="T361" i="7"/>
  <c r="W361" i="7"/>
  <c r="U361" i="7"/>
  <c r="T357" i="7"/>
  <c r="U357" i="7"/>
  <c r="W357" i="7"/>
  <c r="T618" i="7"/>
  <c r="U618" i="7"/>
  <c r="W618" i="7"/>
  <c r="T614" i="7"/>
  <c r="W614" i="7"/>
  <c r="U614" i="7"/>
  <c r="T586" i="7"/>
  <c r="W586" i="7"/>
  <c r="U586" i="7"/>
  <c r="T582" i="7"/>
  <c r="U582" i="7"/>
  <c r="W582" i="7"/>
  <c r="T554" i="7"/>
  <c r="W554" i="7"/>
  <c r="U554" i="7"/>
  <c r="T550" i="7"/>
  <c r="U550" i="7"/>
  <c r="W550" i="7"/>
  <c r="T522" i="7"/>
  <c r="W522" i="7"/>
  <c r="U522" i="7"/>
  <c r="T518" i="7"/>
  <c r="W518" i="7"/>
  <c r="U518" i="7"/>
  <c r="T490" i="7"/>
  <c r="U490" i="7"/>
  <c r="W490" i="7"/>
  <c r="T486" i="7"/>
  <c r="U486" i="7"/>
  <c r="W486" i="7"/>
  <c r="T458" i="7"/>
  <c r="U458" i="7"/>
  <c r="W458" i="7"/>
  <c r="T454" i="7"/>
  <c r="U454" i="7"/>
  <c r="W454" i="7"/>
  <c r="T426" i="7"/>
  <c r="W426" i="7"/>
  <c r="U426" i="7"/>
  <c r="T422" i="7"/>
  <c r="U422" i="7"/>
  <c r="W422" i="7"/>
  <c r="T394" i="7"/>
  <c r="W394" i="7"/>
  <c r="U394" i="7"/>
  <c r="T390" i="7"/>
  <c r="W390" i="7"/>
  <c r="U390" i="7"/>
  <c r="T362" i="7"/>
  <c r="W362" i="7"/>
  <c r="U362" i="7"/>
  <c r="T358" i="7"/>
  <c r="U358" i="7"/>
  <c r="W358" i="7"/>
  <c r="T329" i="7"/>
  <c r="W329" i="7"/>
  <c r="U329" i="7"/>
  <c r="T325" i="7"/>
  <c r="W325" i="7"/>
  <c r="U325" i="7"/>
  <c r="T297" i="7"/>
  <c r="W297" i="7"/>
  <c r="U297" i="7"/>
  <c r="T293" i="7"/>
  <c r="W293" i="7"/>
  <c r="U293" i="7"/>
  <c r="T265" i="7"/>
  <c r="W265" i="7"/>
  <c r="U265" i="7"/>
  <c r="T261" i="7"/>
  <c r="W261" i="7"/>
  <c r="U261" i="7"/>
  <c r="T233" i="7"/>
  <c r="W233" i="7"/>
  <c r="U233" i="7"/>
  <c r="T229" i="7"/>
  <c r="W229" i="7"/>
  <c r="U229" i="7"/>
  <c r="T201" i="7"/>
  <c r="U201" i="7"/>
  <c r="W201" i="7"/>
  <c r="T197" i="7"/>
  <c r="U197" i="7"/>
  <c r="W197" i="7"/>
  <c r="T330" i="7"/>
  <c r="W330" i="7"/>
  <c r="U330" i="7"/>
  <c r="T326" i="7"/>
  <c r="U326" i="7"/>
  <c r="W326" i="7"/>
  <c r="T298" i="7"/>
  <c r="W298" i="7"/>
  <c r="U298" i="7"/>
  <c r="T294" i="7"/>
  <c r="U294" i="7"/>
  <c r="W294" i="7"/>
  <c r="T266" i="7"/>
  <c r="W266" i="7"/>
  <c r="U266" i="7"/>
  <c r="T262" i="7"/>
  <c r="U262" i="7"/>
  <c r="W262" i="7"/>
  <c r="T234" i="7"/>
  <c r="W234" i="7"/>
  <c r="U234" i="7"/>
  <c r="T230" i="7"/>
  <c r="U230" i="7"/>
  <c r="W230" i="7"/>
  <c r="T202" i="7"/>
  <c r="U202" i="7"/>
  <c r="W202" i="7"/>
  <c r="T198" i="7"/>
  <c r="U198" i="7"/>
  <c r="W198" i="7"/>
  <c r="T169" i="7"/>
  <c r="W169" i="7"/>
  <c r="U169" i="7"/>
  <c r="T165" i="7"/>
  <c r="W165" i="7"/>
  <c r="U165" i="7"/>
  <c r="T137" i="7"/>
  <c r="W137" i="7"/>
  <c r="U137" i="7"/>
  <c r="T133" i="7"/>
  <c r="W133" i="7"/>
  <c r="U133" i="7"/>
  <c r="T105" i="7"/>
  <c r="W105" i="7"/>
  <c r="U105" i="7"/>
  <c r="T101" i="7"/>
  <c r="W101" i="7"/>
  <c r="U101" i="7"/>
  <c r="T73" i="7"/>
  <c r="W73" i="7"/>
  <c r="U73" i="7"/>
  <c r="T69" i="7"/>
  <c r="W69" i="7"/>
  <c r="U69" i="7"/>
  <c r="T41" i="7"/>
  <c r="U41" i="7"/>
  <c r="W41" i="7"/>
  <c r="T37" i="7"/>
  <c r="U37" i="7"/>
  <c r="W37" i="7"/>
  <c r="W9" i="7"/>
  <c r="U9" i="7"/>
  <c r="T9" i="7"/>
  <c r="W5" i="7"/>
  <c r="U5" i="7"/>
  <c r="T5" i="7"/>
  <c r="T168" i="7"/>
  <c r="U168" i="7"/>
  <c r="W168" i="7"/>
  <c r="T164" i="7"/>
  <c r="U164" i="7"/>
  <c r="W164" i="7"/>
  <c r="T136" i="7"/>
  <c r="W136" i="7"/>
  <c r="U136" i="7"/>
  <c r="T132" i="7"/>
  <c r="W132" i="7"/>
  <c r="U132" i="7"/>
  <c r="T104" i="7"/>
  <c r="W104" i="7"/>
  <c r="U104" i="7"/>
  <c r="T100" i="7"/>
  <c r="W100" i="7"/>
  <c r="U100" i="7"/>
  <c r="T72" i="7"/>
  <c r="W72" i="7"/>
  <c r="U72" i="7"/>
  <c r="T68" i="7"/>
  <c r="W68" i="7"/>
  <c r="U68" i="7"/>
  <c r="T40" i="7"/>
  <c r="U40" i="7"/>
  <c r="W40" i="7"/>
  <c r="T36" i="7"/>
  <c r="U36" i="7"/>
  <c r="W36" i="7"/>
  <c r="T8" i="7"/>
  <c r="W8" i="7"/>
  <c r="U8" i="7"/>
  <c r="T4" i="7"/>
  <c r="W4" i="7"/>
  <c r="U4" i="7"/>
  <c r="T623" i="7"/>
  <c r="W623" i="7"/>
  <c r="U623" i="7"/>
  <c r="T619" i="7"/>
  <c r="W619" i="7"/>
  <c r="U619" i="7"/>
  <c r="T591" i="7"/>
  <c r="W591" i="7"/>
  <c r="U591" i="7"/>
  <c r="T587" i="7"/>
  <c r="W587" i="7"/>
  <c r="U587" i="7"/>
  <c r="T559" i="7"/>
  <c r="W559" i="7"/>
  <c r="U559" i="7"/>
  <c r="T555" i="7"/>
  <c r="U555" i="7"/>
  <c r="W555" i="7"/>
  <c r="T527" i="7"/>
  <c r="W527" i="7"/>
  <c r="U527" i="7"/>
  <c r="T523" i="7"/>
  <c r="U523" i="7"/>
  <c r="W523" i="7"/>
  <c r="T495" i="7"/>
  <c r="W495" i="7"/>
  <c r="U495" i="7"/>
  <c r="T491" i="7"/>
  <c r="U491" i="7"/>
  <c r="W491" i="7"/>
  <c r="T463" i="7"/>
  <c r="W463" i="7"/>
  <c r="U463" i="7"/>
  <c r="T459" i="7"/>
  <c r="U459" i="7"/>
  <c r="W459" i="7"/>
  <c r="T431" i="7"/>
  <c r="W431" i="7"/>
  <c r="U431" i="7"/>
  <c r="T427" i="7"/>
  <c r="W427" i="7"/>
  <c r="U427" i="7"/>
  <c r="T399" i="7"/>
  <c r="U399" i="7"/>
  <c r="W399" i="7"/>
  <c r="T395" i="7"/>
  <c r="U395" i="7"/>
  <c r="W395" i="7"/>
  <c r="T367" i="7"/>
  <c r="U367" i="7"/>
  <c r="W367" i="7"/>
  <c r="T363" i="7"/>
  <c r="U363" i="7"/>
  <c r="W363" i="7"/>
  <c r="T624" i="7"/>
  <c r="U624" i="7"/>
  <c r="W624" i="7"/>
  <c r="T620" i="7"/>
  <c r="U620" i="7"/>
  <c r="W620" i="7"/>
  <c r="T592" i="7"/>
  <c r="U592" i="7"/>
  <c r="W592" i="7"/>
  <c r="T588" i="7"/>
  <c r="U588" i="7"/>
  <c r="W588" i="7"/>
  <c r="T560" i="7"/>
  <c r="W560" i="7"/>
  <c r="U560" i="7"/>
  <c r="T556" i="7"/>
  <c r="U556" i="7"/>
  <c r="W556" i="7"/>
  <c r="T528" i="7"/>
  <c r="W528" i="7"/>
  <c r="U528" i="7"/>
  <c r="T524" i="7"/>
  <c r="W524" i="7"/>
  <c r="U524" i="7"/>
  <c r="T496" i="7"/>
  <c r="U496" i="7"/>
  <c r="W496" i="7"/>
  <c r="T492" i="7"/>
  <c r="U492" i="7"/>
  <c r="W492" i="7"/>
  <c r="T464" i="7"/>
  <c r="U464" i="7"/>
  <c r="W464" i="7"/>
  <c r="T460" i="7"/>
  <c r="U460" i="7"/>
  <c r="W460" i="7"/>
  <c r="T432" i="7"/>
  <c r="U432" i="7"/>
  <c r="W432" i="7"/>
  <c r="T428" i="7"/>
  <c r="W428" i="7"/>
  <c r="U428" i="7"/>
  <c r="T400" i="7"/>
  <c r="U400" i="7"/>
  <c r="W400" i="7"/>
  <c r="T396" i="7"/>
  <c r="W396" i="7"/>
  <c r="U396" i="7"/>
  <c r="T368" i="7"/>
  <c r="U368" i="7"/>
  <c r="W368" i="7"/>
  <c r="T364" i="7"/>
  <c r="W364" i="7"/>
  <c r="U364" i="7"/>
  <c r="T335" i="7"/>
  <c r="W335" i="7"/>
  <c r="U335" i="7"/>
  <c r="T331" i="7"/>
  <c r="W331" i="7"/>
  <c r="U331" i="7"/>
  <c r="T303" i="7"/>
  <c r="W303" i="7"/>
  <c r="U303" i="7"/>
  <c r="T299" i="7"/>
  <c r="W299" i="7"/>
  <c r="U299" i="7"/>
  <c r="T271" i="7"/>
  <c r="W271" i="7"/>
  <c r="U271" i="7"/>
  <c r="T267" i="7"/>
  <c r="W267" i="7"/>
  <c r="U267" i="7"/>
  <c r="T239" i="7"/>
  <c r="W239" i="7"/>
  <c r="U239" i="7"/>
  <c r="T235" i="7"/>
  <c r="W235" i="7"/>
  <c r="U235" i="7"/>
  <c r="T207" i="7"/>
  <c r="U207" i="7"/>
  <c r="W207" i="7"/>
  <c r="T203" i="7"/>
  <c r="U203" i="7"/>
  <c r="W203" i="7"/>
  <c r="T175" i="7"/>
  <c r="W175" i="7"/>
  <c r="U175" i="7"/>
  <c r="T336" i="7"/>
  <c r="U336" i="7"/>
  <c r="W336" i="7"/>
  <c r="T332" i="7"/>
  <c r="W332" i="7"/>
  <c r="U332" i="7"/>
  <c r="T304" i="7"/>
  <c r="U304" i="7"/>
  <c r="W304" i="7"/>
  <c r="T300" i="7"/>
  <c r="W300" i="7"/>
  <c r="U300" i="7"/>
  <c r="T272" i="7"/>
  <c r="U272" i="7"/>
  <c r="W272" i="7"/>
  <c r="T268" i="7"/>
  <c r="W268" i="7"/>
  <c r="U268" i="7"/>
  <c r="T240" i="7"/>
  <c r="U240" i="7"/>
  <c r="W240" i="7"/>
  <c r="T236" i="7"/>
  <c r="W236" i="7"/>
  <c r="U236" i="7"/>
  <c r="T208" i="7"/>
  <c r="W208" i="7"/>
  <c r="U208" i="7"/>
  <c r="T204" i="7"/>
  <c r="U204" i="7"/>
  <c r="W204" i="7"/>
  <c r="T176" i="7"/>
  <c r="W176" i="7"/>
  <c r="U176" i="7"/>
  <c r="T173" i="7"/>
  <c r="U173" i="7"/>
  <c r="W173" i="7"/>
  <c r="T145" i="7"/>
  <c r="U145" i="7"/>
  <c r="W145" i="7"/>
  <c r="T141" i="7"/>
  <c r="U141" i="7"/>
  <c r="W141" i="7"/>
  <c r="T113" i="7"/>
  <c r="U113" i="7"/>
  <c r="W113" i="7"/>
  <c r="T109" i="7"/>
  <c r="U109" i="7"/>
  <c r="W109" i="7"/>
  <c r="T81" i="7"/>
  <c r="U81" i="7"/>
  <c r="W81" i="7"/>
  <c r="T77" i="7"/>
  <c r="U77" i="7"/>
  <c r="W77" i="7"/>
  <c r="T49" i="7"/>
  <c r="W49" i="7"/>
  <c r="U49" i="7"/>
  <c r="T45" i="7"/>
  <c r="W45" i="7"/>
  <c r="U45" i="7"/>
  <c r="T17" i="7"/>
  <c r="W17" i="7"/>
  <c r="U17" i="7"/>
  <c r="T13" i="7"/>
  <c r="W13" i="7"/>
  <c r="U13" i="7"/>
  <c r="T172" i="7"/>
  <c r="W172" i="7"/>
  <c r="U172" i="7"/>
  <c r="T144" i="7"/>
  <c r="U144" i="7"/>
  <c r="W144" i="7"/>
  <c r="T140" i="7"/>
  <c r="U140" i="7"/>
  <c r="W140" i="7"/>
  <c r="T112" i="7"/>
  <c r="U112" i="7"/>
  <c r="W112" i="7"/>
  <c r="T108" i="7"/>
  <c r="U108" i="7"/>
  <c r="W108" i="7"/>
  <c r="T80" i="7"/>
  <c r="U80" i="7"/>
  <c r="W80" i="7"/>
  <c r="T76" i="7"/>
  <c r="U76" i="7"/>
  <c r="W76" i="7"/>
  <c r="T48" i="7"/>
  <c r="W48" i="7"/>
  <c r="U48" i="7"/>
  <c r="T44" i="7"/>
  <c r="W44" i="7"/>
  <c r="U44" i="7"/>
  <c r="T16" i="7"/>
  <c r="W16" i="7"/>
  <c r="U16" i="7"/>
  <c r="T12" i="7"/>
  <c r="W12" i="7"/>
  <c r="U12" i="7"/>
  <c r="T638" i="7"/>
  <c r="W638" i="7"/>
  <c r="U638" i="7"/>
  <c r="T636" i="7"/>
  <c r="W636" i="7"/>
  <c r="U636" i="7"/>
  <c r="T639" i="7"/>
  <c r="W639" i="7"/>
  <c r="U639" i="7"/>
  <c r="T635" i="7"/>
  <c r="W635" i="7"/>
  <c r="U635" i="7"/>
  <c r="T607" i="7"/>
  <c r="W607" i="7"/>
  <c r="U607" i="7"/>
  <c r="T603" i="7"/>
  <c r="U603" i="7"/>
  <c r="W603" i="7"/>
  <c r="T575" i="7"/>
  <c r="W575" i="7"/>
  <c r="U575" i="7"/>
  <c r="T571" i="7"/>
  <c r="U571" i="7"/>
  <c r="W571" i="7"/>
  <c r="T543" i="7"/>
  <c r="W543" i="7"/>
  <c r="U543" i="7"/>
  <c r="T539" i="7"/>
  <c r="U539" i="7"/>
  <c r="W539" i="7"/>
  <c r="T511" i="7"/>
  <c r="U511" i="7"/>
  <c r="W511" i="7"/>
  <c r="T507" i="7"/>
  <c r="W507" i="7"/>
  <c r="U507" i="7"/>
  <c r="T479" i="7"/>
  <c r="W479" i="7"/>
  <c r="U479" i="7"/>
  <c r="T475" i="7"/>
  <c r="U475" i="7"/>
  <c r="W475" i="7"/>
  <c r="T447" i="7"/>
  <c r="W447" i="7"/>
  <c r="U447" i="7"/>
  <c r="T443" i="7"/>
  <c r="U443" i="7"/>
  <c r="W443" i="7"/>
  <c r="T415" i="7"/>
  <c r="U415" i="7"/>
  <c r="W415" i="7"/>
  <c r="T411" i="7"/>
  <c r="U411" i="7"/>
  <c r="W411" i="7"/>
  <c r="T383" i="7"/>
  <c r="U383" i="7"/>
  <c r="W383" i="7"/>
  <c r="T379" i="7"/>
  <c r="U379" i="7"/>
  <c r="W379" i="7"/>
  <c r="T351" i="7"/>
  <c r="U351" i="7"/>
  <c r="W351" i="7"/>
  <c r="T347" i="7"/>
  <c r="U347" i="7"/>
  <c r="W347" i="7"/>
  <c r="T608" i="7"/>
  <c r="W608" i="7"/>
  <c r="U608" i="7"/>
  <c r="T604" i="7"/>
  <c r="U604" i="7"/>
  <c r="W604" i="7"/>
  <c r="T576" i="7"/>
  <c r="W576" i="7"/>
  <c r="U576" i="7"/>
  <c r="T572" i="7"/>
  <c r="U572" i="7"/>
  <c r="W572" i="7"/>
  <c r="T544" i="7"/>
  <c r="U544" i="7"/>
  <c r="W544" i="7"/>
  <c r="T540" i="7"/>
  <c r="U540" i="7"/>
  <c r="W540" i="7"/>
  <c r="T512" i="7"/>
  <c r="U512" i="7"/>
  <c r="W512" i="7"/>
  <c r="T508" i="7"/>
  <c r="U508" i="7"/>
  <c r="W508" i="7"/>
  <c r="T480" i="7"/>
  <c r="U480" i="7"/>
  <c r="W480" i="7"/>
  <c r="T476" i="7"/>
  <c r="U476" i="7"/>
  <c r="W476" i="7"/>
  <c r="T448" i="7"/>
  <c r="U448" i="7"/>
  <c r="W448" i="7"/>
  <c r="T444" i="7"/>
  <c r="U444" i="7"/>
  <c r="W444" i="7"/>
  <c r="T416" i="7"/>
  <c r="U416" i="7"/>
  <c r="W416" i="7"/>
  <c r="T412" i="7"/>
  <c r="W412" i="7"/>
  <c r="U412" i="7"/>
  <c r="T384" i="7"/>
  <c r="U384" i="7"/>
  <c r="W384" i="7"/>
  <c r="T380" i="7"/>
  <c r="W380" i="7"/>
  <c r="U380" i="7"/>
  <c r="T352" i="7"/>
  <c r="W352" i="7"/>
  <c r="U352" i="7"/>
  <c r="T348" i="7"/>
  <c r="U348" i="7"/>
  <c r="W348" i="7"/>
  <c r="T319" i="7"/>
  <c r="W319" i="7"/>
  <c r="U319" i="7"/>
  <c r="T315" i="7"/>
  <c r="W315" i="7"/>
  <c r="U315" i="7"/>
  <c r="T287" i="7"/>
  <c r="W287" i="7"/>
  <c r="U287" i="7"/>
  <c r="T283" i="7"/>
  <c r="W283" i="7"/>
  <c r="U283" i="7"/>
  <c r="T255" i="7"/>
  <c r="W255" i="7"/>
  <c r="U255" i="7"/>
  <c r="T251" i="7"/>
  <c r="W251" i="7"/>
  <c r="U251" i="7"/>
  <c r="T223" i="7"/>
  <c r="W223" i="7"/>
  <c r="U223" i="7"/>
  <c r="T219" i="7"/>
  <c r="W219" i="7"/>
  <c r="U219" i="7"/>
  <c r="T191" i="7"/>
  <c r="W191" i="7"/>
  <c r="U191" i="7"/>
  <c r="T187" i="7"/>
  <c r="W187" i="7"/>
  <c r="U187" i="7"/>
  <c r="T320" i="7"/>
  <c r="U320" i="7"/>
  <c r="W320" i="7"/>
  <c r="T316" i="7"/>
  <c r="W316" i="7"/>
  <c r="U316" i="7"/>
  <c r="T288" i="7"/>
  <c r="U288" i="7"/>
  <c r="W288" i="7"/>
  <c r="T284" i="7"/>
  <c r="W284" i="7"/>
  <c r="U284" i="7"/>
  <c r="T256" i="7"/>
  <c r="U256" i="7"/>
  <c r="W256" i="7"/>
  <c r="T252" i="7"/>
  <c r="W252" i="7"/>
  <c r="U252" i="7"/>
  <c r="T224" i="7"/>
  <c r="U224" i="7"/>
  <c r="W224" i="7"/>
  <c r="T220" i="7"/>
  <c r="W220" i="7"/>
  <c r="U220" i="7"/>
  <c r="T192" i="7"/>
  <c r="W192" i="7"/>
  <c r="U192" i="7"/>
  <c r="T188" i="7"/>
  <c r="W188" i="7"/>
  <c r="U188" i="7"/>
  <c r="T159" i="7"/>
  <c r="W159" i="7"/>
  <c r="U159" i="7"/>
  <c r="T155" i="7"/>
  <c r="W155" i="7"/>
  <c r="U155" i="7"/>
  <c r="T127" i="7"/>
  <c r="W127" i="7"/>
  <c r="U127" i="7"/>
  <c r="T123" i="7"/>
  <c r="W123" i="7"/>
  <c r="U123" i="7"/>
  <c r="T95" i="7"/>
  <c r="U95" i="7"/>
  <c r="W95" i="7"/>
  <c r="T91" i="7"/>
  <c r="U91" i="7"/>
  <c r="W91" i="7"/>
  <c r="T63" i="7"/>
  <c r="W63" i="7"/>
  <c r="U63" i="7"/>
  <c r="T59" i="7"/>
  <c r="W59" i="7"/>
  <c r="U59" i="7"/>
  <c r="T31" i="7"/>
  <c r="W31" i="7"/>
  <c r="U31" i="7"/>
  <c r="T27" i="7"/>
  <c r="W27" i="7"/>
  <c r="U27" i="7"/>
  <c r="T160" i="7"/>
  <c r="U160" i="7"/>
  <c r="W160" i="7"/>
  <c r="T156" i="7"/>
  <c r="U156" i="7"/>
  <c r="W156" i="7"/>
  <c r="T128" i="7"/>
  <c r="U128" i="7"/>
  <c r="W128" i="7"/>
  <c r="T124" i="7"/>
  <c r="U124" i="7"/>
  <c r="W124" i="7"/>
  <c r="T96" i="7"/>
  <c r="W96" i="7"/>
  <c r="U96" i="7"/>
  <c r="T92" i="7"/>
  <c r="U92" i="7"/>
  <c r="W92" i="7"/>
  <c r="T64" i="7"/>
  <c r="U64" i="7"/>
  <c r="W64" i="7"/>
  <c r="T60" i="7"/>
  <c r="U60" i="7"/>
  <c r="W60" i="7"/>
  <c r="T32" i="7"/>
  <c r="U32" i="7"/>
  <c r="W32" i="7"/>
  <c r="T28" i="7"/>
  <c r="U28" i="7"/>
  <c r="W28" i="7"/>
  <c r="H409" i="7"/>
  <c r="E409" i="7" s="1"/>
  <c r="D377" i="7"/>
  <c r="H405" i="7"/>
  <c r="E405" i="7" s="1"/>
  <c r="D373" i="7"/>
  <c r="H401" i="7"/>
  <c r="E401" i="7" s="1"/>
  <c r="D369" i="7"/>
  <c r="H397" i="7"/>
  <c r="E397" i="7" s="1"/>
  <c r="D365" i="7"/>
  <c r="H393" i="7"/>
  <c r="E393" i="7" s="1"/>
  <c r="D361" i="7"/>
  <c r="H407" i="7"/>
  <c r="E407" i="7" s="1"/>
  <c r="D375" i="7"/>
  <c r="H403" i="7"/>
  <c r="E403" i="7" s="1"/>
  <c r="D371" i="7"/>
  <c r="H399" i="7"/>
  <c r="E399" i="7" s="1"/>
  <c r="D367" i="7"/>
  <c r="H395" i="7"/>
  <c r="E395" i="7" s="1"/>
  <c r="D363" i="7"/>
  <c r="H391" i="7"/>
  <c r="E391" i="7" s="1"/>
  <c r="D359" i="7"/>
  <c r="H389" i="7"/>
  <c r="E389" i="7" s="1"/>
  <c r="D357" i="7"/>
  <c r="H387" i="7"/>
  <c r="E387" i="7" s="1"/>
  <c r="D355" i="7"/>
  <c r="D386" i="7"/>
  <c r="H418" i="7"/>
  <c r="E418" i="7" s="1"/>
  <c r="D384" i="7"/>
  <c r="H416" i="7"/>
  <c r="E416" i="7" s="1"/>
  <c r="D382" i="7"/>
  <c r="H414" i="7"/>
  <c r="E414" i="7" s="1"/>
  <c r="H410" i="7"/>
  <c r="E410" i="7" s="1"/>
  <c r="D378" i="7"/>
  <c r="H406" i="7"/>
  <c r="E406" i="7" s="1"/>
  <c r="D374" i="7"/>
  <c r="H402" i="7"/>
  <c r="E402" i="7" s="1"/>
  <c r="D370" i="7"/>
  <c r="H398" i="7"/>
  <c r="E398" i="7" s="1"/>
  <c r="D366" i="7"/>
  <c r="H394" i="7"/>
  <c r="E394" i="7" s="1"/>
  <c r="D362" i="7"/>
  <c r="D380" i="7"/>
  <c r="H412" i="7"/>
  <c r="E412" i="7" s="1"/>
  <c r="H408" i="7"/>
  <c r="E408" i="7" s="1"/>
  <c r="D376" i="7"/>
  <c r="H404" i="7"/>
  <c r="E404" i="7" s="1"/>
  <c r="D372" i="7"/>
  <c r="H400" i="7"/>
  <c r="E400" i="7" s="1"/>
  <c r="D368" i="7"/>
  <c r="H396" i="7"/>
  <c r="E396" i="7" s="1"/>
  <c r="D364" i="7"/>
  <c r="H392" i="7"/>
  <c r="E392" i="7" s="1"/>
  <c r="D360" i="7"/>
  <c r="H390" i="7"/>
  <c r="E390" i="7" s="1"/>
  <c r="D358" i="7"/>
  <c r="H388" i="7"/>
  <c r="E388" i="7" s="1"/>
  <c r="D356" i="7"/>
  <c r="H415" i="7"/>
  <c r="E415" i="7" s="1"/>
  <c r="D383" i="7"/>
  <c r="H417" i="7"/>
  <c r="E417" i="7" s="1"/>
  <c r="D385" i="7"/>
  <c r="H413" i="7"/>
  <c r="E413" i="7" s="1"/>
  <c r="D381" i="7"/>
  <c r="H411" i="7"/>
  <c r="E411" i="7" s="1"/>
  <c r="D379" i="7"/>
  <c r="D414" i="7" l="1"/>
  <c r="H446" i="7"/>
  <c r="E446" i="7" s="1"/>
  <c r="D416" i="7"/>
  <c r="H448" i="7"/>
  <c r="E448" i="7" s="1"/>
  <c r="D418" i="7"/>
  <c r="H450" i="7"/>
  <c r="E450" i="7" s="1"/>
  <c r="D412" i="7"/>
  <c r="H444" i="7"/>
  <c r="E444" i="7" s="1"/>
  <c r="H443" i="7"/>
  <c r="E443" i="7" s="1"/>
  <c r="D411" i="7"/>
  <c r="H445" i="7"/>
  <c r="E445" i="7" s="1"/>
  <c r="D413" i="7"/>
  <c r="H449" i="7"/>
  <c r="E449" i="7" s="1"/>
  <c r="D417" i="7"/>
  <c r="H447" i="7"/>
  <c r="E447" i="7" s="1"/>
  <c r="D415" i="7"/>
  <c r="D388" i="7"/>
  <c r="H420" i="7"/>
  <c r="E420" i="7" s="1"/>
  <c r="D390" i="7"/>
  <c r="H422" i="7"/>
  <c r="E422" i="7" s="1"/>
  <c r="D392" i="7"/>
  <c r="H424" i="7"/>
  <c r="E424" i="7" s="1"/>
  <c r="D396" i="7"/>
  <c r="H428" i="7"/>
  <c r="E428" i="7" s="1"/>
  <c r="D400" i="7"/>
  <c r="H432" i="7"/>
  <c r="E432" i="7" s="1"/>
  <c r="D404" i="7"/>
  <c r="H436" i="7"/>
  <c r="E436" i="7" s="1"/>
  <c r="D408" i="7"/>
  <c r="H440" i="7"/>
  <c r="E440" i="7" s="1"/>
  <c r="D394" i="7"/>
  <c r="H426" i="7"/>
  <c r="E426" i="7" s="1"/>
  <c r="D398" i="7"/>
  <c r="H430" i="7"/>
  <c r="E430" i="7" s="1"/>
  <c r="D402" i="7"/>
  <c r="H434" i="7"/>
  <c r="E434" i="7" s="1"/>
  <c r="D406" i="7"/>
  <c r="H438" i="7"/>
  <c r="E438" i="7" s="1"/>
  <c r="D410" i="7"/>
  <c r="H442" i="7"/>
  <c r="E442" i="7" s="1"/>
  <c r="H419" i="7"/>
  <c r="E419" i="7" s="1"/>
  <c r="D387" i="7"/>
  <c r="H421" i="7"/>
  <c r="E421" i="7" s="1"/>
  <c r="D389" i="7"/>
  <c r="H423" i="7"/>
  <c r="E423" i="7" s="1"/>
  <c r="D391" i="7"/>
  <c r="H427" i="7"/>
  <c r="E427" i="7" s="1"/>
  <c r="D395" i="7"/>
  <c r="H431" i="7"/>
  <c r="E431" i="7" s="1"/>
  <c r="D399" i="7"/>
  <c r="H435" i="7"/>
  <c r="E435" i="7" s="1"/>
  <c r="D403" i="7"/>
  <c r="H439" i="7"/>
  <c r="E439" i="7" s="1"/>
  <c r="D407" i="7"/>
  <c r="H425" i="7"/>
  <c r="E425" i="7" s="1"/>
  <c r="D393" i="7"/>
  <c r="H429" i="7"/>
  <c r="E429" i="7" s="1"/>
  <c r="D397" i="7"/>
  <c r="H433" i="7"/>
  <c r="E433" i="7" s="1"/>
  <c r="D401" i="7"/>
  <c r="H437" i="7"/>
  <c r="E437" i="7" s="1"/>
  <c r="D405" i="7"/>
  <c r="H441" i="7"/>
  <c r="E441" i="7" s="1"/>
  <c r="D409" i="7"/>
  <c r="H474" i="7" l="1"/>
  <c r="E474" i="7" s="1"/>
  <c r="D442" i="7"/>
  <c r="H470" i="7"/>
  <c r="E470" i="7" s="1"/>
  <c r="D438" i="7"/>
  <c r="H466" i="7"/>
  <c r="E466" i="7" s="1"/>
  <c r="D434" i="7"/>
  <c r="H462" i="7"/>
  <c r="E462" i="7" s="1"/>
  <c r="D430" i="7"/>
  <c r="H458" i="7"/>
  <c r="E458" i="7" s="1"/>
  <c r="D426" i="7"/>
  <c r="H472" i="7"/>
  <c r="E472" i="7" s="1"/>
  <c r="D440" i="7"/>
  <c r="H468" i="7"/>
  <c r="E468" i="7" s="1"/>
  <c r="D436" i="7"/>
  <c r="H464" i="7"/>
  <c r="E464" i="7" s="1"/>
  <c r="D432" i="7"/>
  <c r="H460" i="7"/>
  <c r="E460" i="7" s="1"/>
  <c r="D428" i="7"/>
  <c r="H456" i="7"/>
  <c r="E456" i="7" s="1"/>
  <c r="D424" i="7"/>
  <c r="D422" i="7"/>
  <c r="H454" i="7"/>
  <c r="E454" i="7" s="1"/>
  <c r="D420" i="7"/>
  <c r="H452" i="7"/>
  <c r="E452" i="7" s="1"/>
  <c r="H476" i="7"/>
  <c r="E476" i="7" s="1"/>
  <c r="D444" i="7"/>
  <c r="H482" i="7"/>
  <c r="E482" i="7" s="1"/>
  <c r="D450" i="7"/>
  <c r="H480" i="7"/>
  <c r="E480" i="7" s="1"/>
  <c r="D448" i="7"/>
  <c r="H478" i="7"/>
  <c r="E478" i="7" s="1"/>
  <c r="D446" i="7"/>
  <c r="H473" i="7"/>
  <c r="E473" i="7" s="1"/>
  <c r="D441" i="7"/>
  <c r="H469" i="7"/>
  <c r="E469" i="7" s="1"/>
  <c r="D437" i="7"/>
  <c r="H465" i="7"/>
  <c r="E465" i="7" s="1"/>
  <c r="D433" i="7"/>
  <c r="H461" i="7"/>
  <c r="E461" i="7" s="1"/>
  <c r="D429" i="7"/>
  <c r="H457" i="7"/>
  <c r="E457" i="7" s="1"/>
  <c r="D425" i="7"/>
  <c r="H471" i="7"/>
  <c r="E471" i="7" s="1"/>
  <c r="D439" i="7"/>
  <c r="H467" i="7"/>
  <c r="E467" i="7" s="1"/>
  <c r="D435" i="7"/>
  <c r="H463" i="7"/>
  <c r="E463" i="7" s="1"/>
  <c r="D431" i="7"/>
  <c r="H459" i="7"/>
  <c r="E459" i="7" s="1"/>
  <c r="D427" i="7"/>
  <c r="H455" i="7"/>
  <c r="E455" i="7" s="1"/>
  <c r="D423" i="7"/>
  <c r="H453" i="7"/>
  <c r="E453" i="7" s="1"/>
  <c r="D421" i="7"/>
  <c r="H451" i="7"/>
  <c r="E451" i="7" s="1"/>
  <c r="D419" i="7"/>
  <c r="H479" i="7"/>
  <c r="E479" i="7" s="1"/>
  <c r="D447" i="7"/>
  <c r="H481" i="7"/>
  <c r="E481" i="7" s="1"/>
  <c r="D449" i="7"/>
  <c r="H477" i="7"/>
  <c r="E477" i="7" s="1"/>
  <c r="D445" i="7"/>
  <c r="H475" i="7"/>
  <c r="E475" i="7" s="1"/>
  <c r="D443" i="7"/>
  <c r="H484" i="7" l="1"/>
  <c r="E484" i="7" s="1"/>
  <c r="D452" i="7"/>
  <c r="H486" i="7"/>
  <c r="E486" i="7" s="1"/>
  <c r="D454" i="7"/>
  <c r="D475" i="7"/>
  <c r="H507" i="7"/>
  <c r="E507" i="7" s="1"/>
  <c r="D477" i="7"/>
  <c r="H509" i="7"/>
  <c r="E509" i="7" s="1"/>
  <c r="D481" i="7"/>
  <c r="H513" i="7"/>
  <c r="E513" i="7" s="1"/>
  <c r="D479" i="7"/>
  <c r="H511" i="7"/>
  <c r="E511" i="7" s="1"/>
  <c r="H483" i="7"/>
  <c r="E483" i="7" s="1"/>
  <c r="D451" i="7"/>
  <c r="H485" i="7"/>
  <c r="E485" i="7" s="1"/>
  <c r="D453" i="7"/>
  <c r="D455" i="7"/>
  <c r="H487" i="7"/>
  <c r="E487" i="7" s="1"/>
  <c r="D459" i="7"/>
  <c r="H491" i="7"/>
  <c r="E491" i="7" s="1"/>
  <c r="D463" i="7"/>
  <c r="H495" i="7"/>
  <c r="E495" i="7" s="1"/>
  <c r="D467" i="7"/>
  <c r="H499" i="7"/>
  <c r="E499" i="7" s="1"/>
  <c r="D471" i="7"/>
  <c r="H503" i="7"/>
  <c r="E503" i="7" s="1"/>
  <c r="D457" i="7"/>
  <c r="H489" i="7"/>
  <c r="E489" i="7" s="1"/>
  <c r="D461" i="7"/>
  <c r="H493" i="7"/>
  <c r="E493" i="7" s="1"/>
  <c r="D465" i="7"/>
  <c r="H497" i="7"/>
  <c r="E497" i="7" s="1"/>
  <c r="D469" i="7"/>
  <c r="H501" i="7"/>
  <c r="E501" i="7" s="1"/>
  <c r="D473" i="7"/>
  <c r="H505" i="7"/>
  <c r="E505" i="7" s="1"/>
  <c r="H510" i="7"/>
  <c r="E510" i="7" s="1"/>
  <c r="D478" i="7"/>
  <c r="H512" i="7"/>
  <c r="E512" i="7" s="1"/>
  <c r="D480" i="7"/>
  <c r="H514" i="7"/>
  <c r="E514" i="7" s="1"/>
  <c r="D482" i="7"/>
  <c r="H508" i="7"/>
  <c r="E508" i="7" s="1"/>
  <c r="D476" i="7"/>
  <c r="H488" i="7"/>
  <c r="E488" i="7" s="1"/>
  <c r="D456" i="7"/>
  <c r="H492" i="7"/>
  <c r="E492" i="7" s="1"/>
  <c r="D460" i="7"/>
  <c r="H496" i="7"/>
  <c r="E496" i="7" s="1"/>
  <c r="D464" i="7"/>
  <c r="H500" i="7"/>
  <c r="E500" i="7" s="1"/>
  <c r="D468" i="7"/>
  <c r="H504" i="7"/>
  <c r="E504" i="7" s="1"/>
  <c r="D472" i="7"/>
  <c r="H490" i="7"/>
  <c r="E490" i="7" s="1"/>
  <c r="D458" i="7"/>
  <c r="H494" i="7"/>
  <c r="E494" i="7" s="1"/>
  <c r="D462" i="7"/>
  <c r="H498" i="7"/>
  <c r="E498" i="7" s="1"/>
  <c r="D466" i="7"/>
  <c r="H502" i="7"/>
  <c r="E502" i="7" s="1"/>
  <c r="D470" i="7"/>
  <c r="H506" i="7"/>
  <c r="E506" i="7" s="1"/>
  <c r="D474" i="7"/>
  <c r="H537" i="7" l="1"/>
  <c r="E537" i="7" s="1"/>
  <c r="D505" i="7"/>
  <c r="H533" i="7"/>
  <c r="E533" i="7" s="1"/>
  <c r="D501" i="7"/>
  <c r="D497" i="7"/>
  <c r="H529" i="7"/>
  <c r="E529" i="7" s="1"/>
  <c r="D493" i="7"/>
  <c r="H525" i="7"/>
  <c r="E525" i="7" s="1"/>
  <c r="D489" i="7"/>
  <c r="H521" i="7"/>
  <c r="E521" i="7" s="1"/>
  <c r="H535" i="7"/>
  <c r="E535" i="7" s="1"/>
  <c r="D503" i="7"/>
  <c r="H531" i="7"/>
  <c r="E531" i="7" s="1"/>
  <c r="D499" i="7"/>
  <c r="D495" i="7"/>
  <c r="H527" i="7"/>
  <c r="E527" i="7" s="1"/>
  <c r="D491" i="7"/>
  <c r="H523" i="7"/>
  <c r="E523" i="7" s="1"/>
  <c r="D487" i="7"/>
  <c r="H519" i="7"/>
  <c r="E519" i="7" s="1"/>
  <c r="H543" i="7"/>
  <c r="E543" i="7" s="1"/>
  <c r="D511" i="7"/>
  <c r="H545" i="7"/>
  <c r="E545" i="7" s="1"/>
  <c r="D513" i="7"/>
  <c r="H541" i="7"/>
  <c r="E541" i="7" s="1"/>
  <c r="D509" i="7"/>
  <c r="H539" i="7"/>
  <c r="E539" i="7" s="1"/>
  <c r="D507" i="7"/>
  <c r="H538" i="7"/>
  <c r="E538" i="7" s="1"/>
  <c r="D506" i="7"/>
  <c r="H534" i="7"/>
  <c r="E534" i="7" s="1"/>
  <c r="D502" i="7"/>
  <c r="H530" i="7"/>
  <c r="E530" i="7" s="1"/>
  <c r="D498" i="7"/>
  <c r="H526" i="7"/>
  <c r="E526" i="7" s="1"/>
  <c r="D494" i="7"/>
  <c r="H522" i="7"/>
  <c r="E522" i="7" s="1"/>
  <c r="D490" i="7"/>
  <c r="H536" i="7"/>
  <c r="E536" i="7" s="1"/>
  <c r="D504" i="7"/>
  <c r="H532" i="7"/>
  <c r="E532" i="7" s="1"/>
  <c r="D500" i="7"/>
  <c r="H528" i="7"/>
  <c r="E528" i="7" s="1"/>
  <c r="D496" i="7"/>
  <c r="H524" i="7"/>
  <c r="E524" i="7" s="1"/>
  <c r="D492" i="7"/>
  <c r="H520" i="7"/>
  <c r="E520" i="7" s="1"/>
  <c r="D488" i="7"/>
  <c r="H540" i="7"/>
  <c r="E540" i="7" s="1"/>
  <c r="D508" i="7"/>
  <c r="H546" i="7"/>
  <c r="E546" i="7" s="1"/>
  <c r="D514" i="7"/>
  <c r="H544" i="7"/>
  <c r="E544" i="7" s="1"/>
  <c r="D512" i="7"/>
  <c r="H542" i="7"/>
  <c r="E542" i="7" s="1"/>
  <c r="D510" i="7"/>
  <c r="D485" i="7"/>
  <c r="H517" i="7"/>
  <c r="E517" i="7" s="1"/>
  <c r="D483" i="7"/>
  <c r="H515" i="7"/>
  <c r="E515" i="7" s="1"/>
  <c r="H518" i="7"/>
  <c r="E518" i="7" s="1"/>
  <c r="D486" i="7"/>
  <c r="H516" i="7"/>
  <c r="E516" i="7" s="1"/>
  <c r="D484" i="7"/>
  <c r="H547" i="7" l="1"/>
  <c r="E547" i="7" s="1"/>
  <c r="D515" i="7"/>
  <c r="H549" i="7"/>
  <c r="E549" i="7" s="1"/>
  <c r="D517" i="7"/>
  <c r="H551" i="7"/>
  <c r="E551" i="7" s="1"/>
  <c r="D519" i="7"/>
  <c r="H555" i="7"/>
  <c r="E555" i="7" s="1"/>
  <c r="D523" i="7"/>
  <c r="H559" i="7"/>
  <c r="E559" i="7" s="1"/>
  <c r="D527" i="7"/>
  <c r="H553" i="7"/>
  <c r="E553" i="7" s="1"/>
  <c r="D521" i="7"/>
  <c r="H557" i="7"/>
  <c r="E557" i="7" s="1"/>
  <c r="D525" i="7"/>
  <c r="H561" i="7"/>
  <c r="E561" i="7" s="1"/>
  <c r="D529" i="7"/>
  <c r="H548" i="7"/>
  <c r="E548" i="7" s="1"/>
  <c r="D516" i="7"/>
  <c r="H550" i="7"/>
  <c r="E550" i="7" s="1"/>
  <c r="D518" i="7"/>
  <c r="H574" i="7"/>
  <c r="E574" i="7" s="1"/>
  <c r="D542" i="7"/>
  <c r="H576" i="7"/>
  <c r="E576" i="7" s="1"/>
  <c r="D544" i="7"/>
  <c r="H578" i="7"/>
  <c r="E578" i="7" s="1"/>
  <c r="D546" i="7"/>
  <c r="H572" i="7"/>
  <c r="E572" i="7" s="1"/>
  <c r="D540" i="7"/>
  <c r="H552" i="7"/>
  <c r="E552" i="7" s="1"/>
  <c r="D520" i="7"/>
  <c r="H556" i="7"/>
  <c r="E556" i="7" s="1"/>
  <c r="D524" i="7"/>
  <c r="H560" i="7"/>
  <c r="E560" i="7" s="1"/>
  <c r="D528" i="7"/>
  <c r="H564" i="7"/>
  <c r="E564" i="7" s="1"/>
  <c r="D532" i="7"/>
  <c r="H568" i="7"/>
  <c r="E568" i="7" s="1"/>
  <c r="D536" i="7"/>
  <c r="H554" i="7"/>
  <c r="E554" i="7" s="1"/>
  <c r="D522" i="7"/>
  <c r="H558" i="7"/>
  <c r="E558" i="7" s="1"/>
  <c r="D526" i="7"/>
  <c r="H562" i="7"/>
  <c r="E562" i="7" s="1"/>
  <c r="D530" i="7"/>
  <c r="H566" i="7"/>
  <c r="E566" i="7" s="1"/>
  <c r="D534" i="7"/>
  <c r="H570" i="7"/>
  <c r="E570" i="7" s="1"/>
  <c r="D538" i="7"/>
  <c r="H571" i="7"/>
  <c r="E571" i="7" s="1"/>
  <c r="D539" i="7"/>
  <c r="H573" i="7"/>
  <c r="E573" i="7" s="1"/>
  <c r="D541" i="7"/>
  <c r="H577" i="7"/>
  <c r="E577" i="7" s="1"/>
  <c r="D545" i="7"/>
  <c r="H575" i="7"/>
  <c r="E575" i="7" s="1"/>
  <c r="D543" i="7"/>
  <c r="D531" i="7"/>
  <c r="H563" i="7"/>
  <c r="E563" i="7" s="1"/>
  <c r="D535" i="7"/>
  <c r="H567" i="7"/>
  <c r="E567" i="7" s="1"/>
  <c r="D533" i="7"/>
  <c r="H565" i="7"/>
  <c r="E565" i="7" s="1"/>
  <c r="H569" i="7"/>
  <c r="E569" i="7" s="1"/>
  <c r="D537" i="7"/>
  <c r="H597" i="7" l="1"/>
  <c r="E597" i="7" s="1"/>
  <c r="D565" i="7"/>
  <c r="H599" i="7"/>
  <c r="E599" i="7" s="1"/>
  <c r="D567" i="7"/>
  <c r="H595" i="7"/>
  <c r="E595" i="7" s="1"/>
  <c r="D563" i="7"/>
  <c r="D569" i="7"/>
  <c r="H601" i="7"/>
  <c r="E601" i="7" s="1"/>
  <c r="H607" i="7"/>
  <c r="E607" i="7" s="1"/>
  <c r="D575" i="7"/>
  <c r="H609" i="7"/>
  <c r="E609" i="7" s="1"/>
  <c r="D577" i="7"/>
  <c r="H605" i="7"/>
  <c r="E605" i="7" s="1"/>
  <c r="D573" i="7"/>
  <c r="D571" i="7"/>
  <c r="H603" i="7"/>
  <c r="E603" i="7" s="1"/>
  <c r="H602" i="7"/>
  <c r="E602" i="7" s="1"/>
  <c r="D570" i="7"/>
  <c r="H598" i="7"/>
  <c r="E598" i="7" s="1"/>
  <c r="D566" i="7"/>
  <c r="H594" i="7"/>
  <c r="E594" i="7" s="1"/>
  <c r="D562" i="7"/>
  <c r="H590" i="7"/>
  <c r="E590" i="7" s="1"/>
  <c r="D558" i="7"/>
  <c r="H586" i="7"/>
  <c r="E586" i="7" s="1"/>
  <c r="D554" i="7"/>
  <c r="H600" i="7"/>
  <c r="E600" i="7" s="1"/>
  <c r="D568" i="7"/>
  <c r="H596" i="7"/>
  <c r="E596" i="7" s="1"/>
  <c r="D564" i="7"/>
  <c r="H592" i="7"/>
  <c r="E592" i="7" s="1"/>
  <c r="D560" i="7"/>
  <c r="H588" i="7"/>
  <c r="E588" i="7" s="1"/>
  <c r="D556" i="7"/>
  <c r="H584" i="7"/>
  <c r="E584" i="7" s="1"/>
  <c r="D552" i="7"/>
  <c r="H604" i="7"/>
  <c r="E604" i="7" s="1"/>
  <c r="D572" i="7"/>
  <c r="H610" i="7"/>
  <c r="E610" i="7" s="1"/>
  <c r="D578" i="7"/>
  <c r="H608" i="7"/>
  <c r="E608" i="7" s="1"/>
  <c r="D576" i="7"/>
  <c r="H606" i="7"/>
  <c r="E606" i="7" s="1"/>
  <c r="D574" i="7"/>
  <c r="H582" i="7"/>
  <c r="E582" i="7" s="1"/>
  <c r="D550" i="7"/>
  <c r="H580" i="7"/>
  <c r="E580" i="7" s="1"/>
  <c r="D548" i="7"/>
  <c r="H593" i="7"/>
  <c r="E593" i="7" s="1"/>
  <c r="D561" i="7"/>
  <c r="H589" i="7"/>
  <c r="E589" i="7" s="1"/>
  <c r="D557" i="7"/>
  <c r="H585" i="7"/>
  <c r="E585" i="7" s="1"/>
  <c r="D553" i="7"/>
  <c r="H591" i="7"/>
  <c r="E591" i="7" s="1"/>
  <c r="D559" i="7"/>
  <c r="H587" i="7"/>
  <c r="E587" i="7" s="1"/>
  <c r="D555" i="7"/>
  <c r="H583" i="7"/>
  <c r="E583" i="7" s="1"/>
  <c r="D551" i="7"/>
  <c r="H581" i="7"/>
  <c r="E581" i="7" s="1"/>
  <c r="D549" i="7"/>
  <c r="H579" i="7"/>
  <c r="E579" i="7" s="1"/>
  <c r="D547" i="7"/>
  <c r="H635" i="7" l="1"/>
  <c r="D603" i="7"/>
  <c r="H633" i="7"/>
  <c r="D601" i="7"/>
  <c r="H611" i="7"/>
  <c r="D579" i="7"/>
  <c r="H613" i="7"/>
  <c r="D581" i="7"/>
  <c r="H615" i="7"/>
  <c r="D583" i="7"/>
  <c r="H619" i="7"/>
  <c r="D587" i="7"/>
  <c r="H623" i="7"/>
  <c r="D591" i="7"/>
  <c r="H617" i="7"/>
  <c r="D585" i="7"/>
  <c r="H621" i="7"/>
  <c r="D589" i="7"/>
  <c r="H625" i="7"/>
  <c r="D593" i="7"/>
  <c r="H612" i="7"/>
  <c r="D580" i="7"/>
  <c r="H614" i="7"/>
  <c r="D582" i="7"/>
  <c r="H638" i="7"/>
  <c r="D606" i="7"/>
  <c r="H640" i="7"/>
  <c r="D608" i="7"/>
  <c r="H642" i="7"/>
  <c r="D610" i="7"/>
  <c r="H636" i="7"/>
  <c r="D604" i="7"/>
  <c r="H616" i="7"/>
  <c r="D584" i="7"/>
  <c r="H620" i="7"/>
  <c r="D588" i="7"/>
  <c r="H624" i="7"/>
  <c r="D592" i="7"/>
  <c r="H628" i="7"/>
  <c r="D596" i="7"/>
  <c r="H632" i="7"/>
  <c r="D600" i="7"/>
  <c r="H618" i="7"/>
  <c r="D586" i="7"/>
  <c r="H622" i="7"/>
  <c r="D590" i="7"/>
  <c r="H626" i="7"/>
  <c r="D594" i="7"/>
  <c r="H630" i="7"/>
  <c r="D598" i="7"/>
  <c r="H634" i="7"/>
  <c r="D602" i="7"/>
  <c r="H637" i="7"/>
  <c r="D605" i="7"/>
  <c r="H641" i="7"/>
  <c r="D609" i="7"/>
  <c r="H639" i="7"/>
  <c r="D607" i="7"/>
  <c r="H627" i="7"/>
  <c r="D595" i="7"/>
  <c r="H631" i="7"/>
  <c r="D599" i="7"/>
  <c r="H629" i="7"/>
  <c r="D597" i="7"/>
  <c r="E629" i="7" l="1"/>
  <c r="D629" i="7" s="1"/>
  <c r="E641" i="7"/>
  <c r="D641" i="7" s="1"/>
  <c r="E626" i="7"/>
  <c r="D626" i="7" s="1"/>
  <c r="E628" i="7"/>
  <c r="D628" i="7" s="1"/>
  <c r="E636" i="7"/>
  <c r="D636" i="7" s="1"/>
  <c r="E614" i="7"/>
  <c r="D614" i="7" s="1"/>
  <c r="E617" i="7"/>
  <c r="D617" i="7" s="1"/>
  <c r="E633" i="7"/>
  <c r="D633" i="7" s="1"/>
  <c r="E627" i="7"/>
  <c r="D627" i="7" s="1"/>
  <c r="E634" i="7"/>
  <c r="D634" i="7" s="1"/>
  <c r="E618" i="7"/>
  <c r="D618" i="7" s="1"/>
  <c r="E620" i="7"/>
  <c r="D620" i="7" s="1"/>
  <c r="E640" i="7"/>
  <c r="D640" i="7" s="1"/>
  <c r="E625" i="7"/>
  <c r="D625" i="7" s="1"/>
  <c r="E619" i="7"/>
  <c r="D619" i="7" s="1"/>
  <c r="D613" i="7"/>
  <c r="E613" i="7"/>
  <c r="E631" i="7"/>
  <c r="D631" i="7" s="1"/>
  <c r="E639" i="7"/>
  <c r="D639" i="7" s="1"/>
  <c r="E637" i="7"/>
  <c r="D637" i="7" s="1"/>
  <c r="D630" i="7"/>
  <c r="E630" i="7"/>
  <c r="E622" i="7"/>
  <c r="D622" i="7" s="1"/>
  <c r="E632" i="7"/>
  <c r="D632" i="7" s="1"/>
  <c r="E624" i="7"/>
  <c r="D624" i="7" s="1"/>
  <c r="D616" i="7"/>
  <c r="E616" i="7"/>
  <c r="E642" i="7"/>
  <c r="D642" i="7" s="1"/>
  <c r="E638" i="7"/>
  <c r="D638" i="7" s="1"/>
  <c r="E612" i="7"/>
  <c r="D612" i="7" s="1"/>
  <c r="D621" i="7"/>
  <c r="E621" i="7"/>
  <c r="E623" i="7"/>
  <c r="D623" i="7" s="1"/>
  <c r="E615" i="7"/>
  <c r="D615" i="7" s="1"/>
  <c r="E611" i="7"/>
  <c r="D611" i="7" s="1"/>
  <c r="D635" i="7"/>
  <c r="E635" i="7"/>
  <c r="AT31" i="3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AT103" i="3" s="1"/>
  <c r="AT104" i="3" s="1"/>
  <c r="AT105" i="3" s="1"/>
  <c r="AT106" i="3" s="1"/>
  <c r="AT107" i="3" s="1"/>
  <c r="AT108" i="3" s="1"/>
  <c r="AT109" i="3" s="1"/>
  <c r="AT110" i="3" s="1"/>
  <c r="AT111" i="3" s="1"/>
  <c r="AT112" i="3" s="1"/>
  <c r="AT113" i="3" s="1"/>
  <c r="AT114" i="3" s="1"/>
  <c r="AT115" i="3" s="1"/>
  <c r="AT116" i="3" s="1"/>
  <c r="AT117" i="3" s="1"/>
  <c r="AT118" i="3" s="1"/>
  <c r="AT119" i="3" s="1"/>
  <c r="AT120" i="3" s="1"/>
  <c r="AT121" i="3" s="1"/>
  <c r="AT122" i="3" s="1"/>
  <c r="AT123" i="3" s="1"/>
  <c r="AT124" i="3" s="1"/>
  <c r="AT125" i="3" s="1"/>
  <c r="AT126" i="3" s="1"/>
  <c r="AT127" i="3" s="1"/>
  <c r="AT128" i="3" s="1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58" i="5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3" i="4"/>
  <c r="D108" i="5"/>
  <c r="E498" i="4" s="1"/>
  <c r="E498" i="9" s="1"/>
  <c r="D109" i="5"/>
  <c r="D110" i="5"/>
  <c r="D111" i="5"/>
  <c r="D112" i="5"/>
  <c r="D113" i="5"/>
  <c r="D114" i="5"/>
  <c r="D107" i="5"/>
  <c r="E338" i="4" s="1"/>
  <c r="E338" i="9" s="1"/>
  <c r="F122" i="5"/>
  <c r="D122" i="5" s="1"/>
  <c r="F121" i="5"/>
  <c r="D121" i="5" s="1"/>
  <c r="F120" i="5"/>
  <c r="D120" i="5" s="1"/>
  <c r="F119" i="5"/>
  <c r="D119" i="5" s="1"/>
  <c r="F118" i="5"/>
  <c r="D118" i="5" s="1"/>
  <c r="F117" i="5"/>
  <c r="D117" i="5" s="1"/>
  <c r="F116" i="5"/>
  <c r="D116" i="5" s="1"/>
  <c r="F115" i="5"/>
  <c r="D115" i="5" s="1"/>
  <c r="E513" i="4" l="1"/>
  <c r="E513" i="9" s="1"/>
  <c r="E509" i="4"/>
  <c r="E509" i="9" s="1"/>
  <c r="E505" i="4"/>
  <c r="E505" i="9" s="1"/>
  <c r="E501" i="4"/>
  <c r="E501" i="9" s="1"/>
  <c r="E497" i="4"/>
  <c r="E497" i="9" s="1"/>
  <c r="E493" i="4"/>
  <c r="E493" i="9" s="1"/>
  <c r="E489" i="4"/>
  <c r="E489" i="9" s="1"/>
  <c r="E485" i="4"/>
  <c r="E485" i="9" s="1"/>
  <c r="E481" i="4"/>
  <c r="E481" i="9" s="1"/>
  <c r="E477" i="4"/>
  <c r="E477" i="9" s="1"/>
  <c r="E473" i="4"/>
  <c r="E473" i="9" s="1"/>
  <c r="E469" i="4"/>
  <c r="E469" i="9" s="1"/>
  <c r="E465" i="4"/>
  <c r="E465" i="9" s="1"/>
  <c r="E461" i="4"/>
  <c r="E461" i="9" s="1"/>
  <c r="E457" i="4"/>
  <c r="E457" i="9" s="1"/>
  <c r="E453" i="4"/>
  <c r="E453" i="9" s="1"/>
  <c r="E449" i="4"/>
  <c r="E449" i="9" s="1"/>
  <c r="E445" i="4"/>
  <c r="E445" i="9" s="1"/>
  <c r="E441" i="4"/>
  <c r="E441" i="9" s="1"/>
  <c r="E437" i="4"/>
  <c r="E437" i="9" s="1"/>
  <c r="E433" i="4"/>
  <c r="E433" i="9" s="1"/>
  <c r="E429" i="4"/>
  <c r="E429" i="9" s="1"/>
  <c r="E425" i="4"/>
  <c r="E425" i="9" s="1"/>
  <c r="E421" i="4"/>
  <c r="E421" i="9" s="1"/>
  <c r="E417" i="4"/>
  <c r="E417" i="9" s="1"/>
  <c r="E413" i="4"/>
  <c r="E413" i="9" s="1"/>
  <c r="E409" i="4"/>
  <c r="E409" i="9" s="1"/>
  <c r="E405" i="4"/>
  <c r="E405" i="9" s="1"/>
  <c r="E401" i="4"/>
  <c r="E401" i="9" s="1"/>
  <c r="E397" i="4"/>
  <c r="E397" i="9" s="1"/>
  <c r="E393" i="4"/>
  <c r="E393" i="9" s="1"/>
  <c r="E389" i="4"/>
  <c r="E389" i="9" s="1"/>
  <c r="E385" i="4"/>
  <c r="E385" i="9" s="1"/>
  <c r="E381" i="4"/>
  <c r="E381" i="9" s="1"/>
  <c r="E377" i="4"/>
  <c r="E377" i="9" s="1"/>
  <c r="E373" i="4"/>
  <c r="E373" i="9" s="1"/>
  <c r="E369" i="4"/>
  <c r="E369" i="9" s="1"/>
  <c r="E365" i="4"/>
  <c r="E365" i="9" s="1"/>
  <c r="E361" i="4"/>
  <c r="E361" i="9" s="1"/>
  <c r="E357" i="4"/>
  <c r="E357" i="9" s="1"/>
  <c r="E353" i="4"/>
  <c r="E353" i="9" s="1"/>
  <c r="E349" i="4"/>
  <c r="E349" i="9" s="1"/>
  <c r="E342" i="4"/>
  <c r="E342" i="9" s="1"/>
  <c r="E512" i="4"/>
  <c r="E512" i="9" s="1"/>
  <c r="E504" i="4"/>
  <c r="E504" i="9" s="1"/>
  <c r="E500" i="4"/>
  <c r="E500" i="9" s="1"/>
  <c r="E496" i="4"/>
  <c r="E496" i="9" s="1"/>
  <c r="E492" i="4"/>
  <c r="E492" i="9" s="1"/>
  <c r="E488" i="4"/>
  <c r="E488" i="9" s="1"/>
  <c r="E484" i="4"/>
  <c r="E484" i="9" s="1"/>
  <c r="E480" i="4"/>
  <c r="E480" i="9" s="1"/>
  <c r="E476" i="4"/>
  <c r="E476" i="9" s="1"/>
  <c r="E472" i="4"/>
  <c r="E472" i="9" s="1"/>
  <c r="E468" i="4"/>
  <c r="E468" i="9" s="1"/>
  <c r="E464" i="4"/>
  <c r="E464" i="9" s="1"/>
  <c r="E460" i="4"/>
  <c r="E460" i="9" s="1"/>
  <c r="E456" i="4"/>
  <c r="E456" i="9" s="1"/>
  <c r="E452" i="4"/>
  <c r="E452" i="9" s="1"/>
  <c r="E448" i="4"/>
  <c r="E448" i="9" s="1"/>
  <c r="E444" i="4"/>
  <c r="E444" i="9" s="1"/>
  <c r="E440" i="4"/>
  <c r="E440" i="9" s="1"/>
  <c r="E436" i="4"/>
  <c r="E436" i="9" s="1"/>
  <c r="E432" i="4"/>
  <c r="E432" i="9" s="1"/>
  <c r="E428" i="4"/>
  <c r="E428" i="9" s="1"/>
  <c r="E424" i="4"/>
  <c r="E424" i="9" s="1"/>
  <c r="E420" i="4"/>
  <c r="E420" i="9" s="1"/>
  <c r="E416" i="4"/>
  <c r="E416" i="9" s="1"/>
  <c r="E412" i="4"/>
  <c r="E412" i="9" s="1"/>
  <c r="E408" i="4"/>
  <c r="E408" i="9" s="1"/>
  <c r="E404" i="4"/>
  <c r="E404" i="9" s="1"/>
  <c r="E400" i="4"/>
  <c r="E400" i="9" s="1"/>
  <c r="E396" i="4"/>
  <c r="E396" i="9" s="1"/>
  <c r="E392" i="4"/>
  <c r="E392" i="9" s="1"/>
  <c r="E388" i="4"/>
  <c r="E388" i="9" s="1"/>
  <c r="E384" i="4"/>
  <c r="E384" i="9" s="1"/>
  <c r="E380" i="4"/>
  <c r="E380" i="9" s="1"/>
  <c r="E376" i="4"/>
  <c r="E376" i="9" s="1"/>
  <c r="E372" i="4"/>
  <c r="E372" i="9" s="1"/>
  <c r="E368" i="4"/>
  <c r="E368" i="9" s="1"/>
  <c r="E364" i="4"/>
  <c r="E364" i="9" s="1"/>
  <c r="E360" i="4"/>
  <c r="E360" i="9" s="1"/>
  <c r="E356" i="4"/>
  <c r="E356" i="9" s="1"/>
  <c r="E352" i="4"/>
  <c r="E352" i="9" s="1"/>
  <c r="E348" i="4"/>
  <c r="E348" i="9" s="1"/>
  <c r="E508" i="4"/>
  <c r="E508" i="9" s="1"/>
  <c r="E4" i="4"/>
  <c r="E4" i="9" s="1"/>
  <c r="E8" i="4"/>
  <c r="E8" i="9" s="1"/>
  <c r="E12" i="4"/>
  <c r="E12" i="9" s="1"/>
  <c r="E16" i="4"/>
  <c r="E16" i="9" s="1"/>
  <c r="E20" i="4"/>
  <c r="E20" i="9" s="1"/>
  <c r="E24" i="4"/>
  <c r="E24" i="9" s="1"/>
  <c r="E28" i="4"/>
  <c r="E28" i="9" s="1"/>
  <c r="E32" i="4"/>
  <c r="E32" i="9" s="1"/>
  <c r="E36" i="4"/>
  <c r="E36" i="9" s="1"/>
  <c r="E40" i="4"/>
  <c r="E40" i="9" s="1"/>
  <c r="E44" i="4"/>
  <c r="E44" i="9" s="1"/>
  <c r="E48" i="4"/>
  <c r="E48" i="9" s="1"/>
  <c r="E52" i="4"/>
  <c r="E52" i="9" s="1"/>
  <c r="E56" i="4"/>
  <c r="E56" i="9" s="1"/>
  <c r="E60" i="4"/>
  <c r="E60" i="9" s="1"/>
  <c r="E64" i="4"/>
  <c r="E64" i="9" s="1"/>
  <c r="E68" i="4"/>
  <c r="E68" i="9" s="1"/>
  <c r="E72" i="4"/>
  <c r="E72" i="9" s="1"/>
  <c r="E76" i="4"/>
  <c r="E76" i="9" s="1"/>
  <c r="E80" i="4"/>
  <c r="E80" i="9" s="1"/>
  <c r="E84" i="4"/>
  <c r="E84" i="9" s="1"/>
  <c r="E88" i="4"/>
  <c r="E88" i="9" s="1"/>
  <c r="E92" i="4"/>
  <c r="E92" i="9" s="1"/>
  <c r="E96" i="4"/>
  <c r="E96" i="9" s="1"/>
  <c r="E100" i="4"/>
  <c r="E100" i="9" s="1"/>
  <c r="E104" i="4"/>
  <c r="E104" i="9" s="1"/>
  <c r="E108" i="4"/>
  <c r="E108" i="9" s="1"/>
  <c r="E112" i="4"/>
  <c r="E112" i="9" s="1"/>
  <c r="E116" i="4"/>
  <c r="E116" i="9" s="1"/>
  <c r="E120" i="4"/>
  <c r="E120" i="9" s="1"/>
  <c r="E124" i="4"/>
  <c r="E124" i="9" s="1"/>
  <c r="E128" i="4"/>
  <c r="E128" i="9" s="1"/>
  <c r="E132" i="4"/>
  <c r="E132" i="9" s="1"/>
  <c r="E136" i="4"/>
  <c r="E136" i="9" s="1"/>
  <c r="E140" i="4"/>
  <c r="E140" i="9" s="1"/>
  <c r="E144" i="4"/>
  <c r="E144" i="9" s="1"/>
  <c r="E148" i="4"/>
  <c r="E148" i="9" s="1"/>
  <c r="E152" i="4"/>
  <c r="E152" i="9" s="1"/>
  <c r="E156" i="4"/>
  <c r="E156" i="9" s="1"/>
  <c r="E160" i="4"/>
  <c r="E160" i="9" s="1"/>
  <c r="E164" i="4"/>
  <c r="E164" i="9" s="1"/>
  <c r="E168" i="4"/>
  <c r="E168" i="9" s="1"/>
  <c r="E172" i="4"/>
  <c r="E172" i="9" s="1"/>
  <c r="E176" i="4"/>
  <c r="E176" i="9" s="1"/>
  <c r="E180" i="4"/>
  <c r="E180" i="9" s="1"/>
  <c r="E184" i="4"/>
  <c r="E184" i="9" s="1"/>
  <c r="E188" i="4"/>
  <c r="E188" i="9" s="1"/>
  <c r="E192" i="4"/>
  <c r="E192" i="9" s="1"/>
  <c r="E196" i="4"/>
  <c r="E196" i="9" s="1"/>
  <c r="E200" i="4"/>
  <c r="E200" i="9" s="1"/>
  <c r="E204" i="4"/>
  <c r="E204" i="9" s="1"/>
  <c r="E208" i="4"/>
  <c r="E208" i="9" s="1"/>
  <c r="E212" i="4"/>
  <c r="E212" i="9" s="1"/>
  <c r="E216" i="4"/>
  <c r="E216" i="9" s="1"/>
  <c r="E220" i="4"/>
  <c r="E220" i="9" s="1"/>
  <c r="E224" i="4"/>
  <c r="E224" i="9" s="1"/>
  <c r="E228" i="4"/>
  <c r="E228" i="9" s="1"/>
  <c r="E232" i="4"/>
  <c r="E232" i="9" s="1"/>
  <c r="E236" i="4"/>
  <c r="E236" i="9" s="1"/>
  <c r="E240" i="4"/>
  <c r="E240" i="9" s="1"/>
  <c r="E244" i="4"/>
  <c r="E244" i="9" s="1"/>
  <c r="E248" i="4"/>
  <c r="E248" i="9" s="1"/>
  <c r="E252" i="4"/>
  <c r="E252" i="9" s="1"/>
  <c r="E256" i="4"/>
  <c r="E256" i="9" s="1"/>
  <c r="E260" i="4"/>
  <c r="E260" i="9" s="1"/>
  <c r="E264" i="4"/>
  <c r="E264" i="9" s="1"/>
  <c r="E268" i="4"/>
  <c r="E268" i="9" s="1"/>
  <c r="E272" i="4"/>
  <c r="E272" i="9" s="1"/>
  <c r="E276" i="4"/>
  <c r="E276" i="9" s="1"/>
  <c r="E280" i="4"/>
  <c r="E280" i="9" s="1"/>
  <c r="E284" i="4"/>
  <c r="E284" i="9" s="1"/>
  <c r="E288" i="4"/>
  <c r="E288" i="9" s="1"/>
  <c r="E292" i="4"/>
  <c r="E292" i="9" s="1"/>
  <c r="E296" i="4"/>
  <c r="E296" i="9" s="1"/>
  <c r="E300" i="4"/>
  <c r="E300" i="9" s="1"/>
  <c r="E304" i="4"/>
  <c r="E304" i="9" s="1"/>
  <c r="E308" i="4"/>
  <c r="E308" i="9" s="1"/>
  <c r="E312" i="4"/>
  <c r="E312" i="9" s="1"/>
  <c r="E316" i="4"/>
  <c r="E316" i="9" s="1"/>
  <c r="E320" i="4"/>
  <c r="E320" i="9" s="1"/>
  <c r="E324" i="4"/>
  <c r="E324" i="9" s="1"/>
  <c r="E328" i="4"/>
  <c r="E328" i="9" s="1"/>
  <c r="E332" i="4"/>
  <c r="E332" i="9" s="1"/>
  <c r="E336" i="4"/>
  <c r="E336" i="9" s="1"/>
  <c r="E340" i="4"/>
  <c r="E340" i="9" s="1"/>
  <c r="E344" i="4"/>
  <c r="E344" i="9" s="1"/>
  <c r="E5" i="4"/>
  <c r="E5" i="9" s="1"/>
  <c r="E9" i="4"/>
  <c r="E9" i="9" s="1"/>
  <c r="E13" i="4"/>
  <c r="E13" i="9" s="1"/>
  <c r="E17" i="4"/>
  <c r="E17" i="9" s="1"/>
  <c r="E21" i="4"/>
  <c r="E21" i="9" s="1"/>
  <c r="E25" i="4"/>
  <c r="E25" i="9" s="1"/>
  <c r="E29" i="4"/>
  <c r="E29" i="9" s="1"/>
  <c r="E33" i="4"/>
  <c r="E33" i="9" s="1"/>
  <c r="E37" i="4"/>
  <c r="E37" i="9" s="1"/>
  <c r="E41" i="4"/>
  <c r="E41" i="9" s="1"/>
  <c r="E45" i="4"/>
  <c r="E45" i="9" s="1"/>
  <c r="E49" i="4"/>
  <c r="E49" i="9" s="1"/>
  <c r="E53" i="4"/>
  <c r="E53" i="9" s="1"/>
  <c r="E57" i="4"/>
  <c r="E57" i="9" s="1"/>
  <c r="E61" i="4"/>
  <c r="E61" i="9" s="1"/>
  <c r="E65" i="4"/>
  <c r="E65" i="9" s="1"/>
  <c r="E69" i="4"/>
  <c r="E69" i="9" s="1"/>
  <c r="E73" i="4"/>
  <c r="E73" i="9" s="1"/>
  <c r="E77" i="4"/>
  <c r="E77" i="9" s="1"/>
  <c r="E81" i="4"/>
  <c r="E81" i="9" s="1"/>
  <c r="E85" i="4"/>
  <c r="E85" i="9" s="1"/>
  <c r="E89" i="4"/>
  <c r="E89" i="9" s="1"/>
  <c r="E93" i="4"/>
  <c r="E93" i="9" s="1"/>
  <c r="E97" i="4"/>
  <c r="E97" i="9" s="1"/>
  <c r="E101" i="4"/>
  <c r="E101" i="9" s="1"/>
  <c r="E105" i="4"/>
  <c r="E105" i="9" s="1"/>
  <c r="E109" i="4"/>
  <c r="E109" i="9" s="1"/>
  <c r="E113" i="4"/>
  <c r="E113" i="9" s="1"/>
  <c r="E117" i="4"/>
  <c r="E117" i="9" s="1"/>
  <c r="E121" i="4"/>
  <c r="E121" i="9" s="1"/>
  <c r="E125" i="4"/>
  <c r="E125" i="9" s="1"/>
  <c r="E129" i="4"/>
  <c r="E129" i="9" s="1"/>
  <c r="E133" i="4"/>
  <c r="E133" i="9" s="1"/>
  <c r="E137" i="4"/>
  <c r="E137" i="9" s="1"/>
  <c r="E141" i="4"/>
  <c r="E141" i="9" s="1"/>
  <c r="E145" i="4"/>
  <c r="E145" i="9" s="1"/>
  <c r="E149" i="4"/>
  <c r="E149" i="9" s="1"/>
  <c r="E153" i="4"/>
  <c r="E153" i="9" s="1"/>
  <c r="E157" i="4"/>
  <c r="E157" i="9" s="1"/>
  <c r="E161" i="4"/>
  <c r="E161" i="9" s="1"/>
  <c r="E165" i="4"/>
  <c r="E165" i="9" s="1"/>
  <c r="E169" i="4"/>
  <c r="E169" i="9" s="1"/>
  <c r="E173" i="4"/>
  <c r="E173" i="9" s="1"/>
  <c r="E177" i="4"/>
  <c r="E177" i="9" s="1"/>
  <c r="E181" i="4"/>
  <c r="E181" i="9" s="1"/>
  <c r="E185" i="4"/>
  <c r="E185" i="9" s="1"/>
  <c r="E189" i="4"/>
  <c r="E189" i="9" s="1"/>
  <c r="E193" i="4"/>
  <c r="E193" i="9" s="1"/>
  <c r="E197" i="4"/>
  <c r="E197" i="9" s="1"/>
  <c r="E201" i="4"/>
  <c r="E201" i="9" s="1"/>
  <c r="E205" i="4"/>
  <c r="E205" i="9" s="1"/>
  <c r="E209" i="4"/>
  <c r="E209" i="9" s="1"/>
  <c r="E213" i="4"/>
  <c r="E213" i="9" s="1"/>
  <c r="E217" i="4"/>
  <c r="E217" i="9" s="1"/>
  <c r="E221" i="4"/>
  <c r="E221" i="9" s="1"/>
  <c r="E225" i="4"/>
  <c r="E225" i="9" s="1"/>
  <c r="E229" i="4"/>
  <c r="E229" i="9" s="1"/>
  <c r="E233" i="4"/>
  <c r="E233" i="9" s="1"/>
  <c r="E237" i="4"/>
  <c r="E237" i="9" s="1"/>
  <c r="E241" i="4"/>
  <c r="E241" i="9" s="1"/>
  <c r="E245" i="4"/>
  <c r="E245" i="9" s="1"/>
  <c r="E249" i="4"/>
  <c r="E249" i="9" s="1"/>
  <c r="E253" i="4"/>
  <c r="E253" i="9" s="1"/>
  <c r="E257" i="4"/>
  <c r="E257" i="9" s="1"/>
  <c r="E261" i="4"/>
  <c r="E261" i="9" s="1"/>
  <c r="E265" i="4"/>
  <c r="E265" i="9" s="1"/>
  <c r="E269" i="4"/>
  <c r="E269" i="9" s="1"/>
  <c r="E273" i="4"/>
  <c r="E273" i="9" s="1"/>
  <c r="E277" i="4"/>
  <c r="E277" i="9" s="1"/>
  <c r="E281" i="4"/>
  <c r="E281" i="9" s="1"/>
  <c r="E285" i="4"/>
  <c r="E285" i="9" s="1"/>
  <c r="E289" i="4"/>
  <c r="E289" i="9" s="1"/>
  <c r="E293" i="4"/>
  <c r="E293" i="9" s="1"/>
  <c r="E297" i="4"/>
  <c r="E297" i="9" s="1"/>
  <c r="E301" i="4"/>
  <c r="E301" i="9" s="1"/>
  <c r="E305" i="4"/>
  <c r="E305" i="9" s="1"/>
  <c r="E309" i="4"/>
  <c r="E309" i="9" s="1"/>
  <c r="E313" i="4"/>
  <c r="E313" i="9" s="1"/>
  <c r="E317" i="4"/>
  <c r="E317" i="9" s="1"/>
  <c r="E321" i="4"/>
  <c r="E321" i="9" s="1"/>
  <c r="E325" i="4"/>
  <c r="E325" i="9" s="1"/>
  <c r="E329" i="4"/>
  <c r="E329" i="9" s="1"/>
  <c r="E333" i="4"/>
  <c r="E333" i="9" s="1"/>
  <c r="E337" i="4"/>
  <c r="E337" i="9" s="1"/>
  <c r="E341" i="4"/>
  <c r="E341" i="9" s="1"/>
  <c r="E345" i="4"/>
  <c r="E345" i="9" s="1"/>
  <c r="E6" i="4"/>
  <c r="E6" i="9" s="1"/>
  <c r="E10" i="4"/>
  <c r="E10" i="9" s="1"/>
  <c r="E14" i="4"/>
  <c r="E14" i="9" s="1"/>
  <c r="E18" i="4"/>
  <c r="E18" i="9" s="1"/>
  <c r="E22" i="4"/>
  <c r="E22" i="9" s="1"/>
  <c r="E26" i="4"/>
  <c r="E26" i="9" s="1"/>
  <c r="E30" i="4"/>
  <c r="E30" i="9" s="1"/>
  <c r="E34" i="4"/>
  <c r="E34" i="9" s="1"/>
  <c r="E38" i="4"/>
  <c r="E38" i="9" s="1"/>
  <c r="E42" i="4"/>
  <c r="E42" i="9" s="1"/>
  <c r="E46" i="4"/>
  <c r="E46" i="9" s="1"/>
  <c r="E50" i="4"/>
  <c r="E50" i="9" s="1"/>
  <c r="E54" i="4"/>
  <c r="E54" i="9" s="1"/>
  <c r="E58" i="4"/>
  <c r="E58" i="9" s="1"/>
  <c r="E62" i="4"/>
  <c r="E62" i="9" s="1"/>
  <c r="E66" i="4"/>
  <c r="E66" i="9" s="1"/>
  <c r="E70" i="4"/>
  <c r="E70" i="9" s="1"/>
  <c r="E74" i="4"/>
  <c r="E74" i="9" s="1"/>
  <c r="E78" i="4"/>
  <c r="E78" i="9" s="1"/>
  <c r="E82" i="4"/>
  <c r="E82" i="9" s="1"/>
  <c r="E86" i="4"/>
  <c r="E86" i="9" s="1"/>
  <c r="E90" i="4"/>
  <c r="E90" i="9" s="1"/>
  <c r="E94" i="4"/>
  <c r="E94" i="9" s="1"/>
  <c r="E98" i="4"/>
  <c r="E98" i="9" s="1"/>
  <c r="E102" i="4"/>
  <c r="E102" i="9" s="1"/>
  <c r="E106" i="4"/>
  <c r="E106" i="9" s="1"/>
  <c r="E110" i="4"/>
  <c r="E110" i="9" s="1"/>
  <c r="E114" i="4"/>
  <c r="E114" i="9" s="1"/>
  <c r="E118" i="4"/>
  <c r="E118" i="9" s="1"/>
  <c r="E122" i="4"/>
  <c r="E122" i="9" s="1"/>
  <c r="E126" i="4"/>
  <c r="E126" i="9" s="1"/>
  <c r="E130" i="4"/>
  <c r="E130" i="9" s="1"/>
  <c r="E134" i="4"/>
  <c r="E134" i="9" s="1"/>
  <c r="E138" i="4"/>
  <c r="E138" i="9" s="1"/>
  <c r="E142" i="4"/>
  <c r="E142" i="9" s="1"/>
  <c r="E146" i="4"/>
  <c r="E146" i="9" s="1"/>
  <c r="E150" i="4"/>
  <c r="E150" i="9" s="1"/>
  <c r="E154" i="4"/>
  <c r="E154" i="9" s="1"/>
  <c r="E158" i="4"/>
  <c r="E158" i="9" s="1"/>
  <c r="E162" i="4"/>
  <c r="E162" i="9" s="1"/>
  <c r="E166" i="4"/>
  <c r="E166" i="9" s="1"/>
  <c r="E170" i="4"/>
  <c r="E170" i="9" s="1"/>
  <c r="E174" i="4"/>
  <c r="E174" i="9" s="1"/>
  <c r="E178" i="4"/>
  <c r="E178" i="9" s="1"/>
  <c r="E182" i="4"/>
  <c r="E182" i="9" s="1"/>
  <c r="E186" i="4"/>
  <c r="E186" i="9" s="1"/>
  <c r="E190" i="4"/>
  <c r="E190" i="9" s="1"/>
  <c r="E194" i="4"/>
  <c r="E194" i="9" s="1"/>
  <c r="E198" i="4"/>
  <c r="E198" i="9" s="1"/>
  <c r="E202" i="4"/>
  <c r="E202" i="9" s="1"/>
  <c r="E206" i="4"/>
  <c r="E206" i="9" s="1"/>
  <c r="E210" i="4"/>
  <c r="E210" i="9" s="1"/>
  <c r="E214" i="4"/>
  <c r="E214" i="9" s="1"/>
  <c r="E218" i="4"/>
  <c r="E218" i="9" s="1"/>
  <c r="E222" i="4"/>
  <c r="E222" i="9" s="1"/>
  <c r="E226" i="4"/>
  <c r="E226" i="9" s="1"/>
  <c r="E230" i="4"/>
  <c r="E230" i="9" s="1"/>
  <c r="E234" i="4"/>
  <c r="E234" i="9" s="1"/>
  <c r="E238" i="4"/>
  <c r="E238" i="9" s="1"/>
  <c r="E242" i="4"/>
  <c r="E242" i="9" s="1"/>
  <c r="E246" i="4"/>
  <c r="E246" i="9" s="1"/>
  <c r="E250" i="4"/>
  <c r="E250" i="9" s="1"/>
  <c r="E254" i="4"/>
  <c r="E254" i="9" s="1"/>
  <c r="E258" i="4"/>
  <c r="E258" i="9" s="1"/>
  <c r="E262" i="4"/>
  <c r="E262" i="9" s="1"/>
  <c r="E266" i="4"/>
  <c r="E266" i="9" s="1"/>
  <c r="E270" i="4"/>
  <c r="E270" i="9" s="1"/>
  <c r="E274" i="4"/>
  <c r="E274" i="9" s="1"/>
  <c r="E278" i="4"/>
  <c r="E278" i="9" s="1"/>
  <c r="E282" i="4"/>
  <c r="E282" i="9" s="1"/>
  <c r="E286" i="4"/>
  <c r="E286" i="9" s="1"/>
  <c r="E290" i="4"/>
  <c r="E290" i="9" s="1"/>
  <c r="E294" i="4"/>
  <c r="E294" i="9" s="1"/>
  <c r="E298" i="4"/>
  <c r="E298" i="9" s="1"/>
  <c r="E302" i="4"/>
  <c r="E302" i="9" s="1"/>
  <c r="E306" i="4"/>
  <c r="E306" i="9" s="1"/>
  <c r="E310" i="4"/>
  <c r="E310" i="9" s="1"/>
  <c r="E314" i="4"/>
  <c r="E314" i="9" s="1"/>
  <c r="E318" i="4"/>
  <c r="E318" i="9" s="1"/>
  <c r="E322" i="4"/>
  <c r="E322" i="9" s="1"/>
  <c r="E326" i="4"/>
  <c r="E326" i="9" s="1"/>
  <c r="E330" i="4"/>
  <c r="E330" i="9" s="1"/>
  <c r="E334" i="4"/>
  <c r="E334" i="9" s="1"/>
  <c r="E7" i="4"/>
  <c r="E7" i="9" s="1"/>
  <c r="E11" i="4"/>
  <c r="E11" i="9" s="1"/>
  <c r="E15" i="4"/>
  <c r="E15" i="9" s="1"/>
  <c r="E19" i="4"/>
  <c r="E19" i="9" s="1"/>
  <c r="E23" i="4"/>
  <c r="E23" i="9" s="1"/>
  <c r="E27" i="4"/>
  <c r="E27" i="9" s="1"/>
  <c r="E31" i="4"/>
  <c r="E31" i="9" s="1"/>
  <c r="E35" i="4"/>
  <c r="E35" i="9" s="1"/>
  <c r="E39" i="4"/>
  <c r="E39" i="9" s="1"/>
  <c r="E43" i="4"/>
  <c r="E43" i="9" s="1"/>
  <c r="E47" i="4"/>
  <c r="E47" i="9" s="1"/>
  <c r="E51" i="4"/>
  <c r="E51" i="9" s="1"/>
  <c r="E55" i="4"/>
  <c r="E55" i="9" s="1"/>
  <c r="E59" i="4"/>
  <c r="E59" i="9" s="1"/>
  <c r="E63" i="4"/>
  <c r="E63" i="9" s="1"/>
  <c r="E67" i="4"/>
  <c r="E67" i="9" s="1"/>
  <c r="E71" i="4"/>
  <c r="E71" i="9" s="1"/>
  <c r="E75" i="4"/>
  <c r="E75" i="9" s="1"/>
  <c r="E79" i="4"/>
  <c r="E79" i="9" s="1"/>
  <c r="E83" i="4"/>
  <c r="E83" i="9" s="1"/>
  <c r="E87" i="4"/>
  <c r="E87" i="9" s="1"/>
  <c r="E91" i="4"/>
  <c r="E91" i="9" s="1"/>
  <c r="E95" i="4"/>
  <c r="E95" i="9" s="1"/>
  <c r="E99" i="4"/>
  <c r="E99" i="9" s="1"/>
  <c r="E103" i="4"/>
  <c r="E103" i="9" s="1"/>
  <c r="E107" i="4"/>
  <c r="E107" i="9" s="1"/>
  <c r="E111" i="4"/>
  <c r="E111" i="9" s="1"/>
  <c r="E115" i="4"/>
  <c r="E115" i="9" s="1"/>
  <c r="E119" i="4"/>
  <c r="E119" i="9" s="1"/>
  <c r="E123" i="4"/>
  <c r="E123" i="9" s="1"/>
  <c r="E127" i="4"/>
  <c r="E127" i="9" s="1"/>
  <c r="E131" i="4"/>
  <c r="E131" i="9" s="1"/>
  <c r="E135" i="4"/>
  <c r="E135" i="9" s="1"/>
  <c r="E139" i="4"/>
  <c r="E139" i="9" s="1"/>
  <c r="E143" i="4"/>
  <c r="E143" i="9" s="1"/>
  <c r="E147" i="4"/>
  <c r="E147" i="9" s="1"/>
  <c r="E151" i="4"/>
  <c r="E151" i="9" s="1"/>
  <c r="E155" i="4"/>
  <c r="E155" i="9" s="1"/>
  <c r="E159" i="4"/>
  <c r="E159" i="9" s="1"/>
  <c r="E163" i="4"/>
  <c r="E163" i="9" s="1"/>
  <c r="E167" i="4"/>
  <c r="E167" i="9" s="1"/>
  <c r="E171" i="4"/>
  <c r="E171" i="9" s="1"/>
  <c r="E175" i="4"/>
  <c r="E175" i="9" s="1"/>
  <c r="E179" i="4"/>
  <c r="E179" i="9" s="1"/>
  <c r="E183" i="4"/>
  <c r="E183" i="9" s="1"/>
  <c r="E187" i="4"/>
  <c r="E187" i="9" s="1"/>
  <c r="E191" i="4"/>
  <c r="E191" i="9" s="1"/>
  <c r="E195" i="4"/>
  <c r="E195" i="9" s="1"/>
  <c r="E199" i="4"/>
  <c r="E199" i="9" s="1"/>
  <c r="E203" i="4"/>
  <c r="E203" i="9" s="1"/>
  <c r="E207" i="4"/>
  <c r="E207" i="9" s="1"/>
  <c r="E211" i="4"/>
  <c r="E211" i="9" s="1"/>
  <c r="E215" i="4"/>
  <c r="E215" i="9" s="1"/>
  <c r="E219" i="4"/>
  <c r="E219" i="9" s="1"/>
  <c r="E223" i="4"/>
  <c r="E223" i="9" s="1"/>
  <c r="E227" i="4"/>
  <c r="E227" i="9" s="1"/>
  <c r="E231" i="4"/>
  <c r="E231" i="9" s="1"/>
  <c r="E235" i="4"/>
  <c r="E235" i="9" s="1"/>
  <c r="E239" i="4"/>
  <c r="E239" i="9" s="1"/>
  <c r="E243" i="4"/>
  <c r="E243" i="9" s="1"/>
  <c r="E247" i="4"/>
  <c r="E247" i="9" s="1"/>
  <c r="E251" i="4"/>
  <c r="E251" i="9" s="1"/>
  <c r="E255" i="4"/>
  <c r="E255" i="9" s="1"/>
  <c r="E259" i="4"/>
  <c r="E259" i="9" s="1"/>
  <c r="E263" i="4"/>
  <c r="E263" i="9" s="1"/>
  <c r="E267" i="4"/>
  <c r="E267" i="9" s="1"/>
  <c r="E271" i="4"/>
  <c r="E271" i="9" s="1"/>
  <c r="E275" i="4"/>
  <c r="E275" i="9" s="1"/>
  <c r="E279" i="4"/>
  <c r="E279" i="9" s="1"/>
  <c r="E283" i="4"/>
  <c r="E283" i="9" s="1"/>
  <c r="E287" i="4"/>
  <c r="E287" i="9" s="1"/>
  <c r="E291" i="4"/>
  <c r="E291" i="9" s="1"/>
  <c r="E295" i="4"/>
  <c r="E295" i="9" s="1"/>
  <c r="E299" i="4"/>
  <c r="E299" i="9" s="1"/>
  <c r="E303" i="4"/>
  <c r="E303" i="9" s="1"/>
  <c r="E307" i="4"/>
  <c r="E307" i="9" s="1"/>
  <c r="E311" i="4"/>
  <c r="E311" i="9" s="1"/>
  <c r="E315" i="4"/>
  <c r="E315" i="9" s="1"/>
  <c r="E319" i="4"/>
  <c r="E319" i="9" s="1"/>
  <c r="E323" i="4"/>
  <c r="E323" i="9" s="1"/>
  <c r="E327" i="4"/>
  <c r="E327" i="9" s="1"/>
  <c r="E331" i="4"/>
  <c r="E331" i="9" s="1"/>
  <c r="E335" i="4"/>
  <c r="E335" i="9" s="1"/>
  <c r="E339" i="4"/>
  <c r="E339" i="9" s="1"/>
  <c r="E343" i="4"/>
  <c r="E343" i="9" s="1"/>
  <c r="E3" i="4"/>
  <c r="E3" i="9" s="1"/>
  <c r="E511" i="4"/>
  <c r="E511" i="9" s="1"/>
  <c r="E507" i="4"/>
  <c r="E507" i="9" s="1"/>
  <c r="E503" i="4"/>
  <c r="E503" i="9" s="1"/>
  <c r="E499" i="4"/>
  <c r="E499" i="9" s="1"/>
  <c r="E495" i="4"/>
  <c r="E495" i="9" s="1"/>
  <c r="E491" i="4"/>
  <c r="E491" i="9" s="1"/>
  <c r="E487" i="4"/>
  <c r="E487" i="9" s="1"/>
  <c r="E483" i="4"/>
  <c r="E483" i="9" s="1"/>
  <c r="E479" i="4"/>
  <c r="E479" i="9" s="1"/>
  <c r="E475" i="4"/>
  <c r="E475" i="9" s="1"/>
  <c r="E471" i="4"/>
  <c r="E471" i="9" s="1"/>
  <c r="E467" i="4"/>
  <c r="E467" i="9" s="1"/>
  <c r="E463" i="4"/>
  <c r="E463" i="9" s="1"/>
  <c r="E459" i="4"/>
  <c r="E459" i="9" s="1"/>
  <c r="E455" i="4"/>
  <c r="E455" i="9" s="1"/>
  <c r="E451" i="4"/>
  <c r="E451" i="9" s="1"/>
  <c r="E447" i="4"/>
  <c r="E447" i="9" s="1"/>
  <c r="E443" i="4"/>
  <c r="E443" i="9" s="1"/>
  <c r="E439" i="4"/>
  <c r="E439" i="9" s="1"/>
  <c r="E435" i="4"/>
  <c r="E435" i="9" s="1"/>
  <c r="E431" i="4"/>
  <c r="E431" i="9" s="1"/>
  <c r="E427" i="4"/>
  <c r="E427" i="9" s="1"/>
  <c r="E423" i="4"/>
  <c r="E423" i="9" s="1"/>
  <c r="E419" i="4"/>
  <c r="E419" i="9" s="1"/>
  <c r="E415" i="4"/>
  <c r="E415" i="9" s="1"/>
  <c r="E411" i="4"/>
  <c r="E411" i="9" s="1"/>
  <c r="E407" i="4"/>
  <c r="E407" i="9" s="1"/>
  <c r="E403" i="4"/>
  <c r="E403" i="9" s="1"/>
  <c r="E399" i="4"/>
  <c r="E399" i="9" s="1"/>
  <c r="E395" i="4"/>
  <c r="E395" i="9" s="1"/>
  <c r="E391" i="4"/>
  <c r="E391" i="9" s="1"/>
  <c r="E387" i="4"/>
  <c r="E387" i="9" s="1"/>
  <c r="E383" i="4"/>
  <c r="E383" i="9" s="1"/>
  <c r="E379" i="4"/>
  <c r="E379" i="9" s="1"/>
  <c r="E375" i="4"/>
  <c r="E375" i="9" s="1"/>
  <c r="E371" i="4"/>
  <c r="E371" i="9" s="1"/>
  <c r="E367" i="4"/>
  <c r="E367" i="9" s="1"/>
  <c r="E363" i="4"/>
  <c r="E363" i="9" s="1"/>
  <c r="E359" i="4"/>
  <c r="E359" i="9" s="1"/>
  <c r="E355" i="4"/>
  <c r="E355" i="9" s="1"/>
  <c r="E351" i="4"/>
  <c r="E351" i="9" s="1"/>
  <c r="E347" i="4"/>
  <c r="E347" i="9" s="1"/>
  <c r="E514" i="4"/>
  <c r="E514" i="9" s="1"/>
  <c r="E510" i="4"/>
  <c r="E510" i="9" s="1"/>
  <c r="E506" i="4"/>
  <c r="E506" i="9" s="1"/>
  <c r="E502" i="4"/>
  <c r="E502" i="9" s="1"/>
  <c r="E494" i="4"/>
  <c r="E494" i="9" s="1"/>
  <c r="E490" i="4"/>
  <c r="E490" i="9" s="1"/>
  <c r="E486" i="4"/>
  <c r="E486" i="9" s="1"/>
  <c r="E482" i="4"/>
  <c r="E482" i="9" s="1"/>
  <c r="E478" i="4"/>
  <c r="E478" i="9" s="1"/>
  <c r="E474" i="4"/>
  <c r="E474" i="9" s="1"/>
  <c r="E470" i="4"/>
  <c r="E470" i="9" s="1"/>
  <c r="E466" i="4"/>
  <c r="E466" i="9" s="1"/>
  <c r="E462" i="4"/>
  <c r="E462" i="9" s="1"/>
  <c r="E458" i="4"/>
  <c r="E458" i="9" s="1"/>
  <c r="E454" i="4"/>
  <c r="E454" i="9" s="1"/>
  <c r="E450" i="4"/>
  <c r="E450" i="9" s="1"/>
  <c r="E446" i="4"/>
  <c r="E446" i="9" s="1"/>
  <c r="E442" i="4"/>
  <c r="E442" i="9" s="1"/>
  <c r="E438" i="4"/>
  <c r="E438" i="9" s="1"/>
  <c r="E434" i="4"/>
  <c r="E434" i="9" s="1"/>
  <c r="E430" i="4"/>
  <c r="E430" i="9" s="1"/>
  <c r="E426" i="4"/>
  <c r="E426" i="9" s="1"/>
  <c r="E422" i="4"/>
  <c r="E422" i="9" s="1"/>
  <c r="E418" i="4"/>
  <c r="E418" i="9" s="1"/>
  <c r="E414" i="4"/>
  <c r="E414" i="9" s="1"/>
  <c r="E410" i="4"/>
  <c r="E410" i="9" s="1"/>
  <c r="E406" i="4"/>
  <c r="E406" i="9" s="1"/>
  <c r="E402" i="4"/>
  <c r="E402" i="9" s="1"/>
  <c r="E398" i="4"/>
  <c r="E398" i="9" s="1"/>
  <c r="E394" i="4"/>
  <c r="E394" i="9" s="1"/>
  <c r="E390" i="4"/>
  <c r="E390" i="9" s="1"/>
  <c r="E386" i="4"/>
  <c r="E386" i="9" s="1"/>
  <c r="E382" i="4"/>
  <c r="E382" i="9" s="1"/>
  <c r="E378" i="4"/>
  <c r="E378" i="9" s="1"/>
  <c r="E374" i="4"/>
  <c r="E374" i="9" s="1"/>
  <c r="E370" i="4"/>
  <c r="E370" i="9" s="1"/>
  <c r="E366" i="4"/>
  <c r="E366" i="9" s="1"/>
  <c r="E362" i="4"/>
  <c r="E362" i="9" s="1"/>
  <c r="E358" i="4"/>
  <c r="E358" i="9" s="1"/>
  <c r="E354" i="4"/>
  <c r="E354" i="9" s="1"/>
  <c r="E350" i="4"/>
  <c r="E350" i="9" s="1"/>
  <c r="E346" i="4"/>
  <c r="E346" i="9" s="1"/>
  <c r="F123" i="5"/>
  <c r="D123" i="5" s="1"/>
  <c r="E614" i="4" s="1"/>
  <c r="E614" i="9" s="1"/>
  <c r="F125" i="5"/>
  <c r="D125" i="5" s="1"/>
  <c r="F127" i="5"/>
  <c r="D127" i="5" s="1"/>
  <c r="F129" i="5"/>
  <c r="D129" i="5" s="1"/>
  <c r="F124" i="5"/>
  <c r="D124" i="5" s="1"/>
  <c r="F126" i="5"/>
  <c r="D126" i="5" s="1"/>
  <c r="F128" i="5"/>
  <c r="D128" i="5" s="1"/>
  <c r="F130" i="5"/>
  <c r="D130" i="5" s="1"/>
  <c r="E538" i="4" l="1"/>
  <c r="E538" i="9" s="1"/>
  <c r="E570" i="4"/>
  <c r="E570" i="9" s="1"/>
  <c r="E543" i="4"/>
  <c r="E543" i="9" s="1"/>
  <c r="E575" i="4"/>
  <c r="E575" i="9" s="1"/>
  <c r="E526" i="4"/>
  <c r="E526" i="9" s="1"/>
  <c r="E542" i="4"/>
  <c r="E542" i="9" s="1"/>
  <c r="E558" i="4"/>
  <c r="E558" i="9" s="1"/>
  <c r="E574" i="4"/>
  <c r="E574" i="9" s="1"/>
  <c r="E606" i="4"/>
  <c r="E606" i="9" s="1"/>
  <c r="E515" i="4"/>
  <c r="E515" i="9" s="1"/>
  <c r="E531" i="4"/>
  <c r="E531" i="9" s="1"/>
  <c r="E547" i="4"/>
  <c r="E547" i="9" s="1"/>
  <c r="E563" i="4"/>
  <c r="E563" i="9" s="1"/>
  <c r="E579" i="4"/>
  <c r="E579" i="9" s="1"/>
  <c r="E595" i="4"/>
  <c r="E595" i="9" s="1"/>
  <c r="E611" i="4"/>
  <c r="E611" i="9" s="1"/>
  <c r="E627" i="4"/>
  <c r="E627" i="9" s="1"/>
  <c r="E540" i="4"/>
  <c r="E540" i="9" s="1"/>
  <c r="E572" i="4"/>
  <c r="E572" i="9" s="1"/>
  <c r="E600" i="4"/>
  <c r="E600" i="9" s="1"/>
  <c r="E632" i="4"/>
  <c r="E632" i="9" s="1"/>
  <c r="E630" i="4"/>
  <c r="E630" i="9" s="1"/>
  <c r="E528" i="4"/>
  <c r="E528" i="9" s="1"/>
  <c r="E560" i="4"/>
  <c r="E560" i="9" s="1"/>
  <c r="E596" i="4"/>
  <c r="E596" i="9" s="1"/>
  <c r="E628" i="4"/>
  <c r="E628" i="9" s="1"/>
  <c r="E634" i="4"/>
  <c r="E634" i="9" s="1"/>
  <c r="E517" i="4"/>
  <c r="E517" i="9" s="1"/>
  <c r="E533" i="4"/>
  <c r="E533" i="9" s="1"/>
  <c r="E549" i="4"/>
  <c r="E549" i="9" s="1"/>
  <c r="E565" i="4"/>
  <c r="E565" i="9" s="1"/>
  <c r="E581" i="4"/>
  <c r="E581" i="9" s="1"/>
  <c r="E597" i="4"/>
  <c r="E597" i="9" s="1"/>
  <c r="E613" i="4"/>
  <c r="E613" i="9" s="1"/>
  <c r="E629" i="4"/>
  <c r="E629" i="9" s="1"/>
  <c r="E590" i="4"/>
  <c r="E590" i="9" s="1"/>
  <c r="E530" i="4"/>
  <c r="E530" i="9" s="1"/>
  <c r="E562" i="4"/>
  <c r="E562" i="9" s="1"/>
  <c r="E622" i="4"/>
  <c r="E622" i="9" s="1"/>
  <c r="E519" i="4"/>
  <c r="E519" i="9" s="1"/>
  <c r="E535" i="4"/>
  <c r="E535" i="9" s="1"/>
  <c r="E551" i="4"/>
  <c r="E551" i="9" s="1"/>
  <c r="E567" i="4"/>
  <c r="E567" i="9" s="1"/>
  <c r="E583" i="4"/>
  <c r="E583" i="9" s="1"/>
  <c r="E599" i="4"/>
  <c r="E599" i="9" s="1"/>
  <c r="E615" i="4"/>
  <c r="E615" i="9" s="1"/>
  <c r="E631" i="4"/>
  <c r="E631" i="9" s="1"/>
  <c r="E548" i="4"/>
  <c r="E548" i="9" s="1"/>
  <c r="E580" i="4"/>
  <c r="E580" i="9" s="1"/>
  <c r="E608" i="4"/>
  <c r="E608" i="9" s="1"/>
  <c r="E640" i="4"/>
  <c r="E640" i="9" s="1"/>
  <c r="E536" i="4"/>
  <c r="E536" i="9" s="1"/>
  <c r="E568" i="4"/>
  <c r="E568" i="9" s="1"/>
  <c r="E604" i="4"/>
  <c r="E604" i="9" s="1"/>
  <c r="E636" i="4"/>
  <c r="E636" i="9" s="1"/>
  <c r="E521" i="4"/>
  <c r="E521" i="9" s="1"/>
  <c r="E537" i="4"/>
  <c r="E537" i="9" s="1"/>
  <c r="E553" i="4"/>
  <c r="E553" i="9" s="1"/>
  <c r="E569" i="4"/>
  <c r="E569" i="9" s="1"/>
  <c r="E585" i="4"/>
  <c r="E585" i="9" s="1"/>
  <c r="E601" i="4"/>
  <c r="E601" i="9" s="1"/>
  <c r="E617" i="4"/>
  <c r="E617" i="9" s="1"/>
  <c r="E633" i="4"/>
  <c r="E633" i="9" s="1"/>
  <c r="E638" i="4"/>
  <c r="E638" i="9" s="1"/>
  <c r="E642" i="4"/>
  <c r="E642" i="9" s="1"/>
  <c r="E546" i="4"/>
  <c r="E546" i="9" s="1"/>
  <c r="E578" i="4"/>
  <c r="E578" i="9" s="1"/>
  <c r="E518" i="4"/>
  <c r="E518" i="9" s="1"/>
  <c r="E534" i="4"/>
  <c r="E534" i="9" s="1"/>
  <c r="E550" i="4"/>
  <c r="E550" i="9" s="1"/>
  <c r="E566" i="4"/>
  <c r="E566" i="9" s="1"/>
  <c r="E582" i="4"/>
  <c r="E582" i="9" s="1"/>
  <c r="E523" i="4"/>
  <c r="E523" i="9" s="1"/>
  <c r="E539" i="4"/>
  <c r="E539" i="9" s="1"/>
  <c r="E555" i="4"/>
  <c r="E555" i="9" s="1"/>
  <c r="E571" i="4"/>
  <c r="E571" i="9" s="1"/>
  <c r="E587" i="4"/>
  <c r="E587" i="9" s="1"/>
  <c r="E603" i="4"/>
  <c r="E603" i="9" s="1"/>
  <c r="E619" i="4"/>
  <c r="E619" i="9" s="1"/>
  <c r="E635" i="4"/>
  <c r="E635" i="9" s="1"/>
  <c r="E524" i="4"/>
  <c r="E524" i="9" s="1"/>
  <c r="E556" i="4"/>
  <c r="E556" i="9" s="1"/>
  <c r="E588" i="4"/>
  <c r="E588" i="9" s="1"/>
  <c r="E616" i="4"/>
  <c r="E616" i="9" s="1"/>
  <c r="E594" i="4"/>
  <c r="E594" i="9" s="1"/>
  <c r="E516" i="4"/>
  <c r="E516" i="9" s="1"/>
  <c r="E544" i="4"/>
  <c r="E544" i="9" s="1"/>
  <c r="E576" i="4"/>
  <c r="E576" i="9" s="1"/>
  <c r="E612" i="4"/>
  <c r="E612" i="9" s="1"/>
  <c r="E598" i="4"/>
  <c r="E598" i="9" s="1"/>
  <c r="E525" i="4"/>
  <c r="E525" i="9" s="1"/>
  <c r="E541" i="4"/>
  <c r="E541" i="9" s="1"/>
  <c r="E557" i="4"/>
  <c r="E557" i="9" s="1"/>
  <c r="E573" i="4"/>
  <c r="E573" i="9" s="1"/>
  <c r="E589" i="4"/>
  <c r="E589" i="9" s="1"/>
  <c r="E605" i="4"/>
  <c r="E605" i="9" s="1"/>
  <c r="E621" i="4"/>
  <c r="E621" i="9" s="1"/>
  <c r="E637" i="4"/>
  <c r="E637" i="9" s="1"/>
  <c r="E626" i="4"/>
  <c r="E626" i="9" s="1"/>
  <c r="E522" i="4"/>
  <c r="E522" i="9" s="1"/>
  <c r="E554" i="4"/>
  <c r="E554" i="9" s="1"/>
  <c r="E602" i="4"/>
  <c r="E602" i="9" s="1"/>
  <c r="E527" i="4"/>
  <c r="E527" i="9" s="1"/>
  <c r="E559" i="4"/>
  <c r="E559" i="9" s="1"/>
  <c r="E591" i="4"/>
  <c r="E591" i="9" s="1"/>
  <c r="E607" i="4"/>
  <c r="E607" i="9" s="1"/>
  <c r="E623" i="4"/>
  <c r="E623" i="9" s="1"/>
  <c r="E639" i="4"/>
  <c r="E639" i="9" s="1"/>
  <c r="E532" i="4"/>
  <c r="E532" i="9" s="1"/>
  <c r="E564" i="4"/>
  <c r="E564" i="9" s="1"/>
  <c r="E592" i="4"/>
  <c r="E592" i="9" s="1"/>
  <c r="E624" i="4"/>
  <c r="E624" i="9" s="1"/>
  <c r="E610" i="4"/>
  <c r="E610" i="9" s="1"/>
  <c r="E520" i="4"/>
  <c r="E520" i="9" s="1"/>
  <c r="E552" i="4"/>
  <c r="E552" i="9" s="1"/>
  <c r="E584" i="4"/>
  <c r="E584" i="9" s="1"/>
  <c r="E620" i="4"/>
  <c r="E620" i="9" s="1"/>
  <c r="E618" i="4"/>
  <c r="E618" i="9" s="1"/>
  <c r="E529" i="4"/>
  <c r="E529" i="9" s="1"/>
  <c r="E545" i="4"/>
  <c r="E545" i="9" s="1"/>
  <c r="E561" i="4"/>
  <c r="E561" i="9" s="1"/>
  <c r="E577" i="4"/>
  <c r="E577" i="9" s="1"/>
  <c r="E593" i="4"/>
  <c r="E593" i="9" s="1"/>
  <c r="E609" i="4"/>
  <c r="E609" i="9" s="1"/>
  <c r="E625" i="4"/>
  <c r="E625" i="9" s="1"/>
  <c r="E641" i="4"/>
  <c r="E641" i="9" s="1"/>
  <c r="E586" i="4"/>
  <c r="E586" i="9" s="1"/>
  <c r="G4" i="4"/>
  <c r="G4" i="9" s="1"/>
  <c r="G5" i="4"/>
  <c r="G5" i="9" s="1"/>
  <c r="G6" i="4"/>
  <c r="G6" i="9" s="1"/>
  <c r="G7" i="4"/>
  <c r="G7" i="9" s="1"/>
  <c r="G8" i="4"/>
  <c r="G8" i="9" s="1"/>
  <c r="G9" i="4"/>
  <c r="G9" i="9" s="1"/>
  <c r="G10" i="4"/>
  <c r="G10" i="9" s="1"/>
  <c r="G11" i="4"/>
  <c r="G11" i="9" s="1"/>
  <c r="G12" i="4"/>
  <c r="G12" i="9" s="1"/>
  <c r="G13" i="4"/>
  <c r="G13" i="9" s="1"/>
  <c r="G14" i="4"/>
  <c r="G14" i="9" s="1"/>
  <c r="G15" i="4"/>
  <c r="G15" i="9" s="1"/>
  <c r="G16" i="4"/>
  <c r="G16" i="9" s="1"/>
  <c r="G17" i="4"/>
  <c r="G17" i="9" s="1"/>
  <c r="G18" i="4"/>
  <c r="G18" i="9" s="1"/>
  <c r="G19" i="4"/>
  <c r="G19" i="9" s="1"/>
  <c r="G20" i="4"/>
  <c r="G20" i="9" s="1"/>
  <c r="G21" i="4"/>
  <c r="G21" i="9" s="1"/>
  <c r="G22" i="4"/>
  <c r="G22" i="9" s="1"/>
  <c r="G23" i="4"/>
  <c r="G23" i="9" s="1"/>
  <c r="G24" i="4"/>
  <c r="G24" i="9" s="1"/>
  <c r="G25" i="4"/>
  <c r="G25" i="9" s="1"/>
  <c r="G26" i="4"/>
  <c r="G26" i="9" s="1"/>
  <c r="G27" i="4"/>
  <c r="G27" i="9" s="1"/>
  <c r="G28" i="4"/>
  <c r="G28" i="9" s="1"/>
  <c r="G29" i="4"/>
  <c r="G29" i="9" s="1"/>
  <c r="G30" i="4"/>
  <c r="G30" i="9" s="1"/>
  <c r="G31" i="4"/>
  <c r="G31" i="9" s="1"/>
  <c r="G32" i="4"/>
  <c r="G32" i="9" s="1"/>
  <c r="G33" i="4"/>
  <c r="G33" i="9" s="1"/>
  <c r="G34" i="4"/>
  <c r="G34" i="9" s="1"/>
  <c r="G3" i="4"/>
  <c r="G3" i="9" s="1"/>
  <c r="AN31" i="9"/>
  <c r="AN10" i="9"/>
  <c r="AN14" i="9"/>
  <c r="AO5" i="4"/>
  <c r="AN11" i="9"/>
  <c r="AO28" i="4"/>
  <c r="AN29" i="9"/>
  <c r="AN22" i="9"/>
  <c r="AN15" i="9"/>
  <c r="AN28" i="9"/>
  <c r="AN16" i="9"/>
  <c r="AN9" i="9"/>
  <c r="AO13" i="4"/>
  <c r="AN12" i="9"/>
  <c r="AN26" i="9"/>
  <c r="AN19" i="9"/>
  <c r="AN20" i="9"/>
  <c r="AN6" i="9"/>
  <c r="AP28" i="4"/>
  <c r="AN25" i="9"/>
  <c r="AO21" i="4"/>
  <c r="AV21" i="4" s="1"/>
  <c r="AO12" i="4"/>
  <c r="AN7" i="9"/>
  <c r="AN33" i="9"/>
  <c r="AO29" i="4"/>
  <c r="AP29" i="4" s="1"/>
  <c r="AS21" i="4"/>
  <c r="AN4" i="9"/>
  <c r="AN30" i="9"/>
  <c r="AN23" i="9"/>
  <c r="AN13" i="9"/>
  <c r="AN24" i="9"/>
  <c r="AN17" i="9"/>
  <c r="AS13" i="4"/>
  <c r="AO4" i="4"/>
  <c r="AS4" i="4" s="1"/>
  <c r="AV5" i="4"/>
  <c r="AN34" i="9"/>
  <c r="AN27" i="9"/>
  <c r="AN5" i="9"/>
  <c r="AV29" i="4"/>
  <c r="AO20" i="4"/>
  <c r="AN32" i="9"/>
  <c r="AS20" i="4"/>
  <c r="AN21" i="9"/>
  <c r="AN3" i="9"/>
  <c r="AN8" i="9"/>
  <c r="AS28" i="4"/>
  <c r="AN18" i="9"/>
  <c r="AX3" i="9"/>
  <c r="AR3" i="9"/>
  <c r="AU3" i="9"/>
  <c r="AT3" i="9" l="1"/>
  <c r="AS3" i="9"/>
  <c r="AW3" i="9"/>
  <c r="AV3" i="9"/>
  <c r="AZ3" i="9"/>
  <c r="AY3" i="9"/>
  <c r="AS12" i="4"/>
  <c r="AV12" i="4"/>
  <c r="AO16" i="4"/>
  <c r="AO3" i="4"/>
  <c r="AR4" i="9"/>
  <c r="AX10" i="9"/>
  <c r="AU15" i="9"/>
  <c r="AR20" i="9"/>
  <c r="AX26" i="9"/>
  <c r="AX30" i="9"/>
  <c r="AX34" i="9"/>
  <c r="AO11" i="4"/>
  <c r="AR17" i="9"/>
  <c r="AO31" i="9"/>
  <c r="AY29" i="4"/>
  <c r="AX9" i="9"/>
  <c r="AU14" i="9"/>
  <c r="AX25" i="9"/>
  <c r="AU33" i="9"/>
  <c r="AO27" i="9"/>
  <c r="AY5" i="4"/>
  <c r="AO26" i="4"/>
  <c r="AR29" i="9"/>
  <c r="AY13" i="4"/>
  <c r="AX19" i="9"/>
  <c r="AU4" i="9"/>
  <c r="AX18" i="9"/>
  <c r="AO25" i="4"/>
  <c r="AS25" i="4" s="1"/>
  <c r="AO32" i="4"/>
  <c r="AP32" i="4" s="1"/>
  <c r="AS29" i="4"/>
  <c r="AR11" i="9"/>
  <c r="AU22" i="9"/>
  <c r="AU31" i="9"/>
  <c r="AR32" i="9"/>
  <c r="AU20" i="9"/>
  <c r="AV4" i="4"/>
  <c r="AO9" i="4"/>
  <c r="AS9" i="4" s="1"/>
  <c r="AR22" i="9"/>
  <c r="AX11" i="9"/>
  <c r="AV13" i="4"/>
  <c r="AO7" i="4"/>
  <c r="AY7" i="4" s="1"/>
  <c r="AV28" i="4"/>
  <c r="AY4" i="4"/>
  <c r="AS3" i="4"/>
  <c r="AX6" i="9"/>
  <c r="AU11" i="9"/>
  <c r="AR16" i="9"/>
  <c r="AX22" i="9"/>
  <c r="AX27" i="9"/>
  <c r="AX31" i="9"/>
  <c r="AS7" i="4"/>
  <c r="AR5" i="9"/>
  <c r="AR21" i="9"/>
  <c r="AO23" i="4"/>
  <c r="AO24" i="4"/>
  <c r="AO10" i="4"/>
  <c r="AY23" i="4"/>
  <c r="AX5" i="9"/>
  <c r="AU10" i="9"/>
  <c r="AR15" i="9"/>
  <c r="AX21" i="9"/>
  <c r="AU26" i="9"/>
  <c r="AU30" i="9"/>
  <c r="AU34" i="9"/>
  <c r="AY10" i="4"/>
  <c r="AU16" i="9"/>
  <c r="AO30" i="9"/>
  <c r="AO14" i="4"/>
  <c r="AY12" i="4"/>
  <c r="AO34" i="4"/>
  <c r="AP34" i="4" s="1"/>
  <c r="AY11" i="4"/>
  <c r="AU5" i="9"/>
  <c r="AR10" i="9"/>
  <c r="AX16" i="9"/>
  <c r="AU21" i="9"/>
  <c r="AR26" i="9"/>
  <c r="AR30" i="9"/>
  <c r="AO30" i="4"/>
  <c r="AR31" i="9"/>
  <c r="AY14" i="4"/>
  <c r="AS30" i="4"/>
  <c r="AO15" i="4"/>
  <c r="AX7" i="9"/>
  <c r="AU17" i="9"/>
  <c r="AO29" i="9"/>
  <c r="AS15" i="4"/>
  <c r="AO8" i="4"/>
  <c r="AO27" i="4"/>
  <c r="AP27" i="4" s="1"/>
  <c r="AV27" i="4"/>
  <c r="AR8" i="9"/>
  <c r="AX14" i="9"/>
  <c r="AU19" i="9"/>
  <c r="AR24" i="9"/>
  <c r="AX29" i="9"/>
  <c r="AX33" i="9"/>
  <c r="AY16" i="4"/>
  <c r="AR13" i="9"/>
  <c r="AO28" i="9"/>
  <c r="AS23" i="4"/>
  <c r="AY8" i="4"/>
  <c r="AV16" i="4"/>
  <c r="AR7" i="9"/>
  <c r="AX13" i="9"/>
  <c r="AU18" i="9"/>
  <c r="AR23" i="9"/>
  <c r="AU28" i="9"/>
  <c r="AU32" i="9"/>
  <c r="AR34" i="9"/>
  <c r="AY15" i="4"/>
  <c r="AU8" i="9"/>
  <c r="AX23" i="9"/>
  <c r="AO34" i="9"/>
  <c r="AV20" i="4"/>
  <c r="AO17" i="4"/>
  <c r="AV25" i="4"/>
  <c r="AV8" i="4"/>
  <c r="AS26" i="4"/>
  <c r="AX8" i="9"/>
  <c r="AU13" i="9"/>
  <c r="AR18" i="9"/>
  <c r="AX24" i="9"/>
  <c r="AR28" i="9"/>
  <c r="AR33" i="9"/>
  <c r="AY32" i="4"/>
  <c r="AX15" i="9"/>
  <c r="AO32" i="9"/>
  <c r="AS14" i="4"/>
  <c r="AS34" i="4"/>
  <c r="AP30" i="4"/>
  <c r="AS27" i="4"/>
  <c r="AR19" i="9"/>
  <c r="AU29" i="9"/>
  <c r="AU12" i="9"/>
  <c r="AO6" i="4"/>
  <c r="AX4" i="9"/>
  <c r="AU9" i="9"/>
  <c r="AR14" i="9"/>
  <c r="AX20" i="9"/>
  <c r="AU25" i="9"/>
  <c r="AO22" i="4"/>
  <c r="AY22" i="4" s="1"/>
  <c r="AO19" i="4"/>
  <c r="AY30" i="4"/>
  <c r="AS19" i="4"/>
  <c r="AU24" i="9"/>
  <c r="AV9" i="4"/>
  <c r="AY34" i="4"/>
  <c r="AY19" i="4"/>
  <c r="AS5" i="4"/>
  <c r="AY21" i="4"/>
  <c r="AY20" i="4"/>
  <c r="AY3" i="4"/>
  <c r="AU7" i="9"/>
  <c r="AR12" i="9"/>
  <c r="AU23" i="9"/>
  <c r="AX28" i="9"/>
  <c r="AX32" i="9"/>
  <c r="AR9" i="9"/>
  <c r="AR25" i="9"/>
  <c r="AO31" i="4"/>
  <c r="AO18" i="4"/>
  <c r="AU6" i="9"/>
  <c r="AX17" i="9"/>
  <c r="AU27" i="9"/>
  <c r="AV32" i="4"/>
  <c r="AO33" i="9"/>
  <c r="AY28" i="4"/>
  <c r="AS11" i="4"/>
  <c r="AY27" i="4"/>
  <c r="AR6" i="9"/>
  <c r="AX12" i="9"/>
  <c r="AR27" i="9"/>
  <c r="AY6" i="4"/>
  <c r="AO33" i="4"/>
  <c r="AV24" i="4"/>
  <c r="AY24" i="4"/>
  <c r="AV17" i="4"/>
  <c r="AS17" i="4"/>
  <c r="AP31" i="4"/>
  <c r="AY31" i="4"/>
  <c r="AS31" i="4"/>
  <c r="AY18" i="4"/>
  <c r="AS18" i="4"/>
  <c r="AP33" i="4"/>
  <c r="AV33" i="4"/>
  <c r="AS33" i="4"/>
  <c r="AT34" i="9" l="1"/>
  <c r="AS34" i="9"/>
  <c r="AW34" i="9"/>
  <c r="AV34" i="9"/>
  <c r="AY34" i="9"/>
  <c r="AZ34" i="9"/>
  <c r="AP34" i="9"/>
  <c r="AS33" i="9"/>
  <c r="AT33" i="9"/>
  <c r="AW33" i="9"/>
  <c r="AV33" i="9"/>
  <c r="AY33" i="9"/>
  <c r="AZ33" i="9"/>
  <c r="AP33" i="9"/>
  <c r="AT32" i="9"/>
  <c r="AS32" i="9"/>
  <c r="AW32" i="9"/>
  <c r="AV32" i="9"/>
  <c r="AZ32" i="9"/>
  <c r="AY32" i="9"/>
  <c r="AP32" i="9"/>
  <c r="AS31" i="9"/>
  <c r="AT31" i="9"/>
  <c r="AW31" i="9"/>
  <c r="AV31" i="9"/>
  <c r="AY31" i="9"/>
  <c r="AZ31" i="9"/>
  <c r="AP31" i="9"/>
  <c r="AT30" i="9"/>
  <c r="AS30" i="9"/>
  <c r="AW30" i="9"/>
  <c r="AV30" i="9"/>
  <c r="AY30" i="9"/>
  <c r="AZ30" i="9"/>
  <c r="AP30" i="9"/>
  <c r="AS29" i="9"/>
  <c r="AT29" i="9"/>
  <c r="AW29" i="9"/>
  <c r="AV29" i="9"/>
  <c r="AY29" i="9"/>
  <c r="AZ29" i="9"/>
  <c r="AP29" i="9"/>
  <c r="AT28" i="9"/>
  <c r="AS28" i="9"/>
  <c r="AW28" i="9"/>
  <c r="AV28" i="9"/>
  <c r="AZ28" i="9"/>
  <c r="AY28" i="9"/>
  <c r="AP28" i="9"/>
  <c r="AS27" i="9"/>
  <c r="AT27" i="9"/>
  <c r="AW27" i="9"/>
  <c r="AV27" i="9"/>
  <c r="AY27" i="9"/>
  <c r="AZ27" i="9"/>
  <c r="AP27" i="9"/>
  <c r="AS26" i="9"/>
  <c r="AT26" i="9"/>
  <c r="AV26" i="9"/>
  <c r="AW26" i="9"/>
  <c r="AY26" i="9"/>
  <c r="AZ26" i="9"/>
  <c r="AT25" i="9"/>
  <c r="AS25" i="9"/>
  <c r="AV25" i="9"/>
  <c r="AW25" i="9"/>
  <c r="AY25" i="9"/>
  <c r="AZ25" i="9"/>
  <c r="AT24" i="9"/>
  <c r="AS24" i="9"/>
  <c r="AW24" i="9"/>
  <c r="AV24" i="9"/>
  <c r="AZ24" i="9"/>
  <c r="AY24" i="9"/>
  <c r="AS23" i="9"/>
  <c r="AT23" i="9"/>
  <c r="AW23" i="9"/>
  <c r="AV23" i="9"/>
  <c r="AY23" i="9"/>
  <c r="AZ23" i="9"/>
  <c r="AS22" i="9"/>
  <c r="AT22" i="9"/>
  <c r="AV22" i="9"/>
  <c r="AW22" i="9"/>
  <c r="AY22" i="9"/>
  <c r="AZ22" i="9"/>
  <c r="AT21" i="9"/>
  <c r="AS21" i="9"/>
  <c r="AV21" i="9"/>
  <c r="AW21" i="9"/>
  <c r="AY21" i="9"/>
  <c r="AZ21" i="9"/>
  <c r="AT20" i="9"/>
  <c r="AS20" i="9"/>
  <c r="AW20" i="9"/>
  <c r="AV20" i="9"/>
  <c r="AZ20" i="9"/>
  <c r="AY20" i="9"/>
  <c r="AS19" i="9"/>
  <c r="AT19" i="9"/>
  <c r="AW19" i="9"/>
  <c r="AV19" i="9"/>
  <c r="AY19" i="9"/>
  <c r="AZ19" i="9"/>
  <c r="AS18" i="9"/>
  <c r="AT18" i="9"/>
  <c r="AV18" i="9"/>
  <c r="AW18" i="9"/>
  <c r="AY18" i="9"/>
  <c r="AZ18" i="9"/>
  <c r="AT17" i="9"/>
  <c r="AS17" i="9"/>
  <c r="AV17" i="9"/>
  <c r="AW17" i="9"/>
  <c r="AY17" i="9"/>
  <c r="AZ17" i="9"/>
  <c r="AT16" i="9"/>
  <c r="AS16" i="9"/>
  <c r="AW16" i="9"/>
  <c r="AV16" i="9"/>
  <c r="AZ16" i="9"/>
  <c r="AY16" i="9"/>
  <c r="AS15" i="9"/>
  <c r="AT15" i="9"/>
  <c r="AW15" i="9"/>
  <c r="AV15" i="9"/>
  <c r="AY15" i="9"/>
  <c r="AZ15" i="9"/>
  <c r="AS14" i="9"/>
  <c r="AT14" i="9"/>
  <c r="AV14" i="9"/>
  <c r="AW14" i="9"/>
  <c r="AY14" i="9"/>
  <c r="AZ14" i="9"/>
  <c r="AT13" i="9"/>
  <c r="AS13" i="9"/>
  <c r="AV13" i="9"/>
  <c r="AW13" i="9"/>
  <c r="AY13" i="9"/>
  <c r="AZ13" i="9"/>
  <c r="AT12" i="9"/>
  <c r="AS12" i="9"/>
  <c r="AW12" i="9"/>
  <c r="AV12" i="9"/>
  <c r="AZ12" i="9"/>
  <c r="AY12" i="9"/>
  <c r="AS11" i="9"/>
  <c r="AT11" i="9"/>
  <c r="AW11" i="9"/>
  <c r="AV11" i="9"/>
  <c r="AY11" i="9"/>
  <c r="AZ11" i="9"/>
  <c r="AS10" i="9"/>
  <c r="AT10" i="9"/>
  <c r="AV10" i="9"/>
  <c r="AW10" i="9"/>
  <c r="AY10" i="9"/>
  <c r="AZ10" i="9"/>
  <c r="AT9" i="9"/>
  <c r="AS9" i="9"/>
  <c r="AV9" i="9"/>
  <c r="AW9" i="9"/>
  <c r="AY9" i="9"/>
  <c r="AZ9" i="9"/>
  <c r="AT8" i="9"/>
  <c r="AS8" i="9"/>
  <c r="AW8" i="9"/>
  <c r="AV8" i="9"/>
  <c r="AZ8" i="9"/>
  <c r="AY8" i="9"/>
  <c r="AS7" i="9"/>
  <c r="AT7" i="9"/>
  <c r="AW7" i="9"/>
  <c r="AV7" i="9"/>
  <c r="AY7" i="9"/>
  <c r="AZ7" i="9"/>
  <c r="AS6" i="9"/>
  <c r="AT6" i="9"/>
  <c r="AV6" i="9"/>
  <c r="AW6" i="9"/>
  <c r="AY6" i="9"/>
  <c r="AZ6" i="9"/>
  <c r="AT5" i="9"/>
  <c r="AS5" i="9"/>
  <c r="AV5" i="9"/>
  <c r="AW5" i="9"/>
  <c r="AY5" i="9"/>
  <c r="AZ5" i="9"/>
  <c r="AT4" i="9"/>
  <c r="AS4" i="9"/>
  <c r="AW4" i="9"/>
  <c r="AV4" i="9"/>
  <c r="AZ4" i="9"/>
  <c r="AY4" i="9"/>
  <c r="AR27" i="4"/>
  <c r="AR34" i="4"/>
  <c r="AR33" i="4"/>
  <c r="AR32" i="4"/>
  <c r="AR31" i="4"/>
  <c r="AR30" i="4"/>
  <c r="AR29" i="4"/>
  <c r="AR28" i="4"/>
  <c r="AT33" i="4"/>
  <c r="AQ33" i="4"/>
  <c r="AT31" i="4"/>
  <c r="AQ31" i="4"/>
  <c r="AT29" i="4"/>
  <c r="AQ29" i="4"/>
  <c r="AT27" i="4"/>
  <c r="AQ27" i="4"/>
  <c r="AZ3" i="4"/>
  <c r="AW33" i="4"/>
  <c r="AZ31" i="4"/>
  <c r="AZ29" i="4"/>
  <c r="AW29" i="4"/>
  <c r="AZ27" i="4"/>
  <c r="AW27" i="4"/>
  <c r="AW25" i="4"/>
  <c r="AZ23" i="4"/>
  <c r="AZ21" i="4"/>
  <c r="AW21" i="4"/>
  <c r="AZ19" i="4"/>
  <c r="AW17" i="4"/>
  <c r="AZ15" i="4"/>
  <c r="AZ13" i="4"/>
  <c r="AW13" i="4"/>
  <c r="AZ11" i="4"/>
  <c r="AW9" i="4"/>
  <c r="AZ7" i="4"/>
  <c r="AZ5" i="4"/>
  <c r="AW5" i="4"/>
  <c r="AZ34" i="4"/>
  <c r="AT34" i="4"/>
  <c r="AZ32" i="4"/>
  <c r="AW32" i="4"/>
  <c r="AZ30" i="4"/>
  <c r="AT30" i="4"/>
  <c r="AZ28" i="4"/>
  <c r="AW28" i="4"/>
  <c r="AT28" i="4"/>
  <c r="AT26" i="4"/>
  <c r="AZ24" i="4"/>
  <c r="AW24" i="4"/>
  <c r="AZ22" i="4"/>
  <c r="AZ20" i="4"/>
  <c r="AW20" i="4"/>
  <c r="AT20" i="4"/>
  <c r="AZ18" i="4"/>
  <c r="AT18" i="4"/>
  <c r="AZ16" i="4"/>
  <c r="AW16" i="4"/>
  <c r="AZ14" i="4"/>
  <c r="AT14" i="4"/>
  <c r="AZ12" i="4"/>
  <c r="AW12" i="4"/>
  <c r="AT12" i="4"/>
  <c r="AZ10" i="4"/>
  <c r="AZ8" i="4"/>
  <c r="AW8" i="4"/>
  <c r="AZ6" i="4"/>
  <c r="AZ4" i="4"/>
  <c r="AW4" i="4"/>
  <c r="AT4" i="4"/>
  <c r="AT3" i="4"/>
  <c r="AT25" i="4"/>
  <c r="AT23" i="4"/>
  <c r="AT21" i="4"/>
  <c r="AT19" i="4"/>
  <c r="AT17" i="4"/>
  <c r="AT15" i="4"/>
  <c r="AT13" i="4"/>
  <c r="AT11" i="4"/>
  <c r="AT9" i="4"/>
  <c r="AT7" i="4"/>
  <c r="AT5" i="4"/>
  <c r="AQ34" i="4"/>
  <c r="AQ32" i="4"/>
  <c r="AQ30" i="4"/>
  <c r="AQ28" i="4"/>
  <c r="M85" i="5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L27" i="9" s="1"/>
  <c r="K28" i="4"/>
  <c r="L28" i="9" s="1"/>
  <c r="K29" i="4"/>
  <c r="L29" i="9" s="1"/>
  <c r="K30" i="4"/>
  <c r="L30" i="9" s="1"/>
  <c r="K31" i="4"/>
  <c r="L31" i="9" s="1"/>
  <c r="K32" i="4"/>
  <c r="L32" i="9" s="1"/>
  <c r="K33" i="4"/>
  <c r="L33" i="9" s="1"/>
  <c r="K34" i="4"/>
  <c r="L34" i="9" s="1"/>
  <c r="K3" i="4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8" i="5"/>
  <c r="I60" i="5"/>
  <c r="J60" i="5" s="1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14" i="5"/>
  <c r="H16" i="5"/>
  <c r="Y4" i="1"/>
  <c r="Z4" i="1"/>
  <c r="AA4" i="1"/>
  <c r="AB4" i="1"/>
  <c r="AC4" i="1"/>
  <c r="AD4" i="1"/>
  <c r="Y5" i="1"/>
  <c r="Z5" i="1"/>
  <c r="AA5" i="1"/>
  <c r="AB5" i="1"/>
  <c r="AC5" i="1"/>
  <c r="AD5" i="1"/>
  <c r="Y6" i="1"/>
  <c r="Z6" i="1"/>
  <c r="AA6" i="1"/>
  <c r="AB6" i="1"/>
  <c r="AC6" i="1"/>
  <c r="AD6" i="1"/>
  <c r="Y7" i="1"/>
  <c r="Z7" i="1"/>
  <c r="AA7" i="1"/>
  <c r="AB7" i="1"/>
  <c r="AC7" i="1"/>
  <c r="AD7" i="1"/>
  <c r="Y8" i="1"/>
  <c r="Z8" i="1"/>
  <c r="AA8" i="1"/>
  <c r="AB8" i="1"/>
  <c r="AC8" i="1"/>
  <c r="AD8" i="1"/>
  <c r="Y9" i="1"/>
  <c r="Z9" i="1"/>
  <c r="AA9" i="1"/>
  <c r="AB9" i="1"/>
  <c r="AC9" i="1"/>
  <c r="AD9" i="1"/>
  <c r="Y10" i="1"/>
  <c r="Z10" i="1"/>
  <c r="AA10" i="1"/>
  <c r="AB10" i="1"/>
  <c r="AC10" i="1"/>
  <c r="AD10" i="1"/>
  <c r="Y11" i="1"/>
  <c r="Z11" i="1"/>
  <c r="AA11" i="1"/>
  <c r="AB11" i="1"/>
  <c r="AC11" i="1"/>
  <c r="AD11" i="1"/>
  <c r="Y12" i="1"/>
  <c r="Z12" i="1"/>
  <c r="AA12" i="1"/>
  <c r="AB12" i="1"/>
  <c r="AC12" i="1"/>
  <c r="AD12" i="1"/>
  <c r="Y13" i="1"/>
  <c r="Z13" i="1"/>
  <c r="AA13" i="1"/>
  <c r="AB13" i="1"/>
  <c r="AC13" i="1"/>
  <c r="AD13" i="1"/>
  <c r="Y14" i="1"/>
  <c r="Z14" i="1"/>
  <c r="AA14" i="1"/>
  <c r="AB14" i="1"/>
  <c r="AC14" i="1"/>
  <c r="AD14" i="1"/>
  <c r="Y15" i="1"/>
  <c r="Z15" i="1"/>
  <c r="AA15" i="1"/>
  <c r="AB15" i="1"/>
  <c r="AC15" i="1"/>
  <c r="AD15" i="1"/>
  <c r="Y16" i="1"/>
  <c r="Z16" i="1"/>
  <c r="AA16" i="1"/>
  <c r="AB16" i="1"/>
  <c r="AC16" i="1"/>
  <c r="AD16" i="1"/>
  <c r="Y17" i="1"/>
  <c r="Z17" i="1"/>
  <c r="AA17" i="1"/>
  <c r="AB17" i="1"/>
  <c r="AC17" i="1"/>
  <c r="AD17" i="1"/>
  <c r="Y18" i="1"/>
  <c r="Z18" i="1"/>
  <c r="AA18" i="1"/>
  <c r="AB18" i="1"/>
  <c r="AC18" i="1"/>
  <c r="AD18" i="1"/>
  <c r="Y19" i="1"/>
  <c r="Z19" i="1"/>
  <c r="AA19" i="1"/>
  <c r="AB19" i="1"/>
  <c r="AC19" i="1"/>
  <c r="AD19" i="1"/>
  <c r="Y20" i="1"/>
  <c r="Z20" i="1"/>
  <c r="AA20" i="1"/>
  <c r="AB20" i="1"/>
  <c r="AC20" i="1"/>
  <c r="AD20" i="1"/>
  <c r="Y21" i="1"/>
  <c r="Z21" i="1"/>
  <c r="AA21" i="1"/>
  <c r="AB21" i="1"/>
  <c r="AC21" i="1"/>
  <c r="AD21" i="1"/>
  <c r="Y22" i="1"/>
  <c r="Z22" i="1"/>
  <c r="AA22" i="1"/>
  <c r="AB22" i="1"/>
  <c r="AC22" i="1"/>
  <c r="AD22" i="1"/>
  <c r="Y23" i="1"/>
  <c r="Z23" i="1"/>
  <c r="AA23" i="1"/>
  <c r="AB23" i="1"/>
  <c r="AC23" i="1"/>
  <c r="AD23" i="1"/>
  <c r="Y24" i="1"/>
  <c r="Z24" i="1"/>
  <c r="AA24" i="1"/>
  <c r="AB24" i="1"/>
  <c r="AC24" i="1"/>
  <c r="AD24" i="1"/>
  <c r="Y25" i="1"/>
  <c r="Z25" i="1"/>
  <c r="AA25" i="1"/>
  <c r="AB25" i="1"/>
  <c r="AC25" i="1"/>
  <c r="AD25" i="1"/>
  <c r="Y26" i="1"/>
  <c r="Z26" i="1"/>
  <c r="AA26" i="1"/>
  <c r="AB26" i="1"/>
  <c r="AC26" i="1"/>
  <c r="AD26" i="1"/>
  <c r="Y27" i="1"/>
  <c r="Z27" i="1"/>
  <c r="AA27" i="1"/>
  <c r="AB27" i="1"/>
  <c r="AC27" i="1"/>
  <c r="AD27" i="1"/>
  <c r="Y28" i="1"/>
  <c r="Z28" i="1"/>
  <c r="AA28" i="1"/>
  <c r="AB28" i="1"/>
  <c r="AC28" i="1"/>
  <c r="AD28" i="1"/>
  <c r="Y29" i="1"/>
  <c r="Z29" i="1"/>
  <c r="AA29" i="1"/>
  <c r="AB29" i="1"/>
  <c r="AC29" i="1"/>
  <c r="AD29" i="1"/>
  <c r="Y30" i="1"/>
  <c r="Z30" i="1"/>
  <c r="AA30" i="1"/>
  <c r="AB30" i="1"/>
  <c r="AC30" i="1"/>
  <c r="AD30" i="1"/>
  <c r="Y31" i="1"/>
  <c r="Z31" i="1"/>
  <c r="AA31" i="1"/>
  <c r="AB31" i="1"/>
  <c r="AC31" i="1"/>
  <c r="AD31" i="1"/>
  <c r="Y32" i="1"/>
  <c r="Z32" i="1"/>
  <c r="AA32" i="1"/>
  <c r="AB32" i="1"/>
  <c r="AC32" i="1"/>
  <c r="AD32" i="1"/>
  <c r="Y33" i="1"/>
  <c r="Z33" i="1"/>
  <c r="AA33" i="1"/>
  <c r="AB33" i="1"/>
  <c r="AC33" i="1"/>
  <c r="AD33" i="1"/>
  <c r="Y34" i="1"/>
  <c r="Z34" i="1"/>
  <c r="AA34" i="1"/>
  <c r="AB34" i="1"/>
  <c r="AC34" i="1"/>
  <c r="AD34" i="1"/>
  <c r="Y35" i="1"/>
  <c r="Z35" i="1"/>
  <c r="AA35" i="1"/>
  <c r="AB35" i="1"/>
  <c r="AC35" i="1"/>
  <c r="AD35" i="1"/>
  <c r="Y36" i="1"/>
  <c r="Z36" i="1"/>
  <c r="AA36" i="1"/>
  <c r="AB36" i="1"/>
  <c r="AC36" i="1"/>
  <c r="AD36" i="1"/>
  <c r="Y37" i="1"/>
  <c r="Z37" i="1"/>
  <c r="AA37" i="1"/>
  <c r="AB37" i="1"/>
  <c r="AC37" i="1"/>
  <c r="AD37" i="1"/>
  <c r="Y38" i="1"/>
  <c r="Z38" i="1"/>
  <c r="AA38" i="1"/>
  <c r="AB38" i="1"/>
  <c r="AC38" i="1"/>
  <c r="AD38" i="1"/>
  <c r="Y39" i="1"/>
  <c r="Z39" i="1"/>
  <c r="AA39" i="1"/>
  <c r="AB39" i="1"/>
  <c r="AC39" i="1"/>
  <c r="AD39" i="1"/>
  <c r="Y40" i="1"/>
  <c r="Z40" i="1"/>
  <c r="AA40" i="1"/>
  <c r="AB40" i="1"/>
  <c r="AC40" i="1"/>
  <c r="AD40" i="1"/>
  <c r="Y41" i="1"/>
  <c r="Z41" i="1"/>
  <c r="AA41" i="1"/>
  <c r="AB41" i="1"/>
  <c r="AC41" i="1"/>
  <c r="AD41" i="1"/>
  <c r="Y42" i="1"/>
  <c r="Z42" i="1"/>
  <c r="AA42" i="1"/>
  <c r="AB42" i="1"/>
  <c r="AC42" i="1"/>
  <c r="AD42" i="1"/>
  <c r="Y43" i="1"/>
  <c r="Z43" i="1"/>
  <c r="AA43" i="1"/>
  <c r="AB43" i="1"/>
  <c r="AC43" i="1"/>
  <c r="AD43" i="1"/>
  <c r="Y44" i="1"/>
  <c r="Z44" i="1"/>
  <c r="AA44" i="1"/>
  <c r="AB44" i="1"/>
  <c r="AC44" i="1"/>
  <c r="AD44" i="1"/>
  <c r="Y45" i="1"/>
  <c r="Z45" i="1"/>
  <c r="AA45" i="1"/>
  <c r="AB45" i="1"/>
  <c r="AC45" i="1"/>
  <c r="AD45" i="1"/>
  <c r="Y46" i="1"/>
  <c r="Z46" i="1"/>
  <c r="AA46" i="1"/>
  <c r="AB46" i="1"/>
  <c r="AC46" i="1"/>
  <c r="AD46" i="1"/>
  <c r="Y47" i="1"/>
  <c r="Z47" i="1"/>
  <c r="AA47" i="1"/>
  <c r="AB47" i="1"/>
  <c r="AC47" i="1"/>
  <c r="AD47" i="1"/>
  <c r="Y48" i="1"/>
  <c r="Z48" i="1"/>
  <c r="AA48" i="1"/>
  <c r="AB48" i="1"/>
  <c r="AC48" i="1"/>
  <c r="AD48" i="1"/>
  <c r="Y49" i="1"/>
  <c r="Z49" i="1"/>
  <c r="AA49" i="1"/>
  <c r="AB49" i="1"/>
  <c r="AC49" i="1"/>
  <c r="AD49" i="1"/>
  <c r="Y50" i="1"/>
  <c r="Z50" i="1"/>
  <c r="AA50" i="1"/>
  <c r="AB50" i="1"/>
  <c r="AC50" i="1"/>
  <c r="AD50" i="1"/>
  <c r="Y51" i="1"/>
  <c r="Z51" i="1"/>
  <c r="AA51" i="1"/>
  <c r="AB51" i="1"/>
  <c r="AC51" i="1"/>
  <c r="AD51" i="1"/>
  <c r="Y52" i="1"/>
  <c r="Z52" i="1"/>
  <c r="AA52" i="1"/>
  <c r="AB52" i="1"/>
  <c r="AC52" i="1"/>
  <c r="AD52" i="1"/>
  <c r="Y53" i="1"/>
  <c r="Z53" i="1"/>
  <c r="AA53" i="1"/>
  <c r="AB53" i="1"/>
  <c r="AC53" i="1"/>
  <c r="AD53" i="1"/>
  <c r="Y54" i="1"/>
  <c r="Z54" i="1"/>
  <c r="AA54" i="1"/>
  <c r="AB54" i="1"/>
  <c r="AC54" i="1"/>
  <c r="AD54" i="1"/>
  <c r="Y55" i="1"/>
  <c r="Z55" i="1"/>
  <c r="AA55" i="1"/>
  <c r="AB55" i="1"/>
  <c r="AC55" i="1"/>
  <c r="AD55" i="1"/>
  <c r="Y56" i="1"/>
  <c r="Z56" i="1"/>
  <c r="AA56" i="1"/>
  <c r="AB56" i="1"/>
  <c r="AC56" i="1"/>
  <c r="AD56" i="1"/>
  <c r="Y57" i="1"/>
  <c r="Z57" i="1"/>
  <c r="AA57" i="1"/>
  <c r="AB57" i="1"/>
  <c r="AC57" i="1"/>
  <c r="AD57" i="1"/>
  <c r="Y58" i="1"/>
  <c r="Z58" i="1"/>
  <c r="AA58" i="1"/>
  <c r="AB58" i="1"/>
  <c r="AC58" i="1"/>
  <c r="AD58" i="1"/>
  <c r="Y59" i="1"/>
  <c r="Z59" i="1"/>
  <c r="AA59" i="1"/>
  <c r="AB59" i="1"/>
  <c r="AC59" i="1"/>
  <c r="AD59" i="1"/>
  <c r="Y60" i="1"/>
  <c r="Z60" i="1"/>
  <c r="AA60" i="1"/>
  <c r="AB60" i="1"/>
  <c r="AC60" i="1"/>
  <c r="AD60" i="1"/>
  <c r="Y61" i="1"/>
  <c r="Z61" i="1"/>
  <c r="AA61" i="1"/>
  <c r="AB61" i="1"/>
  <c r="AC61" i="1"/>
  <c r="AD61" i="1"/>
  <c r="Y62" i="1"/>
  <c r="Z62" i="1"/>
  <c r="AA62" i="1"/>
  <c r="AB62" i="1"/>
  <c r="AC62" i="1"/>
  <c r="AD62" i="1"/>
  <c r="Y63" i="1"/>
  <c r="Z63" i="1"/>
  <c r="AA63" i="1"/>
  <c r="AB63" i="1"/>
  <c r="AC63" i="1"/>
  <c r="AD63" i="1"/>
  <c r="Y64" i="1"/>
  <c r="Z64" i="1"/>
  <c r="AA64" i="1"/>
  <c r="AB64" i="1"/>
  <c r="AC64" i="1"/>
  <c r="AD64" i="1"/>
  <c r="Y65" i="1"/>
  <c r="Z65" i="1"/>
  <c r="AA65" i="1"/>
  <c r="AB65" i="1"/>
  <c r="AC65" i="1"/>
  <c r="AD65" i="1"/>
  <c r="Y66" i="1"/>
  <c r="Z66" i="1"/>
  <c r="AA66" i="1"/>
  <c r="AB66" i="1"/>
  <c r="AC66" i="1"/>
  <c r="AD66" i="1"/>
  <c r="Y67" i="1"/>
  <c r="Z67" i="1"/>
  <c r="AA67" i="1"/>
  <c r="AB67" i="1"/>
  <c r="AC67" i="1"/>
  <c r="AD67" i="1"/>
  <c r="Y68" i="1"/>
  <c r="Z68" i="1"/>
  <c r="AA68" i="1"/>
  <c r="AB68" i="1"/>
  <c r="AC68" i="1"/>
  <c r="AD68" i="1"/>
  <c r="Y69" i="1"/>
  <c r="Z69" i="1"/>
  <c r="AA69" i="1"/>
  <c r="AB69" i="1"/>
  <c r="AC69" i="1"/>
  <c r="AD69" i="1"/>
  <c r="Y70" i="1"/>
  <c r="Z70" i="1"/>
  <c r="AA70" i="1"/>
  <c r="AB70" i="1"/>
  <c r="AC70" i="1"/>
  <c r="AD70" i="1"/>
  <c r="Y71" i="1"/>
  <c r="Z71" i="1"/>
  <c r="AA71" i="1"/>
  <c r="AB71" i="1"/>
  <c r="AC71" i="1"/>
  <c r="AD71" i="1"/>
  <c r="Y72" i="1"/>
  <c r="Z72" i="1"/>
  <c r="AA72" i="1"/>
  <c r="AB72" i="1"/>
  <c r="AC72" i="1"/>
  <c r="AD72" i="1"/>
  <c r="Y73" i="1"/>
  <c r="Z73" i="1"/>
  <c r="AA73" i="1"/>
  <c r="AB73" i="1"/>
  <c r="AC73" i="1"/>
  <c r="AD73" i="1"/>
  <c r="Y74" i="1"/>
  <c r="Z74" i="1"/>
  <c r="AA74" i="1"/>
  <c r="AB74" i="1"/>
  <c r="AC74" i="1"/>
  <c r="AD74" i="1"/>
  <c r="Y75" i="1"/>
  <c r="Z75" i="1"/>
  <c r="AA75" i="1"/>
  <c r="AB75" i="1"/>
  <c r="AC75" i="1"/>
  <c r="AD75" i="1"/>
  <c r="Y76" i="1"/>
  <c r="Z76" i="1"/>
  <c r="AA76" i="1"/>
  <c r="AB76" i="1"/>
  <c r="AC76" i="1"/>
  <c r="AD76" i="1"/>
  <c r="Y77" i="1"/>
  <c r="Z77" i="1"/>
  <c r="AA77" i="1"/>
  <c r="AB77" i="1"/>
  <c r="AC77" i="1"/>
  <c r="AD77" i="1"/>
  <c r="Y78" i="1"/>
  <c r="Z78" i="1"/>
  <c r="AA78" i="1"/>
  <c r="AB78" i="1"/>
  <c r="AC78" i="1"/>
  <c r="AD78" i="1"/>
  <c r="Y79" i="1"/>
  <c r="Z79" i="1"/>
  <c r="AA79" i="1"/>
  <c r="AB79" i="1"/>
  <c r="AC79" i="1"/>
  <c r="AD79" i="1"/>
  <c r="Y80" i="1"/>
  <c r="Z80" i="1"/>
  <c r="AA80" i="1"/>
  <c r="AB80" i="1"/>
  <c r="AC80" i="1"/>
  <c r="AD80" i="1"/>
  <c r="Y81" i="1"/>
  <c r="Z81" i="1"/>
  <c r="AA81" i="1"/>
  <c r="AB81" i="1"/>
  <c r="AC81" i="1"/>
  <c r="AD81" i="1"/>
  <c r="Y82" i="1"/>
  <c r="Z82" i="1"/>
  <c r="AA82" i="1"/>
  <c r="AB82" i="1"/>
  <c r="AC82" i="1"/>
  <c r="AD82" i="1"/>
  <c r="Y83" i="1"/>
  <c r="Z83" i="1"/>
  <c r="AA83" i="1"/>
  <c r="AB83" i="1"/>
  <c r="AC83" i="1"/>
  <c r="AD83" i="1"/>
  <c r="Y84" i="1"/>
  <c r="Z84" i="1"/>
  <c r="AA84" i="1"/>
  <c r="AB84" i="1"/>
  <c r="AC84" i="1"/>
  <c r="AD84" i="1"/>
  <c r="Y85" i="1"/>
  <c r="Z85" i="1"/>
  <c r="AA85" i="1"/>
  <c r="AB85" i="1"/>
  <c r="AC85" i="1"/>
  <c r="AD85" i="1"/>
  <c r="Y86" i="1"/>
  <c r="Z86" i="1"/>
  <c r="AA86" i="1"/>
  <c r="AB86" i="1"/>
  <c r="AC86" i="1"/>
  <c r="AD86" i="1"/>
  <c r="Y87" i="1"/>
  <c r="Z87" i="1"/>
  <c r="AA87" i="1"/>
  <c r="AB87" i="1"/>
  <c r="AC87" i="1"/>
  <c r="AD87" i="1"/>
  <c r="Y88" i="1"/>
  <c r="Z88" i="1"/>
  <c r="AA88" i="1"/>
  <c r="AB88" i="1"/>
  <c r="AC88" i="1"/>
  <c r="AD88" i="1"/>
  <c r="Y89" i="1"/>
  <c r="Z89" i="1"/>
  <c r="AA89" i="1"/>
  <c r="AB89" i="1"/>
  <c r="AC89" i="1"/>
  <c r="AD89" i="1"/>
  <c r="Y90" i="1"/>
  <c r="Z90" i="1"/>
  <c r="AA90" i="1"/>
  <c r="AB90" i="1"/>
  <c r="AC90" i="1"/>
  <c r="AD90" i="1"/>
  <c r="Y91" i="1"/>
  <c r="Z91" i="1"/>
  <c r="AA91" i="1"/>
  <c r="AB91" i="1"/>
  <c r="AC91" i="1"/>
  <c r="AD91" i="1"/>
  <c r="Y92" i="1"/>
  <c r="Z92" i="1"/>
  <c r="AA92" i="1"/>
  <c r="AB92" i="1"/>
  <c r="AC92" i="1"/>
  <c r="AD92" i="1"/>
  <c r="Y93" i="1"/>
  <c r="Z93" i="1"/>
  <c r="AA93" i="1"/>
  <c r="AB93" i="1"/>
  <c r="AC93" i="1"/>
  <c r="AD93" i="1"/>
  <c r="Y94" i="1"/>
  <c r="Z94" i="1"/>
  <c r="AA94" i="1"/>
  <c r="AB94" i="1"/>
  <c r="AC94" i="1"/>
  <c r="AD94" i="1"/>
  <c r="Y95" i="1"/>
  <c r="Z95" i="1"/>
  <c r="AA95" i="1"/>
  <c r="AB95" i="1"/>
  <c r="AC95" i="1"/>
  <c r="AD95" i="1"/>
  <c r="Y96" i="1"/>
  <c r="Z96" i="1"/>
  <c r="AA96" i="1"/>
  <c r="AB96" i="1"/>
  <c r="AC96" i="1"/>
  <c r="AD96" i="1"/>
  <c r="Y97" i="1"/>
  <c r="Z97" i="1"/>
  <c r="AA97" i="1"/>
  <c r="AB97" i="1"/>
  <c r="AC97" i="1"/>
  <c r="AD97" i="1"/>
  <c r="Y98" i="1"/>
  <c r="Z98" i="1"/>
  <c r="AA98" i="1"/>
  <c r="AB98" i="1"/>
  <c r="AC98" i="1"/>
  <c r="AD98" i="1"/>
  <c r="Y99" i="1"/>
  <c r="Z99" i="1"/>
  <c r="AA99" i="1"/>
  <c r="AB99" i="1"/>
  <c r="AC99" i="1"/>
  <c r="AD99" i="1"/>
  <c r="Y100" i="1"/>
  <c r="Z100" i="1"/>
  <c r="AA100" i="1"/>
  <c r="AB100" i="1"/>
  <c r="AC100" i="1"/>
  <c r="AD100" i="1"/>
  <c r="Y101" i="1"/>
  <c r="Z101" i="1"/>
  <c r="AA101" i="1"/>
  <c r="AB101" i="1"/>
  <c r="AC101" i="1"/>
  <c r="AD101" i="1"/>
  <c r="Y102" i="1"/>
  <c r="Z102" i="1"/>
  <c r="AA102" i="1"/>
  <c r="AB102" i="1"/>
  <c r="AC102" i="1"/>
  <c r="AD102" i="1"/>
  <c r="Y103" i="1"/>
  <c r="Z103" i="1"/>
  <c r="AA103" i="1"/>
  <c r="AB103" i="1"/>
  <c r="AC103" i="1"/>
  <c r="AD103" i="1"/>
  <c r="Y104" i="1"/>
  <c r="Z104" i="1"/>
  <c r="AA104" i="1"/>
  <c r="AB104" i="1"/>
  <c r="AC104" i="1"/>
  <c r="AD104" i="1"/>
  <c r="Y105" i="1"/>
  <c r="Z105" i="1"/>
  <c r="AA105" i="1"/>
  <c r="AB105" i="1"/>
  <c r="AC105" i="1"/>
  <c r="AD105" i="1"/>
  <c r="Y106" i="1"/>
  <c r="Z106" i="1"/>
  <c r="AA106" i="1"/>
  <c r="AB106" i="1"/>
  <c r="AC106" i="1"/>
  <c r="AD106" i="1"/>
  <c r="Y107" i="1"/>
  <c r="Z107" i="1"/>
  <c r="AA107" i="1"/>
  <c r="AB107" i="1"/>
  <c r="AC107" i="1"/>
  <c r="AD107" i="1"/>
  <c r="Y108" i="1"/>
  <c r="Z108" i="1"/>
  <c r="AA108" i="1"/>
  <c r="AB108" i="1"/>
  <c r="AC108" i="1"/>
  <c r="AD108" i="1"/>
  <c r="Y109" i="1"/>
  <c r="Z109" i="1"/>
  <c r="AA109" i="1"/>
  <c r="AB109" i="1"/>
  <c r="AC109" i="1"/>
  <c r="AD109" i="1"/>
  <c r="Y110" i="1"/>
  <c r="Z110" i="1"/>
  <c r="AA110" i="1"/>
  <c r="AB110" i="1"/>
  <c r="AC110" i="1"/>
  <c r="AD110" i="1"/>
  <c r="Y111" i="1"/>
  <c r="Z111" i="1"/>
  <c r="AA111" i="1"/>
  <c r="AB111" i="1"/>
  <c r="AC111" i="1"/>
  <c r="AD111" i="1"/>
  <c r="Y112" i="1"/>
  <c r="Z112" i="1"/>
  <c r="AA112" i="1"/>
  <c r="AB112" i="1"/>
  <c r="AC112" i="1"/>
  <c r="AD112" i="1"/>
  <c r="Y113" i="1"/>
  <c r="Z113" i="1"/>
  <c r="AA113" i="1"/>
  <c r="AB113" i="1"/>
  <c r="AC113" i="1"/>
  <c r="AD113" i="1"/>
  <c r="Y114" i="1"/>
  <c r="Z114" i="1"/>
  <c r="AA114" i="1"/>
  <c r="AB114" i="1"/>
  <c r="AC114" i="1"/>
  <c r="AD114" i="1"/>
  <c r="Y115" i="1"/>
  <c r="Z115" i="1"/>
  <c r="AA115" i="1"/>
  <c r="AB115" i="1"/>
  <c r="AC115" i="1"/>
  <c r="AD115" i="1"/>
  <c r="Y116" i="1"/>
  <c r="Z116" i="1"/>
  <c r="AA116" i="1"/>
  <c r="AB116" i="1"/>
  <c r="AC116" i="1"/>
  <c r="AD116" i="1"/>
  <c r="Y117" i="1"/>
  <c r="Z117" i="1"/>
  <c r="AA117" i="1"/>
  <c r="AB117" i="1"/>
  <c r="AC117" i="1"/>
  <c r="AD117" i="1"/>
  <c r="Y118" i="1"/>
  <c r="Z118" i="1"/>
  <c r="AA118" i="1"/>
  <c r="AB118" i="1"/>
  <c r="AC118" i="1"/>
  <c r="AD118" i="1"/>
  <c r="Y119" i="1"/>
  <c r="Z119" i="1"/>
  <c r="AA119" i="1"/>
  <c r="AB119" i="1"/>
  <c r="AC119" i="1"/>
  <c r="AD119" i="1"/>
  <c r="Y120" i="1"/>
  <c r="Z120" i="1"/>
  <c r="AA120" i="1"/>
  <c r="AB120" i="1"/>
  <c r="AC120" i="1"/>
  <c r="AD120" i="1"/>
  <c r="Y121" i="1"/>
  <c r="Z121" i="1"/>
  <c r="AA121" i="1"/>
  <c r="AB121" i="1"/>
  <c r="AC121" i="1"/>
  <c r="AD121" i="1"/>
  <c r="Y122" i="1"/>
  <c r="Z122" i="1"/>
  <c r="AA122" i="1"/>
  <c r="AB122" i="1"/>
  <c r="AC122" i="1"/>
  <c r="AD122" i="1"/>
  <c r="Y123" i="1"/>
  <c r="Z123" i="1"/>
  <c r="AA123" i="1"/>
  <c r="AB123" i="1"/>
  <c r="AC123" i="1"/>
  <c r="AD123" i="1"/>
  <c r="Y124" i="1"/>
  <c r="Z124" i="1"/>
  <c r="AA124" i="1"/>
  <c r="AB124" i="1"/>
  <c r="AC124" i="1"/>
  <c r="AD124" i="1"/>
  <c r="Y125" i="1"/>
  <c r="Z125" i="1"/>
  <c r="AA125" i="1"/>
  <c r="AB125" i="1"/>
  <c r="AC125" i="1"/>
  <c r="AD125" i="1"/>
  <c r="Y126" i="1"/>
  <c r="Z126" i="1"/>
  <c r="AA126" i="1"/>
  <c r="AB126" i="1"/>
  <c r="AC126" i="1"/>
  <c r="AD126" i="1"/>
  <c r="Y127" i="1"/>
  <c r="Z127" i="1"/>
  <c r="AA127" i="1"/>
  <c r="AB127" i="1"/>
  <c r="AC127" i="1"/>
  <c r="AD127" i="1"/>
  <c r="Y128" i="1"/>
  <c r="Z128" i="1"/>
  <c r="AA128" i="1"/>
  <c r="AB128" i="1"/>
  <c r="AC128" i="1"/>
  <c r="AD128" i="1"/>
  <c r="Y129" i="1"/>
  <c r="Z129" i="1"/>
  <c r="AA129" i="1"/>
  <c r="AB129" i="1"/>
  <c r="AC129" i="1"/>
  <c r="AD129" i="1"/>
  <c r="Y130" i="1"/>
  <c r="Z130" i="1"/>
  <c r="AA130" i="1"/>
  <c r="AB130" i="1"/>
  <c r="AC130" i="1"/>
  <c r="AD130" i="1"/>
  <c r="Y131" i="1"/>
  <c r="Z131" i="1"/>
  <c r="AA131" i="1"/>
  <c r="AB131" i="1"/>
  <c r="AC131" i="1"/>
  <c r="AD131" i="1"/>
  <c r="Y132" i="1"/>
  <c r="Z132" i="1"/>
  <c r="AA132" i="1"/>
  <c r="AB132" i="1"/>
  <c r="AC132" i="1"/>
  <c r="AD132" i="1"/>
  <c r="Y133" i="1"/>
  <c r="Z133" i="1"/>
  <c r="AA133" i="1"/>
  <c r="AB133" i="1"/>
  <c r="AC133" i="1"/>
  <c r="AD133" i="1"/>
  <c r="Y134" i="1"/>
  <c r="Z134" i="1"/>
  <c r="AA134" i="1"/>
  <c r="AB134" i="1"/>
  <c r="AC134" i="1"/>
  <c r="AD134" i="1"/>
  <c r="Y135" i="1"/>
  <c r="Z135" i="1"/>
  <c r="AA135" i="1"/>
  <c r="AB135" i="1"/>
  <c r="AC135" i="1"/>
  <c r="AD135" i="1"/>
  <c r="Y136" i="1"/>
  <c r="Z136" i="1"/>
  <c r="AA136" i="1"/>
  <c r="AB136" i="1"/>
  <c r="AC136" i="1"/>
  <c r="AD136" i="1"/>
  <c r="Y137" i="1"/>
  <c r="Z137" i="1"/>
  <c r="AA137" i="1"/>
  <c r="AB137" i="1"/>
  <c r="AC137" i="1"/>
  <c r="AD137" i="1"/>
  <c r="Y138" i="1"/>
  <c r="Z138" i="1"/>
  <c r="AA138" i="1"/>
  <c r="AB138" i="1"/>
  <c r="AC138" i="1"/>
  <c r="AD138" i="1"/>
  <c r="Y139" i="1"/>
  <c r="Z139" i="1"/>
  <c r="AA139" i="1"/>
  <c r="AB139" i="1"/>
  <c r="AC139" i="1"/>
  <c r="AD139" i="1"/>
  <c r="Y140" i="1"/>
  <c r="Z140" i="1"/>
  <c r="AA140" i="1"/>
  <c r="AB140" i="1"/>
  <c r="AC140" i="1"/>
  <c r="AD140" i="1"/>
  <c r="Y141" i="1"/>
  <c r="Z141" i="1"/>
  <c r="AA141" i="1"/>
  <c r="AB141" i="1"/>
  <c r="AC141" i="1"/>
  <c r="AD141" i="1"/>
  <c r="Y142" i="1"/>
  <c r="Z142" i="1"/>
  <c r="AA142" i="1"/>
  <c r="AB142" i="1"/>
  <c r="AC142" i="1"/>
  <c r="AD142" i="1"/>
  <c r="Y143" i="1"/>
  <c r="Z143" i="1"/>
  <c r="AA143" i="1"/>
  <c r="AB143" i="1"/>
  <c r="AC143" i="1"/>
  <c r="AD143" i="1"/>
  <c r="Y144" i="1"/>
  <c r="Z144" i="1"/>
  <c r="AA144" i="1"/>
  <c r="AB144" i="1"/>
  <c r="AC144" i="1"/>
  <c r="AD144" i="1"/>
  <c r="Y145" i="1"/>
  <c r="Z145" i="1"/>
  <c r="AA145" i="1"/>
  <c r="AB145" i="1"/>
  <c r="AC145" i="1"/>
  <c r="AD145" i="1"/>
  <c r="Y146" i="1"/>
  <c r="Z146" i="1"/>
  <c r="AA146" i="1"/>
  <c r="AB146" i="1"/>
  <c r="AC146" i="1"/>
  <c r="AD146" i="1"/>
  <c r="Y147" i="1"/>
  <c r="Z147" i="1"/>
  <c r="AA147" i="1"/>
  <c r="AB147" i="1"/>
  <c r="AC147" i="1"/>
  <c r="AD147" i="1"/>
  <c r="Y148" i="1"/>
  <c r="Z148" i="1"/>
  <c r="AA148" i="1"/>
  <c r="AB148" i="1"/>
  <c r="AC148" i="1"/>
  <c r="AD148" i="1"/>
  <c r="Y149" i="1"/>
  <c r="Z149" i="1"/>
  <c r="AA149" i="1"/>
  <c r="AB149" i="1"/>
  <c r="AC149" i="1"/>
  <c r="AD149" i="1"/>
  <c r="Y150" i="1"/>
  <c r="Z150" i="1"/>
  <c r="AA150" i="1"/>
  <c r="AB150" i="1"/>
  <c r="AC150" i="1"/>
  <c r="AD150" i="1"/>
  <c r="Y151" i="1"/>
  <c r="Z151" i="1"/>
  <c r="AA151" i="1"/>
  <c r="AB151" i="1"/>
  <c r="AC151" i="1"/>
  <c r="AD151" i="1"/>
  <c r="Y152" i="1"/>
  <c r="Z152" i="1"/>
  <c r="AA152" i="1"/>
  <c r="AB152" i="1"/>
  <c r="AC152" i="1"/>
  <c r="AD152" i="1"/>
  <c r="Y153" i="1"/>
  <c r="Z153" i="1"/>
  <c r="AA153" i="1"/>
  <c r="AB153" i="1"/>
  <c r="AC153" i="1"/>
  <c r="AD153" i="1"/>
  <c r="Y154" i="1"/>
  <c r="Z154" i="1"/>
  <c r="AA154" i="1"/>
  <c r="AB154" i="1"/>
  <c r="AC154" i="1"/>
  <c r="AD154" i="1"/>
  <c r="Y155" i="1"/>
  <c r="Z155" i="1"/>
  <c r="AA155" i="1"/>
  <c r="AB155" i="1"/>
  <c r="AC155" i="1"/>
  <c r="AD155" i="1"/>
  <c r="Y156" i="1"/>
  <c r="Z156" i="1"/>
  <c r="AA156" i="1"/>
  <c r="AB156" i="1"/>
  <c r="AC156" i="1"/>
  <c r="AD156" i="1"/>
  <c r="Y157" i="1"/>
  <c r="Z157" i="1"/>
  <c r="AA157" i="1"/>
  <c r="AB157" i="1"/>
  <c r="AC157" i="1"/>
  <c r="AD157" i="1"/>
  <c r="Y158" i="1"/>
  <c r="Z158" i="1"/>
  <c r="AA158" i="1"/>
  <c r="AB158" i="1"/>
  <c r="AC158" i="1"/>
  <c r="AD158" i="1"/>
  <c r="Y159" i="1"/>
  <c r="Z159" i="1"/>
  <c r="AA159" i="1"/>
  <c r="AB159" i="1"/>
  <c r="AC159" i="1"/>
  <c r="AD159" i="1"/>
  <c r="Y160" i="1"/>
  <c r="Z160" i="1"/>
  <c r="AA160" i="1"/>
  <c r="AB160" i="1"/>
  <c r="AC160" i="1"/>
  <c r="AD160" i="1"/>
  <c r="Y161" i="1"/>
  <c r="Z161" i="1"/>
  <c r="AA161" i="1"/>
  <c r="AB161" i="1"/>
  <c r="AC161" i="1"/>
  <c r="AD161" i="1"/>
  <c r="Y162" i="1"/>
  <c r="Z162" i="1"/>
  <c r="AA162" i="1"/>
  <c r="AB162" i="1"/>
  <c r="AC162" i="1"/>
  <c r="AD162" i="1"/>
  <c r="Y163" i="1"/>
  <c r="Z163" i="1"/>
  <c r="AA163" i="1"/>
  <c r="AB163" i="1"/>
  <c r="AC163" i="1"/>
  <c r="AD163" i="1"/>
  <c r="Y164" i="1"/>
  <c r="Z164" i="1"/>
  <c r="AA164" i="1"/>
  <c r="AB164" i="1"/>
  <c r="AC164" i="1"/>
  <c r="AD164" i="1"/>
  <c r="Y165" i="1"/>
  <c r="Z165" i="1"/>
  <c r="AA165" i="1"/>
  <c r="AB165" i="1"/>
  <c r="AC165" i="1"/>
  <c r="AD165" i="1"/>
  <c r="Y166" i="1"/>
  <c r="Z166" i="1"/>
  <c r="AA166" i="1"/>
  <c r="AB166" i="1"/>
  <c r="AC166" i="1"/>
  <c r="AD166" i="1"/>
  <c r="Y167" i="1"/>
  <c r="Z167" i="1"/>
  <c r="AA167" i="1"/>
  <c r="AB167" i="1"/>
  <c r="AC167" i="1"/>
  <c r="AD167" i="1"/>
  <c r="Y168" i="1"/>
  <c r="Z168" i="1"/>
  <c r="AA168" i="1"/>
  <c r="AB168" i="1"/>
  <c r="AC168" i="1"/>
  <c r="AD168" i="1"/>
  <c r="Y169" i="1"/>
  <c r="Z169" i="1"/>
  <c r="AA169" i="1"/>
  <c r="AB169" i="1"/>
  <c r="AC169" i="1"/>
  <c r="AD169" i="1"/>
  <c r="Y170" i="1"/>
  <c r="Z170" i="1"/>
  <c r="AA170" i="1"/>
  <c r="AB170" i="1"/>
  <c r="AC170" i="1"/>
  <c r="AD170" i="1"/>
  <c r="Y171" i="1"/>
  <c r="Z171" i="1"/>
  <c r="AA171" i="1"/>
  <c r="AB171" i="1"/>
  <c r="AC171" i="1"/>
  <c r="AD171" i="1"/>
  <c r="Y172" i="1"/>
  <c r="Z172" i="1"/>
  <c r="AA172" i="1"/>
  <c r="AB172" i="1"/>
  <c r="AC172" i="1"/>
  <c r="AD172" i="1"/>
  <c r="Y173" i="1"/>
  <c r="Z173" i="1"/>
  <c r="AA173" i="1"/>
  <c r="AB173" i="1"/>
  <c r="AC173" i="1"/>
  <c r="AD173" i="1"/>
  <c r="Y174" i="1"/>
  <c r="Z174" i="1"/>
  <c r="AA174" i="1"/>
  <c r="AB174" i="1"/>
  <c r="AC174" i="1"/>
  <c r="AD174" i="1"/>
  <c r="Y175" i="1"/>
  <c r="Z175" i="1"/>
  <c r="AA175" i="1"/>
  <c r="AB175" i="1"/>
  <c r="AC175" i="1"/>
  <c r="AD175" i="1"/>
  <c r="Y176" i="1"/>
  <c r="Z176" i="1"/>
  <c r="AA176" i="1"/>
  <c r="AB176" i="1"/>
  <c r="AC176" i="1"/>
  <c r="AD176" i="1"/>
  <c r="Y177" i="1"/>
  <c r="Z177" i="1"/>
  <c r="AA177" i="1"/>
  <c r="AB177" i="1"/>
  <c r="AC177" i="1"/>
  <c r="AD177" i="1"/>
  <c r="Y178" i="1"/>
  <c r="Z178" i="1"/>
  <c r="AA178" i="1"/>
  <c r="AB178" i="1"/>
  <c r="AC178" i="1"/>
  <c r="AD178" i="1"/>
  <c r="Y179" i="1"/>
  <c r="Z179" i="1"/>
  <c r="AA179" i="1"/>
  <c r="AB179" i="1"/>
  <c r="AC179" i="1"/>
  <c r="AD179" i="1"/>
  <c r="Y180" i="1"/>
  <c r="Z180" i="1"/>
  <c r="AA180" i="1"/>
  <c r="AB180" i="1"/>
  <c r="AC180" i="1"/>
  <c r="AD180" i="1"/>
  <c r="Y181" i="1"/>
  <c r="Z181" i="1"/>
  <c r="AA181" i="1"/>
  <c r="AB181" i="1"/>
  <c r="AC181" i="1"/>
  <c r="AD181" i="1"/>
  <c r="Y182" i="1"/>
  <c r="Z182" i="1"/>
  <c r="AA182" i="1"/>
  <c r="AB182" i="1"/>
  <c r="AC182" i="1"/>
  <c r="AD182" i="1"/>
  <c r="Y183" i="1"/>
  <c r="Z183" i="1"/>
  <c r="AA183" i="1"/>
  <c r="AB183" i="1"/>
  <c r="AC183" i="1"/>
  <c r="AD183" i="1"/>
  <c r="Y184" i="1"/>
  <c r="Z184" i="1"/>
  <c r="AA184" i="1"/>
  <c r="AB184" i="1"/>
  <c r="AC184" i="1"/>
  <c r="AD184" i="1"/>
  <c r="Y185" i="1"/>
  <c r="Z185" i="1"/>
  <c r="AA185" i="1"/>
  <c r="AB185" i="1"/>
  <c r="AC185" i="1"/>
  <c r="AD185" i="1"/>
  <c r="Y186" i="1"/>
  <c r="Z186" i="1"/>
  <c r="AA186" i="1"/>
  <c r="AB186" i="1"/>
  <c r="AC186" i="1"/>
  <c r="AD186" i="1"/>
  <c r="Y187" i="1"/>
  <c r="Z187" i="1"/>
  <c r="AA187" i="1"/>
  <c r="AB187" i="1"/>
  <c r="AC187" i="1"/>
  <c r="AD187" i="1"/>
  <c r="Y188" i="1"/>
  <c r="Z188" i="1"/>
  <c r="AA188" i="1"/>
  <c r="AB188" i="1"/>
  <c r="AC188" i="1"/>
  <c r="AD188" i="1"/>
  <c r="Y189" i="1"/>
  <c r="Z189" i="1"/>
  <c r="AA189" i="1"/>
  <c r="AB189" i="1"/>
  <c r="AC189" i="1"/>
  <c r="AD189" i="1"/>
  <c r="Y190" i="1"/>
  <c r="Z190" i="1"/>
  <c r="AA190" i="1"/>
  <c r="AB190" i="1"/>
  <c r="AC190" i="1"/>
  <c r="AD190" i="1"/>
  <c r="Y191" i="1"/>
  <c r="Z191" i="1"/>
  <c r="AA191" i="1"/>
  <c r="AB191" i="1"/>
  <c r="AC191" i="1"/>
  <c r="AD191" i="1"/>
  <c r="Y192" i="1"/>
  <c r="Z192" i="1"/>
  <c r="AA192" i="1"/>
  <c r="AB192" i="1"/>
  <c r="AC192" i="1"/>
  <c r="AD192" i="1"/>
  <c r="Y193" i="1"/>
  <c r="Z193" i="1"/>
  <c r="AA193" i="1"/>
  <c r="AB193" i="1"/>
  <c r="AC193" i="1"/>
  <c r="AD193" i="1"/>
  <c r="Y194" i="1"/>
  <c r="Z194" i="1"/>
  <c r="AA194" i="1"/>
  <c r="AB194" i="1"/>
  <c r="AC194" i="1"/>
  <c r="AD194" i="1"/>
  <c r="Y195" i="1"/>
  <c r="Z195" i="1"/>
  <c r="AA195" i="1"/>
  <c r="AB195" i="1"/>
  <c r="AC195" i="1"/>
  <c r="AD195" i="1"/>
  <c r="Y196" i="1"/>
  <c r="Z196" i="1"/>
  <c r="AA196" i="1"/>
  <c r="AB196" i="1"/>
  <c r="AC196" i="1"/>
  <c r="AD196" i="1"/>
  <c r="Y197" i="1"/>
  <c r="Z197" i="1"/>
  <c r="AA197" i="1"/>
  <c r="AB197" i="1"/>
  <c r="AC197" i="1"/>
  <c r="AD197" i="1"/>
  <c r="Y198" i="1"/>
  <c r="Z198" i="1"/>
  <c r="AA198" i="1"/>
  <c r="AB198" i="1"/>
  <c r="AC198" i="1"/>
  <c r="AD198" i="1"/>
  <c r="Y199" i="1"/>
  <c r="Z199" i="1"/>
  <c r="AA199" i="1"/>
  <c r="AB199" i="1"/>
  <c r="AC199" i="1"/>
  <c r="AD199" i="1"/>
  <c r="Y200" i="1"/>
  <c r="Z200" i="1"/>
  <c r="AA200" i="1"/>
  <c r="AB200" i="1"/>
  <c r="AC200" i="1"/>
  <c r="AD200" i="1"/>
  <c r="Y201" i="1"/>
  <c r="Z201" i="1"/>
  <c r="AA201" i="1"/>
  <c r="AB201" i="1"/>
  <c r="AC201" i="1"/>
  <c r="AD201" i="1"/>
  <c r="Y202" i="1"/>
  <c r="Z202" i="1"/>
  <c r="AA202" i="1"/>
  <c r="AB202" i="1"/>
  <c r="AC202" i="1"/>
  <c r="AD202" i="1"/>
  <c r="Y203" i="1"/>
  <c r="Z203" i="1"/>
  <c r="AA203" i="1"/>
  <c r="AB203" i="1"/>
  <c r="AC203" i="1"/>
  <c r="AD203" i="1"/>
  <c r="Y204" i="1"/>
  <c r="Z204" i="1"/>
  <c r="AA204" i="1"/>
  <c r="AB204" i="1"/>
  <c r="AC204" i="1"/>
  <c r="AD204" i="1"/>
  <c r="Y205" i="1"/>
  <c r="Z205" i="1"/>
  <c r="AA205" i="1"/>
  <c r="AB205" i="1"/>
  <c r="AC205" i="1"/>
  <c r="AD205" i="1"/>
  <c r="Y206" i="1"/>
  <c r="Z206" i="1"/>
  <c r="AA206" i="1"/>
  <c r="AB206" i="1"/>
  <c r="AC206" i="1"/>
  <c r="AD206" i="1"/>
  <c r="Y207" i="1"/>
  <c r="Z207" i="1"/>
  <c r="AA207" i="1"/>
  <c r="AB207" i="1"/>
  <c r="AC207" i="1"/>
  <c r="AD207" i="1"/>
  <c r="Y208" i="1"/>
  <c r="Z208" i="1"/>
  <c r="AA208" i="1"/>
  <c r="AB208" i="1"/>
  <c r="AC208" i="1"/>
  <c r="AD208" i="1"/>
  <c r="Y209" i="1"/>
  <c r="Z209" i="1"/>
  <c r="AA209" i="1"/>
  <c r="AB209" i="1"/>
  <c r="AC209" i="1"/>
  <c r="AD209" i="1"/>
  <c r="Y210" i="1"/>
  <c r="Z210" i="1"/>
  <c r="AA210" i="1"/>
  <c r="AB210" i="1"/>
  <c r="AC210" i="1"/>
  <c r="AD210" i="1"/>
  <c r="Y211" i="1"/>
  <c r="Z211" i="1"/>
  <c r="AA211" i="1"/>
  <c r="AB211" i="1"/>
  <c r="AC211" i="1"/>
  <c r="AD211" i="1"/>
  <c r="Y212" i="1"/>
  <c r="Z212" i="1"/>
  <c r="AA212" i="1"/>
  <c r="AB212" i="1"/>
  <c r="AC212" i="1"/>
  <c r="AD212" i="1"/>
  <c r="Y213" i="1"/>
  <c r="Z213" i="1"/>
  <c r="AA213" i="1"/>
  <c r="AB213" i="1"/>
  <c r="AC213" i="1"/>
  <c r="AD213" i="1"/>
  <c r="Y214" i="1"/>
  <c r="Z214" i="1"/>
  <c r="AA214" i="1"/>
  <c r="AB214" i="1"/>
  <c r="AC214" i="1"/>
  <c r="AD214" i="1"/>
  <c r="Y215" i="1"/>
  <c r="Z215" i="1"/>
  <c r="AA215" i="1"/>
  <c r="AB215" i="1"/>
  <c r="AC215" i="1"/>
  <c r="AD215" i="1"/>
  <c r="Y216" i="1"/>
  <c r="Z216" i="1"/>
  <c r="AA216" i="1"/>
  <c r="AB216" i="1"/>
  <c r="AC216" i="1"/>
  <c r="AD216" i="1"/>
  <c r="Y217" i="1"/>
  <c r="Z217" i="1"/>
  <c r="AA217" i="1"/>
  <c r="AB217" i="1"/>
  <c r="AC217" i="1"/>
  <c r="AD217" i="1"/>
  <c r="Y218" i="1"/>
  <c r="Z218" i="1"/>
  <c r="AA218" i="1"/>
  <c r="AB218" i="1"/>
  <c r="AC218" i="1"/>
  <c r="AD218" i="1"/>
  <c r="Y219" i="1"/>
  <c r="Z219" i="1"/>
  <c r="AA219" i="1"/>
  <c r="AB219" i="1"/>
  <c r="AC219" i="1"/>
  <c r="AD219" i="1"/>
  <c r="Y220" i="1"/>
  <c r="Z220" i="1"/>
  <c r="AA220" i="1"/>
  <c r="AB220" i="1"/>
  <c r="AC220" i="1"/>
  <c r="AD220" i="1"/>
  <c r="Y221" i="1"/>
  <c r="Z221" i="1"/>
  <c r="AA221" i="1"/>
  <c r="AB221" i="1"/>
  <c r="AC221" i="1"/>
  <c r="AD221" i="1"/>
  <c r="Y222" i="1"/>
  <c r="Z222" i="1"/>
  <c r="AA222" i="1"/>
  <c r="AB222" i="1"/>
  <c r="AC222" i="1"/>
  <c r="AD222" i="1"/>
  <c r="Y223" i="1"/>
  <c r="Z223" i="1"/>
  <c r="AA223" i="1"/>
  <c r="AB223" i="1"/>
  <c r="AC223" i="1"/>
  <c r="AD223" i="1"/>
  <c r="Y224" i="1"/>
  <c r="Z224" i="1"/>
  <c r="AA224" i="1"/>
  <c r="AB224" i="1"/>
  <c r="AC224" i="1"/>
  <c r="AD224" i="1"/>
  <c r="Y225" i="1"/>
  <c r="Z225" i="1"/>
  <c r="AA225" i="1"/>
  <c r="AB225" i="1"/>
  <c r="AC225" i="1"/>
  <c r="AD225" i="1"/>
  <c r="Y226" i="1"/>
  <c r="Z226" i="1"/>
  <c r="AA226" i="1"/>
  <c r="AB226" i="1"/>
  <c r="AC226" i="1"/>
  <c r="AD226" i="1"/>
  <c r="Y227" i="1"/>
  <c r="Z227" i="1"/>
  <c r="AA227" i="1"/>
  <c r="AB227" i="1"/>
  <c r="AC227" i="1"/>
  <c r="AD227" i="1"/>
  <c r="Y228" i="1"/>
  <c r="Z228" i="1"/>
  <c r="AA228" i="1"/>
  <c r="AB228" i="1"/>
  <c r="AC228" i="1"/>
  <c r="AD228" i="1"/>
  <c r="Y229" i="1"/>
  <c r="Z229" i="1"/>
  <c r="AA229" i="1"/>
  <c r="AB229" i="1"/>
  <c r="AC229" i="1"/>
  <c r="AD229" i="1"/>
  <c r="Y230" i="1"/>
  <c r="Z230" i="1"/>
  <c r="AA230" i="1"/>
  <c r="AB230" i="1"/>
  <c r="AC230" i="1"/>
  <c r="AD230" i="1"/>
  <c r="Y231" i="1"/>
  <c r="Z231" i="1"/>
  <c r="AA231" i="1"/>
  <c r="AB231" i="1"/>
  <c r="AC231" i="1"/>
  <c r="AD231" i="1"/>
  <c r="Y232" i="1"/>
  <c r="Z232" i="1"/>
  <c r="AA232" i="1"/>
  <c r="AB232" i="1"/>
  <c r="AC232" i="1"/>
  <c r="AD232" i="1"/>
  <c r="Y233" i="1"/>
  <c r="Z233" i="1"/>
  <c r="AA233" i="1"/>
  <c r="AB233" i="1"/>
  <c r="AC233" i="1"/>
  <c r="AD233" i="1"/>
  <c r="Y234" i="1"/>
  <c r="Z234" i="1"/>
  <c r="AA234" i="1"/>
  <c r="AB234" i="1"/>
  <c r="AC234" i="1"/>
  <c r="AD234" i="1"/>
  <c r="Y235" i="1"/>
  <c r="Z235" i="1"/>
  <c r="AA235" i="1"/>
  <c r="AB235" i="1"/>
  <c r="AC235" i="1"/>
  <c r="AD235" i="1"/>
  <c r="Y236" i="1"/>
  <c r="Z236" i="1"/>
  <c r="AA236" i="1"/>
  <c r="AB236" i="1"/>
  <c r="AC236" i="1"/>
  <c r="AD236" i="1"/>
  <c r="Y237" i="1"/>
  <c r="Z237" i="1"/>
  <c r="AA237" i="1"/>
  <c r="AB237" i="1"/>
  <c r="AC237" i="1"/>
  <c r="AD237" i="1"/>
  <c r="Y238" i="1"/>
  <c r="Z238" i="1"/>
  <c r="AA238" i="1"/>
  <c r="AB238" i="1"/>
  <c r="AC238" i="1"/>
  <c r="AD238" i="1"/>
  <c r="Y239" i="1"/>
  <c r="Z239" i="1"/>
  <c r="AA239" i="1"/>
  <c r="AB239" i="1"/>
  <c r="AC239" i="1"/>
  <c r="AD239" i="1"/>
  <c r="Y240" i="1"/>
  <c r="Z240" i="1"/>
  <c r="AA240" i="1"/>
  <c r="AB240" i="1"/>
  <c r="AC240" i="1"/>
  <c r="AD240" i="1"/>
  <c r="Y241" i="1"/>
  <c r="Z241" i="1"/>
  <c r="AA241" i="1"/>
  <c r="AB241" i="1"/>
  <c r="AC241" i="1"/>
  <c r="AD241" i="1"/>
  <c r="Y242" i="1"/>
  <c r="Z242" i="1"/>
  <c r="AA242" i="1"/>
  <c r="AB242" i="1"/>
  <c r="AC242" i="1"/>
  <c r="AD242" i="1"/>
  <c r="Y243" i="1"/>
  <c r="Z243" i="1"/>
  <c r="AA243" i="1"/>
  <c r="AB243" i="1"/>
  <c r="AC243" i="1"/>
  <c r="AD243" i="1"/>
  <c r="Y244" i="1"/>
  <c r="Z244" i="1"/>
  <c r="AA244" i="1"/>
  <c r="AB244" i="1"/>
  <c r="AC244" i="1"/>
  <c r="AD244" i="1"/>
  <c r="Y245" i="1"/>
  <c r="Z245" i="1"/>
  <c r="AA245" i="1"/>
  <c r="AB245" i="1"/>
  <c r="AC245" i="1"/>
  <c r="AD245" i="1"/>
  <c r="Y246" i="1"/>
  <c r="Z246" i="1"/>
  <c r="AA246" i="1"/>
  <c r="AB246" i="1"/>
  <c r="AC246" i="1"/>
  <c r="AD246" i="1"/>
  <c r="Y247" i="1"/>
  <c r="Z247" i="1"/>
  <c r="AA247" i="1"/>
  <c r="AB247" i="1"/>
  <c r="AC247" i="1"/>
  <c r="AD247" i="1"/>
  <c r="Y248" i="1"/>
  <c r="Z248" i="1"/>
  <c r="AA248" i="1"/>
  <c r="AB248" i="1"/>
  <c r="AC248" i="1"/>
  <c r="AD248" i="1"/>
  <c r="Y249" i="1"/>
  <c r="Z249" i="1"/>
  <c r="AA249" i="1"/>
  <c r="AB249" i="1"/>
  <c r="AC249" i="1"/>
  <c r="AD249" i="1"/>
  <c r="Y250" i="1"/>
  <c r="Z250" i="1"/>
  <c r="AA250" i="1"/>
  <c r="AB250" i="1"/>
  <c r="AC250" i="1"/>
  <c r="AD250" i="1"/>
  <c r="Y251" i="1"/>
  <c r="Z251" i="1"/>
  <c r="AA251" i="1"/>
  <c r="AB251" i="1"/>
  <c r="AC251" i="1"/>
  <c r="AD251" i="1"/>
  <c r="Y252" i="1"/>
  <c r="Z252" i="1"/>
  <c r="AA252" i="1"/>
  <c r="AB252" i="1"/>
  <c r="AC252" i="1"/>
  <c r="AD252" i="1"/>
  <c r="Y253" i="1"/>
  <c r="Z253" i="1"/>
  <c r="AA253" i="1"/>
  <c r="AB253" i="1"/>
  <c r="AC253" i="1"/>
  <c r="AD253" i="1"/>
  <c r="Y254" i="1"/>
  <c r="Z254" i="1"/>
  <c r="AA254" i="1"/>
  <c r="AB254" i="1"/>
  <c r="AC254" i="1"/>
  <c r="AD254" i="1"/>
  <c r="Y255" i="1"/>
  <c r="Z255" i="1"/>
  <c r="AA255" i="1"/>
  <c r="AB255" i="1"/>
  <c r="AC255" i="1"/>
  <c r="AD255" i="1"/>
  <c r="Y256" i="1"/>
  <c r="Z256" i="1"/>
  <c r="AA256" i="1"/>
  <c r="AB256" i="1"/>
  <c r="AC256" i="1"/>
  <c r="AD256" i="1"/>
  <c r="Y257" i="1"/>
  <c r="Z257" i="1"/>
  <c r="AA257" i="1"/>
  <c r="AB257" i="1"/>
  <c r="AC257" i="1"/>
  <c r="AD257" i="1"/>
  <c r="Y258" i="1"/>
  <c r="Z258" i="1"/>
  <c r="AA258" i="1"/>
  <c r="AB258" i="1"/>
  <c r="AC258" i="1"/>
  <c r="AD258" i="1"/>
  <c r="Y259" i="1"/>
  <c r="Z259" i="1"/>
  <c r="AA259" i="1"/>
  <c r="AB259" i="1"/>
  <c r="AC259" i="1"/>
  <c r="AD259" i="1"/>
  <c r="Y260" i="1"/>
  <c r="Z260" i="1"/>
  <c r="AA260" i="1"/>
  <c r="AB260" i="1"/>
  <c r="AC260" i="1"/>
  <c r="AD260" i="1"/>
  <c r="Y261" i="1"/>
  <c r="Z261" i="1"/>
  <c r="AA261" i="1"/>
  <c r="AB261" i="1"/>
  <c r="AC261" i="1"/>
  <c r="AD261" i="1"/>
  <c r="Y262" i="1"/>
  <c r="Z262" i="1"/>
  <c r="AA262" i="1"/>
  <c r="AB262" i="1"/>
  <c r="AC262" i="1"/>
  <c r="AD262" i="1"/>
  <c r="Y263" i="1"/>
  <c r="Z263" i="1"/>
  <c r="AA263" i="1"/>
  <c r="AB263" i="1"/>
  <c r="AC263" i="1"/>
  <c r="AD263" i="1"/>
  <c r="Y264" i="1"/>
  <c r="Z264" i="1"/>
  <c r="AA264" i="1"/>
  <c r="AB264" i="1"/>
  <c r="AC264" i="1"/>
  <c r="AD264" i="1"/>
  <c r="Y265" i="1"/>
  <c r="Z265" i="1"/>
  <c r="AA265" i="1"/>
  <c r="AB265" i="1"/>
  <c r="AC265" i="1"/>
  <c r="AD265" i="1"/>
  <c r="Y266" i="1"/>
  <c r="Z266" i="1"/>
  <c r="AA266" i="1"/>
  <c r="AB266" i="1"/>
  <c r="AC266" i="1"/>
  <c r="AD266" i="1"/>
  <c r="Y267" i="1"/>
  <c r="Z267" i="1"/>
  <c r="AA267" i="1"/>
  <c r="AB267" i="1"/>
  <c r="AC267" i="1"/>
  <c r="AD267" i="1"/>
  <c r="Y268" i="1"/>
  <c r="Z268" i="1"/>
  <c r="AA268" i="1"/>
  <c r="AB268" i="1"/>
  <c r="AC268" i="1"/>
  <c r="AD268" i="1"/>
  <c r="Y269" i="1"/>
  <c r="Z269" i="1"/>
  <c r="AA269" i="1"/>
  <c r="AB269" i="1"/>
  <c r="AC269" i="1"/>
  <c r="AD269" i="1"/>
  <c r="Y270" i="1"/>
  <c r="Z270" i="1"/>
  <c r="AA270" i="1"/>
  <c r="AB270" i="1"/>
  <c r="AC270" i="1"/>
  <c r="AD270" i="1"/>
  <c r="Y271" i="1"/>
  <c r="Z271" i="1"/>
  <c r="AA271" i="1"/>
  <c r="AB271" i="1"/>
  <c r="AC271" i="1"/>
  <c r="AD271" i="1"/>
  <c r="Y272" i="1"/>
  <c r="Z272" i="1"/>
  <c r="AA272" i="1"/>
  <c r="AB272" i="1"/>
  <c r="AC272" i="1"/>
  <c r="AD272" i="1"/>
  <c r="Y273" i="1"/>
  <c r="Z273" i="1"/>
  <c r="AA273" i="1"/>
  <c r="AB273" i="1"/>
  <c r="AC273" i="1"/>
  <c r="AD273" i="1"/>
  <c r="Y274" i="1"/>
  <c r="Z274" i="1"/>
  <c r="AA274" i="1"/>
  <c r="AB274" i="1"/>
  <c r="AC274" i="1"/>
  <c r="AD274" i="1"/>
  <c r="Y275" i="1"/>
  <c r="Z275" i="1"/>
  <c r="AA275" i="1"/>
  <c r="AB275" i="1"/>
  <c r="AC275" i="1"/>
  <c r="AD275" i="1"/>
  <c r="Y276" i="1"/>
  <c r="Z276" i="1"/>
  <c r="AA276" i="1"/>
  <c r="AB276" i="1"/>
  <c r="AC276" i="1"/>
  <c r="AD276" i="1"/>
  <c r="Y277" i="1"/>
  <c r="Z277" i="1"/>
  <c r="AA277" i="1"/>
  <c r="AB277" i="1"/>
  <c r="AC277" i="1"/>
  <c r="AD277" i="1"/>
  <c r="Y278" i="1"/>
  <c r="Z278" i="1"/>
  <c r="AA278" i="1"/>
  <c r="AB278" i="1"/>
  <c r="AC278" i="1"/>
  <c r="AD278" i="1"/>
  <c r="Y279" i="1"/>
  <c r="Z279" i="1"/>
  <c r="AA279" i="1"/>
  <c r="AB279" i="1"/>
  <c r="AC279" i="1"/>
  <c r="AD279" i="1"/>
  <c r="Y280" i="1"/>
  <c r="Z280" i="1"/>
  <c r="AA280" i="1"/>
  <c r="AB280" i="1"/>
  <c r="AC280" i="1"/>
  <c r="AD280" i="1"/>
  <c r="Y281" i="1"/>
  <c r="Z281" i="1"/>
  <c r="AA281" i="1"/>
  <c r="AB281" i="1"/>
  <c r="AC281" i="1"/>
  <c r="AD281" i="1"/>
  <c r="Y282" i="1"/>
  <c r="Z282" i="1"/>
  <c r="AA282" i="1"/>
  <c r="AB282" i="1"/>
  <c r="AC282" i="1"/>
  <c r="AD282" i="1"/>
  <c r="Y283" i="1"/>
  <c r="Z283" i="1"/>
  <c r="AA283" i="1"/>
  <c r="AB283" i="1"/>
  <c r="AC283" i="1"/>
  <c r="AD283" i="1"/>
  <c r="Y284" i="1"/>
  <c r="Z284" i="1"/>
  <c r="AA284" i="1"/>
  <c r="AB284" i="1"/>
  <c r="AC284" i="1"/>
  <c r="AD284" i="1"/>
  <c r="Y285" i="1"/>
  <c r="Z285" i="1"/>
  <c r="AA285" i="1"/>
  <c r="AB285" i="1"/>
  <c r="AC285" i="1"/>
  <c r="AD285" i="1"/>
  <c r="Y286" i="1"/>
  <c r="Z286" i="1"/>
  <c r="AA286" i="1"/>
  <c r="AB286" i="1"/>
  <c r="AC286" i="1"/>
  <c r="AD286" i="1"/>
  <c r="Y287" i="1"/>
  <c r="Z287" i="1"/>
  <c r="AA287" i="1"/>
  <c r="AB287" i="1"/>
  <c r="AC287" i="1"/>
  <c r="AD287" i="1"/>
  <c r="Y288" i="1"/>
  <c r="Z288" i="1"/>
  <c r="AA288" i="1"/>
  <c r="AB288" i="1"/>
  <c r="AC288" i="1"/>
  <c r="AD288" i="1"/>
  <c r="Y289" i="1"/>
  <c r="Z289" i="1"/>
  <c r="AA289" i="1"/>
  <c r="AB289" i="1"/>
  <c r="AC289" i="1"/>
  <c r="AD289" i="1"/>
  <c r="Y290" i="1"/>
  <c r="Z290" i="1"/>
  <c r="AA290" i="1"/>
  <c r="AB290" i="1"/>
  <c r="AC290" i="1"/>
  <c r="AD290" i="1"/>
  <c r="Y291" i="1"/>
  <c r="Z291" i="1"/>
  <c r="AA291" i="1"/>
  <c r="AB291" i="1"/>
  <c r="AC291" i="1"/>
  <c r="AD291" i="1"/>
  <c r="Y292" i="1"/>
  <c r="Z292" i="1"/>
  <c r="AA292" i="1"/>
  <c r="AB292" i="1"/>
  <c r="AC292" i="1"/>
  <c r="AD292" i="1"/>
  <c r="Y293" i="1"/>
  <c r="Z293" i="1"/>
  <c r="AA293" i="1"/>
  <c r="AB293" i="1"/>
  <c r="AC293" i="1"/>
  <c r="AD293" i="1"/>
  <c r="Y294" i="1"/>
  <c r="Z294" i="1"/>
  <c r="AA294" i="1"/>
  <c r="AB294" i="1"/>
  <c r="AC294" i="1"/>
  <c r="AD294" i="1"/>
  <c r="Y295" i="1"/>
  <c r="Z295" i="1"/>
  <c r="AA295" i="1"/>
  <c r="AB295" i="1"/>
  <c r="AC295" i="1"/>
  <c r="AD295" i="1"/>
  <c r="Y296" i="1"/>
  <c r="Z296" i="1"/>
  <c r="AA296" i="1"/>
  <c r="AB296" i="1"/>
  <c r="AC296" i="1"/>
  <c r="AD296" i="1"/>
  <c r="Y297" i="1"/>
  <c r="Z297" i="1"/>
  <c r="AA297" i="1"/>
  <c r="AB297" i="1"/>
  <c r="AC297" i="1"/>
  <c r="AD297" i="1"/>
  <c r="Y298" i="1"/>
  <c r="Z298" i="1"/>
  <c r="AA298" i="1"/>
  <c r="AB298" i="1"/>
  <c r="AC298" i="1"/>
  <c r="AD298" i="1"/>
  <c r="Y299" i="1"/>
  <c r="Z299" i="1"/>
  <c r="AA299" i="1"/>
  <c r="AB299" i="1"/>
  <c r="AC299" i="1"/>
  <c r="AD299" i="1"/>
  <c r="Y300" i="1"/>
  <c r="Z300" i="1"/>
  <c r="AA300" i="1"/>
  <c r="AB300" i="1"/>
  <c r="AC300" i="1"/>
  <c r="AD300" i="1"/>
  <c r="Y301" i="1"/>
  <c r="Z301" i="1"/>
  <c r="AA301" i="1"/>
  <c r="AB301" i="1"/>
  <c r="AC301" i="1"/>
  <c r="AD301" i="1"/>
  <c r="Y302" i="1"/>
  <c r="Z302" i="1"/>
  <c r="AA302" i="1"/>
  <c r="AB302" i="1"/>
  <c r="AC302" i="1"/>
  <c r="AD302" i="1"/>
  <c r="Y303" i="1"/>
  <c r="Z303" i="1"/>
  <c r="AA303" i="1"/>
  <c r="AB303" i="1"/>
  <c r="AC303" i="1"/>
  <c r="AD303" i="1"/>
  <c r="Y304" i="1"/>
  <c r="Z304" i="1"/>
  <c r="AA304" i="1"/>
  <c r="AB304" i="1"/>
  <c r="AC304" i="1"/>
  <c r="AD304" i="1"/>
  <c r="Y305" i="1"/>
  <c r="Z305" i="1"/>
  <c r="AA305" i="1"/>
  <c r="AB305" i="1"/>
  <c r="AC305" i="1"/>
  <c r="AD305" i="1"/>
  <c r="Y306" i="1"/>
  <c r="Z306" i="1"/>
  <c r="AA306" i="1"/>
  <c r="AB306" i="1"/>
  <c r="AC306" i="1"/>
  <c r="AD306" i="1"/>
  <c r="Y307" i="1"/>
  <c r="Z307" i="1"/>
  <c r="AA307" i="1"/>
  <c r="AB307" i="1"/>
  <c r="AC307" i="1"/>
  <c r="AD307" i="1"/>
  <c r="Y308" i="1"/>
  <c r="Z308" i="1"/>
  <c r="AA308" i="1"/>
  <c r="AB308" i="1"/>
  <c r="AC308" i="1"/>
  <c r="AD308" i="1"/>
  <c r="Y309" i="1"/>
  <c r="Z309" i="1"/>
  <c r="AA309" i="1"/>
  <c r="AB309" i="1"/>
  <c r="AC309" i="1"/>
  <c r="AD309" i="1"/>
  <c r="Y310" i="1"/>
  <c r="Z310" i="1"/>
  <c r="AA310" i="1"/>
  <c r="AB310" i="1"/>
  <c r="AC310" i="1"/>
  <c r="AD310" i="1"/>
  <c r="Y311" i="1"/>
  <c r="Z311" i="1"/>
  <c r="AA311" i="1"/>
  <c r="AB311" i="1"/>
  <c r="AC311" i="1"/>
  <c r="AD311" i="1"/>
  <c r="Y312" i="1"/>
  <c r="Z312" i="1"/>
  <c r="AA312" i="1"/>
  <c r="AB312" i="1"/>
  <c r="AC312" i="1"/>
  <c r="AD312" i="1"/>
  <c r="Y313" i="1"/>
  <c r="Z313" i="1"/>
  <c r="AA313" i="1"/>
  <c r="AB313" i="1"/>
  <c r="AC313" i="1"/>
  <c r="AD313" i="1"/>
  <c r="Y314" i="1"/>
  <c r="Z314" i="1"/>
  <c r="AA314" i="1"/>
  <c r="AB314" i="1"/>
  <c r="AC314" i="1"/>
  <c r="AD314" i="1"/>
  <c r="Y315" i="1"/>
  <c r="Z315" i="1"/>
  <c r="AA315" i="1"/>
  <c r="AB315" i="1"/>
  <c r="AC315" i="1"/>
  <c r="AD315" i="1"/>
  <c r="Y316" i="1"/>
  <c r="Z316" i="1"/>
  <c r="AA316" i="1"/>
  <c r="AB316" i="1"/>
  <c r="AC316" i="1"/>
  <c r="AD316" i="1"/>
  <c r="Y317" i="1"/>
  <c r="Z317" i="1"/>
  <c r="AA317" i="1"/>
  <c r="AB317" i="1"/>
  <c r="AC317" i="1"/>
  <c r="AD317" i="1"/>
  <c r="Y318" i="1"/>
  <c r="Z318" i="1"/>
  <c r="AA318" i="1"/>
  <c r="AB318" i="1"/>
  <c r="AC318" i="1"/>
  <c r="AD318" i="1"/>
  <c r="Y319" i="1"/>
  <c r="Z319" i="1"/>
  <c r="AA319" i="1"/>
  <c r="AB319" i="1"/>
  <c r="AC319" i="1"/>
  <c r="AD319" i="1"/>
  <c r="Y320" i="1"/>
  <c r="Z320" i="1"/>
  <c r="AA320" i="1"/>
  <c r="AB320" i="1"/>
  <c r="AC320" i="1"/>
  <c r="AD320" i="1"/>
  <c r="Y321" i="1"/>
  <c r="Z321" i="1"/>
  <c r="AA321" i="1"/>
  <c r="AB321" i="1"/>
  <c r="AC321" i="1"/>
  <c r="AD321" i="1"/>
  <c r="Y322" i="1"/>
  <c r="Z322" i="1"/>
  <c r="AA322" i="1"/>
  <c r="AB322" i="1"/>
  <c r="AC322" i="1"/>
  <c r="AD322" i="1"/>
  <c r="Y323" i="1"/>
  <c r="Z323" i="1"/>
  <c r="AA323" i="1"/>
  <c r="AB323" i="1"/>
  <c r="AC323" i="1"/>
  <c r="AD323" i="1"/>
  <c r="Y324" i="1"/>
  <c r="Z324" i="1"/>
  <c r="AA324" i="1"/>
  <c r="AB324" i="1"/>
  <c r="AC324" i="1"/>
  <c r="AD324" i="1"/>
  <c r="Y325" i="1"/>
  <c r="Z325" i="1"/>
  <c r="AA325" i="1"/>
  <c r="AB325" i="1"/>
  <c r="AC325" i="1"/>
  <c r="AD325" i="1"/>
  <c r="Y326" i="1"/>
  <c r="Z326" i="1"/>
  <c r="AA326" i="1"/>
  <c r="AB326" i="1"/>
  <c r="AC326" i="1"/>
  <c r="AD326" i="1"/>
  <c r="Y327" i="1"/>
  <c r="Z327" i="1"/>
  <c r="AA327" i="1"/>
  <c r="AB327" i="1"/>
  <c r="AC327" i="1"/>
  <c r="AD327" i="1"/>
  <c r="Y328" i="1"/>
  <c r="Z328" i="1"/>
  <c r="AA328" i="1"/>
  <c r="AB328" i="1"/>
  <c r="AC328" i="1"/>
  <c r="AD328" i="1"/>
  <c r="Y329" i="1"/>
  <c r="Z329" i="1"/>
  <c r="AA329" i="1"/>
  <c r="AB329" i="1"/>
  <c r="AC329" i="1"/>
  <c r="AD329" i="1"/>
  <c r="Y330" i="1"/>
  <c r="Z330" i="1"/>
  <c r="AA330" i="1"/>
  <c r="AB330" i="1"/>
  <c r="AC330" i="1"/>
  <c r="AD330" i="1"/>
  <c r="Y331" i="1"/>
  <c r="Z331" i="1"/>
  <c r="AA331" i="1"/>
  <c r="AB331" i="1"/>
  <c r="AC331" i="1"/>
  <c r="AD331" i="1"/>
  <c r="Y332" i="1"/>
  <c r="Z332" i="1"/>
  <c r="AA332" i="1"/>
  <c r="AB332" i="1"/>
  <c r="AC332" i="1"/>
  <c r="AD332" i="1"/>
  <c r="Y333" i="1"/>
  <c r="Z333" i="1"/>
  <c r="AA333" i="1"/>
  <c r="AB333" i="1"/>
  <c r="AC333" i="1"/>
  <c r="AD333" i="1"/>
  <c r="Y334" i="1"/>
  <c r="Z334" i="1"/>
  <c r="AA334" i="1"/>
  <c r="AB334" i="1"/>
  <c r="AC334" i="1"/>
  <c r="AD334" i="1"/>
  <c r="Y335" i="1"/>
  <c r="Z335" i="1"/>
  <c r="AA335" i="1"/>
  <c r="AB335" i="1"/>
  <c r="AC335" i="1"/>
  <c r="AD335" i="1"/>
  <c r="Y336" i="1"/>
  <c r="Z336" i="1"/>
  <c r="AA336" i="1"/>
  <c r="AB336" i="1"/>
  <c r="AC336" i="1"/>
  <c r="AD336" i="1"/>
  <c r="Y337" i="1"/>
  <c r="Z337" i="1"/>
  <c r="AA337" i="1"/>
  <c r="AB337" i="1"/>
  <c r="AC337" i="1"/>
  <c r="AD337" i="1"/>
  <c r="Y338" i="1"/>
  <c r="Z338" i="1"/>
  <c r="AA338" i="1"/>
  <c r="AB338" i="1"/>
  <c r="AC338" i="1"/>
  <c r="AD338" i="1"/>
  <c r="Y339" i="1"/>
  <c r="Z339" i="1"/>
  <c r="AA339" i="1"/>
  <c r="AB339" i="1"/>
  <c r="AC339" i="1"/>
  <c r="AD339" i="1"/>
  <c r="Y340" i="1"/>
  <c r="Z340" i="1"/>
  <c r="AA340" i="1"/>
  <c r="AB340" i="1"/>
  <c r="AC340" i="1"/>
  <c r="AD340" i="1"/>
  <c r="Y341" i="1"/>
  <c r="Z341" i="1"/>
  <c r="AA341" i="1"/>
  <c r="AB341" i="1"/>
  <c r="AC341" i="1"/>
  <c r="AD341" i="1"/>
  <c r="Y342" i="1"/>
  <c r="Z342" i="1"/>
  <c r="AA342" i="1"/>
  <c r="AB342" i="1"/>
  <c r="AC342" i="1"/>
  <c r="AD342" i="1"/>
  <c r="Y343" i="1"/>
  <c r="Z343" i="1"/>
  <c r="AA343" i="1"/>
  <c r="AB343" i="1"/>
  <c r="AC343" i="1"/>
  <c r="AD343" i="1"/>
  <c r="Y344" i="1"/>
  <c r="Z344" i="1"/>
  <c r="AA344" i="1"/>
  <c r="AB344" i="1"/>
  <c r="AC344" i="1"/>
  <c r="AD344" i="1"/>
  <c r="Y345" i="1"/>
  <c r="Z345" i="1"/>
  <c r="AA345" i="1"/>
  <c r="AB345" i="1"/>
  <c r="AC345" i="1"/>
  <c r="AD345" i="1"/>
  <c r="Y346" i="1"/>
  <c r="Z346" i="1"/>
  <c r="AA346" i="1"/>
  <c r="AB346" i="1"/>
  <c r="AC346" i="1"/>
  <c r="AD346" i="1"/>
  <c r="Y347" i="1"/>
  <c r="Z347" i="1"/>
  <c r="AA347" i="1"/>
  <c r="AB347" i="1"/>
  <c r="AC347" i="1"/>
  <c r="AD347" i="1"/>
  <c r="Y348" i="1"/>
  <c r="Z348" i="1"/>
  <c r="AA348" i="1"/>
  <c r="AB348" i="1"/>
  <c r="AC348" i="1"/>
  <c r="AD348" i="1"/>
  <c r="Y349" i="1"/>
  <c r="Z349" i="1"/>
  <c r="AA349" i="1"/>
  <c r="AB349" i="1"/>
  <c r="AC349" i="1"/>
  <c r="AD349" i="1"/>
  <c r="Y350" i="1"/>
  <c r="Z350" i="1"/>
  <c r="AA350" i="1"/>
  <c r="AB350" i="1"/>
  <c r="AC350" i="1"/>
  <c r="AD350" i="1"/>
  <c r="Y351" i="1"/>
  <c r="Z351" i="1"/>
  <c r="AA351" i="1"/>
  <c r="AB351" i="1"/>
  <c r="AC351" i="1"/>
  <c r="AD351" i="1"/>
  <c r="Y352" i="1"/>
  <c r="Z352" i="1"/>
  <c r="AA352" i="1"/>
  <c r="AB352" i="1"/>
  <c r="AC352" i="1"/>
  <c r="AD352" i="1"/>
  <c r="Y353" i="1"/>
  <c r="Z353" i="1"/>
  <c r="AA353" i="1"/>
  <c r="AB353" i="1"/>
  <c r="AC353" i="1"/>
  <c r="AD353" i="1"/>
  <c r="Y354" i="1"/>
  <c r="Z354" i="1"/>
  <c r="AA354" i="1"/>
  <c r="AB354" i="1"/>
  <c r="AC354" i="1"/>
  <c r="AD354" i="1"/>
  <c r="Y355" i="1"/>
  <c r="Z355" i="1"/>
  <c r="AA355" i="1"/>
  <c r="AB355" i="1"/>
  <c r="AC355" i="1"/>
  <c r="AD355" i="1"/>
  <c r="Y356" i="1"/>
  <c r="Z356" i="1"/>
  <c r="AA356" i="1"/>
  <c r="AB356" i="1"/>
  <c r="AC356" i="1"/>
  <c r="AD356" i="1"/>
  <c r="Y357" i="1"/>
  <c r="Z357" i="1"/>
  <c r="AA357" i="1"/>
  <c r="AB357" i="1"/>
  <c r="AC357" i="1"/>
  <c r="AD357" i="1"/>
  <c r="Y358" i="1"/>
  <c r="Z358" i="1"/>
  <c r="AA358" i="1"/>
  <c r="AB358" i="1"/>
  <c r="AC358" i="1"/>
  <c r="AD358" i="1"/>
  <c r="Y359" i="1"/>
  <c r="Z359" i="1"/>
  <c r="AA359" i="1"/>
  <c r="AB359" i="1"/>
  <c r="AC359" i="1"/>
  <c r="AD359" i="1"/>
  <c r="Y360" i="1"/>
  <c r="Z360" i="1"/>
  <c r="AA360" i="1"/>
  <c r="AB360" i="1"/>
  <c r="AC360" i="1"/>
  <c r="AD360" i="1"/>
  <c r="Y361" i="1"/>
  <c r="Z361" i="1"/>
  <c r="AA361" i="1"/>
  <c r="AB361" i="1"/>
  <c r="AC361" i="1"/>
  <c r="AD361" i="1"/>
  <c r="Y362" i="1"/>
  <c r="Z362" i="1"/>
  <c r="AA362" i="1"/>
  <c r="AB362" i="1"/>
  <c r="AC362" i="1"/>
  <c r="AD362" i="1"/>
  <c r="Y363" i="1"/>
  <c r="Z363" i="1"/>
  <c r="AA363" i="1"/>
  <c r="AB363" i="1"/>
  <c r="AC363" i="1"/>
  <c r="AD363" i="1"/>
  <c r="Y364" i="1"/>
  <c r="Z364" i="1"/>
  <c r="AA364" i="1"/>
  <c r="AB364" i="1"/>
  <c r="AC364" i="1"/>
  <c r="AD364" i="1"/>
  <c r="Y365" i="1"/>
  <c r="Z365" i="1"/>
  <c r="AA365" i="1"/>
  <c r="AB365" i="1"/>
  <c r="AC365" i="1"/>
  <c r="AD365" i="1"/>
  <c r="Y366" i="1"/>
  <c r="Z366" i="1"/>
  <c r="AA366" i="1"/>
  <c r="AB366" i="1"/>
  <c r="AC366" i="1"/>
  <c r="AD366" i="1"/>
  <c r="Y367" i="1"/>
  <c r="Z367" i="1"/>
  <c r="AA367" i="1"/>
  <c r="AB367" i="1"/>
  <c r="AC367" i="1"/>
  <c r="AD367" i="1"/>
  <c r="Y368" i="1"/>
  <c r="Z368" i="1"/>
  <c r="AA368" i="1"/>
  <c r="AB368" i="1"/>
  <c r="AC368" i="1"/>
  <c r="AD368" i="1"/>
  <c r="Y369" i="1"/>
  <c r="Z369" i="1"/>
  <c r="AA369" i="1"/>
  <c r="AB369" i="1"/>
  <c r="AC369" i="1"/>
  <c r="AD369" i="1"/>
  <c r="Y370" i="1"/>
  <c r="Z370" i="1"/>
  <c r="AA370" i="1"/>
  <c r="AB370" i="1"/>
  <c r="AC370" i="1"/>
  <c r="AD370" i="1"/>
  <c r="Y371" i="1"/>
  <c r="Z371" i="1"/>
  <c r="AA371" i="1"/>
  <c r="AB371" i="1"/>
  <c r="AC371" i="1"/>
  <c r="AD371" i="1"/>
  <c r="Y372" i="1"/>
  <c r="Z372" i="1"/>
  <c r="AA372" i="1"/>
  <c r="AB372" i="1"/>
  <c r="AC372" i="1"/>
  <c r="AD372" i="1"/>
  <c r="Y373" i="1"/>
  <c r="Z373" i="1"/>
  <c r="AA373" i="1"/>
  <c r="AB373" i="1"/>
  <c r="AC373" i="1"/>
  <c r="AD373" i="1"/>
  <c r="Y374" i="1"/>
  <c r="Z374" i="1"/>
  <c r="AA374" i="1"/>
  <c r="AB374" i="1"/>
  <c r="AC374" i="1"/>
  <c r="AD374" i="1"/>
  <c r="Y375" i="1"/>
  <c r="Z375" i="1"/>
  <c r="AA375" i="1"/>
  <c r="AB375" i="1"/>
  <c r="AC375" i="1"/>
  <c r="AD375" i="1"/>
  <c r="Y376" i="1"/>
  <c r="Z376" i="1"/>
  <c r="AA376" i="1"/>
  <c r="AB376" i="1"/>
  <c r="AC376" i="1"/>
  <c r="AD376" i="1"/>
  <c r="Y377" i="1"/>
  <c r="Z377" i="1"/>
  <c r="AA377" i="1"/>
  <c r="AB377" i="1"/>
  <c r="AC377" i="1"/>
  <c r="AD377" i="1"/>
  <c r="Y378" i="1"/>
  <c r="Z378" i="1"/>
  <c r="AA378" i="1"/>
  <c r="AB378" i="1"/>
  <c r="AC378" i="1"/>
  <c r="AD378" i="1"/>
  <c r="Y379" i="1"/>
  <c r="Z379" i="1"/>
  <c r="AA379" i="1"/>
  <c r="AB379" i="1"/>
  <c r="AC379" i="1"/>
  <c r="AD379" i="1"/>
  <c r="Y380" i="1"/>
  <c r="Z380" i="1"/>
  <c r="AA380" i="1"/>
  <c r="AB380" i="1"/>
  <c r="AC380" i="1"/>
  <c r="AD380" i="1"/>
  <c r="Y381" i="1"/>
  <c r="Z381" i="1"/>
  <c r="AA381" i="1"/>
  <c r="AB381" i="1"/>
  <c r="AC381" i="1"/>
  <c r="AD381" i="1"/>
  <c r="Y382" i="1"/>
  <c r="Z382" i="1"/>
  <c r="AA382" i="1"/>
  <c r="AB382" i="1"/>
  <c r="AC382" i="1"/>
  <c r="AD382" i="1"/>
  <c r="Y383" i="1"/>
  <c r="Z383" i="1"/>
  <c r="AA383" i="1"/>
  <c r="AB383" i="1"/>
  <c r="AC383" i="1"/>
  <c r="AD383" i="1"/>
  <c r="Y384" i="1"/>
  <c r="Z384" i="1"/>
  <c r="AA384" i="1"/>
  <c r="AB384" i="1"/>
  <c r="AC384" i="1"/>
  <c r="AD384" i="1"/>
  <c r="Y385" i="1"/>
  <c r="Z385" i="1"/>
  <c r="AA385" i="1"/>
  <c r="AB385" i="1"/>
  <c r="AC385" i="1"/>
  <c r="AD385" i="1"/>
  <c r="Y386" i="1"/>
  <c r="Z386" i="1"/>
  <c r="AA386" i="1"/>
  <c r="AB386" i="1"/>
  <c r="AC386" i="1"/>
  <c r="AD386" i="1"/>
  <c r="Y387" i="1"/>
  <c r="Z387" i="1"/>
  <c r="AA387" i="1"/>
  <c r="AB387" i="1"/>
  <c r="AC387" i="1"/>
  <c r="AD387" i="1"/>
  <c r="Y388" i="1"/>
  <c r="Z388" i="1"/>
  <c r="AA388" i="1"/>
  <c r="AB388" i="1"/>
  <c r="AC388" i="1"/>
  <c r="AD388" i="1"/>
  <c r="Y389" i="1"/>
  <c r="Z389" i="1"/>
  <c r="AA389" i="1"/>
  <c r="AB389" i="1"/>
  <c r="AC389" i="1"/>
  <c r="AD389" i="1"/>
  <c r="Y390" i="1"/>
  <c r="Z390" i="1"/>
  <c r="AA390" i="1"/>
  <c r="AB390" i="1"/>
  <c r="AC390" i="1"/>
  <c r="AD390" i="1"/>
  <c r="Y391" i="1"/>
  <c r="Z391" i="1"/>
  <c r="AA391" i="1"/>
  <c r="AB391" i="1"/>
  <c r="AC391" i="1"/>
  <c r="AD391" i="1"/>
  <c r="Y392" i="1"/>
  <c r="Z392" i="1"/>
  <c r="AA392" i="1"/>
  <c r="AB392" i="1"/>
  <c r="AC392" i="1"/>
  <c r="AD392" i="1"/>
  <c r="Y393" i="1"/>
  <c r="Z393" i="1"/>
  <c r="AA393" i="1"/>
  <c r="AB393" i="1"/>
  <c r="AC393" i="1"/>
  <c r="AD393" i="1"/>
  <c r="Y394" i="1"/>
  <c r="Z394" i="1"/>
  <c r="AA394" i="1"/>
  <c r="AB394" i="1"/>
  <c r="AC394" i="1"/>
  <c r="AD394" i="1"/>
  <c r="Y395" i="1"/>
  <c r="Z395" i="1"/>
  <c r="AA395" i="1"/>
  <c r="AB395" i="1"/>
  <c r="AC395" i="1"/>
  <c r="AD395" i="1"/>
  <c r="Y396" i="1"/>
  <c r="Z396" i="1"/>
  <c r="AA396" i="1"/>
  <c r="AB396" i="1"/>
  <c r="AC396" i="1"/>
  <c r="AD396" i="1"/>
  <c r="Y397" i="1"/>
  <c r="Z397" i="1"/>
  <c r="AA397" i="1"/>
  <c r="AB397" i="1"/>
  <c r="AC397" i="1"/>
  <c r="AD397" i="1"/>
  <c r="Y398" i="1"/>
  <c r="Z398" i="1"/>
  <c r="AA398" i="1"/>
  <c r="AB398" i="1"/>
  <c r="AC398" i="1"/>
  <c r="AD398" i="1"/>
  <c r="Y399" i="1"/>
  <c r="Z399" i="1"/>
  <c r="AA399" i="1"/>
  <c r="AB399" i="1"/>
  <c r="AC399" i="1"/>
  <c r="AD399" i="1"/>
  <c r="Y400" i="1"/>
  <c r="Z400" i="1"/>
  <c r="AA400" i="1"/>
  <c r="AB400" i="1"/>
  <c r="AC400" i="1"/>
  <c r="AD400" i="1"/>
  <c r="Y401" i="1"/>
  <c r="Z401" i="1"/>
  <c r="AA401" i="1"/>
  <c r="AB401" i="1"/>
  <c r="AC401" i="1"/>
  <c r="AD401" i="1"/>
  <c r="Y402" i="1"/>
  <c r="Z402" i="1"/>
  <c r="AA402" i="1"/>
  <c r="AB402" i="1"/>
  <c r="AC402" i="1"/>
  <c r="AD402" i="1"/>
  <c r="Y403" i="1"/>
  <c r="Z403" i="1"/>
  <c r="AA403" i="1"/>
  <c r="AB403" i="1"/>
  <c r="AC403" i="1"/>
  <c r="AD403" i="1"/>
  <c r="Y404" i="1"/>
  <c r="Z404" i="1"/>
  <c r="AA404" i="1"/>
  <c r="AB404" i="1"/>
  <c r="AC404" i="1"/>
  <c r="AD404" i="1"/>
  <c r="Y405" i="1"/>
  <c r="Z405" i="1"/>
  <c r="AA405" i="1"/>
  <c r="AB405" i="1"/>
  <c r="AC405" i="1"/>
  <c r="AD405" i="1"/>
  <c r="Y406" i="1"/>
  <c r="Z406" i="1"/>
  <c r="AA406" i="1"/>
  <c r="AB406" i="1"/>
  <c r="AC406" i="1"/>
  <c r="AD406" i="1"/>
  <c r="Y407" i="1"/>
  <c r="Z407" i="1"/>
  <c r="AA407" i="1"/>
  <c r="AB407" i="1"/>
  <c r="AC407" i="1"/>
  <c r="AD407" i="1"/>
  <c r="Y408" i="1"/>
  <c r="Z408" i="1"/>
  <c r="AA408" i="1"/>
  <c r="AB408" i="1"/>
  <c r="AC408" i="1"/>
  <c r="AD408" i="1"/>
  <c r="Y409" i="1"/>
  <c r="Z409" i="1"/>
  <c r="AA409" i="1"/>
  <c r="AB409" i="1"/>
  <c r="AC409" i="1"/>
  <c r="AD409" i="1"/>
  <c r="Y410" i="1"/>
  <c r="Z410" i="1"/>
  <c r="AA410" i="1"/>
  <c r="AB410" i="1"/>
  <c r="AC410" i="1"/>
  <c r="AD410" i="1"/>
  <c r="Y411" i="1"/>
  <c r="Z411" i="1"/>
  <c r="AA411" i="1"/>
  <c r="AB411" i="1"/>
  <c r="AC411" i="1"/>
  <c r="AD411" i="1"/>
  <c r="Y412" i="1"/>
  <c r="Z412" i="1"/>
  <c r="AA412" i="1"/>
  <c r="AB412" i="1"/>
  <c r="AC412" i="1"/>
  <c r="AD412" i="1"/>
  <c r="Y413" i="1"/>
  <c r="Z413" i="1"/>
  <c r="AA413" i="1"/>
  <c r="AB413" i="1"/>
  <c r="AC413" i="1"/>
  <c r="AD413" i="1"/>
  <c r="Y414" i="1"/>
  <c r="Z414" i="1"/>
  <c r="AA414" i="1"/>
  <c r="AB414" i="1"/>
  <c r="AC414" i="1"/>
  <c r="AD414" i="1"/>
  <c r="Y415" i="1"/>
  <c r="Z415" i="1"/>
  <c r="AA415" i="1"/>
  <c r="AB415" i="1"/>
  <c r="AC415" i="1"/>
  <c r="AD415" i="1"/>
  <c r="Y416" i="1"/>
  <c r="Z416" i="1"/>
  <c r="AA416" i="1"/>
  <c r="AB416" i="1"/>
  <c r="AC416" i="1"/>
  <c r="AD416" i="1"/>
  <c r="Y417" i="1"/>
  <c r="Z417" i="1"/>
  <c r="AA417" i="1"/>
  <c r="AB417" i="1"/>
  <c r="AC417" i="1"/>
  <c r="AD417" i="1"/>
  <c r="Y418" i="1"/>
  <c r="Z418" i="1"/>
  <c r="AA418" i="1"/>
  <c r="AB418" i="1"/>
  <c r="AC418" i="1"/>
  <c r="AD418" i="1"/>
  <c r="Y419" i="1"/>
  <c r="Z419" i="1"/>
  <c r="AA419" i="1"/>
  <c r="AB419" i="1"/>
  <c r="AC419" i="1"/>
  <c r="AD419" i="1"/>
  <c r="Y420" i="1"/>
  <c r="Z420" i="1"/>
  <c r="AA420" i="1"/>
  <c r="AB420" i="1"/>
  <c r="AC420" i="1"/>
  <c r="AD420" i="1"/>
  <c r="Y421" i="1"/>
  <c r="Z421" i="1"/>
  <c r="AA421" i="1"/>
  <c r="AB421" i="1"/>
  <c r="AC421" i="1"/>
  <c r="AD421" i="1"/>
  <c r="Y422" i="1"/>
  <c r="Z422" i="1"/>
  <c r="AA422" i="1"/>
  <c r="AB422" i="1"/>
  <c r="AC422" i="1"/>
  <c r="AD422" i="1"/>
  <c r="Y423" i="1"/>
  <c r="Z423" i="1"/>
  <c r="AA423" i="1"/>
  <c r="AB423" i="1"/>
  <c r="AC423" i="1"/>
  <c r="AD423" i="1"/>
  <c r="Y424" i="1"/>
  <c r="Z424" i="1"/>
  <c r="AA424" i="1"/>
  <c r="AB424" i="1"/>
  <c r="AC424" i="1"/>
  <c r="AD424" i="1"/>
  <c r="Y425" i="1"/>
  <c r="Z425" i="1"/>
  <c r="AA425" i="1"/>
  <c r="AB425" i="1"/>
  <c r="AC425" i="1"/>
  <c r="AD425" i="1"/>
  <c r="Y426" i="1"/>
  <c r="Z426" i="1"/>
  <c r="AA426" i="1"/>
  <c r="AB426" i="1"/>
  <c r="AC426" i="1"/>
  <c r="AD426" i="1"/>
  <c r="Y427" i="1"/>
  <c r="Z427" i="1"/>
  <c r="AA427" i="1"/>
  <c r="AB427" i="1"/>
  <c r="AC427" i="1"/>
  <c r="AD427" i="1"/>
  <c r="Y428" i="1"/>
  <c r="Z428" i="1"/>
  <c r="AA428" i="1"/>
  <c r="AB428" i="1"/>
  <c r="AC428" i="1"/>
  <c r="AD428" i="1"/>
  <c r="Y429" i="1"/>
  <c r="Z429" i="1"/>
  <c r="AA429" i="1"/>
  <c r="AB429" i="1"/>
  <c r="AC429" i="1"/>
  <c r="AD429" i="1"/>
  <c r="Y430" i="1"/>
  <c r="Z430" i="1"/>
  <c r="AA430" i="1"/>
  <c r="AB430" i="1"/>
  <c r="AC430" i="1"/>
  <c r="AD430" i="1"/>
  <c r="Y431" i="1"/>
  <c r="Z431" i="1"/>
  <c r="AA431" i="1"/>
  <c r="AB431" i="1"/>
  <c r="AC431" i="1"/>
  <c r="AD431" i="1"/>
  <c r="Y432" i="1"/>
  <c r="Z432" i="1"/>
  <c r="AA432" i="1"/>
  <c r="AB432" i="1"/>
  <c r="AC432" i="1"/>
  <c r="AD432" i="1"/>
  <c r="Y433" i="1"/>
  <c r="Z433" i="1"/>
  <c r="AA433" i="1"/>
  <c r="AB433" i="1"/>
  <c r="AC433" i="1"/>
  <c r="AD433" i="1"/>
  <c r="Y434" i="1"/>
  <c r="Z434" i="1"/>
  <c r="AA434" i="1"/>
  <c r="AB434" i="1"/>
  <c r="AC434" i="1"/>
  <c r="AD434" i="1"/>
  <c r="Y435" i="1"/>
  <c r="Z435" i="1"/>
  <c r="AA435" i="1"/>
  <c r="AB435" i="1"/>
  <c r="AC435" i="1"/>
  <c r="AD435" i="1"/>
  <c r="Y436" i="1"/>
  <c r="Z436" i="1"/>
  <c r="AA436" i="1"/>
  <c r="AB436" i="1"/>
  <c r="AC436" i="1"/>
  <c r="AD436" i="1"/>
  <c r="Y437" i="1"/>
  <c r="Z437" i="1"/>
  <c r="AA437" i="1"/>
  <c r="AB437" i="1"/>
  <c r="AC437" i="1"/>
  <c r="AD437" i="1"/>
  <c r="Y438" i="1"/>
  <c r="Z438" i="1"/>
  <c r="AA438" i="1"/>
  <c r="AB438" i="1"/>
  <c r="AC438" i="1"/>
  <c r="AD438" i="1"/>
  <c r="Y439" i="1"/>
  <c r="Z439" i="1"/>
  <c r="AA439" i="1"/>
  <c r="AB439" i="1"/>
  <c r="AC439" i="1"/>
  <c r="AD439" i="1"/>
  <c r="Y440" i="1"/>
  <c r="Z440" i="1"/>
  <c r="AA440" i="1"/>
  <c r="AB440" i="1"/>
  <c r="AC440" i="1"/>
  <c r="AD440" i="1"/>
  <c r="Y441" i="1"/>
  <c r="Z441" i="1"/>
  <c r="AA441" i="1"/>
  <c r="AB441" i="1"/>
  <c r="AC441" i="1"/>
  <c r="AD441" i="1"/>
  <c r="Y442" i="1"/>
  <c r="Z442" i="1"/>
  <c r="AA442" i="1"/>
  <c r="AB442" i="1"/>
  <c r="AC442" i="1"/>
  <c r="AD442" i="1"/>
  <c r="Y443" i="1"/>
  <c r="Z443" i="1"/>
  <c r="AA443" i="1"/>
  <c r="AB443" i="1"/>
  <c r="AC443" i="1"/>
  <c r="AD443" i="1"/>
  <c r="Y444" i="1"/>
  <c r="Z444" i="1"/>
  <c r="AA444" i="1"/>
  <c r="AB444" i="1"/>
  <c r="AC444" i="1"/>
  <c r="AD444" i="1"/>
  <c r="Y445" i="1"/>
  <c r="Z445" i="1"/>
  <c r="AA445" i="1"/>
  <c r="AB445" i="1"/>
  <c r="AC445" i="1"/>
  <c r="AD445" i="1"/>
  <c r="Y446" i="1"/>
  <c r="Z446" i="1"/>
  <c r="AA446" i="1"/>
  <c r="AB446" i="1"/>
  <c r="AC446" i="1"/>
  <c r="AD446" i="1"/>
  <c r="Y447" i="1"/>
  <c r="Z447" i="1"/>
  <c r="AA447" i="1"/>
  <c r="AB447" i="1"/>
  <c r="AC447" i="1"/>
  <c r="AD447" i="1"/>
  <c r="Y448" i="1"/>
  <c r="Z448" i="1"/>
  <c r="AA448" i="1"/>
  <c r="AB448" i="1"/>
  <c r="AC448" i="1"/>
  <c r="AD448" i="1"/>
  <c r="Y449" i="1"/>
  <c r="Z449" i="1"/>
  <c r="AA449" i="1"/>
  <c r="AB449" i="1"/>
  <c r="AC449" i="1"/>
  <c r="AD449" i="1"/>
  <c r="Y450" i="1"/>
  <c r="Z450" i="1"/>
  <c r="AA450" i="1"/>
  <c r="AB450" i="1"/>
  <c r="AC450" i="1"/>
  <c r="AD450" i="1"/>
  <c r="Y451" i="1"/>
  <c r="Z451" i="1"/>
  <c r="AA451" i="1"/>
  <c r="AB451" i="1"/>
  <c r="AC451" i="1"/>
  <c r="AD451" i="1"/>
  <c r="Y452" i="1"/>
  <c r="Z452" i="1"/>
  <c r="AA452" i="1"/>
  <c r="AB452" i="1"/>
  <c r="AC452" i="1"/>
  <c r="AD452" i="1"/>
  <c r="Y453" i="1"/>
  <c r="Z453" i="1"/>
  <c r="AA453" i="1"/>
  <c r="AB453" i="1"/>
  <c r="AC453" i="1"/>
  <c r="AD453" i="1"/>
  <c r="Y454" i="1"/>
  <c r="Z454" i="1"/>
  <c r="AA454" i="1"/>
  <c r="AB454" i="1"/>
  <c r="AC454" i="1"/>
  <c r="AD454" i="1"/>
  <c r="Y455" i="1"/>
  <c r="Z455" i="1"/>
  <c r="AA455" i="1"/>
  <c r="AB455" i="1"/>
  <c r="AC455" i="1"/>
  <c r="AD455" i="1"/>
  <c r="Y456" i="1"/>
  <c r="Z456" i="1"/>
  <c r="AA456" i="1"/>
  <c r="AB456" i="1"/>
  <c r="AC456" i="1"/>
  <c r="AD456" i="1"/>
  <c r="Y457" i="1"/>
  <c r="Z457" i="1"/>
  <c r="AA457" i="1"/>
  <c r="AB457" i="1"/>
  <c r="AC457" i="1"/>
  <c r="AD457" i="1"/>
  <c r="Y458" i="1"/>
  <c r="Z458" i="1"/>
  <c r="AA458" i="1"/>
  <c r="AB458" i="1"/>
  <c r="AC458" i="1"/>
  <c r="AD458" i="1"/>
  <c r="Y459" i="1"/>
  <c r="Z459" i="1"/>
  <c r="AA459" i="1"/>
  <c r="AB459" i="1"/>
  <c r="AC459" i="1"/>
  <c r="AD459" i="1"/>
  <c r="Y460" i="1"/>
  <c r="Z460" i="1"/>
  <c r="AA460" i="1"/>
  <c r="AB460" i="1"/>
  <c r="AC460" i="1"/>
  <c r="AD460" i="1"/>
  <c r="Y461" i="1"/>
  <c r="Z461" i="1"/>
  <c r="AA461" i="1"/>
  <c r="AB461" i="1"/>
  <c r="AC461" i="1"/>
  <c r="AD461" i="1"/>
  <c r="Y462" i="1"/>
  <c r="Z462" i="1"/>
  <c r="AA462" i="1"/>
  <c r="AB462" i="1"/>
  <c r="AC462" i="1"/>
  <c r="AD462" i="1"/>
  <c r="Y463" i="1"/>
  <c r="Z463" i="1"/>
  <c r="AA463" i="1"/>
  <c r="AB463" i="1"/>
  <c r="AC463" i="1"/>
  <c r="AD463" i="1"/>
  <c r="Y464" i="1"/>
  <c r="Z464" i="1"/>
  <c r="AA464" i="1"/>
  <c r="AB464" i="1"/>
  <c r="AC464" i="1"/>
  <c r="AD464" i="1"/>
  <c r="Y465" i="1"/>
  <c r="Z465" i="1"/>
  <c r="AA465" i="1"/>
  <c r="AB465" i="1"/>
  <c r="AC465" i="1"/>
  <c r="AD465" i="1"/>
  <c r="Y466" i="1"/>
  <c r="Z466" i="1"/>
  <c r="AA466" i="1"/>
  <c r="AB466" i="1"/>
  <c r="AC466" i="1"/>
  <c r="AD466" i="1"/>
  <c r="Y467" i="1"/>
  <c r="Z467" i="1"/>
  <c r="AA467" i="1"/>
  <c r="AB467" i="1"/>
  <c r="AC467" i="1"/>
  <c r="AD467" i="1"/>
  <c r="Y468" i="1"/>
  <c r="Z468" i="1"/>
  <c r="AA468" i="1"/>
  <c r="AB468" i="1"/>
  <c r="AC468" i="1"/>
  <c r="AD468" i="1"/>
  <c r="Y469" i="1"/>
  <c r="Z469" i="1"/>
  <c r="AA469" i="1"/>
  <c r="AB469" i="1"/>
  <c r="AC469" i="1"/>
  <c r="AD469" i="1"/>
  <c r="Y470" i="1"/>
  <c r="Z470" i="1"/>
  <c r="AA470" i="1"/>
  <c r="AB470" i="1"/>
  <c r="AC470" i="1"/>
  <c r="AD470" i="1"/>
  <c r="Y471" i="1"/>
  <c r="Z471" i="1"/>
  <c r="AA471" i="1"/>
  <c r="AB471" i="1"/>
  <c r="AC471" i="1"/>
  <c r="AD471" i="1"/>
  <c r="Y472" i="1"/>
  <c r="Z472" i="1"/>
  <c r="AA472" i="1"/>
  <c r="AB472" i="1"/>
  <c r="AC472" i="1"/>
  <c r="AD472" i="1"/>
  <c r="Y473" i="1"/>
  <c r="Z473" i="1"/>
  <c r="AA473" i="1"/>
  <c r="AB473" i="1"/>
  <c r="AC473" i="1"/>
  <c r="AD473" i="1"/>
  <c r="Y474" i="1"/>
  <c r="Z474" i="1"/>
  <c r="AA474" i="1"/>
  <c r="AB474" i="1"/>
  <c r="AC474" i="1"/>
  <c r="AD474" i="1"/>
  <c r="Y475" i="1"/>
  <c r="Z475" i="1"/>
  <c r="AA475" i="1"/>
  <c r="AB475" i="1"/>
  <c r="AC475" i="1"/>
  <c r="AD475" i="1"/>
  <c r="Y476" i="1"/>
  <c r="Z476" i="1"/>
  <c r="AA476" i="1"/>
  <c r="AB476" i="1"/>
  <c r="AC476" i="1"/>
  <c r="AD476" i="1"/>
  <c r="Y477" i="1"/>
  <c r="Z477" i="1"/>
  <c r="AA477" i="1"/>
  <c r="AB477" i="1"/>
  <c r="AC477" i="1"/>
  <c r="AD477" i="1"/>
  <c r="Y478" i="1"/>
  <c r="Z478" i="1"/>
  <c r="AA478" i="1"/>
  <c r="AB478" i="1"/>
  <c r="AC478" i="1"/>
  <c r="AD478" i="1"/>
  <c r="Y479" i="1"/>
  <c r="Z479" i="1"/>
  <c r="AA479" i="1"/>
  <c r="AB479" i="1"/>
  <c r="AC479" i="1"/>
  <c r="AD479" i="1"/>
  <c r="Y480" i="1"/>
  <c r="Z480" i="1"/>
  <c r="AA480" i="1"/>
  <c r="AB480" i="1"/>
  <c r="AC480" i="1"/>
  <c r="AD480" i="1"/>
  <c r="Y481" i="1"/>
  <c r="Z481" i="1"/>
  <c r="AA481" i="1"/>
  <c r="AB481" i="1"/>
  <c r="AC481" i="1"/>
  <c r="AD481" i="1"/>
  <c r="Y482" i="1"/>
  <c r="Z482" i="1"/>
  <c r="AA482" i="1"/>
  <c r="AB482" i="1"/>
  <c r="AC482" i="1"/>
  <c r="AD482" i="1"/>
  <c r="Y483" i="1"/>
  <c r="Z483" i="1"/>
  <c r="AA483" i="1"/>
  <c r="AB483" i="1"/>
  <c r="AC483" i="1"/>
  <c r="AD483" i="1"/>
  <c r="Y484" i="1"/>
  <c r="Z484" i="1"/>
  <c r="AA484" i="1"/>
  <c r="AB484" i="1"/>
  <c r="AC484" i="1"/>
  <c r="AD484" i="1"/>
  <c r="Y485" i="1"/>
  <c r="Z485" i="1"/>
  <c r="AA485" i="1"/>
  <c r="AB485" i="1"/>
  <c r="AC485" i="1"/>
  <c r="AD485" i="1"/>
  <c r="Y486" i="1"/>
  <c r="Z486" i="1"/>
  <c r="AA486" i="1"/>
  <c r="AB486" i="1"/>
  <c r="AC486" i="1"/>
  <c r="AD486" i="1"/>
  <c r="Y487" i="1"/>
  <c r="Z487" i="1"/>
  <c r="AA487" i="1"/>
  <c r="AB487" i="1"/>
  <c r="AC487" i="1"/>
  <c r="AD487" i="1"/>
  <c r="Y488" i="1"/>
  <c r="Z488" i="1"/>
  <c r="AA488" i="1"/>
  <c r="AB488" i="1"/>
  <c r="AC488" i="1"/>
  <c r="AD488" i="1"/>
  <c r="Y489" i="1"/>
  <c r="Z489" i="1"/>
  <c r="AA489" i="1"/>
  <c r="AB489" i="1"/>
  <c r="AC489" i="1"/>
  <c r="AD489" i="1"/>
  <c r="Y490" i="1"/>
  <c r="Z490" i="1"/>
  <c r="AA490" i="1"/>
  <c r="AB490" i="1"/>
  <c r="AC490" i="1"/>
  <c r="AD490" i="1"/>
  <c r="Y491" i="1"/>
  <c r="Z491" i="1"/>
  <c r="AA491" i="1"/>
  <c r="AB491" i="1"/>
  <c r="AC491" i="1"/>
  <c r="AD491" i="1"/>
  <c r="Y492" i="1"/>
  <c r="Z492" i="1"/>
  <c r="AA492" i="1"/>
  <c r="AB492" i="1"/>
  <c r="AC492" i="1"/>
  <c r="AD492" i="1"/>
  <c r="Y493" i="1"/>
  <c r="Z493" i="1"/>
  <c r="AA493" i="1"/>
  <c r="AB493" i="1"/>
  <c r="AC493" i="1"/>
  <c r="AD493" i="1"/>
  <c r="Y494" i="1"/>
  <c r="Z494" i="1"/>
  <c r="AA494" i="1"/>
  <c r="AB494" i="1"/>
  <c r="AC494" i="1"/>
  <c r="AD494" i="1"/>
  <c r="Y495" i="1"/>
  <c r="Z495" i="1"/>
  <c r="AA495" i="1"/>
  <c r="AB495" i="1"/>
  <c r="AC495" i="1"/>
  <c r="AD495" i="1"/>
  <c r="Y496" i="1"/>
  <c r="Z496" i="1"/>
  <c r="AA496" i="1"/>
  <c r="AB496" i="1"/>
  <c r="AC496" i="1"/>
  <c r="AD496" i="1"/>
  <c r="Y497" i="1"/>
  <c r="Z497" i="1"/>
  <c r="AA497" i="1"/>
  <c r="AB497" i="1"/>
  <c r="AC497" i="1"/>
  <c r="AD497" i="1"/>
  <c r="Y498" i="1"/>
  <c r="Z498" i="1"/>
  <c r="AA498" i="1"/>
  <c r="AB498" i="1"/>
  <c r="AC498" i="1"/>
  <c r="AD498" i="1"/>
  <c r="Y499" i="1"/>
  <c r="Z499" i="1"/>
  <c r="AA499" i="1"/>
  <c r="AB499" i="1"/>
  <c r="AC499" i="1"/>
  <c r="AD499" i="1"/>
  <c r="Y500" i="1"/>
  <c r="Z500" i="1"/>
  <c r="AA500" i="1"/>
  <c r="AB500" i="1"/>
  <c r="AC500" i="1"/>
  <c r="AD500" i="1"/>
  <c r="Y501" i="1"/>
  <c r="Z501" i="1"/>
  <c r="AA501" i="1"/>
  <c r="AB501" i="1"/>
  <c r="AC501" i="1"/>
  <c r="AD501" i="1"/>
  <c r="Y502" i="1"/>
  <c r="Z502" i="1"/>
  <c r="AA502" i="1"/>
  <c r="AB502" i="1"/>
  <c r="AC502" i="1"/>
  <c r="AD502" i="1"/>
  <c r="Y503" i="1"/>
  <c r="Z503" i="1"/>
  <c r="AA503" i="1"/>
  <c r="AB503" i="1"/>
  <c r="AC503" i="1"/>
  <c r="AD503" i="1"/>
  <c r="Y504" i="1"/>
  <c r="Z504" i="1"/>
  <c r="AA504" i="1"/>
  <c r="AB504" i="1"/>
  <c r="AC504" i="1"/>
  <c r="AD504" i="1"/>
  <c r="Y505" i="1"/>
  <c r="Z505" i="1"/>
  <c r="AA505" i="1"/>
  <c r="AB505" i="1"/>
  <c r="AC505" i="1"/>
  <c r="AD505" i="1"/>
  <c r="Y506" i="1"/>
  <c r="Z506" i="1"/>
  <c r="AA506" i="1"/>
  <c r="AB506" i="1"/>
  <c r="AC506" i="1"/>
  <c r="AD506" i="1"/>
  <c r="Y507" i="1"/>
  <c r="Z507" i="1"/>
  <c r="AA507" i="1"/>
  <c r="AB507" i="1"/>
  <c r="AC507" i="1"/>
  <c r="AD507" i="1"/>
  <c r="Y508" i="1"/>
  <c r="Z508" i="1"/>
  <c r="AA508" i="1"/>
  <c r="AB508" i="1"/>
  <c r="AC508" i="1"/>
  <c r="AD508" i="1"/>
  <c r="Y509" i="1"/>
  <c r="Z509" i="1"/>
  <c r="AA509" i="1"/>
  <c r="AB509" i="1"/>
  <c r="AC509" i="1"/>
  <c r="AD509" i="1"/>
  <c r="Y510" i="1"/>
  <c r="Z510" i="1"/>
  <c r="AA510" i="1"/>
  <c r="AB510" i="1"/>
  <c r="AC510" i="1"/>
  <c r="AD510" i="1"/>
  <c r="Y511" i="1"/>
  <c r="Z511" i="1"/>
  <c r="AA511" i="1"/>
  <c r="AB511" i="1"/>
  <c r="AC511" i="1"/>
  <c r="AD511" i="1"/>
  <c r="Y512" i="1"/>
  <c r="Z512" i="1"/>
  <c r="AA512" i="1"/>
  <c r="AB512" i="1"/>
  <c r="AC512" i="1"/>
  <c r="AD512" i="1"/>
  <c r="Y513" i="1"/>
  <c r="Z513" i="1"/>
  <c r="AA513" i="1"/>
  <c r="AB513" i="1"/>
  <c r="AC513" i="1"/>
  <c r="AD513" i="1"/>
  <c r="Y514" i="1"/>
  <c r="Z514" i="1"/>
  <c r="AA514" i="1"/>
  <c r="AB514" i="1"/>
  <c r="AC514" i="1"/>
  <c r="AD514" i="1"/>
  <c r="Y515" i="1"/>
  <c r="Z515" i="1"/>
  <c r="AA515" i="1"/>
  <c r="AB515" i="1"/>
  <c r="AC515" i="1"/>
  <c r="AD515" i="1"/>
  <c r="Y516" i="1"/>
  <c r="Z516" i="1"/>
  <c r="AA516" i="1"/>
  <c r="AB516" i="1"/>
  <c r="AC516" i="1"/>
  <c r="AD516" i="1"/>
  <c r="Y517" i="1"/>
  <c r="Z517" i="1"/>
  <c r="AA517" i="1"/>
  <c r="AB517" i="1"/>
  <c r="AC517" i="1"/>
  <c r="AD517" i="1"/>
  <c r="Y518" i="1"/>
  <c r="Z518" i="1"/>
  <c r="AA518" i="1"/>
  <c r="AB518" i="1"/>
  <c r="AC518" i="1"/>
  <c r="AD518" i="1"/>
  <c r="Y519" i="1"/>
  <c r="Z519" i="1"/>
  <c r="AA519" i="1"/>
  <c r="AB519" i="1"/>
  <c r="AC519" i="1"/>
  <c r="AD519" i="1"/>
  <c r="Y520" i="1"/>
  <c r="Z520" i="1"/>
  <c r="AA520" i="1"/>
  <c r="AB520" i="1"/>
  <c r="AC520" i="1"/>
  <c r="AD520" i="1"/>
  <c r="Y521" i="1"/>
  <c r="Z521" i="1"/>
  <c r="AA521" i="1"/>
  <c r="AB521" i="1"/>
  <c r="AC521" i="1"/>
  <c r="AD521" i="1"/>
  <c r="Y522" i="1"/>
  <c r="Z522" i="1"/>
  <c r="AA522" i="1"/>
  <c r="AB522" i="1"/>
  <c r="AC522" i="1"/>
  <c r="AD522" i="1"/>
  <c r="Y523" i="1"/>
  <c r="Z523" i="1"/>
  <c r="AA523" i="1"/>
  <c r="AB523" i="1"/>
  <c r="AC523" i="1"/>
  <c r="AD523" i="1"/>
  <c r="Y524" i="1"/>
  <c r="Z524" i="1"/>
  <c r="AA524" i="1"/>
  <c r="AB524" i="1"/>
  <c r="AC524" i="1"/>
  <c r="AD524" i="1"/>
  <c r="Y525" i="1"/>
  <c r="Z525" i="1"/>
  <c r="AA525" i="1"/>
  <c r="AB525" i="1"/>
  <c r="AC525" i="1"/>
  <c r="AD525" i="1"/>
  <c r="Y526" i="1"/>
  <c r="Z526" i="1"/>
  <c r="AA526" i="1"/>
  <c r="AB526" i="1"/>
  <c r="AC526" i="1"/>
  <c r="AD526" i="1"/>
  <c r="Y527" i="1"/>
  <c r="Z527" i="1"/>
  <c r="AA527" i="1"/>
  <c r="AB527" i="1"/>
  <c r="AC527" i="1"/>
  <c r="AD527" i="1"/>
  <c r="Y528" i="1"/>
  <c r="Z528" i="1"/>
  <c r="AA528" i="1"/>
  <c r="AB528" i="1"/>
  <c r="AC528" i="1"/>
  <c r="AD528" i="1"/>
  <c r="Y529" i="1"/>
  <c r="Z529" i="1"/>
  <c r="AA529" i="1"/>
  <c r="AB529" i="1"/>
  <c r="AC529" i="1"/>
  <c r="AD529" i="1"/>
  <c r="Y530" i="1"/>
  <c r="Z530" i="1"/>
  <c r="AA530" i="1"/>
  <c r="AB530" i="1"/>
  <c r="AC530" i="1"/>
  <c r="AD530" i="1"/>
  <c r="Y531" i="1"/>
  <c r="Z531" i="1"/>
  <c r="AA531" i="1"/>
  <c r="AB531" i="1"/>
  <c r="AC531" i="1"/>
  <c r="AD531" i="1"/>
  <c r="Y532" i="1"/>
  <c r="Z532" i="1"/>
  <c r="AA532" i="1"/>
  <c r="AB532" i="1"/>
  <c r="AC532" i="1"/>
  <c r="AD532" i="1"/>
  <c r="Y533" i="1"/>
  <c r="Z533" i="1"/>
  <c r="AA533" i="1"/>
  <c r="AB533" i="1"/>
  <c r="AC533" i="1"/>
  <c r="AD533" i="1"/>
  <c r="Y534" i="1"/>
  <c r="Z534" i="1"/>
  <c r="AA534" i="1"/>
  <c r="AB534" i="1"/>
  <c r="AC534" i="1"/>
  <c r="AD534" i="1"/>
  <c r="Y535" i="1"/>
  <c r="Z535" i="1"/>
  <c r="AA535" i="1"/>
  <c r="AB535" i="1"/>
  <c r="AC535" i="1"/>
  <c r="AD535" i="1"/>
  <c r="Y536" i="1"/>
  <c r="Z536" i="1"/>
  <c r="AA536" i="1"/>
  <c r="AB536" i="1"/>
  <c r="AC536" i="1"/>
  <c r="AD536" i="1"/>
  <c r="Y537" i="1"/>
  <c r="Z537" i="1"/>
  <c r="AA537" i="1"/>
  <c r="AB537" i="1"/>
  <c r="AC537" i="1"/>
  <c r="AD537" i="1"/>
  <c r="Y538" i="1"/>
  <c r="Z538" i="1"/>
  <c r="AA538" i="1"/>
  <c r="AB538" i="1"/>
  <c r="AC538" i="1"/>
  <c r="AD538" i="1"/>
  <c r="Y539" i="1"/>
  <c r="Z539" i="1"/>
  <c r="AA539" i="1"/>
  <c r="AB539" i="1"/>
  <c r="AC539" i="1"/>
  <c r="AD539" i="1"/>
  <c r="Y540" i="1"/>
  <c r="Z540" i="1"/>
  <c r="AA540" i="1"/>
  <c r="AB540" i="1"/>
  <c r="AC540" i="1"/>
  <c r="AD540" i="1"/>
  <c r="Y541" i="1"/>
  <c r="Z541" i="1"/>
  <c r="AA541" i="1"/>
  <c r="AB541" i="1"/>
  <c r="AC541" i="1"/>
  <c r="AD541" i="1"/>
  <c r="Y542" i="1"/>
  <c r="Z542" i="1"/>
  <c r="AA542" i="1"/>
  <c r="AB542" i="1"/>
  <c r="AC542" i="1"/>
  <c r="AD542" i="1"/>
  <c r="Y543" i="1"/>
  <c r="Z543" i="1"/>
  <c r="AA543" i="1"/>
  <c r="AB543" i="1"/>
  <c r="AC543" i="1"/>
  <c r="AD543" i="1"/>
  <c r="Y544" i="1"/>
  <c r="Z544" i="1"/>
  <c r="AA544" i="1"/>
  <c r="AB544" i="1"/>
  <c r="AC544" i="1"/>
  <c r="AD544" i="1"/>
  <c r="Y545" i="1"/>
  <c r="Z545" i="1"/>
  <c r="AA545" i="1"/>
  <c r="AB545" i="1"/>
  <c r="AC545" i="1"/>
  <c r="AD545" i="1"/>
  <c r="Y546" i="1"/>
  <c r="Z546" i="1"/>
  <c r="AA546" i="1"/>
  <c r="AB546" i="1"/>
  <c r="AC546" i="1"/>
  <c r="AD546" i="1"/>
  <c r="Y547" i="1"/>
  <c r="Z547" i="1"/>
  <c r="AA547" i="1"/>
  <c r="AB547" i="1"/>
  <c r="AC547" i="1"/>
  <c r="AD547" i="1"/>
  <c r="Y548" i="1"/>
  <c r="Z548" i="1"/>
  <c r="AA548" i="1"/>
  <c r="AB548" i="1"/>
  <c r="AC548" i="1"/>
  <c r="AD548" i="1"/>
  <c r="Y549" i="1"/>
  <c r="Z549" i="1"/>
  <c r="AA549" i="1"/>
  <c r="AB549" i="1"/>
  <c r="AC549" i="1"/>
  <c r="AD549" i="1"/>
  <c r="Y550" i="1"/>
  <c r="Z550" i="1"/>
  <c r="AA550" i="1"/>
  <c r="AB550" i="1"/>
  <c r="AC550" i="1"/>
  <c r="AD550" i="1"/>
  <c r="Y551" i="1"/>
  <c r="Z551" i="1"/>
  <c r="AA551" i="1"/>
  <c r="AB551" i="1"/>
  <c r="AC551" i="1"/>
  <c r="AD551" i="1"/>
  <c r="Y552" i="1"/>
  <c r="Z552" i="1"/>
  <c r="AA552" i="1"/>
  <c r="AB552" i="1"/>
  <c r="AC552" i="1"/>
  <c r="AD552" i="1"/>
  <c r="Y553" i="1"/>
  <c r="Z553" i="1"/>
  <c r="AA553" i="1"/>
  <c r="AB553" i="1"/>
  <c r="AC553" i="1"/>
  <c r="AD553" i="1"/>
  <c r="Y554" i="1"/>
  <c r="Z554" i="1"/>
  <c r="AA554" i="1"/>
  <c r="AB554" i="1"/>
  <c r="AC554" i="1"/>
  <c r="AD554" i="1"/>
  <c r="Y555" i="1"/>
  <c r="Z555" i="1"/>
  <c r="AA555" i="1"/>
  <c r="AB555" i="1"/>
  <c r="AC555" i="1"/>
  <c r="AD555" i="1"/>
  <c r="Y556" i="1"/>
  <c r="Z556" i="1"/>
  <c r="AA556" i="1"/>
  <c r="AB556" i="1"/>
  <c r="AC556" i="1"/>
  <c r="AD556" i="1"/>
  <c r="Y557" i="1"/>
  <c r="Z557" i="1"/>
  <c r="AA557" i="1"/>
  <c r="AB557" i="1"/>
  <c r="AC557" i="1"/>
  <c r="AD557" i="1"/>
  <c r="Y558" i="1"/>
  <c r="Z558" i="1"/>
  <c r="AA558" i="1"/>
  <c r="AB558" i="1"/>
  <c r="AC558" i="1"/>
  <c r="AD558" i="1"/>
  <c r="Y559" i="1"/>
  <c r="Z559" i="1"/>
  <c r="AA559" i="1"/>
  <c r="AB559" i="1"/>
  <c r="AC559" i="1"/>
  <c r="AD559" i="1"/>
  <c r="Y560" i="1"/>
  <c r="Z560" i="1"/>
  <c r="AA560" i="1"/>
  <c r="AB560" i="1"/>
  <c r="AC560" i="1"/>
  <c r="AD560" i="1"/>
  <c r="Y561" i="1"/>
  <c r="Z561" i="1"/>
  <c r="AA561" i="1"/>
  <c r="AB561" i="1"/>
  <c r="AC561" i="1"/>
  <c r="AD561" i="1"/>
  <c r="Y562" i="1"/>
  <c r="Z562" i="1"/>
  <c r="AA562" i="1"/>
  <c r="AB562" i="1"/>
  <c r="AC562" i="1"/>
  <c r="AD562" i="1"/>
  <c r="Y563" i="1"/>
  <c r="Z563" i="1"/>
  <c r="AA563" i="1"/>
  <c r="AB563" i="1"/>
  <c r="AC563" i="1"/>
  <c r="AD563" i="1"/>
  <c r="Y564" i="1"/>
  <c r="Z564" i="1"/>
  <c r="AA564" i="1"/>
  <c r="AB564" i="1"/>
  <c r="AC564" i="1"/>
  <c r="AD564" i="1"/>
  <c r="Y565" i="1"/>
  <c r="Z565" i="1"/>
  <c r="AA565" i="1"/>
  <c r="AB565" i="1"/>
  <c r="AC565" i="1"/>
  <c r="AD565" i="1"/>
  <c r="Y566" i="1"/>
  <c r="Z566" i="1"/>
  <c r="AA566" i="1"/>
  <c r="AB566" i="1"/>
  <c r="AC566" i="1"/>
  <c r="AD566" i="1"/>
  <c r="Y567" i="1"/>
  <c r="Z567" i="1"/>
  <c r="AA567" i="1"/>
  <c r="AB567" i="1"/>
  <c r="AC567" i="1"/>
  <c r="AD567" i="1"/>
  <c r="Y568" i="1"/>
  <c r="Z568" i="1"/>
  <c r="AA568" i="1"/>
  <c r="AB568" i="1"/>
  <c r="AC568" i="1"/>
  <c r="AD568" i="1"/>
  <c r="Y569" i="1"/>
  <c r="Z569" i="1"/>
  <c r="AA569" i="1"/>
  <c r="AB569" i="1"/>
  <c r="AC569" i="1"/>
  <c r="AD569" i="1"/>
  <c r="Y570" i="1"/>
  <c r="Z570" i="1"/>
  <c r="AA570" i="1"/>
  <c r="AB570" i="1"/>
  <c r="AC570" i="1"/>
  <c r="AD570" i="1"/>
  <c r="Y571" i="1"/>
  <c r="Z571" i="1"/>
  <c r="AA571" i="1"/>
  <c r="AB571" i="1"/>
  <c r="AC571" i="1"/>
  <c r="AD571" i="1"/>
  <c r="Y572" i="1"/>
  <c r="Z572" i="1"/>
  <c r="AA572" i="1"/>
  <c r="AB572" i="1"/>
  <c r="AC572" i="1"/>
  <c r="AD572" i="1"/>
  <c r="Y573" i="1"/>
  <c r="Z573" i="1"/>
  <c r="AA573" i="1"/>
  <c r="AB573" i="1"/>
  <c r="AC573" i="1"/>
  <c r="AD573" i="1"/>
  <c r="Y574" i="1"/>
  <c r="Z574" i="1"/>
  <c r="AA574" i="1"/>
  <c r="AB574" i="1"/>
  <c r="AC574" i="1"/>
  <c r="AD574" i="1"/>
  <c r="Y575" i="1"/>
  <c r="Z575" i="1"/>
  <c r="AA575" i="1"/>
  <c r="AB575" i="1"/>
  <c r="AC575" i="1"/>
  <c r="AD575" i="1"/>
  <c r="Y576" i="1"/>
  <c r="Z576" i="1"/>
  <c r="AA576" i="1"/>
  <c r="AB576" i="1"/>
  <c r="AC576" i="1"/>
  <c r="AD576" i="1"/>
  <c r="Y577" i="1"/>
  <c r="Z577" i="1"/>
  <c r="AA577" i="1"/>
  <c r="AB577" i="1"/>
  <c r="AC577" i="1"/>
  <c r="AD577" i="1"/>
  <c r="Y578" i="1"/>
  <c r="Z578" i="1"/>
  <c r="AA578" i="1"/>
  <c r="AB578" i="1"/>
  <c r="AC578" i="1"/>
  <c r="AD578" i="1"/>
  <c r="Y579" i="1"/>
  <c r="Z579" i="1"/>
  <c r="AA579" i="1"/>
  <c r="AB579" i="1"/>
  <c r="AC579" i="1"/>
  <c r="AD579" i="1"/>
  <c r="Y580" i="1"/>
  <c r="Z580" i="1"/>
  <c r="AA580" i="1"/>
  <c r="AB580" i="1"/>
  <c r="AC580" i="1"/>
  <c r="AD580" i="1"/>
  <c r="Y581" i="1"/>
  <c r="Z581" i="1"/>
  <c r="AA581" i="1"/>
  <c r="AB581" i="1"/>
  <c r="AC581" i="1"/>
  <c r="AD581" i="1"/>
  <c r="Y582" i="1"/>
  <c r="Z582" i="1"/>
  <c r="AA582" i="1"/>
  <c r="AB582" i="1"/>
  <c r="AC582" i="1"/>
  <c r="AD582" i="1"/>
  <c r="Y583" i="1"/>
  <c r="Z583" i="1"/>
  <c r="AA583" i="1"/>
  <c r="AB583" i="1"/>
  <c r="AC583" i="1"/>
  <c r="AD583" i="1"/>
  <c r="Y584" i="1"/>
  <c r="Z584" i="1"/>
  <c r="AA584" i="1"/>
  <c r="AB584" i="1"/>
  <c r="AC584" i="1"/>
  <c r="AD584" i="1"/>
  <c r="Y585" i="1"/>
  <c r="Z585" i="1"/>
  <c r="AA585" i="1"/>
  <c r="AB585" i="1"/>
  <c r="AC585" i="1"/>
  <c r="AD585" i="1"/>
  <c r="Y586" i="1"/>
  <c r="Z586" i="1"/>
  <c r="AA586" i="1"/>
  <c r="AB586" i="1"/>
  <c r="AC586" i="1"/>
  <c r="AD586" i="1"/>
  <c r="Y587" i="1"/>
  <c r="Z587" i="1"/>
  <c r="AA587" i="1"/>
  <c r="AB587" i="1"/>
  <c r="AC587" i="1"/>
  <c r="AD587" i="1"/>
  <c r="Y588" i="1"/>
  <c r="Z588" i="1"/>
  <c r="AA588" i="1"/>
  <c r="AB588" i="1"/>
  <c r="AC588" i="1"/>
  <c r="AD588" i="1"/>
  <c r="Y589" i="1"/>
  <c r="Z589" i="1"/>
  <c r="AA589" i="1"/>
  <c r="AB589" i="1"/>
  <c r="AC589" i="1"/>
  <c r="AD589" i="1"/>
  <c r="Y590" i="1"/>
  <c r="Z590" i="1"/>
  <c r="AA590" i="1"/>
  <c r="AB590" i="1"/>
  <c r="AC590" i="1"/>
  <c r="AD590" i="1"/>
  <c r="Y591" i="1"/>
  <c r="Z591" i="1"/>
  <c r="AA591" i="1"/>
  <c r="AB591" i="1"/>
  <c r="AC591" i="1"/>
  <c r="AD591" i="1"/>
  <c r="Y592" i="1"/>
  <c r="Z592" i="1"/>
  <c r="AA592" i="1"/>
  <c r="AB592" i="1"/>
  <c r="AC592" i="1"/>
  <c r="AD592" i="1"/>
  <c r="Y593" i="1"/>
  <c r="Z593" i="1"/>
  <c r="AA593" i="1"/>
  <c r="AB593" i="1"/>
  <c r="AC593" i="1"/>
  <c r="AD593" i="1"/>
  <c r="Y594" i="1"/>
  <c r="Z594" i="1"/>
  <c r="AA594" i="1"/>
  <c r="AB594" i="1"/>
  <c r="AC594" i="1"/>
  <c r="AD594" i="1"/>
  <c r="Y595" i="1"/>
  <c r="Z595" i="1"/>
  <c r="AA595" i="1"/>
  <c r="AB595" i="1"/>
  <c r="AC595" i="1"/>
  <c r="AD595" i="1"/>
  <c r="Y596" i="1"/>
  <c r="Z596" i="1"/>
  <c r="AA596" i="1"/>
  <c r="AB596" i="1"/>
  <c r="AC596" i="1"/>
  <c r="AD596" i="1"/>
  <c r="Y597" i="1"/>
  <c r="Z597" i="1"/>
  <c r="AA597" i="1"/>
  <c r="AB597" i="1"/>
  <c r="AC597" i="1"/>
  <c r="AD597" i="1"/>
  <c r="Y598" i="1"/>
  <c r="Z598" i="1"/>
  <c r="AA598" i="1"/>
  <c r="AB598" i="1"/>
  <c r="AC598" i="1"/>
  <c r="AD598" i="1"/>
  <c r="Y599" i="1"/>
  <c r="Z599" i="1"/>
  <c r="AA599" i="1"/>
  <c r="AB599" i="1"/>
  <c r="AC599" i="1"/>
  <c r="AD599" i="1"/>
  <c r="Y600" i="1"/>
  <c r="Z600" i="1"/>
  <c r="AA600" i="1"/>
  <c r="AB600" i="1"/>
  <c r="AC600" i="1"/>
  <c r="AD600" i="1"/>
  <c r="Y601" i="1"/>
  <c r="Z601" i="1"/>
  <c r="AA601" i="1"/>
  <c r="AB601" i="1"/>
  <c r="AC601" i="1"/>
  <c r="AD601" i="1"/>
  <c r="Y602" i="1"/>
  <c r="Z602" i="1"/>
  <c r="AA602" i="1"/>
  <c r="AB602" i="1"/>
  <c r="AC602" i="1"/>
  <c r="AD602" i="1"/>
  <c r="Y603" i="1"/>
  <c r="Z603" i="1"/>
  <c r="AA603" i="1"/>
  <c r="AB603" i="1"/>
  <c r="AC603" i="1"/>
  <c r="AD603" i="1"/>
  <c r="Y604" i="1"/>
  <c r="Z604" i="1"/>
  <c r="AA604" i="1"/>
  <c r="AB604" i="1"/>
  <c r="AC604" i="1"/>
  <c r="AD604" i="1"/>
  <c r="Y605" i="1"/>
  <c r="Z605" i="1"/>
  <c r="AA605" i="1"/>
  <c r="AB605" i="1"/>
  <c r="AC605" i="1"/>
  <c r="AD605" i="1"/>
  <c r="Y606" i="1"/>
  <c r="Z606" i="1"/>
  <c r="AA606" i="1"/>
  <c r="AB606" i="1"/>
  <c r="AC606" i="1"/>
  <c r="AD606" i="1"/>
  <c r="Y607" i="1"/>
  <c r="Z607" i="1"/>
  <c r="AA607" i="1"/>
  <c r="AB607" i="1"/>
  <c r="AC607" i="1"/>
  <c r="AD607" i="1"/>
  <c r="Y608" i="1"/>
  <c r="Z608" i="1"/>
  <c r="AA608" i="1"/>
  <c r="AB608" i="1"/>
  <c r="AC608" i="1"/>
  <c r="AD608" i="1"/>
  <c r="Y609" i="1"/>
  <c r="Z609" i="1"/>
  <c r="AA609" i="1"/>
  <c r="AB609" i="1"/>
  <c r="AC609" i="1"/>
  <c r="AD609" i="1"/>
  <c r="Y610" i="1"/>
  <c r="Z610" i="1"/>
  <c r="AA610" i="1"/>
  <c r="AB610" i="1"/>
  <c r="AC610" i="1"/>
  <c r="AD610" i="1"/>
  <c r="Y611" i="1"/>
  <c r="Z611" i="1"/>
  <c r="AA611" i="1"/>
  <c r="AB611" i="1"/>
  <c r="AC611" i="1"/>
  <c r="AD611" i="1"/>
  <c r="Y612" i="1"/>
  <c r="Z612" i="1"/>
  <c r="AA612" i="1"/>
  <c r="AB612" i="1"/>
  <c r="AC612" i="1"/>
  <c r="AD612" i="1"/>
  <c r="Y613" i="1"/>
  <c r="Z613" i="1"/>
  <c r="AA613" i="1"/>
  <c r="AB613" i="1"/>
  <c r="AC613" i="1"/>
  <c r="AD613" i="1"/>
  <c r="Y614" i="1"/>
  <c r="Z614" i="1"/>
  <c r="AA614" i="1"/>
  <c r="AB614" i="1"/>
  <c r="AC614" i="1"/>
  <c r="AD614" i="1"/>
  <c r="Y615" i="1"/>
  <c r="Z615" i="1"/>
  <c r="AA615" i="1"/>
  <c r="AB615" i="1"/>
  <c r="AC615" i="1"/>
  <c r="AD615" i="1"/>
  <c r="Y616" i="1"/>
  <c r="Z616" i="1"/>
  <c r="AA616" i="1"/>
  <c r="AB616" i="1"/>
  <c r="AC616" i="1"/>
  <c r="AD616" i="1"/>
  <c r="Y617" i="1"/>
  <c r="Z617" i="1"/>
  <c r="AA617" i="1"/>
  <c r="AB617" i="1"/>
  <c r="AC617" i="1"/>
  <c r="AD617" i="1"/>
  <c r="Y618" i="1"/>
  <c r="Z618" i="1"/>
  <c r="AA618" i="1"/>
  <c r="AB618" i="1"/>
  <c r="AC618" i="1"/>
  <c r="AD618" i="1"/>
  <c r="Y619" i="1"/>
  <c r="Z619" i="1"/>
  <c r="AA619" i="1"/>
  <c r="AB619" i="1"/>
  <c r="AC619" i="1"/>
  <c r="AD619" i="1"/>
  <c r="Y620" i="1"/>
  <c r="Z620" i="1"/>
  <c r="AA620" i="1"/>
  <c r="AB620" i="1"/>
  <c r="AC620" i="1"/>
  <c r="AD620" i="1"/>
  <c r="Y621" i="1"/>
  <c r="Z621" i="1"/>
  <c r="AA621" i="1"/>
  <c r="AB621" i="1"/>
  <c r="AC621" i="1"/>
  <c r="AD621" i="1"/>
  <c r="Y622" i="1"/>
  <c r="Z622" i="1"/>
  <c r="AA622" i="1"/>
  <c r="AB622" i="1"/>
  <c r="AC622" i="1"/>
  <c r="AD622" i="1"/>
  <c r="Y623" i="1"/>
  <c r="Z623" i="1"/>
  <c r="AA623" i="1"/>
  <c r="AB623" i="1"/>
  <c r="AC623" i="1"/>
  <c r="AD623" i="1"/>
  <c r="Y624" i="1"/>
  <c r="Z624" i="1"/>
  <c r="AA624" i="1"/>
  <c r="AB624" i="1"/>
  <c r="AC624" i="1"/>
  <c r="AD624" i="1"/>
  <c r="Y625" i="1"/>
  <c r="Z625" i="1"/>
  <c r="AA625" i="1"/>
  <c r="AB625" i="1"/>
  <c r="AC625" i="1"/>
  <c r="AD625" i="1"/>
  <c r="Y626" i="1"/>
  <c r="Z626" i="1"/>
  <c r="AA626" i="1"/>
  <c r="AB626" i="1"/>
  <c r="AC626" i="1"/>
  <c r="AD626" i="1"/>
  <c r="Y627" i="1"/>
  <c r="Z627" i="1"/>
  <c r="AA627" i="1"/>
  <c r="AB627" i="1"/>
  <c r="AC627" i="1"/>
  <c r="AD627" i="1"/>
  <c r="Y628" i="1"/>
  <c r="Z628" i="1"/>
  <c r="AA628" i="1"/>
  <c r="AB628" i="1"/>
  <c r="AC628" i="1"/>
  <c r="AD628" i="1"/>
  <c r="Y629" i="1"/>
  <c r="Z629" i="1"/>
  <c r="AA629" i="1"/>
  <c r="AB629" i="1"/>
  <c r="AC629" i="1"/>
  <c r="AD629" i="1"/>
  <c r="Y630" i="1"/>
  <c r="Z630" i="1"/>
  <c r="AA630" i="1"/>
  <c r="AB630" i="1"/>
  <c r="AC630" i="1"/>
  <c r="AD630" i="1"/>
  <c r="Y631" i="1"/>
  <c r="Z631" i="1"/>
  <c r="AA631" i="1"/>
  <c r="AB631" i="1"/>
  <c r="AC631" i="1"/>
  <c r="AD631" i="1"/>
  <c r="Y632" i="1"/>
  <c r="Z632" i="1"/>
  <c r="AA632" i="1"/>
  <c r="AB632" i="1"/>
  <c r="AC632" i="1"/>
  <c r="AD632" i="1"/>
  <c r="Y633" i="1"/>
  <c r="Z633" i="1"/>
  <c r="AA633" i="1"/>
  <c r="AB633" i="1"/>
  <c r="AC633" i="1"/>
  <c r="AD633" i="1"/>
  <c r="Y634" i="1"/>
  <c r="Z634" i="1"/>
  <c r="AA634" i="1"/>
  <c r="AB634" i="1"/>
  <c r="AC634" i="1"/>
  <c r="AD634" i="1"/>
  <c r="Y635" i="1"/>
  <c r="Z635" i="1"/>
  <c r="AA635" i="1"/>
  <c r="AB635" i="1"/>
  <c r="AC635" i="1"/>
  <c r="AD635" i="1"/>
  <c r="Y636" i="1"/>
  <c r="Z636" i="1"/>
  <c r="AA636" i="1"/>
  <c r="AB636" i="1"/>
  <c r="AC636" i="1"/>
  <c r="AD636" i="1"/>
  <c r="Y637" i="1"/>
  <c r="Z637" i="1"/>
  <c r="AA637" i="1"/>
  <c r="AB637" i="1"/>
  <c r="AC637" i="1"/>
  <c r="AD637" i="1"/>
  <c r="Y638" i="1"/>
  <c r="Z638" i="1"/>
  <c r="AA638" i="1"/>
  <c r="AB638" i="1"/>
  <c r="AC638" i="1"/>
  <c r="AD638" i="1"/>
  <c r="Y639" i="1"/>
  <c r="Z639" i="1"/>
  <c r="AA639" i="1"/>
  <c r="AB639" i="1"/>
  <c r="AC639" i="1"/>
  <c r="AD639" i="1"/>
  <c r="Y640" i="1"/>
  <c r="Z640" i="1"/>
  <c r="AA640" i="1"/>
  <c r="AB640" i="1"/>
  <c r="AC640" i="1"/>
  <c r="AD640" i="1"/>
  <c r="Y641" i="1"/>
  <c r="Z641" i="1"/>
  <c r="AA641" i="1"/>
  <c r="AB641" i="1"/>
  <c r="AC641" i="1"/>
  <c r="AD641" i="1"/>
  <c r="Y642" i="1"/>
  <c r="Z642" i="1"/>
  <c r="AA642" i="1"/>
  <c r="AB642" i="1"/>
  <c r="AC642" i="1"/>
  <c r="AD642" i="1"/>
  <c r="Z3" i="1"/>
  <c r="AA3" i="1"/>
  <c r="AB3" i="1"/>
  <c r="AC3" i="1"/>
  <c r="AD3" i="1"/>
  <c r="Y3" i="1"/>
  <c r="AS22" i="4"/>
  <c r="AV6" i="4"/>
  <c r="AY25" i="4"/>
  <c r="AV15" i="4"/>
  <c r="AV30" i="4"/>
  <c r="AV14" i="4"/>
  <c r="AV26" i="4"/>
  <c r="AS6" i="4"/>
  <c r="AV31" i="4"/>
  <c r="AV3" i="4"/>
  <c r="AV11" i="4"/>
  <c r="AY17" i="4"/>
  <c r="AY33" i="4"/>
  <c r="AS10" i="4"/>
  <c r="AY9" i="4"/>
  <c r="AV22" i="4"/>
  <c r="AV23" i="4"/>
  <c r="AV7" i="4"/>
  <c r="AS8" i="4"/>
  <c r="AS24" i="4"/>
  <c r="AY26" i="4"/>
  <c r="AV10" i="4"/>
  <c r="AS32" i="4"/>
  <c r="AV19" i="4"/>
  <c r="AV34" i="4"/>
  <c r="AV18" i="4"/>
  <c r="AS16" i="4"/>
  <c r="AZ26" i="4" l="1"/>
  <c r="AT10" i="4"/>
  <c r="AT6" i="4"/>
  <c r="AT22" i="4"/>
  <c r="I59" i="5"/>
  <c r="J59" i="5" s="1"/>
  <c r="AQ31" i="9"/>
  <c r="AQ27" i="9"/>
  <c r="AQ34" i="9"/>
  <c r="AQ30" i="9"/>
  <c r="AM30" i="9" s="1"/>
  <c r="AQ33" i="9"/>
  <c r="AQ29" i="9"/>
  <c r="AQ32" i="9"/>
  <c r="AQ28" i="9"/>
  <c r="AM27" i="9"/>
  <c r="AM28" i="9"/>
  <c r="AM32" i="9"/>
  <c r="AM29" i="9"/>
  <c r="AM33" i="9"/>
  <c r="AM34" i="9"/>
  <c r="AM31" i="9"/>
  <c r="AT16" i="4"/>
  <c r="AT24" i="4"/>
  <c r="AZ33" i="4"/>
  <c r="AT8" i="4"/>
  <c r="AZ17" i="4"/>
  <c r="AZ25" i="4"/>
  <c r="AT32" i="4"/>
  <c r="AZ9" i="4"/>
  <c r="AP3" i="4"/>
  <c r="L3" i="9"/>
  <c r="AP26" i="4"/>
  <c r="L26" i="9"/>
  <c r="AP25" i="4"/>
  <c r="L25" i="9"/>
  <c r="AP24" i="4"/>
  <c r="L24" i="9"/>
  <c r="AP23" i="4"/>
  <c r="AR23" i="4" s="1"/>
  <c r="L23" i="9"/>
  <c r="AP22" i="4"/>
  <c r="L22" i="9"/>
  <c r="AP21" i="4"/>
  <c r="L21" i="9"/>
  <c r="AP20" i="4"/>
  <c r="L20" i="9"/>
  <c r="AP19" i="4"/>
  <c r="L19" i="9"/>
  <c r="AP18" i="4"/>
  <c r="L18" i="9"/>
  <c r="AP17" i="4"/>
  <c r="L17" i="9"/>
  <c r="AP16" i="4"/>
  <c r="L16" i="9"/>
  <c r="AP15" i="4"/>
  <c r="L15" i="9"/>
  <c r="AP14" i="4"/>
  <c r="L14" i="9"/>
  <c r="AP13" i="4"/>
  <c r="L13" i="9"/>
  <c r="AP12" i="4"/>
  <c r="L12" i="9"/>
  <c r="AP11" i="4"/>
  <c r="L11" i="9"/>
  <c r="AP10" i="4"/>
  <c r="L10" i="9"/>
  <c r="AP9" i="4"/>
  <c r="L9" i="9"/>
  <c r="AP8" i="4"/>
  <c r="L8" i="9"/>
  <c r="AP7" i="4"/>
  <c r="L7" i="9"/>
  <c r="AP6" i="4"/>
  <c r="L6" i="9"/>
  <c r="AP5" i="4"/>
  <c r="L5" i="9"/>
  <c r="AP4" i="4"/>
  <c r="L4" i="9"/>
  <c r="AW14" i="4"/>
  <c r="AW30" i="4"/>
  <c r="AW15" i="4"/>
  <c r="AW31" i="4"/>
  <c r="AW18" i="4"/>
  <c r="AW34" i="4"/>
  <c r="AW19" i="4"/>
  <c r="AW6" i="4"/>
  <c r="AW22" i="4"/>
  <c r="AW7" i="4"/>
  <c r="AW23" i="4"/>
  <c r="AW10" i="4"/>
  <c r="AW26" i="4"/>
  <c r="AW11" i="4"/>
  <c r="AW3" i="4"/>
  <c r="I58" i="5" l="1"/>
  <c r="J58" i="5" s="1"/>
  <c r="AQ4" i="4"/>
  <c r="AR10" i="4"/>
  <c r="AQ12" i="4"/>
  <c r="AQ18" i="4"/>
  <c r="AQ20" i="4"/>
  <c r="AQ22" i="4"/>
  <c r="AQ24" i="4"/>
  <c r="AQ26" i="4"/>
  <c r="AR7" i="4"/>
  <c r="AR9" i="4"/>
  <c r="AQ11" i="4"/>
  <c r="AQ13" i="4"/>
  <c r="AQ15" i="4"/>
  <c r="AQ17" i="4"/>
  <c r="AQ19" i="4"/>
  <c r="AQ21" i="4"/>
  <c r="AQ23" i="4"/>
  <c r="AQ25" i="4"/>
  <c r="AQ3" i="4"/>
  <c r="AR6" i="4"/>
  <c r="AR14" i="4"/>
  <c r="AR8" i="4"/>
  <c r="AQ16" i="4"/>
  <c r="AR3" i="4"/>
  <c r="AQ6" i="4"/>
  <c r="AR18" i="4"/>
  <c r="AR26" i="4"/>
  <c r="AQ14" i="4"/>
  <c r="AR22" i="4"/>
  <c r="AR16" i="4"/>
  <c r="AQ10" i="4"/>
  <c r="AR20" i="4"/>
  <c r="AR11" i="4"/>
  <c r="AR24" i="4"/>
  <c r="AR19" i="4"/>
  <c r="AR13" i="4"/>
  <c r="AR15" i="4"/>
  <c r="AR21" i="4"/>
  <c r="AR25" i="4"/>
  <c r="AR17" i="4"/>
  <c r="AQ8" i="4"/>
  <c r="AQ5" i="4"/>
  <c r="AR4" i="4"/>
  <c r="AR12" i="4"/>
  <c r="AR5" i="4"/>
  <c r="AQ7" i="4"/>
  <c r="AQ9" i="4"/>
  <c r="AO4" i="9"/>
  <c r="AQ4" i="9"/>
  <c r="AO5" i="9"/>
  <c r="AQ5" i="9"/>
  <c r="AO6" i="9"/>
  <c r="AQ6" i="9"/>
  <c r="AO7" i="9"/>
  <c r="AQ7" i="9"/>
  <c r="AO8" i="9"/>
  <c r="AQ8" i="9"/>
  <c r="AO9" i="9"/>
  <c r="AQ9" i="9"/>
  <c r="AO10" i="9"/>
  <c r="AQ10" i="9"/>
  <c r="AO11" i="9"/>
  <c r="AQ11" i="9"/>
  <c r="AO12" i="9"/>
  <c r="AQ12" i="9"/>
  <c r="AO13" i="9"/>
  <c r="AQ13" i="9"/>
  <c r="AO14" i="9"/>
  <c r="AQ14" i="9"/>
  <c r="AO15" i="9"/>
  <c r="AQ15" i="9"/>
  <c r="AO16" i="9"/>
  <c r="AQ16" i="9"/>
  <c r="AO17" i="9"/>
  <c r="AQ17" i="9"/>
  <c r="AO18" i="9"/>
  <c r="AQ18" i="9"/>
  <c r="AO19" i="9"/>
  <c r="AQ19" i="9"/>
  <c r="AO20" i="9"/>
  <c r="AQ20" i="9"/>
  <c r="AO21" i="9"/>
  <c r="AQ21" i="9"/>
  <c r="AO22" i="9"/>
  <c r="AQ22" i="9"/>
  <c r="AO23" i="9"/>
  <c r="AQ23" i="9"/>
  <c r="AO24" i="9"/>
  <c r="AQ24" i="9"/>
  <c r="AO25" i="9"/>
  <c r="AQ25" i="9"/>
  <c r="AO26" i="9"/>
  <c r="AQ26" i="9"/>
  <c r="AO3" i="9"/>
  <c r="AQ3" i="9"/>
  <c r="L66" i="4"/>
  <c r="L98" i="4" s="1"/>
  <c r="L130" i="4" s="1"/>
  <c r="L162" i="4" s="1"/>
  <c r="L194" i="4" s="1"/>
  <c r="L226" i="4" s="1"/>
  <c r="L258" i="4" s="1"/>
  <c r="L290" i="4" s="1"/>
  <c r="L322" i="4" s="1"/>
  <c r="L354" i="4" s="1"/>
  <c r="L386" i="4" s="1"/>
  <c r="L418" i="4" s="1"/>
  <c r="L450" i="4" s="1"/>
  <c r="L482" i="4" s="1"/>
  <c r="L514" i="4" s="1"/>
  <c r="L546" i="4" s="1"/>
  <c r="L578" i="4" s="1"/>
  <c r="L610" i="4" s="1"/>
  <c r="L642" i="4" s="1"/>
  <c r="F66" i="4"/>
  <c r="L65" i="4"/>
  <c r="L97" i="4" s="1"/>
  <c r="L129" i="4" s="1"/>
  <c r="L161" i="4" s="1"/>
  <c r="L193" i="4" s="1"/>
  <c r="L225" i="4" s="1"/>
  <c r="L257" i="4" s="1"/>
  <c r="L289" i="4" s="1"/>
  <c r="L321" i="4" s="1"/>
  <c r="L353" i="4" s="1"/>
  <c r="L385" i="4" s="1"/>
  <c r="L417" i="4" s="1"/>
  <c r="L449" i="4" s="1"/>
  <c r="L481" i="4" s="1"/>
  <c r="L513" i="4" s="1"/>
  <c r="L545" i="4" s="1"/>
  <c r="L577" i="4" s="1"/>
  <c r="L609" i="4" s="1"/>
  <c r="L641" i="4" s="1"/>
  <c r="F65" i="4"/>
  <c r="L64" i="4"/>
  <c r="L96" i="4" s="1"/>
  <c r="L128" i="4" s="1"/>
  <c r="L160" i="4" s="1"/>
  <c r="L192" i="4" s="1"/>
  <c r="L224" i="4" s="1"/>
  <c r="L256" i="4" s="1"/>
  <c r="L288" i="4" s="1"/>
  <c r="L320" i="4" s="1"/>
  <c r="L352" i="4" s="1"/>
  <c r="L384" i="4" s="1"/>
  <c r="L416" i="4" s="1"/>
  <c r="L448" i="4" s="1"/>
  <c r="L480" i="4" s="1"/>
  <c r="L512" i="4" s="1"/>
  <c r="L544" i="4" s="1"/>
  <c r="L576" i="4" s="1"/>
  <c r="L608" i="4" s="1"/>
  <c r="L640" i="4" s="1"/>
  <c r="F64" i="4"/>
  <c r="L63" i="4"/>
  <c r="L95" i="4" s="1"/>
  <c r="L127" i="4" s="1"/>
  <c r="L159" i="4" s="1"/>
  <c r="L191" i="4" s="1"/>
  <c r="L223" i="4" s="1"/>
  <c r="L255" i="4" s="1"/>
  <c r="L287" i="4" s="1"/>
  <c r="L319" i="4" s="1"/>
  <c r="L351" i="4" s="1"/>
  <c r="L383" i="4" s="1"/>
  <c r="L415" i="4" s="1"/>
  <c r="L447" i="4" s="1"/>
  <c r="L479" i="4" s="1"/>
  <c r="L511" i="4" s="1"/>
  <c r="L543" i="4" s="1"/>
  <c r="L575" i="4" s="1"/>
  <c r="L607" i="4" s="1"/>
  <c r="L639" i="4" s="1"/>
  <c r="F63" i="4"/>
  <c r="L62" i="4"/>
  <c r="L94" i="4" s="1"/>
  <c r="L126" i="4" s="1"/>
  <c r="L158" i="4" s="1"/>
  <c r="L190" i="4" s="1"/>
  <c r="L222" i="4" s="1"/>
  <c r="L254" i="4" s="1"/>
  <c r="L286" i="4" s="1"/>
  <c r="L318" i="4" s="1"/>
  <c r="L350" i="4" s="1"/>
  <c r="L382" i="4" s="1"/>
  <c r="L414" i="4" s="1"/>
  <c r="L446" i="4" s="1"/>
  <c r="L478" i="4" s="1"/>
  <c r="L510" i="4" s="1"/>
  <c r="L542" i="4" s="1"/>
  <c r="L574" i="4" s="1"/>
  <c r="L606" i="4" s="1"/>
  <c r="L638" i="4" s="1"/>
  <c r="F62" i="4"/>
  <c r="L61" i="4"/>
  <c r="L93" i="4" s="1"/>
  <c r="L125" i="4" s="1"/>
  <c r="L157" i="4" s="1"/>
  <c r="L189" i="4" s="1"/>
  <c r="L221" i="4" s="1"/>
  <c r="L253" i="4" s="1"/>
  <c r="L285" i="4" s="1"/>
  <c r="L317" i="4" s="1"/>
  <c r="L349" i="4" s="1"/>
  <c r="L381" i="4" s="1"/>
  <c r="L413" i="4" s="1"/>
  <c r="L445" i="4" s="1"/>
  <c r="L477" i="4" s="1"/>
  <c r="L509" i="4" s="1"/>
  <c r="L541" i="4" s="1"/>
  <c r="L573" i="4" s="1"/>
  <c r="L605" i="4" s="1"/>
  <c r="L637" i="4" s="1"/>
  <c r="F61" i="4"/>
  <c r="L60" i="4"/>
  <c r="L92" i="4" s="1"/>
  <c r="L124" i="4" s="1"/>
  <c r="L156" i="4" s="1"/>
  <c r="L188" i="4" s="1"/>
  <c r="L220" i="4" s="1"/>
  <c r="L252" i="4" s="1"/>
  <c r="L284" i="4" s="1"/>
  <c r="L316" i="4" s="1"/>
  <c r="L348" i="4" s="1"/>
  <c r="L380" i="4" s="1"/>
  <c r="L412" i="4" s="1"/>
  <c r="L444" i="4" s="1"/>
  <c r="L476" i="4" s="1"/>
  <c r="L508" i="4" s="1"/>
  <c r="L540" i="4" s="1"/>
  <c r="L572" i="4" s="1"/>
  <c r="L604" i="4" s="1"/>
  <c r="L636" i="4" s="1"/>
  <c r="F60" i="4"/>
  <c r="L59" i="4"/>
  <c r="L91" i="4" s="1"/>
  <c r="L123" i="4" s="1"/>
  <c r="L155" i="4" s="1"/>
  <c r="L187" i="4" s="1"/>
  <c r="L219" i="4" s="1"/>
  <c r="L251" i="4" s="1"/>
  <c r="L283" i="4" s="1"/>
  <c r="L315" i="4" s="1"/>
  <c r="L347" i="4" s="1"/>
  <c r="L379" i="4" s="1"/>
  <c r="L411" i="4" s="1"/>
  <c r="L443" i="4" s="1"/>
  <c r="L475" i="4" s="1"/>
  <c r="L507" i="4" s="1"/>
  <c r="L539" i="4" s="1"/>
  <c r="L571" i="4" s="1"/>
  <c r="L603" i="4" s="1"/>
  <c r="L635" i="4" s="1"/>
  <c r="F59" i="4"/>
  <c r="L58" i="4"/>
  <c r="L90" i="4" s="1"/>
  <c r="L122" i="4" s="1"/>
  <c r="L154" i="4" s="1"/>
  <c r="L186" i="4" s="1"/>
  <c r="L218" i="4" s="1"/>
  <c r="L250" i="4" s="1"/>
  <c r="L282" i="4" s="1"/>
  <c r="L314" i="4" s="1"/>
  <c r="L346" i="4" s="1"/>
  <c r="L378" i="4" s="1"/>
  <c r="L410" i="4" s="1"/>
  <c r="L442" i="4" s="1"/>
  <c r="L474" i="4" s="1"/>
  <c r="L506" i="4" s="1"/>
  <c r="L538" i="4" s="1"/>
  <c r="L570" i="4" s="1"/>
  <c r="L602" i="4" s="1"/>
  <c r="L634" i="4" s="1"/>
  <c r="F58" i="4"/>
  <c r="L57" i="4"/>
  <c r="L89" i="4" s="1"/>
  <c r="L121" i="4" s="1"/>
  <c r="L153" i="4" s="1"/>
  <c r="L185" i="4" s="1"/>
  <c r="L217" i="4" s="1"/>
  <c r="L249" i="4" s="1"/>
  <c r="L281" i="4" s="1"/>
  <c r="L313" i="4" s="1"/>
  <c r="L345" i="4" s="1"/>
  <c r="L377" i="4" s="1"/>
  <c r="L409" i="4" s="1"/>
  <c r="L441" i="4" s="1"/>
  <c r="L473" i="4" s="1"/>
  <c r="L505" i="4" s="1"/>
  <c r="L537" i="4" s="1"/>
  <c r="L569" i="4" s="1"/>
  <c r="L601" i="4" s="1"/>
  <c r="L633" i="4" s="1"/>
  <c r="F57" i="4"/>
  <c r="L56" i="4"/>
  <c r="L88" i="4" s="1"/>
  <c r="L120" i="4" s="1"/>
  <c r="L152" i="4" s="1"/>
  <c r="L184" i="4" s="1"/>
  <c r="L216" i="4" s="1"/>
  <c r="L248" i="4" s="1"/>
  <c r="L280" i="4" s="1"/>
  <c r="L312" i="4" s="1"/>
  <c r="L344" i="4" s="1"/>
  <c r="L376" i="4" s="1"/>
  <c r="L408" i="4" s="1"/>
  <c r="L440" i="4" s="1"/>
  <c r="L472" i="4" s="1"/>
  <c r="L504" i="4" s="1"/>
  <c r="L536" i="4" s="1"/>
  <c r="L568" i="4" s="1"/>
  <c r="L600" i="4" s="1"/>
  <c r="L632" i="4" s="1"/>
  <c r="F56" i="4"/>
  <c r="L55" i="4"/>
  <c r="L87" i="4" s="1"/>
  <c r="L119" i="4" s="1"/>
  <c r="L151" i="4" s="1"/>
  <c r="L183" i="4" s="1"/>
  <c r="L215" i="4" s="1"/>
  <c r="L247" i="4" s="1"/>
  <c r="L279" i="4" s="1"/>
  <c r="L311" i="4" s="1"/>
  <c r="L343" i="4" s="1"/>
  <c r="L375" i="4" s="1"/>
  <c r="L407" i="4" s="1"/>
  <c r="L439" i="4" s="1"/>
  <c r="L471" i="4" s="1"/>
  <c r="L503" i="4" s="1"/>
  <c r="L535" i="4" s="1"/>
  <c r="L567" i="4" s="1"/>
  <c r="L599" i="4" s="1"/>
  <c r="L631" i="4" s="1"/>
  <c r="F55" i="4"/>
  <c r="L54" i="4"/>
  <c r="L86" i="4" s="1"/>
  <c r="L118" i="4" s="1"/>
  <c r="L150" i="4" s="1"/>
  <c r="L182" i="4" s="1"/>
  <c r="L214" i="4" s="1"/>
  <c r="L246" i="4" s="1"/>
  <c r="L278" i="4" s="1"/>
  <c r="L310" i="4" s="1"/>
  <c r="L342" i="4" s="1"/>
  <c r="L374" i="4" s="1"/>
  <c r="L406" i="4" s="1"/>
  <c r="L438" i="4" s="1"/>
  <c r="L470" i="4" s="1"/>
  <c r="L502" i="4" s="1"/>
  <c r="L534" i="4" s="1"/>
  <c r="L566" i="4" s="1"/>
  <c r="L598" i="4" s="1"/>
  <c r="L630" i="4" s="1"/>
  <c r="F54" i="4"/>
  <c r="L53" i="4"/>
  <c r="L85" i="4" s="1"/>
  <c r="L117" i="4" s="1"/>
  <c r="L149" i="4" s="1"/>
  <c r="L181" i="4" s="1"/>
  <c r="L213" i="4" s="1"/>
  <c r="L245" i="4" s="1"/>
  <c r="L277" i="4" s="1"/>
  <c r="L309" i="4" s="1"/>
  <c r="L341" i="4" s="1"/>
  <c r="L373" i="4" s="1"/>
  <c r="L405" i="4" s="1"/>
  <c r="L437" i="4" s="1"/>
  <c r="L469" i="4" s="1"/>
  <c r="L501" i="4" s="1"/>
  <c r="L533" i="4" s="1"/>
  <c r="L565" i="4" s="1"/>
  <c r="L597" i="4" s="1"/>
  <c r="L629" i="4" s="1"/>
  <c r="F53" i="4"/>
  <c r="L52" i="4"/>
  <c r="L84" i="4" s="1"/>
  <c r="L116" i="4" s="1"/>
  <c r="L148" i="4" s="1"/>
  <c r="L180" i="4" s="1"/>
  <c r="L212" i="4" s="1"/>
  <c r="L244" i="4" s="1"/>
  <c r="L276" i="4" s="1"/>
  <c r="L308" i="4" s="1"/>
  <c r="L340" i="4" s="1"/>
  <c r="L372" i="4" s="1"/>
  <c r="L404" i="4" s="1"/>
  <c r="L436" i="4" s="1"/>
  <c r="L468" i="4" s="1"/>
  <c r="L500" i="4" s="1"/>
  <c r="L532" i="4" s="1"/>
  <c r="L564" i="4" s="1"/>
  <c r="L596" i="4" s="1"/>
  <c r="L628" i="4" s="1"/>
  <c r="F52" i="4"/>
  <c r="L51" i="4"/>
  <c r="L83" i="4" s="1"/>
  <c r="L115" i="4" s="1"/>
  <c r="L147" i="4" s="1"/>
  <c r="L179" i="4" s="1"/>
  <c r="L211" i="4" s="1"/>
  <c r="L243" i="4" s="1"/>
  <c r="L275" i="4" s="1"/>
  <c r="L307" i="4" s="1"/>
  <c r="L339" i="4" s="1"/>
  <c r="L371" i="4" s="1"/>
  <c r="L403" i="4" s="1"/>
  <c r="L435" i="4" s="1"/>
  <c r="L467" i="4" s="1"/>
  <c r="L499" i="4" s="1"/>
  <c r="L531" i="4" s="1"/>
  <c r="L563" i="4" s="1"/>
  <c r="L595" i="4" s="1"/>
  <c r="L627" i="4" s="1"/>
  <c r="F51" i="4"/>
  <c r="L50" i="4"/>
  <c r="L82" i="4" s="1"/>
  <c r="L114" i="4" s="1"/>
  <c r="L146" i="4" s="1"/>
  <c r="L178" i="4" s="1"/>
  <c r="L210" i="4" s="1"/>
  <c r="L242" i="4" s="1"/>
  <c r="L274" i="4" s="1"/>
  <c r="L306" i="4" s="1"/>
  <c r="L338" i="4" s="1"/>
  <c r="L370" i="4" s="1"/>
  <c r="L402" i="4" s="1"/>
  <c r="L434" i="4" s="1"/>
  <c r="L466" i="4" s="1"/>
  <c r="L498" i="4" s="1"/>
  <c r="L530" i="4" s="1"/>
  <c r="L562" i="4" s="1"/>
  <c r="L594" i="4" s="1"/>
  <c r="L626" i="4" s="1"/>
  <c r="F50" i="4"/>
  <c r="L49" i="4"/>
  <c r="L81" i="4" s="1"/>
  <c r="L113" i="4" s="1"/>
  <c r="L145" i="4" s="1"/>
  <c r="L177" i="4" s="1"/>
  <c r="L209" i="4" s="1"/>
  <c r="L241" i="4" s="1"/>
  <c r="L273" i="4" s="1"/>
  <c r="L305" i="4" s="1"/>
  <c r="L337" i="4" s="1"/>
  <c r="L369" i="4" s="1"/>
  <c r="L401" i="4" s="1"/>
  <c r="L433" i="4" s="1"/>
  <c r="L465" i="4" s="1"/>
  <c r="L497" i="4" s="1"/>
  <c r="L529" i="4" s="1"/>
  <c r="L561" i="4" s="1"/>
  <c r="L593" i="4" s="1"/>
  <c r="L625" i="4" s="1"/>
  <c r="F49" i="4"/>
  <c r="L48" i="4"/>
  <c r="L80" i="4" s="1"/>
  <c r="L112" i="4" s="1"/>
  <c r="L144" i="4" s="1"/>
  <c r="L176" i="4" s="1"/>
  <c r="L208" i="4" s="1"/>
  <c r="L240" i="4" s="1"/>
  <c r="L272" i="4" s="1"/>
  <c r="L304" i="4" s="1"/>
  <c r="L336" i="4" s="1"/>
  <c r="L368" i="4" s="1"/>
  <c r="L400" i="4" s="1"/>
  <c r="L432" i="4" s="1"/>
  <c r="L464" i="4" s="1"/>
  <c r="L496" i="4" s="1"/>
  <c r="L528" i="4" s="1"/>
  <c r="L560" i="4" s="1"/>
  <c r="L592" i="4" s="1"/>
  <c r="L624" i="4" s="1"/>
  <c r="F48" i="4"/>
  <c r="L47" i="4"/>
  <c r="L79" i="4" s="1"/>
  <c r="L111" i="4" s="1"/>
  <c r="L143" i="4" s="1"/>
  <c r="L175" i="4" s="1"/>
  <c r="L207" i="4" s="1"/>
  <c r="L239" i="4" s="1"/>
  <c r="L271" i="4" s="1"/>
  <c r="L303" i="4" s="1"/>
  <c r="L335" i="4" s="1"/>
  <c r="L367" i="4" s="1"/>
  <c r="L399" i="4" s="1"/>
  <c r="L431" i="4" s="1"/>
  <c r="L463" i="4" s="1"/>
  <c r="L495" i="4" s="1"/>
  <c r="L527" i="4" s="1"/>
  <c r="L559" i="4" s="1"/>
  <c r="L591" i="4" s="1"/>
  <c r="L623" i="4" s="1"/>
  <c r="F47" i="4"/>
  <c r="L46" i="4"/>
  <c r="L78" i="4" s="1"/>
  <c r="L110" i="4" s="1"/>
  <c r="L142" i="4" s="1"/>
  <c r="L174" i="4" s="1"/>
  <c r="L206" i="4" s="1"/>
  <c r="L238" i="4" s="1"/>
  <c r="L270" i="4" s="1"/>
  <c r="L302" i="4" s="1"/>
  <c r="L334" i="4" s="1"/>
  <c r="L366" i="4" s="1"/>
  <c r="L398" i="4" s="1"/>
  <c r="L430" i="4" s="1"/>
  <c r="L462" i="4" s="1"/>
  <c r="L494" i="4" s="1"/>
  <c r="L526" i="4" s="1"/>
  <c r="L558" i="4" s="1"/>
  <c r="L590" i="4" s="1"/>
  <c r="L622" i="4" s="1"/>
  <c r="F46" i="4"/>
  <c r="L45" i="4"/>
  <c r="L77" i="4" s="1"/>
  <c r="L109" i="4" s="1"/>
  <c r="L141" i="4" s="1"/>
  <c r="L173" i="4" s="1"/>
  <c r="L205" i="4" s="1"/>
  <c r="L237" i="4" s="1"/>
  <c r="L269" i="4" s="1"/>
  <c r="L301" i="4" s="1"/>
  <c r="L333" i="4" s="1"/>
  <c r="L365" i="4" s="1"/>
  <c r="L397" i="4" s="1"/>
  <c r="L429" i="4" s="1"/>
  <c r="L461" i="4" s="1"/>
  <c r="L493" i="4" s="1"/>
  <c r="L525" i="4" s="1"/>
  <c r="L557" i="4" s="1"/>
  <c r="L589" i="4" s="1"/>
  <c r="L621" i="4" s="1"/>
  <c r="F45" i="4"/>
  <c r="L44" i="4"/>
  <c r="L76" i="4" s="1"/>
  <c r="L108" i="4" s="1"/>
  <c r="L140" i="4" s="1"/>
  <c r="L172" i="4" s="1"/>
  <c r="L204" i="4" s="1"/>
  <c r="L236" i="4" s="1"/>
  <c r="L268" i="4" s="1"/>
  <c r="L300" i="4" s="1"/>
  <c r="L332" i="4" s="1"/>
  <c r="L364" i="4" s="1"/>
  <c r="L396" i="4" s="1"/>
  <c r="L428" i="4" s="1"/>
  <c r="L460" i="4" s="1"/>
  <c r="L492" i="4" s="1"/>
  <c r="L524" i="4" s="1"/>
  <c r="L556" i="4" s="1"/>
  <c r="L588" i="4" s="1"/>
  <c r="L620" i="4" s="1"/>
  <c r="F44" i="4"/>
  <c r="L43" i="4"/>
  <c r="L75" i="4" s="1"/>
  <c r="L107" i="4" s="1"/>
  <c r="L139" i="4" s="1"/>
  <c r="L171" i="4" s="1"/>
  <c r="L203" i="4" s="1"/>
  <c r="L235" i="4" s="1"/>
  <c r="L267" i="4" s="1"/>
  <c r="L299" i="4" s="1"/>
  <c r="L331" i="4" s="1"/>
  <c r="L363" i="4" s="1"/>
  <c r="L395" i="4" s="1"/>
  <c r="L427" i="4" s="1"/>
  <c r="L459" i="4" s="1"/>
  <c r="L491" i="4" s="1"/>
  <c r="L523" i="4" s="1"/>
  <c r="L555" i="4" s="1"/>
  <c r="L587" i="4" s="1"/>
  <c r="L619" i="4" s="1"/>
  <c r="F43" i="4"/>
  <c r="L42" i="4"/>
  <c r="L74" i="4" s="1"/>
  <c r="L106" i="4" s="1"/>
  <c r="L138" i="4" s="1"/>
  <c r="L170" i="4" s="1"/>
  <c r="L202" i="4" s="1"/>
  <c r="L234" i="4" s="1"/>
  <c r="L266" i="4" s="1"/>
  <c r="L298" i="4" s="1"/>
  <c r="L330" i="4" s="1"/>
  <c r="L362" i="4" s="1"/>
  <c r="L394" i="4" s="1"/>
  <c r="L426" i="4" s="1"/>
  <c r="L458" i="4" s="1"/>
  <c r="L490" i="4" s="1"/>
  <c r="L522" i="4" s="1"/>
  <c r="L554" i="4" s="1"/>
  <c r="L586" i="4" s="1"/>
  <c r="L618" i="4" s="1"/>
  <c r="F42" i="4"/>
  <c r="L41" i="4"/>
  <c r="L73" i="4" s="1"/>
  <c r="L105" i="4" s="1"/>
  <c r="L137" i="4" s="1"/>
  <c r="L169" i="4" s="1"/>
  <c r="L201" i="4" s="1"/>
  <c r="L233" i="4" s="1"/>
  <c r="L265" i="4" s="1"/>
  <c r="L297" i="4" s="1"/>
  <c r="L329" i="4" s="1"/>
  <c r="L361" i="4" s="1"/>
  <c r="L393" i="4" s="1"/>
  <c r="L425" i="4" s="1"/>
  <c r="L457" i="4" s="1"/>
  <c r="L489" i="4" s="1"/>
  <c r="L521" i="4" s="1"/>
  <c r="L553" i="4" s="1"/>
  <c r="L585" i="4" s="1"/>
  <c r="L617" i="4" s="1"/>
  <c r="F41" i="4"/>
  <c r="L40" i="4"/>
  <c r="L72" i="4" s="1"/>
  <c r="L104" i="4" s="1"/>
  <c r="L136" i="4" s="1"/>
  <c r="L168" i="4" s="1"/>
  <c r="L200" i="4" s="1"/>
  <c r="L232" i="4" s="1"/>
  <c r="L264" i="4" s="1"/>
  <c r="L296" i="4" s="1"/>
  <c r="L328" i="4" s="1"/>
  <c r="L360" i="4" s="1"/>
  <c r="L392" i="4" s="1"/>
  <c r="L424" i="4" s="1"/>
  <c r="L456" i="4" s="1"/>
  <c r="L488" i="4" s="1"/>
  <c r="L520" i="4" s="1"/>
  <c r="L552" i="4" s="1"/>
  <c r="L584" i="4" s="1"/>
  <c r="L616" i="4" s="1"/>
  <c r="F40" i="4"/>
  <c r="L39" i="4"/>
  <c r="L71" i="4" s="1"/>
  <c r="L103" i="4" s="1"/>
  <c r="L135" i="4" s="1"/>
  <c r="L167" i="4" s="1"/>
  <c r="L199" i="4" s="1"/>
  <c r="L231" i="4" s="1"/>
  <c r="L263" i="4" s="1"/>
  <c r="L295" i="4" s="1"/>
  <c r="L327" i="4" s="1"/>
  <c r="L359" i="4" s="1"/>
  <c r="L391" i="4" s="1"/>
  <c r="L423" i="4" s="1"/>
  <c r="L455" i="4" s="1"/>
  <c r="L487" i="4" s="1"/>
  <c r="L519" i="4" s="1"/>
  <c r="L551" i="4" s="1"/>
  <c r="L583" i="4" s="1"/>
  <c r="L615" i="4" s="1"/>
  <c r="F39" i="4"/>
  <c r="L38" i="4"/>
  <c r="L70" i="4" s="1"/>
  <c r="L102" i="4" s="1"/>
  <c r="L134" i="4" s="1"/>
  <c r="L166" i="4" s="1"/>
  <c r="L198" i="4" s="1"/>
  <c r="L230" i="4" s="1"/>
  <c r="L262" i="4" s="1"/>
  <c r="L294" i="4" s="1"/>
  <c r="L326" i="4" s="1"/>
  <c r="L358" i="4" s="1"/>
  <c r="L390" i="4" s="1"/>
  <c r="L422" i="4" s="1"/>
  <c r="L454" i="4" s="1"/>
  <c r="L486" i="4" s="1"/>
  <c r="L518" i="4" s="1"/>
  <c r="L550" i="4" s="1"/>
  <c r="L582" i="4" s="1"/>
  <c r="L614" i="4" s="1"/>
  <c r="F38" i="4"/>
  <c r="L37" i="4"/>
  <c r="L69" i="4" s="1"/>
  <c r="L101" i="4" s="1"/>
  <c r="L133" i="4" s="1"/>
  <c r="L165" i="4" s="1"/>
  <c r="L197" i="4" s="1"/>
  <c r="L229" i="4" s="1"/>
  <c r="L261" i="4" s="1"/>
  <c r="L293" i="4" s="1"/>
  <c r="L325" i="4" s="1"/>
  <c r="L357" i="4" s="1"/>
  <c r="L389" i="4" s="1"/>
  <c r="L421" i="4" s="1"/>
  <c r="L453" i="4" s="1"/>
  <c r="L485" i="4" s="1"/>
  <c r="L517" i="4" s="1"/>
  <c r="L549" i="4" s="1"/>
  <c r="L581" i="4" s="1"/>
  <c r="L613" i="4" s="1"/>
  <c r="F37" i="4"/>
  <c r="L36" i="4"/>
  <c r="L68" i="4" s="1"/>
  <c r="L100" i="4" s="1"/>
  <c r="L132" i="4" s="1"/>
  <c r="L164" i="4" s="1"/>
  <c r="L196" i="4" s="1"/>
  <c r="L228" i="4" s="1"/>
  <c r="L260" i="4" s="1"/>
  <c r="L292" i="4" s="1"/>
  <c r="L324" i="4" s="1"/>
  <c r="L356" i="4" s="1"/>
  <c r="L388" i="4" s="1"/>
  <c r="L420" i="4" s="1"/>
  <c r="L452" i="4" s="1"/>
  <c r="L484" i="4" s="1"/>
  <c r="L516" i="4" s="1"/>
  <c r="L548" i="4" s="1"/>
  <c r="L580" i="4" s="1"/>
  <c r="L612" i="4" s="1"/>
  <c r="F36" i="4"/>
  <c r="L35" i="4"/>
  <c r="L67" i="4" s="1"/>
  <c r="L99" i="4" s="1"/>
  <c r="L131" i="4" s="1"/>
  <c r="L163" i="4" s="1"/>
  <c r="L195" i="4" s="1"/>
  <c r="L227" i="4" s="1"/>
  <c r="L259" i="4" s="1"/>
  <c r="L291" i="4" s="1"/>
  <c r="L323" i="4" s="1"/>
  <c r="L355" i="4" s="1"/>
  <c r="L387" i="4" s="1"/>
  <c r="L419" i="4" s="1"/>
  <c r="L451" i="4" s="1"/>
  <c r="L483" i="4" s="1"/>
  <c r="L515" i="4" s="1"/>
  <c r="L547" i="4" s="1"/>
  <c r="L579" i="4" s="1"/>
  <c r="L611" i="4" s="1"/>
  <c r="F35" i="4"/>
  <c r="AP24" i="9" l="1"/>
  <c r="AM24" i="9"/>
  <c r="AP16" i="9"/>
  <c r="AM16" i="9"/>
  <c r="AP14" i="9"/>
  <c r="AM14" i="9"/>
  <c r="AP12" i="9"/>
  <c r="AM12" i="9"/>
  <c r="AP10" i="9"/>
  <c r="AM10" i="9"/>
  <c r="AP8" i="9"/>
  <c r="AM8" i="9"/>
  <c r="AP6" i="9"/>
  <c r="AM6" i="9"/>
  <c r="AP4" i="9"/>
  <c r="AM4" i="9"/>
  <c r="AP22" i="9"/>
  <c r="AM22" i="9"/>
  <c r="AP18" i="9"/>
  <c r="AM18" i="9"/>
  <c r="AP3" i="9"/>
  <c r="AM3" i="9"/>
  <c r="AP23" i="9"/>
  <c r="AM23" i="9"/>
  <c r="AP21" i="9"/>
  <c r="AM21" i="9"/>
  <c r="AP17" i="9"/>
  <c r="AM17" i="9"/>
  <c r="AP15" i="9"/>
  <c r="AM15" i="9"/>
  <c r="AP13" i="9"/>
  <c r="AM13" i="9"/>
  <c r="AP9" i="9"/>
  <c r="AM9" i="9"/>
  <c r="AP7" i="9"/>
  <c r="AM7" i="9"/>
  <c r="AP5" i="9"/>
  <c r="AM5" i="9"/>
  <c r="AP26" i="9"/>
  <c r="AM26" i="9"/>
  <c r="AP20" i="9"/>
  <c r="AM20" i="9"/>
  <c r="AP25" i="9"/>
  <c r="AM25" i="9"/>
  <c r="AP19" i="9"/>
  <c r="AM19" i="9"/>
  <c r="AP11" i="9"/>
  <c r="AM11" i="9"/>
  <c r="G35" i="4"/>
  <c r="G35" i="9" s="1"/>
  <c r="G36" i="4"/>
  <c r="G36" i="9" s="1"/>
  <c r="G37" i="4"/>
  <c r="G37" i="9" s="1"/>
  <c r="G38" i="4"/>
  <c r="G38" i="9" s="1"/>
  <c r="G39" i="4"/>
  <c r="G39" i="9" s="1"/>
  <c r="G40" i="4"/>
  <c r="G40" i="9" s="1"/>
  <c r="G41" i="4"/>
  <c r="G41" i="9" s="1"/>
  <c r="G42" i="4"/>
  <c r="G42" i="9" s="1"/>
  <c r="G43" i="4"/>
  <c r="G43" i="9" s="1"/>
  <c r="G44" i="4"/>
  <c r="G44" i="9" s="1"/>
  <c r="G45" i="4"/>
  <c r="G45" i="9" s="1"/>
  <c r="G46" i="4"/>
  <c r="G46" i="9" s="1"/>
  <c r="G47" i="4"/>
  <c r="G47" i="9" s="1"/>
  <c r="G48" i="4"/>
  <c r="G48" i="9" s="1"/>
  <c r="G49" i="4"/>
  <c r="G49" i="9" s="1"/>
  <c r="G50" i="4"/>
  <c r="G50" i="9" s="1"/>
  <c r="G51" i="4"/>
  <c r="G51" i="9" s="1"/>
  <c r="G52" i="4"/>
  <c r="G52" i="9" s="1"/>
  <c r="G53" i="4"/>
  <c r="G53" i="9" s="1"/>
  <c r="G54" i="4"/>
  <c r="G54" i="9" s="1"/>
  <c r="G55" i="4"/>
  <c r="G55" i="9" s="1"/>
  <c r="G56" i="4"/>
  <c r="G56" i="9" s="1"/>
  <c r="G57" i="4"/>
  <c r="G57" i="9" s="1"/>
  <c r="G58" i="4"/>
  <c r="G58" i="9" s="1"/>
  <c r="G59" i="4"/>
  <c r="G59" i="9" s="1"/>
  <c r="G60" i="4"/>
  <c r="G60" i="9" s="1"/>
  <c r="G61" i="4"/>
  <c r="G61" i="9" s="1"/>
  <c r="G62" i="4"/>
  <c r="G62" i="9" s="1"/>
  <c r="G63" i="4"/>
  <c r="G63" i="9" s="1"/>
  <c r="G64" i="4"/>
  <c r="G64" i="9" s="1"/>
  <c r="G65" i="4"/>
  <c r="G65" i="9" s="1"/>
  <c r="G66" i="4"/>
  <c r="G66" i="9" s="1"/>
  <c r="F67" i="4"/>
  <c r="K35" i="4"/>
  <c r="F69" i="4"/>
  <c r="K37" i="4"/>
  <c r="F71" i="4"/>
  <c r="K39" i="4"/>
  <c r="F73" i="4"/>
  <c r="K41" i="4"/>
  <c r="F75" i="4"/>
  <c r="K43" i="4"/>
  <c r="F77" i="4"/>
  <c r="K45" i="4"/>
  <c r="F79" i="4"/>
  <c r="K47" i="4"/>
  <c r="F81" i="4"/>
  <c r="K49" i="4"/>
  <c r="F83" i="4"/>
  <c r="K51" i="4"/>
  <c r="F85" i="4"/>
  <c r="K53" i="4"/>
  <c r="F87" i="4"/>
  <c r="K55" i="4"/>
  <c r="F89" i="4"/>
  <c r="K57" i="4"/>
  <c r="F91" i="4"/>
  <c r="K59" i="4"/>
  <c r="L59" i="9" s="1"/>
  <c r="AQ59" i="9" s="1"/>
  <c r="F93" i="4"/>
  <c r="K61" i="4"/>
  <c r="L61" i="9" s="1"/>
  <c r="AQ61" i="9" s="1"/>
  <c r="F95" i="4"/>
  <c r="K63" i="4"/>
  <c r="L63" i="9" s="1"/>
  <c r="AQ63" i="9" s="1"/>
  <c r="F97" i="4"/>
  <c r="K65" i="4"/>
  <c r="L65" i="9" s="1"/>
  <c r="AQ65" i="9" s="1"/>
  <c r="F68" i="4"/>
  <c r="K36" i="4"/>
  <c r="F70" i="4"/>
  <c r="K38" i="4"/>
  <c r="F72" i="4"/>
  <c r="K40" i="4"/>
  <c r="F74" i="4"/>
  <c r="K42" i="4"/>
  <c r="F76" i="4"/>
  <c r="K44" i="4"/>
  <c r="F78" i="4"/>
  <c r="K46" i="4"/>
  <c r="F80" i="4"/>
  <c r="K48" i="4"/>
  <c r="F82" i="4"/>
  <c r="K50" i="4"/>
  <c r="F84" i="4"/>
  <c r="K52" i="4"/>
  <c r="F86" i="4"/>
  <c r="K54" i="4"/>
  <c r="F88" i="4"/>
  <c r="K56" i="4"/>
  <c r="F90" i="4"/>
  <c r="K58" i="4"/>
  <c r="F92" i="4"/>
  <c r="K60" i="4"/>
  <c r="L60" i="9" s="1"/>
  <c r="AQ60" i="9" s="1"/>
  <c r="F94" i="4"/>
  <c r="K62" i="4"/>
  <c r="L62" i="9" s="1"/>
  <c r="AQ62" i="9" s="1"/>
  <c r="F96" i="4"/>
  <c r="K64" i="4"/>
  <c r="L64" i="9" s="1"/>
  <c r="AQ64" i="9" s="1"/>
  <c r="F98" i="4"/>
  <c r="K66" i="4"/>
  <c r="L66" i="9" s="1"/>
  <c r="AQ66" i="9" s="1"/>
  <c r="F105" i="4"/>
  <c r="F107" i="4"/>
  <c r="F112" i="4"/>
  <c r="F116" i="4"/>
  <c r="F124" i="4"/>
  <c r="F128" i="4"/>
  <c r="F99" i="4"/>
  <c r="F101" i="4"/>
  <c r="F103" i="4"/>
  <c r="F108" i="4"/>
  <c r="F111" i="4"/>
  <c r="F115" i="4"/>
  <c r="F119" i="4"/>
  <c r="F121" i="4"/>
  <c r="F123" i="4"/>
  <c r="F127" i="4"/>
  <c r="E66" i="3"/>
  <c r="E98" i="3" s="1"/>
  <c r="E130" i="3" s="1"/>
  <c r="E162" i="3" s="1"/>
  <c r="E194" i="3" s="1"/>
  <c r="E226" i="3" s="1"/>
  <c r="E258" i="3" s="1"/>
  <c r="E290" i="3" s="1"/>
  <c r="E322" i="3" s="1"/>
  <c r="E354" i="3" s="1"/>
  <c r="E386" i="3" s="1"/>
  <c r="E418" i="3" s="1"/>
  <c r="E450" i="3" s="1"/>
  <c r="E482" i="3" s="1"/>
  <c r="E514" i="3" s="1"/>
  <c r="E546" i="3" s="1"/>
  <c r="E578" i="3" s="1"/>
  <c r="E610" i="3" s="1"/>
  <c r="E642" i="3" s="1"/>
  <c r="E65" i="3"/>
  <c r="E97" i="3" s="1"/>
  <c r="E129" i="3" s="1"/>
  <c r="E161" i="3" s="1"/>
  <c r="E193" i="3" s="1"/>
  <c r="E225" i="3" s="1"/>
  <c r="E257" i="3" s="1"/>
  <c r="E289" i="3" s="1"/>
  <c r="E321" i="3" s="1"/>
  <c r="E353" i="3" s="1"/>
  <c r="E385" i="3" s="1"/>
  <c r="E417" i="3" s="1"/>
  <c r="E449" i="3" s="1"/>
  <c r="E481" i="3" s="1"/>
  <c r="E513" i="3" s="1"/>
  <c r="E545" i="3" s="1"/>
  <c r="E577" i="3" s="1"/>
  <c r="E609" i="3" s="1"/>
  <c r="E641" i="3" s="1"/>
  <c r="E64" i="3"/>
  <c r="E96" i="3" s="1"/>
  <c r="E128" i="3" s="1"/>
  <c r="E160" i="3" s="1"/>
  <c r="E192" i="3" s="1"/>
  <c r="E224" i="3" s="1"/>
  <c r="E256" i="3" s="1"/>
  <c r="E288" i="3" s="1"/>
  <c r="E320" i="3" s="1"/>
  <c r="E352" i="3" s="1"/>
  <c r="E384" i="3" s="1"/>
  <c r="E416" i="3" s="1"/>
  <c r="E448" i="3" s="1"/>
  <c r="E480" i="3" s="1"/>
  <c r="E512" i="3" s="1"/>
  <c r="E544" i="3" s="1"/>
  <c r="E576" i="3" s="1"/>
  <c r="E608" i="3" s="1"/>
  <c r="E640" i="3" s="1"/>
  <c r="E63" i="3"/>
  <c r="E95" i="3" s="1"/>
  <c r="E127" i="3" s="1"/>
  <c r="E159" i="3" s="1"/>
  <c r="E191" i="3" s="1"/>
  <c r="E223" i="3" s="1"/>
  <c r="E255" i="3" s="1"/>
  <c r="E287" i="3" s="1"/>
  <c r="E319" i="3" s="1"/>
  <c r="E351" i="3" s="1"/>
  <c r="E383" i="3" s="1"/>
  <c r="E415" i="3" s="1"/>
  <c r="E447" i="3" s="1"/>
  <c r="E479" i="3" s="1"/>
  <c r="E511" i="3" s="1"/>
  <c r="E543" i="3" s="1"/>
  <c r="E575" i="3" s="1"/>
  <c r="E607" i="3" s="1"/>
  <c r="E639" i="3" s="1"/>
  <c r="E62" i="3"/>
  <c r="E94" i="3" s="1"/>
  <c r="E126" i="3" s="1"/>
  <c r="E158" i="3" s="1"/>
  <c r="E190" i="3" s="1"/>
  <c r="E222" i="3" s="1"/>
  <c r="E254" i="3" s="1"/>
  <c r="E286" i="3" s="1"/>
  <c r="E318" i="3" s="1"/>
  <c r="E350" i="3" s="1"/>
  <c r="E382" i="3" s="1"/>
  <c r="E414" i="3" s="1"/>
  <c r="E446" i="3" s="1"/>
  <c r="E478" i="3" s="1"/>
  <c r="E510" i="3" s="1"/>
  <c r="E542" i="3" s="1"/>
  <c r="E574" i="3" s="1"/>
  <c r="E606" i="3" s="1"/>
  <c r="E638" i="3" s="1"/>
  <c r="E61" i="3"/>
  <c r="E93" i="3" s="1"/>
  <c r="E125" i="3" s="1"/>
  <c r="E157" i="3" s="1"/>
  <c r="E189" i="3" s="1"/>
  <c r="E221" i="3" s="1"/>
  <c r="E253" i="3" s="1"/>
  <c r="E285" i="3" s="1"/>
  <c r="E317" i="3" s="1"/>
  <c r="E349" i="3" s="1"/>
  <c r="E381" i="3" s="1"/>
  <c r="E413" i="3" s="1"/>
  <c r="E445" i="3" s="1"/>
  <c r="E477" i="3" s="1"/>
  <c r="E509" i="3" s="1"/>
  <c r="E541" i="3" s="1"/>
  <c r="E573" i="3" s="1"/>
  <c r="E605" i="3" s="1"/>
  <c r="E637" i="3" s="1"/>
  <c r="E60" i="3"/>
  <c r="E92" i="3" s="1"/>
  <c r="E124" i="3" s="1"/>
  <c r="E156" i="3" s="1"/>
  <c r="E188" i="3" s="1"/>
  <c r="E220" i="3" s="1"/>
  <c r="E252" i="3" s="1"/>
  <c r="E284" i="3" s="1"/>
  <c r="E316" i="3" s="1"/>
  <c r="E348" i="3" s="1"/>
  <c r="E380" i="3" s="1"/>
  <c r="E412" i="3" s="1"/>
  <c r="E444" i="3" s="1"/>
  <c r="E476" i="3" s="1"/>
  <c r="E508" i="3" s="1"/>
  <c r="E540" i="3" s="1"/>
  <c r="E572" i="3" s="1"/>
  <c r="E604" i="3" s="1"/>
  <c r="E636" i="3" s="1"/>
  <c r="E59" i="3"/>
  <c r="E91" i="3" s="1"/>
  <c r="E123" i="3" s="1"/>
  <c r="E155" i="3" s="1"/>
  <c r="E187" i="3" s="1"/>
  <c r="E219" i="3" s="1"/>
  <c r="E251" i="3" s="1"/>
  <c r="E283" i="3" s="1"/>
  <c r="E315" i="3" s="1"/>
  <c r="E347" i="3" s="1"/>
  <c r="E379" i="3" s="1"/>
  <c r="E411" i="3" s="1"/>
  <c r="E443" i="3" s="1"/>
  <c r="E475" i="3" s="1"/>
  <c r="E507" i="3" s="1"/>
  <c r="E539" i="3" s="1"/>
  <c r="E571" i="3" s="1"/>
  <c r="E603" i="3" s="1"/>
  <c r="E635" i="3" s="1"/>
  <c r="E58" i="3"/>
  <c r="E90" i="3" s="1"/>
  <c r="E122" i="3" s="1"/>
  <c r="E154" i="3" s="1"/>
  <c r="E186" i="3" s="1"/>
  <c r="E218" i="3" s="1"/>
  <c r="E250" i="3" s="1"/>
  <c r="E282" i="3" s="1"/>
  <c r="E314" i="3" s="1"/>
  <c r="E346" i="3" s="1"/>
  <c r="E378" i="3" s="1"/>
  <c r="E410" i="3" s="1"/>
  <c r="E442" i="3" s="1"/>
  <c r="E474" i="3" s="1"/>
  <c r="E506" i="3" s="1"/>
  <c r="E538" i="3" s="1"/>
  <c r="E570" i="3" s="1"/>
  <c r="E602" i="3" s="1"/>
  <c r="E634" i="3" s="1"/>
  <c r="E57" i="3"/>
  <c r="E89" i="3" s="1"/>
  <c r="E121" i="3" s="1"/>
  <c r="E153" i="3" s="1"/>
  <c r="E185" i="3" s="1"/>
  <c r="E217" i="3" s="1"/>
  <c r="E249" i="3" s="1"/>
  <c r="E281" i="3" s="1"/>
  <c r="E313" i="3" s="1"/>
  <c r="E345" i="3" s="1"/>
  <c r="E377" i="3" s="1"/>
  <c r="E409" i="3" s="1"/>
  <c r="E441" i="3" s="1"/>
  <c r="E473" i="3" s="1"/>
  <c r="E505" i="3" s="1"/>
  <c r="E537" i="3" s="1"/>
  <c r="E569" i="3" s="1"/>
  <c r="E601" i="3" s="1"/>
  <c r="E633" i="3" s="1"/>
  <c r="E56" i="3"/>
  <c r="E88" i="3" s="1"/>
  <c r="E120" i="3" s="1"/>
  <c r="E152" i="3" s="1"/>
  <c r="E184" i="3" s="1"/>
  <c r="E216" i="3" s="1"/>
  <c r="E248" i="3" s="1"/>
  <c r="E280" i="3" s="1"/>
  <c r="E312" i="3" s="1"/>
  <c r="E344" i="3" s="1"/>
  <c r="E376" i="3" s="1"/>
  <c r="E408" i="3" s="1"/>
  <c r="E440" i="3" s="1"/>
  <c r="E472" i="3" s="1"/>
  <c r="E504" i="3" s="1"/>
  <c r="E536" i="3" s="1"/>
  <c r="E568" i="3" s="1"/>
  <c r="E600" i="3" s="1"/>
  <c r="E632" i="3" s="1"/>
  <c r="E55" i="3"/>
  <c r="E87" i="3" s="1"/>
  <c r="E119" i="3" s="1"/>
  <c r="E151" i="3" s="1"/>
  <c r="E183" i="3" s="1"/>
  <c r="E215" i="3" s="1"/>
  <c r="E247" i="3" s="1"/>
  <c r="E279" i="3" s="1"/>
  <c r="E311" i="3" s="1"/>
  <c r="E343" i="3" s="1"/>
  <c r="E375" i="3" s="1"/>
  <c r="E407" i="3" s="1"/>
  <c r="E439" i="3" s="1"/>
  <c r="E471" i="3" s="1"/>
  <c r="E503" i="3" s="1"/>
  <c r="E535" i="3" s="1"/>
  <c r="E567" i="3" s="1"/>
  <c r="E599" i="3" s="1"/>
  <c r="E631" i="3" s="1"/>
  <c r="E54" i="3"/>
  <c r="E86" i="3" s="1"/>
  <c r="E118" i="3" s="1"/>
  <c r="E150" i="3" s="1"/>
  <c r="E182" i="3" s="1"/>
  <c r="E214" i="3" s="1"/>
  <c r="E246" i="3" s="1"/>
  <c r="E278" i="3" s="1"/>
  <c r="E310" i="3" s="1"/>
  <c r="E342" i="3" s="1"/>
  <c r="E374" i="3" s="1"/>
  <c r="E406" i="3" s="1"/>
  <c r="E438" i="3" s="1"/>
  <c r="E470" i="3" s="1"/>
  <c r="E502" i="3" s="1"/>
  <c r="E534" i="3" s="1"/>
  <c r="E566" i="3" s="1"/>
  <c r="E598" i="3" s="1"/>
  <c r="E630" i="3" s="1"/>
  <c r="E53" i="3"/>
  <c r="E85" i="3" s="1"/>
  <c r="E117" i="3" s="1"/>
  <c r="E149" i="3" s="1"/>
  <c r="E181" i="3" s="1"/>
  <c r="E213" i="3" s="1"/>
  <c r="E245" i="3" s="1"/>
  <c r="E277" i="3" s="1"/>
  <c r="E309" i="3" s="1"/>
  <c r="E341" i="3" s="1"/>
  <c r="E373" i="3" s="1"/>
  <c r="E405" i="3" s="1"/>
  <c r="E437" i="3" s="1"/>
  <c r="E469" i="3" s="1"/>
  <c r="E501" i="3" s="1"/>
  <c r="E533" i="3" s="1"/>
  <c r="E565" i="3" s="1"/>
  <c r="E597" i="3" s="1"/>
  <c r="E629" i="3" s="1"/>
  <c r="E52" i="3"/>
  <c r="E84" i="3" s="1"/>
  <c r="E116" i="3" s="1"/>
  <c r="E148" i="3" s="1"/>
  <c r="E180" i="3" s="1"/>
  <c r="E212" i="3" s="1"/>
  <c r="E244" i="3" s="1"/>
  <c r="E276" i="3" s="1"/>
  <c r="E308" i="3" s="1"/>
  <c r="E340" i="3" s="1"/>
  <c r="E372" i="3" s="1"/>
  <c r="E404" i="3" s="1"/>
  <c r="E436" i="3" s="1"/>
  <c r="E468" i="3" s="1"/>
  <c r="E500" i="3" s="1"/>
  <c r="E532" i="3" s="1"/>
  <c r="E564" i="3" s="1"/>
  <c r="E596" i="3" s="1"/>
  <c r="E628" i="3" s="1"/>
  <c r="E51" i="3"/>
  <c r="E83" i="3" s="1"/>
  <c r="E115" i="3" s="1"/>
  <c r="E147" i="3" s="1"/>
  <c r="E179" i="3" s="1"/>
  <c r="E211" i="3" s="1"/>
  <c r="E243" i="3" s="1"/>
  <c r="E275" i="3" s="1"/>
  <c r="E307" i="3" s="1"/>
  <c r="E339" i="3" s="1"/>
  <c r="E371" i="3" s="1"/>
  <c r="E403" i="3" s="1"/>
  <c r="E435" i="3" s="1"/>
  <c r="E467" i="3" s="1"/>
  <c r="E499" i="3" s="1"/>
  <c r="E531" i="3" s="1"/>
  <c r="E563" i="3" s="1"/>
  <c r="E595" i="3" s="1"/>
  <c r="E627" i="3" s="1"/>
  <c r="E50" i="3"/>
  <c r="E82" i="3" s="1"/>
  <c r="E114" i="3" s="1"/>
  <c r="E146" i="3" s="1"/>
  <c r="E178" i="3" s="1"/>
  <c r="E210" i="3" s="1"/>
  <c r="E242" i="3" s="1"/>
  <c r="E274" i="3" s="1"/>
  <c r="E306" i="3" s="1"/>
  <c r="E338" i="3" s="1"/>
  <c r="E370" i="3" s="1"/>
  <c r="E402" i="3" s="1"/>
  <c r="E434" i="3" s="1"/>
  <c r="E466" i="3" s="1"/>
  <c r="E498" i="3" s="1"/>
  <c r="E530" i="3" s="1"/>
  <c r="E562" i="3" s="1"/>
  <c r="E594" i="3" s="1"/>
  <c r="E626" i="3" s="1"/>
  <c r="E49" i="3"/>
  <c r="E81" i="3" s="1"/>
  <c r="E113" i="3" s="1"/>
  <c r="E145" i="3" s="1"/>
  <c r="E177" i="3" s="1"/>
  <c r="E209" i="3" s="1"/>
  <c r="E241" i="3" s="1"/>
  <c r="E273" i="3" s="1"/>
  <c r="E305" i="3" s="1"/>
  <c r="E337" i="3" s="1"/>
  <c r="E369" i="3" s="1"/>
  <c r="E401" i="3" s="1"/>
  <c r="E433" i="3" s="1"/>
  <c r="E465" i="3" s="1"/>
  <c r="E497" i="3" s="1"/>
  <c r="E529" i="3" s="1"/>
  <c r="E561" i="3" s="1"/>
  <c r="E593" i="3" s="1"/>
  <c r="E625" i="3" s="1"/>
  <c r="E48" i="3"/>
  <c r="E80" i="3" s="1"/>
  <c r="E112" i="3" s="1"/>
  <c r="E144" i="3" s="1"/>
  <c r="E176" i="3" s="1"/>
  <c r="E208" i="3" s="1"/>
  <c r="E240" i="3" s="1"/>
  <c r="E272" i="3" s="1"/>
  <c r="E304" i="3" s="1"/>
  <c r="E336" i="3" s="1"/>
  <c r="E368" i="3" s="1"/>
  <c r="E400" i="3" s="1"/>
  <c r="E432" i="3" s="1"/>
  <c r="E464" i="3" s="1"/>
  <c r="E496" i="3" s="1"/>
  <c r="E528" i="3" s="1"/>
  <c r="E560" i="3" s="1"/>
  <c r="E592" i="3" s="1"/>
  <c r="E624" i="3" s="1"/>
  <c r="E47" i="3"/>
  <c r="E79" i="3" s="1"/>
  <c r="E111" i="3" s="1"/>
  <c r="E143" i="3" s="1"/>
  <c r="E175" i="3" s="1"/>
  <c r="E207" i="3" s="1"/>
  <c r="E239" i="3" s="1"/>
  <c r="E271" i="3" s="1"/>
  <c r="E303" i="3" s="1"/>
  <c r="E335" i="3" s="1"/>
  <c r="E367" i="3" s="1"/>
  <c r="E399" i="3" s="1"/>
  <c r="E431" i="3" s="1"/>
  <c r="E463" i="3" s="1"/>
  <c r="E495" i="3" s="1"/>
  <c r="E527" i="3" s="1"/>
  <c r="E559" i="3" s="1"/>
  <c r="E591" i="3" s="1"/>
  <c r="E623" i="3" s="1"/>
  <c r="E46" i="3"/>
  <c r="E78" i="3" s="1"/>
  <c r="E110" i="3" s="1"/>
  <c r="E142" i="3" s="1"/>
  <c r="E174" i="3" s="1"/>
  <c r="E206" i="3" s="1"/>
  <c r="E238" i="3" s="1"/>
  <c r="E270" i="3" s="1"/>
  <c r="E302" i="3" s="1"/>
  <c r="E334" i="3" s="1"/>
  <c r="E366" i="3" s="1"/>
  <c r="E398" i="3" s="1"/>
  <c r="E430" i="3" s="1"/>
  <c r="E462" i="3" s="1"/>
  <c r="E494" i="3" s="1"/>
  <c r="E526" i="3" s="1"/>
  <c r="E558" i="3" s="1"/>
  <c r="E590" i="3" s="1"/>
  <c r="E622" i="3" s="1"/>
  <c r="E45" i="3"/>
  <c r="E77" i="3" s="1"/>
  <c r="E109" i="3" s="1"/>
  <c r="E141" i="3" s="1"/>
  <c r="E173" i="3" s="1"/>
  <c r="E205" i="3" s="1"/>
  <c r="E237" i="3" s="1"/>
  <c r="E269" i="3" s="1"/>
  <c r="E301" i="3" s="1"/>
  <c r="E333" i="3" s="1"/>
  <c r="E365" i="3" s="1"/>
  <c r="E397" i="3" s="1"/>
  <c r="E429" i="3" s="1"/>
  <c r="E461" i="3" s="1"/>
  <c r="E493" i="3" s="1"/>
  <c r="E525" i="3" s="1"/>
  <c r="E557" i="3" s="1"/>
  <c r="E589" i="3" s="1"/>
  <c r="E621" i="3" s="1"/>
  <c r="E44" i="3"/>
  <c r="E76" i="3" s="1"/>
  <c r="E108" i="3" s="1"/>
  <c r="E140" i="3" s="1"/>
  <c r="E172" i="3" s="1"/>
  <c r="E204" i="3" s="1"/>
  <c r="E236" i="3" s="1"/>
  <c r="E268" i="3" s="1"/>
  <c r="E300" i="3" s="1"/>
  <c r="E332" i="3" s="1"/>
  <c r="E364" i="3" s="1"/>
  <c r="E396" i="3" s="1"/>
  <c r="E428" i="3" s="1"/>
  <c r="E460" i="3" s="1"/>
  <c r="E492" i="3" s="1"/>
  <c r="E524" i="3" s="1"/>
  <c r="E556" i="3" s="1"/>
  <c r="E588" i="3" s="1"/>
  <c r="E620" i="3" s="1"/>
  <c r="E43" i="3"/>
  <c r="E75" i="3" s="1"/>
  <c r="E107" i="3" s="1"/>
  <c r="E139" i="3" s="1"/>
  <c r="E171" i="3" s="1"/>
  <c r="E203" i="3" s="1"/>
  <c r="E235" i="3" s="1"/>
  <c r="E267" i="3" s="1"/>
  <c r="E299" i="3" s="1"/>
  <c r="E331" i="3" s="1"/>
  <c r="E363" i="3" s="1"/>
  <c r="E395" i="3" s="1"/>
  <c r="E427" i="3" s="1"/>
  <c r="E459" i="3" s="1"/>
  <c r="E491" i="3" s="1"/>
  <c r="E523" i="3" s="1"/>
  <c r="E555" i="3" s="1"/>
  <c r="E587" i="3" s="1"/>
  <c r="E619" i="3" s="1"/>
  <c r="E42" i="3"/>
  <c r="E74" i="3" s="1"/>
  <c r="E106" i="3" s="1"/>
  <c r="E138" i="3" s="1"/>
  <c r="E170" i="3" s="1"/>
  <c r="E202" i="3" s="1"/>
  <c r="E234" i="3" s="1"/>
  <c r="E266" i="3" s="1"/>
  <c r="E298" i="3" s="1"/>
  <c r="E330" i="3" s="1"/>
  <c r="E362" i="3" s="1"/>
  <c r="E394" i="3" s="1"/>
  <c r="E426" i="3" s="1"/>
  <c r="E458" i="3" s="1"/>
  <c r="E490" i="3" s="1"/>
  <c r="E522" i="3" s="1"/>
  <c r="E554" i="3" s="1"/>
  <c r="E586" i="3" s="1"/>
  <c r="E618" i="3" s="1"/>
  <c r="E41" i="3"/>
  <c r="E73" i="3" s="1"/>
  <c r="E105" i="3" s="1"/>
  <c r="E137" i="3" s="1"/>
  <c r="E169" i="3" s="1"/>
  <c r="E201" i="3" s="1"/>
  <c r="E233" i="3" s="1"/>
  <c r="E265" i="3" s="1"/>
  <c r="E297" i="3" s="1"/>
  <c r="E329" i="3" s="1"/>
  <c r="E361" i="3" s="1"/>
  <c r="E393" i="3" s="1"/>
  <c r="E425" i="3" s="1"/>
  <c r="E457" i="3" s="1"/>
  <c r="E489" i="3" s="1"/>
  <c r="E521" i="3" s="1"/>
  <c r="E553" i="3" s="1"/>
  <c r="E585" i="3" s="1"/>
  <c r="E617" i="3" s="1"/>
  <c r="E40" i="3"/>
  <c r="E72" i="3" s="1"/>
  <c r="E104" i="3" s="1"/>
  <c r="E136" i="3" s="1"/>
  <c r="E168" i="3" s="1"/>
  <c r="E200" i="3" s="1"/>
  <c r="E232" i="3" s="1"/>
  <c r="E264" i="3" s="1"/>
  <c r="E296" i="3" s="1"/>
  <c r="E328" i="3" s="1"/>
  <c r="E360" i="3" s="1"/>
  <c r="E392" i="3" s="1"/>
  <c r="E424" i="3" s="1"/>
  <c r="E456" i="3" s="1"/>
  <c r="E488" i="3" s="1"/>
  <c r="E520" i="3" s="1"/>
  <c r="E552" i="3" s="1"/>
  <c r="E584" i="3" s="1"/>
  <c r="E616" i="3" s="1"/>
  <c r="E39" i="3"/>
  <c r="E71" i="3" s="1"/>
  <c r="E103" i="3" s="1"/>
  <c r="E135" i="3" s="1"/>
  <c r="E167" i="3" s="1"/>
  <c r="E199" i="3" s="1"/>
  <c r="E231" i="3" s="1"/>
  <c r="E263" i="3" s="1"/>
  <c r="E295" i="3" s="1"/>
  <c r="E327" i="3" s="1"/>
  <c r="E359" i="3" s="1"/>
  <c r="E391" i="3" s="1"/>
  <c r="E423" i="3" s="1"/>
  <c r="E455" i="3" s="1"/>
  <c r="E487" i="3" s="1"/>
  <c r="E519" i="3" s="1"/>
  <c r="E551" i="3" s="1"/>
  <c r="E583" i="3" s="1"/>
  <c r="E615" i="3" s="1"/>
  <c r="E38" i="3"/>
  <c r="E70" i="3" s="1"/>
  <c r="E102" i="3" s="1"/>
  <c r="E134" i="3" s="1"/>
  <c r="E166" i="3" s="1"/>
  <c r="E198" i="3" s="1"/>
  <c r="E230" i="3" s="1"/>
  <c r="E262" i="3" s="1"/>
  <c r="E294" i="3" s="1"/>
  <c r="E326" i="3" s="1"/>
  <c r="E358" i="3" s="1"/>
  <c r="E390" i="3" s="1"/>
  <c r="E422" i="3" s="1"/>
  <c r="E454" i="3" s="1"/>
  <c r="E486" i="3" s="1"/>
  <c r="E518" i="3" s="1"/>
  <c r="E550" i="3" s="1"/>
  <c r="E582" i="3" s="1"/>
  <c r="E614" i="3" s="1"/>
  <c r="E37" i="3"/>
  <c r="E69" i="3" s="1"/>
  <c r="E101" i="3" s="1"/>
  <c r="E133" i="3" s="1"/>
  <c r="E165" i="3" s="1"/>
  <c r="E197" i="3" s="1"/>
  <c r="E229" i="3" s="1"/>
  <c r="E261" i="3" s="1"/>
  <c r="E293" i="3" s="1"/>
  <c r="E325" i="3" s="1"/>
  <c r="E357" i="3" s="1"/>
  <c r="E389" i="3" s="1"/>
  <c r="E421" i="3" s="1"/>
  <c r="E453" i="3" s="1"/>
  <c r="E485" i="3" s="1"/>
  <c r="E517" i="3" s="1"/>
  <c r="E549" i="3" s="1"/>
  <c r="E581" i="3" s="1"/>
  <c r="E613" i="3" s="1"/>
  <c r="E36" i="3"/>
  <c r="E68" i="3" s="1"/>
  <c r="E100" i="3" s="1"/>
  <c r="E132" i="3" s="1"/>
  <c r="E164" i="3" s="1"/>
  <c r="E196" i="3" s="1"/>
  <c r="E228" i="3" s="1"/>
  <c r="E260" i="3" s="1"/>
  <c r="E292" i="3" s="1"/>
  <c r="E324" i="3" s="1"/>
  <c r="E356" i="3" s="1"/>
  <c r="E388" i="3" s="1"/>
  <c r="E420" i="3" s="1"/>
  <c r="E452" i="3" s="1"/>
  <c r="E484" i="3" s="1"/>
  <c r="E516" i="3" s="1"/>
  <c r="E548" i="3" s="1"/>
  <c r="E580" i="3" s="1"/>
  <c r="E612" i="3" s="1"/>
  <c r="E35" i="3"/>
  <c r="E67" i="3" s="1"/>
  <c r="E99" i="3" s="1"/>
  <c r="E131" i="3" s="1"/>
  <c r="E163" i="3" s="1"/>
  <c r="E195" i="3" s="1"/>
  <c r="E227" i="3" s="1"/>
  <c r="E259" i="3" s="1"/>
  <c r="E291" i="3" s="1"/>
  <c r="E323" i="3" s="1"/>
  <c r="E355" i="3" s="1"/>
  <c r="E387" i="3" s="1"/>
  <c r="E419" i="3" s="1"/>
  <c r="E451" i="3" s="1"/>
  <c r="E483" i="3" s="1"/>
  <c r="E515" i="3" s="1"/>
  <c r="E547" i="3" s="1"/>
  <c r="E579" i="3" s="1"/>
  <c r="E611" i="3" s="1"/>
  <c r="AN35" i="9"/>
  <c r="AN36" i="9"/>
  <c r="AX35" i="9"/>
  <c r="AN45" i="9"/>
  <c r="AX36" i="9"/>
  <c r="AN38" i="9"/>
  <c r="AX38" i="9"/>
  <c r="AN58" i="9"/>
  <c r="AN55" i="9"/>
  <c r="AN56" i="9"/>
  <c r="AU38" i="9"/>
  <c r="AX55" i="9"/>
  <c r="AU56" i="9"/>
  <c r="AN43" i="9"/>
  <c r="AR43" i="9" s="1"/>
  <c r="AN44" i="9"/>
  <c r="AX44" i="9" s="1"/>
  <c r="AU36" i="9"/>
  <c r="AN46" i="9"/>
  <c r="AR46" i="9"/>
  <c r="AN37" i="9"/>
  <c r="AU37" i="9" s="1"/>
  <c r="AU43" i="9"/>
  <c r="AN41" i="9"/>
  <c r="AN66" i="9"/>
  <c r="AU66" i="9" s="1"/>
  <c r="AR66" i="9"/>
  <c r="AN63" i="9"/>
  <c r="AX45" i="9"/>
  <c r="AN54" i="9"/>
  <c r="AX54" i="9" s="1"/>
  <c r="AN64" i="9"/>
  <c r="AX64" i="9" s="1"/>
  <c r="AU41" i="9"/>
  <c r="AR63" i="9"/>
  <c r="AN51" i="9"/>
  <c r="AN52" i="9"/>
  <c r="AU52" i="9" s="1"/>
  <c r="AX43" i="9"/>
  <c r="AN62" i="9"/>
  <c r="AX52" i="9"/>
  <c r="AN53" i="9"/>
  <c r="AU35" i="9"/>
  <c r="AR44" i="9"/>
  <c r="AN57" i="9"/>
  <c r="AR38" i="9"/>
  <c r="AR54" i="9"/>
  <c r="AN39" i="9"/>
  <c r="AN40" i="9"/>
  <c r="AR35" i="9"/>
  <c r="AX41" i="9"/>
  <c r="AU46" i="9"/>
  <c r="AU54" i="9"/>
  <c r="AU63" i="9"/>
  <c r="AN65" i="9"/>
  <c r="AR65" i="9" s="1"/>
  <c r="AU45" i="9"/>
  <c r="AR64" i="9"/>
  <c r="AO66" i="9"/>
  <c r="AX63" i="9"/>
  <c r="AU40" i="9"/>
  <c r="AR56" i="9"/>
  <c r="AO64" i="9"/>
  <c r="AU65" i="9"/>
  <c r="AN59" i="9"/>
  <c r="AU44" i="9"/>
  <c r="AR52" i="9"/>
  <c r="AN61" i="9"/>
  <c r="AR58" i="9"/>
  <c r="AN47" i="9"/>
  <c r="AX47" i="9" s="1"/>
  <c r="AX37" i="9"/>
  <c r="AR47" i="9"/>
  <c r="AR55" i="9"/>
  <c r="AN50" i="9"/>
  <c r="AU50" i="9" s="1"/>
  <c r="AU55" i="9"/>
  <c r="AX56" i="9"/>
  <c r="AX65" i="9"/>
  <c r="AX50" i="9"/>
  <c r="AN49" i="9"/>
  <c r="AN60" i="9"/>
  <c r="AR59" i="9"/>
  <c r="AR36" i="9"/>
  <c r="AX46" i="9"/>
  <c r="AN42" i="9"/>
  <c r="AN48" i="9"/>
  <c r="AU64" i="9"/>
  <c r="AR50" i="9"/>
  <c r="AX61" i="9"/>
  <c r="AU39" i="9"/>
  <c r="AO63" i="9"/>
  <c r="AX49" i="9"/>
  <c r="AU58" i="9"/>
  <c r="AX66" i="9"/>
  <c r="AU47" i="9"/>
  <c r="AU48" i="9"/>
  <c r="AO65" i="9"/>
  <c r="AR51" i="9"/>
  <c r="AU51" i="9"/>
  <c r="AX51" i="9"/>
  <c r="AU62" i="9"/>
  <c r="AX62" i="9"/>
  <c r="AR62" i="9"/>
  <c r="AX53" i="9"/>
  <c r="AU53" i="9"/>
  <c r="AU57" i="9"/>
  <c r="AX57" i="9"/>
  <c r="AR39" i="9"/>
  <c r="AX39" i="9"/>
  <c r="AR40" i="9"/>
  <c r="AX40" i="9"/>
  <c r="AU59" i="9"/>
  <c r="AX59" i="9"/>
  <c r="AO59" i="9"/>
  <c r="AO61" i="9"/>
  <c r="AU61" i="9"/>
  <c r="AR61" i="9"/>
  <c r="AR49" i="9"/>
  <c r="AU49" i="9"/>
  <c r="AU60" i="9"/>
  <c r="AX60" i="9"/>
  <c r="AO60" i="9"/>
  <c r="AR60" i="9"/>
  <c r="AU42" i="9"/>
  <c r="AR42" i="9"/>
  <c r="AX48" i="9"/>
  <c r="AR48" i="9"/>
  <c r="AT66" i="9" l="1"/>
  <c r="AS66" i="9"/>
  <c r="AW66" i="9"/>
  <c r="AV66" i="9"/>
  <c r="AY66" i="9"/>
  <c r="AZ66" i="9"/>
  <c r="AP66" i="9"/>
  <c r="AS65" i="9"/>
  <c r="AT65" i="9"/>
  <c r="AW65" i="9"/>
  <c r="AV65" i="9"/>
  <c r="AY65" i="9"/>
  <c r="AZ65" i="9"/>
  <c r="AP65" i="9"/>
  <c r="AT64" i="9"/>
  <c r="AS64" i="9"/>
  <c r="AW64" i="9"/>
  <c r="AV64" i="9"/>
  <c r="AZ64" i="9"/>
  <c r="AY64" i="9"/>
  <c r="AP64" i="9"/>
  <c r="AS63" i="9"/>
  <c r="AT63" i="9"/>
  <c r="AW63" i="9"/>
  <c r="AV63" i="9"/>
  <c r="AY63" i="9"/>
  <c r="AZ63" i="9"/>
  <c r="AP63" i="9"/>
  <c r="AT62" i="9"/>
  <c r="AS62" i="9"/>
  <c r="AW62" i="9"/>
  <c r="AV62" i="9"/>
  <c r="AY62" i="9"/>
  <c r="AZ62" i="9"/>
  <c r="AS61" i="9"/>
  <c r="AT61" i="9"/>
  <c r="AW61" i="9"/>
  <c r="AV61" i="9"/>
  <c r="AY61" i="9"/>
  <c r="AZ61" i="9"/>
  <c r="AP61" i="9"/>
  <c r="AT60" i="9"/>
  <c r="AS60" i="9"/>
  <c r="AW60" i="9"/>
  <c r="AV60" i="9"/>
  <c r="AZ60" i="9"/>
  <c r="AY60" i="9"/>
  <c r="AP60" i="9"/>
  <c r="AS59" i="9"/>
  <c r="AT59" i="9"/>
  <c r="AW59" i="9"/>
  <c r="AV59" i="9"/>
  <c r="AY59" i="9"/>
  <c r="AZ59" i="9"/>
  <c r="AP59" i="9"/>
  <c r="AS58" i="9"/>
  <c r="AT58" i="9"/>
  <c r="AV58" i="9"/>
  <c r="AW58" i="9"/>
  <c r="AV57" i="9"/>
  <c r="AW57" i="9"/>
  <c r="AY57" i="9"/>
  <c r="AZ57" i="9"/>
  <c r="AT56" i="9"/>
  <c r="AS56" i="9"/>
  <c r="AW56" i="9"/>
  <c r="AV56" i="9"/>
  <c r="AZ56" i="9"/>
  <c r="AY56" i="9"/>
  <c r="AS55" i="9"/>
  <c r="AT55" i="9"/>
  <c r="AW55" i="9"/>
  <c r="AV55" i="9"/>
  <c r="AY55" i="9"/>
  <c r="AZ55" i="9"/>
  <c r="AS54" i="9"/>
  <c r="AT54" i="9"/>
  <c r="AV54" i="9"/>
  <c r="AW54" i="9"/>
  <c r="AY54" i="9"/>
  <c r="AZ54" i="9"/>
  <c r="AV53" i="9"/>
  <c r="AW53" i="9"/>
  <c r="AY53" i="9"/>
  <c r="AZ53" i="9"/>
  <c r="AT52" i="9"/>
  <c r="AS52" i="9"/>
  <c r="AW52" i="9"/>
  <c r="AV52" i="9"/>
  <c r="AZ52" i="9"/>
  <c r="AY52" i="9"/>
  <c r="AS51" i="9"/>
  <c r="AT51" i="9"/>
  <c r="AW51" i="9"/>
  <c r="AV51" i="9"/>
  <c r="AY51" i="9"/>
  <c r="AZ51" i="9"/>
  <c r="AS50" i="9"/>
  <c r="AT50" i="9"/>
  <c r="AV50" i="9"/>
  <c r="AW50" i="9"/>
  <c r="AY50" i="9"/>
  <c r="AZ50" i="9"/>
  <c r="AT49" i="9"/>
  <c r="AS49" i="9"/>
  <c r="AV49" i="9"/>
  <c r="AW49" i="9"/>
  <c r="AY49" i="9"/>
  <c r="AZ49" i="9"/>
  <c r="AT48" i="9"/>
  <c r="AS48" i="9"/>
  <c r="AW48" i="9"/>
  <c r="AV48" i="9"/>
  <c r="AZ48" i="9"/>
  <c r="AY48" i="9"/>
  <c r="AS47" i="9"/>
  <c r="AT47" i="9"/>
  <c r="AW47" i="9"/>
  <c r="AV47" i="9"/>
  <c r="AY47" i="9"/>
  <c r="AZ47" i="9"/>
  <c r="AS46" i="9"/>
  <c r="AT46" i="9"/>
  <c r="AV46" i="9"/>
  <c r="AW46" i="9"/>
  <c r="AY46" i="9"/>
  <c r="AZ46" i="9"/>
  <c r="AV45" i="9"/>
  <c r="AW45" i="9"/>
  <c r="AY45" i="9"/>
  <c r="AZ45" i="9"/>
  <c r="AT44" i="9"/>
  <c r="AS44" i="9"/>
  <c r="AW44" i="9"/>
  <c r="AV44" i="9"/>
  <c r="AZ44" i="9"/>
  <c r="AY44" i="9"/>
  <c r="AS43" i="9"/>
  <c r="AT43" i="9"/>
  <c r="AW43" i="9"/>
  <c r="AV43" i="9"/>
  <c r="AY43" i="9"/>
  <c r="AZ43" i="9"/>
  <c r="AS42" i="9"/>
  <c r="AT42" i="9"/>
  <c r="AV42" i="9"/>
  <c r="AW42" i="9"/>
  <c r="AV41" i="9"/>
  <c r="AW41" i="9"/>
  <c r="AY41" i="9"/>
  <c r="AZ41" i="9"/>
  <c r="AT40" i="9"/>
  <c r="AS40" i="9"/>
  <c r="AW40" i="9"/>
  <c r="AV40" i="9"/>
  <c r="AZ40" i="9"/>
  <c r="AY40" i="9"/>
  <c r="AS39" i="9"/>
  <c r="AT39" i="9"/>
  <c r="AW39" i="9"/>
  <c r="AV39" i="9"/>
  <c r="AY39" i="9"/>
  <c r="AZ39" i="9"/>
  <c r="AS38" i="9"/>
  <c r="AT38" i="9"/>
  <c r="AV38" i="9"/>
  <c r="AW38" i="9"/>
  <c r="AY38" i="9"/>
  <c r="AZ38" i="9"/>
  <c r="AV37" i="9"/>
  <c r="AW37" i="9"/>
  <c r="AY37" i="9"/>
  <c r="AZ37" i="9"/>
  <c r="AT36" i="9"/>
  <c r="AS36" i="9"/>
  <c r="AW36" i="9"/>
  <c r="AV36" i="9"/>
  <c r="AZ36" i="9"/>
  <c r="AY36" i="9"/>
  <c r="AS35" i="9"/>
  <c r="AT35" i="9"/>
  <c r="AW35" i="9"/>
  <c r="AV35" i="9"/>
  <c r="AY35" i="9"/>
  <c r="AZ35" i="9"/>
  <c r="AP58" i="4"/>
  <c r="L58" i="9"/>
  <c r="AP56" i="4"/>
  <c r="L56" i="9"/>
  <c r="AP54" i="4"/>
  <c r="L54" i="9"/>
  <c r="AP52" i="4"/>
  <c r="L52" i="9"/>
  <c r="AP50" i="4"/>
  <c r="L50" i="9"/>
  <c r="AP48" i="4"/>
  <c r="L48" i="9"/>
  <c r="AP46" i="4"/>
  <c r="L46" i="9"/>
  <c r="AP44" i="4"/>
  <c r="L44" i="9"/>
  <c r="AP42" i="4"/>
  <c r="L42" i="9"/>
  <c r="AP40" i="4"/>
  <c r="L40" i="9"/>
  <c r="AP38" i="4"/>
  <c r="L38" i="9"/>
  <c r="AP36" i="4"/>
  <c r="L36" i="9"/>
  <c r="AP57" i="4"/>
  <c r="L57" i="9"/>
  <c r="AP55" i="4"/>
  <c r="L55" i="9"/>
  <c r="AP53" i="4"/>
  <c r="L53" i="9"/>
  <c r="AP51" i="4"/>
  <c r="L51" i="9"/>
  <c r="AP49" i="4"/>
  <c r="L49" i="9"/>
  <c r="AP47" i="4"/>
  <c r="L47" i="9"/>
  <c r="AP45" i="4"/>
  <c r="L45" i="9"/>
  <c r="AP43" i="4"/>
  <c r="L43" i="9"/>
  <c r="AP41" i="4"/>
  <c r="L41" i="9"/>
  <c r="AP39" i="4"/>
  <c r="L39" i="9"/>
  <c r="AP37" i="4"/>
  <c r="L37" i="9"/>
  <c r="AP35" i="4"/>
  <c r="L35" i="9"/>
  <c r="AX34" i="4"/>
  <c r="BA34" i="4" s="1"/>
  <c r="AU34" i="4"/>
  <c r="AX30" i="4"/>
  <c r="BA30" i="4" s="1"/>
  <c r="AU30" i="4"/>
  <c r="AX26" i="4"/>
  <c r="BA26" i="4" s="1"/>
  <c r="AU26" i="4"/>
  <c r="AX22" i="4"/>
  <c r="BA22" i="4" s="1"/>
  <c r="AU22" i="4"/>
  <c r="AX18" i="4"/>
  <c r="BA18" i="4" s="1"/>
  <c r="AU18" i="4"/>
  <c r="AX14" i="4"/>
  <c r="BA14" i="4" s="1"/>
  <c r="AU14" i="4"/>
  <c r="AX10" i="4"/>
  <c r="BA10" i="4" s="1"/>
  <c r="AU10" i="4"/>
  <c r="AX6" i="4"/>
  <c r="BA6" i="4" s="1"/>
  <c r="AU6" i="4"/>
  <c r="AX33" i="4"/>
  <c r="BA33" i="4" s="1"/>
  <c r="AU33" i="4"/>
  <c r="AX29" i="4"/>
  <c r="BA29" i="4" s="1"/>
  <c r="AU29" i="4"/>
  <c r="AX25" i="4"/>
  <c r="BA25" i="4" s="1"/>
  <c r="AU25" i="4"/>
  <c r="AX21" i="4"/>
  <c r="BA21" i="4" s="1"/>
  <c r="AU21" i="4"/>
  <c r="AX17" i="4"/>
  <c r="BA17" i="4" s="1"/>
  <c r="AU17" i="4"/>
  <c r="AX13" i="4"/>
  <c r="BA13" i="4" s="1"/>
  <c r="AU13" i="4"/>
  <c r="AX9" i="4"/>
  <c r="BA9" i="4" s="1"/>
  <c r="AU9" i="4"/>
  <c r="AX5" i="4"/>
  <c r="BA5" i="4" s="1"/>
  <c r="AU5" i="4"/>
  <c r="AX32" i="4"/>
  <c r="BA32" i="4" s="1"/>
  <c r="AU32" i="4"/>
  <c r="AX28" i="4"/>
  <c r="BA28" i="4" s="1"/>
  <c r="AU28" i="4"/>
  <c r="AX24" i="4"/>
  <c r="BA24" i="4" s="1"/>
  <c r="AU24" i="4"/>
  <c r="AX20" i="4"/>
  <c r="BA20" i="4" s="1"/>
  <c r="AU20" i="4"/>
  <c r="AX16" i="4"/>
  <c r="BA16" i="4" s="1"/>
  <c r="AU16" i="4"/>
  <c r="AX12" i="4"/>
  <c r="BA12" i="4" s="1"/>
  <c r="AU12" i="4"/>
  <c r="AX8" i="4"/>
  <c r="BA8" i="4" s="1"/>
  <c r="AU8" i="4"/>
  <c r="AX4" i="4"/>
  <c r="BA4" i="4" s="1"/>
  <c r="AU4" i="4"/>
  <c r="AX31" i="4"/>
  <c r="BA31" i="4" s="1"/>
  <c r="AU31" i="4"/>
  <c r="AX27" i="4"/>
  <c r="BA27" i="4" s="1"/>
  <c r="AU27" i="4"/>
  <c r="AX23" i="4"/>
  <c r="BA23" i="4" s="1"/>
  <c r="AU23" i="4"/>
  <c r="AX19" i="4"/>
  <c r="BA19" i="4" s="1"/>
  <c r="AU19" i="4"/>
  <c r="AX15" i="4"/>
  <c r="BA15" i="4" s="1"/>
  <c r="AU15" i="4"/>
  <c r="AX11" i="4"/>
  <c r="BA11" i="4" s="1"/>
  <c r="AU11" i="4"/>
  <c r="AX7" i="4"/>
  <c r="BA7" i="4" s="1"/>
  <c r="AU7" i="4"/>
  <c r="AX3" i="4"/>
  <c r="BA3" i="4" s="1"/>
  <c r="AU3" i="4"/>
  <c r="F130" i="4"/>
  <c r="F126" i="4"/>
  <c r="K126" i="4" s="1"/>
  <c r="L126" i="9" s="1"/>
  <c r="AQ126" i="9" s="1"/>
  <c r="F122" i="4"/>
  <c r="F120" i="4"/>
  <c r="G120" i="4" s="1"/>
  <c r="G120" i="9" s="1"/>
  <c r="F118" i="4"/>
  <c r="F114" i="4"/>
  <c r="K114" i="4" s="1"/>
  <c r="L114" i="9" s="1"/>
  <c r="F110" i="4"/>
  <c r="F104" i="4"/>
  <c r="G104" i="4" s="1"/>
  <c r="G104" i="9" s="1"/>
  <c r="F102" i="4"/>
  <c r="F100" i="4"/>
  <c r="K100" i="4" s="1"/>
  <c r="L100" i="9" s="1"/>
  <c r="F129" i="4"/>
  <c r="F125" i="4"/>
  <c r="G125" i="4" s="1"/>
  <c r="G125" i="9" s="1"/>
  <c r="F117" i="4"/>
  <c r="F113" i="4"/>
  <c r="K113" i="4" s="1"/>
  <c r="L113" i="9" s="1"/>
  <c r="F109" i="4"/>
  <c r="F106" i="4"/>
  <c r="G106" i="4" s="1"/>
  <c r="G106" i="9" s="1"/>
  <c r="G127" i="4"/>
  <c r="G127" i="9" s="1"/>
  <c r="G126" i="4"/>
  <c r="G126" i="9" s="1"/>
  <c r="G123" i="4"/>
  <c r="G123" i="9" s="1"/>
  <c r="G121" i="4"/>
  <c r="G121" i="9" s="1"/>
  <c r="G119" i="4"/>
  <c r="G119" i="9" s="1"/>
  <c r="G115" i="4"/>
  <c r="G115" i="9" s="1"/>
  <c r="G114" i="4"/>
  <c r="G114" i="9" s="1"/>
  <c r="G111" i="4"/>
  <c r="G111" i="9" s="1"/>
  <c r="G108" i="4"/>
  <c r="G108" i="9" s="1"/>
  <c r="G103" i="4"/>
  <c r="G103" i="9" s="1"/>
  <c r="G101" i="4"/>
  <c r="G101" i="9" s="1"/>
  <c r="G99" i="4"/>
  <c r="G99" i="9" s="1"/>
  <c r="G128" i="4"/>
  <c r="G128" i="9" s="1"/>
  <c r="G124" i="4"/>
  <c r="G124" i="9" s="1"/>
  <c r="G116" i="4"/>
  <c r="G116" i="9" s="1"/>
  <c r="G113" i="4"/>
  <c r="G113" i="9" s="1"/>
  <c r="G112" i="4"/>
  <c r="G112" i="9" s="1"/>
  <c r="G107" i="4"/>
  <c r="G107" i="9" s="1"/>
  <c r="G105" i="4"/>
  <c r="G105" i="9" s="1"/>
  <c r="G98" i="4"/>
  <c r="G98" i="9" s="1"/>
  <c r="G96" i="4"/>
  <c r="G96" i="9" s="1"/>
  <c r="G94" i="4"/>
  <c r="G94" i="9" s="1"/>
  <c r="G92" i="4"/>
  <c r="G92" i="9" s="1"/>
  <c r="G90" i="4"/>
  <c r="G90" i="9" s="1"/>
  <c r="G88" i="4"/>
  <c r="G88" i="9" s="1"/>
  <c r="G86" i="4"/>
  <c r="G86" i="9" s="1"/>
  <c r="G84" i="4"/>
  <c r="G84" i="9" s="1"/>
  <c r="G82" i="4"/>
  <c r="G82" i="9" s="1"/>
  <c r="G80" i="4"/>
  <c r="G80" i="9" s="1"/>
  <c r="G78" i="4"/>
  <c r="G78" i="9" s="1"/>
  <c r="G76" i="4"/>
  <c r="G76" i="9" s="1"/>
  <c r="G74" i="4"/>
  <c r="G74" i="9" s="1"/>
  <c r="G72" i="4"/>
  <c r="G72" i="9" s="1"/>
  <c r="G70" i="4"/>
  <c r="G70" i="9" s="1"/>
  <c r="G68" i="4"/>
  <c r="G68" i="9" s="1"/>
  <c r="G97" i="4"/>
  <c r="G97" i="9" s="1"/>
  <c r="G95" i="4"/>
  <c r="G95" i="9" s="1"/>
  <c r="G93" i="4"/>
  <c r="G93" i="9" s="1"/>
  <c r="G91" i="4"/>
  <c r="G91" i="9" s="1"/>
  <c r="G89" i="4"/>
  <c r="G89" i="9" s="1"/>
  <c r="G87" i="4"/>
  <c r="G87" i="9" s="1"/>
  <c r="G85" i="4"/>
  <c r="G85" i="9" s="1"/>
  <c r="G83" i="4"/>
  <c r="G83" i="9" s="1"/>
  <c r="G81" i="4"/>
  <c r="G81" i="9" s="1"/>
  <c r="G79" i="4"/>
  <c r="G79" i="9" s="1"/>
  <c r="G77" i="4"/>
  <c r="G77" i="9" s="1"/>
  <c r="G75" i="4"/>
  <c r="G75" i="9" s="1"/>
  <c r="G73" i="4"/>
  <c r="G73" i="9" s="1"/>
  <c r="G71" i="4"/>
  <c r="G71" i="9" s="1"/>
  <c r="G69" i="4"/>
  <c r="G69" i="9" s="1"/>
  <c r="G67" i="4"/>
  <c r="G67" i="9" s="1"/>
  <c r="K120" i="4"/>
  <c r="L120" i="9" s="1"/>
  <c r="K104" i="4"/>
  <c r="L104" i="9" s="1"/>
  <c r="K125" i="4"/>
  <c r="L125" i="9" s="1"/>
  <c r="AQ125" i="9" s="1"/>
  <c r="K106" i="4"/>
  <c r="L106" i="9" s="1"/>
  <c r="K127" i="4"/>
  <c r="L127" i="9" s="1"/>
  <c r="AQ127" i="9" s="1"/>
  <c r="K123" i="4"/>
  <c r="L123" i="9" s="1"/>
  <c r="AQ123" i="9" s="1"/>
  <c r="K121" i="4"/>
  <c r="K119" i="4"/>
  <c r="K115" i="4"/>
  <c r="K111" i="4"/>
  <c r="K108" i="4"/>
  <c r="K103" i="4"/>
  <c r="K101" i="4"/>
  <c r="K99" i="4"/>
  <c r="K128" i="4"/>
  <c r="L128" i="9" s="1"/>
  <c r="AQ128" i="9" s="1"/>
  <c r="K124" i="4"/>
  <c r="L124" i="9" s="1"/>
  <c r="AQ124" i="9" s="1"/>
  <c r="K116" i="4"/>
  <c r="K112" i="4"/>
  <c r="K107" i="4"/>
  <c r="K105" i="4"/>
  <c r="K98" i="4"/>
  <c r="L98" i="9" s="1"/>
  <c r="AQ98" i="9" s="1"/>
  <c r="K96" i="4"/>
  <c r="L96" i="9" s="1"/>
  <c r="AQ96" i="9" s="1"/>
  <c r="K94" i="4"/>
  <c r="L94" i="9" s="1"/>
  <c r="AQ94" i="9" s="1"/>
  <c r="K92" i="4"/>
  <c r="L92" i="9" s="1"/>
  <c r="AQ92" i="9" s="1"/>
  <c r="K90" i="4"/>
  <c r="K88" i="4"/>
  <c r="K86" i="4"/>
  <c r="K84" i="4"/>
  <c r="K82" i="4"/>
  <c r="K80" i="4"/>
  <c r="K78" i="4"/>
  <c r="K76" i="4"/>
  <c r="K74" i="4"/>
  <c r="K72" i="4"/>
  <c r="K70" i="4"/>
  <c r="K68" i="4"/>
  <c r="K97" i="4"/>
  <c r="L97" i="9" s="1"/>
  <c r="AQ97" i="9" s="1"/>
  <c r="K95" i="4"/>
  <c r="L95" i="9" s="1"/>
  <c r="AQ95" i="9" s="1"/>
  <c r="K93" i="4"/>
  <c r="L93" i="9" s="1"/>
  <c r="AQ93" i="9" s="1"/>
  <c r="K91" i="4"/>
  <c r="L91" i="9" s="1"/>
  <c r="AQ91" i="9" s="1"/>
  <c r="K89" i="4"/>
  <c r="K87" i="4"/>
  <c r="K85" i="4"/>
  <c r="K83" i="4"/>
  <c r="K81" i="4"/>
  <c r="K79" i="4"/>
  <c r="K77" i="4"/>
  <c r="K75" i="4"/>
  <c r="K73" i="4"/>
  <c r="K71" i="4"/>
  <c r="K69" i="4"/>
  <c r="K67" i="4"/>
  <c r="F162" i="4"/>
  <c r="F159" i="4"/>
  <c r="F155" i="4"/>
  <c r="F154" i="4"/>
  <c r="F153" i="4"/>
  <c r="F151" i="4"/>
  <c r="F150" i="4"/>
  <c r="F147" i="4"/>
  <c r="F143" i="4"/>
  <c r="F142" i="4"/>
  <c r="F140" i="4"/>
  <c r="F135" i="4"/>
  <c r="F134" i="4"/>
  <c r="F133" i="4"/>
  <c r="F131" i="4"/>
  <c r="F161" i="4"/>
  <c r="F160" i="4"/>
  <c r="F156" i="4"/>
  <c r="F149" i="4"/>
  <c r="F148" i="4"/>
  <c r="F144" i="4"/>
  <c r="F141" i="4"/>
  <c r="F139" i="4"/>
  <c r="F137" i="4"/>
  <c r="L642" i="3"/>
  <c r="L641" i="3"/>
  <c r="L640" i="3"/>
  <c r="L639" i="3"/>
  <c r="L638" i="3"/>
  <c r="L637" i="3"/>
  <c r="L636" i="3"/>
  <c r="L635" i="3"/>
  <c r="L634" i="3"/>
  <c r="L633" i="3"/>
  <c r="L632" i="3"/>
  <c r="L631" i="3"/>
  <c r="L630" i="3"/>
  <c r="L629" i="3"/>
  <c r="L628" i="3"/>
  <c r="L627" i="3"/>
  <c r="L626" i="3"/>
  <c r="L625" i="3"/>
  <c r="L624" i="3"/>
  <c r="L623" i="3"/>
  <c r="L622" i="3"/>
  <c r="L621" i="3"/>
  <c r="L620" i="3"/>
  <c r="L619" i="3"/>
  <c r="L618" i="3"/>
  <c r="L617" i="3"/>
  <c r="L616" i="3"/>
  <c r="L615" i="3"/>
  <c r="L614" i="3"/>
  <c r="L613" i="3"/>
  <c r="L612" i="3"/>
  <c r="L611" i="3"/>
  <c r="L610" i="3"/>
  <c r="L609" i="3"/>
  <c r="L608" i="3"/>
  <c r="L607" i="3"/>
  <c r="L606" i="3"/>
  <c r="L605" i="3"/>
  <c r="L604" i="3"/>
  <c r="L603" i="3"/>
  <c r="L602" i="3"/>
  <c r="L601" i="3"/>
  <c r="L600" i="3"/>
  <c r="L599" i="3"/>
  <c r="L598" i="3"/>
  <c r="L597" i="3"/>
  <c r="L596" i="3"/>
  <c r="L595" i="3"/>
  <c r="L594" i="3"/>
  <c r="L593" i="3"/>
  <c r="L592" i="3"/>
  <c r="L591" i="3"/>
  <c r="L590" i="3"/>
  <c r="L589" i="3"/>
  <c r="L588" i="3"/>
  <c r="L587" i="3"/>
  <c r="L586" i="3"/>
  <c r="L585" i="3"/>
  <c r="L584" i="3"/>
  <c r="L583" i="3"/>
  <c r="L582" i="3"/>
  <c r="L581" i="3"/>
  <c r="L580" i="3"/>
  <c r="L579" i="3"/>
  <c r="L578" i="3"/>
  <c r="L577" i="3"/>
  <c r="L576" i="3"/>
  <c r="L575" i="3"/>
  <c r="L574" i="3"/>
  <c r="L573" i="3"/>
  <c r="L572" i="3"/>
  <c r="L571" i="3"/>
  <c r="L570" i="3"/>
  <c r="L569" i="3"/>
  <c r="L568" i="3"/>
  <c r="L567" i="3"/>
  <c r="L566" i="3"/>
  <c r="L565" i="3"/>
  <c r="L564" i="3"/>
  <c r="L563" i="3"/>
  <c r="L562" i="3"/>
  <c r="L561" i="3"/>
  <c r="L560" i="3"/>
  <c r="L559" i="3"/>
  <c r="L558" i="3"/>
  <c r="L557" i="3"/>
  <c r="L556" i="3"/>
  <c r="L555" i="3"/>
  <c r="L554" i="3"/>
  <c r="L553" i="3"/>
  <c r="L552" i="3"/>
  <c r="L551" i="3"/>
  <c r="L550" i="3"/>
  <c r="L549" i="3"/>
  <c r="L548" i="3"/>
  <c r="L547" i="3"/>
  <c r="L546" i="3"/>
  <c r="L545" i="3"/>
  <c r="L544" i="3"/>
  <c r="L543" i="3"/>
  <c r="L542" i="3"/>
  <c r="L541" i="3"/>
  <c r="L540" i="3"/>
  <c r="L539" i="3"/>
  <c r="L538" i="3"/>
  <c r="L537" i="3"/>
  <c r="L536" i="3"/>
  <c r="L535" i="3"/>
  <c r="L534" i="3"/>
  <c r="L533" i="3"/>
  <c r="L532" i="3"/>
  <c r="L531" i="3"/>
  <c r="L530" i="3"/>
  <c r="L529" i="3"/>
  <c r="L528" i="3"/>
  <c r="L527" i="3"/>
  <c r="L526" i="3"/>
  <c r="L525" i="3"/>
  <c r="L524" i="3"/>
  <c r="L523" i="3"/>
  <c r="L522" i="3"/>
  <c r="L521" i="3"/>
  <c r="L520" i="3"/>
  <c r="L519" i="3"/>
  <c r="L518" i="3"/>
  <c r="L517" i="3"/>
  <c r="L516" i="3"/>
  <c r="L515" i="3"/>
  <c r="L514" i="3"/>
  <c r="L513" i="3"/>
  <c r="L512" i="3"/>
  <c r="L511" i="3"/>
  <c r="L510" i="3"/>
  <c r="L509" i="3"/>
  <c r="L508" i="3"/>
  <c r="L507" i="3"/>
  <c r="L506" i="3"/>
  <c r="L505" i="3"/>
  <c r="L504" i="3"/>
  <c r="L503" i="3"/>
  <c r="L502" i="3"/>
  <c r="L501" i="3"/>
  <c r="L500" i="3"/>
  <c r="L499" i="3"/>
  <c r="L498" i="3"/>
  <c r="L497" i="3"/>
  <c r="L496" i="3"/>
  <c r="L495" i="3"/>
  <c r="L494" i="3"/>
  <c r="L493" i="3"/>
  <c r="L492" i="3"/>
  <c r="L491" i="3"/>
  <c r="L490" i="3"/>
  <c r="L489" i="3"/>
  <c r="L488" i="3"/>
  <c r="L487" i="3"/>
  <c r="L486" i="3"/>
  <c r="L485" i="3"/>
  <c r="L484" i="3"/>
  <c r="L483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AX42" i="9"/>
  <c r="AR41" i="9"/>
  <c r="AN111" i="9"/>
  <c r="AN85" i="9"/>
  <c r="AN91" i="9"/>
  <c r="AN84" i="9"/>
  <c r="AN116" i="9"/>
  <c r="AN127" i="9"/>
  <c r="AN97" i="9"/>
  <c r="AN88" i="9"/>
  <c r="AN113" i="9"/>
  <c r="AN124" i="9"/>
  <c r="AN72" i="9"/>
  <c r="AN74" i="9"/>
  <c r="AN100" i="9"/>
  <c r="AN94" i="9"/>
  <c r="AN108" i="9"/>
  <c r="AN73" i="9"/>
  <c r="AR57" i="9"/>
  <c r="AR37" i="9"/>
  <c r="AN112" i="9"/>
  <c r="AN69" i="9"/>
  <c r="AO49" i="4"/>
  <c r="AN87" i="9"/>
  <c r="AN89" i="9"/>
  <c r="AN101" i="9"/>
  <c r="AN81" i="9"/>
  <c r="AN83" i="9"/>
  <c r="AN80" i="9"/>
  <c r="AN99" i="9"/>
  <c r="AN79" i="9"/>
  <c r="AN104" i="9"/>
  <c r="AO42" i="4"/>
  <c r="AO65" i="4"/>
  <c r="AN78" i="9"/>
  <c r="AN67" i="9"/>
  <c r="AR53" i="9"/>
  <c r="AX58" i="9"/>
  <c r="AN86" i="9"/>
  <c r="AO58" i="4"/>
  <c r="AN119" i="9"/>
  <c r="AO50" i="4"/>
  <c r="AN68" i="9"/>
  <c r="AN98" i="9"/>
  <c r="AO41" i="4"/>
  <c r="AY41" i="4" s="1"/>
  <c r="AO66" i="4"/>
  <c r="AN75" i="9"/>
  <c r="AN93" i="9"/>
  <c r="AN126" i="9"/>
  <c r="AY49" i="4"/>
  <c r="AN107" i="9"/>
  <c r="AN106" i="9"/>
  <c r="AN77" i="9"/>
  <c r="AY50" i="4"/>
  <c r="AN95" i="9"/>
  <c r="AN71" i="9"/>
  <c r="AO62" i="9"/>
  <c r="AR45" i="9"/>
  <c r="AN70" i="9"/>
  <c r="AN96" i="9"/>
  <c r="AN128" i="9"/>
  <c r="AN125" i="9"/>
  <c r="AN92" i="9"/>
  <c r="AN82" i="9"/>
  <c r="AN103" i="9"/>
  <c r="AN114" i="9"/>
  <c r="AN120" i="9"/>
  <c r="AO57" i="4"/>
  <c r="AN105" i="9"/>
  <c r="AN115" i="9"/>
  <c r="AN121" i="9"/>
  <c r="AN123" i="9"/>
  <c r="AN76" i="9"/>
  <c r="AN90" i="9"/>
  <c r="AY58" i="4"/>
  <c r="AT45" i="9" l="1"/>
  <c r="AS45" i="9"/>
  <c r="AP62" i="9"/>
  <c r="AY58" i="9"/>
  <c r="AZ58" i="9"/>
  <c r="AT53" i="9"/>
  <c r="AS53" i="9"/>
  <c r="AT37" i="9"/>
  <c r="AS37" i="9"/>
  <c r="AT57" i="9"/>
  <c r="AS57" i="9"/>
  <c r="AT41" i="9"/>
  <c r="AS41" i="9"/>
  <c r="AY42" i="9"/>
  <c r="AZ42" i="9"/>
  <c r="G100" i="4"/>
  <c r="G100" i="9" s="1"/>
  <c r="AN7" i="4"/>
  <c r="AN15" i="4"/>
  <c r="AN23" i="4"/>
  <c r="AN31" i="4"/>
  <c r="AN8" i="4"/>
  <c r="AN16" i="4"/>
  <c r="AN24" i="4"/>
  <c r="AN32" i="4"/>
  <c r="AN9" i="4"/>
  <c r="AN17" i="4"/>
  <c r="AN25" i="4"/>
  <c r="AM66" i="9"/>
  <c r="AN33" i="4"/>
  <c r="AN10" i="4"/>
  <c r="AN18" i="4"/>
  <c r="AN26" i="4"/>
  <c r="AN34" i="4"/>
  <c r="AQ35" i="4"/>
  <c r="AQ39" i="4"/>
  <c r="AR43" i="4"/>
  <c r="AR47" i="4"/>
  <c r="AR51" i="4"/>
  <c r="AR55" i="4"/>
  <c r="AR36" i="4"/>
  <c r="AR40" i="4"/>
  <c r="AR44" i="4"/>
  <c r="AR48" i="4"/>
  <c r="AQ52" i="4"/>
  <c r="AR56" i="4"/>
  <c r="AM60" i="9"/>
  <c r="AM63" i="9"/>
  <c r="AM64" i="9"/>
  <c r="AQ37" i="4"/>
  <c r="AR41" i="4"/>
  <c r="AR45" i="4"/>
  <c r="AR49" i="4"/>
  <c r="AR53" i="4"/>
  <c r="AR57" i="4"/>
  <c r="AR38" i="4"/>
  <c r="AR42" i="4"/>
  <c r="AR46" i="4"/>
  <c r="AR50" i="4"/>
  <c r="AQ54" i="4"/>
  <c r="AR58" i="4"/>
  <c r="AM61" i="9"/>
  <c r="AM62" i="9"/>
  <c r="AM65" i="9"/>
  <c r="AN3" i="4"/>
  <c r="AN11" i="4"/>
  <c r="AN19" i="4"/>
  <c r="AN27" i="4"/>
  <c r="AN4" i="4"/>
  <c r="AN12" i="4"/>
  <c r="AN20" i="4"/>
  <c r="AN28" i="4"/>
  <c r="AN5" i="4"/>
  <c r="AN13" i="4"/>
  <c r="AN21" i="4"/>
  <c r="AN29" i="4"/>
  <c r="AN6" i="4"/>
  <c r="AN14" i="4"/>
  <c r="AN22" i="4"/>
  <c r="AN30" i="4"/>
  <c r="AM59" i="9"/>
  <c r="AQ44" i="4"/>
  <c r="AQ56" i="4"/>
  <c r="AQ42" i="4"/>
  <c r="AQ41" i="4"/>
  <c r="AQ58" i="4"/>
  <c r="AR52" i="4"/>
  <c r="AQ51" i="4"/>
  <c r="AQ57" i="4"/>
  <c r="AR54" i="4"/>
  <c r="AQ49" i="4"/>
  <c r="AQ46" i="4"/>
  <c r="AQ48" i="4"/>
  <c r="AQ43" i="4"/>
  <c r="AQ36" i="4"/>
  <c r="AQ50" i="4"/>
  <c r="AQ45" i="4"/>
  <c r="AQ53" i="4"/>
  <c r="AQ38" i="4"/>
  <c r="AQ47" i="4"/>
  <c r="AQ55" i="4"/>
  <c r="AQ40" i="4"/>
  <c r="AR35" i="4"/>
  <c r="AR37" i="4"/>
  <c r="AR39" i="4"/>
  <c r="AO113" i="9"/>
  <c r="AQ113" i="9"/>
  <c r="AO100" i="9"/>
  <c r="AQ100" i="9"/>
  <c r="AO114" i="9"/>
  <c r="AQ114" i="9"/>
  <c r="AO104" i="9"/>
  <c r="AQ104" i="9"/>
  <c r="AO35" i="9"/>
  <c r="AQ35" i="9"/>
  <c r="AO37" i="9"/>
  <c r="AQ37" i="9"/>
  <c r="AO39" i="9"/>
  <c r="AQ39" i="9"/>
  <c r="AO41" i="9"/>
  <c r="AQ41" i="9"/>
  <c r="AO43" i="9"/>
  <c r="AQ43" i="9"/>
  <c r="AO45" i="9"/>
  <c r="AQ45" i="9"/>
  <c r="AO47" i="9"/>
  <c r="AQ47" i="9"/>
  <c r="AO49" i="9"/>
  <c r="AQ49" i="9"/>
  <c r="AO51" i="9"/>
  <c r="AQ51" i="9"/>
  <c r="AO53" i="9"/>
  <c r="AQ53" i="9"/>
  <c r="AO55" i="9"/>
  <c r="AQ55" i="9"/>
  <c r="AO57" i="9"/>
  <c r="AQ57" i="9"/>
  <c r="AO36" i="9"/>
  <c r="AQ36" i="9"/>
  <c r="AO38" i="9"/>
  <c r="AQ38" i="9"/>
  <c r="AO40" i="9"/>
  <c r="AQ40" i="9"/>
  <c r="AO42" i="9"/>
  <c r="AQ42" i="9"/>
  <c r="AO44" i="9"/>
  <c r="AQ44" i="9"/>
  <c r="AO46" i="9"/>
  <c r="AQ46" i="9"/>
  <c r="AO48" i="9"/>
  <c r="AQ48" i="9"/>
  <c r="AO50" i="9"/>
  <c r="AQ50" i="9"/>
  <c r="AO52" i="9"/>
  <c r="AQ52" i="9"/>
  <c r="AO54" i="9"/>
  <c r="AQ54" i="9"/>
  <c r="AO56" i="9"/>
  <c r="AQ56" i="9"/>
  <c r="AO58" i="9"/>
  <c r="AQ58" i="9"/>
  <c r="AO106" i="9"/>
  <c r="AQ106" i="9"/>
  <c r="AO120" i="9"/>
  <c r="AQ120" i="9"/>
  <c r="F138" i="4"/>
  <c r="F145" i="4"/>
  <c r="F157" i="4"/>
  <c r="F132" i="4"/>
  <c r="F136" i="4"/>
  <c r="F146" i="4"/>
  <c r="F152" i="4"/>
  <c r="F158" i="4"/>
  <c r="AY57" i="4"/>
  <c r="AP66" i="4"/>
  <c r="AO64" i="4"/>
  <c r="AV50" i="4"/>
  <c r="AO107" i="4"/>
  <c r="AO36" i="4"/>
  <c r="AO101" i="4"/>
  <c r="AU121" i="9"/>
  <c r="AR111" i="9"/>
  <c r="AX99" i="9"/>
  <c r="AU116" i="9"/>
  <c r="AR105" i="9"/>
  <c r="AR92" i="9"/>
  <c r="AX80" i="9"/>
  <c r="AU70" i="9"/>
  <c r="AR93" i="9"/>
  <c r="AR83" i="9"/>
  <c r="AX71" i="9"/>
  <c r="AO54" i="4"/>
  <c r="AO98" i="4"/>
  <c r="AO94" i="4"/>
  <c r="AX119" i="9"/>
  <c r="AU128" i="9"/>
  <c r="AO96" i="9"/>
  <c r="AR78" i="9"/>
  <c r="AO91" i="9"/>
  <c r="AR69" i="9"/>
  <c r="AO51" i="4"/>
  <c r="AX103" i="9"/>
  <c r="AU105" i="9"/>
  <c r="AU76" i="9"/>
  <c r="AX77" i="9"/>
  <c r="AO74" i="4"/>
  <c r="AO70" i="4"/>
  <c r="AO112" i="4"/>
  <c r="AS50" i="4"/>
  <c r="AY64" i="4"/>
  <c r="AS107" i="4"/>
  <c r="AY36" i="4"/>
  <c r="AX108" i="9"/>
  <c r="AR116" i="9"/>
  <c r="AX90" i="9"/>
  <c r="AO97" i="9"/>
  <c r="AX81" i="9"/>
  <c r="AO75" i="4"/>
  <c r="AO85" i="4"/>
  <c r="AO126" i="9"/>
  <c r="AO128" i="9"/>
  <c r="AX86" i="9"/>
  <c r="AU93" i="9"/>
  <c r="AO63" i="4"/>
  <c r="AV42" i="4"/>
  <c r="AO73" i="4"/>
  <c r="AO69" i="4"/>
  <c r="AO43" i="4"/>
  <c r="AO95" i="4"/>
  <c r="AS101" i="4"/>
  <c r="AS75" i="4"/>
  <c r="AV98" i="4"/>
  <c r="AR126" i="9"/>
  <c r="AR115" i="9"/>
  <c r="AX101" i="9"/>
  <c r="AR125" i="9"/>
  <c r="AR107" i="9"/>
  <c r="AX94" i="9"/>
  <c r="AX84" i="9"/>
  <c r="AU74" i="9"/>
  <c r="AX95" i="9"/>
  <c r="AR87" i="9"/>
  <c r="AX75" i="9"/>
  <c r="AO55" i="4"/>
  <c r="AO68" i="4"/>
  <c r="AS57" i="4"/>
  <c r="AO100" i="4"/>
  <c r="AR119" i="9"/>
  <c r="AU98" i="9"/>
  <c r="AU95" i="9"/>
  <c r="AS63" i="4"/>
  <c r="AS73" i="4"/>
  <c r="AS69" i="4"/>
  <c r="AS43" i="4"/>
  <c r="AP95" i="4"/>
  <c r="AS55" i="4"/>
  <c r="AY100" i="4"/>
  <c r="AP65" i="4"/>
  <c r="AO56" i="4"/>
  <c r="AY56" i="4" s="1"/>
  <c r="AS66" i="4"/>
  <c r="AO120" i="4"/>
  <c r="AY120" i="4" s="1"/>
  <c r="AO38" i="4"/>
  <c r="AO44" i="4"/>
  <c r="AS44" i="4" s="1"/>
  <c r="AO82" i="4"/>
  <c r="AS82" i="4" s="1"/>
  <c r="AO124" i="4"/>
  <c r="AP124" i="4" s="1"/>
  <c r="AO111" i="4"/>
  <c r="AX127" i="9"/>
  <c r="AR120" i="9"/>
  <c r="AX104" i="9"/>
  <c r="AX128" i="9"/>
  <c r="AR113" i="9"/>
  <c r="AR98" i="9"/>
  <c r="AX88" i="9"/>
  <c r="AU78" i="9"/>
  <c r="AR68" i="9"/>
  <c r="AR91" i="9"/>
  <c r="AX79" i="9"/>
  <c r="AU69" i="9"/>
  <c r="AV65" i="4"/>
  <c r="AO81" i="4"/>
  <c r="AS124" i="4"/>
  <c r="AR114" i="9"/>
  <c r="AU124" i="9"/>
  <c r="AO92" i="9"/>
  <c r="AX74" i="9"/>
  <c r="AU87" i="9"/>
  <c r="AV107" i="4"/>
  <c r="AO127" i="4"/>
  <c r="AP64" i="4"/>
  <c r="AO127" i="9"/>
  <c r="AR100" i="9"/>
  <c r="AU94" i="9"/>
  <c r="AU68" i="9"/>
  <c r="AR73" i="9"/>
  <c r="AS56" i="4"/>
  <c r="AO72" i="4"/>
  <c r="AS70" i="4"/>
  <c r="AO52" i="4"/>
  <c r="AO96" i="4"/>
  <c r="AP96" i="4" s="1"/>
  <c r="AO83" i="4"/>
  <c r="AV94" i="4"/>
  <c r="AU127" i="9"/>
  <c r="AU104" i="9"/>
  <c r="AU107" i="9"/>
  <c r="AR86" i="9"/>
  <c r="AO93" i="9"/>
  <c r="AR77" i="9"/>
  <c r="AY66" i="4"/>
  <c r="AS41" i="4"/>
  <c r="AO116" i="4"/>
  <c r="AO123" i="4"/>
  <c r="AY111" i="4"/>
  <c r="AU120" i="9"/>
  <c r="AX116" i="9"/>
  <c r="AX78" i="9"/>
  <c r="AX85" i="9"/>
  <c r="AO39" i="4"/>
  <c r="AV58" i="4"/>
  <c r="AO71" i="4"/>
  <c r="AO103" i="4"/>
  <c r="AY103" i="4" s="1"/>
  <c r="AO77" i="4"/>
  <c r="AO37" i="4"/>
  <c r="AS38" i="4"/>
  <c r="AV54" i="4"/>
  <c r="AO115" i="4"/>
  <c r="AS96" i="4"/>
  <c r="AO104" i="4"/>
  <c r="AS104" i="4" s="1"/>
  <c r="AS83" i="4"/>
  <c r="AV74" i="4"/>
  <c r="AV81" i="4"/>
  <c r="AV124" i="4"/>
  <c r="AR123" i="9"/>
  <c r="AX111" i="9"/>
  <c r="AU100" i="9"/>
  <c r="AR124" i="9"/>
  <c r="AX105" i="9"/>
  <c r="AX92" i="9"/>
  <c r="AU82" i="9"/>
  <c r="AR72" i="9"/>
  <c r="AX93" i="9"/>
  <c r="AX83" i="9"/>
  <c r="AU73" i="9"/>
  <c r="AY77" i="4"/>
  <c r="AS58" i="4"/>
  <c r="AS36" i="4"/>
  <c r="AV71" i="4"/>
  <c r="AR108" i="9"/>
  <c r="AU92" i="9"/>
  <c r="AR89" i="9"/>
  <c r="AV112" i="4"/>
  <c r="AV96" i="4"/>
  <c r="AP123" i="4"/>
  <c r="AV63" i="4"/>
  <c r="AY73" i="4"/>
  <c r="AY69" i="4"/>
  <c r="AV115" i="4"/>
  <c r="AV100" i="4"/>
  <c r="AY42" i="4"/>
  <c r="AV49" i="4"/>
  <c r="AO121" i="4"/>
  <c r="AY107" i="4"/>
  <c r="AV121" i="4"/>
  <c r="AO46" i="4"/>
  <c r="AV38" i="4"/>
  <c r="AO80" i="4"/>
  <c r="AY80" i="4" s="1"/>
  <c r="AO84" i="4"/>
  <c r="AY84" i="4" s="1"/>
  <c r="AY124" i="4"/>
  <c r="AX126" i="9"/>
  <c r="AX115" i="9"/>
  <c r="AU103" i="9"/>
  <c r="AX125" i="9"/>
  <c r="AX107" i="9"/>
  <c r="AR96" i="9"/>
  <c r="AU86" i="9"/>
  <c r="AR76" i="9"/>
  <c r="AR97" i="9"/>
  <c r="AX87" i="9"/>
  <c r="AU77" i="9"/>
  <c r="AR67" i="9"/>
  <c r="AV66" i="4"/>
  <c r="AV101" i="4"/>
  <c r="AU126" i="9"/>
  <c r="AR103" i="9"/>
  <c r="AX112" i="9"/>
  <c r="AU88" i="9"/>
  <c r="AR70" i="9"/>
  <c r="AU79" i="9"/>
  <c r="AO91" i="4"/>
  <c r="AS121" i="4"/>
  <c r="AY98" i="4"/>
  <c r="AX121" i="9"/>
  <c r="AO124" i="9"/>
  <c r="AR90" i="9"/>
  <c r="AU91" i="9"/>
  <c r="AO47" i="4"/>
  <c r="AS47" i="4" s="1"/>
  <c r="AO114" i="4"/>
  <c r="AV114" i="4" s="1"/>
  <c r="AY121" i="4"/>
  <c r="AO99" i="4"/>
  <c r="AO62" i="4"/>
  <c r="AO79" i="4"/>
  <c r="AV127" i="4"/>
  <c r="AS120" i="4"/>
  <c r="AR121" i="9"/>
  <c r="AU99" i="9"/>
  <c r="AO98" i="9"/>
  <c r="AU80" i="9"/>
  <c r="AX89" i="9"/>
  <c r="AU71" i="9"/>
  <c r="AO87" i="4"/>
  <c r="AO105" i="4"/>
  <c r="AS42" i="4"/>
  <c r="AS85" i="4"/>
  <c r="AY52" i="4"/>
  <c r="AX114" i="9"/>
  <c r="AX106" i="9"/>
  <c r="AX70" i="9"/>
  <c r="AU75" i="9"/>
  <c r="AV41" i="4"/>
  <c r="AO90" i="4"/>
  <c r="AY72" i="4"/>
  <c r="AO45" i="4"/>
  <c r="AS54" i="4"/>
  <c r="AV45" i="4"/>
  <c r="AS95" i="4"/>
  <c r="AO86" i="4"/>
  <c r="AY86" i="4" s="1"/>
  <c r="AO78" i="4"/>
  <c r="AV78" i="4" s="1"/>
  <c r="AV77" i="4"/>
  <c r="AY51" i="4"/>
  <c r="AY96" i="4"/>
  <c r="AV123" i="4"/>
  <c r="AX120" i="9"/>
  <c r="AU108" i="9"/>
  <c r="AR99" i="9"/>
  <c r="AX113" i="9"/>
  <c r="AX98" i="9"/>
  <c r="AU90" i="9"/>
  <c r="AR80" i="9"/>
  <c r="AX68" i="9"/>
  <c r="AX91" i="9"/>
  <c r="AU81" i="9"/>
  <c r="AR71" i="9"/>
  <c r="AO89" i="4"/>
  <c r="AV89" i="4" s="1"/>
  <c r="AV37" i="4"/>
  <c r="AV46" i="4"/>
  <c r="AS89" i="4"/>
  <c r="AV116" i="4"/>
  <c r="AS86" i="4"/>
  <c r="AO125" i="9"/>
  <c r="AU84" i="9"/>
  <c r="AR81" i="9"/>
  <c r="AP91" i="4"/>
  <c r="AY112" i="4"/>
  <c r="AV79" i="4"/>
  <c r="AY63" i="4"/>
  <c r="AS39" i="4"/>
  <c r="AS90" i="4"/>
  <c r="AS71" i="4"/>
  <c r="AS45" i="4"/>
  <c r="AS115" i="4"/>
  <c r="AS78" i="4"/>
  <c r="AY89" i="4"/>
  <c r="AY68" i="4"/>
  <c r="AS100" i="4"/>
  <c r="AY65" i="4"/>
  <c r="AO113" i="4"/>
  <c r="AY113" i="4" s="1"/>
  <c r="AO67" i="4"/>
  <c r="AO125" i="4"/>
  <c r="AS46" i="4"/>
  <c r="AO126" i="4"/>
  <c r="AS80" i="4"/>
  <c r="AS84" i="4"/>
  <c r="AS111" i="4"/>
  <c r="AX123" i="9"/>
  <c r="AU114" i="9"/>
  <c r="AR101" i="9"/>
  <c r="AX124" i="9"/>
  <c r="AU106" i="9"/>
  <c r="AR94" i="9"/>
  <c r="AR84" i="9"/>
  <c r="AX72" i="9"/>
  <c r="AR95" i="9"/>
  <c r="AU85" i="9"/>
  <c r="AR75" i="9"/>
  <c r="AV64" i="4"/>
  <c r="AO60" i="4"/>
  <c r="AV82" i="4"/>
  <c r="AU123" i="9"/>
  <c r="AX100" i="9"/>
  <c r="AR106" i="9"/>
  <c r="AX82" i="9"/>
  <c r="AO95" i="9"/>
  <c r="AX73" i="9"/>
  <c r="AO53" i="4"/>
  <c r="AO119" i="4"/>
  <c r="AY119" i="4" s="1"/>
  <c r="AV80" i="4"/>
  <c r="AU111" i="9"/>
  <c r="AR112" i="9"/>
  <c r="AR82" i="9"/>
  <c r="AU83" i="9"/>
  <c r="AO40" i="4"/>
  <c r="AS40" i="4" s="1"/>
  <c r="AO128" i="4"/>
  <c r="AO106" i="4"/>
  <c r="AV128" i="4"/>
  <c r="AS49" i="4"/>
  <c r="AY40" i="4"/>
  <c r="AS113" i="4"/>
  <c r="AV72" i="4"/>
  <c r="AS62" i="4"/>
  <c r="AU115" i="9"/>
  <c r="AU125" i="9"/>
  <c r="AO94" i="9"/>
  <c r="AU72" i="9"/>
  <c r="AR85" i="9"/>
  <c r="AO48" i="4"/>
  <c r="AS48" i="4" s="1"/>
  <c r="AY114" i="4"/>
  <c r="AY70" i="4"/>
  <c r="AO59" i="4"/>
  <c r="AS87" i="4"/>
  <c r="AS94" i="4"/>
  <c r="AY81" i="4"/>
  <c r="AU101" i="9"/>
  <c r="AU96" i="9"/>
  <c r="AU97" i="9"/>
  <c r="AU67" i="9"/>
  <c r="AV57" i="4"/>
  <c r="AO88" i="4"/>
  <c r="AY74" i="4"/>
  <c r="AO93" i="4"/>
  <c r="AV120" i="4"/>
  <c r="AS37" i="4"/>
  <c r="AO35" i="4"/>
  <c r="AS35" i="4" s="1"/>
  <c r="AS65" i="4"/>
  <c r="AO97" i="4"/>
  <c r="AS127" i="4"/>
  <c r="AS98" i="4"/>
  <c r="AV113" i="4"/>
  <c r="AO92" i="4"/>
  <c r="AS106" i="4"/>
  <c r="AP94" i="4"/>
  <c r="AY75" i="4"/>
  <c r="AY44" i="4"/>
  <c r="AV95" i="4"/>
  <c r="AR127" i="9"/>
  <c r="AU119" i="9"/>
  <c r="AR104" i="9"/>
  <c r="AR128" i="9"/>
  <c r="AU112" i="9"/>
  <c r="AX96" i="9"/>
  <c r="AR88" i="9"/>
  <c r="AX76" i="9"/>
  <c r="AX97" i="9"/>
  <c r="AU89" i="9"/>
  <c r="AR79" i="9"/>
  <c r="AX67" i="9"/>
  <c r="AO108" i="4"/>
  <c r="AO61" i="4"/>
  <c r="AY47" i="4"/>
  <c r="AS64" i="4"/>
  <c r="AP127" i="4"/>
  <c r="AO76" i="4"/>
  <c r="AO123" i="9"/>
  <c r="AU113" i="9"/>
  <c r="AR74" i="9"/>
  <c r="AX69" i="9"/>
  <c r="AS114" i="4"/>
  <c r="AS112" i="4"/>
  <c r="AS79" i="4"/>
  <c r="AS116" i="4"/>
  <c r="AP63" i="4"/>
  <c r="AY39" i="4"/>
  <c r="AV73" i="4"/>
  <c r="AY71" i="4"/>
  <c r="AY93" i="4"/>
  <c r="AY43" i="4"/>
  <c r="AY95" i="4"/>
  <c r="AY104" i="4"/>
  <c r="AY92" i="4"/>
  <c r="AY55" i="4"/>
  <c r="AY108" i="4"/>
  <c r="AS68" i="4"/>
  <c r="AV61" i="4"/>
  <c r="AS76" i="4"/>
  <c r="AY123" i="4"/>
  <c r="AS123" i="4"/>
  <c r="AV91" i="4"/>
  <c r="AS91" i="4"/>
  <c r="AY91" i="4"/>
  <c r="AY99" i="4"/>
  <c r="AV99" i="4"/>
  <c r="AP62" i="4"/>
  <c r="AY62" i="4"/>
  <c r="AV87" i="4"/>
  <c r="AY87" i="4"/>
  <c r="AY105" i="4"/>
  <c r="AS105" i="4"/>
  <c r="AV90" i="4"/>
  <c r="AY90" i="4"/>
  <c r="AS67" i="4"/>
  <c r="AY67" i="4"/>
  <c r="AY125" i="4"/>
  <c r="AS125" i="4"/>
  <c r="AV125" i="4"/>
  <c r="AS126" i="4"/>
  <c r="AV126" i="4"/>
  <c r="AP60" i="4"/>
  <c r="AS60" i="4"/>
  <c r="AY60" i="4"/>
  <c r="AV53" i="4"/>
  <c r="AS53" i="4"/>
  <c r="AP128" i="4"/>
  <c r="AS128" i="4"/>
  <c r="AY128" i="4"/>
  <c r="AP59" i="4"/>
  <c r="AY59" i="4"/>
  <c r="AV59" i="4"/>
  <c r="AS59" i="4"/>
  <c r="AS88" i="4"/>
  <c r="AV88" i="4"/>
  <c r="AV93" i="4"/>
  <c r="AS93" i="4"/>
  <c r="AP93" i="4"/>
  <c r="AP97" i="4"/>
  <c r="AV97" i="4"/>
  <c r="AY97" i="4"/>
  <c r="AS97" i="4"/>
  <c r="AP92" i="4"/>
  <c r="AS92" i="4"/>
  <c r="AV92" i="4"/>
  <c r="AV108" i="4"/>
  <c r="AS108" i="4"/>
  <c r="AS61" i="4"/>
  <c r="AP61" i="4"/>
  <c r="AY61" i="4"/>
  <c r="AV76" i="4"/>
  <c r="AY76" i="4"/>
  <c r="AP58" i="9" l="1"/>
  <c r="AM58" i="9"/>
  <c r="AP46" i="9"/>
  <c r="AM46" i="9"/>
  <c r="AP57" i="9"/>
  <c r="AM57" i="9"/>
  <c r="AP45" i="9"/>
  <c r="AM45" i="9"/>
  <c r="AP37" i="9"/>
  <c r="AM37" i="9"/>
  <c r="AP100" i="9"/>
  <c r="AP54" i="9"/>
  <c r="AM54" i="9"/>
  <c r="AP38" i="9"/>
  <c r="AM38" i="9"/>
  <c r="AP49" i="9"/>
  <c r="AM49" i="9"/>
  <c r="AP104" i="9"/>
  <c r="AP106" i="9"/>
  <c r="AP56" i="9"/>
  <c r="AM56" i="9"/>
  <c r="AP52" i="9"/>
  <c r="AM52" i="9"/>
  <c r="AP48" i="9"/>
  <c r="AM48" i="9"/>
  <c r="AP44" i="9"/>
  <c r="AM44" i="9"/>
  <c r="AP40" i="9"/>
  <c r="AM40" i="9"/>
  <c r="AP36" i="9"/>
  <c r="AM36" i="9"/>
  <c r="AP55" i="9"/>
  <c r="AM55" i="9"/>
  <c r="AP51" i="9"/>
  <c r="AM51" i="9"/>
  <c r="AP47" i="9"/>
  <c r="AM47" i="9"/>
  <c r="AP43" i="9"/>
  <c r="AM43" i="9"/>
  <c r="AP39" i="9"/>
  <c r="AM39" i="9"/>
  <c r="AP35" i="9"/>
  <c r="AM35" i="9"/>
  <c r="AP114" i="9"/>
  <c r="AP113" i="9"/>
  <c r="AP120" i="9"/>
  <c r="AP50" i="9"/>
  <c r="AM50" i="9"/>
  <c r="AP42" i="9"/>
  <c r="AM42" i="9"/>
  <c r="AP53" i="9"/>
  <c r="AM53" i="9"/>
  <c r="AP41" i="9"/>
  <c r="AM41" i="9"/>
  <c r="AS67" i="9"/>
  <c r="AT67" i="9"/>
  <c r="AW67" i="9"/>
  <c r="AV67" i="9"/>
  <c r="AY67" i="9"/>
  <c r="AZ67" i="9"/>
  <c r="AT69" i="9"/>
  <c r="AS69" i="9"/>
  <c r="AV69" i="9"/>
  <c r="AW69" i="9"/>
  <c r="AY69" i="9"/>
  <c r="AZ69" i="9"/>
  <c r="AS71" i="9"/>
  <c r="AT71" i="9"/>
  <c r="AW71" i="9"/>
  <c r="AV71" i="9"/>
  <c r="AY71" i="9"/>
  <c r="AZ71" i="9"/>
  <c r="AT73" i="9"/>
  <c r="AS73" i="9"/>
  <c r="AV73" i="9"/>
  <c r="AW73" i="9"/>
  <c r="AY73" i="9"/>
  <c r="AZ73" i="9"/>
  <c r="AS75" i="9"/>
  <c r="AT75" i="9"/>
  <c r="AW75" i="9"/>
  <c r="AV75" i="9"/>
  <c r="AY75" i="9"/>
  <c r="AZ75" i="9"/>
  <c r="AT77" i="9"/>
  <c r="AS77" i="9"/>
  <c r="AV77" i="9"/>
  <c r="AW77" i="9"/>
  <c r="AY77" i="9"/>
  <c r="AZ77" i="9"/>
  <c r="AS79" i="9"/>
  <c r="AT79" i="9"/>
  <c r="AW79" i="9"/>
  <c r="AV79" i="9"/>
  <c r="AY79" i="9"/>
  <c r="AZ79" i="9"/>
  <c r="AT81" i="9"/>
  <c r="AS81" i="9"/>
  <c r="AV81" i="9"/>
  <c r="AW81" i="9"/>
  <c r="AY81" i="9"/>
  <c r="AZ81" i="9"/>
  <c r="AS83" i="9"/>
  <c r="AT83" i="9"/>
  <c r="AW83" i="9"/>
  <c r="AV83" i="9"/>
  <c r="AY83" i="9"/>
  <c r="AZ83" i="9"/>
  <c r="AT85" i="9"/>
  <c r="AS85" i="9"/>
  <c r="AV85" i="9"/>
  <c r="AW85" i="9"/>
  <c r="AY85" i="9"/>
  <c r="AZ85" i="9"/>
  <c r="AS87" i="9"/>
  <c r="AT87" i="9"/>
  <c r="AW87" i="9"/>
  <c r="AV87" i="9"/>
  <c r="AY87" i="9"/>
  <c r="AZ87" i="9"/>
  <c r="AT89" i="9"/>
  <c r="AS89" i="9"/>
  <c r="AV89" i="9"/>
  <c r="AW89" i="9"/>
  <c r="AY89" i="9"/>
  <c r="AZ89" i="9"/>
  <c r="AS91" i="9"/>
  <c r="AT91" i="9"/>
  <c r="AW91" i="9"/>
  <c r="AV91" i="9"/>
  <c r="AY91" i="9"/>
  <c r="AZ91" i="9"/>
  <c r="AP91" i="9"/>
  <c r="AS93" i="9"/>
  <c r="AT93" i="9"/>
  <c r="AW93" i="9"/>
  <c r="AV93" i="9"/>
  <c r="AY93" i="9"/>
  <c r="AZ93" i="9"/>
  <c r="AP93" i="9"/>
  <c r="AS95" i="9"/>
  <c r="AT95" i="9"/>
  <c r="AW95" i="9"/>
  <c r="AV95" i="9"/>
  <c r="AY95" i="9"/>
  <c r="AZ95" i="9"/>
  <c r="AP95" i="9"/>
  <c r="AS97" i="9"/>
  <c r="AT97" i="9"/>
  <c r="AW97" i="9"/>
  <c r="AV97" i="9"/>
  <c r="AY97" i="9"/>
  <c r="AZ97" i="9"/>
  <c r="AP97" i="9"/>
  <c r="AT68" i="9"/>
  <c r="AS68" i="9"/>
  <c r="AW68" i="9"/>
  <c r="AV68" i="9"/>
  <c r="AZ68" i="9"/>
  <c r="AY68" i="9"/>
  <c r="AS70" i="9"/>
  <c r="AT70" i="9"/>
  <c r="AV70" i="9"/>
  <c r="AW70" i="9"/>
  <c r="AY70" i="9"/>
  <c r="AZ70" i="9"/>
  <c r="AT72" i="9"/>
  <c r="AS72" i="9"/>
  <c r="AW72" i="9"/>
  <c r="AV72" i="9"/>
  <c r="AZ72" i="9"/>
  <c r="AY72" i="9"/>
  <c r="AS74" i="9"/>
  <c r="AT74" i="9"/>
  <c r="AV74" i="9"/>
  <c r="AW74" i="9"/>
  <c r="AY74" i="9"/>
  <c r="AZ74" i="9"/>
  <c r="AT76" i="9"/>
  <c r="AS76" i="9"/>
  <c r="AW76" i="9"/>
  <c r="AV76" i="9"/>
  <c r="AZ76" i="9"/>
  <c r="AY76" i="9"/>
  <c r="AT78" i="9"/>
  <c r="AS78" i="9"/>
  <c r="AW78" i="9"/>
  <c r="AV78" i="9"/>
  <c r="AY78" i="9"/>
  <c r="AZ78" i="9"/>
  <c r="AS80" i="9"/>
  <c r="AT80" i="9"/>
  <c r="AV80" i="9"/>
  <c r="AW80" i="9"/>
  <c r="AY80" i="9"/>
  <c r="AZ80" i="9"/>
  <c r="AT82" i="9"/>
  <c r="AS82" i="9"/>
  <c r="AW82" i="9"/>
  <c r="AV82" i="9"/>
  <c r="AY82" i="9"/>
  <c r="AZ82" i="9"/>
  <c r="AS84" i="9"/>
  <c r="AT84" i="9"/>
  <c r="AV84" i="9"/>
  <c r="AW84" i="9"/>
  <c r="AY84" i="9"/>
  <c r="AZ84" i="9"/>
  <c r="AT86" i="9"/>
  <c r="AS86" i="9"/>
  <c r="AW86" i="9"/>
  <c r="AV86" i="9"/>
  <c r="AY86" i="9"/>
  <c r="AZ86" i="9"/>
  <c r="AS88" i="9"/>
  <c r="AT88" i="9"/>
  <c r="AV88" i="9"/>
  <c r="AW88" i="9"/>
  <c r="AY88" i="9"/>
  <c r="AZ88" i="9"/>
  <c r="AT90" i="9"/>
  <c r="AS90" i="9"/>
  <c r="AW90" i="9"/>
  <c r="AV90" i="9"/>
  <c r="AY90" i="9"/>
  <c r="AZ90" i="9"/>
  <c r="AS92" i="9"/>
  <c r="AT92" i="9"/>
  <c r="AV92" i="9"/>
  <c r="AW92" i="9"/>
  <c r="AY92" i="9"/>
  <c r="AZ92" i="9"/>
  <c r="AP92" i="9"/>
  <c r="AS94" i="9"/>
  <c r="AT94" i="9"/>
  <c r="AV94" i="9"/>
  <c r="AW94" i="9"/>
  <c r="AY94" i="9"/>
  <c r="AZ94" i="9"/>
  <c r="AP94" i="9"/>
  <c r="AS96" i="9"/>
  <c r="AT96" i="9"/>
  <c r="AV96" i="9"/>
  <c r="AW96" i="9"/>
  <c r="AY96" i="9"/>
  <c r="AZ96" i="9"/>
  <c r="AP96" i="9"/>
  <c r="AS98" i="9"/>
  <c r="AT98" i="9"/>
  <c r="AV98" i="9"/>
  <c r="AW98" i="9"/>
  <c r="AY98" i="9"/>
  <c r="AZ98" i="9"/>
  <c r="AP98" i="9"/>
  <c r="AT105" i="9"/>
  <c r="AS105" i="9"/>
  <c r="AV105" i="9"/>
  <c r="AW105" i="9"/>
  <c r="AY105" i="9"/>
  <c r="AZ105" i="9"/>
  <c r="AT106" i="9"/>
  <c r="AS106" i="9"/>
  <c r="AW106" i="9"/>
  <c r="AV106" i="9"/>
  <c r="AY106" i="9"/>
  <c r="AZ106" i="9"/>
  <c r="AS107" i="9"/>
  <c r="AT107" i="9"/>
  <c r="AW107" i="9"/>
  <c r="AV107" i="9"/>
  <c r="AY107" i="9"/>
  <c r="AZ107" i="9"/>
  <c r="AS112" i="9"/>
  <c r="AT112" i="9"/>
  <c r="AV112" i="9"/>
  <c r="AW112" i="9"/>
  <c r="AY112" i="9"/>
  <c r="AZ112" i="9"/>
  <c r="AT113" i="9"/>
  <c r="AS113" i="9"/>
  <c r="AV113" i="9"/>
  <c r="AW113" i="9"/>
  <c r="AY113" i="9"/>
  <c r="AZ113" i="9"/>
  <c r="AS116" i="9"/>
  <c r="AT116" i="9"/>
  <c r="AV116" i="9"/>
  <c r="AW116" i="9"/>
  <c r="AY116" i="9"/>
  <c r="AZ116" i="9"/>
  <c r="AS124" i="9"/>
  <c r="AT124" i="9"/>
  <c r="AV124" i="9"/>
  <c r="AW124" i="9"/>
  <c r="AY124" i="9"/>
  <c r="AZ124" i="9"/>
  <c r="AP124" i="9"/>
  <c r="AS125" i="9"/>
  <c r="AT125" i="9"/>
  <c r="AW125" i="9"/>
  <c r="AV125" i="9"/>
  <c r="AY125" i="9"/>
  <c r="AZ125" i="9"/>
  <c r="AP125" i="9"/>
  <c r="AS128" i="9"/>
  <c r="AT128" i="9"/>
  <c r="AV128" i="9"/>
  <c r="AW128" i="9"/>
  <c r="AY128" i="9"/>
  <c r="AZ128" i="9"/>
  <c r="AP128" i="9"/>
  <c r="AS99" i="9"/>
  <c r="AT99" i="9"/>
  <c r="AW99" i="9"/>
  <c r="AV99" i="9"/>
  <c r="AY99" i="9"/>
  <c r="AZ99" i="9"/>
  <c r="AS100" i="9"/>
  <c r="AT100" i="9"/>
  <c r="AV100" i="9"/>
  <c r="AW100" i="9"/>
  <c r="AY100" i="9"/>
  <c r="AZ100" i="9"/>
  <c r="AT101" i="9"/>
  <c r="AS101" i="9"/>
  <c r="AV101" i="9"/>
  <c r="AW101" i="9"/>
  <c r="AY101" i="9"/>
  <c r="AZ101" i="9"/>
  <c r="AS103" i="9"/>
  <c r="AT103" i="9"/>
  <c r="AW103" i="9"/>
  <c r="AV103" i="9"/>
  <c r="AY103" i="9"/>
  <c r="AZ103" i="9"/>
  <c r="AS104" i="9"/>
  <c r="AT104" i="9"/>
  <c r="AV104" i="9"/>
  <c r="AW104" i="9"/>
  <c r="AY104" i="9"/>
  <c r="AZ104" i="9"/>
  <c r="AS108" i="9"/>
  <c r="AT108" i="9"/>
  <c r="AV108" i="9"/>
  <c r="AW108" i="9"/>
  <c r="AY108" i="9"/>
  <c r="AZ108" i="9"/>
  <c r="AS111" i="9"/>
  <c r="AT111" i="9"/>
  <c r="AW111" i="9"/>
  <c r="AV111" i="9"/>
  <c r="AY111" i="9"/>
  <c r="AZ111" i="9"/>
  <c r="AT114" i="9"/>
  <c r="AS114" i="9"/>
  <c r="AW114" i="9"/>
  <c r="AV114" i="9"/>
  <c r="AY114" i="9"/>
  <c r="AZ114" i="9"/>
  <c r="AS115" i="9"/>
  <c r="AT115" i="9"/>
  <c r="AW115" i="9"/>
  <c r="AV115" i="9"/>
  <c r="AY115" i="9"/>
  <c r="AZ115" i="9"/>
  <c r="AS119" i="9"/>
  <c r="AT119" i="9"/>
  <c r="AW119" i="9"/>
  <c r="AV119" i="9"/>
  <c r="AY119" i="9"/>
  <c r="AZ119" i="9"/>
  <c r="AS120" i="9"/>
  <c r="AT120" i="9"/>
  <c r="AV120" i="9"/>
  <c r="AW120" i="9"/>
  <c r="AY120" i="9"/>
  <c r="AZ120" i="9"/>
  <c r="AT121" i="9"/>
  <c r="AS121" i="9"/>
  <c r="AV121" i="9"/>
  <c r="AW121" i="9"/>
  <c r="AY121" i="9"/>
  <c r="AZ121" i="9"/>
  <c r="AS123" i="9"/>
  <c r="AT123" i="9"/>
  <c r="AW123" i="9"/>
  <c r="AV123" i="9"/>
  <c r="AY123" i="9"/>
  <c r="AZ123" i="9"/>
  <c r="AP123" i="9"/>
  <c r="AS126" i="9"/>
  <c r="AT126" i="9"/>
  <c r="AV126" i="9"/>
  <c r="AW126" i="9"/>
  <c r="AY126" i="9"/>
  <c r="AZ126" i="9"/>
  <c r="AP126" i="9"/>
  <c r="AS127" i="9"/>
  <c r="AT127" i="9"/>
  <c r="AW127" i="9"/>
  <c r="AV127" i="9"/>
  <c r="AY127" i="9"/>
  <c r="AZ127" i="9"/>
  <c r="AP127" i="9"/>
  <c r="AP67" i="4"/>
  <c r="L67" i="9"/>
  <c r="AP69" i="4"/>
  <c r="L69" i="9"/>
  <c r="AP71" i="4"/>
  <c r="L71" i="9"/>
  <c r="AP73" i="4"/>
  <c r="L73" i="9"/>
  <c r="AP75" i="4"/>
  <c r="L75" i="9"/>
  <c r="AP77" i="4"/>
  <c r="L77" i="9"/>
  <c r="AP79" i="4"/>
  <c r="L79" i="9"/>
  <c r="AP81" i="4"/>
  <c r="L81" i="9"/>
  <c r="AP83" i="4"/>
  <c r="L83" i="9"/>
  <c r="AP85" i="4"/>
  <c r="L85" i="9"/>
  <c r="AP87" i="4"/>
  <c r="L87" i="9"/>
  <c r="AP89" i="4"/>
  <c r="L89" i="9"/>
  <c r="AP68" i="4"/>
  <c r="L68" i="9"/>
  <c r="AP70" i="4"/>
  <c r="L70" i="9"/>
  <c r="AP72" i="4"/>
  <c r="L72" i="9"/>
  <c r="AP74" i="4"/>
  <c r="L74" i="9"/>
  <c r="AP76" i="4"/>
  <c r="L76" i="9"/>
  <c r="AP78" i="4"/>
  <c r="L78" i="9"/>
  <c r="AP80" i="4"/>
  <c r="L80" i="9"/>
  <c r="AP82" i="4"/>
  <c r="L82" i="9"/>
  <c r="AP84" i="4"/>
  <c r="L84" i="9"/>
  <c r="AP86" i="4"/>
  <c r="L86" i="9"/>
  <c r="AP88" i="4"/>
  <c r="L88" i="9"/>
  <c r="AP90" i="4"/>
  <c r="L90" i="9"/>
  <c r="AP105" i="4"/>
  <c r="L105" i="9"/>
  <c r="AP107" i="4"/>
  <c r="L107" i="9"/>
  <c r="AP112" i="4"/>
  <c r="L112" i="9"/>
  <c r="AP116" i="4"/>
  <c r="L116" i="9"/>
  <c r="AP99" i="4"/>
  <c r="L99" i="9"/>
  <c r="AP101" i="4"/>
  <c r="L101" i="9"/>
  <c r="AP103" i="4"/>
  <c r="L103" i="9"/>
  <c r="AP108" i="4"/>
  <c r="L108" i="9"/>
  <c r="AP111" i="4"/>
  <c r="L111" i="9"/>
  <c r="AP115" i="4"/>
  <c r="L115" i="9"/>
  <c r="AP119" i="4"/>
  <c r="L119" i="9"/>
  <c r="AP121" i="4"/>
  <c r="L121" i="9"/>
  <c r="AR92" i="4"/>
  <c r="AR95" i="4"/>
  <c r="AR96" i="4"/>
  <c r="AR97" i="4"/>
  <c r="AR62" i="4"/>
  <c r="AR61" i="4"/>
  <c r="AR123" i="4"/>
  <c r="AR94" i="4"/>
  <c r="AR64" i="4"/>
  <c r="AR60" i="4"/>
  <c r="AR63" i="4"/>
  <c r="AR59" i="4"/>
  <c r="AR93" i="4"/>
  <c r="AR124" i="4"/>
  <c r="AR127" i="4"/>
  <c r="AR91" i="4"/>
  <c r="AR128" i="4"/>
  <c r="AR66" i="4"/>
  <c r="AR65" i="4"/>
  <c r="AQ71" i="4"/>
  <c r="AW64" i="4"/>
  <c r="AX64" i="4"/>
  <c r="BA64" i="4" s="1"/>
  <c r="AQ64" i="4"/>
  <c r="AQ60" i="4"/>
  <c r="AW63" i="4"/>
  <c r="AX63" i="4"/>
  <c r="BA63" i="4" s="1"/>
  <c r="AQ63" i="4"/>
  <c r="AX59" i="4"/>
  <c r="BA59" i="4" s="1"/>
  <c r="AW59" i="4"/>
  <c r="AQ59" i="4"/>
  <c r="AT66" i="4"/>
  <c r="AU66" i="4"/>
  <c r="AT64" i="4"/>
  <c r="AU64" i="4"/>
  <c r="AT62" i="4"/>
  <c r="AU62" i="4"/>
  <c r="AT60" i="4"/>
  <c r="AU60" i="4"/>
  <c r="AZ66" i="4"/>
  <c r="AZ64" i="4"/>
  <c r="AZ62" i="4"/>
  <c r="AZ60" i="4"/>
  <c r="AW58" i="4"/>
  <c r="AX58" i="4"/>
  <c r="BA58" i="4" s="1"/>
  <c r="AZ56" i="4"/>
  <c r="AT56" i="4"/>
  <c r="AU56" i="4"/>
  <c r="AW54" i="4"/>
  <c r="AX54" i="4"/>
  <c r="BA54" i="4" s="1"/>
  <c r="AZ52" i="4"/>
  <c r="AW50" i="4"/>
  <c r="AX50" i="4"/>
  <c r="BA50" i="4" s="1"/>
  <c r="AT48" i="4"/>
  <c r="AU48" i="4"/>
  <c r="AW46" i="4"/>
  <c r="AX46" i="4"/>
  <c r="BA46" i="4" s="1"/>
  <c r="AZ44" i="4"/>
  <c r="AT44" i="4"/>
  <c r="AU44" i="4"/>
  <c r="AW42" i="4"/>
  <c r="AX42" i="4"/>
  <c r="BA42" i="4" s="1"/>
  <c r="AZ40" i="4"/>
  <c r="AT40" i="4"/>
  <c r="AU40" i="4"/>
  <c r="AW38" i="4"/>
  <c r="AX38" i="4"/>
  <c r="BA38" i="4" s="1"/>
  <c r="AZ36" i="4"/>
  <c r="AT36" i="4"/>
  <c r="AU36" i="4"/>
  <c r="AZ65" i="4"/>
  <c r="AT65" i="4"/>
  <c r="AU65" i="4"/>
  <c r="AZ63" i="4"/>
  <c r="AT63" i="4"/>
  <c r="AU63" i="4"/>
  <c r="AZ61" i="4"/>
  <c r="AT61" i="4"/>
  <c r="AU61" i="4"/>
  <c r="AZ59" i="4"/>
  <c r="AT59" i="4"/>
  <c r="AU59" i="4"/>
  <c r="AW57" i="4"/>
  <c r="AX57" i="4"/>
  <c r="BA57" i="4" s="1"/>
  <c r="AZ55" i="4"/>
  <c r="AT55" i="4"/>
  <c r="AU55" i="4"/>
  <c r="AW53" i="4"/>
  <c r="AX53" i="4"/>
  <c r="BA53" i="4" s="1"/>
  <c r="AZ51" i="4"/>
  <c r="AW49" i="4"/>
  <c r="AX49" i="4"/>
  <c r="BA49" i="4" s="1"/>
  <c r="AZ47" i="4"/>
  <c r="AT47" i="4"/>
  <c r="AU47" i="4"/>
  <c r="AW45" i="4"/>
  <c r="AX45" i="4"/>
  <c r="BA45" i="4" s="1"/>
  <c r="AZ43" i="4"/>
  <c r="AT43" i="4"/>
  <c r="AU43" i="4"/>
  <c r="AW41" i="4"/>
  <c r="AX41" i="4"/>
  <c r="BA41" i="4" s="1"/>
  <c r="AZ39" i="4"/>
  <c r="AT39" i="4"/>
  <c r="AU39" i="4"/>
  <c r="AW37" i="4"/>
  <c r="AX37" i="4"/>
  <c r="BA37" i="4" s="1"/>
  <c r="AT35" i="4"/>
  <c r="AU35" i="4"/>
  <c r="AQ66" i="4"/>
  <c r="AW66" i="4"/>
  <c r="AX66" i="4"/>
  <c r="BA66" i="4" s="1"/>
  <c r="AQ62" i="4"/>
  <c r="AZ58" i="4"/>
  <c r="AU58" i="4"/>
  <c r="AT58" i="4"/>
  <c r="AU54" i="4"/>
  <c r="AT54" i="4"/>
  <c r="AZ50" i="4"/>
  <c r="AU50" i="4"/>
  <c r="AT50" i="4"/>
  <c r="AU46" i="4"/>
  <c r="AT46" i="4"/>
  <c r="AZ42" i="4"/>
  <c r="AU42" i="4"/>
  <c r="AN42" i="4" s="1"/>
  <c r="AT42" i="4"/>
  <c r="AU38" i="4"/>
  <c r="AT38" i="4"/>
  <c r="AQ65" i="4"/>
  <c r="AX65" i="4"/>
  <c r="BA65" i="4" s="1"/>
  <c r="AW65" i="4"/>
  <c r="AQ61" i="4"/>
  <c r="AX61" i="4"/>
  <c r="BA61" i="4" s="1"/>
  <c r="AW61" i="4"/>
  <c r="AZ57" i="4"/>
  <c r="AU57" i="4"/>
  <c r="AT57" i="4"/>
  <c r="AU53" i="4"/>
  <c r="AT53" i="4"/>
  <c r="AZ49" i="4"/>
  <c r="AU49" i="4"/>
  <c r="AN49" i="4" s="1"/>
  <c r="AT49" i="4"/>
  <c r="AU45" i="4"/>
  <c r="AT45" i="4"/>
  <c r="AZ41" i="4"/>
  <c r="AU41" i="4"/>
  <c r="AT41" i="4"/>
  <c r="AU37" i="4"/>
  <c r="AT37" i="4"/>
  <c r="AZ69" i="4"/>
  <c r="AT69" i="4"/>
  <c r="AZ73" i="4"/>
  <c r="AW73" i="4"/>
  <c r="AT73" i="4"/>
  <c r="AZ77" i="4"/>
  <c r="AW77" i="4"/>
  <c r="AZ81" i="4"/>
  <c r="AW81" i="4"/>
  <c r="AT85" i="4"/>
  <c r="AZ89" i="4"/>
  <c r="AW89" i="4"/>
  <c r="AT89" i="4"/>
  <c r="AQ93" i="4"/>
  <c r="AZ93" i="4"/>
  <c r="AW93" i="4"/>
  <c r="AT93" i="4"/>
  <c r="AQ97" i="4"/>
  <c r="AZ97" i="4"/>
  <c r="AW97" i="4"/>
  <c r="AT97" i="4"/>
  <c r="AZ70" i="4"/>
  <c r="AT70" i="4"/>
  <c r="AZ74" i="4"/>
  <c r="AW74" i="4"/>
  <c r="AW78" i="4"/>
  <c r="AT78" i="4"/>
  <c r="AW82" i="4"/>
  <c r="AT82" i="4"/>
  <c r="AZ86" i="4"/>
  <c r="AT86" i="4"/>
  <c r="AZ90" i="4"/>
  <c r="AW90" i="4"/>
  <c r="AT90" i="4"/>
  <c r="AQ94" i="4"/>
  <c r="AW94" i="4"/>
  <c r="AT94" i="4"/>
  <c r="AZ98" i="4"/>
  <c r="AW98" i="4"/>
  <c r="AT98" i="4"/>
  <c r="AZ67" i="4"/>
  <c r="AT67" i="4"/>
  <c r="AZ71" i="4"/>
  <c r="AW71" i="4"/>
  <c r="AT71" i="4"/>
  <c r="AZ75" i="4"/>
  <c r="AT75" i="4"/>
  <c r="AW79" i="4"/>
  <c r="AT79" i="4"/>
  <c r="AT83" i="4"/>
  <c r="AZ87" i="4"/>
  <c r="AW87" i="4"/>
  <c r="AT87" i="4"/>
  <c r="AQ91" i="4"/>
  <c r="AZ91" i="4"/>
  <c r="AW91" i="4"/>
  <c r="AT91" i="4"/>
  <c r="AQ95" i="4"/>
  <c r="AZ95" i="4"/>
  <c r="AW95" i="4"/>
  <c r="AT95" i="4"/>
  <c r="AZ68" i="4"/>
  <c r="AT68" i="4"/>
  <c r="AZ72" i="4"/>
  <c r="AW72" i="4"/>
  <c r="AZ76" i="4"/>
  <c r="AW76" i="4"/>
  <c r="AT76" i="4"/>
  <c r="AZ80" i="4"/>
  <c r="AW80" i="4"/>
  <c r="AT80" i="4"/>
  <c r="AZ84" i="4"/>
  <c r="AT84" i="4"/>
  <c r="AW88" i="4"/>
  <c r="AT88" i="4"/>
  <c r="AQ92" i="4"/>
  <c r="AZ92" i="4"/>
  <c r="AW92" i="4"/>
  <c r="AT92" i="4"/>
  <c r="AQ96" i="4"/>
  <c r="AZ96" i="4"/>
  <c r="AW96" i="4"/>
  <c r="AT96" i="4"/>
  <c r="AZ105" i="4"/>
  <c r="AT105" i="4"/>
  <c r="AZ107" i="4"/>
  <c r="AW107" i="4"/>
  <c r="AT107" i="4"/>
  <c r="AZ112" i="4"/>
  <c r="AW112" i="4"/>
  <c r="AT112" i="4"/>
  <c r="AW116" i="4"/>
  <c r="AT116" i="4"/>
  <c r="AQ124" i="4"/>
  <c r="AZ124" i="4"/>
  <c r="AW124" i="4"/>
  <c r="AT124" i="4"/>
  <c r="AQ128" i="4"/>
  <c r="AZ128" i="4"/>
  <c r="AW128" i="4"/>
  <c r="AT128" i="4"/>
  <c r="AZ99" i="4"/>
  <c r="AW99" i="4"/>
  <c r="AW101" i="4"/>
  <c r="AT101" i="4"/>
  <c r="AZ103" i="4"/>
  <c r="AZ108" i="4"/>
  <c r="AW108" i="4"/>
  <c r="AT108" i="4"/>
  <c r="AZ111" i="4"/>
  <c r="AT111" i="4"/>
  <c r="AW115" i="4"/>
  <c r="AT115" i="4"/>
  <c r="AZ119" i="4"/>
  <c r="AZ121" i="4"/>
  <c r="AW121" i="4"/>
  <c r="AT121" i="4"/>
  <c r="AQ123" i="4"/>
  <c r="AZ123" i="4"/>
  <c r="AW123" i="4"/>
  <c r="AT123" i="4"/>
  <c r="AQ127" i="4"/>
  <c r="AW127" i="4"/>
  <c r="AT127" i="4"/>
  <c r="AT106" i="4"/>
  <c r="AZ113" i="4"/>
  <c r="AW113" i="4"/>
  <c r="AT113" i="4"/>
  <c r="AZ125" i="4"/>
  <c r="AW125" i="4"/>
  <c r="AT125" i="4"/>
  <c r="AZ100" i="4"/>
  <c r="AW100" i="4"/>
  <c r="AT100" i="4"/>
  <c r="AZ104" i="4"/>
  <c r="AT104" i="4"/>
  <c r="AZ114" i="4"/>
  <c r="AW114" i="4"/>
  <c r="AT114" i="4"/>
  <c r="AZ120" i="4"/>
  <c r="AW120" i="4"/>
  <c r="AT120" i="4"/>
  <c r="AW126" i="4"/>
  <c r="AT126" i="4"/>
  <c r="G109" i="4"/>
  <c r="G109" i="9" s="1"/>
  <c r="G117" i="4"/>
  <c r="G117" i="9" s="1"/>
  <c r="G129" i="4"/>
  <c r="G129" i="9" s="1"/>
  <c r="G102" i="4"/>
  <c r="G102" i="9" s="1"/>
  <c r="G110" i="4"/>
  <c r="G110" i="9" s="1"/>
  <c r="G118" i="4"/>
  <c r="G118" i="9" s="1"/>
  <c r="G122" i="4"/>
  <c r="G122" i="9" s="1"/>
  <c r="G130" i="4"/>
  <c r="G130" i="9" s="1"/>
  <c r="AU69" i="4"/>
  <c r="AX73" i="4"/>
  <c r="BA73" i="4" s="1"/>
  <c r="AU73" i="4"/>
  <c r="AX77" i="4"/>
  <c r="BA77" i="4" s="1"/>
  <c r="AX81" i="4"/>
  <c r="BA81" i="4" s="1"/>
  <c r="AU85" i="4"/>
  <c r="AX89" i="4"/>
  <c r="BA89" i="4" s="1"/>
  <c r="AU89" i="4"/>
  <c r="AX93" i="4"/>
  <c r="BA93" i="4" s="1"/>
  <c r="AU93" i="4"/>
  <c r="AX97" i="4"/>
  <c r="BA97" i="4" s="1"/>
  <c r="AU97" i="4"/>
  <c r="AU70" i="4"/>
  <c r="AX74" i="4"/>
  <c r="BA74" i="4" s="1"/>
  <c r="AX78" i="4"/>
  <c r="BA78" i="4" s="1"/>
  <c r="AU78" i="4"/>
  <c r="AX82" i="4"/>
  <c r="BA82" i="4" s="1"/>
  <c r="AU82" i="4"/>
  <c r="AU86" i="4"/>
  <c r="AX90" i="4"/>
  <c r="BA90" i="4" s="1"/>
  <c r="AU90" i="4"/>
  <c r="AX94" i="4"/>
  <c r="BA94" i="4" s="1"/>
  <c r="AU94" i="4"/>
  <c r="AX98" i="4"/>
  <c r="BA98" i="4" s="1"/>
  <c r="AU98" i="4"/>
  <c r="AU67" i="4"/>
  <c r="AX71" i="4"/>
  <c r="BA71" i="4" s="1"/>
  <c r="AU71" i="4"/>
  <c r="AU75" i="4"/>
  <c r="AX79" i="4"/>
  <c r="BA79" i="4" s="1"/>
  <c r="AU79" i="4"/>
  <c r="AU83" i="4"/>
  <c r="AX87" i="4"/>
  <c r="BA87" i="4" s="1"/>
  <c r="AU87" i="4"/>
  <c r="AX91" i="4"/>
  <c r="BA91" i="4" s="1"/>
  <c r="AU91" i="4"/>
  <c r="AX95" i="4"/>
  <c r="BA95" i="4" s="1"/>
  <c r="AU95" i="4"/>
  <c r="AU68" i="4"/>
  <c r="AX72" i="4"/>
  <c r="BA72" i="4" s="1"/>
  <c r="AX76" i="4"/>
  <c r="BA76" i="4" s="1"/>
  <c r="AU76" i="4"/>
  <c r="AX80" i="4"/>
  <c r="BA80" i="4" s="1"/>
  <c r="AU80" i="4"/>
  <c r="AU84" i="4"/>
  <c r="AX88" i="4"/>
  <c r="BA88" i="4" s="1"/>
  <c r="AU88" i="4"/>
  <c r="AX92" i="4"/>
  <c r="BA92" i="4" s="1"/>
  <c r="AU92" i="4"/>
  <c r="AX96" i="4"/>
  <c r="BA96" i="4" s="1"/>
  <c r="AU96" i="4"/>
  <c r="AU105" i="4"/>
  <c r="AX107" i="4"/>
  <c r="BA107" i="4" s="1"/>
  <c r="AU107" i="4"/>
  <c r="AX112" i="4"/>
  <c r="BA112" i="4" s="1"/>
  <c r="AU112" i="4"/>
  <c r="AX116" i="4"/>
  <c r="BA116" i="4" s="1"/>
  <c r="AU116" i="4"/>
  <c r="AX124" i="4"/>
  <c r="BA124" i="4" s="1"/>
  <c r="AU124" i="4"/>
  <c r="AX128" i="4"/>
  <c r="BA128" i="4" s="1"/>
  <c r="AU128" i="4"/>
  <c r="AX99" i="4"/>
  <c r="BA99" i="4" s="1"/>
  <c r="AX101" i="4"/>
  <c r="BA101" i="4" s="1"/>
  <c r="AU101" i="4"/>
  <c r="AX108" i="4"/>
  <c r="BA108" i="4" s="1"/>
  <c r="AU108" i="4"/>
  <c r="AU111" i="4"/>
  <c r="AX115" i="4"/>
  <c r="BA115" i="4" s="1"/>
  <c r="AU115" i="4"/>
  <c r="AX121" i="4"/>
  <c r="BA121" i="4" s="1"/>
  <c r="AU121" i="4"/>
  <c r="AX123" i="4"/>
  <c r="BA123" i="4" s="1"/>
  <c r="AU123" i="4"/>
  <c r="AX127" i="4"/>
  <c r="BA127" i="4" s="1"/>
  <c r="AU127" i="4"/>
  <c r="AU106" i="4"/>
  <c r="AX113" i="4"/>
  <c r="BA113" i="4" s="1"/>
  <c r="AU113" i="4"/>
  <c r="AX125" i="4"/>
  <c r="BA125" i="4" s="1"/>
  <c r="AU125" i="4"/>
  <c r="AX100" i="4"/>
  <c r="BA100" i="4" s="1"/>
  <c r="AU100" i="4"/>
  <c r="AU104" i="4"/>
  <c r="AX114" i="4"/>
  <c r="BA114" i="4" s="1"/>
  <c r="AU114" i="4"/>
  <c r="AX120" i="4"/>
  <c r="BA120" i="4" s="1"/>
  <c r="AU120" i="4"/>
  <c r="AX126" i="4"/>
  <c r="BA126" i="4" s="1"/>
  <c r="AU126" i="4"/>
  <c r="K109" i="4"/>
  <c r="K117" i="4"/>
  <c r="K129" i="4"/>
  <c r="L129" i="9" s="1"/>
  <c r="AQ129" i="9" s="1"/>
  <c r="K102" i="4"/>
  <c r="K110" i="4"/>
  <c r="K118" i="4"/>
  <c r="K122" i="4"/>
  <c r="K130" i="4"/>
  <c r="L130" i="9" s="1"/>
  <c r="AQ130" i="9" s="1"/>
  <c r="AP106" i="4"/>
  <c r="AP113" i="4"/>
  <c r="AP100" i="4"/>
  <c r="AP104" i="4"/>
  <c r="AP114" i="4"/>
  <c r="AP120" i="4"/>
  <c r="G137" i="4"/>
  <c r="G137" i="9" s="1"/>
  <c r="G138" i="4"/>
  <c r="G138" i="9" s="1"/>
  <c r="G139" i="4"/>
  <c r="G139" i="9" s="1"/>
  <c r="G141" i="4"/>
  <c r="G141" i="9" s="1"/>
  <c r="G144" i="4"/>
  <c r="G144" i="9" s="1"/>
  <c r="G145" i="4"/>
  <c r="G145" i="9" s="1"/>
  <c r="G148" i="4"/>
  <c r="G148" i="9" s="1"/>
  <c r="G149" i="4"/>
  <c r="G149" i="9" s="1"/>
  <c r="G156" i="4"/>
  <c r="G156" i="9" s="1"/>
  <c r="G157" i="4"/>
  <c r="G157" i="9" s="1"/>
  <c r="G160" i="4"/>
  <c r="G160" i="9" s="1"/>
  <c r="G161" i="4"/>
  <c r="G161" i="9" s="1"/>
  <c r="G131" i="4"/>
  <c r="G131" i="9" s="1"/>
  <c r="G132" i="4"/>
  <c r="G132" i="9" s="1"/>
  <c r="G133" i="4"/>
  <c r="G133" i="9" s="1"/>
  <c r="G134" i="4"/>
  <c r="G134" i="9" s="1"/>
  <c r="G135" i="4"/>
  <c r="G135" i="9" s="1"/>
  <c r="G136" i="4"/>
  <c r="G136" i="9" s="1"/>
  <c r="G140" i="4"/>
  <c r="G140" i="9" s="1"/>
  <c r="G142" i="4"/>
  <c r="G142" i="9" s="1"/>
  <c r="G143" i="4"/>
  <c r="G143" i="9" s="1"/>
  <c r="G146" i="4"/>
  <c r="G146" i="9" s="1"/>
  <c r="G147" i="4"/>
  <c r="G147" i="9" s="1"/>
  <c r="G150" i="4"/>
  <c r="G150" i="9" s="1"/>
  <c r="G151" i="4"/>
  <c r="G151" i="9" s="1"/>
  <c r="G152" i="4"/>
  <c r="G152" i="9" s="1"/>
  <c r="G153" i="4"/>
  <c r="G153" i="9" s="1"/>
  <c r="G154" i="4"/>
  <c r="G154" i="9" s="1"/>
  <c r="G155" i="4"/>
  <c r="G155" i="9" s="1"/>
  <c r="G158" i="4"/>
  <c r="G158" i="9" s="1"/>
  <c r="G159" i="4"/>
  <c r="G159" i="9" s="1"/>
  <c r="G162" i="4"/>
  <c r="G162" i="9" s="1"/>
  <c r="K138" i="4"/>
  <c r="K141" i="4"/>
  <c r="K145" i="4"/>
  <c r="K149" i="4"/>
  <c r="K157" i="4"/>
  <c r="L157" i="9" s="1"/>
  <c r="AQ157" i="9" s="1"/>
  <c r="K161" i="4"/>
  <c r="L161" i="9" s="1"/>
  <c r="AQ161" i="9" s="1"/>
  <c r="K132" i="4"/>
  <c r="K134" i="4"/>
  <c r="K136" i="4"/>
  <c r="K142" i="4"/>
  <c r="K146" i="4"/>
  <c r="K150" i="4"/>
  <c r="K152" i="4"/>
  <c r="K154" i="4"/>
  <c r="K158" i="4"/>
  <c r="L158" i="9" s="1"/>
  <c r="AQ158" i="9" s="1"/>
  <c r="K162" i="4"/>
  <c r="L162" i="9" s="1"/>
  <c r="AQ162" i="9" s="1"/>
  <c r="K137" i="4"/>
  <c r="K139" i="4"/>
  <c r="K144" i="4"/>
  <c r="K148" i="4"/>
  <c r="K156" i="4"/>
  <c r="L156" i="9" s="1"/>
  <c r="AQ156" i="9" s="1"/>
  <c r="K160" i="4"/>
  <c r="L160" i="9" s="1"/>
  <c r="AQ160" i="9" s="1"/>
  <c r="K131" i="4"/>
  <c r="K133" i="4"/>
  <c r="K135" i="4"/>
  <c r="K140" i="4"/>
  <c r="K143" i="4"/>
  <c r="K147" i="4"/>
  <c r="K151" i="4"/>
  <c r="K153" i="4"/>
  <c r="K155" i="4"/>
  <c r="L155" i="9" s="1"/>
  <c r="AQ155" i="9" s="1"/>
  <c r="K159" i="4"/>
  <c r="L159" i="9" s="1"/>
  <c r="AQ159" i="9" s="1"/>
  <c r="F169" i="4"/>
  <c r="F170" i="4"/>
  <c r="F171" i="4"/>
  <c r="F173" i="4"/>
  <c r="F176" i="4"/>
  <c r="F177" i="4"/>
  <c r="F180" i="4"/>
  <c r="F181" i="4"/>
  <c r="F188" i="4"/>
  <c r="F189" i="4"/>
  <c r="F192" i="4"/>
  <c r="F193" i="4"/>
  <c r="F163" i="4"/>
  <c r="F164" i="4"/>
  <c r="F165" i="4"/>
  <c r="F166" i="4"/>
  <c r="F167" i="4"/>
  <c r="F168" i="4"/>
  <c r="F172" i="4"/>
  <c r="F174" i="4"/>
  <c r="F175" i="4"/>
  <c r="F178" i="4"/>
  <c r="F179" i="4"/>
  <c r="F182" i="4"/>
  <c r="F183" i="4"/>
  <c r="F184" i="4"/>
  <c r="F185" i="4"/>
  <c r="F186" i="4"/>
  <c r="F187" i="4"/>
  <c r="F190" i="4"/>
  <c r="F191" i="4"/>
  <c r="F194" i="4"/>
  <c r="I36" i="3"/>
  <c r="I68" i="3" s="1"/>
  <c r="I37" i="3"/>
  <c r="I38" i="3"/>
  <c r="I39" i="3"/>
  <c r="I40" i="3"/>
  <c r="I72" i="3" s="1"/>
  <c r="I41" i="3"/>
  <c r="I42" i="3"/>
  <c r="I43" i="3"/>
  <c r="I44" i="3"/>
  <c r="I76" i="3" s="1"/>
  <c r="I45" i="3"/>
  <c r="I46" i="3"/>
  <c r="I47" i="3"/>
  <c r="I48" i="3"/>
  <c r="I80" i="3" s="1"/>
  <c r="I49" i="3"/>
  <c r="I50" i="3"/>
  <c r="I51" i="3"/>
  <c r="I52" i="3"/>
  <c r="I84" i="3" s="1"/>
  <c r="I53" i="3"/>
  <c r="I54" i="3"/>
  <c r="I55" i="3"/>
  <c r="I56" i="3"/>
  <c r="I88" i="3" s="1"/>
  <c r="I57" i="3"/>
  <c r="I58" i="3"/>
  <c r="I59" i="3"/>
  <c r="I60" i="3"/>
  <c r="I92" i="3" s="1"/>
  <c r="I61" i="3"/>
  <c r="I62" i="3"/>
  <c r="I63" i="3"/>
  <c r="I64" i="3"/>
  <c r="I96" i="3" s="1"/>
  <c r="I65" i="3"/>
  <c r="I66" i="3"/>
  <c r="I69" i="3"/>
  <c r="I101" i="3" s="1"/>
  <c r="I71" i="3"/>
  <c r="I73" i="3"/>
  <c r="I105" i="3" s="1"/>
  <c r="I75" i="3"/>
  <c r="I77" i="3"/>
  <c r="I109" i="3" s="1"/>
  <c r="I79" i="3"/>
  <c r="I81" i="3"/>
  <c r="I113" i="3" s="1"/>
  <c r="I83" i="3"/>
  <c r="I85" i="3"/>
  <c r="I117" i="3" s="1"/>
  <c r="I87" i="3"/>
  <c r="I89" i="3"/>
  <c r="I121" i="3" s="1"/>
  <c r="I91" i="3"/>
  <c r="I93" i="3"/>
  <c r="I125" i="3" s="1"/>
  <c r="I95" i="3"/>
  <c r="I97" i="3"/>
  <c r="I129" i="3" s="1"/>
  <c r="I100" i="3"/>
  <c r="I104" i="3"/>
  <c r="I108" i="3"/>
  <c r="I112" i="3"/>
  <c r="I116" i="3"/>
  <c r="I120" i="3"/>
  <c r="I124" i="3"/>
  <c r="I128" i="3"/>
  <c r="I133" i="3"/>
  <c r="I137" i="3"/>
  <c r="I141" i="3"/>
  <c r="I145" i="3"/>
  <c r="I149" i="3"/>
  <c r="I153" i="3"/>
  <c r="I157" i="3"/>
  <c r="I161" i="3"/>
  <c r="I35" i="3"/>
  <c r="AL28" i="3"/>
  <c r="AL29" i="3"/>
  <c r="AL30" i="3"/>
  <c r="AL31" i="3"/>
  <c r="AL32" i="3"/>
  <c r="AL33" i="3"/>
  <c r="AL34" i="3"/>
  <c r="AL27" i="3"/>
  <c r="F6" i="3" s="1"/>
  <c r="AK36" i="3"/>
  <c r="AL36" i="3" s="1"/>
  <c r="AK37" i="3"/>
  <c r="AL37" i="3" s="1"/>
  <c r="AK38" i="3"/>
  <c r="AL38" i="3" s="1"/>
  <c r="AK39" i="3"/>
  <c r="AL39" i="3" s="1"/>
  <c r="AK40" i="3"/>
  <c r="AL40" i="3" s="1"/>
  <c r="AK41" i="3"/>
  <c r="AL41" i="3" s="1"/>
  <c r="AK42" i="3"/>
  <c r="AL42" i="3" s="1"/>
  <c r="AK44" i="3"/>
  <c r="AL44" i="3" s="1"/>
  <c r="AK45" i="3"/>
  <c r="AL45" i="3" s="1"/>
  <c r="AK46" i="3"/>
  <c r="AL46" i="3" s="1"/>
  <c r="AK47" i="3"/>
  <c r="AL47" i="3" s="1"/>
  <c r="AK48" i="3"/>
  <c r="AL48" i="3" s="1"/>
  <c r="AK49" i="3"/>
  <c r="AL49" i="3" s="1"/>
  <c r="AK50" i="3"/>
  <c r="AL50" i="3" s="1"/>
  <c r="AK52" i="3"/>
  <c r="AL52" i="3" s="1"/>
  <c r="AK53" i="3"/>
  <c r="AL53" i="3" s="1"/>
  <c r="AK54" i="3"/>
  <c r="AL54" i="3" s="1"/>
  <c r="AK55" i="3"/>
  <c r="AL55" i="3" s="1"/>
  <c r="AK56" i="3"/>
  <c r="AL56" i="3" s="1"/>
  <c r="AK57" i="3"/>
  <c r="AL57" i="3" s="1"/>
  <c r="AK58" i="3"/>
  <c r="AL58" i="3" s="1"/>
  <c r="AK35" i="3"/>
  <c r="AK43" i="3" s="1"/>
  <c r="AY35" i="4"/>
  <c r="AS119" i="4"/>
  <c r="AS103" i="4"/>
  <c r="AS81" i="4"/>
  <c r="AS51" i="4"/>
  <c r="AY88" i="4"/>
  <c r="AV62" i="4"/>
  <c r="AY83" i="4"/>
  <c r="AY85" i="4"/>
  <c r="AP98" i="4"/>
  <c r="AY48" i="4"/>
  <c r="AS99" i="4"/>
  <c r="AS52" i="4"/>
  <c r="AV75" i="4"/>
  <c r="AY106" i="4"/>
  <c r="AS77" i="4"/>
  <c r="AS72" i="4"/>
  <c r="AS74" i="4"/>
  <c r="AY54" i="4"/>
  <c r="AV43" i="4"/>
  <c r="AV111" i="4"/>
  <c r="AN131" i="9"/>
  <c r="AN145" i="9"/>
  <c r="AV86" i="4"/>
  <c r="AN147" i="9"/>
  <c r="AN137" i="9"/>
  <c r="AV39" i="4"/>
  <c r="AY78" i="4"/>
  <c r="AN130" i="9"/>
  <c r="AN150" i="9"/>
  <c r="AN117" i="9"/>
  <c r="AN157" i="9"/>
  <c r="AN141" i="9"/>
  <c r="AV60" i="4"/>
  <c r="AN160" i="9"/>
  <c r="AN142" i="9"/>
  <c r="AY45" i="4"/>
  <c r="AY126" i="4"/>
  <c r="AY37" i="4"/>
  <c r="AY46" i="4"/>
  <c r="AN143" i="9"/>
  <c r="AN132" i="9"/>
  <c r="AV67" i="4"/>
  <c r="AN122" i="9"/>
  <c r="AN138" i="9"/>
  <c r="AN139" i="9"/>
  <c r="AY94" i="4"/>
  <c r="AN133" i="9"/>
  <c r="AV52" i="4"/>
  <c r="AN156" i="9"/>
  <c r="AN152" i="9"/>
  <c r="AY101" i="4"/>
  <c r="AY116" i="4"/>
  <c r="AN140" i="9"/>
  <c r="AY79" i="4"/>
  <c r="AN118" i="9"/>
  <c r="AN155" i="9"/>
  <c r="AN146" i="9"/>
  <c r="AV48" i="4"/>
  <c r="AN134" i="9"/>
  <c r="AN136" i="9"/>
  <c r="AN129" i="9"/>
  <c r="AY82" i="4"/>
  <c r="AN159" i="9"/>
  <c r="AV105" i="4"/>
  <c r="AN151" i="9"/>
  <c r="AV83" i="4"/>
  <c r="AV106" i="4"/>
  <c r="AN135" i="9"/>
  <c r="AY127" i="4"/>
  <c r="AN161" i="9"/>
  <c r="AY53" i="4"/>
  <c r="AN144" i="9"/>
  <c r="AN110" i="9"/>
  <c r="AN158" i="9"/>
  <c r="AN148" i="9"/>
  <c r="AN162" i="9"/>
  <c r="AV36" i="4"/>
  <c r="AN154" i="9"/>
  <c r="AY38" i="4"/>
  <c r="AN149" i="9"/>
  <c r="AV55" i="4"/>
  <c r="AN109" i="9"/>
  <c r="AN102" i="9"/>
  <c r="AY115" i="4"/>
  <c r="AV69" i="4"/>
  <c r="AV119" i="4"/>
  <c r="AN153" i="9"/>
  <c r="AU74" i="4" l="1"/>
  <c r="AT74" i="4"/>
  <c r="AU72" i="4"/>
  <c r="AT72" i="4"/>
  <c r="AU77" i="4"/>
  <c r="AT77" i="4"/>
  <c r="AZ106" i="4"/>
  <c r="AW75" i="4"/>
  <c r="AX75" i="4"/>
  <c r="BA75" i="4" s="1"/>
  <c r="AT52" i="4"/>
  <c r="AU52" i="4"/>
  <c r="AU99" i="4"/>
  <c r="AT99" i="4"/>
  <c r="AZ48" i="4"/>
  <c r="AQ98" i="4"/>
  <c r="AR98" i="4"/>
  <c r="AZ85" i="4"/>
  <c r="AZ83" i="4"/>
  <c r="AW62" i="4"/>
  <c r="AX62" i="4"/>
  <c r="BA62" i="4" s="1"/>
  <c r="AZ88" i="4"/>
  <c r="AU51" i="4"/>
  <c r="AT51" i="4"/>
  <c r="AT81" i="4"/>
  <c r="AU81" i="4"/>
  <c r="AT103" i="4"/>
  <c r="AU103" i="4"/>
  <c r="AT119" i="4"/>
  <c r="AU119" i="4"/>
  <c r="AZ35" i="4"/>
  <c r="AL43" i="3"/>
  <c r="AK51" i="3"/>
  <c r="AL51" i="3" s="1"/>
  <c r="AL35" i="3"/>
  <c r="F3" i="3"/>
  <c r="F615" i="3"/>
  <c r="F611" i="3"/>
  <c r="F583" i="3"/>
  <c r="F579" i="3"/>
  <c r="F551" i="3"/>
  <c r="F547" i="3"/>
  <c r="F519" i="3"/>
  <c r="F515" i="3"/>
  <c r="F487" i="3"/>
  <c r="F483" i="3"/>
  <c r="F455" i="3"/>
  <c r="F451" i="3"/>
  <c r="F423" i="3"/>
  <c r="F419" i="3"/>
  <c r="F391" i="3"/>
  <c r="F387" i="3"/>
  <c r="F359" i="3"/>
  <c r="F355" i="3"/>
  <c r="F327" i="3"/>
  <c r="F323" i="3"/>
  <c r="F295" i="3"/>
  <c r="F291" i="3"/>
  <c r="F263" i="3"/>
  <c r="F259" i="3"/>
  <c r="F230" i="3"/>
  <c r="F200" i="3"/>
  <c r="F195" i="3"/>
  <c r="F166" i="3"/>
  <c r="F136" i="3"/>
  <c r="F131" i="3"/>
  <c r="F102" i="3"/>
  <c r="F72" i="3"/>
  <c r="F67" i="3"/>
  <c r="F38" i="3"/>
  <c r="F8" i="3"/>
  <c r="I67" i="3"/>
  <c r="J35" i="9"/>
  <c r="I35" i="8"/>
  <c r="J153" i="9"/>
  <c r="I153" i="8"/>
  <c r="I185" i="3"/>
  <c r="J137" i="9"/>
  <c r="I137" i="8"/>
  <c r="I169" i="3"/>
  <c r="J120" i="9"/>
  <c r="I120" i="8"/>
  <c r="I152" i="3"/>
  <c r="J104" i="9"/>
  <c r="I104" i="8"/>
  <c r="I136" i="3"/>
  <c r="J125" i="9"/>
  <c r="I125" i="8"/>
  <c r="J117" i="9"/>
  <c r="I117" i="8"/>
  <c r="J109" i="9"/>
  <c r="I109" i="8"/>
  <c r="J101" i="9"/>
  <c r="I101" i="8"/>
  <c r="F619" i="3"/>
  <c r="F614" i="3"/>
  <c r="F587" i="3"/>
  <c r="F582" i="3"/>
  <c r="F555" i="3"/>
  <c r="F550" i="3"/>
  <c r="F523" i="3"/>
  <c r="F518" i="3"/>
  <c r="F491" i="3"/>
  <c r="F486" i="3"/>
  <c r="F459" i="3"/>
  <c r="F454" i="3"/>
  <c r="F427" i="3"/>
  <c r="F422" i="3"/>
  <c r="F395" i="3"/>
  <c r="F390" i="3"/>
  <c r="F363" i="3"/>
  <c r="F358" i="3"/>
  <c r="F331" i="3"/>
  <c r="F326" i="3"/>
  <c r="F299" i="3"/>
  <c r="F294" i="3"/>
  <c r="F267" i="3"/>
  <c r="F262" i="3"/>
  <c r="F235" i="3"/>
  <c r="F228" i="3"/>
  <c r="F199" i="3"/>
  <c r="F171" i="3"/>
  <c r="F164" i="3"/>
  <c r="F135" i="3"/>
  <c r="F107" i="3"/>
  <c r="F100" i="3"/>
  <c r="F71" i="3"/>
  <c r="F43" i="3"/>
  <c r="F36" i="3"/>
  <c r="F7" i="3"/>
  <c r="J149" i="9"/>
  <c r="I149" i="8"/>
  <c r="I181" i="3"/>
  <c r="J133" i="9"/>
  <c r="I133" i="8"/>
  <c r="I165" i="3"/>
  <c r="J116" i="9"/>
  <c r="I116" i="8"/>
  <c r="I148" i="3"/>
  <c r="J100" i="9"/>
  <c r="I100" i="8"/>
  <c r="I132" i="3"/>
  <c r="J91" i="9"/>
  <c r="I91" i="8"/>
  <c r="I123" i="3"/>
  <c r="J83" i="9"/>
  <c r="I83" i="8"/>
  <c r="I115" i="3"/>
  <c r="J75" i="9"/>
  <c r="I75" i="8"/>
  <c r="I107" i="3"/>
  <c r="J66" i="9"/>
  <c r="I66" i="8"/>
  <c r="I98" i="3"/>
  <c r="J62" i="9"/>
  <c r="I62" i="8"/>
  <c r="I94" i="3"/>
  <c r="J58" i="9"/>
  <c r="I58" i="8"/>
  <c r="I90" i="3"/>
  <c r="J54" i="9"/>
  <c r="I54" i="8"/>
  <c r="I86" i="3"/>
  <c r="J50" i="9"/>
  <c r="I50" i="8"/>
  <c r="I82" i="3"/>
  <c r="J46" i="9"/>
  <c r="I46" i="8"/>
  <c r="I78" i="3"/>
  <c r="J42" i="9"/>
  <c r="I42" i="8"/>
  <c r="I74" i="3"/>
  <c r="J38" i="9"/>
  <c r="I38" i="8"/>
  <c r="I70" i="3"/>
  <c r="F617" i="3"/>
  <c r="F613" i="3"/>
  <c r="F585" i="3"/>
  <c r="F581" i="3"/>
  <c r="F553" i="3"/>
  <c r="F549" i="3"/>
  <c r="F521" i="3"/>
  <c r="F517" i="3"/>
  <c r="F489" i="3"/>
  <c r="F485" i="3"/>
  <c r="F457" i="3"/>
  <c r="F453" i="3"/>
  <c r="F425" i="3"/>
  <c r="F421" i="3"/>
  <c r="F393" i="3"/>
  <c r="F389" i="3"/>
  <c r="F361" i="3"/>
  <c r="F357" i="3"/>
  <c r="F329" i="3"/>
  <c r="F325" i="3"/>
  <c r="F297" i="3"/>
  <c r="F293" i="3"/>
  <c r="F265" i="3"/>
  <c r="F261" i="3"/>
  <c r="F232" i="3"/>
  <c r="F227" i="3"/>
  <c r="F198" i="3"/>
  <c r="F168" i="3"/>
  <c r="F163" i="3"/>
  <c r="F134" i="3"/>
  <c r="F104" i="3"/>
  <c r="F99" i="3"/>
  <c r="F70" i="3"/>
  <c r="F40" i="3"/>
  <c r="F35" i="3"/>
  <c r="J161" i="9"/>
  <c r="I161" i="8"/>
  <c r="I193" i="3"/>
  <c r="J145" i="9"/>
  <c r="I145" i="8"/>
  <c r="I177" i="3"/>
  <c r="J128" i="9"/>
  <c r="I128" i="8"/>
  <c r="I160" i="3"/>
  <c r="J112" i="9"/>
  <c r="I112" i="8"/>
  <c r="I144" i="3"/>
  <c r="J129" i="9"/>
  <c r="I129" i="8"/>
  <c r="J121" i="9"/>
  <c r="I121" i="8"/>
  <c r="J113" i="9"/>
  <c r="I113" i="8"/>
  <c r="J105" i="9"/>
  <c r="I105" i="8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" i="8"/>
  <c r="F23" i="8"/>
  <c r="F39" i="8"/>
  <c r="F55" i="8"/>
  <c r="F71" i="8"/>
  <c r="F78" i="8"/>
  <c r="F82" i="8"/>
  <c r="F86" i="8"/>
  <c r="F90" i="8"/>
  <c r="F94" i="8"/>
  <c r="F98" i="8"/>
  <c r="F102" i="8"/>
  <c r="F106" i="8"/>
  <c r="F110" i="8"/>
  <c r="F114" i="8"/>
  <c r="F118" i="8"/>
  <c r="F122" i="8"/>
  <c r="F126" i="8"/>
  <c r="F130" i="8"/>
  <c r="F134" i="8"/>
  <c r="F138" i="8"/>
  <c r="F142" i="8"/>
  <c r="F146" i="8"/>
  <c r="F150" i="8"/>
  <c r="F154" i="8"/>
  <c r="F158" i="8"/>
  <c r="F162" i="8"/>
  <c r="F166" i="8"/>
  <c r="F170" i="8"/>
  <c r="F174" i="8"/>
  <c r="F178" i="8"/>
  <c r="F182" i="8"/>
  <c r="F186" i="8"/>
  <c r="F190" i="8"/>
  <c r="F194" i="8"/>
  <c r="F198" i="8"/>
  <c r="F202" i="8"/>
  <c r="F206" i="8"/>
  <c r="F210" i="8"/>
  <c r="F214" i="8"/>
  <c r="F218" i="8"/>
  <c r="F222" i="8"/>
  <c r="F226" i="8"/>
  <c r="F230" i="8"/>
  <c r="F234" i="8"/>
  <c r="F238" i="8"/>
  <c r="F242" i="8"/>
  <c r="F246" i="8"/>
  <c r="F250" i="8"/>
  <c r="F254" i="8"/>
  <c r="F258" i="8"/>
  <c r="F262" i="8"/>
  <c r="F266" i="8"/>
  <c r="F270" i="8"/>
  <c r="F274" i="8"/>
  <c r="F278" i="8"/>
  <c r="F282" i="8"/>
  <c r="F286" i="8"/>
  <c r="F290" i="8"/>
  <c r="F294" i="8"/>
  <c r="F298" i="8"/>
  <c r="F302" i="8"/>
  <c r="F306" i="8"/>
  <c r="F310" i="8"/>
  <c r="F314" i="8"/>
  <c r="F318" i="8"/>
  <c r="F322" i="8"/>
  <c r="F326" i="8"/>
  <c r="F330" i="8"/>
  <c r="F334" i="8"/>
  <c r="F338" i="8"/>
  <c r="F342" i="8"/>
  <c r="F346" i="8"/>
  <c r="F350" i="8"/>
  <c r="F354" i="8"/>
  <c r="F358" i="8"/>
  <c r="F362" i="8"/>
  <c r="F366" i="8"/>
  <c r="F370" i="8"/>
  <c r="F374" i="8"/>
  <c r="F378" i="8"/>
  <c r="F382" i="8"/>
  <c r="F386" i="8"/>
  <c r="F390" i="8"/>
  <c r="F394" i="8"/>
  <c r="F398" i="8"/>
  <c r="F402" i="8"/>
  <c r="F406" i="8"/>
  <c r="F410" i="8"/>
  <c r="F414" i="8"/>
  <c r="F418" i="8"/>
  <c r="F422" i="8"/>
  <c r="F426" i="8"/>
  <c r="F430" i="8"/>
  <c r="F434" i="8"/>
  <c r="F11" i="8"/>
  <c r="F27" i="8"/>
  <c r="F43" i="8"/>
  <c r="F59" i="8"/>
  <c r="F75" i="8"/>
  <c r="F79" i="8"/>
  <c r="F83" i="8"/>
  <c r="F87" i="8"/>
  <c r="F91" i="8"/>
  <c r="F95" i="8"/>
  <c r="F99" i="8"/>
  <c r="F103" i="8"/>
  <c r="F107" i="8"/>
  <c r="F111" i="8"/>
  <c r="F115" i="8"/>
  <c r="F119" i="8"/>
  <c r="F123" i="8"/>
  <c r="F127" i="8"/>
  <c r="F131" i="8"/>
  <c r="F135" i="8"/>
  <c r="F139" i="8"/>
  <c r="F143" i="8"/>
  <c r="F147" i="8"/>
  <c r="F151" i="8"/>
  <c r="F155" i="8"/>
  <c r="F159" i="8"/>
  <c r="F163" i="8"/>
  <c r="F167" i="8"/>
  <c r="F171" i="8"/>
  <c r="F175" i="8"/>
  <c r="F179" i="8"/>
  <c r="F183" i="8"/>
  <c r="F187" i="8"/>
  <c r="F191" i="8"/>
  <c r="F195" i="8"/>
  <c r="F199" i="8"/>
  <c r="F203" i="8"/>
  <c r="F207" i="8"/>
  <c r="F211" i="8"/>
  <c r="F215" i="8"/>
  <c r="F219" i="8"/>
  <c r="F223" i="8"/>
  <c r="F227" i="8"/>
  <c r="F231" i="8"/>
  <c r="F235" i="8"/>
  <c r="F239" i="8"/>
  <c r="F243" i="8"/>
  <c r="F247" i="8"/>
  <c r="F251" i="8"/>
  <c r="F255" i="8"/>
  <c r="F259" i="8"/>
  <c r="F263" i="8"/>
  <c r="F267" i="8"/>
  <c r="F271" i="8"/>
  <c r="F275" i="8"/>
  <c r="F279" i="8"/>
  <c r="F283" i="8"/>
  <c r="F287" i="8"/>
  <c r="F291" i="8"/>
  <c r="F295" i="8"/>
  <c r="F299" i="8"/>
  <c r="F303" i="8"/>
  <c r="F307" i="8"/>
  <c r="F311" i="8"/>
  <c r="F315" i="8"/>
  <c r="F319" i="8"/>
  <c r="F323" i="8"/>
  <c r="F327" i="8"/>
  <c r="F331" i="8"/>
  <c r="F335" i="8"/>
  <c r="F339" i="8"/>
  <c r="F343" i="8"/>
  <c r="F347" i="8"/>
  <c r="F351" i="8"/>
  <c r="F355" i="8"/>
  <c r="F359" i="8"/>
  <c r="F363" i="8"/>
  <c r="F367" i="8"/>
  <c r="F371" i="8"/>
  <c r="F375" i="8"/>
  <c r="F379" i="8"/>
  <c r="F383" i="8"/>
  <c r="F387" i="8"/>
  <c r="F391" i="8"/>
  <c r="F395" i="8"/>
  <c r="F399" i="8"/>
  <c r="F403" i="8"/>
  <c r="F407" i="8"/>
  <c r="F411" i="8"/>
  <c r="F415" i="8"/>
  <c r="F419" i="8"/>
  <c r="F423" i="8"/>
  <c r="F427" i="8"/>
  <c r="F431" i="8"/>
  <c r="F435" i="8"/>
  <c r="F439" i="8"/>
  <c r="F443" i="8"/>
  <c r="F447" i="8"/>
  <c r="F451" i="8"/>
  <c r="F455" i="8"/>
  <c r="F459" i="8"/>
  <c r="F463" i="8"/>
  <c r="F467" i="8"/>
  <c r="F471" i="8"/>
  <c r="F475" i="8"/>
  <c r="F479" i="8"/>
  <c r="F483" i="8"/>
  <c r="F487" i="8"/>
  <c r="F491" i="8"/>
  <c r="F495" i="8"/>
  <c r="F499" i="8"/>
  <c r="F503" i="8"/>
  <c r="F507" i="8"/>
  <c r="F511" i="8"/>
  <c r="F515" i="8"/>
  <c r="F519" i="8"/>
  <c r="F523" i="8"/>
  <c r="F527" i="8"/>
  <c r="F531" i="8"/>
  <c r="F535" i="8"/>
  <c r="F539" i="8"/>
  <c r="F543" i="8"/>
  <c r="F547" i="8"/>
  <c r="F551" i="8"/>
  <c r="F555" i="8"/>
  <c r="F559" i="8"/>
  <c r="F563" i="8"/>
  <c r="F567" i="8"/>
  <c r="F571" i="8"/>
  <c r="F575" i="8"/>
  <c r="F579" i="8"/>
  <c r="F583" i="8"/>
  <c r="F15" i="8"/>
  <c r="F31" i="8"/>
  <c r="F47" i="8"/>
  <c r="F63" i="8"/>
  <c r="F76" i="8"/>
  <c r="F80" i="8"/>
  <c r="F84" i="8"/>
  <c r="F88" i="8"/>
  <c r="F92" i="8"/>
  <c r="F96" i="8"/>
  <c r="F100" i="8"/>
  <c r="F104" i="8"/>
  <c r="F108" i="8"/>
  <c r="F112" i="8"/>
  <c r="F116" i="8"/>
  <c r="F120" i="8"/>
  <c r="F124" i="8"/>
  <c r="F128" i="8"/>
  <c r="F132" i="8"/>
  <c r="F136" i="8"/>
  <c r="F140" i="8"/>
  <c r="F144" i="8"/>
  <c r="F148" i="8"/>
  <c r="F152" i="8"/>
  <c r="F156" i="8"/>
  <c r="F160" i="8"/>
  <c r="F164" i="8"/>
  <c r="F168" i="8"/>
  <c r="F172" i="8"/>
  <c r="F176" i="8"/>
  <c r="F180" i="8"/>
  <c r="F184" i="8"/>
  <c r="F188" i="8"/>
  <c r="F192" i="8"/>
  <c r="F196" i="8"/>
  <c r="F200" i="8"/>
  <c r="F204" i="8"/>
  <c r="F208" i="8"/>
  <c r="F212" i="8"/>
  <c r="F216" i="8"/>
  <c r="F220" i="8"/>
  <c r="F224" i="8"/>
  <c r="F228" i="8"/>
  <c r="F232" i="8"/>
  <c r="F236" i="8"/>
  <c r="F240" i="8"/>
  <c r="F244" i="8"/>
  <c r="F248" i="8"/>
  <c r="F252" i="8"/>
  <c r="F256" i="8"/>
  <c r="F260" i="8"/>
  <c r="F264" i="8"/>
  <c r="F268" i="8"/>
  <c r="F272" i="8"/>
  <c r="F276" i="8"/>
  <c r="F280" i="8"/>
  <c r="F284" i="8"/>
  <c r="F288" i="8"/>
  <c r="F292" i="8"/>
  <c r="F296" i="8"/>
  <c r="F300" i="8"/>
  <c r="F304" i="8"/>
  <c r="F308" i="8"/>
  <c r="F312" i="8"/>
  <c r="F316" i="8"/>
  <c r="F320" i="8"/>
  <c r="F324" i="8"/>
  <c r="F328" i="8"/>
  <c r="F332" i="8"/>
  <c r="F336" i="8"/>
  <c r="F340" i="8"/>
  <c r="F344" i="8"/>
  <c r="F348" i="8"/>
  <c r="F352" i="8"/>
  <c r="F356" i="8"/>
  <c r="F360" i="8"/>
  <c r="F364" i="8"/>
  <c r="F368" i="8"/>
  <c r="F372" i="8"/>
  <c r="F376" i="8"/>
  <c r="F380" i="8"/>
  <c r="F384" i="8"/>
  <c r="F388" i="8"/>
  <c r="F392" i="8"/>
  <c r="F396" i="8"/>
  <c r="F400" i="8"/>
  <c r="F404" i="8"/>
  <c r="F408" i="8"/>
  <c r="F412" i="8"/>
  <c r="F416" i="8"/>
  <c r="F420" i="8"/>
  <c r="F424" i="8"/>
  <c r="F428" i="8"/>
  <c r="F432" i="8"/>
  <c r="F436" i="8"/>
  <c r="F440" i="8"/>
  <c r="F444" i="8"/>
  <c r="F448" i="8"/>
  <c r="F452" i="8"/>
  <c r="F456" i="8"/>
  <c r="F460" i="8"/>
  <c r="F464" i="8"/>
  <c r="F468" i="8"/>
  <c r="F472" i="8"/>
  <c r="F476" i="8"/>
  <c r="F480" i="8"/>
  <c r="F484" i="8"/>
  <c r="F488" i="8"/>
  <c r="F492" i="8"/>
  <c r="F496" i="8"/>
  <c r="F500" i="8"/>
  <c r="F504" i="8"/>
  <c r="F508" i="8"/>
  <c r="F512" i="8"/>
  <c r="F516" i="8"/>
  <c r="F520" i="8"/>
  <c r="F524" i="8"/>
  <c r="F528" i="8"/>
  <c r="F532" i="8"/>
  <c r="F536" i="8"/>
  <c r="F540" i="8"/>
  <c r="F544" i="8"/>
  <c r="F548" i="8"/>
  <c r="F552" i="8"/>
  <c r="F556" i="8"/>
  <c r="F560" i="8"/>
  <c r="F564" i="8"/>
  <c r="F568" i="8"/>
  <c r="F572" i="8"/>
  <c r="F576" i="8"/>
  <c r="F580" i="8"/>
  <c r="F584" i="8"/>
  <c r="F588" i="8"/>
  <c r="F51" i="8"/>
  <c r="F85" i="8"/>
  <c r="F101" i="8"/>
  <c r="F117" i="8"/>
  <c r="F133" i="8"/>
  <c r="F149" i="8"/>
  <c r="F165" i="8"/>
  <c r="F181" i="8"/>
  <c r="F197" i="8"/>
  <c r="F213" i="8"/>
  <c r="F229" i="8"/>
  <c r="F245" i="8"/>
  <c r="F261" i="8"/>
  <c r="F277" i="8"/>
  <c r="F293" i="8"/>
  <c r="F309" i="8"/>
  <c r="F325" i="8"/>
  <c r="F341" i="8"/>
  <c r="F357" i="8"/>
  <c r="F373" i="8"/>
  <c r="F389" i="8"/>
  <c r="F405" i="8"/>
  <c r="F421" i="8"/>
  <c r="F437" i="8"/>
  <c r="F445" i="8"/>
  <c r="F453" i="8"/>
  <c r="F461" i="8"/>
  <c r="F469" i="8"/>
  <c r="F477" i="8"/>
  <c r="F485" i="8"/>
  <c r="F493" i="8"/>
  <c r="F501" i="8"/>
  <c r="F509" i="8"/>
  <c r="F517" i="8"/>
  <c r="F525" i="8"/>
  <c r="F533" i="8"/>
  <c r="F541" i="8"/>
  <c r="F549" i="8"/>
  <c r="F557" i="8"/>
  <c r="F565" i="8"/>
  <c r="F573" i="8"/>
  <c r="F581" i="8"/>
  <c r="F587" i="8"/>
  <c r="F592" i="8"/>
  <c r="F596" i="8"/>
  <c r="F600" i="8"/>
  <c r="F604" i="8"/>
  <c r="F608" i="8"/>
  <c r="F612" i="8"/>
  <c r="F616" i="8"/>
  <c r="F620" i="8"/>
  <c r="F624" i="8"/>
  <c r="F628" i="8"/>
  <c r="F632" i="8"/>
  <c r="F636" i="8"/>
  <c r="F640" i="8"/>
  <c r="F67" i="8"/>
  <c r="F89" i="8"/>
  <c r="F105" i="8"/>
  <c r="F121" i="8"/>
  <c r="F137" i="8"/>
  <c r="F153" i="8"/>
  <c r="F169" i="8"/>
  <c r="F185" i="8"/>
  <c r="F201" i="8"/>
  <c r="F217" i="8"/>
  <c r="F233" i="8"/>
  <c r="F249" i="8"/>
  <c r="F265" i="8"/>
  <c r="F281" i="8"/>
  <c r="F297" i="8"/>
  <c r="F313" i="8"/>
  <c r="F329" i="8"/>
  <c r="F345" i="8"/>
  <c r="F361" i="8"/>
  <c r="F377" i="8"/>
  <c r="F393" i="8"/>
  <c r="F409" i="8"/>
  <c r="F425" i="8"/>
  <c r="F438" i="8"/>
  <c r="F446" i="8"/>
  <c r="F454" i="8"/>
  <c r="F462" i="8"/>
  <c r="F470" i="8"/>
  <c r="F478" i="8"/>
  <c r="F486" i="8"/>
  <c r="F494" i="8"/>
  <c r="F502" i="8"/>
  <c r="F510" i="8"/>
  <c r="F518" i="8"/>
  <c r="F526" i="8"/>
  <c r="F534" i="8"/>
  <c r="F542" i="8"/>
  <c r="F550" i="8"/>
  <c r="F558" i="8"/>
  <c r="F566" i="8"/>
  <c r="F574" i="8"/>
  <c r="F582" i="8"/>
  <c r="F589" i="8"/>
  <c r="F593" i="8"/>
  <c r="F597" i="8"/>
  <c r="F601" i="8"/>
  <c r="F605" i="8"/>
  <c r="F609" i="8"/>
  <c r="F613" i="8"/>
  <c r="F617" i="8"/>
  <c r="F621" i="8"/>
  <c r="F625" i="8"/>
  <c r="F629" i="8"/>
  <c r="F633" i="8"/>
  <c r="F637" i="8"/>
  <c r="F641" i="8"/>
  <c r="F19" i="8"/>
  <c r="F77" i="8"/>
  <c r="F93" i="8"/>
  <c r="F109" i="8"/>
  <c r="F125" i="8"/>
  <c r="F141" i="8"/>
  <c r="F157" i="8"/>
  <c r="F173" i="8"/>
  <c r="F189" i="8"/>
  <c r="F205" i="8"/>
  <c r="F221" i="8"/>
  <c r="F237" i="8"/>
  <c r="F253" i="8"/>
  <c r="F269" i="8"/>
  <c r="F285" i="8"/>
  <c r="F301" i="8"/>
  <c r="F317" i="8"/>
  <c r="F333" i="8"/>
  <c r="F349" i="8"/>
  <c r="F365" i="8"/>
  <c r="F381" i="8"/>
  <c r="F397" i="8"/>
  <c r="F413" i="8"/>
  <c r="F429" i="8"/>
  <c r="F441" i="8"/>
  <c r="F449" i="8"/>
  <c r="F457" i="8"/>
  <c r="F465" i="8"/>
  <c r="F473" i="8"/>
  <c r="F481" i="8"/>
  <c r="F489" i="8"/>
  <c r="F497" i="8"/>
  <c r="F505" i="8"/>
  <c r="F513" i="8"/>
  <c r="F521" i="8"/>
  <c r="F529" i="8"/>
  <c r="F537" i="8"/>
  <c r="F545" i="8"/>
  <c r="F553" i="8"/>
  <c r="F561" i="8"/>
  <c r="F569" i="8"/>
  <c r="F577" i="8"/>
  <c r="F585" i="8"/>
  <c r="F590" i="8"/>
  <c r="F594" i="8"/>
  <c r="F598" i="8"/>
  <c r="F602" i="8"/>
  <c r="F606" i="8"/>
  <c r="F610" i="8"/>
  <c r="F614" i="8"/>
  <c r="F618" i="8"/>
  <c r="F622" i="8"/>
  <c r="F626" i="8"/>
  <c r="F630" i="8"/>
  <c r="F634" i="8"/>
  <c r="F638" i="8"/>
  <c r="F642" i="8"/>
  <c r="F97" i="8"/>
  <c r="F161" i="8"/>
  <c r="F225" i="8"/>
  <c r="F289" i="8"/>
  <c r="F353" i="8"/>
  <c r="F417" i="8"/>
  <c r="F458" i="8"/>
  <c r="F490" i="8"/>
  <c r="F522" i="8"/>
  <c r="F554" i="8"/>
  <c r="F586" i="8"/>
  <c r="F603" i="8"/>
  <c r="F619" i="8"/>
  <c r="F635" i="8"/>
  <c r="F81" i="8"/>
  <c r="F273" i="8"/>
  <c r="F450" i="8"/>
  <c r="F546" i="8"/>
  <c r="F631" i="8"/>
  <c r="F113" i="8"/>
  <c r="F177" i="8"/>
  <c r="F241" i="8"/>
  <c r="F305" i="8"/>
  <c r="F369" i="8"/>
  <c r="F433" i="8"/>
  <c r="F466" i="8"/>
  <c r="F498" i="8"/>
  <c r="F530" i="8"/>
  <c r="F562" i="8"/>
  <c r="F591" i="8"/>
  <c r="F607" i="8"/>
  <c r="F623" i="8"/>
  <c r="F639" i="8"/>
  <c r="F145" i="8"/>
  <c r="F401" i="8"/>
  <c r="F514" i="8"/>
  <c r="F599" i="8"/>
  <c r="F35" i="8"/>
  <c r="F129" i="8"/>
  <c r="F193" i="8"/>
  <c r="F257" i="8"/>
  <c r="F321" i="8"/>
  <c r="F385" i="8"/>
  <c r="F442" i="8"/>
  <c r="F474" i="8"/>
  <c r="F506" i="8"/>
  <c r="F538" i="8"/>
  <c r="F570" i="8"/>
  <c r="F595" i="8"/>
  <c r="F611" i="8"/>
  <c r="F627" i="8"/>
  <c r="F3" i="8"/>
  <c r="F209" i="8"/>
  <c r="F337" i="8"/>
  <c r="F482" i="8"/>
  <c r="F578" i="8"/>
  <c r="F615" i="8"/>
  <c r="F5" i="3"/>
  <c r="F9" i="3"/>
  <c r="F37" i="3"/>
  <c r="F41" i="3"/>
  <c r="F69" i="3"/>
  <c r="F73" i="3"/>
  <c r="F101" i="3"/>
  <c r="F105" i="3"/>
  <c r="F133" i="3"/>
  <c r="F137" i="3"/>
  <c r="F165" i="3"/>
  <c r="F169" i="3"/>
  <c r="F197" i="3"/>
  <c r="F201" i="3"/>
  <c r="F229" i="3"/>
  <c r="F233" i="3"/>
  <c r="F616" i="3"/>
  <c r="F612" i="3"/>
  <c r="F584" i="3"/>
  <c r="F580" i="3"/>
  <c r="F552" i="3"/>
  <c r="F548" i="3"/>
  <c r="F520" i="3"/>
  <c r="F516" i="3"/>
  <c r="F488" i="3"/>
  <c r="F484" i="3"/>
  <c r="F456" i="3"/>
  <c r="F452" i="3"/>
  <c r="F424" i="3"/>
  <c r="F420" i="3"/>
  <c r="F392" i="3"/>
  <c r="F388" i="3"/>
  <c r="F360" i="3"/>
  <c r="F356" i="3"/>
  <c r="F328" i="3"/>
  <c r="F324" i="3"/>
  <c r="F296" i="3"/>
  <c r="F292" i="3"/>
  <c r="F264" i="3"/>
  <c r="F260" i="3"/>
  <c r="F231" i="3"/>
  <c r="F203" i="3"/>
  <c r="F196" i="3"/>
  <c r="F167" i="3"/>
  <c r="F139" i="3"/>
  <c r="F132" i="3"/>
  <c r="F103" i="3"/>
  <c r="F75" i="3"/>
  <c r="F68" i="3"/>
  <c r="F39" i="3"/>
  <c r="F11" i="3"/>
  <c r="F4" i="3"/>
  <c r="J157" i="9"/>
  <c r="I157" i="8"/>
  <c r="I189" i="3"/>
  <c r="J141" i="9"/>
  <c r="I141" i="8"/>
  <c r="I173" i="3"/>
  <c r="J124" i="9"/>
  <c r="I124" i="8"/>
  <c r="I156" i="3"/>
  <c r="J108" i="9"/>
  <c r="I108" i="8"/>
  <c r="I140" i="3"/>
  <c r="J95" i="9"/>
  <c r="I95" i="8"/>
  <c r="I127" i="3"/>
  <c r="J87" i="9"/>
  <c r="I87" i="8"/>
  <c r="I119" i="3"/>
  <c r="J79" i="9"/>
  <c r="I79" i="8"/>
  <c r="I111" i="3"/>
  <c r="J71" i="9"/>
  <c r="I71" i="8"/>
  <c r="I103" i="3"/>
  <c r="J96" i="9"/>
  <c r="I96" i="8"/>
  <c r="J92" i="9"/>
  <c r="I92" i="8"/>
  <c r="J88" i="9"/>
  <c r="I88" i="8"/>
  <c r="J84" i="9"/>
  <c r="I84" i="8"/>
  <c r="J80" i="9"/>
  <c r="I80" i="8"/>
  <c r="J76" i="9"/>
  <c r="I76" i="8"/>
  <c r="J72" i="9"/>
  <c r="I72" i="8"/>
  <c r="J68" i="9"/>
  <c r="I68" i="8"/>
  <c r="J63" i="9"/>
  <c r="I63" i="8"/>
  <c r="J59" i="9"/>
  <c r="I59" i="8"/>
  <c r="J55" i="9"/>
  <c r="I55" i="8"/>
  <c r="J51" i="9"/>
  <c r="I51" i="8"/>
  <c r="J47" i="9"/>
  <c r="I47" i="8"/>
  <c r="J43" i="9"/>
  <c r="I43" i="8"/>
  <c r="J39" i="9"/>
  <c r="I39" i="8"/>
  <c r="AN54" i="4"/>
  <c r="J65" i="9"/>
  <c r="I65" i="8"/>
  <c r="J61" i="9"/>
  <c r="I61" i="8"/>
  <c r="J57" i="9"/>
  <c r="I57" i="8"/>
  <c r="J53" i="9"/>
  <c r="I53" i="8"/>
  <c r="J49" i="9"/>
  <c r="I49" i="8"/>
  <c r="J45" i="9"/>
  <c r="I45" i="8"/>
  <c r="J41" i="9"/>
  <c r="I41" i="8"/>
  <c r="J37" i="9"/>
  <c r="I37" i="8"/>
  <c r="AN37" i="4"/>
  <c r="J97" i="9"/>
  <c r="I97" i="8"/>
  <c r="J93" i="9"/>
  <c r="I93" i="8"/>
  <c r="J89" i="9"/>
  <c r="I89" i="8"/>
  <c r="J85" i="9"/>
  <c r="I85" i="8"/>
  <c r="J81" i="9"/>
  <c r="I81" i="8"/>
  <c r="J77" i="9"/>
  <c r="I77" i="8"/>
  <c r="J73" i="9"/>
  <c r="I73" i="8"/>
  <c r="J69" i="9"/>
  <c r="I69" i="8"/>
  <c r="J64" i="9"/>
  <c r="I64" i="8"/>
  <c r="J60" i="9"/>
  <c r="I60" i="8"/>
  <c r="J56" i="9"/>
  <c r="I56" i="8"/>
  <c r="J52" i="9"/>
  <c r="I52" i="8"/>
  <c r="J48" i="9"/>
  <c r="I48" i="8"/>
  <c r="J44" i="9"/>
  <c r="I44" i="8"/>
  <c r="J40" i="9"/>
  <c r="I40" i="8"/>
  <c r="J36" i="9"/>
  <c r="I36" i="8"/>
  <c r="AN45" i="4"/>
  <c r="AN38" i="4"/>
  <c r="AN58" i="4"/>
  <c r="AN66" i="4"/>
  <c r="AM113" i="9"/>
  <c r="AN62" i="4"/>
  <c r="AN91" i="4"/>
  <c r="AN93" i="4"/>
  <c r="AN64" i="4"/>
  <c r="AN92" i="4"/>
  <c r="AN95" i="4"/>
  <c r="AN57" i="4"/>
  <c r="AN50" i="4"/>
  <c r="AN127" i="4"/>
  <c r="AN59" i="4"/>
  <c r="AN94" i="4"/>
  <c r="AN97" i="4"/>
  <c r="AN124" i="4"/>
  <c r="AN63" i="4"/>
  <c r="AN123" i="4"/>
  <c r="AN96" i="4"/>
  <c r="AM127" i="9"/>
  <c r="AM100" i="9"/>
  <c r="AM125" i="9"/>
  <c r="AM94" i="9"/>
  <c r="AM93" i="9"/>
  <c r="AN128" i="4"/>
  <c r="AN98" i="4"/>
  <c r="AN61" i="4"/>
  <c r="AN65" i="4"/>
  <c r="AM126" i="9"/>
  <c r="AM124" i="9"/>
  <c r="AM92" i="9"/>
  <c r="AM91" i="9"/>
  <c r="AR115" i="4"/>
  <c r="AN115" i="4" s="1"/>
  <c r="AR116" i="4"/>
  <c r="AN116" i="4" s="1"/>
  <c r="AR86" i="4"/>
  <c r="AR74" i="4"/>
  <c r="AN74" i="4" s="1"/>
  <c r="AQ85" i="4"/>
  <c r="AR73" i="4"/>
  <c r="AN73" i="4" s="1"/>
  <c r="AN53" i="4"/>
  <c r="AN46" i="4"/>
  <c r="AM114" i="9"/>
  <c r="AM128" i="9"/>
  <c r="AM96" i="9"/>
  <c r="AM95" i="9"/>
  <c r="AR121" i="4"/>
  <c r="AN121" i="4" s="1"/>
  <c r="AR108" i="4"/>
  <c r="AN108" i="4" s="1"/>
  <c r="AR101" i="4"/>
  <c r="AN101" i="4" s="1"/>
  <c r="AR107" i="4"/>
  <c r="AN107" i="4" s="1"/>
  <c r="AR90" i="4"/>
  <c r="AN90" i="4" s="1"/>
  <c r="AR82" i="4"/>
  <c r="AN82" i="4" s="1"/>
  <c r="AR78" i="4"/>
  <c r="AN78" i="4" s="1"/>
  <c r="AR70" i="4"/>
  <c r="AR89" i="4"/>
  <c r="AN89" i="4" s="1"/>
  <c r="AR81" i="4"/>
  <c r="AN81" i="4" s="1"/>
  <c r="AQ77" i="4"/>
  <c r="AQ69" i="4"/>
  <c r="AN41" i="4"/>
  <c r="AR119" i="4"/>
  <c r="AR111" i="4"/>
  <c r="AR103" i="4"/>
  <c r="AR99" i="4"/>
  <c r="AN99" i="4" s="1"/>
  <c r="AR112" i="4"/>
  <c r="AN112" i="4" s="1"/>
  <c r="AR105" i="4"/>
  <c r="AR88" i="4"/>
  <c r="AN88" i="4" s="1"/>
  <c r="AR84" i="4"/>
  <c r="AR80" i="4"/>
  <c r="AN80" i="4" s="1"/>
  <c r="AR76" i="4"/>
  <c r="AN76" i="4" s="1"/>
  <c r="AR72" i="4"/>
  <c r="AN72" i="4" s="1"/>
  <c r="AR68" i="4"/>
  <c r="AR87" i="4"/>
  <c r="AN87" i="4" s="1"/>
  <c r="AR83" i="4"/>
  <c r="AR79" i="4"/>
  <c r="AN79" i="4" s="1"/>
  <c r="AR75" i="4"/>
  <c r="AN75" i="4" s="1"/>
  <c r="AR71" i="4"/>
  <c r="AN71" i="4" s="1"/>
  <c r="AR67" i="4"/>
  <c r="AM123" i="9"/>
  <c r="AM120" i="9"/>
  <c r="AM104" i="9"/>
  <c r="AM106" i="9"/>
  <c r="AM98" i="9"/>
  <c r="AM97" i="9"/>
  <c r="AQ80" i="4"/>
  <c r="AQ72" i="4"/>
  <c r="AQ87" i="4"/>
  <c r="AQ119" i="4"/>
  <c r="AQ79" i="4"/>
  <c r="AQ107" i="4"/>
  <c r="AQ73" i="4"/>
  <c r="AQ103" i="4"/>
  <c r="AQ76" i="4"/>
  <c r="AQ83" i="4"/>
  <c r="AQ67" i="4"/>
  <c r="AQ112" i="4"/>
  <c r="AQ88" i="4"/>
  <c r="AQ68" i="4"/>
  <c r="AQ75" i="4"/>
  <c r="AQ89" i="4"/>
  <c r="AQ111" i="4"/>
  <c r="AQ105" i="4"/>
  <c r="AQ78" i="4"/>
  <c r="AQ99" i="4"/>
  <c r="AQ84" i="4"/>
  <c r="AQ115" i="4"/>
  <c r="AQ81" i="4"/>
  <c r="AQ121" i="4"/>
  <c r="AQ116" i="4"/>
  <c r="AQ82" i="4"/>
  <c r="AQ108" i="4"/>
  <c r="AQ90" i="4"/>
  <c r="AQ74" i="4"/>
  <c r="AR85" i="4"/>
  <c r="AR77" i="4"/>
  <c r="AN77" i="4" s="1"/>
  <c r="AR69" i="4"/>
  <c r="AQ101" i="4"/>
  <c r="AQ86" i="4"/>
  <c r="AQ70" i="4"/>
  <c r="AZ101" i="4"/>
  <c r="AX60" i="4"/>
  <c r="BA60" i="4" s="1"/>
  <c r="AW60" i="4"/>
  <c r="AZ115" i="4"/>
  <c r="AZ38" i="4"/>
  <c r="AZ82" i="4"/>
  <c r="AZ94" i="4"/>
  <c r="AZ78" i="4"/>
  <c r="AZ46" i="4"/>
  <c r="AX111" i="4"/>
  <c r="BA111" i="4" s="1"/>
  <c r="AW111" i="4"/>
  <c r="AZ53" i="4"/>
  <c r="AZ79" i="4"/>
  <c r="AZ37" i="4"/>
  <c r="AZ126" i="4"/>
  <c r="AZ54" i="4"/>
  <c r="AZ127" i="4"/>
  <c r="AZ116" i="4"/>
  <c r="AZ45" i="4"/>
  <c r="AO121" i="9"/>
  <c r="AQ121" i="9"/>
  <c r="AO119" i="9"/>
  <c r="AQ119" i="9"/>
  <c r="AO115" i="9"/>
  <c r="AQ115" i="9"/>
  <c r="AO111" i="9"/>
  <c r="AQ111" i="9"/>
  <c r="AO108" i="9"/>
  <c r="AQ108" i="9"/>
  <c r="AO103" i="9"/>
  <c r="AQ103" i="9"/>
  <c r="AO101" i="9"/>
  <c r="AQ101" i="9"/>
  <c r="AO99" i="9"/>
  <c r="AQ99" i="9"/>
  <c r="AO116" i="9"/>
  <c r="AQ116" i="9"/>
  <c r="AO112" i="9"/>
  <c r="AQ112" i="9"/>
  <c r="AO107" i="9"/>
  <c r="AQ107" i="9"/>
  <c r="AO105" i="9"/>
  <c r="AQ105" i="9"/>
  <c r="AO90" i="9"/>
  <c r="AQ90" i="9"/>
  <c r="AO88" i="9"/>
  <c r="AQ88" i="9"/>
  <c r="AO86" i="9"/>
  <c r="AQ86" i="9"/>
  <c r="AO84" i="9"/>
  <c r="AQ84" i="9"/>
  <c r="AO82" i="9"/>
  <c r="AQ82" i="9"/>
  <c r="AO80" i="9"/>
  <c r="AQ80" i="9"/>
  <c r="AO78" i="9"/>
  <c r="AQ78" i="9"/>
  <c r="AO76" i="9"/>
  <c r="AQ76" i="9"/>
  <c r="AO74" i="9"/>
  <c r="AQ74" i="9"/>
  <c r="AO72" i="9"/>
  <c r="AQ72" i="9"/>
  <c r="AO70" i="9"/>
  <c r="AQ70" i="9"/>
  <c r="AO68" i="9"/>
  <c r="AQ68" i="9"/>
  <c r="AO89" i="9"/>
  <c r="AQ89" i="9"/>
  <c r="AO87" i="9"/>
  <c r="AQ87" i="9"/>
  <c r="AO85" i="9"/>
  <c r="AQ85" i="9"/>
  <c r="AO83" i="9"/>
  <c r="AQ83" i="9"/>
  <c r="AO81" i="9"/>
  <c r="AQ81" i="9"/>
  <c r="AO79" i="9"/>
  <c r="AQ79" i="9"/>
  <c r="AO77" i="9"/>
  <c r="AQ77" i="9"/>
  <c r="AO75" i="9"/>
  <c r="AQ75" i="9"/>
  <c r="AO73" i="9"/>
  <c r="AQ73" i="9"/>
  <c r="AO71" i="9"/>
  <c r="AQ71" i="9"/>
  <c r="AO69" i="9"/>
  <c r="AQ69" i="9"/>
  <c r="AO67" i="9"/>
  <c r="AQ67" i="9"/>
  <c r="AO131" i="4"/>
  <c r="AV51" i="4"/>
  <c r="AO134" i="4"/>
  <c r="AU102" i="9"/>
  <c r="AU137" i="9"/>
  <c r="AR145" i="9"/>
  <c r="AX160" i="9"/>
  <c r="AX134" i="9"/>
  <c r="AU143" i="9"/>
  <c r="AR152" i="9"/>
  <c r="AX159" i="9"/>
  <c r="AO143" i="4"/>
  <c r="AV35" i="4"/>
  <c r="AY134" i="4"/>
  <c r="AU122" i="9"/>
  <c r="AU149" i="9"/>
  <c r="AX133" i="9"/>
  <c r="AU150" i="9"/>
  <c r="AU162" i="9"/>
  <c r="AO118" i="4"/>
  <c r="AO156" i="4"/>
  <c r="AR141" i="9"/>
  <c r="AX136" i="9"/>
  <c r="AR159" i="9"/>
  <c r="AS118" i="4"/>
  <c r="AU110" i="9"/>
  <c r="AU132" i="9"/>
  <c r="AO155" i="9"/>
  <c r="AO109" i="4"/>
  <c r="AR102" i="9"/>
  <c r="AU157" i="9"/>
  <c r="AX147" i="9"/>
  <c r="AO154" i="4"/>
  <c r="AU109" i="9"/>
  <c r="AR157" i="9"/>
  <c r="AR154" i="9"/>
  <c r="AS154" i="4"/>
  <c r="AV44" i="4"/>
  <c r="AS156" i="4"/>
  <c r="AX144" i="9"/>
  <c r="AU146" i="9"/>
  <c r="AO141" i="4"/>
  <c r="AV104" i="4"/>
  <c r="AO137" i="4"/>
  <c r="AX145" i="9"/>
  <c r="AR142" i="9"/>
  <c r="AO142" i="4"/>
  <c r="AO135" i="4"/>
  <c r="AO159" i="9"/>
  <c r="AO102" i="4"/>
  <c r="AV70" i="4"/>
  <c r="AO138" i="4"/>
  <c r="AS138" i="4" s="1"/>
  <c r="AU135" i="9"/>
  <c r="AX162" i="9"/>
  <c r="AR137" i="9"/>
  <c r="AX153" i="9"/>
  <c r="AV68" i="4"/>
  <c r="AR117" i="9"/>
  <c r="AR149" i="9"/>
  <c r="AO140" i="4"/>
  <c r="AY140" i="4" s="1"/>
  <c r="AO130" i="9"/>
  <c r="AU130" i="9"/>
  <c r="AR131" i="9"/>
  <c r="AO145" i="4"/>
  <c r="AV103" i="4"/>
  <c r="AU152" i="9"/>
  <c r="AV40" i="4"/>
  <c r="AR129" i="9"/>
  <c r="AR156" i="9"/>
  <c r="AY141" i="4"/>
  <c r="AX102" i="9"/>
  <c r="AR140" i="9"/>
  <c r="AP156" i="4"/>
  <c r="AS141" i="4"/>
  <c r="AV142" i="4"/>
  <c r="AO160" i="4"/>
  <c r="AO117" i="4"/>
  <c r="AS117" i="4" s="1"/>
  <c r="AX155" i="9"/>
  <c r="AU129" i="9"/>
  <c r="AU160" i="9"/>
  <c r="AX140" i="9"/>
  <c r="AU155" i="9"/>
  <c r="AO159" i="4"/>
  <c r="AO130" i="4"/>
  <c r="AP130" i="4"/>
  <c r="AU140" i="9"/>
  <c r="AO161" i="9"/>
  <c r="AP126" i="4"/>
  <c r="AV47" i="4"/>
  <c r="AR118" i="9"/>
  <c r="AY137" i="4"/>
  <c r="AO144" i="4"/>
  <c r="AY138" i="4"/>
  <c r="AR110" i="9"/>
  <c r="AR138" i="9"/>
  <c r="AX149" i="9"/>
  <c r="AR146" i="9"/>
  <c r="AS144" i="4"/>
  <c r="AU117" i="9"/>
  <c r="AR135" i="9"/>
  <c r="AY144" i="4"/>
  <c r="AX146" i="9"/>
  <c r="AO155" i="4"/>
  <c r="AO152" i="4"/>
  <c r="AS155" i="4"/>
  <c r="AO156" i="9"/>
  <c r="AO132" i="4"/>
  <c r="AS145" i="4"/>
  <c r="AO122" i="4"/>
  <c r="AX156" i="9"/>
  <c r="AO161" i="4"/>
  <c r="AU141" i="9"/>
  <c r="AV160" i="4"/>
  <c r="AU118" i="9"/>
  <c r="AX152" i="9"/>
  <c r="AV156" i="4"/>
  <c r="AR148" i="9"/>
  <c r="AO148" i="4"/>
  <c r="AY148" i="4" s="1"/>
  <c r="AY109" i="4"/>
  <c r="AO149" i="4"/>
  <c r="AY149" i="4" s="1"/>
  <c r="AR122" i="9"/>
  <c r="AS161" i="4"/>
  <c r="AR147" i="9"/>
  <c r="AY130" i="4"/>
  <c r="AS142" i="4"/>
  <c r="AX117" i="9"/>
  <c r="AR136" i="9"/>
  <c r="AO133" i="4"/>
  <c r="AR160" i="9"/>
  <c r="AX143" i="9"/>
  <c r="AU134" i="9"/>
  <c r="AU154" i="9"/>
  <c r="AU139" i="9"/>
  <c r="AY155" i="4"/>
  <c r="AO129" i="9"/>
  <c r="AU153" i="9"/>
  <c r="AO157" i="9"/>
  <c r="AP125" i="4"/>
  <c r="AV84" i="4"/>
  <c r="AO150" i="4"/>
  <c r="AS160" i="4"/>
  <c r="AX129" i="9"/>
  <c r="AX130" i="9"/>
  <c r="AU144" i="9"/>
  <c r="AX157" i="9"/>
  <c r="AR132" i="9"/>
  <c r="AX142" i="9"/>
  <c r="AU151" i="9"/>
  <c r="AX158" i="9"/>
  <c r="AO153" i="4"/>
  <c r="AV85" i="4"/>
  <c r="AO162" i="4"/>
  <c r="AS162" i="4" s="1"/>
  <c r="AS131" i="4"/>
  <c r="AY117" i="4"/>
  <c r="AX118" i="9"/>
  <c r="AR144" i="9"/>
  <c r="AU161" i="9"/>
  <c r="AR143" i="9"/>
  <c r="AU158" i="9"/>
  <c r="AS102" i="4"/>
  <c r="AY133" i="4"/>
  <c r="AV102" i="4"/>
  <c r="AR130" i="9"/>
  <c r="AU133" i="9"/>
  <c r="AR155" i="9"/>
  <c r="AY131" i="4"/>
  <c r="AO151" i="4"/>
  <c r="AR109" i="9"/>
  <c r="AO160" i="9"/>
  <c r="AX151" i="9"/>
  <c r="AP160" i="4"/>
  <c r="AX109" i="9"/>
  <c r="AX148" i="9"/>
  <c r="AU142" i="9"/>
  <c r="AU159" i="9"/>
  <c r="AO147" i="4"/>
  <c r="AV147" i="4" s="1"/>
  <c r="AY159" i="4"/>
  <c r="AU148" i="9"/>
  <c r="AU147" i="9"/>
  <c r="AS140" i="4"/>
  <c r="AY118" i="4"/>
  <c r="AU138" i="9"/>
  <c r="AU136" i="9"/>
  <c r="AO162" i="9"/>
  <c r="AV154" i="4"/>
  <c r="AP159" i="4"/>
  <c r="AV134" i="4"/>
  <c r="AX138" i="9"/>
  <c r="AR134" i="9"/>
  <c r="AR158" i="9"/>
  <c r="AY102" i="4"/>
  <c r="AY162" i="4"/>
  <c r="AX137" i="9"/>
  <c r="AX131" i="9"/>
  <c r="AR153" i="9"/>
  <c r="AP162" i="4"/>
  <c r="AS151" i="4"/>
  <c r="AS148" i="4"/>
  <c r="AY147" i="4"/>
  <c r="AV149" i="4"/>
  <c r="AS137" i="4"/>
  <c r="AY132" i="4"/>
  <c r="AS135" i="4"/>
  <c r="AS152" i="4"/>
  <c r="AR139" i="9"/>
  <c r="AR133" i="9"/>
  <c r="AV162" i="4"/>
  <c r="AY156" i="4"/>
  <c r="AS130" i="4"/>
  <c r="AY151" i="4"/>
  <c r="AV148" i="4"/>
  <c r="AY145" i="4"/>
  <c r="AV141" i="4"/>
  <c r="AY142" i="4"/>
  <c r="AS132" i="4"/>
  <c r="AX161" i="9"/>
  <c r="AX154" i="9"/>
  <c r="AV56" i="4"/>
  <c r="AS134" i="4"/>
  <c r="AU156" i="9"/>
  <c r="AO139" i="4"/>
  <c r="AV159" i="4"/>
  <c r="AX135" i="9"/>
  <c r="AO157" i="4"/>
  <c r="AR151" i="9"/>
  <c r="AX110" i="9"/>
  <c r="AX132" i="9"/>
  <c r="AR162" i="9"/>
  <c r="AO146" i="4"/>
  <c r="AS146" i="4" s="1"/>
  <c r="AY160" i="4"/>
  <c r="AV161" i="4"/>
  <c r="AR150" i="9"/>
  <c r="AU145" i="9"/>
  <c r="AP161" i="4"/>
  <c r="AV130" i="4"/>
  <c r="AP155" i="4"/>
  <c r="AY146" i="4"/>
  <c r="AV132" i="4"/>
  <c r="AO158" i="4"/>
  <c r="AX122" i="9"/>
  <c r="AX141" i="9"/>
  <c r="AU131" i="9"/>
  <c r="AX150" i="9"/>
  <c r="AY143" i="4"/>
  <c r="AO136" i="4"/>
  <c r="AV133" i="4"/>
  <c r="AO110" i="4"/>
  <c r="AX139" i="9"/>
  <c r="AV158" i="4"/>
  <c r="AO129" i="4"/>
  <c r="AO158" i="9"/>
  <c r="AR161" i="9"/>
  <c r="AS122" i="4"/>
  <c r="AY161" i="4"/>
  <c r="AV155" i="4"/>
  <c r="AS149" i="4"/>
  <c r="AY135" i="4"/>
  <c r="AV152" i="4"/>
  <c r="AY152" i="4"/>
  <c r="AY122" i="4"/>
  <c r="AV122" i="4"/>
  <c r="AY150" i="4"/>
  <c r="AV150" i="4"/>
  <c r="AV153" i="4"/>
  <c r="AY153" i="4"/>
  <c r="AS139" i="4"/>
  <c r="AY139" i="4"/>
  <c r="AV139" i="4"/>
  <c r="AP157" i="4"/>
  <c r="AY157" i="4"/>
  <c r="AS157" i="4"/>
  <c r="AV157" i="4"/>
  <c r="AP158" i="4"/>
  <c r="AY158" i="4"/>
  <c r="AS158" i="4"/>
  <c r="AV136" i="4"/>
  <c r="AY136" i="4"/>
  <c r="AS110" i="4"/>
  <c r="AY110" i="4"/>
  <c r="AS129" i="4"/>
  <c r="AV129" i="4"/>
  <c r="AP129" i="4"/>
  <c r="AY129" i="4"/>
  <c r="J103" i="9" l="1"/>
  <c r="I103" i="8"/>
  <c r="I135" i="3"/>
  <c r="J140" i="9"/>
  <c r="I140" i="8"/>
  <c r="I172" i="3"/>
  <c r="J144" i="9"/>
  <c r="I144" i="8"/>
  <c r="I176" i="3"/>
  <c r="J82" i="9"/>
  <c r="I82" i="8"/>
  <c r="I114" i="3"/>
  <c r="J98" i="9"/>
  <c r="I98" i="8"/>
  <c r="I130" i="3"/>
  <c r="J132" i="9"/>
  <c r="I132" i="8"/>
  <c r="I164" i="3"/>
  <c r="J136" i="9"/>
  <c r="I136" i="8"/>
  <c r="I168" i="3"/>
  <c r="J127" i="9"/>
  <c r="I127" i="8"/>
  <c r="I159" i="3"/>
  <c r="J189" i="9"/>
  <c r="I189" i="8"/>
  <c r="I221" i="3"/>
  <c r="J193" i="9"/>
  <c r="I193" i="8"/>
  <c r="I225" i="3"/>
  <c r="J78" i="9"/>
  <c r="I78" i="8"/>
  <c r="I110" i="3"/>
  <c r="J94" i="9"/>
  <c r="I94" i="8"/>
  <c r="I126" i="3"/>
  <c r="J123" i="9"/>
  <c r="I123" i="8"/>
  <c r="I155" i="3"/>
  <c r="J181" i="9"/>
  <c r="I181" i="8"/>
  <c r="I213" i="3"/>
  <c r="J185" i="9"/>
  <c r="I185" i="8"/>
  <c r="I217" i="3"/>
  <c r="J119" i="9"/>
  <c r="I119" i="8"/>
  <c r="I151" i="3"/>
  <c r="J173" i="9"/>
  <c r="I173" i="8"/>
  <c r="I205" i="3"/>
  <c r="J177" i="9"/>
  <c r="I177" i="8"/>
  <c r="I209" i="3"/>
  <c r="J74" i="9"/>
  <c r="I74" i="8"/>
  <c r="I106" i="3"/>
  <c r="J90" i="9"/>
  <c r="I90" i="8"/>
  <c r="I122" i="3"/>
  <c r="J115" i="9"/>
  <c r="I115" i="8"/>
  <c r="I147" i="3"/>
  <c r="J165" i="9"/>
  <c r="I165" i="8"/>
  <c r="I197" i="3"/>
  <c r="J169" i="9"/>
  <c r="I169" i="8"/>
  <c r="I201" i="3"/>
  <c r="I99" i="3"/>
  <c r="J67" i="9"/>
  <c r="I67" i="8"/>
  <c r="J111" i="9"/>
  <c r="I111" i="8"/>
  <c r="I143" i="3"/>
  <c r="J156" i="9"/>
  <c r="I156" i="8"/>
  <c r="I188" i="3"/>
  <c r="J160" i="9"/>
  <c r="I160" i="8"/>
  <c r="I192" i="3"/>
  <c r="J70" i="9"/>
  <c r="I70" i="8"/>
  <c r="I102" i="3"/>
  <c r="J86" i="9"/>
  <c r="I86" i="8"/>
  <c r="I118" i="3"/>
  <c r="J107" i="9"/>
  <c r="I107" i="8"/>
  <c r="I139" i="3"/>
  <c r="J148" i="9"/>
  <c r="I148" i="8"/>
  <c r="I180" i="3"/>
  <c r="J152" i="9"/>
  <c r="I152" i="8"/>
  <c r="I184" i="3"/>
  <c r="AN111" i="4"/>
  <c r="AN60" i="4"/>
  <c r="AP69" i="9"/>
  <c r="AM69" i="9"/>
  <c r="AP81" i="9"/>
  <c r="AM81" i="9"/>
  <c r="AP70" i="9"/>
  <c r="AM70" i="9"/>
  <c r="AP82" i="9"/>
  <c r="AM82" i="9"/>
  <c r="AP107" i="9"/>
  <c r="AM107" i="9"/>
  <c r="AP101" i="9"/>
  <c r="AM101" i="9"/>
  <c r="AP121" i="9"/>
  <c r="AM121" i="9"/>
  <c r="AP77" i="9"/>
  <c r="AM77" i="9"/>
  <c r="AP89" i="9"/>
  <c r="AM89" i="9"/>
  <c r="AP78" i="9"/>
  <c r="AM78" i="9"/>
  <c r="AP116" i="9"/>
  <c r="AM116" i="9"/>
  <c r="AP108" i="9"/>
  <c r="AM108" i="9"/>
  <c r="AP73" i="9"/>
  <c r="AM73" i="9"/>
  <c r="AP85" i="9"/>
  <c r="AM85" i="9"/>
  <c r="AP74" i="9"/>
  <c r="AM74" i="9"/>
  <c r="AP86" i="9"/>
  <c r="AM86" i="9"/>
  <c r="AP90" i="9"/>
  <c r="AM90" i="9"/>
  <c r="AP115" i="9"/>
  <c r="AM115" i="9"/>
  <c r="AP67" i="9"/>
  <c r="AM67" i="9"/>
  <c r="AP71" i="9"/>
  <c r="AM71" i="9"/>
  <c r="AP75" i="9"/>
  <c r="AM75" i="9"/>
  <c r="AP79" i="9"/>
  <c r="AM79" i="9"/>
  <c r="AP83" i="9"/>
  <c r="AM83" i="9"/>
  <c r="AP87" i="9"/>
  <c r="AM87" i="9"/>
  <c r="AP68" i="9"/>
  <c r="AM68" i="9"/>
  <c r="AP72" i="9"/>
  <c r="AM72" i="9"/>
  <c r="AP76" i="9"/>
  <c r="AM76" i="9"/>
  <c r="AP80" i="9"/>
  <c r="AM80" i="9"/>
  <c r="AP84" i="9"/>
  <c r="AM84" i="9"/>
  <c r="AP88" i="9"/>
  <c r="AM88" i="9"/>
  <c r="AP105" i="9"/>
  <c r="AM105" i="9"/>
  <c r="AP112" i="9"/>
  <c r="AM112" i="9"/>
  <c r="AP99" i="9"/>
  <c r="AM99" i="9"/>
  <c r="AP103" i="9"/>
  <c r="AM103" i="9"/>
  <c r="AP111" i="9"/>
  <c r="AM111" i="9"/>
  <c r="AP119" i="9"/>
  <c r="AM119" i="9"/>
  <c r="AS162" i="9"/>
  <c r="AT162" i="9"/>
  <c r="AV162" i="9"/>
  <c r="AW162" i="9"/>
  <c r="AY162" i="9"/>
  <c r="AZ162" i="9"/>
  <c r="AP162" i="9"/>
  <c r="AS159" i="9"/>
  <c r="AT159" i="9"/>
  <c r="AW159" i="9"/>
  <c r="AV159" i="9"/>
  <c r="AY159" i="9"/>
  <c r="AZ159" i="9"/>
  <c r="AP159" i="9"/>
  <c r="AS158" i="9"/>
  <c r="AT158" i="9"/>
  <c r="AV158" i="9"/>
  <c r="AW158" i="9"/>
  <c r="AM158" i="9" s="1"/>
  <c r="AY158" i="9"/>
  <c r="AZ158" i="9"/>
  <c r="AP158" i="9"/>
  <c r="AS155" i="9"/>
  <c r="AT155" i="9"/>
  <c r="AW155" i="9"/>
  <c r="AV155" i="9"/>
  <c r="AY155" i="9"/>
  <c r="AZ155" i="9"/>
  <c r="AP155" i="9"/>
  <c r="AT154" i="9"/>
  <c r="AS154" i="9"/>
  <c r="AW154" i="9"/>
  <c r="AV154" i="9"/>
  <c r="AY154" i="9"/>
  <c r="AZ154" i="9"/>
  <c r="AT153" i="9"/>
  <c r="AS153" i="9"/>
  <c r="AV153" i="9"/>
  <c r="AW153" i="9"/>
  <c r="AY153" i="9"/>
  <c r="AZ153" i="9"/>
  <c r="AS152" i="9"/>
  <c r="AT152" i="9"/>
  <c r="AV152" i="9"/>
  <c r="AW152" i="9"/>
  <c r="AY152" i="9"/>
  <c r="AZ152" i="9"/>
  <c r="AS151" i="9"/>
  <c r="AT151" i="9"/>
  <c r="AW151" i="9"/>
  <c r="AV151" i="9"/>
  <c r="AY151" i="9"/>
  <c r="AZ151" i="9"/>
  <c r="AT150" i="9"/>
  <c r="AS150" i="9"/>
  <c r="AW150" i="9"/>
  <c r="AV150" i="9"/>
  <c r="AY150" i="9"/>
  <c r="AZ150" i="9"/>
  <c r="AS147" i="9"/>
  <c r="AT147" i="9"/>
  <c r="AW147" i="9"/>
  <c r="AV147" i="9"/>
  <c r="AY147" i="9"/>
  <c r="AZ147" i="9"/>
  <c r="AT146" i="9"/>
  <c r="AS146" i="9"/>
  <c r="AW146" i="9"/>
  <c r="AV146" i="9"/>
  <c r="AY146" i="9"/>
  <c r="AZ146" i="9"/>
  <c r="AS143" i="9"/>
  <c r="AT143" i="9"/>
  <c r="AW143" i="9"/>
  <c r="AV143" i="9"/>
  <c r="AY143" i="9"/>
  <c r="AZ143" i="9"/>
  <c r="AT142" i="9"/>
  <c r="AS142" i="9"/>
  <c r="AW142" i="9"/>
  <c r="AV142" i="9"/>
  <c r="AY142" i="9"/>
  <c r="AZ142" i="9"/>
  <c r="AS140" i="9"/>
  <c r="AT140" i="9"/>
  <c r="AV140" i="9"/>
  <c r="AW140" i="9"/>
  <c r="AY140" i="9"/>
  <c r="AZ140" i="9"/>
  <c r="AS136" i="9"/>
  <c r="AT136" i="9"/>
  <c r="AV136" i="9"/>
  <c r="AW136" i="9"/>
  <c r="AY136" i="9"/>
  <c r="AZ136" i="9"/>
  <c r="AS135" i="9"/>
  <c r="AT135" i="9"/>
  <c r="AW135" i="9"/>
  <c r="AV135" i="9"/>
  <c r="AY135" i="9"/>
  <c r="AZ135" i="9"/>
  <c r="AT134" i="9"/>
  <c r="AS134" i="9"/>
  <c r="AW134" i="9"/>
  <c r="AV134" i="9"/>
  <c r="AY134" i="9"/>
  <c r="AZ134" i="9"/>
  <c r="AT133" i="9"/>
  <c r="AS133" i="9"/>
  <c r="AV133" i="9"/>
  <c r="AW133" i="9"/>
  <c r="AY133" i="9"/>
  <c r="AZ133" i="9"/>
  <c r="AS132" i="9"/>
  <c r="AT132" i="9"/>
  <c r="AV132" i="9"/>
  <c r="AW132" i="9"/>
  <c r="AY132" i="9"/>
  <c r="AZ132" i="9"/>
  <c r="AS131" i="9"/>
  <c r="AT131" i="9"/>
  <c r="AW131" i="9"/>
  <c r="AV131" i="9"/>
  <c r="AY131" i="9"/>
  <c r="AZ131" i="9"/>
  <c r="AS161" i="9"/>
  <c r="AT161" i="9"/>
  <c r="AW161" i="9"/>
  <c r="AV161" i="9"/>
  <c r="AY161" i="9"/>
  <c r="AZ161" i="9"/>
  <c r="AP161" i="9"/>
  <c r="AS160" i="9"/>
  <c r="AT160" i="9"/>
  <c r="AV160" i="9"/>
  <c r="AW160" i="9"/>
  <c r="AY160" i="9"/>
  <c r="AZ160" i="9"/>
  <c r="AP160" i="9"/>
  <c r="AS157" i="9"/>
  <c r="AT157" i="9"/>
  <c r="AW157" i="9"/>
  <c r="AV157" i="9"/>
  <c r="AY157" i="9"/>
  <c r="AZ157" i="9"/>
  <c r="AP157" i="9"/>
  <c r="AS156" i="9"/>
  <c r="AT156" i="9"/>
  <c r="AV156" i="9"/>
  <c r="AW156" i="9"/>
  <c r="AY156" i="9"/>
  <c r="AZ156" i="9"/>
  <c r="AP156" i="9"/>
  <c r="AT149" i="9"/>
  <c r="AS149" i="9"/>
  <c r="AV149" i="9"/>
  <c r="AW149" i="9"/>
  <c r="AY149" i="9"/>
  <c r="AZ149" i="9"/>
  <c r="AS148" i="9"/>
  <c r="AT148" i="9"/>
  <c r="AV148" i="9"/>
  <c r="AW148" i="9"/>
  <c r="AY148" i="9"/>
  <c r="AZ148" i="9"/>
  <c r="AT145" i="9"/>
  <c r="AS145" i="9"/>
  <c r="AV145" i="9"/>
  <c r="AW145" i="9"/>
  <c r="AY145" i="9"/>
  <c r="AZ145" i="9"/>
  <c r="AS144" i="9"/>
  <c r="AT144" i="9"/>
  <c r="AV144" i="9"/>
  <c r="AW144" i="9"/>
  <c r="AY144" i="9"/>
  <c r="AZ144" i="9"/>
  <c r="AT141" i="9"/>
  <c r="AS141" i="9"/>
  <c r="AV141" i="9"/>
  <c r="AW141" i="9"/>
  <c r="AY141" i="9"/>
  <c r="AZ141" i="9"/>
  <c r="AS139" i="9"/>
  <c r="AT139" i="9"/>
  <c r="AW139" i="9"/>
  <c r="AV139" i="9"/>
  <c r="AY139" i="9"/>
  <c r="AZ139" i="9"/>
  <c r="AT138" i="9"/>
  <c r="AS138" i="9"/>
  <c r="AW138" i="9"/>
  <c r="AV138" i="9"/>
  <c r="AY138" i="9"/>
  <c r="AZ138" i="9"/>
  <c r="AT137" i="9"/>
  <c r="AS137" i="9"/>
  <c r="AV137" i="9"/>
  <c r="AW137" i="9"/>
  <c r="AY137" i="9"/>
  <c r="AZ137" i="9"/>
  <c r="AS130" i="9"/>
  <c r="AT130" i="9"/>
  <c r="AV130" i="9"/>
  <c r="AW130" i="9"/>
  <c r="AY130" i="9"/>
  <c r="AZ130" i="9"/>
  <c r="AP130" i="9"/>
  <c r="AT122" i="9"/>
  <c r="AS122" i="9"/>
  <c r="AW122" i="9"/>
  <c r="AV122" i="9"/>
  <c r="AY122" i="9"/>
  <c r="AZ122" i="9"/>
  <c r="AT118" i="9"/>
  <c r="AS118" i="9"/>
  <c r="AW118" i="9"/>
  <c r="AV118" i="9"/>
  <c r="AY118" i="9"/>
  <c r="AZ118" i="9"/>
  <c r="AT110" i="9"/>
  <c r="AS110" i="9"/>
  <c r="AW110" i="9"/>
  <c r="AV110" i="9"/>
  <c r="AY110" i="9"/>
  <c r="AZ110" i="9"/>
  <c r="AT102" i="9"/>
  <c r="AS102" i="9"/>
  <c r="AW102" i="9"/>
  <c r="AV102" i="9"/>
  <c r="AY102" i="9"/>
  <c r="AZ102" i="9"/>
  <c r="AS129" i="9"/>
  <c r="AT129" i="9"/>
  <c r="AW129" i="9"/>
  <c r="AV129" i="9"/>
  <c r="AY129" i="9"/>
  <c r="AZ129" i="9"/>
  <c r="AP129" i="9"/>
  <c r="AT117" i="9"/>
  <c r="AS117" i="9"/>
  <c r="AV117" i="9"/>
  <c r="AW117" i="9"/>
  <c r="AY117" i="9"/>
  <c r="AZ117" i="9"/>
  <c r="AT109" i="9"/>
  <c r="AS109" i="9"/>
  <c r="AV109" i="9"/>
  <c r="AW109" i="9"/>
  <c r="AY109" i="9"/>
  <c r="AZ109" i="9"/>
  <c r="AP153" i="4"/>
  <c r="L153" i="9"/>
  <c r="AP151" i="4"/>
  <c r="L151" i="9"/>
  <c r="AP147" i="4"/>
  <c r="L147" i="9"/>
  <c r="AP143" i="4"/>
  <c r="AR143" i="4" s="1"/>
  <c r="L143" i="9"/>
  <c r="AP140" i="4"/>
  <c r="L140" i="9"/>
  <c r="AP135" i="4"/>
  <c r="L135" i="9"/>
  <c r="AP133" i="4"/>
  <c r="L133" i="9"/>
  <c r="AP131" i="4"/>
  <c r="L131" i="9"/>
  <c r="AP148" i="4"/>
  <c r="L148" i="9"/>
  <c r="AP144" i="4"/>
  <c r="AQ144" i="4" s="1"/>
  <c r="L144" i="9"/>
  <c r="AP139" i="4"/>
  <c r="L139" i="9"/>
  <c r="AP137" i="4"/>
  <c r="L137" i="9"/>
  <c r="AP154" i="4"/>
  <c r="L154" i="9"/>
  <c r="AP152" i="4"/>
  <c r="AQ152" i="4" s="1"/>
  <c r="L152" i="9"/>
  <c r="AP150" i="4"/>
  <c r="L150" i="9"/>
  <c r="AP146" i="4"/>
  <c r="L146" i="9"/>
  <c r="AP142" i="4"/>
  <c r="L142" i="9"/>
  <c r="AP136" i="4"/>
  <c r="L136" i="9"/>
  <c r="AP134" i="4"/>
  <c r="L134" i="9"/>
  <c r="AP132" i="4"/>
  <c r="L132" i="9"/>
  <c r="AP149" i="4"/>
  <c r="L149" i="9"/>
  <c r="AP145" i="4"/>
  <c r="AQ145" i="4" s="1"/>
  <c r="L145" i="9"/>
  <c r="AP141" i="4"/>
  <c r="L141" i="9"/>
  <c r="AP138" i="4"/>
  <c r="L138" i="9"/>
  <c r="AP122" i="4"/>
  <c r="L122" i="9"/>
  <c r="AP118" i="4"/>
  <c r="AR118" i="4" s="1"/>
  <c r="L118" i="9"/>
  <c r="AP110" i="4"/>
  <c r="L110" i="9"/>
  <c r="AP102" i="4"/>
  <c r="AQ102" i="4" s="1"/>
  <c r="L102" i="9"/>
  <c r="AP117" i="4"/>
  <c r="L117" i="9"/>
  <c r="AP109" i="4"/>
  <c r="AQ109" i="4" s="1"/>
  <c r="L109" i="9"/>
  <c r="AR162" i="4"/>
  <c r="AR130" i="4"/>
  <c r="AR155" i="4"/>
  <c r="AR156" i="4"/>
  <c r="AR157" i="4"/>
  <c r="AR129" i="4"/>
  <c r="AR159" i="4"/>
  <c r="AR160" i="4"/>
  <c r="AR126" i="4"/>
  <c r="AN126" i="4" s="1"/>
  <c r="AX47" i="4"/>
  <c r="AW47" i="4"/>
  <c r="AX40" i="4"/>
  <c r="AW40" i="4"/>
  <c r="AX56" i="4"/>
  <c r="AW56" i="4"/>
  <c r="AW70" i="4"/>
  <c r="AX70" i="4"/>
  <c r="AW103" i="4"/>
  <c r="AX103" i="4"/>
  <c r="BA103" i="4" s="1"/>
  <c r="AW68" i="4"/>
  <c r="AX68" i="4"/>
  <c r="AX35" i="4"/>
  <c r="AW35" i="4"/>
  <c r="AX51" i="4"/>
  <c r="AW51" i="4"/>
  <c r="AX44" i="4"/>
  <c r="AW44" i="4"/>
  <c r="AW104" i="4"/>
  <c r="AX104" i="4"/>
  <c r="BA104" i="4" s="1"/>
  <c r="AW85" i="4"/>
  <c r="AX85" i="4"/>
  <c r="AW84" i="4"/>
  <c r="AX84" i="4"/>
  <c r="AR158" i="4"/>
  <c r="AR161" i="4"/>
  <c r="AR125" i="4"/>
  <c r="AN125" i="4" s="1"/>
  <c r="AX39" i="4"/>
  <c r="AW39" i="4"/>
  <c r="AX55" i="4"/>
  <c r="AW55" i="4"/>
  <c r="AX48" i="4"/>
  <c r="AW48" i="4"/>
  <c r="AW106" i="4"/>
  <c r="AX106" i="4"/>
  <c r="BA106" i="4" s="1"/>
  <c r="AW69" i="4"/>
  <c r="AX69" i="4"/>
  <c r="AW105" i="4"/>
  <c r="AX105" i="4"/>
  <c r="AW67" i="4"/>
  <c r="AX67" i="4"/>
  <c r="AW43" i="4"/>
  <c r="AX43" i="4"/>
  <c r="AW36" i="4"/>
  <c r="AX36" i="4"/>
  <c r="AX52" i="4"/>
  <c r="AW52" i="4"/>
  <c r="AW86" i="4"/>
  <c r="AX86" i="4"/>
  <c r="AW119" i="4"/>
  <c r="AX119" i="4"/>
  <c r="AW83" i="4"/>
  <c r="AX83" i="4"/>
  <c r="AQ151" i="4"/>
  <c r="AQ135" i="4"/>
  <c r="AQ136" i="4"/>
  <c r="AQ114" i="4"/>
  <c r="AR114" i="4"/>
  <c r="AN114" i="4" s="1"/>
  <c r="AQ100" i="4"/>
  <c r="AR100" i="4"/>
  <c r="AN100" i="4" s="1"/>
  <c r="AQ106" i="4"/>
  <c r="AR106" i="4"/>
  <c r="AQ122" i="4"/>
  <c r="AR122" i="4"/>
  <c r="AQ147" i="4"/>
  <c r="AR147" i="4"/>
  <c r="AQ120" i="4"/>
  <c r="AR120" i="4"/>
  <c r="AN120" i="4" s="1"/>
  <c r="AQ104" i="4"/>
  <c r="AR104" i="4"/>
  <c r="AN104" i="4" s="1"/>
  <c r="AQ113" i="4"/>
  <c r="AR113" i="4"/>
  <c r="AN113" i="4" s="1"/>
  <c r="AT130" i="4"/>
  <c r="AU130" i="4"/>
  <c r="AW130" i="4"/>
  <c r="AX130" i="4"/>
  <c r="BA130" i="4" s="1"/>
  <c r="AZ130" i="4"/>
  <c r="AT118" i="4"/>
  <c r="AU118" i="4"/>
  <c r="AZ118" i="4"/>
  <c r="AT102" i="4"/>
  <c r="AU102" i="4"/>
  <c r="AW102" i="4"/>
  <c r="AX102" i="4"/>
  <c r="BA102" i="4" s="1"/>
  <c r="AZ102" i="4"/>
  <c r="AT117" i="4"/>
  <c r="AU117" i="4"/>
  <c r="AZ117" i="4"/>
  <c r="AT122" i="4"/>
  <c r="AU122" i="4"/>
  <c r="AW122" i="4"/>
  <c r="AX122" i="4"/>
  <c r="BA122" i="4" s="1"/>
  <c r="AZ122" i="4"/>
  <c r="AT110" i="4"/>
  <c r="AU110" i="4"/>
  <c r="AZ110" i="4"/>
  <c r="AT129" i="4"/>
  <c r="AU129" i="4"/>
  <c r="AW129" i="4"/>
  <c r="AX129" i="4"/>
  <c r="BA129" i="4" s="1"/>
  <c r="AZ129" i="4"/>
  <c r="AZ109" i="4"/>
  <c r="AQ162" i="4"/>
  <c r="AZ162" i="4"/>
  <c r="AW162" i="4"/>
  <c r="AT162" i="4"/>
  <c r="AZ152" i="4"/>
  <c r="AW152" i="4"/>
  <c r="AT152" i="4"/>
  <c r="AZ146" i="4"/>
  <c r="AT146" i="4"/>
  <c r="AZ136" i="4"/>
  <c r="AW136" i="4"/>
  <c r="AQ161" i="4"/>
  <c r="AZ161" i="4"/>
  <c r="AW161" i="4"/>
  <c r="AT161" i="4"/>
  <c r="AZ149" i="4"/>
  <c r="AW149" i="4"/>
  <c r="AT149" i="4"/>
  <c r="AQ158" i="4"/>
  <c r="AZ158" i="4"/>
  <c r="AW158" i="4"/>
  <c r="AT158" i="4"/>
  <c r="AW154" i="4"/>
  <c r="AT154" i="4"/>
  <c r="AZ150" i="4"/>
  <c r="AW150" i="4"/>
  <c r="AZ142" i="4"/>
  <c r="AW142" i="4"/>
  <c r="AT142" i="4"/>
  <c r="AZ134" i="4"/>
  <c r="AW134" i="4"/>
  <c r="AT134" i="4"/>
  <c r="AZ132" i="4"/>
  <c r="AW132" i="4"/>
  <c r="AT132" i="4"/>
  <c r="AQ157" i="4"/>
  <c r="AZ157" i="4"/>
  <c r="AW157" i="4"/>
  <c r="AT157" i="4"/>
  <c r="AZ145" i="4"/>
  <c r="AT145" i="4"/>
  <c r="AZ141" i="4"/>
  <c r="AW141" i="4"/>
  <c r="AT141" i="4"/>
  <c r="AZ138" i="4"/>
  <c r="AT138" i="4"/>
  <c r="AQ159" i="4"/>
  <c r="AZ159" i="4"/>
  <c r="AW159" i="4"/>
  <c r="AQ155" i="4"/>
  <c r="AZ155" i="4"/>
  <c r="AW155" i="4"/>
  <c r="AT155" i="4"/>
  <c r="AZ153" i="4"/>
  <c r="AW153" i="4"/>
  <c r="AZ151" i="4"/>
  <c r="AT151" i="4"/>
  <c r="AZ147" i="4"/>
  <c r="AW147" i="4"/>
  <c r="AZ143" i="4"/>
  <c r="AZ140" i="4"/>
  <c r="AT140" i="4"/>
  <c r="AZ135" i="4"/>
  <c r="AT135" i="4"/>
  <c r="AZ133" i="4"/>
  <c r="AW133" i="4"/>
  <c r="AZ131" i="4"/>
  <c r="AT131" i="4"/>
  <c r="AQ160" i="4"/>
  <c r="AZ160" i="4"/>
  <c r="AW160" i="4"/>
  <c r="AT160" i="4"/>
  <c r="AQ156" i="4"/>
  <c r="AZ156" i="4"/>
  <c r="AW156" i="4"/>
  <c r="AT156" i="4"/>
  <c r="AZ148" i="4"/>
  <c r="AW148" i="4"/>
  <c r="AT148" i="4"/>
  <c r="AZ144" i="4"/>
  <c r="AT144" i="4"/>
  <c r="AZ139" i="4"/>
  <c r="AW139" i="4"/>
  <c r="AT139" i="4"/>
  <c r="AZ137" i="4"/>
  <c r="AT137" i="4"/>
  <c r="AQ126" i="4"/>
  <c r="AQ130" i="4"/>
  <c r="AQ125" i="4"/>
  <c r="AQ129" i="4"/>
  <c r="AX162" i="4"/>
  <c r="BA162" i="4" s="1"/>
  <c r="AU162" i="4"/>
  <c r="AX152" i="4"/>
  <c r="BA152" i="4" s="1"/>
  <c r="AU152" i="4"/>
  <c r="AU146" i="4"/>
  <c r="AX136" i="4"/>
  <c r="BA136" i="4" s="1"/>
  <c r="AX161" i="4"/>
  <c r="BA161" i="4" s="1"/>
  <c r="AU161" i="4"/>
  <c r="AX149" i="4"/>
  <c r="BA149" i="4" s="1"/>
  <c r="AU149" i="4"/>
  <c r="AX158" i="4"/>
  <c r="BA158" i="4" s="1"/>
  <c r="AU158" i="4"/>
  <c r="AX154" i="4"/>
  <c r="BA154" i="4" s="1"/>
  <c r="AU154" i="4"/>
  <c r="AX150" i="4"/>
  <c r="BA150" i="4" s="1"/>
  <c r="AX142" i="4"/>
  <c r="BA142" i="4" s="1"/>
  <c r="AU142" i="4"/>
  <c r="AX134" i="4"/>
  <c r="BA134" i="4" s="1"/>
  <c r="AU134" i="4"/>
  <c r="AX132" i="4"/>
  <c r="BA132" i="4" s="1"/>
  <c r="AU132" i="4"/>
  <c r="AX157" i="4"/>
  <c r="BA157" i="4" s="1"/>
  <c r="AU157" i="4"/>
  <c r="AU145" i="4"/>
  <c r="AX141" i="4"/>
  <c r="BA141" i="4" s="1"/>
  <c r="AU141" i="4"/>
  <c r="AU138" i="4"/>
  <c r="AX159" i="4"/>
  <c r="BA159" i="4" s="1"/>
  <c r="AX155" i="4"/>
  <c r="BA155" i="4" s="1"/>
  <c r="AU155" i="4"/>
  <c r="AX153" i="4"/>
  <c r="BA153" i="4" s="1"/>
  <c r="AU151" i="4"/>
  <c r="AX147" i="4"/>
  <c r="BA147" i="4" s="1"/>
  <c r="AU140" i="4"/>
  <c r="AU135" i="4"/>
  <c r="AX133" i="4"/>
  <c r="BA133" i="4" s="1"/>
  <c r="AU131" i="4"/>
  <c r="AX160" i="4"/>
  <c r="BA160" i="4" s="1"/>
  <c r="AU160" i="4"/>
  <c r="AX156" i="4"/>
  <c r="BA156" i="4" s="1"/>
  <c r="AU156" i="4"/>
  <c r="AX148" i="4"/>
  <c r="BA148" i="4" s="1"/>
  <c r="AU148" i="4"/>
  <c r="AU144" i="4"/>
  <c r="AX139" i="4"/>
  <c r="BA139" i="4" s="1"/>
  <c r="AU139" i="4"/>
  <c r="AU137" i="4"/>
  <c r="G194" i="4"/>
  <c r="G194" i="9" s="1"/>
  <c r="G191" i="4"/>
  <c r="G191" i="9" s="1"/>
  <c r="G190" i="4"/>
  <c r="G190" i="9" s="1"/>
  <c r="G187" i="4"/>
  <c r="G187" i="9" s="1"/>
  <c r="G186" i="4"/>
  <c r="G186" i="9" s="1"/>
  <c r="G185" i="4"/>
  <c r="G185" i="9" s="1"/>
  <c r="G184" i="4"/>
  <c r="G184" i="9" s="1"/>
  <c r="G183" i="4"/>
  <c r="G183" i="9" s="1"/>
  <c r="G182" i="4"/>
  <c r="G182" i="9" s="1"/>
  <c r="G179" i="4"/>
  <c r="G179" i="9" s="1"/>
  <c r="G178" i="4"/>
  <c r="G178" i="9" s="1"/>
  <c r="G175" i="4"/>
  <c r="G175" i="9" s="1"/>
  <c r="G174" i="4"/>
  <c r="G174" i="9" s="1"/>
  <c r="G172" i="4"/>
  <c r="G172" i="9" s="1"/>
  <c r="G168" i="4"/>
  <c r="G168" i="9" s="1"/>
  <c r="G167" i="4"/>
  <c r="G167" i="9" s="1"/>
  <c r="G166" i="4"/>
  <c r="G166" i="9" s="1"/>
  <c r="G165" i="4"/>
  <c r="G165" i="9" s="1"/>
  <c r="G164" i="4"/>
  <c r="G164" i="9" s="1"/>
  <c r="G163" i="4"/>
  <c r="G163" i="9" s="1"/>
  <c r="G193" i="4"/>
  <c r="G193" i="9" s="1"/>
  <c r="G192" i="4"/>
  <c r="G192" i="9" s="1"/>
  <c r="G189" i="4"/>
  <c r="G189" i="9" s="1"/>
  <c r="G188" i="4"/>
  <c r="G188" i="9" s="1"/>
  <c r="G181" i="4"/>
  <c r="G181" i="9" s="1"/>
  <c r="G180" i="4"/>
  <c r="G180" i="9" s="1"/>
  <c r="G177" i="4"/>
  <c r="G177" i="9" s="1"/>
  <c r="G176" i="4"/>
  <c r="G176" i="9" s="1"/>
  <c r="G173" i="4"/>
  <c r="G173" i="9" s="1"/>
  <c r="G171" i="4"/>
  <c r="G171" i="9" s="1"/>
  <c r="G170" i="4"/>
  <c r="G170" i="9" s="1"/>
  <c r="G169" i="4"/>
  <c r="G169" i="9" s="1"/>
  <c r="K194" i="4"/>
  <c r="L194" i="9" s="1"/>
  <c r="AQ194" i="9" s="1"/>
  <c r="K190" i="4"/>
  <c r="L190" i="9" s="1"/>
  <c r="AQ190" i="9" s="1"/>
  <c r="K186" i="4"/>
  <c r="K184" i="4"/>
  <c r="K182" i="4"/>
  <c r="L182" i="9" s="1"/>
  <c r="K178" i="4"/>
  <c r="K174" i="4"/>
  <c r="K168" i="4"/>
  <c r="K166" i="4"/>
  <c r="K164" i="4"/>
  <c r="K193" i="4"/>
  <c r="L193" i="9" s="1"/>
  <c r="AQ193" i="9" s="1"/>
  <c r="K189" i="4"/>
  <c r="L189" i="9" s="1"/>
  <c r="AQ189" i="9" s="1"/>
  <c r="K181" i="4"/>
  <c r="K177" i="4"/>
  <c r="K173" i="4"/>
  <c r="L173" i="9" s="1"/>
  <c r="K170" i="4"/>
  <c r="K191" i="4"/>
  <c r="L191" i="9" s="1"/>
  <c r="AQ191" i="9" s="1"/>
  <c r="K187" i="4"/>
  <c r="L187" i="9" s="1"/>
  <c r="AQ187" i="9" s="1"/>
  <c r="K185" i="4"/>
  <c r="K183" i="4"/>
  <c r="K179" i="4"/>
  <c r="K175" i="4"/>
  <c r="K172" i="4"/>
  <c r="K167" i="4"/>
  <c r="K165" i="4"/>
  <c r="K163" i="4"/>
  <c r="K192" i="4"/>
  <c r="L192" i="9" s="1"/>
  <c r="AQ192" i="9" s="1"/>
  <c r="K188" i="4"/>
  <c r="L188" i="9" s="1"/>
  <c r="AQ188" i="9" s="1"/>
  <c r="K180" i="4"/>
  <c r="K176" i="4"/>
  <c r="K171" i="4"/>
  <c r="K169" i="4"/>
  <c r="F226" i="4"/>
  <c r="F223" i="4"/>
  <c r="F222" i="4"/>
  <c r="F219" i="4"/>
  <c r="F218" i="4"/>
  <c r="F217" i="4"/>
  <c r="F216" i="4"/>
  <c r="F215" i="4"/>
  <c r="F214" i="4"/>
  <c r="F211" i="4"/>
  <c r="F210" i="4"/>
  <c r="F207" i="4"/>
  <c r="F206" i="4"/>
  <c r="F204" i="4"/>
  <c r="F200" i="4"/>
  <c r="F199" i="4"/>
  <c r="F198" i="4"/>
  <c r="F197" i="4"/>
  <c r="F196" i="4"/>
  <c r="F195" i="4"/>
  <c r="F225" i="4"/>
  <c r="F224" i="4"/>
  <c r="F221" i="4"/>
  <c r="F220" i="4"/>
  <c r="F213" i="4"/>
  <c r="F212" i="4"/>
  <c r="F209" i="4"/>
  <c r="F208" i="4"/>
  <c r="F205" i="4"/>
  <c r="F203" i="4"/>
  <c r="F202" i="4"/>
  <c r="F201" i="4"/>
  <c r="F10" i="3"/>
  <c r="F12" i="3"/>
  <c r="F14" i="3"/>
  <c r="F16" i="3"/>
  <c r="F18" i="3"/>
  <c r="F20" i="3"/>
  <c r="F22" i="3"/>
  <c r="F24" i="3"/>
  <c r="F26" i="3"/>
  <c r="F28" i="3"/>
  <c r="F30" i="3"/>
  <c r="F32" i="3"/>
  <c r="F34" i="3"/>
  <c r="F42" i="3"/>
  <c r="F44" i="3"/>
  <c r="F46" i="3"/>
  <c r="F48" i="3"/>
  <c r="F50" i="3"/>
  <c r="F52" i="3"/>
  <c r="F54" i="3"/>
  <c r="F56" i="3"/>
  <c r="F58" i="3"/>
  <c r="F60" i="3"/>
  <c r="F62" i="3"/>
  <c r="F64" i="3"/>
  <c r="F66" i="3"/>
  <c r="F74" i="3"/>
  <c r="F76" i="3"/>
  <c r="F78" i="3"/>
  <c r="F80" i="3"/>
  <c r="F82" i="3"/>
  <c r="F84" i="3"/>
  <c r="F86" i="3"/>
  <c r="F88" i="3"/>
  <c r="F90" i="3"/>
  <c r="F92" i="3"/>
  <c r="F94" i="3"/>
  <c r="F96" i="3"/>
  <c r="F98" i="3"/>
  <c r="F106" i="3"/>
  <c r="F108" i="3"/>
  <c r="F110" i="3"/>
  <c r="F112" i="3"/>
  <c r="F114" i="3"/>
  <c r="F116" i="3"/>
  <c r="F118" i="3"/>
  <c r="F120" i="3"/>
  <c r="F122" i="3"/>
  <c r="F124" i="3"/>
  <c r="F126" i="3"/>
  <c r="F128" i="3"/>
  <c r="F130" i="3"/>
  <c r="F138" i="3"/>
  <c r="F140" i="3"/>
  <c r="F142" i="3"/>
  <c r="F144" i="3"/>
  <c r="F146" i="3"/>
  <c r="F148" i="3"/>
  <c r="F150" i="3"/>
  <c r="F152" i="3"/>
  <c r="F154" i="3"/>
  <c r="F156" i="3"/>
  <c r="F158" i="3"/>
  <c r="F160" i="3"/>
  <c r="F162" i="3"/>
  <c r="F170" i="3"/>
  <c r="F172" i="3"/>
  <c r="F174" i="3"/>
  <c r="F176" i="3"/>
  <c r="F178" i="3"/>
  <c r="F180" i="3"/>
  <c r="F182" i="3"/>
  <c r="F184" i="3"/>
  <c r="F186" i="3"/>
  <c r="F188" i="3"/>
  <c r="F190" i="3"/>
  <c r="F192" i="3"/>
  <c r="F194" i="3"/>
  <c r="F202" i="3"/>
  <c r="F204" i="3"/>
  <c r="F206" i="3"/>
  <c r="F208" i="3"/>
  <c r="F210" i="3"/>
  <c r="F212" i="3"/>
  <c r="F214" i="3"/>
  <c r="F13" i="3"/>
  <c r="F15" i="3"/>
  <c r="F17" i="3"/>
  <c r="F19" i="3"/>
  <c r="F21" i="3"/>
  <c r="F23" i="3"/>
  <c r="F25" i="3"/>
  <c r="F27" i="3"/>
  <c r="F29" i="3"/>
  <c r="F31" i="3"/>
  <c r="F33" i="3"/>
  <c r="F45" i="3"/>
  <c r="F47" i="3"/>
  <c r="F49" i="3"/>
  <c r="F51" i="3"/>
  <c r="F53" i="3"/>
  <c r="F55" i="3"/>
  <c r="F57" i="3"/>
  <c r="F59" i="3"/>
  <c r="F61" i="3"/>
  <c r="F63" i="3"/>
  <c r="F65" i="3"/>
  <c r="F77" i="3"/>
  <c r="F79" i="3"/>
  <c r="F81" i="3"/>
  <c r="F83" i="3"/>
  <c r="F85" i="3"/>
  <c r="F87" i="3"/>
  <c r="F89" i="3"/>
  <c r="F91" i="3"/>
  <c r="F93" i="3"/>
  <c r="F95" i="3"/>
  <c r="F97" i="3"/>
  <c r="F109" i="3"/>
  <c r="F111" i="3"/>
  <c r="F113" i="3"/>
  <c r="F115" i="3"/>
  <c r="F117" i="3"/>
  <c r="F119" i="3"/>
  <c r="F121" i="3"/>
  <c r="F123" i="3"/>
  <c r="F125" i="3"/>
  <c r="F127" i="3"/>
  <c r="F129" i="3"/>
  <c r="F141" i="3"/>
  <c r="F143" i="3"/>
  <c r="F145" i="3"/>
  <c r="F147" i="3"/>
  <c r="F149" i="3"/>
  <c r="F151" i="3"/>
  <c r="F153" i="3"/>
  <c r="F155" i="3"/>
  <c r="F157" i="3"/>
  <c r="F159" i="3"/>
  <c r="F161" i="3"/>
  <c r="F173" i="3"/>
  <c r="F175" i="3"/>
  <c r="F177" i="3"/>
  <c r="F179" i="3"/>
  <c r="F181" i="3"/>
  <c r="F183" i="3"/>
  <c r="F185" i="3"/>
  <c r="F187" i="3"/>
  <c r="F189" i="3"/>
  <c r="F191" i="3"/>
  <c r="F193" i="3"/>
  <c r="F205" i="3"/>
  <c r="F207" i="3"/>
  <c r="F209" i="3"/>
  <c r="F211" i="3"/>
  <c r="F213" i="3"/>
  <c r="F215" i="3"/>
  <c r="F217" i="3"/>
  <c r="F219" i="3"/>
  <c r="F221" i="3"/>
  <c r="F218" i="3"/>
  <c r="F222" i="3"/>
  <c r="F224" i="3"/>
  <c r="F226" i="3"/>
  <c r="F234" i="3"/>
  <c r="F236" i="3"/>
  <c r="F238" i="3"/>
  <c r="F240" i="3"/>
  <c r="F242" i="3"/>
  <c r="F244" i="3"/>
  <c r="F246" i="3"/>
  <c r="F248" i="3"/>
  <c r="F250" i="3"/>
  <c r="F252" i="3"/>
  <c r="F254" i="3"/>
  <c r="F256" i="3"/>
  <c r="F258" i="3"/>
  <c r="F266" i="3"/>
  <c r="F268" i="3"/>
  <c r="F270" i="3"/>
  <c r="F272" i="3"/>
  <c r="F274" i="3"/>
  <c r="F276" i="3"/>
  <c r="F278" i="3"/>
  <c r="F280" i="3"/>
  <c r="F282" i="3"/>
  <c r="F284" i="3"/>
  <c r="F286" i="3"/>
  <c r="F288" i="3"/>
  <c r="F290" i="3"/>
  <c r="F298" i="3"/>
  <c r="F300" i="3"/>
  <c r="F302" i="3"/>
  <c r="F304" i="3"/>
  <c r="F306" i="3"/>
  <c r="F308" i="3"/>
  <c r="F310" i="3"/>
  <c r="F312" i="3"/>
  <c r="F314" i="3"/>
  <c r="F316" i="3"/>
  <c r="F318" i="3"/>
  <c r="F320" i="3"/>
  <c r="F322" i="3"/>
  <c r="F330" i="3"/>
  <c r="F332" i="3"/>
  <c r="F334" i="3"/>
  <c r="F336" i="3"/>
  <c r="F338" i="3"/>
  <c r="F340" i="3"/>
  <c r="F342" i="3"/>
  <c r="F344" i="3"/>
  <c r="F346" i="3"/>
  <c r="F348" i="3"/>
  <c r="F350" i="3"/>
  <c r="F352" i="3"/>
  <c r="F354" i="3"/>
  <c r="F362" i="3"/>
  <c r="F364" i="3"/>
  <c r="F366" i="3"/>
  <c r="F368" i="3"/>
  <c r="F370" i="3"/>
  <c r="F372" i="3"/>
  <c r="F374" i="3"/>
  <c r="F376" i="3"/>
  <c r="F378" i="3"/>
  <c r="F380" i="3"/>
  <c r="F382" i="3"/>
  <c r="F384" i="3"/>
  <c r="F386" i="3"/>
  <c r="F394" i="3"/>
  <c r="F396" i="3"/>
  <c r="F398" i="3"/>
  <c r="F400" i="3"/>
  <c r="F402" i="3"/>
  <c r="F404" i="3"/>
  <c r="F406" i="3"/>
  <c r="F408" i="3"/>
  <c r="F410" i="3"/>
  <c r="F412" i="3"/>
  <c r="F414" i="3"/>
  <c r="F416" i="3"/>
  <c r="F418" i="3"/>
  <c r="F426" i="3"/>
  <c r="F428" i="3"/>
  <c r="F430" i="3"/>
  <c r="F432" i="3"/>
  <c r="F434" i="3"/>
  <c r="F436" i="3"/>
  <c r="F438" i="3"/>
  <c r="F440" i="3"/>
  <c r="F442" i="3"/>
  <c r="F444" i="3"/>
  <c r="F446" i="3"/>
  <c r="F448" i="3"/>
  <c r="F450" i="3"/>
  <c r="F458" i="3"/>
  <c r="F460" i="3"/>
  <c r="F462" i="3"/>
  <c r="F464" i="3"/>
  <c r="F466" i="3"/>
  <c r="F468" i="3"/>
  <c r="F470" i="3"/>
  <c r="F472" i="3"/>
  <c r="F474" i="3"/>
  <c r="F476" i="3"/>
  <c r="F478" i="3"/>
  <c r="F480" i="3"/>
  <c r="F216" i="3"/>
  <c r="F220" i="3"/>
  <c r="F223" i="3"/>
  <c r="F225" i="3"/>
  <c r="F237" i="3"/>
  <c r="F239" i="3"/>
  <c r="F241" i="3"/>
  <c r="F243" i="3"/>
  <c r="F245" i="3"/>
  <c r="F247" i="3"/>
  <c r="F249" i="3"/>
  <c r="F251" i="3"/>
  <c r="F253" i="3"/>
  <c r="F255" i="3"/>
  <c r="F257" i="3"/>
  <c r="F269" i="3"/>
  <c r="F271" i="3"/>
  <c r="F273" i="3"/>
  <c r="F275" i="3"/>
  <c r="F277" i="3"/>
  <c r="F279" i="3"/>
  <c r="F281" i="3"/>
  <c r="F283" i="3"/>
  <c r="F285" i="3"/>
  <c r="F287" i="3"/>
  <c r="F289" i="3"/>
  <c r="F301" i="3"/>
  <c r="F303" i="3"/>
  <c r="F305" i="3"/>
  <c r="F307" i="3"/>
  <c r="F309" i="3"/>
  <c r="F311" i="3"/>
  <c r="F313" i="3"/>
  <c r="F315" i="3"/>
  <c r="F317" i="3"/>
  <c r="F319" i="3"/>
  <c r="F321" i="3"/>
  <c r="F333" i="3"/>
  <c r="F335" i="3"/>
  <c r="F337" i="3"/>
  <c r="F339" i="3"/>
  <c r="F341" i="3"/>
  <c r="F343" i="3"/>
  <c r="F345" i="3"/>
  <c r="F347" i="3"/>
  <c r="F349" i="3"/>
  <c r="F351" i="3"/>
  <c r="F353" i="3"/>
  <c r="F365" i="3"/>
  <c r="F367" i="3"/>
  <c r="F369" i="3"/>
  <c r="F371" i="3"/>
  <c r="F373" i="3"/>
  <c r="F375" i="3"/>
  <c r="F377" i="3"/>
  <c r="F379" i="3"/>
  <c r="F381" i="3"/>
  <c r="F383" i="3"/>
  <c r="F385" i="3"/>
  <c r="F397" i="3"/>
  <c r="F399" i="3"/>
  <c r="F401" i="3"/>
  <c r="F403" i="3"/>
  <c r="F405" i="3"/>
  <c r="F407" i="3"/>
  <c r="F409" i="3"/>
  <c r="F411" i="3"/>
  <c r="F413" i="3"/>
  <c r="F415" i="3"/>
  <c r="F417" i="3"/>
  <c r="F429" i="3"/>
  <c r="F431" i="3"/>
  <c r="F433" i="3"/>
  <c r="F435" i="3"/>
  <c r="F437" i="3"/>
  <c r="F439" i="3"/>
  <c r="F441" i="3"/>
  <c r="F443" i="3"/>
  <c r="F445" i="3"/>
  <c r="F447" i="3"/>
  <c r="F449" i="3"/>
  <c r="F461" i="3"/>
  <c r="F463" i="3"/>
  <c r="F465" i="3"/>
  <c r="F467" i="3"/>
  <c r="F471" i="3"/>
  <c r="F475" i="3"/>
  <c r="F479" i="3"/>
  <c r="F482" i="3"/>
  <c r="F490" i="3"/>
  <c r="F492" i="3"/>
  <c r="F494" i="3"/>
  <c r="F496" i="3"/>
  <c r="F498" i="3"/>
  <c r="F500" i="3"/>
  <c r="F502" i="3"/>
  <c r="F504" i="3"/>
  <c r="F506" i="3"/>
  <c r="F508" i="3"/>
  <c r="F510" i="3"/>
  <c r="F512" i="3"/>
  <c r="F514" i="3"/>
  <c r="F522" i="3"/>
  <c r="F524" i="3"/>
  <c r="F526" i="3"/>
  <c r="F528" i="3"/>
  <c r="F530" i="3"/>
  <c r="F532" i="3"/>
  <c r="F534" i="3"/>
  <c r="F536" i="3"/>
  <c r="F538" i="3"/>
  <c r="F540" i="3"/>
  <c r="F542" i="3"/>
  <c r="F544" i="3"/>
  <c r="F546" i="3"/>
  <c r="F554" i="3"/>
  <c r="F556" i="3"/>
  <c r="F558" i="3"/>
  <c r="F560" i="3"/>
  <c r="F562" i="3"/>
  <c r="F564" i="3"/>
  <c r="F566" i="3"/>
  <c r="F568" i="3"/>
  <c r="F570" i="3"/>
  <c r="F572" i="3"/>
  <c r="F574" i="3"/>
  <c r="F576" i="3"/>
  <c r="F578" i="3"/>
  <c r="F586" i="3"/>
  <c r="F588" i="3"/>
  <c r="F590" i="3"/>
  <c r="F592" i="3"/>
  <c r="F594" i="3"/>
  <c r="F596" i="3"/>
  <c r="F598" i="3"/>
  <c r="F600" i="3"/>
  <c r="F602" i="3"/>
  <c r="F604" i="3"/>
  <c r="F606" i="3"/>
  <c r="F608" i="3"/>
  <c r="F610" i="3"/>
  <c r="F618" i="3"/>
  <c r="F620" i="3"/>
  <c r="F622" i="3"/>
  <c r="F624" i="3"/>
  <c r="F626" i="3"/>
  <c r="F628" i="3"/>
  <c r="F630" i="3"/>
  <c r="F632" i="3"/>
  <c r="F634" i="3"/>
  <c r="F636" i="3"/>
  <c r="F638" i="3"/>
  <c r="F640" i="3"/>
  <c r="F642" i="3"/>
  <c r="F641" i="3"/>
  <c r="F469" i="3"/>
  <c r="F473" i="3"/>
  <c r="F477" i="3"/>
  <c r="F481" i="3"/>
  <c r="F493" i="3"/>
  <c r="F495" i="3"/>
  <c r="F497" i="3"/>
  <c r="F499" i="3"/>
  <c r="F501" i="3"/>
  <c r="F503" i="3"/>
  <c r="F505" i="3"/>
  <c r="F507" i="3"/>
  <c r="F509" i="3"/>
  <c r="F511" i="3"/>
  <c r="F513" i="3"/>
  <c r="F525" i="3"/>
  <c r="F527" i="3"/>
  <c r="F529" i="3"/>
  <c r="F531" i="3"/>
  <c r="F533" i="3"/>
  <c r="F535" i="3"/>
  <c r="F537" i="3"/>
  <c r="F539" i="3"/>
  <c r="F541" i="3"/>
  <c r="F543" i="3"/>
  <c r="F545" i="3"/>
  <c r="F557" i="3"/>
  <c r="F559" i="3"/>
  <c r="F561" i="3"/>
  <c r="F563" i="3"/>
  <c r="F565" i="3"/>
  <c r="F567" i="3"/>
  <c r="F569" i="3"/>
  <c r="F571" i="3"/>
  <c r="F573" i="3"/>
  <c r="F575" i="3"/>
  <c r="F577" i="3"/>
  <c r="F589" i="3"/>
  <c r="F591" i="3"/>
  <c r="F593" i="3"/>
  <c r="F595" i="3"/>
  <c r="F597" i="3"/>
  <c r="F599" i="3"/>
  <c r="F601" i="3"/>
  <c r="F603" i="3"/>
  <c r="F605" i="3"/>
  <c r="F607" i="3"/>
  <c r="F609" i="3"/>
  <c r="F621" i="3"/>
  <c r="F623" i="3"/>
  <c r="F625" i="3"/>
  <c r="F627" i="3"/>
  <c r="F629" i="3"/>
  <c r="F631" i="3"/>
  <c r="F633" i="3"/>
  <c r="F635" i="3"/>
  <c r="F637" i="3"/>
  <c r="F639" i="3"/>
  <c r="AS153" i="4"/>
  <c r="AS109" i="4"/>
  <c r="AV144" i="4"/>
  <c r="AS159" i="4"/>
  <c r="AS143" i="4"/>
  <c r="AN168" i="9"/>
  <c r="AN192" i="9"/>
  <c r="AN166" i="9"/>
  <c r="AN173" i="9"/>
  <c r="AN194" i="9"/>
  <c r="AN180" i="9"/>
  <c r="AN185" i="9"/>
  <c r="AN164" i="9"/>
  <c r="AN171" i="9"/>
  <c r="AS147" i="4"/>
  <c r="AV137" i="4"/>
  <c r="AV145" i="4"/>
  <c r="AN193" i="9"/>
  <c r="AN174" i="9"/>
  <c r="AN165" i="9"/>
  <c r="AV140" i="4"/>
  <c r="AN189" i="9"/>
  <c r="AN167" i="9"/>
  <c r="AN175" i="9"/>
  <c r="AN183" i="9"/>
  <c r="AN182" i="9"/>
  <c r="AV138" i="4"/>
  <c r="AN176" i="9"/>
  <c r="AN177" i="9"/>
  <c r="AN188" i="9"/>
  <c r="AS136" i="4"/>
  <c r="AN184" i="9"/>
  <c r="AS150" i="4"/>
  <c r="AN178" i="9"/>
  <c r="AY154" i="4"/>
  <c r="AS133" i="4"/>
  <c r="AN170" i="9"/>
  <c r="AN169" i="9"/>
  <c r="AN163" i="9"/>
  <c r="AO193" i="9"/>
  <c r="AN181" i="9"/>
  <c r="AV143" i="4"/>
  <c r="AN190" i="9"/>
  <c r="AN187" i="9"/>
  <c r="AV151" i="4"/>
  <c r="AN186" i="9"/>
  <c r="AN179" i="9"/>
  <c r="AN191" i="9"/>
  <c r="AN172" i="9"/>
  <c r="AZ154" i="4" l="1"/>
  <c r="AW140" i="4"/>
  <c r="AX140" i="4"/>
  <c r="BA140" i="4" s="1"/>
  <c r="AU143" i="4"/>
  <c r="AT143" i="4"/>
  <c r="AT159" i="4"/>
  <c r="AU159" i="4"/>
  <c r="AT109" i="4"/>
  <c r="AU109" i="4"/>
  <c r="AT153" i="4"/>
  <c r="AU153" i="4"/>
  <c r="J139" i="9"/>
  <c r="I139" i="8"/>
  <c r="I171" i="3"/>
  <c r="J188" i="9"/>
  <c r="I188" i="8"/>
  <c r="I220" i="3"/>
  <c r="I131" i="3"/>
  <c r="J99" i="9"/>
  <c r="I99" i="8"/>
  <c r="J197" i="9"/>
  <c r="I197" i="8"/>
  <c r="I229" i="3"/>
  <c r="J209" i="9"/>
  <c r="I209" i="8"/>
  <c r="I241" i="3"/>
  <c r="J213" i="9"/>
  <c r="I213" i="8"/>
  <c r="I245" i="3"/>
  <c r="J225" i="9"/>
  <c r="I225" i="8"/>
  <c r="I257" i="3"/>
  <c r="J164" i="9"/>
  <c r="I164" i="8"/>
  <c r="I196" i="3"/>
  <c r="J172" i="9"/>
  <c r="I172" i="8"/>
  <c r="I204" i="3"/>
  <c r="AP173" i="4"/>
  <c r="J180" i="9"/>
  <c r="I180" i="8"/>
  <c r="I212" i="3"/>
  <c r="J192" i="9"/>
  <c r="I192" i="8"/>
  <c r="I224" i="3"/>
  <c r="J201" i="9"/>
  <c r="I201" i="8"/>
  <c r="I233" i="3"/>
  <c r="J106" i="9"/>
  <c r="I106" i="8"/>
  <c r="I138" i="3"/>
  <c r="J217" i="9"/>
  <c r="I217" i="8"/>
  <c r="I249" i="3"/>
  <c r="J110" i="9"/>
  <c r="I110" i="8"/>
  <c r="I142" i="3"/>
  <c r="J168" i="9"/>
  <c r="I168" i="8"/>
  <c r="I200" i="3"/>
  <c r="J176" i="9"/>
  <c r="I176" i="8"/>
  <c r="I208" i="3"/>
  <c r="J184" i="9"/>
  <c r="I184" i="8"/>
  <c r="I216" i="3"/>
  <c r="J102" i="9"/>
  <c r="I102" i="8"/>
  <c r="I134" i="3"/>
  <c r="J122" i="9"/>
  <c r="I122" i="8"/>
  <c r="I154" i="3"/>
  <c r="J151" i="9"/>
  <c r="I151" i="8"/>
  <c r="I183" i="3"/>
  <c r="J126" i="9"/>
  <c r="I126" i="8"/>
  <c r="I158" i="3"/>
  <c r="J159" i="9"/>
  <c r="I159" i="8"/>
  <c r="I191" i="3"/>
  <c r="J114" i="9"/>
  <c r="I114" i="8"/>
  <c r="I146" i="3"/>
  <c r="J118" i="9"/>
  <c r="I118" i="8"/>
  <c r="I150" i="3"/>
  <c r="J143" i="9"/>
  <c r="I143" i="8"/>
  <c r="I175" i="3"/>
  <c r="J147" i="9"/>
  <c r="I147" i="8"/>
  <c r="I179" i="3"/>
  <c r="J205" i="9"/>
  <c r="I205" i="8"/>
  <c r="I237" i="3"/>
  <c r="J155" i="9"/>
  <c r="I155" i="8"/>
  <c r="I187" i="3"/>
  <c r="J221" i="9"/>
  <c r="I221" i="8"/>
  <c r="I253" i="3"/>
  <c r="J130" i="9"/>
  <c r="I130" i="8"/>
  <c r="I162" i="3"/>
  <c r="J135" i="9"/>
  <c r="I135" i="8"/>
  <c r="I167" i="3"/>
  <c r="AN156" i="4"/>
  <c r="AN161" i="4"/>
  <c r="AN159" i="4"/>
  <c r="AN155" i="4"/>
  <c r="AM129" i="9"/>
  <c r="AM160" i="9"/>
  <c r="AM159" i="9"/>
  <c r="AN106" i="4"/>
  <c r="AN158" i="4"/>
  <c r="AN130" i="4"/>
  <c r="AN160" i="4"/>
  <c r="AN157" i="4"/>
  <c r="BA85" i="4"/>
  <c r="AN85" i="4" s="1"/>
  <c r="AN129" i="4"/>
  <c r="AR138" i="4"/>
  <c r="AR132" i="4"/>
  <c r="AN132" i="4" s="1"/>
  <c r="AR146" i="4"/>
  <c r="AR137" i="4"/>
  <c r="AR131" i="4"/>
  <c r="BA44" i="4"/>
  <c r="AN44" i="4" s="1"/>
  <c r="BA56" i="4"/>
  <c r="AN56" i="4" s="1"/>
  <c r="AM157" i="9"/>
  <c r="AN162" i="4"/>
  <c r="BA35" i="4"/>
  <c r="AN35" i="4" s="1"/>
  <c r="BA47" i="4"/>
  <c r="AN47" i="4" s="1"/>
  <c r="AQ118" i="4"/>
  <c r="AQ138" i="4"/>
  <c r="AQ132" i="4"/>
  <c r="AQ146" i="4"/>
  <c r="AQ137" i="4"/>
  <c r="AQ131" i="4"/>
  <c r="AQ143" i="4"/>
  <c r="BA84" i="4"/>
  <c r="AN84" i="4" s="1"/>
  <c r="BA68" i="4"/>
  <c r="AN68" i="4" s="1"/>
  <c r="BA70" i="4"/>
  <c r="AN70" i="4" s="1"/>
  <c r="AQ117" i="4"/>
  <c r="AQ110" i="4"/>
  <c r="AN122" i="4"/>
  <c r="AQ141" i="4"/>
  <c r="AQ149" i="4"/>
  <c r="AQ134" i="4"/>
  <c r="AQ142" i="4"/>
  <c r="AQ150" i="4"/>
  <c r="AQ154" i="4"/>
  <c r="AQ139" i="4"/>
  <c r="AQ148" i="4"/>
  <c r="AQ133" i="4"/>
  <c r="AQ140" i="4"/>
  <c r="AQ153" i="4"/>
  <c r="AM156" i="9"/>
  <c r="AM155" i="9"/>
  <c r="AN103" i="4"/>
  <c r="AR102" i="4"/>
  <c r="AN102" i="4" s="1"/>
  <c r="AR109" i="4"/>
  <c r="AR145" i="4"/>
  <c r="AR136" i="4"/>
  <c r="AR152" i="4"/>
  <c r="AN152" i="4" s="1"/>
  <c r="AR144" i="4"/>
  <c r="AR135" i="4"/>
  <c r="AR151" i="4"/>
  <c r="BA51" i="4"/>
  <c r="AN51" i="4" s="1"/>
  <c r="BA40" i="4"/>
  <c r="AN40" i="4" s="1"/>
  <c r="AM130" i="9"/>
  <c r="AM161" i="9"/>
  <c r="AM162" i="9"/>
  <c r="AR134" i="4"/>
  <c r="AN134" i="4" s="1"/>
  <c r="AR139" i="4"/>
  <c r="AN139" i="4" s="1"/>
  <c r="AR141" i="4"/>
  <c r="AN141" i="4" s="1"/>
  <c r="AR150" i="4"/>
  <c r="AR133" i="4"/>
  <c r="AR117" i="4"/>
  <c r="AR149" i="4"/>
  <c r="AN149" i="4" s="1"/>
  <c r="AR142" i="4"/>
  <c r="AN142" i="4" s="1"/>
  <c r="AR154" i="4"/>
  <c r="AN154" i="4" s="1"/>
  <c r="AR148" i="4"/>
  <c r="AN148" i="4" s="1"/>
  <c r="AR140" i="4"/>
  <c r="AN140" i="4" s="1"/>
  <c r="AR153" i="4"/>
  <c r="AN153" i="4" s="1"/>
  <c r="AR110" i="4"/>
  <c r="AT136" i="4"/>
  <c r="AU136" i="4"/>
  <c r="AT147" i="4"/>
  <c r="AU147" i="4"/>
  <c r="AN147" i="4" s="1"/>
  <c r="AU150" i="4"/>
  <c r="AT150" i="4"/>
  <c r="AT133" i="4"/>
  <c r="AU133" i="4"/>
  <c r="BA52" i="4"/>
  <c r="AN52" i="4" s="1"/>
  <c r="BA48" i="4"/>
  <c r="AN48" i="4" s="1"/>
  <c r="BA55" i="4"/>
  <c r="AN55" i="4" s="1"/>
  <c r="BA39" i="4"/>
  <c r="AN39" i="4" s="1"/>
  <c r="BA83" i="4"/>
  <c r="AN83" i="4" s="1"/>
  <c r="BA119" i="4"/>
  <c r="AN119" i="4" s="1"/>
  <c r="BA86" i="4"/>
  <c r="AN86" i="4" s="1"/>
  <c r="BA36" i="4"/>
  <c r="AN36" i="4" s="1"/>
  <c r="BA43" i="4"/>
  <c r="AN43" i="4" s="1"/>
  <c r="BA67" i="4"/>
  <c r="AN67" i="4" s="1"/>
  <c r="BA105" i="4"/>
  <c r="AN105" i="4" s="1"/>
  <c r="BA69" i="4"/>
  <c r="AN69" i="4" s="1"/>
  <c r="AP193" i="9"/>
  <c r="AO109" i="9"/>
  <c r="AQ109" i="9"/>
  <c r="AO117" i="9"/>
  <c r="AQ117" i="9"/>
  <c r="AO102" i="9"/>
  <c r="AQ102" i="9"/>
  <c r="AO110" i="9"/>
  <c r="AQ110" i="9"/>
  <c r="AO118" i="9"/>
  <c r="AQ118" i="9"/>
  <c r="AO122" i="9"/>
  <c r="AQ122" i="9"/>
  <c r="AO138" i="9"/>
  <c r="AQ138" i="9"/>
  <c r="AO141" i="9"/>
  <c r="AQ141" i="9"/>
  <c r="AO145" i="9"/>
  <c r="AQ145" i="9"/>
  <c r="AO149" i="9"/>
  <c r="AQ149" i="9"/>
  <c r="AO132" i="9"/>
  <c r="AQ132" i="9"/>
  <c r="AO134" i="9"/>
  <c r="AQ134" i="9"/>
  <c r="AO136" i="9"/>
  <c r="AQ136" i="9"/>
  <c r="AO142" i="9"/>
  <c r="AQ142" i="9"/>
  <c r="AO146" i="9"/>
  <c r="AQ146" i="9"/>
  <c r="AO150" i="9"/>
  <c r="AQ150" i="9"/>
  <c r="AO152" i="9"/>
  <c r="AQ152" i="9"/>
  <c r="AO154" i="9"/>
  <c r="AQ154" i="9"/>
  <c r="AO137" i="9"/>
  <c r="AQ137" i="9"/>
  <c r="AO139" i="9"/>
  <c r="AQ139" i="9"/>
  <c r="AO144" i="9"/>
  <c r="AQ144" i="9"/>
  <c r="AO148" i="9"/>
  <c r="AQ148" i="9"/>
  <c r="AO131" i="9"/>
  <c r="AQ131" i="9"/>
  <c r="AO133" i="9"/>
  <c r="AQ133" i="9"/>
  <c r="AO135" i="9"/>
  <c r="AQ135" i="9"/>
  <c r="AO140" i="9"/>
  <c r="AQ140" i="9"/>
  <c r="AO143" i="9"/>
  <c r="AQ143" i="9"/>
  <c r="AO147" i="9"/>
  <c r="AQ147" i="9"/>
  <c r="AO151" i="9"/>
  <c r="AQ151" i="9"/>
  <c r="AO153" i="9"/>
  <c r="AQ153" i="9"/>
  <c r="AO173" i="9"/>
  <c r="AQ173" i="9"/>
  <c r="AO182" i="9"/>
  <c r="AQ182" i="9"/>
  <c r="AP182" i="4"/>
  <c r="AO163" i="4"/>
  <c r="AO173" i="4"/>
  <c r="AR194" i="9"/>
  <c r="AU178" i="9"/>
  <c r="AR167" i="9"/>
  <c r="AR180" i="9"/>
  <c r="AO177" i="4"/>
  <c r="AR168" i="9"/>
  <c r="AO170" i="4"/>
  <c r="AO191" i="9"/>
  <c r="AU169" i="9"/>
  <c r="AU180" i="9"/>
  <c r="AO194" i="4"/>
  <c r="AO185" i="4"/>
  <c r="AR172" i="9"/>
  <c r="AY170" i="4"/>
  <c r="AY185" i="4"/>
  <c r="AV146" i="4"/>
  <c r="AO187" i="4"/>
  <c r="AR191" i="9"/>
  <c r="AU184" i="9"/>
  <c r="AR175" i="9"/>
  <c r="AX165" i="9"/>
  <c r="AX189" i="9"/>
  <c r="AX176" i="9"/>
  <c r="AR184" i="9"/>
  <c r="AU165" i="9"/>
  <c r="AU176" i="9"/>
  <c r="AV163" i="4"/>
  <c r="AR182" i="9"/>
  <c r="AO192" i="9"/>
  <c r="AO180" i="4"/>
  <c r="AO187" i="9"/>
  <c r="AU172" i="9"/>
  <c r="AU188" i="9"/>
  <c r="AV109" i="4"/>
  <c r="AV173" i="4"/>
  <c r="AX168" i="9"/>
  <c r="AU171" i="9"/>
  <c r="AO182" i="4"/>
  <c r="AV194" i="4"/>
  <c r="AO193" i="4"/>
  <c r="AX194" i="9"/>
  <c r="AU186" i="9"/>
  <c r="AR179" i="9"/>
  <c r="AX167" i="9"/>
  <c r="AR193" i="9"/>
  <c r="AX180" i="9"/>
  <c r="AU170" i="9"/>
  <c r="AV110" i="4"/>
  <c r="AS187" i="4"/>
  <c r="AR174" i="9"/>
  <c r="AS170" i="4"/>
  <c r="AS185" i="4"/>
  <c r="AX178" i="9"/>
  <c r="AO183" i="4"/>
  <c r="AU182" i="9"/>
  <c r="AX163" i="9"/>
  <c r="AX171" i="9"/>
  <c r="AV193" i="4"/>
  <c r="AV170" i="4"/>
  <c r="AS182" i="4"/>
  <c r="AO191" i="4"/>
  <c r="AO176" i="4"/>
  <c r="AS176" i="4" s="1"/>
  <c r="AR190" i="9"/>
  <c r="AR183" i="9"/>
  <c r="AX172" i="9"/>
  <c r="AU164" i="9"/>
  <c r="AX188" i="9"/>
  <c r="AU173" i="9"/>
  <c r="AV117" i="4"/>
  <c r="AO184" i="4"/>
  <c r="AO194" i="9"/>
  <c r="AU179" i="9"/>
  <c r="AU193" i="9"/>
  <c r="AX170" i="9"/>
  <c r="AO190" i="4"/>
  <c r="AY177" i="4"/>
  <c r="AU175" i="9"/>
  <c r="AX181" i="9"/>
  <c r="AO164" i="4"/>
  <c r="AS164" i="4" s="1"/>
  <c r="AY190" i="4"/>
  <c r="AU185" i="9"/>
  <c r="AX166" i="9"/>
  <c r="AX177" i="9"/>
  <c r="AO181" i="4"/>
  <c r="AS181" i="4" s="1"/>
  <c r="AU190" i="9"/>
  <c r="AX164" i="9"/>
  <c r="AO171" i="4"/>
  <c r="AV135" i="4"/>
  <c r="AY183" i="4"/>
  <c r="AV187" i="4"/>
  <c r="AY187" i="4"/>
  <c r="AS173" i="4"/>
  <c r="AX191" i="9"/>
  <c r="AR185" i="9"/>
  <c r="AX175" i="9"/>
  <c r="AU166" i="9"/>
  <c r="AR192" i="9"/>
  <c r="AU177" i="9"/>
  <c r="AR169" i="9"/>
  <c r="AO166" i="4"/>
  <c r="AV166" i="4" s="1"/>
  <c r="AO186" i="4"/>
  <c r="AU191" i="9"/>
  <c r="AR166" i="9"/>
  <c r="AS190" i="4"/>
  <c r="AY164" i="4"/>
  <c r="AS194" i="4"/>
  <c r="AP193" i="4"/>
  <c r="AO169" i="4"/>
  <c r="AX187" i="9"/>
  <c r="AR188" i="9"/>
  <c r="AV171" i="4"/>
  <c r="AU183" i="9"/>
  <c r="AV190" i="4"/>
  <c r="AS169" i="4"/>
  <c r="AS193" i="4"/>
  <c r="AX193" i="9"/>
  <c r="AO174" i="4"/>
  <c r="AO179" i="4"/>
  <c r="AV179" i="4" s="1"/>
  <c r="AS163" i="4"/>
  <c r="AY173" i="4"/>
  <c r="AR187" i="9"/>
  <c r="AX179" i="9"/>
  <c r="AU168" i="9"/>
  <c r="AR163" i="9"/>
  <c r="AU181" i="9"/>
  <c r="AR171" i="9"/>
  <c r="AV118" i="4"/>
  <c r="AY179" i="4"/>
  <c r="AO190" i="9"/>
  <c r="AX174" i="9"/>
  <c r="AU189" i="9"/>
  <c r="AO172" i="4"/>
  <c r="AV184" i="4"/>
  <c r="AU194" i="9"/>
  <c r="AU167" i="9"/>
  <c r="AX173" i="9"/>
  <c r="AS180" i="4"/>
  <c r="AV180" i="4"/>
  <c r="AX182" i="9"/>
  <c r="AR164" i="9"/>
  <c r="AR173" i="9"/>
  <c r="AO189" i="4"/>
  <c r="AX184" i="9"/>
  <c r="AO188" i="9"/>
  <c r="AO175" i="4"/>
  <c r="AV131" i="4"/>
  <c r="AS179" i="4"/>
  <c r="AO188" i="4"/>
  <c r="AY184" i="4"/>
  <c r="AP194" i="4"/>
  <c r="AS184" i="4"/>
  <c r="AY176" i="4"/>
  <c r="AX190" i="9"/>
  <c r="AX183" i="9"/>
  <c r="AU174" i="9"/>
  <c r="AR165" i="9"/>
  <c r="AR189" i="9"/>
  <c r="AR176" i="9"/>
  <c r="AO178" i="4"/>
  <c r="AV185" i="4"/>
  <c r="AU187" i="9"/>
  <c r="AO189" i="9"/>
  <c r="AS172" i="4"/>
  <c r="AP190" i="4"/>
  <c r="AV181" i="4"/>
  <c r="AS189" i="4"/>
  <c r="AY175" i="4"/>
  <c r="AV182" i="4"/>
  <c r="AP188" i="4"/>
  <c r="AY193" i="4"/>
  <c r="AY166" i="4"/>
  <c r="AV186" i="4"/>
  <c r="AX185" i="9"/>
  <c r="AX192" i="9"/>
  <c r="AX169" i="9"/>
  <c r="AO165" i="4"/>
  <c r="AX186" i="9"/>
  <c r="AR181" i="9"/>
  <c r="AS177" i="4"/>
  <c r="AR186" i="9"/>
  <c r="AU163" i="9"/>
  <c r="AR170" i="9"/>
  <c r="AO192" i="4"/>
  <c r="AR178" i="9"/>
  <c r="AU192" i="9"/>
  <c r="AO168" i="4"/>
  <c r="AP189" i="4"/>
  <c r="AO167" i="4"/>
  <c r="AR177" i="9"/>
  <c r="AS166" i="4"/>
  <c r="AP191" i="4"/>
  <c r="AS191" i="4"/>
  <c r="AY191" i="4"/>
  <c r="AY171" i="4"/>
  <c r="AS171" i="4"/>
  <c r="AS186" i="4"/>
  <c r="AY186" i="4"/>
  <c r="AV169" i="4"/>
  <c r="AY169" i="4"/>
  <c r="AS174" i="4"/>
  <c r="AY174" i="4"/>
  <c r="AV174" i="4"/>
  <c r="AY172" i="4"/>
  <c r="AV172" i="4"/>
  <c r="AY189" i="4"/>
  <c r="AV189" i="4"/>
  <c r="AS175" i="4"/>
  <c r="AV175" i="4"/>
  <c r="AY188" i="4"/>
  <c r="AS188" i="4"/>
  <c r="AV188" i="4"/>
  <c r="AY178" i="4"/>
  <c r="AS178" i="4"/>
  <c r="AV165" i="4"/>
  <c r="AY165" i="4"/>
  <c r="AV192" i="4"/>
  <c r="AS192" i="4"/>
  <c r="AY192" i="4"/>
  <c r="AV168" i="4"/>
  <c r="AY168" i="4"/>
  <c r="AV167" i="4"/>
  <c r="AS167" i="4"/>
  <c r="AY167" i="4"/>
  <c r="AZ193" i="9" l="1"/>
  <c r="AY193" i="9"/>
  <c r="J187" i="9"/>
  <c r="I187" i="8"/>
  <c r="I219" i="3"/>
  <c r="J150" i="9"/>
  <c r="I150" i="8"/>
  <c r="I182" i="3"/>
  <c r="J183" i="9"/>
  <c r="I183" i="8"/>
  <c r="I215" i="3"/>
  <c r="J208" i="9"/>
  <c r="I208" i="8"/>
  <c r="I240" i="3"/>
  <c r="J138" i="9"/>
  <c r="I138" i="8"/>
  <c r="I170" i="3"/>
  <c r="J196" i="9"/>
  <c r="I196" i="8"/>
  <c r="I228" i="3"/>
  <c r="J229" i="9"/>
  <c r="I229" i="8"/>
  <c r="I261" i="3"/>
  <c r="J253" i="9"/>
  <c r="I253" i="8"/>
  <c r="I285" i="3"/>
  <c r="J175" i="9"/>
  <c r="I175" i="8"/>
  <c r="I207" i="3"/>
  <c r="J158" i="9"/>
  <c r="I158" i="8"/>
  <c r="I190" i="3"/>
  <c r="J216" i="9"/>
  <c r="I216" i="8"/>
  <c r="I248" i="3"/>
  <c r="J249" i="9"/>
  <c r="I249" i="8"/>
  <c r="I281" i="3"/>
  <c r="J212" i="9"/>
  <c r="I212" i="8"/>
  <c r="I244" i="3"/>
  <c r="J204" i="9"/>
  <c r="I204" i="8"/>
  <c r="I236" i="3"/>
  <c r="J241" i="9"/>
  <c r="I241" i="8"/>
  <c r="I273" i="3"/>
  <c r="I163" i="3"/>
  <c r="J131" i="9"/>
  <c r="I131" i="8"/>
  <c r="J171" i="9"/>
  <c r="I171" i="8"/>
  <c r="I203" i="3"/>
  <c r="J162" i="9"/>
  <c r="I162" i="8"/>
  <c r="I194" i="3"/>
  <c r="J179" i="9"/>
  <c r="I179" i="8"/>
  <c r="I211" i="3"/>
  <c r="J191" i="9"/>
  <c r="I191" i="8"/>
  <c r="I223" i="3"/>
  <c r="J134" i="9"/>
  <c r="I134" i="8"/>
  <c r="I166" i="3"/>
  <c r="J142" i="9"/>
  <c r="I142" i="8"/>
  <c r="I174" i="3"/>
  <c r="J224" i="9"/>
  <c r="I224" i="8"/>
  <c r="I256" i="3"/>
  <c r="J245" i="9"/>
  <c r="I245" i="8"/>
  <c r="I277" i="3"/>
  <c r="J220" i="9"/>
  <c r="I220" i="8"/>
  <c r="I252" i="3"/>
  <c r="J167" i="9"/>
  <c r="I167" i="8"/>
  <c r="I199" i="3"/>
  <c r="J237" i="9"/>
  <c r="I237" i="8"/>
  <c r="I269" i="3"/>
  <c r="J146" i="9"/>
  <c r="I146" i="8"/>
  <c r="I178" i="3"/>
  <c r="J154" i="9"/>
  <c r="I154" i="8"/>
  <c r="I186" i="3"/>
  <c r="J200" i="9"/>
  <c r="I200" i="8"/>
  <c r="I232" i="3"/>
  <c r="J233" i="9"/>
  <c r="I233" i="8"/>
  <c r="I265" i="3"/>
  <c r="J257" i="9"/>
  <c r="I257" i="8"/>
  <c r="I289" i="3"/>
  <c r="AN136" i="4"/>
  <c r="AN150" i="4"/>
  <c r="AN133" i="4"/>
  <c r="AP153" i="9"/>
  <c r="AM153" i="9"/>
  <c r="AP133" i="9"/>
  <c r="AM133" i="9"/>
  <c r="AP154" i="9"/>
  <c r="AM154" i="9"/>
  <c r="AP142" i="9"/>
  <c r="AM142" i="9"/>
  <c r="AP141" i="9"/>
  <c r="AM141" i="9"/>
  <c r="AP117" i="9"/>
  <c r="AM117" i="9"/>
  <c r="AP182" i="9"/>
  <c r="AP140" i="9"/>
  <c r="AM140" i="9"/>
  <c r="AP139" i="9"/>
  <c r="AM139" i="9"/>
  <c r="AP122" i="9"/>
  <c r="AM122" i="9"/>
  <c r="AP151" i="9"/>
  <c r="AM151" i="9"/>
  <c r="AP135" i="9"/>
  <c r="AM135" i="9"/>
  <c r="AP131" i="9"/>
  <c r="AM131" i="9"/>
  <c r="AP137" i="9"/>
  <c r="AM137" i="9"/>
  <c r="AP146" i="9"/>
  <c r="AM146" i="9"/>
  <c r="AP132" i="9"/>
  <c r="AM132" i="9"/>
  <c r="AP118" i="9"/>
  <c r="AM118" i="9"/>
  <c r="AP109" i="9"/>
  <c r="AM109" i="9"/>
  <c r="AP147" i="9"/>
  <c r="AM147" i="9"/>
  <c r="AP148" i="9"/>
  <c r="AM148" i="9"/>
  <c r="AP150" i="9"/>
  <c r="AM150" i="9"/>
  <c r="AP134" i="9"/>
  <c r="AM134" i="9"/>
  <c r="AP149" i="9"/>
  <c r="AM149" i="9"/>
  <c r="AP110" i="9"/>
  <c r="AM110" i="9"/>
  <c r="AP173" i="9"/>
  <c r="AP143" i="9"/>
  <c r="AM143" i="9"/>
  <c r="AP144" i="9"/>
  <c r="AM144" i="9"/>
  <c r="AP152" i="9"/>
  <c r="AM152" i="9"/>
  <c r="AP136" i="9"/>
  <c r="AM136" i="9"/>
  <c r="AP145" i="9"/>
  <c r="AM145" i="9"/>
  <c r="AP138" i="9"/>
  <c r="AM138" i="9"/>
  <c r="AP102" i="9"/>
  <c r="AM102" i="9"/>
  <c r="AT169" i="9"/>
  <c r="AS169" i="9"/>
  <c r="AV169" i="9"/>
  <c r="AW169" i="9"/>
  <c r="AY169" i="9"/>
  <c r="AZ169" i="9"/>
  <c r="AT170" i="9"/>
  <c r="AS170" i="9"/>
  <c r="AW170" i="9"/>
  <c r="AV170" i="9"/>
  <c r="AY170" i="9"/>
  <c r="AZ170" i="9"/>
  <c r="AS171" i="9"/>
  <c r="AT171" i="9"/>
  <c r="AW171" i="9"/>
  <c r="AV171" i="9"/>
  <c r="AY171" i="9"/>
  <c r="AZ171" i="9"/>
  <c r="AT173" i="9"/>
  <c r="AS173" i="9"/>
  <c r="AV173" i="9"/>
  <c r="AW173" i="9"/>
  <c r="AY173" i="9"/>
  <c r="AZ173" i="9"/>
  <c r="AS176" i="9"/>
  <c r="AT176" i="9"/>
  <c r="AV176" i="9"/>
  <c r="AW176" i="9"/>
  <c r="AY176" i="9"/>
  <c r="AZ176" i="9"/>
  <c r="AT177" i="9"/>
  <c r="AS177" i="9"/>
  <c r="AV177" i="9"/>
  <c r="AW177" i="9"/>
  <c r="AY177" i="9"/>
  <c r="AZ177" i="9"/>
  <c r="AS180" i="9"/>
  <c r="AT180" i="9"/>
  <c r="AV180" i="9"/>
  <c r="AW180" i="9"/>
  <c r="AY180" i="9"/>
  <c r="AZ180" i="9"/>
  <c r="AT181" i="9"/>
  <c r="AS181" i="9"/>
  <c r="AV181" i="9"/>
  <c r="AW181" i="9"/>
  <c r="AY181" i="9"/>
  <c r="AZ181" i="9"/>
  <c r="AS188" i="9"/>
  <c r="AT188" i="9"/>
  <c r="AV188" i="9"/>
  <c r="AW188" i="9"/>
  <c r="AY188" i="9"/>
  <c r="AZ188" i="9"/>
  <c r="AP188" i="9"/>
  <c r="AS189" i="9"/>
  <c r="AT189" i="9"/>
  <c r="AW189" i="9"/>
  <c r="AV189" i="9"/>
  <c r="AY189" i="9"/>
  <c r="AZ189" i="9"/>
  <c r="AP189" i="9"/>
  <c r="AS192" i="9"/>
  <c r="AT192" i="9"/>
  <c r="AV192" i="9"/>
  <c r="AW192" i="9"/>
  <c r="AY192" i="9"/>
  <c r="AZ192" i="9"/>
  <c r="AP192" i="9"/>
  <c r="AS193" i="9"/>
  <c r="AT193" i="9"/>
  <c r="AW193" i="9"/>
  <c r="AV193" i="9"/>
  <c r="AS163" i="9"/>
  <c r="AT163" i="9"/>
  <c r="AW163" i="9"/>
  <c r="AV163" i="9"/>
  <c r="AY163" i="9"/>
  <c r="AZ163" i="9"/>
  <c r="AS164" i="9"/>
  <c r="AT164" i="9"/>
  <c r="AV164" i="9"/>
  <c r="AW164" i="9"/>
  <c r="AY164" i="9"/>
  <c r="AZ164" i="9"/>
  <c r="AT165" i="9"/>
  <c r="AS165" i="9"/>
  <c r="AV165" i="9"/>
  <c r="AW165" i="9"/>
  <c r="AY165" i="9"/>
  <c r="AZ165" i="9"/>
  <c r="AT166" i="9"/>
  <c r="AS166" i="9"/>
  <c r="AW166" i="9"/>
  <c r="AV166" i="9"/>
  <c r="AY166" i="9"/>
  <c r="AZ166" i="9"/>
  <c r="AS167" i="9"/>
  <c r="AT167" i="9"/>
  <c r="AW167" i="9"/>
  <c r="AV167" i="9"/>
  <c r="AY167" i="9"/>
  <c r="AZ167" i="9"/>
  <c r="AS168" i="9"/>
  <c r="AT168" i="9"/>
  <c r="AV168" i="9"/>
  <c r="AW168" i="9"/>
  <c r="AY168" i="9"/>
  <c r="AZ168" i="9"/>
  <c r="AS172" i="9"/>
  <c r="AT172" i="9"/>
  <c r="AV172" i="9"/>
  <c r="AW172" i="9"/>
  <c r="AY172" i="9"/>
  <c r="AZ172" i="9"/>
  <c r="AT174" i="9"/>
  <c r="AS174" i="9"/>
  <c r="AW174" i="9"/>
  <c r="AV174" i="9"/>
  <c r="AY174" i="9"/>
  <c r="AZ174" i="9"/>
  <c r="AS175" i="9"/>
  <c r="AT175" i="9"/>
  <c r="AW175" i="9"/>
  <c r="AV175" i="9"/>
  <c r="AY175" i="9"/>
  <c r="AZ175" i="9"/>
  <c r="AT178" i="9"/>
  <c r="AS178" i="9"/>
  <c r="AW178" i="9"/>
  <c r="AV178" i="9"/>
  <c r="AY178" i="9"/>
  <c r="AZ178" i="9"/>
  <c r="AS179" i="9"/>
  <c r="AT179" i="9"/>
  <c r="AW179" i="9"/>
  <c r="AV179" i="9"/>
  <c r="AY179" i="9"/>
  <c r="AZ179" i="9"/>
  <c r="AT182" i="9"/>
  <c r="AS182" i="9"/>
  <c r="AW182" i="9"/>
  <c r="AV182" i="9"/>
  <c r="AY182" i="9"/>
  <c r="AZ182" i="9"/>
  <c r="AS183" i="9"/>
  <c r="AT183" i="9"/>
  <c r="AW183" i="9"/>
  <c r="AV183" i="9"/>
  <c r="AY183" i="9"/>
  <c r="AZ183" i="9"/>
  <c r="AS184" i="9"/>
  <c r="AT184" i="9"/>
  <c r="AV184" i="9"/>
  <c r="AW184" i="9"/>
  <c r="AY184" i="9"/>
  <c r="AZ184" i="9"/>
  <c r="AT185" i="9"/>
  <c r="AS185" i="9"/>
  <c r="AV185" i="9"/>
  <c r="AW185" i="9"/>
  <c r="AY185" i="9"/>
  <c r="AZ185" i="9"/>
  <c r="AT186" i="9"/>
  <c r="AS186" i="9"/>
  <c r="AW186" i="9"/>
  <c r="AV186" i="9"/>
  <c r="AY186" i="9"/>
  <c r="AZ186" i="9"/>
  <c r="AS187" i="9"/>
  <c r="AT187" i="9"/>
  <c r="AW187" i="9"/>
  <c r="AV187" i="9"/>
  <c r="AY187" i="9"/>
  <c r="AZ187" i="9"/>
  <c r="AP187" i="9"/>
  <c r="AS190" i="9"/>
  <c r="AT190" i="9"/>
  <c r="AV190" i="9"/>
  <c r="AW190" i="9"/>
  <c r="AY190" i="9"/>
  <c r="AZ190" i="9"/>
  <c r="AP190" i="9"/>
  <c r="AS191" i="9"/>
  <c r="AT191" i="9"/>
  <c r="AW191" i="9"/>
  <c r="AV191" i="9"/>
  <c r="AY191" i="9"/>
  <c r="AZ191" i="9"/>
  <c r="AP191" i="9"/>
  <c r="AS194" i="9"/>
  <c r="AT194" i="9"/>
  <c r="AV194" i="9"/>
  <c r="AW194" i="9"/>
  <c r="AY194" i="9"/>
  <c r="AZ194" i="9"/>
  <c r="AP194" i="9"/>
  <c r="AP169" i="4"/>
  <c r="L169" i="9"/>
  <c r="AP171" i="4"/>
  <c r="L171" i="9"/>
  <c r="AP176" i="4"/>
  <c r="AQ176" i="4" s="1"/>
  <c r="L176" i="9"/>
  <c r="AP180" i="4"/>
  <c r="L180" i="9"/>
  <c r="AP163" i="4"/>
  <c r="L163" i="9"/>
  <c r="AP165" i="4"/>
  <c r="L165" i="9"/>
  <c r="AP167" i="4"/>
  <c r="L167" i="9"/>
  <c r="AP172" i="4"/>
  <c r="L172" i="9"/>
  <c r="AP175" i="4"/>
  <c r="L175" i="9"/>
  <c r="AP179" i="4"/>
  <c r="L179" i="9"/>
  <c r="AP183" i="4"/>
  <c r="L183" i="9"/>
  <c r="AP185" i="4"/>
  <c r="L185" i="9"/>
  <c r="AP170" i="4"/>
  <c r="L170" i="9"/>
  <c r="AP177" i="4"/>
  <c r="L177" i="9"/>
  <c r="AP181" i="4"/>
  <c r="L181" i="9"/>
  <c r="AP164" i="4"/>
  <c r="L164" i="9"/>
  <c r="AP166" i="4"/>
  <c r="L166" i="9"/>
  <c r="AP168" i="4"/>
  <c r="L168" i="9"/>
  <c r="AP174" i="4"/>
  <c r="L174" i="9"/>
  <c r="AP178" i="4"/>
  <c r="L178" i="9"/>
  <c r="AP184" i="4"/>
  <c r="L184" i="9"/>
  <c r="AP186" i="4"/>
  <c r="L186" i="9"/>
  <c r="AR193" i="4"/>
  <c r="AR191" i="4"/>
  <c r="AR190" i="4"/>
  <c r="AR194" i="4"/>
  <c r="AR188" i="4"/>
  <c r="AR189" i="4"/>
  <c r="AW110" i="4"/>
  <c r="AX110" i="4"/>
  <c r="BA110" i="4" s="1"/>
  <c r="AW131" i="4"/>
  <c r="AX131" i="4"/>
  <c r="BA131" i="4" s="1"/>
  <c r="AW118" i="4"/>
  <c r="AX118" i="4"/>
  <c r="AW146" i="4"/>
  <c r="AX146" i="4"/>
  <c r="AW109" i="4"/>
  <c r="AX109" i="4"/>
  <c r="BA109" i="4" s="1"/>
  <c r="AW135" i="4"/>
  <c r="AX135" i="4"/>
  <c r="BA135" i="4" s="1"/>
  <c r="AW117" i="4"/>
  <c r="AX117" i="4"/>
  <c r="BA117" i="4" s="1"/>
  <c r="AW144" i="4"/>
  <c r="AX144" i="4"/>
  <c r="AW143" i="4"/>
  <c r="AX143" i="4"/>
  <c r="AW145" i="4"/>
  <c r="AX145" i="4"/>
  <c r="AW137" i="4"/>
  <c r="AX137" i="4"/>
  <c r="AW151" i="4"/>
  <c r="AX151" i="4"/>
  <c r="AW138" i="4"/>
  <c r="AX138" i="4"/>
  <c r="AQ182" i="4"/>
  <c r="AR182" i="4"/>
  <c r="AQ173" i="4"/>
  <c r="AR173" i="4"/>
  <c r="AZ169" i="4"/>
  <c r="AW169" i="4"/>
  <c r="AT169" i="4"/>
  <c r="AZ171" i="4"/>
  <c r="AW171" i="4"/>
  <c r="AT171" i="4"/>
  <c r="AW180" i="4"/>
  <c r="AT180" i="4"/>
  <c r="AW163" i="4"/>
  <c r="AT163" i="4"/>
  <c r="AZ167" i="4"/>
  <c r="AW167" i="4"/>
  <c r="AT167" i="4"/>
  <c r="AZ175" i="4"/>
  <c r="AW175" i="4"/>
  <c r="AT175" i="4"/>
  <c r="AZ187" i="4"/>
  <c r="AW187" i="4"/>
  <c r="AT187" i="4"/>
  <c r="AZ176" i="4"/>
  <c r="AT176" i="4"/>
  <c r="AQ188" i="4"/>
  <c r="AZ188" i="4"/>
  <c r="AW188" i="4"/>
  <c r="AT188" i="4"/>
  <c r="AZ192" i="4"/>
  <c r="AW192" i="4"/>
  <c r="AT192" i="4"/>
  <c r="AZ165" i="4"/>
  <c r="AW165" i="4"/>
  <c r="AZ172" i="4"/>
  <c r="AW172" i="4"/>
  <c r="AT172" i="4"/>
  <c r="AZ179" i="4"/>
  <c r="AW179" i="4"/>
  <c r="AT179" i="4"/>
  <c r="AZ183" i="4"/>
  <c r="AZ185" i="4"/>
  <c r="AW185" i="4"/>
  <c r="AT185" i="4"/>
  <c r="AQ191" i="4"/>
  <c r="AZ191" i="4"/>
  <c r="AT191" i="4"/>
  <c r="AZ170" i="4"/>
  <c r="AW170" i="4"/>
  <c r="AT170" i="4"/>
  <c r="AZ173" i="4"/>
  <c r="AW173" i="4"/>
  <c r="AT173" i="4"/>
  <c r="AZ177" i="4"/>
  <c r="AT177" i="4"/>
  <c r="AW181" i="4"/>
  <c r="AT181" i="4"/>
  <c r="AQ189" i="4"/>
  <c r="AZ189" i="4"/>
  <c r="AW189" i="4"/>
  <c r="AT189" i="4"/>
  <c r="AQ193" i="4"/>
  <c r="AZ193" i="4"/>
  <c r="AW193" i="4"/>
  <c r="AT193" i="4"/>
  <c r="AZ164" i="4"/>
  <c r="AT164" i="4"/>
  <c r="AZ166" i="4"/>
  <c r="AW166" i="4"/>
  <c r="AT166" i="4"/>
  <c r="AZ168" i="4"/>
  <c r="AW168" i="4"/>
  <c r="AZ174" i="4"/>
  <c r="AW174" i="4"/>
  <c r="AT174" i="4"/>
  <c r="AZ178" i="4"/>
  <c r="AT178" i="4"/>
  <c r="AW182" i="4"/>
  <c r="AT182" i="4"/>
  <c r="AZ184" i="4"/>
  <c r="AW184" i="4"/>
  <c r="AT184" i="4"/>
  <c r="AZ186" i="4"/>
  <c r="AW186" i="4"/>
  <c r="AT186" i="4"/>
  <c r="AQ190" i="4"/>
  <c r="AZ190" i="4"/>
  <c r="AW190" i="4"/>
  <c r="AT190" i="4"/>
  <c r="AQ194" i="4"/>
  <c r="AW194" i="4"/>
  <c r="AT194" i="4"/>
  <c r="AX169" i="4"/>
  <c r="BA169" i="4" s="1"/>
  <c r="AU169" i="4"/>
  <c r="AX171" i="4"/>
  <c r="BA171" i="4" s="1"/>
  <c r="AU171" i="4"/>
  <c r="AX180" i="4"/>
  <c r="BA180" i="4" s="1"/>
  <c r="AU180" i="4"/>
  <c r="AX163" i="4"/>
  <c r="BA163" i="4" s="1"/>
  <c r="AU163" i="4"/>
  <c r="AX167" i="4"/>
  <c r="BA167" i="4" s="1"/>
  <c r="AU167" i="4"/>
  <c r="AX175" i="4"/>
  <c r="BA175" i="4" s="1"/>
  <c r="AU175" i="4"/>
  <c r="AX187" i="4"/>
  <c r="BA187" i="4" s="1"/>
  <c r="AU187" i="4"/>
  <c r="AU176" i="4"/>
  <c r="AX188" i="4"/>
  <c r="BA188" i="4" s="1"/>
  <c r="AU188" i="4"/>
  <c r="AX192" i="4"/>
  <c r="BA192" i="4" s="1"/>
  <c r="AU192" i="4"/>
  <c r="AX165" i="4"/>
  <c r="BA165" i="4" s="1"/>
  <c r="AX172" i="4"/>
  <c r="BA172" i="4" s="1"/>
  <c r="AU172" i="4"/>
  <c r="AX179" i="4"/>
  <c r="BA179" i="4" s="1"/>
  <c r="AU179" i="4"/>
  <c r="AX185" i="4"/>
  <c r="BA185" i="4" s="1"/>
  <c r="AU185" i="4"/>
  <c r="AU191" i="4"/>
  <c r="AX170" i="4"/>
  <c r="BA170" i="4" s="1"/>
  <c r="AU170" i="4"/>
  <c r="AX173" i="4"/>
  <c r="BA173" i="4" s="1"/>
  <c r="AU173" i="4"/>
  <c r="AU177" i="4"/>
  <c r="AX181" i="4"/>
  <c r="BA181" i="4" s="1"/>
  <c r="AU181" i="4"/>
  <c r="AX189" i="4"/>
  <c r="BA189" i="4" s="1"/>
  <c r="AU189" i="4"/>
  <c r="AX193" i="4"/>
  <c r="BA193" i="4" s="1"/>
  <c r="AU193" i="4"/>
  <c r="AU164" i="4"/>
  <c r="AX166" i="4"/>
  <c r="BA166" i="4" s="1"/>
  <c r="AU166" i="4"/>
  <c r="AX168" i="4"/>
  <c r="BA168" i="4" s="1"/>
  <c r="AX174" i="4"/>
  <c r="BA174" i="4" s="1"/>
  <c r="AU174" i="4"/>
  <c r="AU178" i="4"/>
  <c r="AX182" i="4"/>
  <c r="BA182" i="4" s="1"/>
  <c r="AU182" i="4"/>
  <c r="AX184" i="4"/>
  <c r="BA184" i="4" s="1"/>
  <c r="AU184" i="4"/>
  <c r="AX186" i="4"/>
  <c r="BA186" i="4" s="1"/>
  <c r="AU186" i="4"/>
  <c r="AX190" i="4"/>
  <c r="BA190" i="4" s="1"/>
  <c r="AU190" i="4"/>
  <c r="AX194" i="4"/>
  <c r="BA194" i="4" s="1"/>
  <c r="AU194" i="4"/>
  <c r="G201" i="4"/>
  <c r="G201" i="9" s="1"/>
  <c r="G202" i="4"/>
  <c r="G202" i="9" s="1"/>
  <c r="G203" i="4"/>
  <c r="G203" i="9" s="1"/>
  <c r="G205" i="4"/>
  <c r="G205" i="9" s="1"/>
  <c r="G208" i="4"/>
  <c r="G208" i="9" s="1"/>
  <c r="G209" i="4"/>
  <c r="G209" i="9" s="1"/>
  <c r="G212" i="4"/>
  <c r="G212" i="9" s="1"/>
  <c r="G213" i="4"/>
  <c r="G213" i="9" s="1"/>
  <c r="G220" i="4"/>
  <c r="G220" i="9" s="1"/>
  <c r="G221" i="4"/>
  <c r="G221" i="9" s="1"/>
  <c r="G224" i="4"/>
  <c r="G224" i="9" s="1"/>
  <c r="G225" i="4"/>
  <c r="G225" i="9" s="1"/>
  <c r="G195" i="4"/>
  <c r="G195" i="9" s="1"/>
  <c r="G196" i="4"/>
  <c r="G196" i="9" s="1"/>
  <c r="G197" i="4"/>
  <c r="G197" i="9" s="1"/>
  <c r="G198" i="4"/>
  <c r="G198" i="9" s="1"/>
  <c r="G199" i="4"/>
  <c r="G199" i="9" s="1"/>
  <c r="G200" i="4"/>
  <c r="G200" i="9" s="1"/>
  <c r="G204" i="4"/>
  <c r="G204" i="9" s="1"/>
  <c r="G206" i="4"/>
  <c r="G206" i="9" s="1"/>
  <c r="G207" i="4"/>
  <c r="G207" i="9" s="1"/>
  <c r="G210" i="4"/>
  <c r="G210" i="9" s="1"/>
  <c r="G211" i="4"/>
  <c r="G211" i="9" s="1"/>
  <c r="G214" i="4"/>
  <c r="G214" i="9" s="1"/>
  <c r="G215" i="4"/>
  <c r="G215" i="9" s="1"/>
  <c r="G216" i="4"/>
  <c r="G216" i="9" s="1"/>
  <c r="G217" i="4"/>
  <c r="G217" i="9" s="1"/>
  <c r="G218" i="4"/>
  <c r="G218" i="9" s="1"/>
  <c r="G219" i="4"/>
  <c r="G219" i="9" s="1"/>
  <c r="G222" i="4"/>
  <c r="G222" i="9" s="1"/>
  <c r="G223" i="4"/>
  <c r="G223" i="9" s="1"/>
  <c r="G226" i="4"/>
  <c r="G226" i="9" s="1"/>
  <c r="K203" i="4"/>
  <c r="K212" i="4"/>
  <c r="K224" i="4"/>
  <c r="L224" i="9" s="1"/>
  <c r="AQ224" i="9" s="1"/>
  <c r="K197" i="4"/>
  <c r="K204" i="4"/>
  <c r="K211" i="4"/>
  <c r="K217" i="4"/>
  <c r="K219" i="4"/>
  <c r="L219" i="9" s="1"/>
  <c r="AQ219" i="9" s="1"/>
  <c r="K223" i="4"/>
  <c r="L223" i="9" s="1"/>
  <c r="AQ223" i="9" s="1"/>
  <c r="K201" i="4"/>
  <c r="K208" i="4"/>
  <c r="K220" i="4"/>
  <c r="L220" i="9" s="1"/>
  <c r="AQ220" i="9" s="1"/>
  <c r="K195" i="4"/>
  <c r="K199" i="4"/>
  <c r="K207" i="4"/>
  <c r="K215" i="4"/>
  <c r="K202" i="4"/>
  <c r="K205" i="4"/>
  <c r="K209" i="4"/>
  <c r="K213" i="4"/>
  <c r="K221" i="4"/>
  <c r="L221" i="9" s="1"/>
  <c r="AQ221" i="9" s="1"/>
  <c r="K225" i="4"/>
  <c r="L225" i="9" s="1"/>
  <c r="AQ225" i="9" s="1"/>
  <c r="K196" i="4"/>
  <c r="K198" i="4"/>
  <c r="K200" i="4"/>
  <c r="K206" i="4"/>
  <c r="K210" i="4"/>
  <c r="K214" i="4"/>
  <c r="K216" i="4"/>
  <c r="K218" i="4"/>
  <c r="K222" i="4"/>
  <c r="L222" i="9" s="1"/>
  <c r="AQ222" i="9" s="1"/>
  <c r="K226" i="4"/>
  <c r="L226" i="9" s="1"/>
  <c r="AQ226" i="9" s="1"/>
  <c r="F233" i="4"/>
  <c r="F234" i="4"/>
  <c r="F235" i="4"/>
  <c r="F237" i="4"/>
  <c r="F240" i="4"/>
  <c r="F241" i="4"/>
  <c r="F244" i="4"/>
  <c r="F245" i="4"/>
  <c r="F252" i="4"/>
  <c r="F253" i="4"/>
  <c r="F256" i="4"/>
  <c r="F257" i="4"/>
  <c r="F227" i="4"/>
  <c r="F228" i="4"/>
  <c r="F229" i="4"/>
  <c r="F230" i="4"/>
  <c r="F231" i="4"/>
  <c r="F232" i="4"/>
  <c r="F236" i="4"/>
  <c r="F238" i="4"/>
  <c r="F239" i="4"/>
  <c r="F242" i="4"/>
  <c r="F243" i="4"/>
  <c r="F246" i="4"/>
  <c r="F247" i="4"/>
  <c r="F248" i="4"/>
  <c r="F249" i="4"/>
  <c r="F250" i="4"/>
  <c r="F251" i="4"/>
  <c r="F254" i="4"/>
  <c r="F255" i="4"/>
  <c r="F258" i="4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4" i="1"/>
  <c r="AS168" i="4"/>
  <c r="AS183" i="4"/>
  <c r="AN221" i="9"/>
  <c r="AY181" i="4"/>
  <c r="AN204" i="9"/>
  <c r="AN216" i="9"/>
  <c r="AN196" i="9"/>
  <c r="AP192" i="4"/>
  <c r="AY180" i="4"/>
  <c r="AN199" i="9"/>
  <c r="AN206" i="9"/>
  <c r="AU199" i="9"/>
  <c r="AN213" i="9"/>
  <c r="AY163" i="4"/>
  <c r="AN217" i="9"/>
  <c r="AN214" i="9"/>
  <c r="AR199" i="9"/>
  <c r="AU221" i="9"/>
  <c r="AN218" i="9"/>
  <c r="AN198" i="9"/>
  <c r="AO221" i="9"/>
  <c r="AN195" i="9"/>
  <c r="AV178" i="4"/>
  <c r="AN211" i="9"/>
  <c r="AR211" i="9" s="1"/>
  <c r="AX195" i="9"/>
  <c r="AX211" i="9"/>
  <c r="AP187" i="4"/>
  <c r="AN215" i="9"/>
  <c r="AX215" i="9"/>
  <c r="AN222" i="9"/>
  <c r="AN203" i="9"/>
  <c r="AV164" i="4"/>
  <c r="AU215" i="9"/>
  <c r="AR215" i="9"/>
  <c r="AS165" i="4"/>
  <c r="AY182" i="4"/>
  <c r="AN207" i="9"/>
  <c r="AR207" i="9" s="1"/>
  <c r="AR195" i="9"/>
  <c r="AN200" i="9"/>
  <c r="AN205" i="9"/>
  <c r="AU205" i="9" s="1"/>
  <c r="AX199" i="9"/>
  <c r="AX203" i="9"/>
  <c r="AN226" i="9"/>
  <c r="AN201" i="9"/>
  <c r="AN202" i="9"/>
  <c r="AV176" i="4"/>
  <c r="AX221" i="9"/>
  <c r="AX201" i="9"/>
  <c r="AN224" i="9"/>
  <c r="AN225" i="9"/>
  <c r="AR201" i="9"/>
  <c r="AR217" i="9"/>
  <c r="AN219" i="9"/>
  <c r="AX205" i="9"/>
  <c r="AN212" i="9"/>
  <c r="AX217" i="9"/>
  <c r="AV191" i="4"/>
  <c r="AN209" i="9"/>
  <c r="AU195" i="9"/>
  <c r="AR221" i="9"/>
  <c r="AU203" i="9"/>
  <c r="AR219" i="9"/>
  <c r="AX207" i="9"/>
  <c r="AR209" i="9"/>
  <c r="AN220" i="9"/>
  <c r="AU201" i="9"/>
  <c r="AN197" i="9"/>
  <c r="AU197" i="9" s="1"/>
  <c r="AN210" i="9"/>
  <c r="AU213" i="9"/>
  <c r="AR213" i="9"/>
  <c r="AN223" i="9"/>
  <c r="AN208" i="9"/>
  <c r="AR197" i="9"/>
  <c r="AY194" i="4"/>
  <c r="AX219" i="9"/>
  <c r="AU207" i="9"/>
  <c r="AU211" i="9"/>
  <c r="AO225" i="9"/>
  <c r="AU225" i="9"/>
  <c r="AR225" i="9"/>
  <c r="AU219" i="9"/>
  <c r="AO219" i="9"/>
  <c r="AU209" i="9"/>
  <c r="AX209" i="9"/>
  <c r="AR223" i="9"/>
  <c r="AO223" i="9"/>
  <c r="AX223" i="9"/>
  <c r="AU223" i="9"/>
  <c r="AZ180" i="4" l="1"/>
  <c r="AR192" i="4"/>
  <c r="AQ192" i="4"/>
  <c r="AT183" i="4"/>
  <c r="AU183" i="4"/>
  <c r="AT168" i="4"/>
  <c r="AU168" i="4"/>
  <c r="K512" i="7"/>
  <c r="K508" i="7"/>
  <c r="K504" i="7"/>
  <c r="K500" i="7"/>
  <c r="K496" i="7"/>
  <c r="K492" i="7"/>
  <c r="K488" i="7"/>
  <c r="K484" i="7"/>
  <c r="K510" i="7"/>
  <c r="K502" i="7"/>
  <c r="K494" i="7"/>
  <c r="K486" i="7"/>
  <c r="K511" i="7"/>
  <c r="K507" i="7"/>
  <c r="K503" i="7"/>
  <c r="K499" i="7"/>
  <c r="K495" i="7"/>
  <c r="K491" i="7"/>
  <c r="K487" i="7"/>
  <c r="K483" i="7"/>
  <c r="K514" i="7"/>
  <c r="K506" i="7"/>
  <c r="K498" i="7"/>
  <c r="K490" i="7"/>
  <c r="K509" i="7"/>
  <c r="K493" i="7"/>
  <c r="K505" i="7"/>
  <c r="K489" i="7"/>
  <c r="K513" i="7"/>
  <c r="K501" i="7"/>
  <c r="K485" i="7"/>
  <c r="K497" i="7"/>
  <c r="K384" i="7"/>
  <c r="K380" i="7"/>
  <c r="K376" i="7"/>
  <c r="K372" i="7"/>
  <c r="K368" i="7"/>
  <c r="K364" i="7"/>
  <c r="K360" i="7"/>
  <c r="K356" i="7"/>
  <c r="K382" i="7"/>
  <c r="K374" i="7"/>
  <c r="K366" i="7"/>
  <c r="K358" i="7"/>
  <c r="K383" i="7"/>
  <c r="K379" i="7"/>
  <c r="K375" i="7"/>
  <c r="K371" i="7"/>
  <c r="K367" i="7"/>
  <c r="K363" i="7"/>
  <c r="K359" i="7"/>
  <c r="K355" i="7"/>
  <c r="K386" i="7"/>
  <c r="K378" i="7"/>
  <c r="K370" i="7"/>
  <c r="K362" i="7"/>
  <c r="K381" i="7"/>
  <c r="K365" i="7"/>
  <c r="K377" i="7"/>
  <c r="K361" i="7"/>
  <c r="K373" i="7"/>
  <c r="K357" i="7"/>
  <c r="K385" i="7"/>
  <c r="K369" i="7"/>
  <c r="K256" i="7"/>
  <c r="K252" i="7"/>
  <c r="K248" i="7"/>
  <c r="K244" i="7"/>
  <c r="K240" i="7"/>
  <c r="K236" i="7"/>
  <c r="K232" i="7"/>
  <c r="K228" i="7"/>
  <c r="K254" i="7"/>
  <c r="K246" i="7"/>
  <c r="K238" i="7"/>
  <c r="K230" i="7"/>
  <c r="K255" i="7"/>
  <c r="K251" i="7"/>
  <c r="K247" i="7"/>
  <c r="K243" i="7"/>
  <c r="K239" i="7"/>
  <c r="K235" i="7"/>
  <c r="K231" i="7"/>
  <c r="K227" i="7"/>
  <c r="K258" i="7"/>
  <c r="K250" i="7"/>
  <c r="K242" i="7"/>
  <c r="K234" i="7"/>
  <c r="K253" i="7"/>
  <c r="K237" i="7"/>
  <c r="K257" i="7"/>
  <c r="K241" i="7"/>
  <c r="K249" i="7"/>
  <c r="K233" i="7"/>
  <c r="K245" i="7"/>
  <c r="K229" i="7"/>
  <c r="K608" i="7"/>
  <c r="K604" i="7"/>
  <c r="K600" i="7"/>
  <c r="K596" i="7"/>
  <c r="K592" i="7"/>
  <c r="K588" i="7"/>
  <c r="K584" i="7"/>
  <c r="K580" i="7"/>
  <c r="K610" i="7"/>
  <c r="K602" i="7"/>
  <c r="K594" i="7"/>
  <c r="K586" i="7"/>
  <c r="K607" i="7"/>
  <c r="K603" i="7"/>
  <c r="K599" i="7"/>
  <c r="K595" i="7"/>
  <c r="K591" i="7"/>
  <c r="K587" i="7"/>
  <c r="K583" i="7"/>
  <c r="K579" i="7"/>
  <c r="K606" i="7"/>
  <c r="K598" i="7"/>
  <c r="K590" i="7"/>
  <c r="K582" i="7"/>
  <c r="K605" i="7"/>
  <c r="K589" i="7"/>
  <c r="K601" i="7"/>
  <c r="K585" i="7"/>
  <c r="K593" i="7"/>
  <c r="K597" i="7"/>
  <c r="K581" i="7"/>
  <c r="K609" i="7"/>
  <c r="K480" i="7"/>
  <c r="K476" i="7"/>
  <c r="K472" i="7"/>
  <c r="K468" i="7"/>
  <c r="K464" i="7"/>
  <c r="K460" i="7"/>
  <c r="K456" i="7"/>
  <c r="K452" i="7"/>
  <c r="K478" i="7"/>
  <c r="K470" i="7"/>
  <c r="K462" i="7"/>
  <c r="K454" i="7"/>
  <c r="K479" i="7"/>
  <c r="K475" i="7"/>
  <c r="K471" i="7"/>
  <c r="K467" i="7"/>
  <c r="K463" i="7"/>
  <c r="K459" i="7"/>
  <c r="K455" i="7"/>
  <c r="K451" i="7"/>
  <c r="K482" i="7"/>
  <c r="K474" i="7"/>
  <c r="K466" i="7"/>
  <c r="K458" i="7"/>
  <c r="K477" i="7"/>
  <c r="K461" i="7"/>
  <c r="K473" i="7"/>
  <c r="K457" i="7"/>
  <c r="K469" i="7"/>
  <c r="K453" i="7"/>
  <c r="K481" i="7"/>
  <c r="K465" i="7"/>
  <c r="K352" i="7"/>
  <c r="K348" i="7"/>
  <c r="K344" i="7"/>
  <c r="K340" i="7"/>
  <c r="K336" i="7"/>
  <c r="K332" i="7"/>
  <c r="K328" i="7"/>
  <c r="K324" i="7"/>
  <c r="K350" i="7"/>
  <c r="K342" i="7"/>
  <c r="K334" i="7"/>
  <c r="K326" i="7"/>
  <c r="K351" i="7"/>
  <c r="K347" i="7"/>
  <c r="K343" i="7"/>
  <c r="K339" i="7"/>
  <c r="K335" i="7"/>
  <c r="K331" i="7"/>
  <c r="K327" i="7"/>
  <c r="K323" i="7"/>
  <c r="K354" i="7"/>
  <c r="K346" i="7"/>
  <c r="K338" i="7"/>
  <c r="K330" i="7"/>
  <c r="K349" i="7"/>
  <c r="K333" i="7"/>
  <c r="K337" i="7"/>
  <c r="K345" i="7"/>
  <c r="K329" i="7"/>
  <c r="K341" i="7"/>
  <c r="K325" i="7"/>
  <c r="K353" i="7"/>
  <c r="K224" i="7"/>
  <c r="K220" i="7"/>
  <c r="K216" i="7"/>
  <c r="K212" i="7"/>
  <c r="K208" i="7"/>
  <c r="K204" i="7"/>
  <c r="K200" i="7"/>
  <c r="K196" i="7"/>
  <c r="K222" i="7"/>
  <c r="K214" i="7"/>
  <c r="K206" i="7"/>
  <c r="K198" i="7"/>
  <c r="K223" i="7"/>
  <c r="K219" i="7"/>
  <c r="K215" i="7"/>
  <c r="K211" i="7"/>
  <c r="K207" i="7"/>
  <c r="K203" i="7"/>
  <c r="K199" i="7"/>
  <c r="K195" i="7"/>
  <c r="K226" i="7"/>
  <c r="K218" i="7"/>
  <c r="K210" i="7"/>
  <c r="K202" i="7"/>
  <c r="K221" i="7"/>
  <c r="K205" i="7"/>
  <c r="K225" i="7"/>
  <c r="K209" i="7"/>
  <c r="K217" i="7"/>
  <c r="K201" i="7"/>
  <c r="K197" i="7"/>
  <c r="K213" i="7"/>
  <c r="K96" i="7"/>
  <c r="K92" i="7"/>
  <c r="K88" i="7"/>
  <c r="K84" i="7"/>
  <c r="K80" i="7"/>
  <c r="K76" i="7"/>
  <c r="K72" i="7"/>
  <c r="K68" i="7"/>
  <c r="K94" i="7"/>
  <c r="K86" i="7"/>
  <c r="K78" i="7"/>
  <c r="K70" i="7"/>
  <c r="K95" i="7"/>
  <c r="K91" i="7"/>
  <c r="K87" i="7"/>
  <c r="K83" i="7"/>
  <c r="K79" i="7"/>
  <c r="K75" i="7"/>
  <c r="K71" i="7"/>
  <c r="K67" i="7"/>
  <c r="K98" i="7"/>
  <c r="K90" i="7"/>
  <c r="K82" i="7"/>
  <c r="K74" i="7"/>
  <c r="K93" i="7"/>
  <c r="K77" i="7"/>
  <c r="K97" i="7"/>
  <c r="K81" i="7"/>
  <c r="K89" i="7"/>
  <c r="K73" i="7"/>
  <c r="K69" i="7"/>
  <c r="K85" i="7"/>
  <c r="J232" i="9"/>
  <c r="I232" i="8"/>
  <c r="I264" i="3"/>
  <c r="J199" i="9"/>
  <c r="I199" i="8"/>
  <c r="I231" i="3"/>
  <c r="J174" i="9"/>
  <c r="I174" i="8"/>
  <c r="I206" i="3"/>
  <c r="J194" i="9"/>
  <c r="I194" i="8"/>
  <c r="I226" i="3"/>
  <c r="I195" i="3"/>
  <c r="J163" i="9"/>
  <c r="I163" i="8"/>
  <c r="J236" i="9"/>
  <c r="I236" i="8"/>
  <c r="I268" i="3"/>
  <c r="J190" i="9"/>
  <c r="I190" i="8"/>
  <c r="I222" i="3"/>
  <c r="J228" i="9"/>
  <c r="I228" i="8"/>
  <c r="I260" i="3"/>
  <c r="J182" i="9"/>
  <c r="I182" i="8"/>
  <c r="I214" i="3"/>
  <c r="K576" i="7"/>
  <c r="K572" i="7"/>
  <c r="K568" i="7"/>
  <c r="K564" i="7"/>
  <c r="K560" i="7"/>
  <c r="K556" i="7"/>
  <c r="K552" i="7"/>
  <c r="K548" i="7"/>
  <c r="K574" i="7"/>
  <c r="K566" i="7"/>
  <c r="K558" i="7"/>
  <c r="K550" i="7"/>
  <c r="K575" i="7"/>
  <c r="K571" i="7"/>
  <c r="K567" i="7"/>
  <c r="K563" i="7"/>
  <c r="K559" i="7"/>
  <c r="K555" i="7"/>
  <c r="K551" i="7"/>
  <c r="K547" i="7"/>
  <c r="K578" i="7"/>
  <c r="K570" i="7"/>
  <c r="K562" i="7"/>
  <c r="K554" i="7"/>
  <c r="K573" i="7"/>
  <c r="K557" i="7"/>
  <c r="K569" i="7"/>
  <c r="K553" i="7"/>
  <c r="K565" i="7"/>
  <c r="K549" i="7"/>
  <c r="K577" i="7"/>
  <c r="K561" i="7"/>
  <c r="K192" i="7"/>
  <c r="K188" i="7"/>
  <c r="K184" i="7"/>
  <c r="K180" i="7"/>
  <c r="K176" i="7"/>
  <c r="K172" i="7"/>
  <c r="K168" i="7"/>
  <c r="K164" i="7"/>
  <c r="K190" i="7"/>
  <c r="K182" i="7"/>
  <c r="K174" i="7"/>
  <c r="K166" i="7"/>
  <c r="K191" i="7"/>
  <c r="K187" i="7"/>
  <c r="K183" i="7"/>
  <c r="K179" i="7"/>
  <c r="K175" i="7"/>
  <c r="K171" i="7"/>
  <c r="K167" i="7"/>
  <c r="K163" i="7"/>
  <c r="K194" i="7"/>
  <c r="K186" i="7"/>
  <c r="K178" i="7"/>
  <c r="K170" i="7"/>
  <c r="K189" i="7"/>
  <c r="K173" i="7"/>
  <c r="K193" i="7"/>
  <c r="K177" i="7"/>
  <c r="K185" i="7"/>
  <c r="K169" i="7"/>
  <c r="K165" i="7"/>
  <c r="K181" i="7"/>
  <c r="J265" i="9"/>
  <c r="I265" i="8"/>
  <c r="I297" i="3"/>
  <c r="J269" i="9"/>
  <c r="I269" i="8"/>
  <c r="I301" i="3"/>
  <c r="J256" i="9"/>
  <c r="I256" i="8"/>
  <c r="I288" i="3"/>
  <c r="J211" i="9"/>
  <c r="I211" i="8"/>
  <c r="I243" i="3"/>
  <c r="J273" i="9"/>
  <c r="I273" i="8"/>
  <c r="I305" i="3"/>
  <c r="J248" i="9"/>
  <c r="I248" i="8"/>
  <c r="I280" i="3"/>
  <c r="J261" i="9"/>
  <c r="I261" i="8"/>
  <c r="I293" i="3"/>
  <c r="J215" i="9"/>
  <c r="I215" i="8"/>
  <c r="I247" i="3"/>
  <c r="K448" i="7"/>
  <c r="K444" i="7"/>
  <c r="K440" i="7"/>
  <c r="K436" i="7"/>
  <c r="K432" i="7"/>
  <c r="K428" i="7"/>
  <c r="K424" i="7"/>
  <c r="K420" i="7"/>
  <c r="K446" i="7"/>
  <c r="K438" i="7"/>
  <c r="K430" i="7"/>
  <c r="K422" i="7"/>
  <c r="K447" i="7"/>
  <c r="K443" i="7"/>
  <c r="K439" i="7"/>
  <c r="K435" i="7"/>
  <c r="K431" i="7"/>
  <c r="K427" i="7"/>
  <c r="K423" i="7"/>
  <c r="K419" i="7"/>
  <c r="K450" i="7"/>
  <c r="K442" i="7"/>
  <c r="K434" i="7"/>
  <c r="K426" i="7"/>
  <c r="K445" i="7"/>
  <c r="K429" i="7"/>
  <c r="K441" i="7"/>
  <c r="K425" i="7"/>
  <c r="K437" i="7"/>
  <c r="K421" i="7"/>
  <c r="K449" i="7"/>
  <c r="K433" i="7"/>
  <c r="K320" i="7"/>
  <c r="K316" i="7"/>
  <c r="K312" i="7"/>
  <c r="K308" i="7"/>
  <c r="K304" i="7"/>
  <c r="K300" i="7"/>
  <c r="K296" i="7"/>
  <c r="K292" i="7"/>
  <c r="K318" i="7"/>
  <c r="K310" i="7"/>
  <c r="K302" i="7"/>
  <c r="K294" i="7"/>
  <c r="K319" i="7"/>
  <c r="K315" i="7"/>
  <c r="K311" i="7"/>
  <c r="K307" i="7"/>
  <c r="K303" i="7"/>
  <c r="K299" i="7"/>
  <c r="K295" i="7"/>
  <c r="K291" i="7"/>
  <c r="K322" i="7"/>
  <c r="K314" i="7"/>
  <c r="K306" i="7"/>
  <c r="K298" i="7"/>
  <c r="K317" i="7"/>
  <c r="K301" i="7"/>
  <c r="K321" i="7"/>
  <c r="K305" i="7"/>
  <c r="K313" i="7"/>
  <c r="K297" i="7"/>
  <c r="K293" i="7"/>
  <c r="K309" i="7"/>
  <c r="K65" i="7"/>
  <c r="K63" i="7"/>
  <c r="K61" i="7"/>
  <c r="K59" i="7"/>
  <c r="K57" i="7"/>
  <c r="K55" i="7"/>
  <c r="K53" i="7"/>
  <c r="K51" i="7"/>
  <c r="K49" i="7"/>
  <c r="K47" i="7"/>
  <c r="K45" i="7"/>
  <c r="K43" i="7"/>
  <c r="K41" i="7"/>
  <c r="K39" i="7"/>
  <c r="K37" i="7"/>
  <c r="K35" i="7"/>
  <c r="K64" i="7"/>
  <c r="K60" i="7"/>
  <c r="K56" i="7"/>
  <c r="K50" i="7"/>
  <c r="K46" i="7"/>
  <c r="K42" i="7"/>
  <c r="K38" i="7"/>
  <c r="K66" i="7"/>
  <c r="K62" i="7"/>
  <c r="K58" i="7"/>
  <c r="K54" i="7"/>
  <c r="K52" i="7"/>
  <c r="K48" i="7"/>
  <c r="K44" i="7"/>
  <c r="K40" i="7"/>
  <c r="K36" i="7"/>
  <c r="K32" i="7"/>
  <c r="K28" i="7"/>
  <c r="K24" i="7"/>
  <c r="K20" i="7"/>
  <c r="K8" i="7"/>
  <c r="K4" i="7"/>
  <c r="K34" i="7"/>
  <c r="K26" i="7"/>
  <c r="K10" i="7"/>
  <c r="K6" i="7"/>
  <c r="K31" i="7"/>
  <c r="K27" i="7"/>
  <c r="K23" i="7"/>
  <c r="K19" i="7"/>
  <c r="K17" i="7"/>
  <c r="K15" i="7"/>
  <c r="K13" i="7"/>
  <c r="K11" i="7"/>
  <c r="K7" i="7"/>
  <c r="K3" i="7"/>
  <c r="K30" i="7"/>
  <c r="K22" i="7"/>
  <c r="K3" i="1"/>
  <c r="K29" i="7"/>
  <c r="K18" i="7"/>
  <c r="K5" i="7"/>
  <c r="K33" i="7"/>
  <c r="K16" i="7"/>
  <c r="K9" i="7"/>
  <c r="K25" i="7"/>
  <c r="K12" i="7"/>
  <c r="K21" i="7"/>
  <c r="K14" i="7"/>
  <c r="K544" i="7"/>
  <c r="K540" i="7"/>
  <c r="K536" i="7"/>
  <c r="K532" i="7"/>
  <c r="K528" i="7"/>
  <c r="K524" i="7"/>
  <c r="K520" i="7"/>
  <c r="K516" i="7"/>
  <c r="K542" i="7"/>
  <c r="K534" i="7"/>
  <c r="K526" i="7"/>
  <c r="K518" i="7"/>
  <c r="K543" i="7"/>
  <c r="K539" i="7"/>
  <c r="K535" i="7"/>
  <c r="K531" i="7"/>
  <c r="K527" i="7"/>
  <c r="K523" i="7"/>
  <c r="K519" i="7"/>
  <c r="K515" i="7"/>
  <c r="K546" i="7"/>
  <c r="K538" i="7"/>
  <c r="K530" i="7"/>
  <c r="K522" i="7"/>
  <c r="K541" i="7"/>
  <c r="K525" i="7"/>
  <c r="K537" i="7"/>
  <c r="K521" i="7"/>
  <c r="K545" i="7"/>
  <c r="K533" i="7"/>
  <c r="K517" i="7"/>
  <c r="K529" i="7"/>
  <c r="K416" i="7"/>
  <c r="K412" i="7"/>
  <c r="K408" i="7"/>
  <c r="K404" i="7"/>
  <c r="K400" i="7"/>
  <c r="K396" i="7"/>
  <c r="K392" i="7"/>
  <c r="K388" i="7"/>
  <c r="K414" i="7"/>
  <c r="K406" i="7"/>
  <c r="K398" i="7"/>
  <c r="K390" i="7"/>
  <c r="K415" i="7"/>
  <c r="K411" i="7"/>
  <c r="K407" i="7"/>
  <c r="K403" i="7"/>
  <c r="K399" i="7"/>
  <c r="K395" i="7"/>
  <c r="K391" i="7"/>
  <c r="K387" i="7"/>
  <c r="K418" i="7"/>
  <c r="K410" i="7"/>
  <c r="K402" i="7"/>
  <c r="K394" i="7"/>
  <c r="K413" i="7"/>
  <c r="K397" i="7"/>
  <c r="K409" i="7"/>
  <c r="K393" i="7"/>
  <c r="K405" i="7"/>
  <c r="K389" i="7"/>
  <c r="K417" i="7"/>
  <c r="K401" i="7"/>
  <c r="K288" i="7"/>
  <c r="K284" i="7"/>
  <c r="K280" i="7"/>
  <c r="K276" i="7"/>
  <c r="K272" i="7"/>
  <c r="K268" i="7"/>
  <c r="K264" i="7"/>
  <c r="K260" i="7"/>
  <c r="K286" i="7"/>
  <c r="K278" i="7"/>
  <c r="K270" i="7"/>
  <c r="K262" i="7"/>
  <c r="K287" i="7"/>
  <c r="K283" i="7"/>
  <c r="K279" i="7"/>
  <c r="K275" i="7"/>
  <c r="K271" i="7"/>
  <c r="K267" i="7"/>
  <c r="K263" i="7"/>
  <c r="K259" i="7"/>
  <c r="K290" i="7"/>
  <c r="K282" i="7"/>
  <c r="K274" i="7"/>
  <c r="K266" i="7"/>
  <c r="K285" i="7"/>
  <c r="K269" i="7"/>
  <c r="K289" i="7"/>
  <c r="K273" i="7"/>
  <c r="K281" i="7"/>
  <c r="K265" i="7"/>
  <c r="K277" i="7"/>
  <c r="K261" i="7"/>
  <c r="K160" i="7"/>
  <c r="K156" i="7"/>
  <c r="K152" i="7"/>
  <c r="K148" i="7"/>
  <c r="K144" i="7"/>
  <c r="K140" i="7"/>
  <c r="K136" i="7"/>
  <c r="K132" i="7"/>
  <c r="K158" i="7"/>
  <c r="K150" i="7"/>
  <c r="K142" i="7"/>
  <c r="K134" i="7"/>
  <c r="K159" i="7"/>
  <c r="K155" i="7"/>
  <c r="K151" i="7"/>
  <c r="K147" i="7"/>
  <c r="K143" i="7"/>
  <c r="K139" i="7"/>
  <c r="K135" i="7"/>
  <c r="K131" i="7"/>
  <c r="K162" i="7"/>
  <c r="K154" i="7"/>
  <c r="K146" i="7"/>
  <c r="K138" i="7"/>
  <c r="K157" i="7"/>
  <c r="K141" i="7"/>
  <c r="K161" i="7"/>
  <c r="K145" i="7"/>
  <c r="K153" i="7"/>
  <c r="K137" i="7"/>
  <c r="K133" i="7"/>
  <c r="K149" i="7"/>
  <c r="J289" i="9"/>
  <c r="I289" i="8"/>
  <c r="I321" i="3"/>
  <c r="J178" i="9"/>
  <c r="I178" i="8"/>
  <c r="I210" i="3"/>
  <c r="J277" i="9"/>
  <c r="I277" i="8"/>
  <c r="I309" i="3"/>
  <c r="J223" i="9"/>
  <c r="I223" i="8"/>
  <c r="I255" i="3"/>
  <c r="J281" i="9"/>
  <c r="I281" i="8"/>
  <c r="I313" i="3"/>
  <c r="J285" i="9"/>
  <c r="I285" i="8"/>
  <c r="I317" i="3"/>
  <c r="J240" i="9"/>
  <c r="I240" i="8"/>
  <c r="I272" i="3"/>
  <c r="K640" i="7"/>
  <c r="K636" i="7"/>
  <c r="K632" i="7"/>
  <c r="K628" i="7"/>
  <c r="K624" i="7"/>
  <c r="K620" i="7"/>
  <c r="K616" i="7"/>
  <c r="K612" i="7"/>
  <c r="K638" i="7"/>
  <c r="K626" i="7"/>
  <c r="K618" i="7"/>
  <c r="K639" i="7"/>
  <c r="K635" i="7"/>
  <c r="K631" i="7"/>
  <c r="K627" i="7"/>
  <c r="K623" i="7"/>
  <c r="K619" i="7"/>
  <c r="K615" i="7"/>
  <c r="K611" i="7"/>
  <c r="K642" i="7"/>
  <c r="K634" i="7"/>
  <c r="K630" i="7"/>
  <c r="K622" i="7"/>
  <c r="K614" i="7"/>
  <c r="K637" i="7"/>
  <c r="K621" i="7"/>
  <c r="K633" i="7"/>
  <c r="K617" i="7"/>
  <c r="K625" i="7"/>
  <c r="K629" i="7"/>
  <c r="K613" i="7"/>
  <c r="K641" i="7"/>
  <c r="K128" i="7"/>
  <c r="K124" i="7"/>
  <c r="K120" i="7"/>
  <c r="K116" i="7"/>
  <c r="K112" i="7"/>
  <c r="K108" i="7"/>
  <c r="K104" i="7"/>
  <c r="K100" i="7"/>
  <c r="K126" i="7"/>
  <c r="K118" i="7"/>
  <c r="K110" i="7"/>
  <c r="K102" i="7"/>
  <c r="K127" i="7"/>
  <c r="K123" i="7"/>
  <c r="K119" i="7"/>
  <c r="K115" i="7"/>
  <c r="K111" i="7"/>
  <c r="K107" i="7"/>
  <c r="K103" i="7"/>
  <c r="K99" i="7"/>
  <c r="K130" i="7"/>
  <c r="K122" i="7"/>
  <c r="K114" i="7"/>
  <c r="K106" i="7"/>
  <c r="K125" i="7"/>
  <c r="K109" i="7"/>
  <c r="K129" i="7"/>
  <c r="K113" i="7"/>
  <c r="K121" i="7"/>
  <c r="K105" i="7"/>
  <c r="K101" i="7"/>
  <c r="K117" i="7"/>
  <c r="J186" i="9"/>
  <c r="I186" i="8"/>
  <c r="I218" i="3"/>
  <c r="J252" i="9"/>
  <c r="I252" i="8"/>
  <c r="I284" i="3"/>
  <c r="J166" i="9"/>
  <c r="I166" i="8"/>
  <c r="I198" i="3"/>
  <c r="J203" i="9"/>
  <c r="I203" i="8"/>
  <c r="I235" i="3"/>
  <c r="J244" i="9"/>
  <c r="I244" i="8"/>
  <c r="I276" i="3"/>
  <c r="J207" i="9"/>
  <c r="I207" i="8"/>
  <c r="I239" i="3"/>
  <c r="J170" i="9"/>
  <c r="I170" i="8"/>
  <c r="I202" i="3"/>
  <c r="J219" i="9"/>
  <c r="I219" i="8"/>
  <c r="I251" i="3"/>
  <c r="AN182" i="4"/>
  <c r="AN189" i="4"/>
  <c r="AM182" i="9"/>
  <c r="AN188" i="4"/>
  <c r="AN192" i="4"/>
  <c r="AN194" i="4"/>
  <c r="AN193" i="4"/>
  <c r="AN190" i="4"/>
  <c r="AN173" i="4"/>
  <c r="BA146" i="4"/>
  <c r="AN146" i="4" s="1"/>
  <c r="AR186" i="4"/>
  <c r="AN186" i="4" s="1"/>
  <c r="AR178" i="4"/>
  <c r="AR168" i="4"/>
  <c r="AN168" i="4" s="1"/>
  <c r="AR164" i="4"/>
  <c r="AR177" i="4"/>
  <c r="AR185" i="4"/>
  <c r="AN185" i="4" s="1"/>
  <c r="AQ179" i="4"/>
  <c r="AR172" i="4"/>
  <c r="AN172" i="4"/>
  <c r="AR165" i="4"/>
  <c r="AR180" i="4"/>
  <c r="AN180" i="4" s="1"/>
  <c r="AR171" i="4"/>
  <c r="AN171" i="4" s="1"/>
  <c r="AM194" i="9"/>
  <c r="AM192" i="9"/>
  <c r="AN131" i="4"/>
  <c r="AN109" i="4"/>
  <c r="AN135" i="4"/>
  <c r="AQ185" i="4"/>
  <c r="AM187" i="9"/>
  <c r="AM193" i="9"/>
  <c r="BA118" i="4"/>
  <c r="AN118" i="4" s="1"/>
  <c r="AQ184" i="4"/>
  <c r="AR174" i="4"/>
  <c r="AN174" i="4" s="1"/>
  <c r="AR166" i="4"/>
  <c r="AN166" i="4" s="1"/>
  <c r="AR181" i="4"/>
  <c r="AN181" i="4" s="1"/>
  <c r="AR170" i="4"/>
  <c r="AN170" i="4" s="1"/>
  <c r="AR183" i="4"/>
  <c r="AR175" i="4"/>
  <c r="AN175" i="4" s="1"/>
  <c r="AQ167" i="4"/>
  <c r="AR163" i="4"/>
  <c r="AN163" i="4" s="1"/>
  <c r="AR176" i="4"/>
  <c r="AQ169" i="4"/>
  <c r="AM190" i="9"/>
  <c r="AM188" i="9"/>
  <c r="AM173" i="9"/>
  <c r="AN110" i="4"/>
  <c r="AM191" i="9"/>
  <c r="AM189" i="9"/>
  <c r="AN117" i="4"/>
  <c r="AQ165" i="4"/>
  <c r="AR184" i="4"/>
  <c r="AN184" i="4" s="1"/>
  <c r="AQ163" i="4"/>
  <c r="AQ177" i="4"/>
  <c r="AQ174" i="4"/>
  <c r="AR169" i="4"/>
  <c r="AN169" i="4" s="1"/>
  <c r="AQ168" i="4"/>
  <c r="AQ172" i="4"/>
  <c r="AQ171" i="4"/>
  <c r="AQ164" i="4"/>
  <c r="AQ181" i="4"/>
  <c r="AQ175" i="4"/>
  <c r="AQ183" i="4"/>
  <c r="AR179" i="4"/>
  <c r="AN179" i="4" s="1"/>
  <c r="AQ170" i="4"/>
  <c r="AR167" i="4"/>
  <c r="AN167" i="4" s="1"/>
  <c r="AQ166" i="4"/>
  <c r="AQ178" i="4"/>
  <c r="AQ186" i="4"/>
  <c r="AQ180" i="4"/>
  <c r="AZ194" i="4"/>
  <c r="AX191" i="4"/>
  <c r="BA191" i="4" s="1"/>
  <c r="AW191" i="4"/>
  <c r="AZ182" i="4"/>
  <c r="AT165" i="4"/>
  <c r="AU165" i="4"/>
  <c r="AN165" i="4" s="1"/>
  <c r="AZ163" i="4"/>
  <c r="AZ181" i="4"/>
  <c r="AQ187" i="4"/>
  <c r="AR187" i="4"/>
  <c r="AN187" i="4" s="1"/>
  <c r="BA138" i="4"/>
  <c r="AN138" i="4" s="1"/>
  <c r="BA151" i="4"/>
  <c r="AN151" i="4" s="1"/>
  <c r="BA137" i="4"/>
  <c r="AN137" i="4" s="1"/>
  <c r="BA145" i="4"/>
  <c r="AN145" i="4" s="1"/>
  <c r="BA143" i="4"/>
  <c r="AN143" i="4" s="1"/>
  <c r="BA144" i="4"/>
  <c r="AN144" i="4" s="1"/>
  <c r="AT225" i="9"/>
  <c r="AS225" i="9"/>
  <c r="AW225" i="9"/>
  <c r="AV225" i="9"/>
  <c r="AP225" i="9"/>
  <c r="AT221" i="9"/>
  <c r="AS221" i="9"/>
  <c r="AW221" i="9"/>
  <c r="AV221" i="9"/>
  <c r="AY221" i="9"/>
  <c r="AZ221" i="9"/>
  <c r="AP221" i="9"/>
  <c r="AT213" i="9"/>
  <c r="AS213" i="9"/>
  <c r="AV213" i="9"/>
  <c r="AW213" i="9"/>
  <c r="AT209" i="9"/>
  <c r="AS209" i="9"/>
  <c r="AV209" i="9"/>
  <c r="AW209" i="9"/>
  <c r="AY209" i="9"/>
  <c r="AZ209" i="9"/>
  <c r="AV205" i="9"/>
  <c r="AW205" i="9"/>
  <c r="AY205" i="9"/>
  <c r="AZ205" i="9"/>
  <c r="AT223" i="9"/>
  <c r="AS223" i="9"/>
  <c r="AW223" i="9"/>
  <c r="AV223" i="9"/>
  <c r="AY223" i="9"/>
  <c r="AZ223" i="9"/>
  <c r="AP223" i="9"/>
  <c r="AT219" i="9"/>
  <c r="AS219" i="9"/>
  <c r="AW219" i="9"/>
  <c r="AV219" i="9"/>
  <c r="AY219" i="9"/>
  <c r="AZ219" i="9"/>
  <c r="AP219" i="9"/>
  <c r="AS217" i="9"/>
  <c r="AT217" i="9"/>
  <c r="AY217" i="9"/>
  <c r="AZ217" i="9"/>
  <c r="AT215" i="9"/>
  <c r="AS215" i="9"/>
  <c r="AW215" i="9"/>
  <c r="AV215" i="9"/>
  <c r="AY215" i="9"/>
  <c r="AZ215" i="9"/>
  <c r="AS211" i="9"/>
  <c r="AT211" i="9"/>
  <c r="AW211" i="9"/>
  <c r="AV211" i="9"/>
  <c r="AY211" i="9"/>
  <c r="AZ211" i="9"/>
  <c r="AS207" i="9"/>
  <c r="AT207" i="9"/>
  <c r="AW207" i="9"/>
  <c r="AV207" i="9"/>
  <c r="AY207" i="9"/>
  <c r="AZ207" i="9"/>
  <c r="AS199" i="9"/>
  <c r="AT199" i="9"/>
  <c r="AW199" i="9"/>
  <c r="AV199" i="9"/>
  <c r="AY199" i="9"/>
  <c r="AZ199" i="9"/>
  <c r="AT197" i="9"/>
  <c r="AS197" i="9"/>
  <c r="AV197" i="9"/>
  <c r="AW197" i="9"/>
  <c r="AS195" i="9"/>
  <c r="AT195" i="9"/>
  <c r="AW195" i="9"/>
  <c r="AV195" i="9"/>
  <c r="AY195" i="9"/>
  <c r="AZ195" i="9"/>
  <c r="AW203" i="9"/>
  <c r="AV203" i="9"/>
  <c r="AY203" i="9"/>
  <c r="AZ203" i="9"/>
  <c r="AT201" i="9"/>
  <c r="AS201" i="9"/>
  <c r="AV201" i="9"/>
  <c r="AW201" i="9"/>
  <c r="AY201" i="9"/>
  <c r="AZ201" i="9"/>
  <c r="AO186" i="9"/>
  <c r="AQ186" i="9"/>
  <c r="AO184" i="9"/>
  <c r="AQ184" i="9"/>
  <c r="AO178" i="9"/>
  <c r="AQ178" i="9"/>
  <c r="AO174" i="9"/>
  <c r="AQ174" i="9"/>
  <c r="AO168" i="9"/>
  <c r="AQ168" i="9"/>
  <c r="AO166" i="9"/>
  <c r="AQ166" i="9"/>
  <c r="AO164" i="9"/>
  <c r="AQ164" i="9"/>
  <c r="AO181" i="9"/>
  <c r="AQ181" i="9"/>
  <c r="AO177" i="9"/>
  <c r="AQ177" i="9"/>
  <c r="AO170" i="9"/>
  <c r="AQ170" i="9"/>
  <c r="AO185" i="9"/>
  <c r="AQ185" i="9"/>
  <c r="AO183" i="9"/>
  <c r="AQ183" i="9"/>
  <c r="AO179" i="9"/>
  <c r="AQ179" i="9"/>
  <c r="AO175" i="9"/>
  <c r="AQ175" i="9"/>
  <c r="AO172" i="9"/>
  <c r="AQ172" i="9"/>
  <c r="AO167" i="9"/>
  <c r="AQ167" i="9"/>
  <c r="AO165" i="9"/>
  <c r="AQ165" i="9"/>
  <c r="AO163" i="9"/>
  <c r="AQ163" i="9"/>
  <c r="AO180" i="9"/>
  <c r="AQ180" i="9"/>
  <c r="AO176" i="9"/>
  <c r="AQ176" i="9"/>
  <c r="AO171" i="9"/>
  <c r="AQ171" i="9"/>
  <c r="AO169" i="9"/>
  <c r="AQ169" i="9"/>
  <c r="AX197" i="9"/>
  <c r="AU217" i="9"/>
  <c r="AO213" i="4"/>
  <c r="AS213" i="4"/>
  <c r="AX196" i="9"/>
  <c r="AX226" i="9"/>
  <c r="AX224" i="9"/>
  <c r="AY213" i="4"/>
  <c r="AO226" i="4"/>
  <c r="AO208" i="4"/>
  <c r="AO197" i="4"/>
  <c r="AS208" i="4"/>
  <c r="AU212" i="9"/>
  <c r="AX200" i="9"/>
  <c r="AU216" i="9"/>
  <c r="AO224" i="4"/>
  <c r="AS197" i="4"/>
  <c r="AO205" i="4"/>
  <c r="AU214" i="9"/>
  <c r="AY226" i="4"/>
  <c r="AX206" i="9"/>
  <c r="AX225" i="9"/>
  <c r="AX213" i="9"/>
  <c r="AO198" i="4"/>
  <c r="AY198" i="4" s="1"/>
  <c r="AR200" i="9"/>
  <c r="AO209" i="4"/>
  <c r="AU206" i="9"/>
  <c r="AO220" i="4"/>
  <c r="AU196" i="9"/>
  <c r="AY208" i="4"/>
  <c r="AS209" i="4"/>
  <c r="AU220" i="9"/>
  <c r="AU204" i="9"/>
  <c r="AR218" i="9"/>
  <c r="AS224" i="4"/>
  <c r="AU226" i="9"/>
  <c r="AV177" i="4"/>
  <c r="AO225" i="4"/>
  <c r="AY205" i="4"/>
  <c r="AV209" i="4"/>
  <c r="AR212" i="9"/>
  <c r="AU200" i="9"/>
  <c r="AR216" i="9"/>
  <c r="AY225" i="4"/>
  <c r="AR208" i="9"/>
  <c r="AR214" i="9"/>
  <c r="AO214" i="4"/>
  <c r="AO203" i="4"/>
  <c r="AX220" i="9"/>
  <c r="AY224" i="4"/>
  <c r="AS225" i="4"/>
  <c r="AY214" i="4"/>
  <c r="AO211" i="4"/>
  <c r="AS211" i="4" s="1"/>
  <c r="AR220" i="9"/>
  <c r="AR204" i="9"/>
  <c r="AV183" i="4"/>
  <c r="AO206" i="4"/>
  <c r="AS206" i="4" s="1"/>
  <c r="AO224" i="9"/>
  <c r="AX204" i="9"/>
  <c r="AS214" i="4"/>
  <c r="AY211" i="4"/>
  <c r="AR205" i="9"/>
  <c r="AO216" i="4"/>
  <c r="AV216" i="4" s="1"/>
  <c r="AU202" i="9"/>
  <c r="AU210" i="9"/>
  <c r="AO201" i="4"/>
  <c r="AU222" i="9"/>
  <c r="AV201" i="4"/>
  <c r="AX216" i="9"/>
  <c r="AY209" i="4"/>
  <c r="AO199" i="4"/>
  <c r="AO204" i="4"/>
  <c r="AY204" i="4" s="1"/>
  <c r="AP226" i="4"/>
  <c r="AU224" i="9"/>
  <c r="AR206" i="9"/>
  <c r="AR222" i="9"/>
  <c r="AX212" i="9"/>
  <c r="AO219" i="4"/>
  <c r="AP219" i="4" s="1"/>
  <c r="AO202" i="4"/>
  <c r="AO222" i="9"/>
  <c r="AX222" i="9"/>
  <c r="AS201" i="4"/>
  <c r="AS198" i="4"/>
  <c r="AY220" i="4"/>
  <c r="AV224" i="4"/>
  <c r="AS219" i="4"/>
  <c r="AY203" i="4"/>
  <c r="AR203" i="9"/>
  <c r="AO196" i="4"/>
  <c r="AO218" i="4"/>
  <c r="AO220" i="9"/>
  <c r="AX218" i="9"/>
  <c r="AR202" i="9"/>
  <c r="AO222" i="4"/>
  <c r="AV222" i="4"/>
  <c r="AO195" i="4"/>
  <c r="AO212" i="4"/>
  <c r="AO215" i="4"/>
  <c r="AO217" i="4"/>
  <c r="AX208" i="9"/>
  <c r="AR196" i="9"/>
  <c r="AX214" i="9"/>
  <c r="AR226" i="9"/>
  <c r="AR198" i="9"/>
  <c r="AO207" i="4"/>
  <c r="AO223" i="4"/>
  <c r="AO221" i="4"/>
  <c r="AS216" i="4"/>
  <c r="AY197" i="4"/>
  <c r="AY223" i="4"/>
  <c r="AS226" i="4"/>
  <c r="AX202" i="9"/>
  <c r="AR224" i="9"/>
  <c r="AX210" i="9"/>
  <c r="AO226" i="9"/>
  <c r="AO200" i="4"/>
  <c r="AS204" i="4"/>
  <c r="AP220" i="4"/>
  <c r="AU198" i="9"/>
  <c r="AY219" i="4"/>
  <c r="AS199" i="4"/>
  <c r="AY200" i="4"/>
  <c r="AU218" i="9"/>
  <c r="AV220" i="4"/>
  <c r="AV219" i="4"/>
  <c r="AY207" i="4"/>
  <c r="AP223" i="4"/>
  <c r="AP225" i="4"/>
  <c r="AY206" i="4"/>
  <c r="AS203" i="4"/>
  <c r="AR210" i="9"/>
  <c r="AS220" i="4"/>
  <c r="AS217" i="4"/>
  <c r="AV199" i="4"/>
  <c r="AY215" i="4"/>
  <c r="AU208" i="9"/>
  <c r="AX198" i="9"/>
  <c r="AO210" i="4"/>
  <c r="AY222" i="4"/>
  <c r="AV226" i="4"/>
  <c r="AP224" i="4"/>
  <c r="AV225" i="4"/>
  <c r="AV202" i="4"/>
  <c r="AS202" i="4"/>
  <c r="AV196" i="4"/>
  <c r="AS196" i="4"/>
  <c r="AY196" i="4"/>
  <c r="AY218" i="4"/>
  <c r="AS218" i="4"/>
  <c r="AS222" i="4"/>
  <c r="AP222" i="4"/>
  <c r="AS195" i="4"/>
  <c r="AY195" i="4"/>
  <c r="AV195" i="4"/>
  <c r="AS212" i="4"/>
  <c r="AY212" i="4"/>
  <c r="AS215" i="4"/>
  <c r="AV215" i="4"/>
  <c r="AV207" i="4"/>
  <c r="AS207" i="4"/>
  <c r="AV223" i="4"/>
  <c r="AS223" i="4"/>
  <c r="AP221" i="4"/>
  <c r="AV221" i="4"/>
  <c r="AS221" i="4"/>
  <c r="AV200" i="4"/>
  <c r="AS200" i="4"/>
  <c r="AS210" i="4"/>
  <c r="AV210" i="4"/>
  <c r="AY210" i="4"/>
  <c r="AT203" i="9" l="1"/>
  <c r="AS203" i="9"/>
  <c r="AT205" i="9"/>
  <c r="AS205" i="9"/>
  <c r="AY213" i="9"/>
  <c r="AZ213" i="9"/>
  <c r="AZ225" i="9"/>
  <c r="AY225" i="9"/>
  <c r="AW217" i="9"/>
  <c r="AV217" i="9"/>
  <c r="AZ197" i="9"/>
  <c r="AY197" i="9"/>
  <c r="J239" i="9"/>
  <c r="I239" i="8"/>
  <c r="I271" i="3"/>
  <c r="J284" i="9"/>
  <c r="I284" i="8"/>
  <c r="I316" i="3"/>
  <c r="J313" i="9"/>
  <c r="I313" i="8"/>
  <c r="I345" i="3"/>
  <c r="J321" i="9"/>
  <c r="I321" i="8"/>
  <c r="I353" i="3"/>
  <c r="J247" i="9"/>
  <c r="I247" i="8"/>
  <c r="I279" i="3"/>
  <c r="J243" i="9"/>
  <c r="I243" i="8"/>
  <c r="I275" i="3"/>
  <c r="J214" i="9"/>
  <c r="I214" i="8"/>
  <c r="I246" i="3"/>
  <c r="J264" i="9"/>
  <c r="I264" i="8"/>
  <c r="I296" i="3"/>
  <c r="J202" i="9"/>
  <c r="I202" i="8"/>
  <c r="I234" i="3"/>
  <c r="J198" i="9"/>
  <c r="I198" i="8"/>
  <c r="I230" i="3"/>
  <c r="J317" i="9"/>
  <c r="I317" i="8"/>
  <c r="I349" i="3"/>
  <c r="J210" i="9"/>
  <c r="I210" i="8"/>
  <c r="I242" i="3"/>
  <c r="J305" i="9"/>
  <c r="I305" i="8"/>
  <c r="I337" i="3"/>
  <c r="J297" i="9"/>
  <c r="I297" i="8"/>
  <c r="I329" i="3"/>
  <c r="J268" i="9"/>
  <c r="I268" i="8"/>
  <c r="I300" i="3"/>
  <c r="J231" i="9"/>
  <c r="I231" i="8"/>
  <c r="I263" i="3"/>
  <c r="J251" i="9"/>
  <c r="I251" i="8"/>
  <c r="I283" i="3"/>
  <c r="J235" i="9"/>
  <c r="I235" i="8"/>
  <c r="I267" i="3"/>
  <c r="J272" i="9"/>
  <c r="I272" i="8"/>
  <c r="I304" i="3"/>
  <c r="J309" i="9"/>
  <c r="I309" i="8"/>
  <c r="I341" i="3"/>
  <c r="J280" i="9"/>
  <c r="I280" i="8"/>
  <c r="I312" i="3"/>
  <c r="J301" i="9"/>
  <c r="I301" i="8"/>
  <c r="I333" i="3"/>
  <c r="J222" i="9"/>
  <c r="I222" i="8"/>
  <c r="I254" i="3"/>
  <c r="I227" i="3"/>
  <c r="J195" i="9"/>
  <c r="I195" i="8"/>
  <c r="J206" i="9"/>
  <c r="I206" i="8"/>
  <c r="I238" i="3"/>
  <c r="J276" i="9"/>
  <c r="I276" i="8"/>
  <c r="I308" i="3"/>
  <c r="J218" i="9"/>
  <c r="I218" i="8"/>
  <c r="I250" i="3"/>
  <c r="J255" i="9"/>
  <c r="I255" i="8"/>
  <c r="I287" i="3"/>
  <c r="J293" i="9"/>
  <c r="I293" i="8"/>
  <c r="I325" i="3"/>
  <c r="J288" i="9"/>
  <c r="I288" i="8"/>
  <c r="I320" i="3"/>
  <c r="J260" i="9"/>
  <c r="I260" i="8"/>
  <c r="I292" i="3"/>
  <c r="J226" i="9"/>
  <c r="I226" i="8"/>
  <c r="I258" i="3"/>
  <c r="AM219" i="9"/>
  <c r="AM221" i="9"/>
  <c r="AN191" i="4"/>
  <c r="AM223" i="9"/>
  <c r="AM225" i="9"/>
  <c r="AP171" i="9"/>
  <c r="AM171" i="9"/>
  <c r="AP180" i="9"/>
  <c r="AM180" i="9"/>
  <c r="AP165" i="9"/>
  <c r="AM165" i="9"/>
  <c r="AP172" i="9"/>
  <c r="AM172" i="9"/>
  <c r="AP179" i="9"/>
  <c r="AM179" i="9"/>
  <c r="AP185" i="9"/>
  <c r="AM185" i="9"/>
  <c r="AP177" i="9"/>
  <c r="AM177" i="9"/>
  <c r="AP164" i="9"/>
  <c r="AM164" i="9"/>
  <c r="AP168" i="9"/>
  <c r="AM168" i="9"/>
  <c r="AP178" i="9"/>
  <c r="AM178" i="9"/>
  <c r="AP186" i="9"/>
  <c r="AM186" i="9"/>
  <c r="AP169" i="9"/>
  <c r="AM169" i="9"/>
  <c r="AP176" i="9"/>
  <c r="AM176" i="9"/>
  <c r="AP163" i="9"/>
  <c r="AM163" i="9"/>
  <c r="AP167" i="9"/>
  <c r="AM167" i="9"/>
  <c r="AP175" i="9"/>
  <c r="AM175" i="9"/>
  <c r="AP183" i="9"/>
  <c r="AM183" i="9"/>
  <c r="AP170" i="9"/>
  <c r="AM170" i="9"/>
  <c r="AP181" i="9"/>
  <c r="AM181" i="9"/>
  <c r="AP166" i="9"/>
  <c r="AM166" i="9"/>
  <c r="AP174" i="9"/>
  <c r="AM174" i="9"/>
  <c r="AP184" i="9"/>
  <c r="AM184" i="9"/>
  <c r="AS226" i="9"/>
  <c r="AT226" i="9"/>
  <c r="AV226" i="9"/>
  <c r="AW226" i="9"/>
  <c r="AY226" i="9"/>
  <c r="AZ226" i="9"/>
  <c r="AP226" i="9"/>
  <c r="AS222" i="9"/>
  <c r="AT222" i="9"/>
  <c r="AV222" i="9"/>
  <c r="AW222" i="9"/>
  <c r="AY222" i="9"/>
  <c r="AZ222" i="9"/>
  <c r="AP222" i="9"/>
  <c r="AT218" i="9"/>
  <c r="AS218" i="9"/>
  <c r="AW218" i="9"/>
  <c r="AV218" i="9"/>
  <c r="AY218" i="9"/>
  <c r="AZ218" i="9"/>
  <c r="AS216" i="9"/>
  <c r="AT216" i="9"/>
  <c r="AV216" i="9"/>
  <c r="AW216" i="9"/>
  <c r="AY216" i="9"/>
  <c r="AZ216" i="9"/>
  <c r="AT214" i="9"/>
  <c r="AS214" i="9"/>
  <c r="AW214" i="9"/>
  <c r="AV214" i="9"/>
  <c r="AY214" i="9"/>
  <c r="AZ214" i="9"/>
  <c r="AT210" i="9"/>
  <c r="AS210" i="9"/>
  <c r="AW210" i="9"/>
  <c r="AV210" i="9"/>
  <c r="AY210" i="9"/>
  <c r="AZ210" i="9"/>
  <c r="AT206" i="9"/>
  <c r="AS206" i="9"/>
  <c r="AW206" i="9"/>
  <c r="AV206" i="9"/>
  <c r="AY206" i="9"/>
  <c r="AZ206" i="9"/>
  <c r="AS204" i="9"/>
  <c r="AT204" i="9"/>
  <c r="AV204" i="9"/>
  <c r="AW204" i="9"/>
  <c r="AY204" i="9"/>
  <c r="AZ204" i="9"/>
  <c r="AS200" i="9"/>
  <c r="AT200" i="9"/>
  <c r="AV200" i="9"/>
  <c r="AW200" i="9"/>
  <c r="AY200" i="9"/>
  <c r="AZ200" i="9"/>
  <c r="AT198" i="9"/>
  <c r="AS198" i="9"/>
  <c r="AW198" i="9"/>
  <c r="AV198" i="9"/>
  <c r="AY198" i="9"/>
  <c r="AZ198" i="9"/>
  <c r="AS196" i="9"/>
  <c r="AT196" i="9"/>
  <c r="AV196" i="9"/>
  <c r="AW196" i="9"/>
  <c r="AY196" i="9"/>
  <c r="AZ196" i="9"/>
  <c r="AS224" i="9"/>
  <c r="AT224" i="9"/>
  <c r="AV224" i="9"/>
  <c r="AW224" i="9"/>
  <c r="AY224" i="9"/>
  <c r="AZ224" i="9"/>
  <c r="AP224" i="9"/>
  <c r="AS220" i="9"/>
  <c r="AT220" i="9"/>
  <c r="AV220" i="9"/>
  <c r="AW220" i="9"/>
  <c r="AM220" i="9" s="1"/>
  <c r="AY220" i="9"/>
  <c r="AZ220" i="9"/>
  <c r="AP220" i="9"/>
  <c r="AS212" i="9"/>
  <c r="AT212" i="9"/>
  <c r="AV212" i="9"/>
  <c r="AW212" i="9"/>
  <c r="AY212" i="9"/>
  <c r="AZ212" i="9"/>
  <c r="AS208" i="9"/>
  <c r="AT208" i="9"/>
  <c r="AV208" i="9"/>
  <c r="AW208" i="9"/>
  <c r="AY208" i="9"/>
  <c r="AZ208" i="9"/>
  <c r="AT202" i="9"/>
  <c r="AS202" i="9"/>
  <c r="AW202" i="9"/>
  <c r="AV202" i="9"/>
  <c r="AY202" i="9"/>
  <c r="AZ202" i="9"/>
  <c r="AP218" i="4"/>
  <c r="L218" i="9"/>
  <c r="AP216" i="4"/>
  <c r="L216" i="9"/>
  <c r="AP214" i="4"/>
  <c r="L214" i="9"/>
  <c r="AP210" i="4"/>
  <c r="L210" i="9"/>
  <c r="AP206" i="4"/>
  <c r="L206" i="9"/>
  <c r="AP200" i="4"/>
  <c r="L200" i="9"/>
  <c r="AP198" i="4"/>
  <c r="L198" i="9"/>
  <c r="AP196" i="4"/>
  <c r="L196" i="9"/>
  <c r="AP213" i="4"/>
  <c r="L213" i="9"/>
  <c r="AP209" i="4"/>
  <c r="L209" i="9"/>
  <c r="AP205" i="4"/>
  <c r="L205" i="9"/>
  <c r="AP202" i="4"/>
  <c r="L202" i="9"/>
  <c r="AP215" i="4"/>
  <c r="L215" i="9"/>
  <c r="AP207" i="4"/>
  <c r="L207" i="9"/>
  <c r="AP199" i="4"/>
  <c r="L199" i="9"/>
  <c r="AP195" i="4"/>
  <c r="L195" i="9"/>
  <c r="AP208" i="4"/>
  <c r="L208" i="9"/>
  <c r="AP201" i="4"/>
  <c r="L201" i="9"/>
  <c r="AP217" i="4"/>
  <c r="L217" i="9"/>
  <c r="AP211" i="4"/>
  <c r="L211" i="9"/>
  <c r="AP204" i="4"/>
  <c r="L204" i="9"/>
  <c r="AP197" i="4"/>
  <c r="L197" i="9"/>
  <c r="AP212" i="4"/>
  <c r="L212" i="9"/>
  <c r="AP203" i="4"/>
  <c r="L203" i="9"/>
  <c r="AR226" i="4"/>
  <c r="AR225" i="4"/>
  <c r="AR220" i="4"/>
  <c r="AR222" i="4"/>
  <c r="AR221" i="4"/>
  <c r="AR223" i="4"/>
  <c r="AR224" i="4"/>
  <c r="AW183" i="4"/>
  <c r="AX183" i="4"/>
  <c r="BA183" i="4" s="1"/>
  <c r="AW177" i="4"/>
  <c r="AX177" i="4"/>
  <c r="AR219" i="4"/>
  <c r="AW178" i="4"/>
  <c r="AX178" i="4"/>
  <c r="AW164" i="4"/>
  <c r="AX164" i="4"/>
  <c r="AW176" i="4"/>
  <c r="AX176" i="4"/>
  <c r="AQ216" i="4"/>
  <c r="AQ217" i="4"/>
  <c r="AQ214" i="4"/>
  <c r="AQ206" i="4"/>
  <c r="AQ205" i="4"/>
  <c r="AQ215" i="4"/>
  <c r="AQ226" i="4"/>
  <c r="AZ226" i="4"/>
  <c r="AW226" i="4"/>
  <c r="AT226" i="4"/>
  <c r="AQ222" i="4"/>
  <c r="AZ222" i="4"/>
  <c r="AW222" i="4"/>
  <c r="AT222" i="4"/>
  <c r="AZ218" i="4"/>
  <c r="AT218" i="4"/>
  <c r="AW216" i="4"/>
  <c r="AT216" i="4"/>
  <c r="AZ214" i="4"/>
  <c r="AT214" i="4"/>
  <c r="AZ210" i="4"/>
  <c r="AW210" i="4"/>
  <c r="AT210" i="4"/>
  <c r="AZ206" i="4"/>
  <c r="AT206" i="4"/>
  <c r="AZ200" i="4"/>
  <c r="AW200" i="4"/>
  <c r="AT200" i="4"/>
  <c r="AZ198" i="4"/>
  <c r="AT198" i="4"/>
  <c r="AZ196" i="4"/>
  <c r="AW196" i="4"/>
  <c r="AT196" i="4"/>
  <c r="AQ225" i="4"/>
  <c r="AZ225" i="4"/>
  <c r="AW225" i="4"/>
  <c r="AT225" i="4"/>
  <c r="AQ221" i="4"/>
  <c r="AW221" i="4"/>
  <c r="AT221" i="4"/>
  <c r="AZ213" i="4"/>
  <c r="AT213" i="4"/>
  <c r="AZ209" i="4"/>
  <c r="AW209" i="4"/>
  <c r="AT209" i="4"/>
  <c r="AZ205" i="4"/>
  <c r="AW202" i="4"/>
  <c r="AT202" i="4"/>
  <c r="AQ223" i="4"/>
  <c r="AZ223" i="4"/>
  <c r="AW223" i="4"/>
  <c r="AT223" i="4"/>
  <c r="AQ219" i="4"/>
  <c r="AZ219" i="4"/>
  <c r="AW219" i="4"/>
  <c r="AT219" i="4"/>
  <c r="AT217" i="4"/>
  <c r="AZ215" i="4"/>
  <c r="AW215" i="4"/>
  <c r="AT215" i="4"/>
  <c r="AZ211" i="4"/>
  <c r="AT211" i="4"/>
  <c r="AZ207" i="4"/>
  <c r="AW207" i="4"/>
  <c r="AT207" i="4"/>
  <c r="AZ204" i="4"/>
  <c r="AT204" i="4"/>
  <c r="AW199" i="4"/>
  <c r="AT199" i="4"/>
  <c r="AZ197" i="4"/>
  <c r="AT197" i="4"/>
  <c r="AZ195" i="4"/>
  <c r="AW195" i="4"/>
  <c r="AT195" i="4"/>
  <c r="AQ224" i="4"/>
  <c r="AZ224" i="4"/>
  <c r="AW224" i="4"/>
  <c r="AT224" i="4"/>
  <c r="AQ220" i="4"/>
  <c r="AZ220" i="4"/>
  <c r="AW220" i="4"/>
  <c r="AT220" i="4"/>
  <c r="AZ212" i="4"/>
  <c r="AT212" i="4"/>
  <c r="AZ208" i="4"/>
  <c r="AT208" i="4"/>
  <c r="AZ203" i="4"/>
  <c r="AT203" i="4"/>
  <c r="AW201" i="4"/>
  <c r="AT201" i="4"/>
  <c r="AX226" i="4"/>
  <c r="BA226" i="4" s="1"/>
  <c r="AU226" i="4"/>
  <c r="AX222" i="4"/>
  <c r="BA222" i="4" s="1"/>
  <c r="AU222" i="4"/>
  <c r="AU218" i="4"/>
  <c r="AX216" i="4"/>
  <c r="BA216" i="4" s="1"/>
  <c r="AU216" i="4"/>
  <c r="AU214" i="4"/>
  <c r="AX210" i="4"/>
  <c r="BA210" i="4" s="1"/>
  <c r="AU210" i="4"/>
  <c r="AU206" i="4"/>
  <c r="AX200" i="4"/>
  <c r="BA200" i="4" s="1"/>
  <c r="AU200" i="4"/>
  <c r="AU198" i="4"/>
  <c r="AX196" i="4"/>
  <c r="BA196" i="4" s="1"/>
  <c r="AU196" i="4"/>
  <c r="AX225" i="4"/>
  <c r="BA225" i="4" s="1"/>
  <c r="AU225" i="4"/>
  <c r="AX221" i="4"/>
  <c r="BA221" i="4" s="1"/>
  <c r="AU221" i="4"/>
  <c r="AU213" i="4"/>
  <c r="AX209" i="4"/>
  <c r="BA209" i="4" s="1"/>
  <c r="AU209" i="4"/>
  <c r="AX202" i="4"/>
  <c r="BA202" i="4" s="1"/>
  <c r="AU202" i="4"/>
  <c r="AX223" i="4"/>
  <c r="BA223" i="4" s="1"/>
  <c r="AU223" i="4"/>
  <c r="AX219" i="4"/>
  <c r="BA219" i="4" s="1"/>
  <c r="AU219" i="4"/>
  <c r="AU217" i="4"/>
  <c r="AX215" i="4"/>
  <c r="BA215" i="4" s="1"/>
  <c r="AU215" i="4"/>
  <c r="AU211" i="4"/>
  <c r="AX207" i="4"/>
  <c r="BA207" i="4" s="1"/>
  <c r="AU207" i="4"/>
  <c r="AU204" i="4"/>
  <c r="AX199" i="4"/>
  <c r="BA199" i="4" s="1"/>
  <c r="AU199" i="4"/>
  <c r="AU197" i="4"/>
  <c r="AX195" i="4"/>
  <c r="BA195" i="4" s="1"/>
  <c r="AU195" i="4"/>
  <c r="AX224" i="4"/>
  <c r="BA224" i="4" s="1"/>
  <c r="AU224" i="4"/>
  <c r="AX220" i="4"/>
  <c r="BA220" i="4" s="1"/>
  <c r="AU220" i="4"/>
  <c r="AU212" i="4"/>
  <c r="AU208" i="4"/>
  <c r="AU203" i="4"/>
  <c r="AX201" i="4"/>
  <c r="BA201" i="4" s="1"/>
  <c r="AU201" i="4"/>
  <c r="G258" i="4"/>
  <c r="G258" i="9" s="1"/>
  <c r="G255" i="4"/>
  <c r="G255" i="9" s="1"/>
  <c r="G254" i="4"/>
  <c r="G254" i="9" s="1"/>
  <c r="G251" i="4"/>
  <c r="G251" i="9" s="1"/>
  <c r="G250" i="4"/>
  <c r="G250" i="9" s="1"/>
  <c r="G249" i="4"/>
  <c r="G249" i="9" s="1"/>
  <c r="G248" i="4"/>
  <c r="G248" i="9" s="1"/>
  <c r="G247" i="4"/>
  <c r="G247" i="9" s="1"/>
  <c r="G246" i="4"/>
  <c r="G246" i="9" s="1"/>
  <c r="G243" i="4"/>
  <c r="G243" i="9" s="1"/>
  <c r="G242" i="4"/>
  <c r="G242" i="9" s="1"/>
  <c r="G239" i="4"/>
  <c r="G239" i="9" s="1"/>
  <c r="G238" i="4"/>
  <c r="G238" i="9" s="1"/>
  <c r="G236" i="4"/>
  <c r="G236" i="9" s="1"/>
  <c r="G232" i="4"/>
  <c r="G232" i="9" s="1"/>
  <c r="G231" i="4"/>
  <c r="G231" i="9" s="1"/>
  <c r="G230" i="4"/>
  <c r="G230" i="9" s="1"/>
  <c r="G229" i="4"/>
  <c r="G229" i="9" s="1"/>
  <c r="G228" i="4"/>
  <c r="G228" i="9" s="1"/>
  <c r="G227" i="4"/>
  <c r="G227" i="9" s="1"/>
  <c r="G257" i="4"/>
  <c r="G257" i="9" s="1"/>
  <c r="G256" i="4"/>
  <c r="G256" i="9" s="1"/>
  <c r="G253" i="4"/>
  <c r="G253" i="9" s="1"/>
  <c r="G252" i="4"/>
  <c r="G252" i="9" s="1"/>
  <c r="G245" i="4"/>
  <c r="G245" i="9" s="1"/>
  <c r="G244" i="4"/>
  <c r="G244" i="9" s="1"/>
  <c r="G241" i="4"/>
  <c r="G241" i="9" s="1"/>
  <c r="G240" i="4"/>
  <c r="G240" i="9" s="1"/>
  <c r="G237" i="4"/>
  <c r="G237" i="9" s="1"/>
  <c r="G235" i="4"/>
  <c r="G235" i="9" s="1"/>
  <c r="G234" i="4"/>
  <c r="G234" i="9" s="1"/>
  <c r="G233" i="4"/>
  <c r="G233" i="9" s="1"/>
  <c r="K258" i="4"/>
  <c r="L258" i="9" s="1"/>
  <c r="AQ258" i="9" s="1"/>
  <c r="K254" i="4"/>
  <c r="L254" i="9" s="1"/>
  <c r="AQ254" i="9" s="1"/>
  <c r="K250" i="4"/>
  <c r="K248" i="4"/>
  <c r="K246" i="4"/>
  <c r="K242" i="4"/>
  <c r="K238" i="4"/>
  <c r="K232" i="4"/>
  <c r="K230" i="4"/>
  <c r="K228" i="4"/>
  <c r="K257" i="4"/>
  <c r="L257" i="9" s="1"/>
  <c r="AQ257" i="9" s="1"/>
  <c r="K253" i="4"/>
  <c r="L253" i="9" s="1"/>
  <c r="AQ253" i="9" s="1"/>
  <c r="K245" i="4"/>
  <c r="K241" i="4"/>
  <c r="K237" i="4"/>
  <c r="K234" i="4"/>
  <c r="K255" i="4"/>
  <c r="L255" i="9" s="1"/>
  <c r="AQ255" i="9" s="1"/>
  <c r="K251" i="4"/>
  <c r="L251" i="9" s="1"/>
  <c r="AQ251" i="9" s="1"/>
  <c r="K249" i="4"/>
  <c r="K247" i="4"/>
  <c r="K243" i="4"/>
  <c r="K239" i="4"/>
  <c r="K236" i="4"/>
  <c r="K231" i="4"/>
  <c r="K229" i="4"/>
  <c r="K227" i="4"/>
  <c r="K256" i="4"/>
  <c r="L256" i="9" s="1"/>
  <c r="AQ256" i="9" s="1"/>
  <c r="K252" i="4"/>
  <c r="L252" i="9" s="1"/>
  <c r="AQ252" i="9" s="1"/>
  <c r="K244" i="4"/>
  <c r="K240" i="4"/>
  <c r="K235" i="4"/>
  <c r="K233" i="4"/>
  <c r="F290" i="4"/>
  <c r="F287" i="4"/>
  <c r="F286" i="4"/>
  <c r="F283" i="4"/>
  <c r="F282" i="4"/>
  <c r="F281" i="4"/>
  <c r="F280" i="4"/>
  <c r="F279" i="4"/>
  <c r="F278" i="4"/>
  <c r="F275" i="4"/>
  <c r="F274" i="4"/>
  <c r="F271" i="4"/>
  <c r="F270" i="4"/>
  <c r="F268" i="4"/>
  <c r="F264" i="4"/>
  <c r="F263" i="4"/>
  <c r="F262" i="4"/>
  <c r="F261" i="4"/>
  <c r="F260" i="4"/>
  <c r="F259" i="4"/>
  <c r="F289" i="4"/>
  <c r="F288" i="4"/>
  <c r="F285" i="4"/>
  <c r="F284" i="4"/>
  <c r="F277" i="4"/>
  <c r="F276" i="4"/>
  <c r="F273" i="4"/>
  <c r="F272" i="4"/>
  <c r="F269" i="4"/>
  <c r="F267" i="4"/>
  <c r="F266" i="4"/>
  <c r="F265" i="4"/>
  <c r="K355" i="1"/>
  <c r="K387" i="1"/>
  <c r="K419" i="1"/>
  <c r="K451" i="1"/>
  <c r="K483" i="1"/>
  <c r="K515" i="1"/>
  <c r="K547" i="1"/>
  <c r="K579" i="1"/>
  <c r="K611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3" i="1"/>
  <c r="AY217" i="4"/>
  <c r="AY216" i="4"/>
  <c r="AN235" i="9"/>
  <c r="AN237" i="9"/>
  <c r="AN252" i="9"/>
  <c r="AN253" i="9"/>
  <c r="AN246" i="9"/>
  <c r="AY221" i="4"/>
  <c r="AY201" i="4"/>
  <c r="AN258" i="9"/>
  <c r="AR258" i="9"/>
  <c r="AN240" i="9"/>
  <c r="AV197" i="4"/>
  <c r="AR235" i="9"/>
  <c r="AU258" i="9"/>
  <c r="AV203" i="4"/>
  <c r="AN227" i="9"/>
  <c r="AU227" i="9" s="1"/>
  <c r="AX227" i="9"/>
  <c r="AN255" i="9"/>
  <c r="AO255" i="9" s="1"/>
  <c r="AN254" i="9"/>
  <c r="AS205" i="4"/>
  <c r="AN233" i="9"/>
  <c r="AV208" i="4"/>
  <c r="AN236" i="9"/>
  <c r="AN238" i="9"/>
  <c r="AN242" i="9"/>
  <c r="AN247" i="9"/>
  <c r="AR247" i="9" s="1"/>
  <c r="AN248" i="9"/>
  <c r="AV214" i="4"/>
  <c r="AX235" i="9"/>
  <c r="AX237" i="9"/>
  <c r="AV213" i="4"/>
  <c r="AR233" i="9"/>
  <c r="AN243" i="9"/>
  <c r="AX243" i="9" s="1"/>
  <c r="AV206" i="4"/>
  <c r="AN251" i="9"/>
  <c r="AR251" i="9" s="1"/>
  <c r="AN228" i="9"/>
  <c r="AX247" i="9"/>
  <c r="AR237" i="9"/>
  <c r="AU255" i="9"/>
  <c r="AU243" i="9"/>
  <c r="AX258" i="9"/>
  <c r="AO251" i="9"/>
  <c r="AX255" i="9"/>
  <c r="AU251" i="9"/>
  <c r="AN250" i="9"/>
  <c r="AU253" i="9"/>
  <c r="AN245" i="9"/>
  <c r="AX245" i="9" s="1"/>
  <c r="AU237" i="9"/>
  <c r="AR255" i="9"/>
  <c r="AO253" i="9"/>
  <c r="AO258" i="9"/>
  <c r="AY202" i="4"/>
  <c r="AN256" i="9"/>
  <c r="AN257" i="9"/>
  <c r="AX257" i="9"/>
  <c r="AN241" i="9"/>
  <c r="AN231" i="9"/>
  <c r="AN232" i="9"/>
  <c r="AU233" i="9"/>
  <c r="AN229" i="9"/>
  <c r="AR253" i="9"/>
  <c r="AU241" i="9"/>
  <c r="AN244" i="9"/>
  <c r="AU235" i="9"/>
  <c r="AN239" i="9"/>
  <c r="AV217" i="4"/>
  <c r="AR239" i="9"/>
  <c r="AR245" i="9"/>
  <c r="AR243" i="9"/>
  <c r="AN249" i="9"/>
  <c r="AY199" i="4"/>
  <c r="AN234" i="9"/>
  <c r="AX229" i="9"/>
  <c r="AN230" i="9"/>
  <c r="AU245" i="9"/>
  <c r="AX251" i="9"/>
  <c r="AO257" i="9"/>
  <c r="AU257" i="9"/>
  <c r="AR257" i="9"/>
  <c r="AX241" i="9"/>
  <c r="AR241" i="9"/>
  <c r="AU231" i="9"/>
  <c r="AR231" i="9"/>
  <c r="AU229" i="9"/>
  <c r="AR229" i="9"/>
  <c r="AU239" i="9"/>
  <c r="AX239" i="9"/>
  <c r="AR249" i="9"/>
  <c r="AU249" i="9"/>
  <c r="AX249" i="9"/>
  <c r="AW208" i="4" l="1"/>
  <c r="AX208" i="4"/>
  <c r="BA208" i="4" s="1"/>
  <c r="AT205" i="4"/>
  <c r="AU205" i="4"/>
  <c r="AZ217" i="4"/>
  <c r="J292" i="9"/>
  <c r="I292" i="8"/>
  <c r="I324" i="3"/>
  <c r="J250" i="9"/>
  <c r="I250" i="8"/>
  <c r="I282" i="3"/>
  <c r="J254" i="9"/>
  <c r="I254" i="8"/>
  <c r="I286" i="3"/>
  <c r="J304" i="9"/>
  <c r="I304" i="8"/>
  <c r="I336" i="3"/>
  <c r="J300" i="9"/>
  <c r="I300" i="8"/>
  <c r="I332" i="3"/>
  <c r="J349" i="9"/>
  <c r="I349" i="8"/>
  <c r="I381" i="3"/>
  <c r="J246" i="9"/>
  <c r="I246" i="8"/>
  <c r="I278" i="3"/>
  <c r="J345" i="9"/>
  <c r="I345" i="8"/>
  <c r="I377" i="3"/>
  <c r="J258" i="9"/>
  <c r="I258" i="8"/>
  <c r="I290" i="3"/>
  <c r="J287" i="9"/>
  <c r="I287" i="8"/>
  <c r="I319" i="3"/>
  <c r="J341" i="9"/>
  <c r="I341" i="8"/>
  <c r="I373" i="3"/>
  <c r="J263" i="9"/>
  <c r="I263" i="8"/>
  <c r="I295" i="3"/>
  <c r="J242" i="9"/>
  <c r="I242" i="8"/>
  <c r="I274" i="3"/>
  <c r="J296" i="9"/>
  <c r="I296" i="8"/>
  <c r="I328" i="3"/>
  <c r="J353" i="9"/>
  <c r="I353" i="8"/>
  <c r="I385" i="3"/>
  <c r="J325" i="9"/>
  <c r="I325" i="8"/>
  <c r="I357" i="3"/>
  <c r="J238" i="9"/>
  <c r="I238" i="8"/>
  <c r="I270" i="3"/>
  <c r="J312" i="9"/>
  <c r="I312" i="8"/>
  <c r="I344" i="3"/>
  <c r="J283" i="9"/>
  <c r="I283" i="8"/>
  <c r="I315" i="3"/>
  <c r="J337" i="9"/>
  <c r="I337" i="8"/>
  <c r="I369" i="3"/>
  <c r="J234" i="9"/>
  <c r="I234" i="8"/>
  <c r="I266" i="3"/>
  <c r="J279" i="9"/>
  <c r="I279" i="8"/>
  <c r="I311" i="3"/>
  <c r="J271" i="9"/>
  <c r="I271" i="8"/>
  <c r="I303" i="3"/>
  <c r="J320" i="9"/>
  <c r="I320" i="8"/>
  <c r="I352" i="3"/>
  <c r="J308" i="9"/>
  <c r="I308" i="8"/>
  <c r="I340" i="3"/>
  <c r="I259" i="3"/>
  <c r="J227" i="9"/>
  <c r="I227" i="8"/>
  <c r="J333" i="9"/>
  <c r="I333" i="8"/>
  <c r="I365" i="3"/>
  <c r="J267" i="9"/>
  <c r="I267" i="8"/>
  <c r="I299" i="3"/>
  <c r="J329" i="9"/>
  <c r="I329" i="8"/>
  <c r="I361" i="3"/>
  <c r="J230" i="9"/>
  <c r="I230" i="8"/>
  <c r="I262" i="3"/>
  <c r="J275" i="9"/>
  <c r="I275" i="8"/>
  <c r="I307" i="3"/>
  <c r="J316" i="9"/>
  <c r="I316" i="8"/>
  <c r="I348" i="3"/>
  <c r="AN224" i="4"/>
  <c r="AN220" i="4"/>
  <c r="AN223" i="4"/>
  <c r="AN225" i="4"/>
  <c r="AN221" i="4"/>
  <c r="AN226" i="4"/>
  <c r="AN219" i="4"/>
  <c r="AN222" i="4"/>
  <c r="AR212" i="4"/>
  <c r="AR204" i="4"/>
  <c r="AR217" i="4"/>
  <c r="AR208" i="4"/>
  <c r="AN208" i="4" s="1"/>
  <c r="AR199" i="4"/>
  <c r="AN199" i="4" s="1"/>
  <c r="AR215" i="4"/>
  <c r="AN215" i="4" s="1"/>
  <c r="AR205" i="4"/>
  <c r="AR213" i="4"/>
  <c r="AR198" i="4"/>
  <c r="AR206" i="4"/>
  <c r="AR214" i="4"/>
  <c r="AR218" i="4"/>
  <c r="AM222" i="9"/>
  <c r="BA177" i="4"/>
  <c r="AN177" i="4" s="1"/>
  <c r="AR203" i="4"/>
  <c r="AQ197" i="4"/>
  <c r="AQ211" i="4"/>
  <c r="AQ201" i="4"/>
  <c r="AQ195" i="4"/>
  <c r="AR207" i="4"/>
  <c r="AN207" i="4" s="1"/>
  <c r="AQ202" i="4"/>
  <c r="AR209" i="4"/>
  <c r="AN209" i="4" s="1"/>
  <c r="AQ196" i="4"/>
  <c r="AR200" i="4"/>
  <c r="AN200" i="4" s="1"/>
  <c r="AQ210" i="4"/>
  <c r="AR216" i="4"/>
  <c r="AN216" i="4" s="1"/>
  <c r="AN183" i="4"/>
  <c r="AM224" i="9"/>
  <c r="AM226" i="9"/>
  <c r="AQ212" i="4"/>
  <c r="AQ213" i="4"/>
  <c r="AQ218" i="4"/>
  <c r="AQ208" i="4"/>
  <c r="AQ199" i="4"/>
  <c r="AQ198" i="4"/>
  <c r="AQ204" i="4"/>
  <c r="AQ200" i="4"/>
  <c r="AR197" i="4"/>
  <c r="AQ207" i="4"/>
  <c r="AR201" i="4"/>
  <c r="AN201" i="4" s="1"/>
  <c r="AQ209" i="4"/>
  <c r="AZ201" i="4"/>
  <c r="AZ221" i="4"/>
  <c r="AZ199" i="4"/>
  <c r="AZ216" i="4"/>
  <c r="AZ202" i="4"/>
  <c r="AR195" i="4"/>
  <c r="AN195" i="4" s="1"/>
  <c r="AR202" i="4"/>
  <c r="AN202" i="4" s="1"/>
  <c r="AR196" i="4"/>
  <c r="AN196" i="4" s="1"/>
  <c r="AR210" i="4"/>
  <c r="AN210" i="4" s="1"/>
  <c r="AR211" i="4"/>
  <c r="AQ203" i="4"/>
  <c r="BA176" i="4"/>
  <c r="AN176" i="4" s="1"/>
  <c r="BA164" i="4"/>
  <c r="AN164" i="4" s="1"/>
  <c r="BA178" i="4"/>
  <c r="AN178" i="4" s="1"/>
  <c r="AS237" i="9"/>
  <c r="AT237" i="9"/>
  <c r="AV237" i="9"/>
  <c r="AW237" i="9"/>
  <c r="AY237" i="9"/>
  <c r="AZ237" i="9"/>
  <c r="AS241" i="9"/>
  <c r="AT241" i="9"/>
  <c r="AV241" i="9"/>
  <c r="AW241" i="9"/>
  <c r="AY241" i="9"/>
  <c r="AZ241" i="9"/>
  <c r="AS245" i="9"/>
  <c r="AT245" i="9"/>
  <c r="AV245" i="9"/>
  <c r="AW245" i="9"/>
  <c r="AY245" i="9"/>
  <c r="AZ245" i="9"/>
  <c r="AT253" i="9"/>
  <c r="AS253" i="9"/>
  <c r="AW253" i="9"/>
  <c r="AV253" i="9"/>
  <c r="AP253" i="9"/>
  <c r="AT257" i="9"/>
  <c r="AS257" i="9"/>
  <c r="AW257" i="9"/>
  <c r="AV257" i="9"/>
  <c r="AY257" i="9"/>
  <c r="AZ257" i="9"/>
  <c r="AP257" i="9"/>
  <c r="AS258" i="9"/>
  <c r="AT258" i="9"/>
  <c r="AV258" i="9"/>
  <c r="AW258" i="9"/>
  <c r="AY258" i="9"/>
  <c r="AZ258" i="9"/>
  <c r="AP258" i="9"/>
  <c r="AS233" i="9"/>
  <c r="AT233" i="9"/>
  <c r="AV233" i="9"/>
  <c r="AW233" i="9"/>
  <c r="AT235" i="9"/>
  <c r="AS235" i="9"/>
  <c r="AW235" i="9"/>
  <c r="AV235" i="9"/>
  <c r="AY235" i="9"/>
  <c r="AZ235" i="9"/>
  <c r="AW227" i="9"/>
  <c r="AV227" i="9"/>
  <c r="AY227" i="9"/>
  <c r="AZ227" i="9"/>
  <c r="AS229" i="9"/>
  <c r="AT229" i="9"/>
  <c r="AV229" i="9"/>
  <c r="AW229" i="9"/>
  <c r="AY229" i="9"/>
  <c r="AZ229" i="9"/>
  <c r="AT231" i="9"/>
  <c r="AS231" i="9"/>
  <c r="AW231" i="9"/>
  <c r="AV231" i="9"/>
  <c r="AT239" i="9"/>
  <c r="AS239" i="9"/>
  <c r="AW239" i="9"/>
  <c r="AV239" i="9"/>
  <c r="AY239" i="9"/>
  <c r="AZ239" i="9"/>
  <c r="AT243" i="9"/>
  <c r="AS243" i="9"/>
  <c r="AW243" i="9"/>
  <c r="AV243" i="9"/>
  <c r="AY243" i="9"/>
  <c r="AZ243" i="9"/>
  <c r="AT247" i="9"/>
  <c r="AS247" i="9"/>
  <c r="AY247" i="9"/>
  <c r="AZ247" i="9"/>
  <c r="AS249" i="9"/>
  <c r="AT249" i="9"/>
  <c r="AV249" i="9"/>
  <c r="AW249" i="9"/>
  <c r="AY249" i="9"/>
  <c r="AZ249" i="9"/>
  <c r="AT251" i="9"/>
  <c r="AS251" i="9"/>
  <c r="AW251" i="9"/>
  <c r="AV251" i="9"/>
  <c r="AY251" i="9"/>
  <c r="AZ251" i="9"/>
  <c r="AP251" i="9"/>
  <c r="AT255" i="9"/>
  <c r="AS255" i="9"/>
  <c r="AW255" i="9"/>
  <c r="AV255" i="9"/>
  <c r="AY255" i="9"/>
  <c r="AZ255" i="9"/>
  <c r="AP255" i="9"/>
  <c r="AO203" i="9"/>
  <c r="AQ203" i="9"/>
  <c r="AO212" i="9"/>
  <c r="AQ212" i="9"/>
  <c r="AO197" i="9"/>
  <c r="AQ197" i="9"/>
  <c r="AO204" i="9"/>
  <c r="AQ204" i="9"/>
  <c r="AO211" i="9"/>
  <c r="AQ211" i="9"/>
  <c r="AO217" i="9"/>
  <c r="AQ217" i="9"/>
  <c r="AO201" i="9"/>
  <c r="AQ201" i="9"/>
  <c r="AO208" i="9"/>
  <c r="AQ208" i="9"/>
  <c r="AO195" i="9"/>
  <c r="AQ195" i="9"/>
  <c r="AO199" i="9"/>
  <c r="AQ199" i="9"/>
  <c r="AO207" i="9"/>
  <c r="AQ207" i="9"/>
  <c r="AO215" i="9"/>
  <c r="AQ215" i="9"/>
  <c r="AO202" i="9"/>
  <c r="AQ202" i="9"/>
  <c r="AO205" i="9"/>
  <c r="AQ205" i="9"/>
  <c r="AO209" i="9"/>
  <c r="AQ209" i="9"/>
  <c r="AO213" i="9"/>
  <c r="AQ213" i="9"/>
  <c r="AO196" i="9"/>
  <c r="AQ196" i="9"/>
  <c r="AO198" i="9"/>
  <c r="AQ198" i="9"/>
  <c r="AO200" i="9"/>
  <c r="AQ200" i="9"/>
  <c r="AO206" i="9"/>
  <c r="AQ206" i="9"/>
  <c r="AO210" i="9"/>
  <c r="AQ210" i="9"/>
  <c r="AO214" i="9"/>
  <c r="AQ214" i="9"/>
  <c r="AO216" i="9"/>
  <c r="AQ216" i="9"/>
  <c r="AO218" i="9"/>
  <c r="AQ218" i="9"/>
  <c r="AX231" i="9"/>
  <c r="AX233" i="9"/>
  <c r="AX253" i="9"/>
  <c r="AO243" i="4"/>
  <c r="AO232" i="4"/>
  <c r="AO244" i="4"/>
  <c r="AO228" i="4"/>
  <c r="AV205" i="4"/>
  <c r="AX250" i="9"/>
  <c r="AU236" i="9"/>
  <c r="AX252" i="9"/>
  <c r="AO258" i="4"/>
  <c r="AO250" i="4"/>
  <c r="AO242" i="4"/>
  <c r="AV244" i="4"/>
  <c r="AV250" i="4"/>
  <c r="AX254" i="9"/>
  <c r="AU238" i="9"/>
  <c r="AU256" i="9"/>
  <c r="AX244" i="9"/>
  <c r="AO255" i="4"/>
  <c r="AP255" i="4"/>
  <c r="AO237" i="4"/>
  <c r="AO240" i="4"/>
  <c r="AY242" i="4"/>
  <c r="AX246" i="9"/>
  <c r="AU230" i="9"/>
  <c r="AX240" i="9"/>
  <c r="AV258" i="4"/>
  <c r="AV242" i="4"/>
  <c r="AO236" i="4"/>
  <c r="AY232" i="4"/>
  <c r="AU232" i="9"/>
  <c r="AY255" i="4"/>
  <c r="AV236" i="4"/>
  <c r="AU247" i="9"/>
  <c r="AO229" i="4"/>
  <c r="AX248" i="9"/>
  <c r="AO230" i="4"/>
  <c r="AO247" i="4"/>
  <c r="AV212" i="4"/>
  <c r="AV229" i="4"/>
  <c r="AY247" i="4"/>
  <c r="AU248" i="9"/>
  <c r="AR232" i="9"/>
  <c r="AU244" i="9"/>
  <c r="AO251" i="4"/>
  <c r="AP251" i="4" s="1"/>
  <c r="AY258" i="4"/>
  <c r="AO238" i="4"/>
  <c r="AO239" i="4"/>
  <c r="AU250" i="9"/>
  <c r="AR236" i="9"/>
  <c r="AU252" i="9"/>
  <c r="AU240" i="9"/>
  <c r="AO241" i="4"/>
  <c r="AY250" i="4"/>
  <c r="AV237" i="4"/>
  <c r="AV255" i="4"/>
  <c r="AS250" i="4"/>
  <c r="AU242" i="9"/>
  <c r="AR228" i="9"/>
  <c r="AU234" i="9"/>
  <c r="AO254" i="4"/>
  <c r="AV254" i="4" s="1"/>
  <c r="AV218" i="4"/>
  <c r="AO252" i="9"/>
  <c r="AS254" i="4"/>
  <c r="AY236" i="4"/>
  <c r="AO227" i="4"/>
  <c r="AX236" i="9"/>
  <c r="AS244" i="4"/>
  <c r="AS247" i="4"/>
  <c r="AO256" i="4"/>
  <c r="AO253" i="4"/>
  <c r="AV253" i="4" s="1"/>
  <c r="AS253" i="4"/>
  <c r="AY253" i="4"/>
  <c r="AR246" i="9"/>
  <c r="AX228" i="9"/>
  <c r="AR240" i="9"/>
  <c r="AV243" i="4"/>
  <c r="AO231" i="4"/>
  <c r="AS231" i="4" s="1"/>
  <c r="AY230" i="4"/>
  <c r="AS239" i="4"/>
  <c r="AP253" i="4"/>
  <c r="AR248" i="9"/>
  <c r="AX230" i="9"/>
  <c r="AR244" i="9"/>
  <c r="AU246" i="9"/>
  <c r="AR234" i="9"/>
  <c r="AS243" i="4"/>
  <c r="AV198" i="4"/>
  <c r="AY231" i="4"/>
  <c r="AY240" i="4"/>
  <c r="AU254" i="9"/>
  <c r="AR238" i="9"/>
  <c r="AR256" i="9"/>
  <c r="AS230" i="4"/>
  <c r="AV251" i="4"/>
  <c r="AV211" i="4"/>
  <c r="AO248" i="4"/>
  <c r="AS242" i="4"/>
  <c r="AR254" i="9"/>
  <c r="AV238" i="4"/>
  <c r="AP254" i="4"/>
  <c r="AS248" i="4"/>
  <c r="AV248" i="4"/>
  <c r="AR227" i="9"/>
  <c r="AY243" i="4"/>
  <c r="AO256" i="9"/>
  <c r="AV230" i="4"/>
  <c r="AV228" i="4"/>
  <c r="AO235" i="4"/>
  <c r="AO234" i="4"/>
  <c r="AS232" i="4"/>
  <c r="AO254" i="9"/>
  <c r="AX238" i="9"/>
  <c r="AX256" i="9"/>
  <c r="AO246" i="4"/>
  <c r="AV204" i="4"/>
  <c r="AS258" i="4"/>
  <c r="AY229" i="4"/>
  <c r="AY228" i="4"/>
  <c r="AV239" i="4"/>
  <c r="AX242" i="9"/>
  <c r="AU228" i="9"/>
  <c r="AX234" i="9"/>
  <c r="AR230" i="9"/>
  <c r="AO245" i="4"/>
  <c r="AO252" i="4"/>
  <c r="AS227" i="4"/>
  <c r="AO257" i="4"/>
  <c r="AY256" i="4"/>
  <c r="AO233" i="4"/>
  <c r="AS251" i="4"/>
  <c r="AV232" i="4"/>
  <c r="AR250" i="9"/>
  <c r="AX232" i="9"/>
  <c r="AR252" i="9"/>
  <c r="AS229" i="4"/>
  <c r="AV252" i="4"/>
  <c r="AO249" i="4"/>
  <c r="AS228" i="4"/>
  <c r="AV257" i="4"/>
  <c r="AR242" i="9"/>
  <c r="AY238" i="4"/>
  <c r="AS255" i="4"/>
  <c r="AV241" i="4"/>
  <c r="AY237" i="4"/>
  <c r="AY254" i="4"/>
  <c r="AS236" i="4"/>
  <c r="AY248" i="4"/>
  <c r="AY241" i="4"/>
  <c r="AS241" i="4"/>
  <c r="AV227" i="4"/>
  <c r="AY227" i="4"/>
  <c r="AV256" i="4"/>
  <c r="AP256" i="4"/>
  <c r="AS256" i="4"/>
  <c r="AV235" i="4"/>
  <c r="AY235" i="4"/>
  <c r="AS234" i="4"/>
  <c r="AV234" i="4"/>
  <c r="AY234" i="4"/>
  <c r="AV246" i="4"/>
  <c r="AS246" i="4"/>
  <c r="AY245" i="4"/>
  <c r="AS245" i="4"/>
  <c r="AV245" i="4"/>
  <c r="AP252" i="4"/>
  <c r="AS252" i="4"/>
  <c r="AY252" i="4"/>
  <c r="AS257" i="4"/>
  <c r="AY257" i="4"/>
  <c r="AP257" i="4"/>
  <c r="AV233" i="4"/>
  <c r="AY233" i="4"/>
  <c r="AS233" i="4"/>
  <c r="AY249" i="4"/>
  <c r="AV249" i="4"/>
  <c r="AT227" i="9" l="1"/>
  <c r="AS227" i="9"/>
  <c r="AW247" i="9"/>
  <c r="AV247" i="9"/>
  <c r="AZ253" i="9"/>
  <c r="AY253" i="9"/>
  <c r="AY233" i="9"/>
  <c r="AZ233" i="9"/>
  <c r="AY231" i="9"/>
  <c r="AZ231" i="9"/>
  <c r="J262" i="9"/>
  <c r="I262" i="8"/>
  <c r="I294" i="3"/>
  <c r="J311" i="9"/>
  <c r="I311" i="8"/>
  <c r="I343" i="3"/>
  <c r="J344" i="9"/>
  <c r="I344" i="8"/>
  <c r="I376" i="3"/>
  <c r="J328" i="9"/>
  <c r="I328" i="8"/>
  <c r="I360" i="3"/>
  <c r="J319" i="9"/>
  <c r="I319" i="8"/>
  <c r="I351" i="3"/>
  <c r="J381" i="9"/>
  <c r="I381" i="8"/>
  <c r="I413" i="3"/>
  <c r="J282" i="9"/>
  <c r="I282" i="8"/>
  <c r="I314" i="3"/>
  <c r="AM251" i="9"/>
  <c r="J307" i="9"/>
  <c r="I307" i="8"/>
  <c r="I339" i="3"/>
  <c r="J365" i="9"/>
  <c r="I365" i="8"/>
  <c r="I397" i="3"/>
  <c r="J303" i="9"/>
  <c r="I303" i="8"/>
  <c r="I335" i="3"/>
  <c r="J315" i="9"/>
  <c r="I315" i="8"/>
  <c r="I347" i="3"/>
  <c r="J385" i="9"/>
  <c r="I385" i="8"/>
  <c r="I417" i="3"/>
  <c r="J373" i="9"/>
  <c r="I373" i="8"/>
  <c r="I405" i="3"/>
  <c r="J278" i="9"/>
  <c r="I278" i="8"/>
  <c r="I310" i="3"/>
  <c r="J286" i="9"/>
  <c r="I286" i="8"/>
  <c r="I318" i="3"/>
  <c r="J348" i="9"/>
  <c r="I348" i="8"/>
  <c r="I380" i="3"/>
  <c r="J299" i="9"/>
  <c r="I299" i="8"/>
  <c r="I331" i="3"/>
  <c r="I291" i="3"/>
  <c r="J259" i="9"/>
  <c r="I259" i="8"/>
  <c r="J352" i="9"/>
  <c r="I352" i="8"/>
  <c r="I384" i="3"/>
  <c r="J369" i="9"/>
  <c r="I369" i="8"/>
  <c r="I401" i="3"/>
  <c r="J357" i="9"/>
  <c r="I357" i="8"/>
  <c r="I389" i="3"/>
  <c r="J295" i="9"/>
  <c r="I295" i="8"/>
  <c r="I327" i="3"/>
  <c r="J377" i="9"/>
  <c r="I377" i="8"/>
  <c r="I409" i="3"/>
  <c r="J336" i="9"/>
  <c r="I336" i="8"/>
  <c r="I368" i="3"/>
  <c r="J361" i="9"/>
  <c r="I361" i="8"/>
  <c r="I393" i="3"/>
  <c r="J340" i="9"/>
  <c r="I340" i="8"/>
  <c r="I372" i="3"/>
  <c r="J266" i="9"/>
  <c r="I266" i="8"/>
  <c r="I298" i="3"/>
  <c r="J270" i="9"/>
  <c r="I270" i="8"/>
  <c r="I302" i="3"/>
  <c r="J274" i="9"/>
  <c r="I274" i="8"/>
  <c r="I306" i="3"/>
  <c r="J290" i="9"/>
  <c r="I290" i="8"/>
  <c r="I322" i="3"/>
  <c r="J332" i="9"/>
  <c r="I332" i="8"/>
  <c r="I364" i="3"/>
  <c r="J324" i="9"/>
  <c r="I324" i="8"/>
  <c r="I356" i="3"/>
  <c r="AM255" i="9"/>
  <c r="AM253" i="9"/>
  <c r="AM258" i="9"/>
  <c r="AM257" i="9"/>
  <c r="AP218" i="9"/>
  <c r="AM218" i="9"/>
  <c r="AP206" i="9"/>
  <c r="AM206" i="9"/>
  <c r="AP198" i="9"/>
  <c r="AM198" i="9"/>
  <c r="AP215" i="9"/>
  <c r="AM215" i="9"/>
  <c r="AP208" i="9"/>
  <c r="AM208" i="9"/>
  <c r="AP204" i="9"/>
  <c r="AM204" i="9"/>
  <c r="AP216" i="9"/>
  <c r="AM216" i="9"/>
  <c r="AP200" i="9"/>
  <c r="AM200" i="9"/>
  <c r="AP209" i="9"/>
  <c r="AM209" i="9"/>
  <c r="AP207" i="9"/>
  <c r="AM207" i="9"/>
  <c r="AP195" i="9"/>
  <c r="AM195" i="9"/>
  <c r="AP211" i="9"/>
  <c r="AM211" i="9"/>
  <c r="AP197" i="9"/>
  <c r="AM197" i="9"/>
  <c r="AP203" i="9"/>
  <c r="AM203" i="9"/>
  <c r="AP210" i="9"/>
  <c r="AM210" i="9"/>
  <c r="AP196" i="9"/>
  <c r="AM196" i="9"/>
  <c r="AP202" i="9"/>
  <c r="AM202" i="9"/>
  <c r="AP201" i="9"/>
  <c r="AM201" i="9"/>
  <c r="AP214" i="9"/>
  <c r="AM214" i="9"/>
  <c r="AP213" i="9"/>
  <c r="AM213" i="9"/>
  <c r="AP205" i="9"/>
  <c r="AM205" i="9"/>
  <c r="AP199" i="9"/>
  <c r="AM199" i="9"/>
  <c r="AP217" i="9"/>
  <c r="AM217" i="9"/>
  <c r="AP212" i="9"/>
  <c r="AM212" i="9"/>
  <c r="AT234" i="9"/>
  <c r="AS234" i="9"/>
  <c r="AW234" i="9"/>
  <c r="AV234" i="9"/>
  <c r="AY234" i="9"/>
  <c r="AZ234" i="9"/>
  <c r="AS240" i="9"/>
  <c r="AT240" i="9"/>
  <c r="AV240" i="9"/>
  <c r="AW240" i="9"/>
  <c r="AY240" i="9"/>
  <c r="AZ240" i="9"/>
  <c r="AS244" i="9"/>
  <c r="AT244" i="9"/>
  <c r="AV244" i="9"/>
  <c r="AW244" i="9"/>
  <c r="AY244" i="9"/>
  <c r="AZ244" i="9"/>
  <c r="AS252" i="9"/>
  <c r="AT252" i="9"/>
  <c r="AV252" i="9"/>
  <c r="AW252" i="9"/>
  <c r="AY252" i="9"/>
  <c r="AZ252" i="9"/>
  <c r="AP252" i="9"/>
  <c r="AS256" i="9"/>
  <c r="AT256" i="9"/>
  <c r="AV256" i="9"/>
  <c r="AW256" i="9"/>
  <c r="AY256" i="9"/>
  <c r="AZ256" i="9"/>
  <c r="AP256" i="9"/>
  <c r="AS228" i="9"/>
  <c r="AT228" i="9"/>
  <c r="AV228" i="9"/>
  <c r="AW228" i="9"/>
  <c r="AY228" i="9"/>
  <c r="AZ228" i="9"/>
  <c r="AT230" i="9"/>
  <c r="AS230" i="9"/>
  <c r="AW230" i="9"/>
  <c r="AV230" i="9"/>
  <c r="AY230" i="9"/>
  <c r="AZ230" i="9"/>
  <c r="AS232" i="9"/>
  <c r="AT232" i="9"/>
  <c r="AV232" i="9"/>
  <c r="AW232" i="9"/>
  <c r="AY232" i="9"/>
  <c r="AZ232" i="9"/>
  <c r="AS236" i="9"/>
  <c r="AT236" i="9"/>
  <c r="AV236" i="9"/>
  <c r="AW236" i="9"/>
  <c r="AY236" i="9"/>
  <c r="AZ236" i="9"/>
  <c r="AT238" i="9"/>
  <c r="AS238" i="9"/>
  <c r="AW238" i="9"/>
  <c r="AV238" i="9"/>
  <c r="AY238" i="9"/>
  <c r="AZ238" i="9"/>
  <c r="AT242" i="9"/>
  <c r="AS242" i="9"/>
  <c r="AW242" i="9"/>
  <c r="AV242" i="9"/>
  <c r="AY242" i="9"/>
  <c r="AZ242" i="9"/>
  <c r="AT246" i="9"/>
  <c r="AS246" i="9"/>
  <c r="AW246" i="9"/>
  <c r="AV246" i="9"/>
  <c r="AY246" i="9"/>
  <c r="AZ246" i="9"/>
  <c r="AS248" i="9"/>
  <c r="AT248" i="9"/>
  <c r="AV248" i="9"/>
  <c r="AW248" i="9"/>
  <c r="AY248" i="9"/>
  <c r="AZ248" i="9"/>
  <c r="AT250" i="9"/>
  <c r="AS250" i="9"/>
  <c r="AW250" i="9"/>
  <c r="AV250" i="9"/>
  <c r="AY250" i="9"/>
  <c r="AZ250" i="9"/>
  <c r="AS254" i="9"/>
  <c r="AT254" i="9"/>
  <c r="AV254" i="9"/>
  <c r="AW254" i="9"/>
  <c r="AY254" i="9"/>
  <c r="AZ254" i="9"/>
  <c r="AP254" i="9"/>
  <c r="AP233" i="4"/>
  <c r="L233" i="9"/>
  <c r="AP235" i="4"/>
  <c r="L235" i="9"/>
  <c r="AP240" i="4"/>
  <c r="L240" i="9"/>
  <c r="AP244" i="4"/>
  <c r="L244" i="9"/>
  <c r="AP227" i="4"/>
  <c r="L227" i="9"/>
  <c r="AP229" i="4"/>
  <c r="L229" i="9"/>
  <c r="AP231" i="4"/>
  <c r="L231" i="9"/>
  <c r="AP236" i="4"/>
  <c r="L236" i="9"/>
  <c r="AP239" i="4"/>
  <c r="L239" i="9"/>
  <c r="AP243" i="4"/>
  <c r="L243" i="9"/>
  <c r="AP247" i="4"/>
  <c r="L247" i="9"/>
  <c r="AP249" i="4"/>
  <c r="L249" i="9"/>
  <c r="AP234" i="4"/>
  <c r="L234" i="9"/>
  <c r="AP237" i="4"/>
  <c r="L237" i="9"/>
  <c r="AP241" i="4"/>
  <c r="L241" i="9"/>
  <c r="AP245" i="4"/>
  <c r="L245" i="9"/>
  <c r="AP228" i="4"/>
  <c r="L228" i="9"/>
  <c r="AP230" i="4"/>
  <c r="L230" i="9"/>
  <c r="AP232" i="4"/>
  <c r="L232" i="9"/>
  <c r="AP238" i="4"/>
  <c r="L238" i="9"/>
  <c r="AP242" i="4"/>
  <c r="L242" i="9"/>
  <c r="AP246" i="4"/>
  <c r="L246" i="9"/>
  <c r="AP248" i="4"/>
  <c r="L248" i="9"/>
  <c r="AP250" i="4"/>
  <c r="L250" i="9"/>
  <c r="AR253" i="4"/>
  <c r="AR256" i="4"/>
  <c r="AR252" i="4"/>
  <c r="AR251" i="4"/>
  <c r="AR254" i="4"/>
  <c r="AR257" i="4"/>
  <c r="AX212" i="4"/>
  <c r="BA212" i="4" s="1"/>
  <c r="AW212" i="4"/>
  <c r="AX211" i="4"/>
  <c r="BA211" i="4" s="1"/>
  <c r="AW211" i="4"/>
  <c r="AX198" i="4"/>
  <c r="BA198" i="4" s="1"/>
  <c r="AW198" i="4"/>
  <c r="AX204" i="4"/>
  <c r="BA204" i="4" s="1"/>
  <c r="AW204" i="4"/>
  <c r="AX205" i="4"/>
  <c r="BA205" i="4" s="1"/>
  <c r="AW205" i="4"/>
  <c r="AX218" i="4"/>
  <c r="BA218" i="4" s="1"/>
  <c r="AW218" i="4"/>
  <c r="AR255" i="4"/>
  <c r="AX197" i="4"/>
  <c r="AW197" i="4"/>
  <c r="AX213" i="4"/>
  <c r="AW213" i="4"/>
  <c r="AX214" i="4"/>
  <c r="AW214" i="4"/>
  <c r="AX203" i="4"/>
  <c r="AW203" i="4"/>
  <c r="AX217" i="4"/>
  <c r="AW217" i="4"/>
  <c r="AX206" i="4"/>
  <c r="AW206" i="4"/>
  <c r="AQ233" i="4"/>
  <c r="AZ233" i="4"/>
  <c r="AW233" i="4"/>
  <c r="AT233" i="4"/>
  <c r="AZ235" i="4"/>
  <c r="AW235" i="4"/>
  <c r="AZ240" i="4"/>
  <c r="AW244" i="4"/>
  <c r="AT244" i="4"/>
  <c r="AQ252" i="4"/>
  <c r="AZ252" i="4"/>
  <c r="AW252" i="4"/>
  <c r="AT252" i="4"/>
  <c r="AQ256" i="4"/>
  <c r="AZ256" i="4"/>
  <c r="AW256" i="4"/>
  <c r="AT256" i="4"/>
  <c r="AZ227" i="4"/>
  <c r="AW227" i="4"/>
  <c r="AT227" i="4"/>
  <c r="AZ229" i="4"/>
  <c r="AW229" i="4"/>
  <c r="AT229" i="4"/>
  <c r="AZ231" i="4"/>
  <c r="AT231" i="4"/>
  <c r="AZ236" i="4"/>
  <c r="AW236" i="4"/>
  <c r="AT236" i="4"/>
  <c r="AW239" i="4"/>
  <c r="AT239" i="4"/>
  <c r="AZ243" i="4"/>
  <c r="AW243" i="4"/>
  <c r="AT243" i="4"/>
  <c r="AZ247" i="4"/>
  <c r="AT247" i="4"/>
  <c r="AZ249" i="4"/>
  <c r="AW249" i="4"/>
  <c r="AQ251" i="4"/>
  <c r="AW251" i="4"/>
  <c r="AT251" i="4"/>
  <c r="AQ255" i="4"/>
  <c r="AZ255" i="4"/>
  <c r="AW255" i="4"/>
  <c r="AT255" i="4"/>
  <c r="AZ234" i="4"/>
  <c r="AW234" i="4"/>
  <c r="AT234" i="4"/>
  <c r="AZ237" i="4"/>
  <c r="AW237" i="4"/>
  <c r="AZ241" i="4"/>
  <c r="AW241" i="4"/>
  <c r="AT241" i="4"/>
  <c r="AZ245" i="4"/>
  <c r="AW245" i="4"/>
  <c r="AT245" i="4"/>
  <c r="AQ253" i="4"/>
  <c r="AZ253" i="4"/>
  <c r="AW253" i="4"/>
  <c r="AT253" i="4"/>
  <c r="AQ257" i="4"/>
  <c r="AZ257" i="4"/>
  <c r="AW257" i="4"/>
  <c r="AT257" i="4"/>
  <c r="AZ228" i="4"/>
  <c r="AW228" i="4"/>
  <c r="AT228" i="4"/>
  <c r="AZ230" i="4"/>
  <c r="AW230" i="4"/>
  <c r="AT230" i="4"/>
  <c r="AZ232" i="4"/>
  <c r="AW232" i="4"/>
  <c r="AT232" i="4"/>
  <c r="AZ238" i="4"/>
  <c r="AW238" i="4"/>
  <c r="AZ242" i="4"/>
  <c r="AW242" i="4"/>
  <c r="AT242" i="4"/>
  <c r="AW246" i="4"/>
  <c r="AT246" i="4"/>
  <c r="AZ248" i="4"/>
  <c r="AW248" i="4"/>
  <c r="AT248" i="4"/>
  <c r="AZ250" i="4"/>
  <c r="AW250" i="4"/>
  <c r="AT250" i="4"/>
  <c r="AQ254" i="4"/>
  <c r="AZ254" i="4"/>
  <c r="AW254" i="4"/>
  <c r="AT254" i="4"/>
  <c r="AZ258" i="4"/>
  <c r="AW258" i="4"/>
  <c r="AT258" i="4"/>
  <c r="AX233" i="4"/>
  <c r="BA233" i="4" s="1"/>
  <c r="AU233" i="4"/>
  <c r="AX235" i="4"/>
  <c r="BA235" i="4" s="1"/>
  <c r="AX244" i="4"/>
  <c r="BA244" i="4" s="1"/>
  <c r="AU244" i="4"/>
  <c r="AX252" i="4"/>
  <c r="BA252" i="4" s="1"/>
  <c r="AU252" i="4"/>
  <c r="AX256" i="4"/>
  <c r="BA256" i="4" s="1"/>
  <c r="AU256" i="4"/>
  <c r="AX227" i="4"/>
  <c r="BA227" i="4" s="1"/>
  <c r="AU227" i="4"/>
  <c r="AX229" i="4"/>
  <c r="BA229" i="4" s="1"/>
  <c r="AU229" i="4"/>
  <c r="AU231" i="4"/>
  <c r="AX236" i="4"/>
  <c r="BA236" i="4" s="1"/>
  <c r="AU236" i="4"/>
  <c r="AX239" i="4"/>
  <c r="BA239" i="4" s="1"/>
  <c r="AU239" i="4"/>
  <c r="AX243" i="4"/>
  <c r="BA243" i="4" s="1"/>
  <c r="AU243" i="4"/>
  <c r="AU247" i="4"/>
  <c r="AX249" i="4"/>
  <c r="BA249" i="4" s="1"/>
  <c r="AX251" i="4"/>
  <c r="BA251" i="4" s="1"/>
  <c r="AU251" i="4"/>
  <c r="AX255" i="4"/>
  <c r="BA255" i="4" s="1"/>
  <c r="AU255" i="4"/>
  <c r="AX234" i="4"/>
  <c r="BA234" i="4" s="1"/>
  <c r="AU234" i="4"/>
  <c r="AX237" i="4"/>
  <c r="BA237" i="4" s="1"/>
  <c r="AX241" i="4"/>
  <c r="BA241" i="4" s="1"/>
  <c r="AU241" i="4"/>
  <c r="AX245" i="4"/>
  <c r="BA245" i="4" s="1"/>
  <c r="AU245" i="4"/>
  <c r="AX253" i="4"/>
  <c r="BA253" i="4" s="1"/>
  <c r="AU253" i="4"/>
  <c r="AX257" i="4"/>
  <c r="BA257" i="4" s="1"/>
  <c r="AU257" i="4"/>
  <c r="AX228" i="4"/>
  <c r="BA228" i="4" s="1"/>
  <c r="AU228" i="4"/>
  <c r="AX230" i="4"/>
  <c r="BA230" i="4" s="1"/>
  <c r="AU230" i="4"/>
  <c r="AX232" i="4"/>
  <c r="BA232" i="4" s="1"/>
  <c r="AU232" i="4"/>
  <c r="AX238" i="4"/>
  <c r="BA238" i="4" s="1"/>
  <c r="AX242" i="4"/>
  <c r="BA242" i="4" s="1"/>
  <c r="AU242" i="4"/>
  <c r="AX246" i="4"/>
  <c r="BA246" i="4" s="1"/>
  <c r="AU246" i="4"/>
  <c r="AX248" i="4"/>
  <c r="BA248" i="4" s="1"/>
  <c r="AU248" i="4"/>
  <c r="AX250" i="4"/>
  <c r="BA250" i="4" s="1"/>
  <c r="AU250" i="4"/>
  <c r="AX254" i="4"/>
  <c r="BA254" i="4" s="1"/>
  <c r="AU254" i="4"/>
  <c r="AX258" i="4"/>
  <c r="BA258" i="4" s="1"/>
  <c r="AU258" i="4"/>
  <c r="G265" i="4"/>
  <c r="G265" i="9" s="1"/>
  <c r="G266" i="4"/>
  <c r="G266" i="9" s="1"/>
  <c r="G267" i="4"/>
  <c r="G267" i="9" s="1"/>
  <c r="G269" i="4"/>
  <c r="G269" i="9" s="1"/>
  <c r="G272" i="4"/>
  <c r="G272" i="9" s="1"/>
  <c r="G273" i="4"/>
  <c r="G273" i="9" s="1"/>
  <c r="G276" i="4"/>
  <c r="G276" i="9" s="1"/>
  <c r="G277" i="4"/>
  <c r="G277" i="9" s="1"/>
  <c r="G284" i="4"/>
  <c r="G284" i="9" s="1"/>
  <c r="G285" i="4"/>
  <c r="G285" i="9" s="1"/>
  <c r="G288" i="4"/>
  <c r="G288" i="9" s="1"/>
  <c r="G289" i="4"/>
  <c r="G289" i="9" s="1"/>
  <c r="G259" i="4"/>
  <c r="G259" i="9" s="1"/>
  <c r="G260" i="4"/>
  <c r="G260" i="9" s="1"/>
  <c r="G261" i="4"/>
  <c r="G261" i="9" s="1"/>
  <c r="G262" i="4"/>
  <c r="G262" i="9" s="1"/>
  <c r="G263" i="4"/>
  <c r="G263" i="9" s="1"/>
  <c r="G264" i="4"/>
  <c r="G264" i="9" s="1"/>
  <c r="G268" i="4"/>
  <c r="G268" i="9" s="1"/>
  <c r="G270" i="4"/>
  <c r="G270" i="9" s="1"/>
  <c r="G271" i="4"/>
  <c r="G271" i="9" s="1"/>
  <c r="G274" i="4"/>
  <c r="G274" i="9" s="1"/>
  <c r="G275" i="4"/>
  <c r="G275" i="9" s="1"/>
  <c r="G278" i="4"/>
  <c r="G278" i="9" s="1"/>
  <c r="G279" i="4"/>
  <c r="G279" i="9" s="1"/>
  <c r="G280" i="4"/>
  <c r="G280" i="9" s="1"/>
  <c r="G281" i="4"/>
  <c r="G281" i="9" s="1"/>
  <c r="G282" i="4"/>
  <c r="G282" i="9" s="1"/>
  <c r="G283" i="4"/>
  <c r="G283" i="9" s="1"/>
  <c r="G286" i="4"/>
  <c r="G286" i="9" s="1"/>
  <c r="G287" i="4"/>
  <c r="G287" i="9" s="1"/>
  <c r="G290" i="4"/>
  <c r="G290" i="9" s="1"/>
  <c r="K265" i="4"/>
  <c r="K267" i="4"/>
  <c r="K272" i="4"/>
  <c r="K276" i="4"/>
  <c r="K284" i="4"/>
  <c r="L284" i="9" s="1"/>
  <c r="AQ284" i="9" s="1"/>
  <c r="K288" i="4"/>
  <c r="L288" i="9" s="1"/>
  <c r="AQ288" i="9" s="1"/>
  <c r="K259" i="4"/>
  <c r="K261" i="4"/>
  <c r="K263" i="4"/>
  <c r="K268" i="4"/>
  <c r="K271" i="4"/>
  <c r="K275" i="4"/>
  <c r="K279" i="4"/>
  <c r="K281" i="4"/>
  <c r="K283" i="4"/>
  <c r="L283" i="9" s="1"/>
  <c r="AQ283" i="9" s="1"/>
  <c r="K287" i="4"/>
  <c r="L287" i="9" s="1"/>
  <c r="AQ287" i="9" s="1"/>
  <c r="K266" i="4"/>
  <c r="K269" i="4"/>
  <c r="K273" i="4"/>
  <c r="K277" i="4"/>
  <c r="K285" i="4"/>
  <c r="L285" i="9" s="1"/>
  <c r="AQ285" i="9" s="1"/>
  <c r="K289" i="4"/>
  <c r="L289" i="9" s="1"/>
  <c r="AQ289" i="9" s="1"/>
  <c r="K260" i="4"/>
  <c r="K262" i="4"/>
  <c r="K264" i="4"/>
  <c r="K270" i="4"/>
  <c r="K274" i="4"/>
  <c r="K278" i="4"/>
  <c r="K280" i="4"/>
  <c r="K282" i="4"/>
  <c r="K286" i="4"/>
  <c r="L286" i="9" s="1"/>
  <c r="AQ286" i="9" s="1"/>
  <c r="K290" i="4"/>
  <c r="L290" i="9" s="1"/>
  <c r="AQ290" i="9" s="1"/>
  <c r="F297" i="4"/>
  <c r="F298" i="4"/>
  <c r="F299" i="4"/>
  <c r="F301" i="4"/>
  <c r="F304" i="4"/>
  <c r="F305" i="4"/>
  <c r="F308" i="4"/>
  <c r="F309" i="4"/>
  <c r="F316" i="4"/>
  <c r="F317" i="4"/>
  <c r="F320" i="4"/>
  <c r="F321" i="4"/>
  <c r="F291" i="4"/>
  <c r="F292" i="4"/>
  <c r="F293" i="4"/>
  <c r="F294" i="4"/>
  <c r="F295" i="4"/>
  <c r="F296" i="4"/>
  <c r="F300" i="4"/>
  <c r="F302" i="4"/>
  <c r="F303" i="4"/>
  <c r="F306" i="4"/>
  <c r="F307" i="4"/>
  <c r="F310" i="4"/>
  <c r="F311" i="4"/>
  <c r="F312" i="4"/>
  <c r="F313" i="4"/>
  <c r="F314" i="4"/>
  <c r="F315" i="4"/>
  <c r="F318" i="4"/>
  <c r="F319" i="4"/>
  <c r="F322" i="4"/>
  <c r="K164" i="1"/>
  <c r="K166" i="1"/>
  <c r="K168" i="1"/>
  <c r="K170" i="1"/>
  <c r="K172" i="1"/>
  <c r="K163" i="1"/>
  <c r="K165" i="1"/>
  <c r="K167" i="1"/>
  <c r="K169" i="1"/>
  <c r="K171" i="1"/>
  <c r="K173" i="1"/>
  <c r="K174" i="1"/>
  <c r="K176" i="1"/>
  <c r="K178" i="1"/>
  <c r="K180" i="1"/>
  <c r="K182" i="1"/>
  <c r="K184" i="1"/>
  <c r="K186" i="1"/>
  <c r="K188" i="1"/>
  <c r="K190" i="1"/>
  <c r="K192" i="1"/>
  <c r="K194" i="1"/>
  <c r="K175" i="1"/>
  <c r="K177" i="1"/>
  <c r="K179" i="1"/>
  <c r="K181" i="1"/>
  <c r="K183" i="1"/>
  <c r="K185" i="1"/>
  <c r="K187" i="1"/>
  <c r="K189" i="1"/>
  <c r="K191" i="1"/>
  <c r="K193" i="1"/>
  <c r="K100" i="1"/>
  <c r="K102" i="1"/>
  <c r="K104" i="1"/>
  <c r="K106" i="1"/>
  <c r="K108" i="1"/>
  <c r="K110" i="1"/>
  <c r="K112" i="1"/>
  <c r="K114" i="1"/>
  <c r="K116" i="1"/>
  <c r="K118" i="1"/>
  <c r="K120" i="1"/>
  <c r="K122" i="1"/>
  <c r="K124" i="1"/>
  <c r="K126" i="1"/>
  <c r="K128" i="1"/>
  <c r="K130" i="1"/>
  <c r="K99" i="1"/>
  <c r="K101" i="1"/>
  <c r="K103" i="1"/>
  <c r="K105" i="1"/>
  <c r="K107" i="1"/>
  <c r="K109" i="1"/>
  <c r="K111" i="1"/>
  <c r="K113" i="1"/>
  <c r="K115" i="1"/>
  <c r="K117" i="1"/>
  <c r="K119" i="1"/>
  <c r="K121" i="1"/>
  <c r="K123" i="1"/>
  <c r="K125" i="1"/>
  <c r="K127" i="1"/>
  <c r="K129" i="1"/>
  <c r="K36" i="1"/>
  <c r="K38" i="1"/>
  <c r="K40" i="1"/>
  <c r="K42" i="1"/>
  <c r="K44" i="1"/>
  <c r="K46" i="1"/>
  <c r="K48" i="1"/>
  <c r="K50" i="1"/>
  <c r="K52" i="1"/>
  <c r="K54" i="1"/>
  <c r="K56" i="1"/>
  <c r="K58" i="1"/>
  <c r="K60" i="1"/>
  <c r="K62" i="1"/>
  <c r="K64" i="1"/>
  <c r="K66" i="1"/>
  <c r="K35" i="1"/>
  <c r="K37" i="1"/>
  <c r="K39" i="1"/>
  <c r="K41" i="1"/>
  <c r="K43" i="1"/>
  <c r="K45" i="1"/>
  <c r="K47" i="1"/>
  <c r="K49" i="1"/>
  <c r="K51" i="1"/>
  <c r="K53" i="1"/>
  <c r="K55" i="1"/>
  <c r="K57" i="1"/>
  <c r="K59" i="1"/>
  <c r="K61" i="1"/>
  <c r="K63" i="1"/>
  <c r="K65" i="1"/>
  <c r="K324" i="1"/>
  <c r="K326" i="1"/>
  <c r="K328" i="1"/>
  <c r="K330" i="1"/>
  <c r="K332" i="1"/>
  <c r="K334" i="1"/>
  <c r="K336" i="1"/>
  <c r="K338" i="1"/>
  <c r="K340" i="1"/>
  <c r="K342" i="1"/>
  <c r="K344" i="1"/>
  <c r="K323" i="1"/>
  <c r="K325" i="1"/>
  <c r="K327" i="1"/>
  <c r="K329" i="1"/>
  <c r="K331" i="1"/>
  <c r="K333" i="1"/>
  <c r="K335" i="1"/>
  <c r="K337" i="1"/>
  <c r="K339" i="1"/>
  <c r="K341" i="1"/>
  <c r="K343" i="1"/>
  <c r="K260" i="1"/>
  <c r="K262" i="1"/>
  <c r="K264" i="1"/>
  <c r="K266" i="1"/>
  <c r="K268" i="1"/>
  <c r="K270" i="1"/>
  <c r="K272" i="1"/>
  <c r="K274" i="1"/>
  <c r="K276" i="1"/>
  <c r="K278" i="1"/>
  <c r="K280" i="1"/>
  <c r="K282" i="1"/>
  <c r="K284" i="1"/>
  <c r="K286" i="1"/>
  <c r="K288" i="1"/>
  <c r="K290" i="1"/>
  <c r="K259" i="1"/>
  <c r="K261" i="1"/>
  <c r="K263" i="1"/>
  <c r="K265" i="1"/>
  <c r="K267" i="1"/>
  <c r="K269" i="1"/>
  <c r="K271" i="1"/>
  <c r="K273" i="1"/>
  <c r="K275" i="1"/>
  <c r="K277" i="1"/>
  <c r="K279" i="1"/>
  <c r="K281" i="1"/>
  <c r="K283" i="1"/>
  <c r="K285" i="1"/>
  <c r="K287" i="1"/>
  <c r="K289" i="1"/>
  <c r="K196" i="1"/>
  <c r="K198" i="1"/>
  <c r="K200" i="1"/>
  <c r="K202" i="1"/>
  <c r="K204" i="1"/>
  <c r="K206" i="1"/>
  <c r="K208" i="1"/>
  <c r="K210" i="1"/>
  <c r="K212" i="1"/>
  <c r="K214" i="1"/>
  <c r="K216" i="1"/>
  <c r="K218" i="1"/>
  <c r="K220" i="1"/>
  <c r="K222" i="1"/>
  <c r="K224" i="1"/>
  <c r="K226" i="1"/>
  <c r="K195" i="1"/>
  <c r="K197" i="1"/>
  <c r="K199" i="1"/>
  <c r="K201" i="1"/>
  <c r="K203" i="1"/>
  <c r="K205" i="1"/>
  <c r="K207" i="1"/>
  <c r="K209" i="1"/>
  <c r="K211" i="1"/>
  <c r="K213" i="1"/>
  <c r="K215" i="1"/>
  <c r="K217" i="1"/>
  <c r="K219" i="1"/>
  <c r="K221" i="1"/>
  <c r="K223" i="1"/>
  <c r="K225" i="1"/>
  <c r="K642" i="1"/>
  <c r="K640" i="1"/>
  <c r="K638" i="1"/>
  <c r="K636" i="1"/>
  <c r="K634" i="1"/>
  <c r="K632" i="1"/>
  <c r="K630" i="1"/>
  <c r="K628" i="1"/>
  <c r="K626" i="1"/>
  <c r="K624" i="1"/>
  <c r="K622" i="1"/>
  <c r="K620" i="1"/>
  <c r="K618" i="1"/>
  <c r="K616" i="1"/>
  <c r="K614" i="1"/>
  <c r="K612" i="1"/>
  <c r="K610" i="1"/>
  <c r="K608" i="1"/>
  <c r="K606" i="1"/>
  <c r="K604" i="1"/>
  <c r="K602" i="1"/>
  <c r="K600" i="1"/>
  <c r="K598" i="1"/>
  <c r="K596" i="1"/>
  <c r="K594" i="1"/>
  <c r="K592" i="1"/>
  <c r="K590" i="1"/>
  <c r="K588" i="1"/>
  <c r="K586" i="1"/>
  <c r="K584" i="1"/>
  <c r="K582" i="1"/>
  <c r="K580" i="1"/>
  <c r="K578" i="1"/>
  <c r="K576" i="1"/>
  <c r="K574" i="1"/>
  <c r="K572" i="1"/>
  <c r="K570" i="1"/>
  <c r="K568" i="1"/>
  <c r="K566" i="1"/>
  <c r="K564" i="1"/>
  <c r="K562" i="1"/>
  <c r="K560" i="1"/>
  <c r="K558" i="1"/>
  <c r="K556" i="1"/>
  <c r="K554" i="1"/>
  <c r="K552" i="1"/>
  <c r="K550" i="1"/>
  <c r="K548" i="1"/>
  <c r="K546" i="1"/>
  <c r="K544" i="1"/>
  <c r="K542" i="1"/>
  <c r="K540" i="1"/>
  <c r="K538" i="1"/>
  <c r="K536" i="1"/>
  <c r="K534" i="1"/>
  <c r="K532" i="1"/>
  <c r="K530" i="1"/>
  <c r="K528" i="1"/>
  <c r="K526" i="1"/>
  <c r="K524" i="1"/>
  <c r="K522" i="1"/>
  <c r="K520" i="1"/>
  <c r="K518" i="1"/>
  <c r="K516" i="1"/>
  <c r="K514" i="1"/>
  <c r="K512" i="1"/>
  <c r="K510" i="1"/>
  <c r="K508" i="1"/>
  <c r="K506" i="1"/>
  <c r="K504" i="1"/>
  <c r="K502" i="1"/>
  <c r="K500" i="1"/>
  <c r="K498" i="1"/>
  <c r="K496" i="1"/>
  <c r="K494" i="1"/>
  <c r="K492" i="1"/>
  <c r="K490" i="1"/>
  <c r="K488" i="1"/>
  <c r="K486" i="1"/>
  <c r="K484" i="1"/>
  <c r="K482" i="1"/>
  <c r="K480" i="1"/>
  <c r="K478" i="1"/>
  <c r="K476" i="1"/>
  <c r="K474" i="1"/>
  <c r="K472" i="1"/>
  <c r="K470" i="1"/>
  <c r="K468" i="1"/>
  <c r="K466" i="1"/>
  <c r="K464" i="1"/>
  <c r="K462" i="1"/>
  <c r="K460" i="1"/>
  <c r="K458" i="1"/>
  <c r="K456" i="1"/>
  <c r="K454" i="1"/>
  <c r="K452" i="1"/>
  <c r="K450" i="1"/>
  <c r="K448" i="1"/>
  <c r="K446" i="1"/>
  <c r="K444" i="1"/>
  <c r="K442" i="1"/>
  <c r="K440" i="1"/>
  <c r="K438" i="1"/>
  <c r="K436" i="1"/>
  <c r="K434" i="1"/>
  <c r="K432" i="1"/>
  <c r="K430" i="1"/>
  <c r="K428" i="1"/>
  <c r="K426" i="1"/>
  <c r="K424" i="1"/>
  <c r="K422" i="1"/>
  <c r="K420" i="1"/>
  <c r="K418" i="1"/>
  <c r="K416" i="1"/>
  <c r="K414" i="1"/>
  <c r="K412" i="1"/>
  <c r="K410" i="1"/>
  <c r="K408" i="1"/>
  <c r="K406" i="1"/>
  <c r="K404" i="1"/>
  <c r="K402" i="1"/>
  <c r="K400" i="1"/>
  <c r="K398" i="1"/>
  <c r="K396" i="1"/>
  <c r="K394" i="1"/>
  <c r="K392" i="1"/>
  <c r="K390" i="1"/>
  <c r="K388" i="1"/>
  <c r="K386" i="1"/>
  <c r="K384" i="1"/>
  <c r="K382" i="1"/>
  <c r="K380" i="1"/>
  <c r="K378" i="1"/>
  <c r="K376" i="1"/>
  <c r="K374" i="1"/>
  <c r="K372" i="1"/>
  <c r="K370" i="1"/>
  <c r="K368" i="1"/>
  <c r="K366" i="1"/>
  <c r="K364" i="1"/>
  <c r="K362" i="1"/>
  <c r="K360" i="1"/>
  <c r="K358" i="1"/>
  <c r="K356" i="1"/>
  <c r="K354" i="1"/>
  <c r="K352" i="1"/>
  <c r="K350" i="1"/>
  <c r="K348" i="1"/>
  <c r="K346" i="1"/>
  <c r="K4" i="1"/>
  <c r="K6" i="1"/>
  <c r="K8" i="1"/>
  <c r="K10" i="1"/>
  <c r="K12" i="1"/>
  <c r="K14" i="1"/>
  <c r="K16" i="1"/>
  <c r="K18" i="1"/>
  <c r="K20" i="1"/>
  <c r="K22" i="1"/>
  <c r="K24" i="1"/>
  <c r="K26" i="1"/>
  <c r="K28" i="1"/>
  <c r="K30" i="1"/>
  <c r="K32" i="1"/>
  <c r="K34" i="1"/>
  <c r="K5" i="1"/>
  <c r="K7" i="1"/>
  <c r="K9" i="1"/>
  <c r="K11" i="1"/>
  <c r="K13" i="1"/>
  <c r="K15" i="1"/>
  <c r="K17" i="1"/>
  <c r="K19" i="1"/>
  <c r="K21" i="1"/>
  <c r="K23" i="1"/>
  <c r="K25" i="1"/>
  <c r="K27" i="1"/>
  <c r="K29" i="1"/>
  <c r="K31" i="1"/>
  <c r="K33" i="1"/>
  <c r="K132" i="1"/>
  <c r="K134" i="1"/>
  <c r="K136" i="1"/>
  <c r="K138" i="1"/>
  <c r="K140" i="1"/>
  <c r="K142" i="1"/>
  <c r="K144" i="1"/>
  <c r="K146" i="1"/>
  <c r="K148" i="1"/>
  <c r="K150" i="1"/>
  <c r="K152" i="1"/>
  <c r="K154" i="1"/>
  <c r="K156" i="1"/>
  <c r="K158" i="1"/>
  <c r="K160" i="1"/>
  <c r="K162" i="1"/>
  <c r="K131" i="1"/>
  <c r="K133" i="1"/>
  <c r="K135" i="1"/>
  <c r="K137" i="1"/>
  <c r="K139" i="1"/>
  <c r="K141" i="1"/>
  <c r="K143" i="1"/>
  <c r="K145" i="1"/>
  <c r="K147" i="1"/>
  <c r="K149" i="1"/>
  <c r="K151" i="1"/>
  <c r="K153" i="1"/>
  <c r="K155" i="1"/>
  <c r="K157" i="1"/>
  <c r="K159" i="1"/>
  <c r="K161" i="1"/>
  <c r="K68" i="1"/>
  <c r="K70" i="1"/>
  <c r="K72" i="1"/>
  <c r="K74" i="1"/>
  <c r="K76" i="1"/>
  <c r="K78" i="1"/>
  <c r="K80" i="1"/>
  <c r="K82" i="1"/>
  <c r="K84" i="1"/>
  <c r="K86" i="1"/>
  <c r="K88" i="1"/>
  <c r="K90" i="1"/>
  <c r="K92" i="1"/>
  <c r="K94" i="1"/>
  <c r="K96" i="1"/>
  <c r="K98" i="1"/>
  <c r="K67" i="1"/>
  <c r="K69" i="1"/>
  <c r="K71" i="1"/>
  <c r="K73" i="1"/>
  <c r="K75" i="1"/>
  <c r="K77" i="1"/>
  <c r="K79" i="1"/>
  <c r="K81" i="1"/>
  <c r="K83" i="1"/>
  <c r="K85" i="1"/>
  <c r="K87" i="1"/>
  <c r="K89" i="1"/>
  <c r="K91" i="1"/>
  <c r="K93" i="1"/>
  <c r="K95" i="1"/>
  <c r="K97" i="1"/>
  <c r="K292" i="1"/>
  <c r="K294" i="1"/>
  <c r="K296" i="1"/>
  <c r="K298" i="1"/>
  <c r="K300" i="1"/>
  <c r="K302" i="1"/>
  <c r="K304" i="1"/>
  <c r="K306" i="1"/>
  <c r="K308" i="1"/>
  <c r="K310" i="1"/>
  <c r="K312" i="1"/>
  <c r="K314" i="1"/>
  <c r="K316" i="1"/>
  <c r="K318" i="1"/>
  <c r="K320" i="1"/>
  <c r="K322" i="1"/>
  <c r="K291" i="1"/>
  <c r="K293" i="1"/>
  <c r="K295" i="1"/>
  <c r="K297" i="1"/>
  <c r="K299" i="1"/>
  <c r="K301" i="1"/>
  <c r="K303" i="1"/>
  <c r="K305" i="1"/>
  <c r="K307" i="1"/>
  <c r="K309" i="1"/>
  <c r="K311" i="1"/>
  <c r="K313" i="1"/>
  <c r="K315" i="1"/>
  <c r="K317" i="1"/>
  <c r="K319" i="1"/>
  <c r="K321" i="1"/>
  <c r="K228" i="1"/>
  <c r="K230" i="1"/>
  <c r="K232" i="1"/>
  <c r="K234" i="1"/>
  <c r="K236" i="1"/>
  <c r="K238" i="1"/>
  <c r="K240" i="1"/>
  <c r="K242" i="1"/>
  <c r="K244" i="1"/>
  <c r="K246" i="1"/>
  <c r="K248" i="1"/>
  <c r="K250" i="1"/>
  <c r="K252" i="1"/>
  <c r="K254" i="1"/>
  <c r="K256" i="1"/>
  <c r="K258" i="1"/>
  <c r="K227" i="1"/>
  <c r="K229" i="1"/>
  <c r="K231" i="1"/>
  <c r="K233" i="1"/>
  <c r="K235" i="1"/>
  <c r="K237" i="1"/>
  <c r="K239" i="1"/>
  <c r="K241" i="1"/>
  <c r="K243" i="1"/>
  <c r="K245" i="1"/>
  <c r="K247" i="1"/>
  <c r="K249" i="1"/>
  <c r="K251" i="1"/>
  <c r="K253" i="1"/>
  <c r="K255" i="1"/>
  <c r="K257" i="1"/>
  <c r="K641" i="1"/>
  <c r="K639" i="1"/>
  <c r="K637" i="1"/>
  <c r="K635" i="1"/>
  <c r="K633" i="1"/>
  <c r="K631" i="1"/>
  <c r="K629" i="1"/>
  <c r="K627" i="1"/>
  <c r="K625" i="1"/>
  <c r="K623" i="1"/>
  <c r="K621" i="1"/>
  <c r="K619" i="1"/>
  <c r="K617" i="1"/>
  <c r="K615" i="1"/>
  <c r="K613" i="1"/>
  <c r="K609" i="1"/>
  <c r="K607" i="1"/>
  <c r="K605" i="1"/>
  <c r="K603" i="1"/>
  <c r="K601" i="1"/>
  <c r="K599" i="1"/>
  <c r="K597" i="1"/>
  <c r="K595" i="1"/>
  <c r="K593" i="1"/>
  <c r="K591" i="1"/>
  <c r="K589" i="1"/>
  <c r="K587" i="1"/>
  <c r="K585" i="1"/>
  <c r="K583" i="1"/>
  <c r="K581" i="1"/>
  <c r="K577" i="1"/>
  <c r="K575" i="1"/>
  <c r="K573" i="1"/>
  <c r="K571" i="1"/>
  <c r="K569" i="1"/>
  <c r="K567" i="1"/>
  <c r="K565" i="1"/>
  <c r="K563" i="1"/>
  <c r="K561" i="1"/>
  <c r="K559" i="1"/>
  <c r="K557" i="1"/>
  <c r="K555" i="1"/>
  <c r="K553" i="1"/>
  <c r="K551" i="1"/>
  <c r="K549" i="1"/>
  <c r="K545" i="1"/>
  <c r="K543" i="1"/>
  <c r="K541" i="1"/>
  <c r="K539" i="1"/>
  <c r="K537" i="1"/>
  <c r="K535" i="1"/>
  <c r="K533" i="1"/>
  <c r="K531" i="1"/>
  <c r="K529" i="1"/>
  <c r="K527" i="1"/>
  <c r="K525" i="1"/>
  <c r="K523" i="1"/>
  <c r="K521" i="1"/>
  <c r="K519" i="1"/>
  <c r="K517" i="1"/>
  <c r="K513" i="1"/>
  <c r="K511" i="1"/>
  <c r="K509" i="1"/>
  <c r="K507" i="1"/>
  <c r="K505" i="1"/>
  <c r="K503" i="1"/>
  <c r="K501" i="1"/>
  <c r="K499" i="1"/>
  <c r="K497" i="1"/>
  <c r="K495" i="1"/>
  <c r="K493" i="1"/>
  <c r="K491" i="1"/>
  <c r="K489" i="1"/>
  <c r="K487" i="1"/>
  <c r="K485" i="1"/>
  <c r="K481" i="1"/>
  <c r="K479" i="1"/>
  <c r="K477" i="1"/>
  <c r="K475" i="1"/>
  <c r="K473" i="1"/>
  <c r="K471" i="1"/>
  <c r="K469" i="1"/>
  <c r="K467" i="1"/>
  <c r="K465" i="1"/>
  <c r="K463" i="1"/>
  <c r="K461" i="1"/>
  <c r="K459" i="1"/>
  <c r="K457" i="1"/>
  <c r="K455" i="1"/>
  <c r="K453" i="1"/>
  <c r="K449" i="1"/>
  <c r="K447" i="1"/>
  <c r="K445" i="1"/>
  <c r="K443" i="1"/>
  <c r="K441" i="1"/>
  <c r="K439" i="1"/>
  <c r="K437" i="1"/>
  <c r="K435" i="1"/>
  <c r="K433" i="1"/>
  <c r="K431" i="1"/>
  <c r="K429" i="1"/>
  <c r="K427" i="1"/>
  <c r="K425" i="1"/>
  <c r="K423" i="1"/>
  <c r="K421" i="1"/>
  <c r="K417" i="1"/>
  <c r="K415" i="1"/>
  <c r="K413" i="1"/>
  <c r="K411" i="1"/>
  <c r="K409" i="1"/>
  <c r="K407" i="1"/>
  <c r="K405" i="1"/>
  <c r="K403" i="1"/>
  <c r="K401" i="1"/>
  <c r="K399" i="1"/>
  <c r="K397" i="1"/>
  <c r="K395" i="1"/>
  <c r="K393" i="1"/>
  <c r="K391" i="1"/>
  <c r="K389" i="1"/>
  <c r="K385" i="1"/>
  <c r="K383" i="1"/>
  <c r="K381" i="1"/>
  <c r="K379" i="1"/>
  <c r="K377" i="1"/>
  <c r="K375" i="1"/>
  <c r="K373" i="1"/>
  <c r="K371" i="1"/>
  <c r="K369" i="1"/>
  <c r="K367" i="1"/>
  <c r="K365" i="1"/>
  <c r="K363" i="1"/>
  <c r="K361" i="1"/>
  <c r="K359" i="1"/>
  <c r="K357" i="1"/>
  <c r="K353" i="1"/>
  <c r="K351" i="1"/>
  <c r="K349" i="1"/>
  <c r="K347" i="1"/>
  <c r="K345" i="1"/>
  <c r="X27" i="1"/>
  <c r="X28" i="1"/>
  <c r="X29" i="1"/>
  <c r="X30" i="1"/>
  <c r="X31" i="1"/>
  <c r="X32" i="1"/>
  <c r="X33" i="1"/>
  <c r="X34" i="1"/>
  <c r="X59" i="1"/>
  <c r="X60" i="1"/>
  <c r="X61" i="1"/>
  <c r="X62" i="1"/>
  <c r="X63" i="1"/>
  <c r="X64" i="1"/>
  <c r="X65" i="1"/>
  <c r="X66" i="1"/>
  <c r="X91" i="1"/>
  <c r="X92" i="1"/>
  <c r="X93" i="1"/>
  <c r="X94" i="1"/>
  <c r="X95" i="1"/>
  <c r="X96" i="1"/>
  <c r="X97" i="1"/>
  <c r="X98" i="1"/>
  <c r="X123" i="1"/>
  <c r="X124" i="1"/>
  <c r="X125" i="1"/>
  <c r="X126" i="1"/>
  <c r="X127" i="1"/>
  <c r="X128" i="1"/>
  <c r="X129" i="1"/>
  <c r="X130" i="1"/>
  <c r="X155" i="1"/>
  <c r="X156" i="1"/>
  <c r="X157" i="1"/>
  <c r="X158" i="1"/>
  <c r="X159" i="1"/>
  <c r="X160" i="1"/>
  <c r="X161" i="1"/>
  <c r="X162" i="1"/>
  <c r="X187" i="1"/>
  <c r="X188" i="1"/>
  <c r="X189" i="1"/>
  <c r="X190" i="1"/>
  <c r="X191" i="1"/>
  <c r="X192" i="1"/>
  <c r="X193" i="1"/>
  <c r="X194" i="1"/>
  <c r="X219" i="1"/>
  <c r="X220" i="1"/>
  <c r="X221" i="1"/>
  <c r="X222" i="1"/>
  <c r="X223" i="1"/>
  <c r="X224" i="1"/>
  <c r="X225" i="1"/>
  <c r="X226" i="1"/>
  <c r="X251" i="1"/>
  <c r="X252" i="1"/>
  <c r="X253" i="1"/>
  <c r="X254" i="1"/>
  <c r="X255" i="1"/>
  <c r="X256" i="1"/>
  <c r="X257" i="1"/>
  <c r="X258" i="1"/>
  <c r="X283" i="1"/>
  <c r="X284" i="1"/>
  <c r="X285" i="1"/>
  <c r="X286" i="1"/>
  <c r="X287" i="1"/>
  <c r="X288" i="1"/>
  <c r="X289" i="1"/>
  <c r="X290" i="1"/>
  <c r="X315" i="1"/>
  <c r="X316" i="1"/>
  <c r="X317" i="1"/>
  <c r="X318" i="1"/>
  <c r="X319" i="1"/>
  <c r="X320" i="1"/>
  <c r="X321" i="1"/>
  <c r="X322" i="1"/>
  <c r="X347" i="1"/>
  <c r="X348" i="1"/>
  <c r="X349" i="1"/>
  <c r="X350" i="1"/>
  <c r="X351" i="1"/>
  <c r="X352" i="1"/>
  <c r="X353" i="1"/>
  <c r="X354" i="1"/>
  <c r="X379" i="1"/>
  <c r="X380" i="1"/>
  <c r="X381" i="1"/>
  <c r="X382" i="1"/>
  <c r="X383" i="1"/>
  <c r="X384" i="1"/>
  <c r="X385" i="1"/>
  <c r="X386" i="1"/>
  <c r="X411" i="1"/>
  <c r="X412" i="1"/>
  <c r="X413" i="1"/>
  <c r="X414" i="1"/>
  <c r="X415" i="1"/>
  <c r="X416" i="1"/>
  <c r="X417" i="1"/>
  <c r="X418" i="1"/>
  <c r="X443" i="1"/>
  <c r="X444" i="1"/>
  <c r="X445" i="1"/>
  <c r="X446" i="1"/>
  <c r="X447" i="1"/>
  <c r="X448" i="1"/>
  <c r="X449" i="1"/>
  <c r="X450" i="1"/>
  <c r="X475" i="1"/>
  <c r="X476" i="1"/>
  <c r="X477" i="1"/>
  <c r="X478" i="1"/>
  <c r="X479" i="1"/>
  <c r="X480" i="1"/>
  <c r="X481" i="1"/>
  <c r="X482" i="1"/>
  <c r="X507" i="1"/>
  <c r="X508" i="1"/>
  <c r="X509" i="1"/>
  <c r="X510" i="1"/>
  <c r="X511" i="1"/>
  <c r="X512" i="1"/>
  <c r="X513" i="1"/>
  <c r="X514" i="1"/>
  <c r="X539" i="1"/>
  <c r="X540" i="1"/>
  <c r="X541" i="1"/>
  <c r="X542" i="1"/>
  <c r="X543" i="1"/>
  <c r="X544" i="1"/>
  <c r="X545" i="1"/>
  <c r="X546" i="1"/>
  <c r="X571" i="1"/>
  <c r="X572" i="1"/>
  <c r="X573" i="1"/>
  <c r="X574" i="1"/>
  <c r="X575" i="1"/>
  <c r="X576" i="1"/>
  <c r="X577" i="1"/>
  <c r="X578" i="1"/>
  <c r="X603" i="1"/>
  <c r="X604" i="1"/>
  <c r="X605" i="1"/>
  <c r="X606" i="1"/>
  <c r="X607" i="1"/>
  <c r="X608" i="1"/>
  <c r="X609" i="1"/>
  <c r="X610" i="1"/>
  <c r="X635" i="1"/>
  <c r="X636" i="1"/>
  <c r="X637" i="1"/>
  <c r="X638" i="1"/>
  <c r="X639" i="1"/>
  <c r="X640" i="1"/>
  <c r="X641" i="1"/>
  <c r="X642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N27" i="1"/>
  <c r="N28" i="1"/>
  <c r="N29" i="1"/>
  <c r="N30" i="1"/>
  <c r="N31" i="1"/>
  <c r="N32" i="1"/>
  <c r="N33" i="1"/>
  <c r="N34" i="1"/>
  <c r="N59" i="1"/>
  <c r="N60" i="1"/>
  <c r="N61" i="1"/>
  <c r="N62" i="1"/>
  <c r="N63" i="1"/>
  <c r="N64" i="1"/>
  <c r="N65" i="1"/>
  <c r="N66" i="1"/>
  <c r="N91" i="1"/>
  <c r="N92" i="1"/>
  <c r="N93" i="1"/>
  <c r="N94" i="1"/>
  <c r="N95" i="1"/>
  <c r="N96" i="1"/>
  <c r="N97" i="1"/>
  <c r="N98" i="1"/>
  <c r="N123" i="1"/>
  <c r="N124" i="1"/>
  <c r="N125" i="1"/>
  <c r="N126" i="1"/>
  <c r="N127" i="1"/>
  <c r="N128" i="1"/>
  <c r="N129" i="1"/>
  <c r="N130" i="1"/>
  <c r="N155" i="1"/>
  <c r="N156" i="1"/>
  <c r="N157" i="1"/>
  <c r="N158" i="1"/>
  <c r="N159" i="1"/>
  <c r="N160" i="1"/>
  <c r="N161" i="1"/>
  <c r="N162" i="1"/>
  <c r="N187" i="1"/>
  <c r="N188" i="1"/>
  <c r="N189" i="1"/>
  <c r="N190" i="1"/>
  <c r="N191" i="1"/>
  <c r="N192" i="1"/>
  <c r="N193" i="1"/>
  <c r="N194" i="1"/>
  <c r="N219" i="1"/>
  <c r="N220" i="1"/>
  <c r="N221" i="1"/>
  <c r="N222" i="1"/>
  <c r="N223" i="1"/>
  <c r="N224" i="1"/>
  <c r="N225" i="1"/>
  <c r="N226" i="1"/>
  <c r="N251" i="1"/>
  <c r="N252" i="1"/>
  <c r="N253" i="1"/>
  <c r="N254" i="1"/>
  <c r="N255" i="1"/>
  <c r="N256" i="1"/>
  <c r="N257" i="1"/>
  <c r="N258" i="1"/>
  <c r="N283" i="1"/>
  <c r="N284" i="1"/>
  <c r="N285" i="1"/>
  <c r="N286" i="1"/>
  <c r="N287" i="1"/>
  <c r="N288" i="1"/>
  <c r="N289" i="1"/>
  <c r="N290" i="1"/>
  <c r="N315" i="1"/>
  <c r="N316" i="1"/>
  <c r="N317" i="1"/>
  <c r="N318" i="1"/>
  <c r="N319" i="1"/>
  <c r="N320" i="1"/>
  <c r="N321" i="1"/>
  <c r="N322" i="1"/>
  <c r="N347" i="1"/>
  <c r="N348" i="1"/>
  <c r="N349" i="1"/>
  <c r="N350" i="1"/>
  <c r="N351" i="1"/>
  <c r="N352" i="1"/>
  <c r="N353" i="1"/>
  <c r="N354" i="1"/>
  <c r="N379" i="1"/>
  <c r="N380" i="1"/>
  <c r="N381" i="1"/>
  <c r="N382" i="1"/>
  <c r="N383" i="1"/>
  <c r="N384" i="1"/>
  <c r="N385" i="1"/>
  <c r="N386" i="1"/>
  <c r="N411" i="1"/>
  <c r="N412" i="1"/>
  <c r="N413" i="1"/>
  <c r="N414" i="1"/>
  <c r="N415" i="1"/>
  <c r="N416" i="1"/>
  <c r="N417" i="1"/>
  <c r="N418" i="1"/>
  <c r="N443" i="1"/>
  <c r="N444" i="1"/>
  <c r="N445" i="1"/>
  <c r="N446" i="1"/>
  <c r="N447" i="1"/>
  <c r="N448" i="1"/>
  <c r="N449" i="1"/>
  <c r="N450" i="1"/>
  <c r="N475" i="1"/>
  <c r="N476" i="1"/>
  <c r="N477" i="1"/>
  <c r="N478" i="1"/>
  <c r="N479" i="1"/>
  <c r="N480" i="1"/>
  <c r="N481" i="1"/>
  <c r="N482" i="1"/>
  <c r="N507" i="1"/>
  <c r="N508" i="1"/>
  <c r="N509" i="1"/>
  <c r="N510" i="1"/>
  <c r="N511" i="1"/>
  <c r="N512" i="1"/>
  <c r="N513" i="1"/>
  <c r="N514" i="1"/>
  <c r="N539" i="1"/>
  <c r="N540" i="1"/>
  <c r="N541" i="1"/>
  <c r="N542" i="1"/>
  <c r="N543" i="1"/>
  <c r="N544" i="1"/>
  <c r="N545" i="1"/>
  <c r="N546" i="1"/>
  <c r="N571" i="1"/>
  <c r="N572" i="1"/>
  <c r="N573" i="1"/>
  <c r="N574" i="1"/>
  <c r="N575" i="1"/>
  <c r="N576" i="1"/>
  <c r="N577" i="1"/>
  <c r="N578" i="1"/>
  <c r="N603" i="1"/>
  <c r="N604" i="1"/>
  <c r="N605" i="1"/>
  <c r="N606" i="1"/>
  <c r="N607" i="1"/>
  <c r="N608" i="1"/>
  <c r="N609" i="1"/>
  <c r="N610" i="1"/>
  <c r="N635" i="1"/>
  <c r="N636" i="1"/>
  <c r="N637" i="1"/>
  <c r="N638" i="1"/>
  <c r="N639" i="1"/>
  <c r="N640" i="1"/>
  <c r="N641" i="1"/>
  <c r="N642" i="1"/>
  <c r="L12" i="1"/>
  <c r="L20" i="1" s="1"/>
  <c r="L28" i="1" s="1"/>
  <c r="L36" i="1" s="1"/>
  <c r="L44" i="1" s="1"/>
  <c r="L52" i="1" s="1"/>
  <c r="L60" i="1" s="1"/>
  <c r="L68" i="1" s="1"/>
  <c r="L76" i="1" s="1"/>
  <c r="L84" i="1" s="1"/>
  <c r="L92" i="1" s="1"/>
  <c r="L100" i="1" s="1"/>
  <c r="L108" i="1" s="1"/>
  <c r="L116" i="1" s="1"/>
  <c r="L124" i="1" s="1"/>
  <c r="L132" i="1" s="1"/>
  <c r="L140" i="1" s="1"/>
  <c r="L148" i="1" s="1"/>
  <c r="L156" i="1" s="1"/>
  <c r="L164" i="1" s="1"/>
  <c r="L172" i="1" s="1"/>
  <c r="L180" i="1" s="1"/>
  <c r="L188" i="1" s="1"/>
  <c r="L196" i="1" s="1"/>
  <c r="L204" i="1" s="1"/>
  <c r="L212" i="1" s="1"/>
  <c r="L220" i="1" s="1"/>
  <c r="L228" i="1" s="1"/>
  <c r="L236" i="1" s="1"/>
  <c r="L244" i="1" s="1"/>
  <c r="L252" i="1" s="1"/>
  <c r="L260" i="1" s="1"/>
  <c r="L268" i="1" s="1"/>
  <c r="L276" i="1" s="1"/>
  <c r="L284" i="1" s="1"/>
  <c r="L292" i="1" s="1"/>
  <c r="L300" i="1" s="1"/>
  <c r="L308" i="1" s="1"/>
  <c r="L316" i="1" s="1"/>
  <c r="L324" i="1" s="1"/>
  <c r="L332" i="1" s="1"/>
  <c r="L340" i="1" s="1"/>
  <c r="L348" i="1" s="1"/>
  <c r="L356" i="1" s="1"/>
  <c r="L364" i="1" s="1"/>
  <c r="L372" i="1" s="1"/>
  <c r="L380" i="1" s="1"/>
  <c r="L388" i="1" s="1"/>
  <c r="L396" i="1" s="1"/>
  <c r="L404" i="1" s="1"/>
  <c r="L412" i="1" s="1"/>
  <c r="L420" i="1" s="1"/>
  <c r="L428" i="1" s="1"/>
  <c r="L436" i="1" s="1"/>
  <c r="L444" i="1" s="1"/>
  <c r="L452" i="1" s="1"/>
  <c r="L460" i="1" s="1"/>
  <c r="L468" i="1" s="1"/>
  <c r="L476" i="1" s="1"/>
  <c r="L484" i="1" s="1"/>
  <c r="L492" i="1" s="1"/>
  <c r="L500" i="1" s="1"/>
  <c r="L508" i="1" s="1"/>
  <c r="L516" i="1" s="1"/>
  <c r="L524" i="1" s="1"/>
  <c r="L532" i="1" s="1"/>
  <c r="L540" i="1" s="1"/>
  <c r="L548" i="1" s="1"/>
  <c r="L13" i="1"/>
  <c r="L21" i="1" s="1"/>
  <c r="L29" i="1" s="1"/>
  <c r="L37" i="1" s="1"/>
  <c r="L45" i="1" s="1"/>
  <c r="L53" i="1" s="1"/>
  <c r="L61" i="1" s="1"/>
  <c r="L69" i="1" s="1"/>
  <c r="L77" i="1" s="1"/>
  <c r="L85" i="1" s="1"/>
  <c r="L93" i="1" s="1"/>
  <c r="L101" i="1" s="1"/>
  <c r="L109" i="1" s="1"/>
  <c r="L117" i="1" s="1"/>
  <c r="L125" i="1" s="1"/>
  <c r="L133" i="1" s="1"/>
  <c r="L141" i="1" s="1"/>
  <c r="L149" i="1" s="1"/>
  <c r="L157" i="1" s="1"/>
  <c r="L165" i="1" s="1"/>
  <c r="L173" i="1" s="1"/>
  <c r="L181" i="1" s="1"/>
  <c r="L189" i="1" s="1"/>
  <c r="L197" i="1" s="1"/>
  <c r="L205" i="1" s="1"/>
  <c r="L213" i="1" s="1"/>
  <c r="L221" i="1" s="1"/>
  <c r="L229" i="1" s="1"/>
  <c r="L237" i="1" s="1"/>
  <c r="L245" i="1" s="1"/>
  <c r="L253" i="1" s="1"/>
  <c r="L261" i="1" s="1"/>
  <c r="L269" i="1" s="1"/>
  <c r="L277" i="1" s="1"/>
  <c r="L285" i="1" s="1"/>
  <c r="L293" i="1" s="1"/>
  <c r="L301" i="1" s="1"/>
  <c r="L309" i="1" s="1"/>
  <c r="L317" i="1" s="1"/>
  <c r="L325" i="1" s="1"/>
  <c r="L333" i="1" s="1"/>
  <c r="L341" i="1" s="1"/>
  <c r="L349" i="1" s="1"/>
  <c r="L357" i="1" s="1"/>
  <c r="L365" i="1" s="1"/>
  <c r="L373" i="1" s="1"/>
  <c r="L381" i="1" s="1"/>
  <c r="L389" i="1" s="1"/>
  <c r="L397" i="1" s="1"/>
  <c r="L405" i="1" s="1"/>
  <c r="L413" i="1" s="1"/>
  <c r="L421" i="1" s="1"/>
  <c r="L429" i="1" s="1"/>
  <c r="L437" i="1" s="1"/>
  <c r="L445" i="1" s="1"/>
  <c r="L453" i="1" s="1"/>
  <c r="L461" i="1" s="1"/>
  <c r="L469" i="1" s="1"/>
  <c r="L477" i="1" s="1"/>
  <c r="L485" i="1" s="1"/>
  <c r="L493" i="1" s="1"/>
  <c r="L501" i="1" s="1"/>
  <c r="L509" i="1" s="1"/>
  <c r="L517" i="1" s="1"/>
  <c r="L525" i="1" s="1"/>
  <c r="L533" i="1" s="1"/>
  <c r="L541" i="1" s="1"/>
  <c r="L549" i="1" s="1"/>
  <c r="L557" i="1" s="1"/>
  <c r="L565" i="1" s="1"/>
  <c r="L573" i="1" s="1"/>
  <c r="L581" i="1" s="1"/>
  <c r="L589" i="1" s="1"/>
  <c r="L597" i="1" s="1"/>
  <c r="L605" i="1" s="1"/>
  <c r="L613" i="1" s="1"/>
  <c r="L621" i="1" s="1"/>
  <c r="L629" i="1" s="1"/>
  <c r="L637" i="1" s="1"/>
  <c r="L14" i="1"/>
  <c r="L22" i="1" s="1"/>
  <c r="L30" i="1" s="1"/>
  <c r="L38" i="1" s="1"/>
  <c r="L46" i="1" s="1"/>
  <c r="L54" i="1" s="1"/>
  <c r="L62" i="1" s="1"/>
  <c r="L70" i="1" s="1"/>
  <c r="L78" i="1" s="1"/>
  <c r="L86" i="1" s="1"/>
  <c r="L94" i="1" s="1"/>
  <c r="L102" i="1" s="1"/>
  <c r="L110" i="1" s="1"/>
  <c r="L118" i="1" s="1"/>
  <c r="L126" i="1" s="1"/>
  <c r="L134" i="1" s="1"/>
  <c r="L142" i="1" s="1"/>
  <c r="L150" i="1" s="1"/>
  <c r="L158" i="1" s="1"/>
  <c r="L166" i="1" s="1"/>
  <c r="L174" i="1" s="1"/>
  <c r="L182" i="1" s="1"/>
  <c r="L190" i="1" s="1"/>
  <c r="L198" i="1" s="1"/>
  <c r="L206" i="1" s="1"/>
  <c r="L214" i="1" s="1"/>
  <c r="L222" i="1" s="1"/>
  <c r="L230" i="1" s="1"/>
  <c r="L238" i="1" s="1"/>
  <c r="L246" i="1" s="1"/>
  <c r="L254" i="1" s="1"/>
  <c r="L262" i="1" s="1"/>
  <c r="L270" i="1" s="1"/>
  <c r="L278" i="1" s="1"/>
  <c r="L286" i="1" s="1"/>
  <c r="L294" i="1" s="1"/>
  <c r="L302" i="1" s="1"/>
  <c r="L310" i="1" s="1"/>
  <c r="L318" i="1" s="1"/>
  <c r="L326" i="1" s="1"/>
  <c r="L334" i="1" s="1"/>
  <c r="L342" i="1" s="1"/>
  <c r="L350" i="1" s="1"/>
  <c r="L358" i="1" s="1"/>
  <c r="L366" i="1" s="1"/>
  <c r="L374" i="1" s="1"/>
  <c r="L382" i="1" s="1"/>
  <c r="L390" i="1" s="1"/>
  <c r="L398" i="1" s="1"/>
  <c r="L406" i="1" s="1"/>
  <c r="L414" i="1" s="1"/>
  <c r="L422" i="1" s="1"/>
  <c r="L430" i="1" s="1"/>
  <c r="L438" i="1" s="1"/>
  <c r="L446" i="1" s="1"/>
  <c r="L454" i="1" s="1"/>
  <c r="L462" i="1" s="1"/>
  <c r="L470" i="1" s="1"/>
  <c r="L478" i="1" s="1"/>
  <c r="L486" i="1" s="1"/>
  <c r="L494" i="1" s="1"/>
  <c r="L502" i="1" s="1"/>
  <c r="L510" i="1" s="1"/>
  <c r="L518" i="1" s="1"/>
  <c r="L526" i="1" s="1"/>
  <c r="L534" i="1" s="1"/>
  <c r="L542" i="1" s="1"/>
  <c r="L550" i="1" s="1"/>
  <c r="L15" i="1"/>
  <c r="L23" i="1" s="1"/>
  <c r="L31" i="1" s="1"/>
  <c r="L39" i="1" s="1"/>
  <c r="L47" i="1" s="1"/>
  <c r="L55" i="1" s="1"/>
  <c r="L63" i="1" s="1"/>
  <c r="L71" i="1" s="1"/>
  <c r="L79" i="1" s="1"/>
  <c r="L87" i="1" s="1"/>
  <c r="L95" i="1" s="1"/>
  <c r="L103" i="1" s="1"/>
  <c r="L111" i="1" s="1"/>
  <c r="L119" i="1" s="1"/>
  <c r="L127" i="1" s="1"/>
  <c r="L135" i="1" s="1"/>
  <c r="L143" i="1" s="1"/>
  <c r="L151" i="1" s="1"/>
  <c r="L159" i="1" s="1"/>
  <c r="L167" i="1" s="1"/>
  <c r="L175" i="1" s="1"/>
  <c r="L183" i="1" s="1"/>
  <c r="L191" i="1" s="1"/>
  <c r="L199" i="1" s="1"/>
  <c r="L207" i="1" s="1"/>
  <c r="L215" i="1" s="1"/>
  <c r="L223" i="1" s="1"/>
  <c r="L231" i="1" s="1"/>
  <c r="L239" i="1" s="1"/>
  <c r="L247" i="1" s="1"/>
  <c r="L255" i="1" s="1"/>
  <c r="L263" i="1" s="1"/>
  <c r="L271" i="1" s="1"/>
  <c r="L279" i="1" s="1"/>
  <c r="L287" i="1" s="1"/>
  <c r="L295" i="1" s="1"/>
  <c r="L303" i="1" s="1"/>
  <c r="L311" i="1" s="1"/>
  <c r="L319" i="1" s="1"/>
  <c r="L327" i="1" s="1"/>
  <c r="L335" i="1" s="1"/>
  <c r="L343" i="1" s="1"/>
  <c r="L351" i="1" s="1"/>
  <c r="L359" i="1" s="1"/>
  <c r="L367" i="1" s="1"/>
  <c r="L375" i="1" s="1"/>
  <c r="L383" i="1" s="1"/>
  <c r="L391" i="1" s="1"/>
  <c r="L399" i="1" s="1"/>
  <c r="L407" i="1" s="1"/>
  <c r="L415" i="1" s="1"/>
  <c r="L423" i="1" s="1"/>
  <c r="L431" i="1" s="1"/>
  <c r="L439" i="1" s="1"/>
  <c r="L447" i="1" s="1"/>
  <c r="L455" i="1" s="1"/>
  <c r="L463" i="1" s="1"/>
  <c r="L471" i="1" s="1"/>
  <c r="L479" i="1" s="1"/>
  <c r="L487" i="1" s="1"/>
  <c r="L495" i="1" s="1"/>
  <c r="L503" i="1" s="1"/>
  <c r="L511" i="1" s="1"/>
  <c r="L519" i="1" s="1"/>
  <c r="L527" i="1" s="1"/>
  <c r="L535" i="1" s="1"/>
  <c r="L543" i="1" s="1"/>
  <c r="L551" i="1" s="1"/>
  <c r="L559" i="1" s="1"/>
  <c r="L567" i="1" s="1"/>
  <c r="L575" i="1" s="1"/>
  <c r="L583" i="1" s="1"/>
  <c r="L591" i="1" s="1"/>
  <c r="L599" i="1" s="1"/>
  <c r="L607" i="1" s="1"/>
  <c r="L615" i="1" s="1"/>
  <c r="L623" i="1" s="1"/>
  <c r="L631" i="1" s="1"/>
  <c r="L639" i="1" s="1"/>
  <c r="L16" i="1"/>
  <c r="L24" i="1" s="1"/>
  <c r="L32" i="1" s="1"/>
  <c r="L40" i="1" s="1"/>
  <c r="L48" i="1" s="1"/>
  <c r="L56" i="1" s="1"/>
  <c r="L64" i="1" s="1"/>
  <c r="L72" i="1" s="1"/>
  <c r="L80" i="1" s="1"/>
  <c r="L88" i="1" s="1"/>
  <c r="L96" i="1" s="1"/>
  <c r="L104" i="1" s="1"/>
  <c r="L112" i="1" s="1"/>
  <c r="L120" i="1" s="1"/>
  <c r="L128" i="1" s="1"/>
  <c r="L136" i="1" s="1"/>
  <c r="L144" i="1" s="1"/>
  <c r="L152" i="1" s="1"/>
  <c r="L160" i="1" s="1"/>
  <c r="L168" i="1" s="1"/>
  <c r="L176" i="1" s="1"/>
  <c r="L184" i="1" s="1"/>
  <c r="L192" i="1" s="1"/>
  <c r="L200" i="1" s="1"/>
  <c r="L208" i="1" s="1"/>
  <c r="L216" i="1" s="1"/>
  <c r="L224" i="1" s="1"/>
  <c r="L232" i="1" s="1"/>
  <c r="L240" i="1" s="1"/>
  <c r="L248" i="1" s="1"/>
  <c r="L256" i="1" s="1"/>
  <c r="L264" i="1" s="1"/>
  <c r="L272" i="1" s="1"/>
  <c r="L280" i="1" s="1"/>
  <c r="L288" i="1" s="1"/>
  <c r="L296" i="1" s="1"/>
  <c r="L304" i="1" s="1"/>
  <c r="L312" i="1" s="1"/>
  <c r="L320" i="1" s="1"/>
  <c r="L328" i="1" s="1"/>
  <c r="L336" i="1" s="1"/>
  <c r="L344" i="1" s="1"/>
  <c r="L352" i="1" s="1"/>
  <c r="L360" i="1" s="1"/>
  <c r="L368" i="1" s="1"/>
  <c r="L376" i="1" s="1"/>
  <c r="L384" i="1" s="1"/>
  <c r="L392" i="1" s="1"/>
  <c r="L400" i="1" s="1"/>
  <c r="L408" i="1" s="1"/>
  <c r="L416" i="1" s="1"/>
  <c r="L424" i="1" s="1"/>
  <c r="L432" i="1" s="1"/>
  <c r="L440" i="1" s="1"/>
  <c r="L448" i="1" s="1"/>
  <c r="L456" i="1" s="1"/>
  <c r="L464" i="1" s="1"/>
  <c r="L472" i="1" s="1"/>
  <c r="L480" i="1" s="1"/>
  <c r="L488" i="1" s="1"/>
  <c r="L496" i="1" s="1"/>
  <c r="L504" i="1" s="1"/>
  <c r="L512" i="1" s="1"/>
  <c r="L520" i="1" s="1"/>
  <c r="L528" i="1" s="1"/>
  <c r="L536" i="1" s="1"/>
  <c r="L544" i="1" s="1"/>
  <c r="L552" i="1" s="1"/>
  <c r="L560" i="1" s="1"/>
  <c r="L568" i="1" s="1"/>
  <c r="L576" i="1" s="1"/>
  <c r="L584" i="1" s="1"/>
  <c r="L592" i="1" s="1"/>
  <c r="L600" i="1" s="1"/>
  <c r="L608" i="1" s="1"/>
  <c r="L616" i="1" s="1"/>
  <c r="L624" i="1" s="1"/>
  <c r="L632" i="1" s="1"/>
  <c r="L640" i="1" s="1"/>
  <c r="L17" i="1"/>
  <c r="L18" i="1"/>
  <c r="L26" i="1" s="1"/>
  <c r="L34" i="1" s="1"/>
  <c r="L42" i="1" s="1"/>
  <c r="L50" i="1" s="1"/>
  <c r="L58" i="1" s="1"/>
  <c r="L66" i="1" s="1"/>
  <c r="L74" i="1" s="1"/>
  <c r="L82" i="1" s="1"/>
  <c r="L90" i="1" s="1"/>
  <c r="L98" i="1" s="1"/>
  <c r="L106" i="1" s="1"/>
  <c r="L114" i="1" s="1"/>
  <c r="L122" i="1" s="1"/>
  <c r="L130" i="1" s="1"/>
  <c r="L138" i="1" s="1"/>
  <c r="L146" i="1" s="1"/>
  <c r="L154" i="1" s="1"/>
  <c r="L162" i="1" s="1"/>
  <c r="L170" i="1" s="1"/>
  <c r="L178" i="1" s="1"/>
  <c r="L186" i="1" s="1"/>
  <c r="L194" i="1" s="1"/>
  <c r="L202" i="1" s="1"/>
  <c r="L210" i="1" s="1"/>
  <c r="L218" i="1" s="1"/>
  <c r="L226" i="1" s="1"/>
  <c r="L234" i="1" s="1"/>
  <c r="L242" i="1" s="1"/>
  <c r="L250" i="1" s="1"/>
  <c r="L258" i="1" s="1"/>
  <c r="L266" i="1" s="1"/>
  <c r="L274" i="1" s="1"/>
  <c r="L282" i="1" s="1"/>
  <c r="L290" i="1" s="1"/>
  <c r="L298" i="1" s="1"/>
  <c r="L306" i="1" s="1"/>
  <c r="L314" i="1" s="1"/>
  <c r="L322" i="1" s="1"/>
  <c r="L330" i="1" s="1"/>
  <c r="L338" i="1" s="1"/>
  <c r="L346" i="1" s="1"/>
  <c r="L354" i="1" s="1"/>
  <c r="L362" i="1" s="1"/>
  <c r="L370" i="1" s="1"/>
  <c r="L378" i="1" s="1"/>
  <c r="L386" i="1" s="1"/>
  <c r="L394" i="1" s="1"/>
  <c r="L402" i="1" s="1"/>
  <c r="L410" i="1" s="1"/>
  <c r="L418" i="1" s="1"/>
  <c r="L426" i="1" s="1"/>
  <c r="L434" i="1" s="1"/>
  <c r="L442" i="1" s="1"/>
  <c r="L450" i="1" s="1"/>
  <c r="L458" i="1" s="1"/>
  <c r="L466" i="1" s="1"/>
  <c r="L474" i="1" s="1"/>
  <c r="L482" i="1" s="1"/>
  <c r="L490" i="1" s="1"/>
  <c r="L498" i="1" s="1"/>
  <c r="L506" i="1" s="1"/>
  <c r="L514" i="1" s="1"/>
  <c r="L522" i="1" s="1"/>
  <c r="L530" i="1" s="1"/>
  <c r="L538" i="1" s="1"/>
  <c r="L546" i="1" s="1"/>
  <c r="L554" i="1" s="1"/>
  <c r="L562" i="1" s="1"/>
  <c r="L570" i="1" s="1"/>
  <c r="L578" i="1" s="1"/>
  <c r="L586" i="1" s="1"/>
  <c r="L594" i="1" s="1"/>
  <c r="L602" i="1" s="1"/>
  <c r="L610" i="1" s="1"/>
  <c r="L618" i="1" s="1"/>
  <c r="L626" i="1" s="1"/>
  <c r="L634" i="1" s="1"/>
  <c r="L642" i="1" s="1"/>
  <c r="L25" i="1"/>
  <c r="L33" i="1" s="1"/>
  <c r="L41" i="1" s="1"/>
  <c r="L49" i="1" s="1"/>
  <c r="L57" i="1" s="1"/>
  <c r="L65" i="1" s="1"/>
  <c r="L73" i="1" s="1"/>
  <c r="L81" i="1" s="1"/>
  <c r="L89" i="1" s="1"/>
  <c r="L97" i="1" s="1"/>
  <c r="L105" i="1" s="1"/>
  <c r="L113" i="1" s="1"/>
  <c r="L121" i="1" s="1"/>
  <c r="L129" i="1" s="1"/>
  <c r="L137" i="1" s="1"/>
  <c r="L145" i="1" s="1"/>
  <c r="L153" i="1" s="1"/>
  <c r="L161" i="1" s="1"/>
  <c r="L169" i="1" s="1"/>
  <c r="L177" i="1" s="1"/>
  <c r="L185" i="1" s="1"/>
  <c r="L193" i="1" s="1"/>
  <c r="L201" i="1" s="1"/>
  <c r="L209" i="1" s="1"/>
  <c r="L217" i="1" s="1"/>
  <c r="L225" i="1" s="1"/>
  <c r="L233" i="1" s="1"/>
  <c r="L241" i="1" s="1"/>
  <c r="L249" i="1" s="1"/>
  <c r="L257" i="1" s="1"/>
  <c r="L265" i="1" s="1"/>
  <c r="L273" i="1" s="1"/>
  <c r="L281" i="1" s="1"/>
  <c r="L289" i="1" s="1"/>
  <c r="L297" i="1" s="1"/>
  <c r="L305" i="1" s="1"/>
  <c r="L313" i="1" s="1"/>
  <c r="L321" i="1" s="1"/>
  <c r="L329" i="1" s="1"/>
  <c r="L337" i="1" s="1"/>
  <c r="L345" i="1" s="1"/>
  <c r="L353" i="1" s="1"/>
  <c r="L361" i="1" s="1"/>
  <c r="L369" i="1" s="1"/>
  <c r="L377" i="1" s="1"/>
  <c r="L385" i="1" s="1"/>
  <c r="L393" i="1" s="1"/>
  <c r="L401" i="1" s="1"/>
  <c r="L409" i="1" s="1"/>
  <c r="L417" i="1" s="1"/>
  <c r="L425" i="1" s="1"/>
  <c r="L433" i="1" s="1"/>
  <c r="L441" i="1" s="1"/>
  <c r="L449" i="1" s="1"/>
  <c r="L457" i="1" s="1"/>
  <c r="L465" i="1" s="1"/>
  <c r="L473" i="1" s="1"/>
  <c r="L481" i="1" s="1"/>
  <c r="L489" i="1" s="1"/>
  <c r="L497" i="1" s="1"/>
  <c r="L505" i="1" s="1"/>
  <c r="L513" i="1" s="1"/>
  <c r="L521" i="1" s="1"/>
  <c r="L529" i="1" s="1"/>
  <c r="L537" i="1" s="1"/>
  <c r="L545" i="1" s="1"/>
  <c r="L553" i="1" s="1"/>
  <c r="L561" i="1" s="1"/>
  <c r="L569" i="1" s="1"/>
  <c r="L577" i="1" s="1"/>
  <c r="L585" i="1" s="1"/>
  <c r="L593" i="1" s="1"/>
  <c r="L601" i="1" s="1"/>
  <c r="L609" i="1" s="1"/>
  <c r="L617" i="1" s="1"/>
  <c r="L625" i="1" s="1"/>
  <c r="L633" i="1" s="1"/>
  <c r="L641" i="1" s="1"/>
  <c r="L556" i="1"/>
  <c r="L564" i="1" s="1"/>
  <c r="L572" i="1" s="1"/>
  <c r="L580" i="1" s="1"/>
  <c r="L588" i="1" s="1"/>
  <c r="L596" i="1" s="1"/>
  <c r="L604" i="1" s="1"/>
  <c r="L612" i="1" s="1"/>
  <c r="L620" i="1" s="1"/>
  <c r="L628" i="1" s="1"/>
  <c r="L636" i="1" s="1"/>
  <c r="L558" i="1"/>
  <c r="L566" i="1" s="1"/>
  <c r="L574" i="1" s="1"/>
  <c r="L582" i="1" s="1"/>
  <c r="L590" i="1" s="1"/>
  <c r="L598" i="1" s="1"/>
  <c r="L606" i="1" s="1"/>
  <c r="L614" i="1" s="1"/>
  <c r="L622" i="1" s="1"/>
  <c r="L630" i="1" s="1"/>
  <c r="L638" i="1" s="1"/>
  <c r="L11" i="1"/>
  <c r="L19" i="1" s="1"/>
  <c r="L27" i="1" s="1"/>
  <c r="L35" i="1" s="1"/>
  <c r="L43" i="1" s="1"/>
  <c r="L51" i="1" s="1"/>
  <c r="L59" i="1" s="1"/>
  <c r="L67" i="1" s="1"/>
  <c r="L75" i="1" s="1"/>
  <c r="L83" i="1" s="1"/>
  <c r="L91" i="1" s="1"/>
  <c r="L99" i="1" s="1"/>
  <c r="L107" i="1" s="1"/>
  <c r="L115" i="1" s="1"/>
  <c r="L123" i="1" s="1"/>
  <c r="L131" i="1" s="1"/>
  <c r="L139" i="1" s="1"/>
  <c r="L147" i="1" s="1"/>
  <c r="L155" i="1" s="1"/>
  <c r="L163" i="1" s="1"/>
  <c r="L171" i="1" s="1"/>
  <c r="L179" i="1" s="1"/>
  <c r="L187" i="1" s="1"/>
  <c r="L195" i="1" s="1"/>
  <c r="L203" i="1" s="1"/>
  <c r="L211" i="1" s="1"/>
  <c r="L219" i="1" s="1"/>
  <c r="L227" i="1" s="1"/>
  <c r="L235" i="1" s="1"/>
  <c r="L243" i="1" s="1"/>
  <c r="L251" i="1" s="1"/>
  <c r="L259" i="1" s="1"/>
  <c r="L267" i="1" s="1"/>
  <c r="L275" i="1" s="1"/>
  <c r="L283" i="1" s="1"/>
  <c r="L291" i="1" s="1"/>
  <c r="L299" i="1" s="1"/>
  <c r="L307" i="1" s="1"/>
  <c r="L315" i="1" s="1"/>
  <c r="L323" i="1" s="1"/>
  <c r="L331" i="1" s="1"/>
  <c r="L339" i="1" s="1"/>
  <c r="L347" i="1" s="1"/>
  <c r="L355" i="1" s="1"/>
  <c r="L363" i="1" s="1"/>
  <c r="L371" i="1" s="1"/>
  <c r="L379" i="1" s="1"/>
  <c r="L387" i="1" s="1"/>
  <c r="L395" i="1" s="1"/>
  <c r="L403" i="1" s="1"/>
  <c r="L411" i="1" s="1"/>
  <c r="L419" i="1" s="1"/>
  <c r="L427" i="1" s="1"/>
  <c r="L435" i="1" s="1"/>
  <c r="L443" i="1" s="1"/>
  <c r="L451" i="1" s="1"/>
  <c r="L459" i="1" s="1"/>
  <c r="L467" i="1" s="1"/>
  <c r="L475" i="1" s="1"/>
  <c r="L483" i="1" s="1"/>
  <c r="L491" i="1" s="1"/>
  <c r="L499" i="1" s="1"/>
  <c r="L507" i="1" s="1"/>
  <c r="L515" i="1" s="1"/>
  <c r="L523" i="1" s="1"/>
  <c r="L531" i="1" s="1"/>
  <c r="L539" i="1" s="1"/>
  <c r="L547" i="1" s="1"/>
  <c r="L555" i="1" s="1"/>
  <c r="L563" i="1" s="1"/>
  <c r="L571" i="1" s="1"/>
  <c r="L579" i="1" s="1"/>
  <c r="L587" i="1" s="1"/>
  <c r="L595" i="1" s="1"/>
  <c r="L603" i="1" s="1"/>
  <c r="L611" i="1" s="1"/>
  <c r="L619" i="1" s="1"/>
  <c r="L627" i="1" s="1"/>
  <c r="L635" i="1" s="1"/>
  <c r="H36" i="1"/>
  <c r="E36" i="1" s="1"/>
  <c r="H37" i="1"/>
  <c r="E37" i="1" s="1"/>
  <c r="H38" i="1"/>
  <c r="E38" i="1" s="1"/>
  <c r="H39" i="1"/>
  <c r="E39" i="1" s="1"/>
  <c r="H40" i="1"/>
  <c r="E40" i="1" s="1"/>
  <c r="H41" i="1"/>
  <c r="E41" i="1" s="1"/>
  <c r="H42" i="1"/>
  <c r="E42" i="1" s="1"/>
  <c r="H43" i="1"/>
  <c r="E43" i="1" s="1"/>
  <c r="H44" i="1"/>
  <c r="E44" i="1" s="1"/>
  <c r="H45" i="1"/>
  <c r="E45" i="1" s="1"/>
  <c r="H46" i="1"/>
  <c r="E46" i="1" s="1"/>
  <c r="H47" i="1"/>
  <c r="E47" i="1" s="1"/>
  <c r="H48" i="1"/>
  <c r="E48" i="1" s="1"/>
  <c r="H49" i="1"/>
  <c r="E49" i="1" s="1"/>
  <c r="H50" i="1"/>
  <c r="E50" i="1" s="1"/>
  <c r="H51" i="1"/>
  <c r="E51" i="1" s="1"/>
  <c r="H52" i="1"/>
  <c r="E52" i="1" s="1"/>
  <c r="H53" i="1"/>
  <c r="E53" i="1" s="1"/>
  <c r="H54" i="1"/>
  <c r="E54" i="1" s="1"/>
  <c r="H55" i="1"/>
  <c r="E55" i="1" s="1"/>
  <c r="H56" i="1"/>
  <c r="E56" i="1" s="1"/>
  <c r="H57" i="1"/>
  <c r="E57" i="1" s="1"/>
  <c r="H58" i="1"/>
  <c r="E58" i="1" s="1"/>
  <c r="H59" i="1"/>
  <c r="E59" i="1" s="1"/>
  <c r="H60" i="1"/>
  <c r="E60" i="1" s="1"/>
  <c r="H61" i="1"/>
  <c r="E61" i="1" s="1"/>
  <c r="H62" i="1"/>
  <c r="E62" i="1" s="1"/>
  <c r="H63" i="1"/>
  <c r="E63" i="1" s="1"/>
  <c r="H64" i="1"/>
  <c r="E64" i="1" s="1"/>
  <c r="H65" i="1"/>
  <c r="E65" i="1" s="1"/>
  <c r="H66" i="1"/>
  <c r="E66" i="1" s="1"/>
  <c r="H68" i="1"/>
  <c r="H70" i="1"/>
  <c r="H74" i="1"/>
  <c r="H76" i="1"/>
  <c r="H78" i="1"/>
  <c r="H82" i="1"/>
  <c r="H84" i="1"/>
  <c r="H86" i="1"/>
  <c r="H90" i="1"/>
  <c r="H94" i="1"/>
  <c r="H98" i="1"/>
  <c r="H35" i="1"/>
  <c r="AY246" i="4"/>
  <c r="AY251" i="4"/>
  <c r="AP258" i="4"/>
  <c r="AN265" i="9"/>
  <c r="AN266" i="9"/>
  <c r="AV231" i="4"/>
  <c r="AN267" i="9"/>
  <c r="AN269" i="9"/>
  <c r="AV240" i="4"/>
  <c r="AR266" i="9"/>
  <c r="AN259" i="9"/>
  <c r="AN261" i="9"/>
  <c r="AY244" i="4"/>
  <c r="AN284" i="9"/>
  <c r="AO284" i="9" s="1"/>
  <c r="AN260" i="9"/>
  <c r="AX260" i="9" s="1"/>
  <c r="AU265" i="9"/>
  <c r="AN288" i="9"/>
  <c r="AN264" i="9"/>
  <c r="AR265" i="9"/>
  <c r="AU260" i="9"/>
  <c r="AN283" i="9"/>
  <c r="AX267" i="9"/>
  <c r="AN280" i="9"/>
  <c r="AS237" i="4"/>
  <c r="AR284" i="9"/>
  <c r="AN285" i="9"/>
  <c r="AO283" i="9"/>
  <c r="AX283" i="9"/>
  <c r="AX261" i="9"/>
  <c r="AX285" i="9"/>
  <c r="AR259" i="9"/>
  <c r="AU261" i="9"/>
  <c r="AX259" i="9"/>
  <c r="AR261" i="9"/>
  <c r="AV247" i="4"/>
  <c r="AO288" i="9"/>
  <c r="AR280" i="9"/>
  <c r="AU285" i="9"/>
  <c r="AN263" i="9"/>
  <c r="AN282" i="9"/>
  <c r="AX284" i="9"/>
  <c r="AN275" i="9"/>
  <c r="AS249" i="4"/>
  <c r="AN268" i="9"/>
  <c r="AU268" i="9" s="1"/>
  <c r="AN273" i="9"/>
  <c r="AR273" i="9" s="1"/>
  <c r="AU284" i="9"/>
  <c r="AR264" i="9"/>
  <c r="AN277" i="9"/>
  <c r="AX265" i="9"/>
  <c r="AX264" i="9"/>
  <c r="AN271" i="9"/>
  <c r="AR268" i="9"/>
  <c r="AR260" i="9"/>
  <c r="AN290" i="9"/>
  <c r="AU271" i="9"/>
  <c r="AR285" i="9"/>
  <c r="AU259" i="9"/>
  <c r="AX280" i="9"/>
  <c r="AU263" i="9"/>
  <c r="AN287" i="9"/>
  <c r="AR287" i="9"/>
  <c r="AU287" i="9"/>
  <c r="AR290" i="9"/>
  <c r="AY239" i="4"/>
  <c r="AS240" i="4"/>
  <c r="AN279" i="9"/>
  <c r="AN270" i="9"/>
  <c r="AU266" i="9"/>
  <c r="AN262" i="9"/>
  <c r="AS235" i="4"/>
  <c r="AN281" i="9"/>
  <c r="AR281" i="9" s="1"/>
  <c r="AN278" i="9"/>
  <c r="AU288" i="9"/>
  <c r="AU281" i="9"/>
  <c r="AU282" i="9"/>
  <c r="AN272" i="9"/>
  <c r="AN289" i="9"/>
  <c r="AR288" i="9"/>
  <c r="AR283" i="9"/>
  <c r="AN276" i="9"/>
  <c r="AU267" i="9"/>
  <c r="AX266" i="9"/>
  <c r="AX273" i="9"/>
  <c r="AN274" i="9"/>
  <c r="AU279" i="9"/>
  <c r="AU280" i="9"/>
  <c r="AS238" i="4"/>
  <c r="AR270" i="9"/>
  <c r="AX276" i="9"/>
  <c r="AO285" i="9"/>
  <c r="AX269" i="9"/>
  <c r="AU269" i="9"/>
  <c r="AN286" i="9"/>
  <c r="AU283" i="9"/>
  <c r="AR274" i="9"/>
  <c r="AR263" i="9"/>
  <c r="AX263" i="9"/>
  <c r="AR282" i="9"/>
  <c r="AX282" i="9"/>
  <c r="AX275" i="9"/>
  <c r="AU275" i="9"/>
  <c r="AU277" i="9"/>
  <c r="AR277" i="9"/>
  <c r="AX271" i="9"/>
  <c r="AR271" i="9"/>
  <c r="AX290" i="9"/>
  <c r="AU290" i="9"/>
  <c r="AO290" i="9"/>
  <c r="AX287" i="9"/>
  <c r="AO287" i="9"/>
  <c r="AR279" i="9"/>
  <c r="AX279" i="9"/>
  <c r="AU270" i="9"/>
  <c r="AX270" i="9"/>
  <c r="AX262" i="9"/>
  <c r="AU262" i="9"/>
  <c r="AR278" i="9"/>
  <c r="AU278" i="9"/>
  <c r="AX272" i="9"/>
  <c r="AU272" i="9"/>
  <c r="AR272" i="9"/>
  <c r="AR289" i="9"/>
  <c r="AO289" i="9"/>
  <c r="AU289" i="9"/>
  <c r="AX289" i="9"/>
  <c r="AU276" i="9"/>
  <c r="AR276" i="9"/>
  <c r="AU274" i="9"/>
  <c r="AX274" i="9"/>
  <c r="AX286" i="9"/>
  <c r="AO286" i="9"/>
  <c r="AU286" i="9"/>
  <c r="AR286" i="9"/>
  <c r="AT240" i="4" l="1"/>
  <c r="AU240" i="4"/>
  <c r="AZ239" i="4"/>
  <c r="AZ244" i="4"/>
  <c r="AR258" i="4"/>
  <c r="AQ258" i="4"/>
  <c r="AZ251" i="4"/>
  <c r="AZ246" i="4"/>
  <c r="H92" i="1"/>
  <c r="J306" i="9"/>
  <c r="I306" i="8"/>
  <c r="I338" i="3"/>
  <c r="J393" i="9"/>
  <c r="I393" i="8"/>
  <c r="I425" i="3"/>
  <c r="J389" i="9"/>
  <c r="I389" i="8"/>
  <c r="I421" i="3"/>
  <c r="J331" i="9"/>
  <c r="I331" i="8"/>
  <c r="I363" i="3"/>
  <c r="J405" i="9"/>
  <c r="I405" i="8"/>
  <c r="I437" i="3"/>
  <c r="J397" i="9"/>
  <c r="I397" i="8"/>
  <c r="I429" i="3"/>
  <c r="J360" i="9"/>
  <c r="I360" i="8"/>
  <c r="I392" i="3"/>
  <c r="J322" i="9"/>
  <c r="I322" i="8"/>
  <c r="I354" i="3"/>
  <c r="J372" i="9"/>
  <c r="I372" i="8"/>
  <c r="I404" i="3"/>
  <c r="J327" i="9"/>
  <c r="I327" i="8"/>
  <c r="I359" i="3"/>
  <c r="J310" i="9"/>
  <c r="I310" i="8"/>
  <c r="I342" i="3"/>
  <c r="J335" i="9"/>
  <c r="I335" i="8"/>
  <c r="I367" i="3"/>
  <c r="J351" i="9"/>
  <c r="I351" i="8"/>
  <c r="I383" i="3"/>
  <c r="J294" i="9"/>
  <c r="I294" i="8"/>
  <c r="I326" i="3"/>
  <c r="H96" i="1"/>
  <c r="H88" i="1"/>
  <c r="H80" i="1"/>
  <c r="H72" i="1"/>
  <c r="J364" i="9"/>
  <c r="I364" i="8"/>
  <c r="I396" i="3"/>
  <c r="J298" i="9"/>
  <c r="I298" i="8"/>
  <c r="I330" i="3"/>
  <c r="J409" i="9"/>
  <c r="I409" i="8"/>
  <c r="I441" i="3"/>
  <c r="J384" i="9"/>
  <c r="I384" i="8"/>
  <c r="I416" i="3"/>
  <c r="J318" i="9"/>
  <c r="I318" i="8"/>
  <c r="I350" i="3"/>
  <c r="J347" i="9"/>
  <c r="I347" i="8"/>
  <c r="I379" i="3"/>
  <c r="J413" i="9"/>
  <c r="I413" i="8"/>
  <c r="I445" i="3"/>
  <c r="J343" i="9"/>
  <c r="I343" i="8"/>
  <c r="I375" i="3"/>
  <c r="AM254" i="9"/>
  <c r="J356" i="9"/>
  <c r="I356" i="8"/>
  <c r="I388" i="3"/>
  <c r="J302" i="9"/>
  <c r="I302" i="8"/>
  <c r="I334" i="3"/>
  <c r="J368" i="9"/>
  <c r="I368" i="8"/>
  <c r="I400" i="3"/>
  <c r="J401" i="9"/>
  <c r="I401" i="8"/>
  <c r="I433" i="3"/>
  <c r="I323" i="3"/>
  <c r="J291" i="9"/>
  <c r="I291" i="8"/>
  <c r="J380" i="9"/>
  <c r="I380" i="8"/>
  <c r="I412" i="3"/>
  <c r="J417" i="9"/>
  <c r="I417" i="8"/>
  <c r="I449" i="3"/>
  <c r="J339" i="9"/>
  <c r="I339" i="8"/>
  <c r="I371" i="3"/>
  <c r="J314" i="9"/>
  <c r="I314" i="8"/>
  <c r="I346" i="3"/>
  <c r="J376" i="9"/>
  <c r="I376" i="8"/>
  <c r="I408" i="3"/>
  <c r="AN252" i="4"/>
  <c r="AN258" i="4"/>
  <c r="AN257" i="4"/>
  <c r="AN256" i="4"/>
  <c r="AN254" i="4"/>
  <c r="AN253" i="4"/>
  <c r="AN255" i="4"/>
  <c r="AN251" i="4"/>
  <c r="AQ248" i="4"/>
  <c r="AQ232" i="4"/>
  <c r="AR241" i="4"/>
  <c r="AN241" i="4" s="1"/>
  <c r="AQ247" i="4"/>
  <c r="AQ240" i="4"/>
  <c r="AN204" i="4"/>
  <c r="AN205" i="4"/>
  <c r="AQ250" i="4"/>
  <c r="AQ238" i="4"/>
  <c r="AQ245" i="4"/>
  <c r="AR249" i="4"/>
  <c r="AM252" i="9"/>
  <c r="AN198" i="4"/>
  <c r="AR246" i="4"/>
  <c r="AN246" i="4" s="1"/>
  <c r="AR230" i="4"/>
  <c r="AN230" i="4" s="1"/>
  <c r="AR237" i="4"/>
  <c r="AR243" i="4"/>
  <c r="AN243" i="4" s="1"/>
  <c r="AQ236" i="4"/>
  <c r="AR229" i="4"/>
  <c r="AN229" i="4" s="1"/>
  <c r="AQ244" i="4"/>
  <c r="AR235" i="4"/>
  <c r="AM256" i="9"/>
  <c r="AN218" i="4"/>
  <c r="AQ242" i="4"/>
  <c r="AQ228" i="4"/>
  <c r="AR234" i="4"/>
  <c r="AN234" i="4" s="1"/>
  <c r="AR239" i="4"/>
  <c r="AN239" i="4" s="1"/>
  <c r="AR231" i="4"/>
  <c r="AR227" i="4"/>
  <c r="AN227" i="4" s="1"/>
  <c r="AR233" i="4"/>
  <c r="AN233" i="4" s="1"/>
  <c r="AN211" i="4"/>
  <c r="AN212" i="4"/>
  <c r="AQ229" i="4"/>
  <c r="AR247" i="4"/>
  <c r="AR245" i="4"/>
  <c r="AN245" i="4" s="1"/>
  <c r="AQ249" i="4"/>
  <c r="AR240" i="4"/>
  <c r="AQ241" i="4"/>
  <c r="AQ231" i="4"/>
  <c r="AQ246" i="4"/>
  <c r="AQ239" i="4"/>
  <c r="AR238" i="4"/>
  <c r="AQ243" i="4"/>
  <c r="AR244" i="4"/>
  <c r="AN244" i="4" s="1"/>
  <c r="AQ234" i="4"/>
  <c r="AQ237" i="4"/>
  <c r="AR236" i="4"/>
  <c r="AN236" i="4" s="1"/>
  <c r="AQ230" i="4"/>
  <c r="AQ235" i="4"/>
  <c r="AQ227" i="4"/>
  <c r="AU238" i="4"/>
  <c r="AT238" i="4"/>
  <c r="AU237" i="4"/>
  <c r="AT237" i="4"/>
  <c r="AT235" i="4"/>
  <c r="AU235" i="4"/>
  <c r="AN235" i="4" s="1"/>
  <c r="AU249" i="4"/>
  <c r="AT249" i="4"/>
  <c r="BA206" i="4"/>
  <c r="AN206" i="4" s="1"/>
  <c r="BA217" i="4"/>
  <c r="AN217" i="4" s="1"/>
  <c r="BA203" i="4"/>
  <c r="AN203" i="4" s="1"/>
  <c r="BA214" i="4"/>
  <c r="AN214" i="4" s="1"/>
  <c r="BA213" i="4"/>
  <c r="AN213" i="4" s="1"/>
  <c r="BA197" i="4"/>
  <c r="AN197" i="4" s="1"/>
  <c r="AR250" i="4"/>
  <c r="AN250" i="4" s="1"/>
  <c r="AR248" i="4"/>
  <c r="AN248" i="4" s="1"/>
  <c r="AR242" i="4"/>
  <c r="AN242" i="4" s="1"/>
  <c r="AR232" i="4"/>
  <c r="AN232" i="4" s="1"/>
  <c r="AR228" i="4"/>
  <c r="AN228" i="4" s="1"/>
  <c r="AS290" i="9"/>
  <c r="AT290" i="9"/>
  <c r="AV290" i="9"/>
  <c r="AW290" i="9"/>
  <c r="AY290" i="9"/>
  <c r="AZ290" i="9"/>
  <c r="AP290" i="9"/>
  <c r="AS286" i="9"/>
  <c r="AT286" i="9"/>
  <c r="AV286" i="9"/>
  <c r="AW286" i="9"/>
  <c r="AY286" i="9"/>
  <c r="AZ286" i="9"/>
  <c r="AP286" i="9"/>
  <c r="AT278" i="9"/>
  <c r="AS278" i="9"/>
  <c r="AW278" i="9"/>
  <c r="AV278" i="9"/>
  <c r="AT270" i="9"/>
  <c r="AS270" i="9"/>
  <c r="AW270" i="9"/>
  <c r="AV270" i="9"/>
  <c r="AY270" i="9"/>
  <c r="AZ270" i="9"/>
  <c r="AW262" i="9"/>
  <c r="AV262" i="9"/>
  <c r="AY262" i="9"/>
  <c r="AZ262" i="9"/>
  <c r="AT289" i="9"/>
  <c r="AS289" i="9"/>
  <c r="AW289" i="9"/>
  <c r="AV289" i="9"/>
  <c r="AY289" i="9"/>
  <c r="AZ289" i="9"/>
  <c r="AP289" i="9"/>
  <c r="AS273" i="9"/>
  <c r="AT273" i="9"/>
  <c r="AY273" i="9"/>
  <c r="AZ273" i="9"/>
  <c r="AT282" i="9"/>
  <c r="AS282" i="9"/>
  <c r="AW282" i="9"/>
  <c r="AV282" i="9"/>
  <c r="AY282" i="9"/>
  <c r="AZ282" i="9"/>
  <c r="AS280" i="9"/>
  <c r="AT280" i="9"/>
  <c r="AV280" i="9"/>
  <c r="AW280" i="9"/>
  <c r="AY280" i="9"/>
  <c r="AZ280" i="9"/>
  <c r="AT274" i="9"/>
  <c r="AS274" i="9"/>
  <c r="AW274" i="9"/>
  <c r="AV274" i="9"/>
  <c r="AY274" i="9"/>
  <c r="AZ274" i="9"/>
  <c r="AS264" i="9"/>
  <c r="AT264" i="9"/>
  <c r="AY264" i="9"/>
  <c r="AZ264" i="9"/>
  <c r="AS260" i="9"/>
  <c r="AT260" i="9"/>
  <c r="AV260" i="9"/>
  <c r="AW260" i="9"/>
  <c r="AY260" i="9"/>
  <c r="AZ260" i="9"/>
  <c r="AT285" i="9"/>
  <c r="AS285" i="9"/>
  <c r="AW285" i="9"/>
  <c r="AV285" i="9"/>
  <c r="AY285" i="9"/>
  <c r="AZ285" i="9"/>
  <c r="AP285" i="9"/>
  <c r="AS277" i="9"/>
  <c r="AT277" i="9"/>
  <c r="AV277" i="9"/>
  <c r="AW277" i="9"/>
  <c r="AV269" i="9"/>
  <c r="AW269" i="9"/>
  <c r="AY269" i="9"/>
  <c r="AZ269" i="9"/>
  <c r="AT266" i="9"/>
  <c r="AS266" i="9"/>
  <c r="AW266" i="9"/>
  <c r="AV266" i="9"/>
  <c r="AY266" i="9"/>
  <c r="AZ266" i="9"/>
  <c r="AT287" i="9"/>
  <c r="AS287" i="9"/>
  <c r="AW287" i="9"/>
  <c r="AV287" i="9"/>
  <c r="AY287" i="9"/>
  <c r="AZ287" i="9"/>
  <c r="AP287" i="9"/>
  <c r="AT283" i="9"/>
  <c r="AS283" i="9"/>
  <c r="AW283" i="9"/>
  <c r="AV283" i="9"/>
  <c r="AY283" i="9"/>
  <c r="AZ283" i="9"/>
  <c r="AP283" i="9"/>
  <c r="AS281" i="9"/>
  <c r="AT281" i="9"/>
  <c r="AV281" i="9"/>
  <c r="AW281" i="9"/>
  <c r="AT279" i="9"/>
  <c r="AS279" i="9"/>
  <c r="AW279" i="9"/>
  <c r="AV279" i="9"/>
  <c r="AY279" i="9"/>
  <c r="AZ279" i="9"/>
  <c r="AW275" i="9"/>
  <c r="AV275" i="9"/>
  <c r="AY275" i="9"/>
  <c r="AZ275" i="9"/>
  <c r="AT271" i="9"/>
  <c r="AS271" i="9"/>
  <c r="AW271" i="9"/>
  <c r="AV271" i="9"/>
  <c r="AY271" i="9"/>
  <c r="AZ271" i="9"/>
  <c r="AS268" i="9"/>
  <c r="AT268" i="9"/>
  <c r="AV268" i="9"/>
  <c r="AW268" i="9"/>
  <c r="AT263" i="9"/>
  <c r="AS263" i="9"/>
  <c r="AW263" i="9"/>
  <c r="AV263" i="9"/>
  <c r="AY263" i="9"/>
  <c r="AZ263" i="9"/>
  <c r="AS261" i="9"/>
  <c r="AT261" i="9"/>
  <c r="AV261" i="9"/>
  <c r="AW261" i="9"/>
  <c r="AY261" i="9"/>
  <c r="AZ261" i="9"/>
  <c r="AT259" i="9"/>
  <c r="AS259" i="9"/>
  <c r="AW259" i="9"/>
  <c r="AV259" i="9"/>
  <c r="AY259" i="9"/>
  <c r="AZ259" i="9"/>
  <c r="AS288" i="9"/>
  <c r="AT288" i="9"/>
  <c r="AV288" i="9"/>
  <c r="AW288" i="9"/>
  <c r="AP288" i="9"/>
  <c r="AS284" i="9"/>
  <c r="AT284" i="9"/>
  <c r="AV284" i="9"/>
  <c r="AW284" i="9"/>
  <c r="AY284" i="9"/>
  <c r="AZ284" i="9"/>
  <c r="AP284" i="9"/>
  <c r="AS276" i="9"/>
  <c r="AT276" i="9"/>
  <c r="AV276" i="9"/>
  <c r="AW276" i="9"/>
  <c r="AY276" i="9"/>
  <c r="AZ276" i="9"/>
  <c r="AS272" i="9"/>
  <c r="AT272" i="9"/>
  <c r="AV272" i="9"/>
  <c r="AW272" i="9"/>
  <c r="AY272" i="9"/>
  <c r="AZ272" i="9"/>
  <c r="AW267" i="9"/>
  <c r="AV267" i="9"/>
  <c r="AY267" i="9"/>
  <c r="AZ267" i="9"/>
  <c r="AS265" i="9"/>
  <c r="AT265" i="9"/>
  <c r="AV265" i="9"/>
  <c r="AW265" i="9"/>
  <c r="AY265" i="9"/>
  <c r="AZ265" i="9"/>
  <c r="AO250" i="9"/>
  <c r="AQ250" i="9"/>
  <c r="AO248" i="9"/>
  <c r="AQ248" i="9"/>
  <c r="AO246" i="9"/>
  <c r="AQ246" i="9"/>
  <c r="AO242" i="9"/>
  <c r="AQ242" i="9"/>
  <c r="AO238" i="9"/>
  <c r="AQ238" i="9"/>
  <c r="AO232" i="9"/>
  <c r="AQ232" i="9"/>
  <c r="AO230" i="9"/>
  <c r="AQ230" i="9"/>
  <c r="AO228" i="9"/>
  <c r="AQ228" i="9"/>
  <c r="AO245" i="9"/>
  <c r="AQ245" i="9"/>
  <c r="AO241" i="9"/>
  <c r="AQ241" i="9"/>
  <c r="AO237" i="9"/>
  <c r="AQ237" i="9"/>
  <c r="AO234" i="9"/>
  <c r="AQ234" i="9"/>
  <c r="AO249" i="9"/>
  <c r="AQ249" i="9"/>
  <c r="AO247" i="9"/>
  <c r="AQ247" i="9"/>
  <c r="AO243" i="9"/>
  <c r="AQ243" i="9"/>
  <c r="AO239" i="9"/>
  <c r="AQ239" i="9"/>
  <c r="AO236" i="9"/>
  <c r="AQ236" i="9"/>
  <c r="AO231" i="9"/>
  <c r="AQ231" i="9"/>
  <c r="AO229" i="9"/>
  <c r="AQ229" i="9"/>
  <c r="AO227" i="9"/>
  <c r="AQ227" i="9"/>
  <c r="AO244" i="9"/>
  <c r="AQ244" i="9"/>
  <c r="AO240" i="9"/>
  <c r="AQ240" i="9"/>
  <c r="AO235" i="9"/>
  <c r="AQ235" i="9"/>
  <c r="AO233" i="9"/>
  <c r="AQ233" i="9"/>
  <c r="AP282" i="4"/>
  <c r="L282" i="9"/>
  <c r="AP280" i="4"/>
  <c r="L280" i="9"/>
  <c r="AP278" i="4"/>
  <c r="L278" i="9"/>
  <c r="AP274" i="4"/>
  <c r="L274" i="9"/>
  <c r="AP270" i="4"/>
  <c r="L270" i="9"/>
  <c r="AP264" i="4"/>
  <c r="L264" i="9"/>
  <c r="AP262" i="4"/>
  <c r="L262" i="9"/>
  <c r="AP260" i="4"/>
  <c r="L260" i="9"/>
  <c r="AP277" i="4"/>
  <c r="L277" i="9"/>
  <c r="AP273" i="4"/>
  <c r="L273" i="9"/>
  <c r="AP269" i="4"/>
  <c r="L269" i="9"/>
  <c r="AP266" i="4"/>
  <c r="L266" i="9"/>
  <c r="AP281" i="4"/>
  <c r="L281" i="9"/>
  <c r="AP279" i="4"/>
  <c r="L279" i="9"/>
  <c r="AP275" i="4"/>
  <c r="L275" i="9"/>
  <c r="AP271" i="4"/>
  <c r="L271" i="9"/>
  <c r="AP268" i="4"/>
  <c r="L268" i="9"/>
  <c r="AP263" i="4"/>
  <c r="L263" i="9"/>
  <c r="AP261" i="4"/>
  <c r="L261" i="9"/>
  <c r="AP259" i="4"/>
  <c r="L259" i="9"/>
  <c r="AP276" i="4"/>
  <c r="L276" i="9"/>
  <c r="AP272" i="4"/>
  <c r="L272" i="9"/>
  <c r="AP267" i="4"/>
  <c r="L267" i="9"/>
  <c r="AP265" i="4"/>
  <c r="L265" i="9"/>
  <c r="AW247" i="4"/>
  <c r="AX247" i="4"/>
  <c r="BA247" i="4" s="1"/>
  <c r="AW240" i="4"/>
  <c r="AX240" i="4"/>
  <c r="BA240" i="4" s="1"/>
  <c r="AW231" i="4"/>
  <c r="AX231" i="4"/>
  <c r="BA231" i="4" s="1"/>
  <c r="AQ280" i="4"/>
  <c r="H69" i="1"/>
  <c r="AF641" i="1"/>
  <c r="AH641" i="1"/>
  <c r="AE641" i="1"/>
  <c r="AG641" i="1"/>
  <c r="AI641" i="1"/>
  <c r="AF639" i="1"/>
  <c r="AH639" i="1"/>
  <c r="AE639" i="1"/>
  <c r="AG639" i="1"/>
  <c r="AI639" i="1"/>
  <c r="AF637" i="1"/>
  <c r="AH637" i="1"/>
  <c r="AE637" i="1"/>
  <c r="AG637" i="1"/>
  <c r="AI637" i="1"/>
  <c r="AF635" i="1"/>
  <c r="AH635" i="1"/>
  <c r="AE635" i="1"/>
  <c r="AG635" i="1"/>
  <c r="AI635" i="1"/>
  <c r="AF609" i="1"/>
  <c r="AH609" i="1"/>
  <c r="AE609" i="1"/>
  <c r="AG609" i="1"/>
  <c r="AI609" i="1"/>
  <c r="AF607" i="1"/>
  <c r="AH607" i="1"/>
  <c r="AE607" i="1"/>
  <c r="AG607" i="1"/>
  <c r="AI607" i="1"/>
  <c r="AF605" i="1"/>
  <c r="AH605" i="1"/>
  <c r="AE605" i="1"/>
  <c r="AG605" i="1"/>
  <c r="AI605" i="1"/>
  <c r="AF603" i="1"/>
  <c r="AH603" i="1"/>
  <c r="AE603" i="1"/>
  <c r="AG603" i="1"/>
  <c r="AI603" i="1"/>
  <c r="AF577" i="1"/>
  <c r="AH577" i="1"/>
  <c r="AE577" i="1"/>
  <c r="AG577" i="1"/>
  <c r="AI577" i="1"/>
  <c r="AF575" i="1"/>
  <c r="AH575" i="1"/>
  <c r="AE575" i="1"/>
  <c r="AG575" i="1"/>
  <c r="AI575" i="1"/>
  <c r="AF573" i="1"/>
  <c r="AH573" i="1"/>
  <c r="AE573" i="1"/>
  <c r="AG573" i="1"/>
  <c r="AI573" i="1"/>
  <c r="AF571" i="1"/>
  <c r="AH571" i="1"/>
  <c r="AE571" i="1"/>
  <c r="AG571" i="1"/>
  <c r="AI571" i="1"/>
  <c r="AF545" i="1"/>
  <c r="AH545" i="1"/>
  <c r="AE545" i="1"/>
  <c r="AG545" i="1"/>
  <c r="AI545" i="1"/>
  <c r="AF543" i="1"/>
  <c r="AH543" i="1"/>
  <c r="AE543" i="1"/>
  <c r="AG543" i="1"/>
  <c r="AI543" i="1"/>
  <c r="AF541" i="1"/>
  <c r="AH541" i="1"/>
  <c r="AE541" i="1"/>
  <c r="AG541" i="1"/>
  <c r="AI541" i="1"/>
  <c r="AF539" i="1"/>
  <c r="AH539" i="1"/>
  <c r="AE539" i="1"/>
  <c r="AG539" i="1"/>
  <c r="AI539" i="1"/>
  <c r="AF513" i="1"/>
  <c r="AH513" i="1"/>
  <c r="AE513" i="1"/>
  <c r="AG513" i="1"/>
  <c r="AI513" i="1"/>
  <c r="AF511" i="1"/>
  <c r="AH511" i="1"/>
  <c r="AE511" i="1"/>
  <c r="AG511" i="1"/>
  <c r="AI511" i="1"/>
  <c r="AF509" i="1"/>
  <c r="AH509" i="1"/>
  <c r="AE509" i="1"/>
  <c r="AG509" i="1"/>
  <c r="AI509" i="1"/>
  <c r="AF507" i="1"/>
  <c r="AH507" i="1"/>
  <c r="AE507" i="1"/>
  <c r="AG507" i="1"/>
  <c r="AI507" i="1"/>
  <c r="AF481" i="1"/>
  <c r="AH481" i="1"/>
  <c r="AE481" i="1"/>
  <c r="AG481" i="1"/>
  <c r="AI481" i="1"/>
  <c r="AF479" i="1"/>
  <c r="AH479" i="1"/>
  <c r="AE479" i="1"/>
  <c r="AG479" i="1"/>
  <c r="AI479" i="1"/>
  <c r="AF477" i="1"/>
  <c r="AH477" i="1"/>
  <c r="AE477" i="1"/>
  <c r="AG477" i="1"/>
  <c r="AI477" i="1"/>
  <c r="AF475" i="1"/>
  <c r="AH475" i="1"/>
  <c r="AE475" i="1"/>
  <c r="AG475" i="1"/>
  <c r="AI475" i="1"/>
  <c r="AF449" i="1"/>
  <c r="AH449" i="1"/>
  <c r="AE449" i="1"/>
  <c r="AG449" i="1"/>
  <c r="AI449" i="1"/>
  <c r="AF447" i="1"/>
  <c r="AH447" i="1"/>
  <c r="AE447" i="1"/>
  <c r="AG447" i="1"/>
  <c r="AI447" i="1"/>
  <c r="AF445" i="1"/>
  <c r="AH445" i="1"/>
  <c r="AE445" i="1"/>
  <c r="AG445" i="1"/>
  <c r="AI445" i="1"/>
  <c r="AF443" i="1"/>
  <c r="AH443" i="1"/>
  <c r="AE443" i="1"/>
  <c r="AG443" i="1"/>
  <c r="AI443" i="1"/>
  <c r="AF417" i="1"/>
  <c r="AH417" i="1"/>
  <c r="AE417" i="1"/>
  <c r="AG417" i="1"/>
  <c r="AI417" i="1"/>
  <c r="AF415" i="1"/>
  <c r="AH415" i="1"/>
  <c r="AE415" i="1"/>
  <c r="AG415" i="1"/>
  <c r="AI415" i="1"/>
  <c r="AF413" i="1"/>
  <c r="AH413" i="1"/>
  <c r="AE413" i="1"/>
  <c r="AG413" i="1"/>
  <c r="AI413" i="1"/>
  <c r="AF411" i="1"/>
  <c r="AH411" i="1"/>
  <c r="AE411" i="1"/>
  <c r="AG411" i="1"/>
  <c r="AI411" i="1"/>
  <c r="AF385" i="1"/>
  <c r="AH385" i="1"/>
  <c r="AE385" i="1"/>
  <c r="AG385" i="1"/>
  <c r="AI385" i="1"/>
  <c r="AF383" i="1"/>
  <c r="AH383" i="1"/>
  <c r="AE383" i="1"/>
  <c r="AG383" i="1"/>
  <c r="AI383" i="1"/>
  <c r="AF381" i="1"/>
  <c r="AH381" i="1"/>
  <c r="AE381" i="1"/>
  <c r="AG381" i="1"/>
  <c r="AI381" i="1"/>
  <c r="AF379" i="1"/>
  <c r="AH379" i="1"/>
  <c r="AE379" i="1"/>
  <c r="AG379" i="1"/>
  <c r="AI379" i="1"/>
  <c r="AF353" i="1"/>
  <c r="AH353" i="1"/>
  <c r="AE353" i="1"/>
  <c r="AG353" i="1"/>
  <c r="AI353" i="1"/>
  <c r="AF351" i="1"/>
  <c r="AH351" i="1"/>
  <c r="AE351" i="1"/>
  <c r="AG351" i="1"/>
  <c r="AI351" i="1"/>
  <c r="AF349" i="1"/>
  <c r="AH349" i="1"/>
  <c r="AE349" i="1"/>
  <c r="AG349" i="1"/>
  <c r="AI349" i="1"/>
  <c r="AF347" i="1"/>
  <c r="AH347" i="1"/>
  <c r="AE347" i="1"/>
  <c r="AG347" i="1"/>
  <c r="AI347" i="1"/>
  <c r="AF321" i="1"/>
  <c r="AH321" i="1"/>
  <c r="AE321" i="1"/>
  <c r="AG321" i="1"/>
  <c r="AI321" i="1"/>
  <c r="AF319" i="1"/>
  <c r="AH319" i="1"/>
  <c r="AE319" i="1"/>
  <c r="AG319" i="1"/>
  <c r="AI319" i="1"/>
  <c r="AF317" i="1"/>
  <c r="AH317" i="1"/>
  <c r="AE317" i="1"/>
  <c r="AG317" i="1"/>
  <c r="AI317" i="1"/>
  <c r="AF315" i="1"/>
  <c r="AH315" i="1"/>
  <c r="AE315" i="1"/>
  <c r="AG315" i="1"/>
  <c r="AI315" i="1"/>
  <c r="AF289" i="1"/>
  <c r="AH289" i="1"/>
  <c r="AE289" i="1"/>
  <c r="AG289" i="1"/>
  <c r="AI289" i="1"/>
  <c r="AF287" i="1"/>
  <c r="AH287" i="1"/>
  <c r="AE287" i="1"/>
  <c r="AG287" i="1"/>
  <c r="AI287" i="1"/>
  <c r="AF285" i="1"/>
  <c r="AH285" i="1"/>
  <c r="AE285" i="1"/>
  <c r="AG285" i="1"/>
  <c r="AI285" i="1"/>
  <c r="AF283" i="1"/>
  <c r="AH283" i="1"/>
  <c r="AE283" i="1"/>
  <c r="AG283" i="1"/>
  <c r="AI283" i="1"/>
  <c r="AF257" i="1"/>
  <c r="AH257" i="1"/>
  <c r="AE257" i="1"/>
  <c r="AG257" i="1"/>
  <c r="AI257" i="1"/>
  <c r="AF255" i="1"/>
  <c r="AH255" i="1"/>
  <c r="AE255" i="1"/>
  <c r="AG255" i="1"/>
  <c r="AI255" i="1"/>
  <c r="AF253" i="1"/>
  <c r="AH253" i="1"/>
  <c r="AE253" i="1"/>
  <c r="AG253" i="1"/>
  <c r="AI253" i="1"/>
  <c r="AF251" i="1"/>
  <c r="AH251" i="1"/>
  <c r="AE251" i="1"/>
  <c r="AG251" i="1"/>
  <c r="AI251" i="1"/>
  <c r="AF225" i="1"/>
  <c r="AH225" i="1"/>
  <c r="AE225" i="1"/>
  <c r="AG225" i="1"/>
  <c r="AI225" i="1"/>
  <c r="AF223" i="1"/>
  <c r="AH223" i="1"/>
  <c r="AE223" i="1"/>
  <c r="AG223" i="1"/>
  <c r="AI223" i="1"/>
  <c r="AF221" i="1"/>
  <c r="AH221" i="1"/>
  <c r="AE221" i="1"/>
  <c r="AG221" i="1"/>
  <c r="AI221" i="1"/>
  <c r="AF219" i="1"/>
  <c r="AH219" i="1"/>
  <c r="AE219" i="1"/>
  <c r="AG219" i="1"/>
  <c r="AI219" i="1"/>
  <c r="AE193" i="1"/>
  <c r="AG193" i="1"/>
  <c r="AI193" i="1"/>
  <c r="AF193" i="1"/>
  <c r="AH193" i="1"/>
  <c r="AE191" i="1"/>
  <c r="AG191" i="1"/>
  <c r="AI191" i="1"/>
  <c r="AF191" i="1"/>
  <c r="AH191" i="1"/>
  <c r="AE189" i="1"/>
  <c r="AG189" i="1"/>
  <c r="AI189" i="1"/>
  <c r="AF189" i="1"/>
  <c r="AH189" i="1"/>
  <c r="AE187" i="1"/>
  <c r="AG187" i="1"/>
  <c r="AI187" i="1"/>
  <c r="AF187" i="1"/>
  <c r="AH187" i="1"/>
  <c r="AE161" i="1"/>
  <c r="AG161" i="1"/>
  <c r="AI161" i="1"/>
  <c r="AF161" i="1"/>
  <c r="AH161" i="1"/>
  <c r="AE159" i="1"/>
  <c r="AG159" i="1"/>
  <c r="AI159" i="1"/>
  <c r="AF159" i="1"/>
  <c r="AH159" i="1"/>
  <c r="AE157" i="1"/>
  <c r="AG157" i="1"/>
  <c r="AI157" i="1"/>
  <c r="AF157" i="1"/>
  <c r="AH157" i="1"/>
  <c r="AE155" i="1"/>
  <c r="AG155" i="1"/>
  <c r="AI155" i="1"/>
  <c r="AF155" i="1"/>
  <c r="AH155" i="1"/>
  <c r="AE129" i="1"/>
  <c r="AG129" i="1"/>
  <c r="AI129" i="1"/>
  <c r="AF129" i="1"/>
  <c r="AH129" i="1"/>
  <c r="AE127" i="1"/>
  <c r="AG127" i="1"/>
  <c r="AI127" i="1"/>
  <c r="AF127" i="1"/>
  <c r="AH127" i="1"/>
  <c r="AE125" i="1"/>
  <c r="AG125" i="1"/>
  <c r="AI125" i="1"/>
  <c r="AF125" i="1"/>
  <c r="AH125" i="1"/>
  <c r="AE123" i="1"/>
  <c r="AG123" i="1"/>
  <c r="AI123" i="1"/>
  <c r="AF123" i="1"/>
  <c r="AH123" i="1"/>
  <c r="AE97" i="1"/>
  <c r="AG97" i="1"/>
  <c r="AI97" i="1"/>
  <c r="AF97" i="1"/>
  <c r="AH97" i="1"/>
  <c r="AE95" i="1"/>
  <c r="AG95" i="1"/>
  <c r="AI95" i="1"/>
  <c r="AF95" i="1"/>
  <c r="AH95" i="1"/>
  <c r="AE93" i="1"/>
  <c r="AG93" i="1"/>
  <c r="AI93" i="1"/>
  <c r="AF93" i="1"/>
  <c r="AH93" i="1"/>
  <c r="AE91" i="1"/>
  <c r="AG91" i="1"/>
  <c r="AI91" i="1"/>
  <c r="AF91" i="1"/>
  <c r="AH91" i="1"/>
  <c r="AF65" i="1"/>
  <c r="AH65" i="1"/>
  <c r="AE65" i="1"/>
  <c r="AG65" i="1"/>
  <c r="AI65" i="1"/>
  <c r="AF63" i="1"/>
  <c r="AH63" i="1"/>
  <c r="AE63" i="1"/>
  <c r="AG63" i="1"/>
  <c r="AI63" i="1"/>
  <c r="AF61" i="1"/>
  <c r="AH61" i="1"/>
  <c r="AE61" i="1"/>
  <c r="AG61" i="1"/>
  <c r="AI61" i="1"/>
  <c r="AF59" i="1"/>
  <c r="AH59" i="1"/>
  <c r="AE59" i="1"/>
  <c r="AG59" i="1"/>
  <c r="AI59" i="1"/>
  <c r="AF33" i="1"/>
  <c r="AH33" i="1"/>
  <c r="AE33" i="1"/>
  <c r="AG33" i="1"/>
  <c r="AI33" i="1"/>
  <c r="AF31" i="1"/>
  <c r="AH31" i="1"/>
  <c r="AE31" i="1"/>
  <c r="AG31" i="1"/>
  <c r="AI31" i="1"/>
  <c r="AF29" i="1"/>
  <c r="AH29" i="1"/>
  <c r="AE29" i="1"/>
  <c r="AG29" i="1"/>
  <c r="AI29" i="1"/>
  <c r="AF27" i="1"/>
  <c r="AH27" i="1"/>
  <c r="AE27" i="1"/>
  <c r="AG27" i="1"/>
  <c r="AI27" i="1"/>
  <c r="AE642" i="1"/>
  <c r="AG642" i="1"/>
  <c r="AI642" i="1"/>
  <c r="AF642" i="1"/>
  <c r="AH642" i="1"/>
  <c r="AE640" i="1"/>
  <c r="AG640" i="1"/>
  <c r="AI640" i="1"/>
  <c r="AF640" i="1"/>
  <c r="AH640" i="1"/>
  <c r="AE638" i="1"/>
  <c r="AG638" i="1"/>
  <c r="AI638" i="1"/>
  <c r="AF638" i="1"/>
  <c r="AH638" i="1"/>
  <c r="AE636" i="1"/>
  <c r="AG636" i="1"/>
  <c r="AI636" i="1"/>
  <c r="AF636" i="1"/>
  <c r="AH636" i="1"/>
  <c r="AE610" i="1"/>
  <c r="AG610" i="1"/>
  <c r="AI610" i="1"/>
  <c r="AF610" i="1"/>
  <c r="AH610" i="1"/>
  <c r="AE608" i="1"/>
  <c r="AG608" i="1"/>
  <c r="AI608" i="1"/>
  <c r="AF608" i="1"/>
  <c r="AH608" i="1"/>
  <c r="AE606" i="1"/>
  <c r="AG606" i="1"/>
  <c r="AI606" i="1"/>
  <c r="AF606" i="1"/>
  <c r="AH606" i="1"/>
  <c r="AE604" i="1"/>
  <c r="AG604" i="1"/>
  <c r="AI604" i="1"/>
  <c r="AF604" i="1"/>
  <c r="AH604" i="1"/>
  <c r="AE578" i="1"/>
  <c r="AG578" i="1"/>
  <c r="AI578" i="1"/>
  <c r="AF578" i="1"/>
  <c r="AH578" i="1"/>
  <c r="AE576" i="1"/>
  <c r="AG576" i="1"/>
  <c r="AI576" i="1"/>
  <c r="AF576" i="1"/>
  <c r="AH576" i="1"/>
  <c r="AE574" i="1"/>
  <c r="AG574" i="1"/>
  <c r="AI574" i="1"/>
  <c r="AF574" i="1"/>
  <c r="AH574" i="1"/>
  <c r="AE572" i="1"/>
  <c r="AG572" i="1"/>
  <c r="AI572" i="1"/>
  <c r="AF572" i="1"/>
  <c r="AH572" i="1"/>
  <c r="AE546" i="1"/>
  <c r="AG546" i="1"/>
  <c r="AI546" i="1"/>
  <c r="AF546" i="1"/>
  <c r="AH546" i="1"/>
  <c r="AE544" i="1"/>
  <c r="AG544" i="1"/>
  <c r="AI544" i="1"/>
  <c r="AF544" i="1"/>
  <c r="AH544" i="1"/>
  <c r="AE542" i="1"/>
  <c r="AG542" i="1"/>
  <c r="AI542" i="1"/>
  <c r="AF542" i="1"/>
  <c r="AH542" i="1"/>
  <c r="AE540" i="1"/>
  <c r="AG540" i="1"/>
  <c r="AI540" i="1"/>
  <c r="AF540" i="1"/>
  <c r="AH540" i="1"/>
  <c r="AE514" i="1"/>
  <c r="AG514" i="1"/>
  <c r="AI514" i="1"/>
  <c r="AF514" i="1"/>
  <c r="AH514" i="1"/>
  <c r="AE512" i="1"/>
  <c r="AG512" i="1"/>
  <c r="AI512" i="1"/>
  <c r="AF512" i="1"/>
  <c r="AH512" i="1"/>
  <c r="AE510" i="1"/>
  <c r="AG510" i="1"/>
  <c r="AI510" i="1"/>
  <c r="AF510" i="1"/>
  <c r="AH510" i="1"/>
  <c r="AE508" i="1"/>
  <c r="AG508" i="1"/>
  <c r="AI508" i="1"/>
  <c r="AF508" i="1"/>
  <c r="AH508" i="1"/>
  <c r="AE482" i="1"/>
  <c r="AG482" i="1"/>
  <c r="AI482" i="1"/>
  <c r="AF482" i="1"/>
  <c r="AH482" i="1"/>
  <c r="AE480" i="1"/>
  <c r="AG480" i="1"/>
  <c r="AI480" i="1"/>
  <c r="AF480" i="1"/>
  <c r="AH480" i="1"/>
  <c r="AE478" i="1"/>
  <c r="AG478" i="1"/>
  <c r="AI478" i="1"/>
  <c r="AF478" i="1"/>
  <c r="AH478" i="1"/>
  <c r="AE476" i="1"/>
  <c r="AG476" i="1"/>
  <c r="AI476" i="1"/>
  <c r="AF476" i="1"/>
  <c r="AH476" i="1"/>
  <c r="AE450" i="1"/>
  <c r="AG450" i="1"/>
  <c r="AI450" i="1"/>
  <c r="AF450" i="1"/>
  <c r="AH450" i="1"/>
  <c r="AE448" i="1"/>
  <c r="AG448" i="1"/>
  <c r="AI448" i="1"/>
  <c r="AF448" i="1"/>
  <c r="AH448" i="1"/>
  <c r="AE446" i="1"/>
  <c r="AG446" i="1"/>
  <c r="AI446" i="1"/>
  <c r="AF446" i="1"/>
  <c r="AH446" i="1"/>
  <c r="AE444" i="1"/>
  <c r="AG444" i="1"/>
  <c r="AI444" i="1"/>
  <c r="AF444" i="1"/>
  <c r="AH444" i="1"/>
  <c r="AE418" i="1"/>
  <c r="AG418" i="1"/>
  <c r="AI418" i="1"/>
  <c r="AF418" i="1"/>
  <c r="AH418" i="1"/>
  <c r="AE416" i="1"/>
  <c r="AG416" i="1"/>
  <c r="AI416" i="1"/>
  <c r="AF416" i="1"/>
  <c r="AH416" i="1"/>
  <c r="AE414" i="1"/>
  <c r="AG414" i="1"/>
  <c r="AI414" i="1"/>
  <c r="AF414" i="1"/>
  <c r="AH414" i="1"/>
  <c r="AE412" i="1"/>
  <c r="AG412" i="1"/>
  <c r="AI412" i="1"/>
  <c r="AF412" i="1"/>
  <c r="AH412" i="1"/>
  <c r="AE386" i="1"/>
  <c r="AG386" i="1"/>
  <c r="AI386" i="1"/>
  <c r="AF386" i="1"/>
  <c r="AH386" i="1"/>
  <c r="AE384" i="1"/>
  <c r="AG384" i="1"/>
  <c r="AI384" i="1"/>
  <c r="AF384" i="1"/>
  <c r="AH384" i="1"/>
  <c r="AE382" i="1"/>
  <c r="AG382" i="1"/>
  <c r="AI382" i="1"/>
  <c r="AF382" i="1"/>
  <c r="AH382" i="1"/>
  <c r="AE380" i="1"/>
  <c r="AG380" i="1"/>
  <c r="AI380" i="1"/>
  <c r="AF380" i="1"/>
  <c r="AH380" i="1"/>
  <c r="AE354" i="1"/>
  <c r="AG354" i="1"/>
  <c r="AI354" i="1"/>
  <c r="AF354" i="1"/>
  <c r="AH354" i="1"/>
  <c r="AE352" i="1"/>
  <c r="AG352" i="1"/>
  <c r="AI352" i="1"/>
  <c r="AF352" i="1"/>
  <c r="AH352" i="1"/>
  <c r="AE350" i="1"/>
  <c r="AG350" i="1"/>
  <c r="AI350" i="1"/>
  <c r="AF350" i="1"/>
  <c r="AH350" i="1"/>
  <c r="AE348" i="1"/>
  <c r="AG348" i="1"/>
  <c r="AI348" i="1"/>
  <c r="AF348" i="1"/>
  <c r="AH348" i="1"/>
  <c r="AE322" i="1"/>
  <c r="AG322" i="1"/>
  <c r="AI322" i="1"/>
  <c r="AF322" i="1"/>
  <c r="AH322" i="1"/>
  <c r="AE320" i="1"/>
  <c r="AG320" i="1"/>
  <c r="AI320" i="1"/>
  <c r="AF320" i="1"/>
  <c r="AH320" i="1"/>
  <c r="AE318" i="1"/>
  <c r="AG318" i="1"/>
  <c r="AI318" i="1"/>
  <c r="AF318" i="1"/>
  <c r="AH318" i="1"/>
  <c r="AE316" i="1"/>
  <c r="AG316" i="1"/>
  <c r="AI316" i="1"/>
  <c r="AF316" i="1"/>
  <c r="AH316" i="1"/>
  <c r="AE290" i="1"/>
  <c r="AG290" i="1"/>
  <c r="AI290" i="1"/>
  <c r="AF290" i="1"/>
  <c r="AH290" i="1"/>
  <c r="AE288" i="1"/>
  <c r="AG288" i="1"/>
  <c r="AI288" i="1"/>
  <c r="AF288" i="1"/>
  <c r="AH288" i="1"/>
  <c r="AE286" i="1"/>
  <c r="AG286" i="1"/>
  <c r="AI286" i="1"/>
  <c r="AF286" i="1"/>
  <c r="AH286" i="1"/>
  <c r="AE284" i="1"/>
  <c r="AG284" i="1"/>
  <c r="AI284" i="1"/>
  <c r="AF284" i="1"/>
  <c r="AH284" i="1"/>
  <c r="AE258" i="1"/>
  <c r="AG258" i="1"/>
  <c r="AI258" i="1"/>
  <c r="AF258" i="1"/>
  <c r="AH258" i="1"/>
  <c r="AE256" i="1"/>
  <c r="AG256" i="1"/>
  <c r="AI256" i="1"/>
  <c r="AF256" i="1"/>
  <c r="AH256" i="1"/>
  <c r="AE254" i="1"/>
  <c r="AG254" i="1"/>
  <c r="AI254" i="1"/>
  <c r="AF254" i="1"/>
  <c r="AH254" i="1"/>
  <c r="AE252" i="1"/>
  <c r="AG252" i="1"/>
  <c r="AI252" i="1"/>
  <c r="AF252" i="1"/>
  <c r="AH252" i="1"/>
  <c r="AE226" i="1"/>
  <c r="AG226" i="1"/>
  <c r="AI226" i="1"/>
  <c r="AF226" i="1"/>
  <c r="AH226" i="1"/>
  <c r="AE224" i="1"/>
  <c r="AG224" i="1"/>
  <c r="AI224" i="1"/>
  <c r="AF224" i="1"/>
  <c r="AH224" i="1"/>
  <c r="AE222" i="1"/>
  <c r="AG222" i="1"/>
  <c r="AI222" i="1"/>
  <c r="AF222" i="1"/>
  <c r="AH222" i="1"/>
  <c r="AE220" i="1"/>
  <c r="AG220" i="1"/>
  <c r="AI220" i="1"/>
  <c r="AF220" i="1"/>
  <c r="AH220" i="1"/>
  <c r="AF194" i="1"/>
  <c r="AH194" i="1"/>
  <c r="AE194" i="1"/>
  <c r="AG194" i="1"/>
  <c r="AI194" i="1"/>
  <c r="AF192" i="1"/>
  <c r="AH192" i="1"/>
  <c r="AE192" i="1"/>
  <c r="AG192" i="1"/>
  <c r="AI192" i="1"/>
  <c r="AF190" i="1"/>
  <c r="AH190" i="1"/>
  <c r="AE190" i="1"/>
  <c r="AG190" i="1"/>
  <c r="AI190" i="1"/>
  <c r="AF188" i="1"/>
  <c r="AH188" i="1"/>
  <c r="AE188" i="1"/>
  <c r="AG188" i="1"/>
  <c r="AI188" i="1"/>
  <c r="AF162" i="1"/>
  <c r="AH162" i="1"/>
  <c r="AE162" i="1"/>
  <c r="AG162" i="1"/>
  <c r="AI162" i="1"/>
  <c r="AF160" i="1"/>
  <c r="AH160" i="1"/>
  <c r="AE160" i="1"/>
  <c r="AG160" i="1"/>
  <c r="AI160" i="1"/>
  <c r="AF158" i="1"/>
  <c r="AH158" i="1"/>
  <c r="AE158" i="1"/>
  <c r="AG158" i="1"/>
  <c r="AI158" i="1"/>
  <c r="AF156" i="1"/>
  <c r="AH156" i="1"/>
  <c r="AE156" i="1"/>
  <c r="AG156" i="1"/>
  <c r="AI156" i="1"/>
  <c r="AF130" i="1"/>
  <c r="AH130" i="1"/>
  <c r="AE130" i="1"/>
  <c r="AG130" i="1"/>
  <c r="AI130" i="1"/>
  <c r="AF128" i="1"/>
  <c r="AH128" i="1"/>
  <c r="AE128" i="1"/>
  <c r="AG128" i="1"/>
  <c r="AI128" i="1"/>
  <c r="AF126" i="1"/>
  <c r="AH126" i="1"/>
  <c r="AE126" i="1"/>
  <c r="AG126" i="1"/>
  <c r="AI126" i="1"/>
  <c r="AF124" i="1"/>
  <c r="AH124" i="1"/>
  <c r="AE124" i="1"/>
  <c r="AG124" i="1"/>
  <c r="AI124" i="1"/>
  <c r="AF98" i="1"/>
  <c r="AH98" i="1"/>
  <c r="AE98" i="1"/>
  <c r="AG98" i="1"/>
  <c r="AI98" i="1"/>
  <c r="AF96" i="1"/>
  <c r="AH96" i="1"/>
  <c r="AE96" i="1"/>
  <c r="AG96" i="1"/>
  <c r="AI96" i="1"/>
  <c r="AF94" i="1"/>
  <c r="AH94" i="1"/>
  <c r="AE94" i="1"/>
  <c r="AG94" i="1"/>
  <c r="AI94" i="1"/>
  <c r="AF92" i="1"/>
  <c r="AH92" i="1"/>
  <c r="AE92" i="1"/>
  <c r="AG92" i="1"/>
  <c r="AI92" i="1"/>
  <c r="AE66" i="1"/>
  <c r="AG66" i="1"/>
  <c r="AI66" i="1"/>
  <c r="AF66" i="1"/>
  <c r="AH66" i="1"/>
  <c r="AE64" i="1"/>
  <c r="AG64" i="1"/>
  <c r="AI64" i="1"/>
  <c r="AF64" i="1"/>
  <c r="AH64" i="1"/>
  <c r="AE62" i="1"/>
  <c r="AG62" i="1"/>
  <c r="AI62" i="1"/>
  <c r="AF62" i="1"/>
  <c r="AH62" i="1"/>
  <c r="AE60" i="1"/>
  <c r="AG60" i="1"/>
  <c r="AI60" i="1"/>
  <c r="AF60" i="1"/>
  <c r="AH60" i="1"/>
  <c r="AE34" i="1"/>
  <c r="AG34" i="1"/>
  <c r="AI34" i="1"/>
  <c r="AF34" i="1"/>
  <c r="AH34" i="1"/>
  <c r="AE32" i="1"/>
  <c r="AG32" i="1"/>
  <c r="AI32" i="1"/>
  <c r="AF32" i="1"/>
  <c r="AH32" i="1"/>
  <c r="AE30" i="1"/>
  <c r="AG30" i="1"/>
  <c r="AI30" i="1"/>
  <c r="AF30" i="1"/>
  <c r="AH30" i="1"/>
  <c r="AE28" i="1"/>
  <c r="AG28" i="1"/>
  <c r="AI28" i="1"/>
  <c r="AF28" i="1"/>
  <c r="AH28" i="1"/>
  <c r="G322" i="4"/>
  <c r="G322" i="9" s="1"/>
  <c r="G319" i="4"/>
  <c r="G319" i="9" s="1"/>
  <c r="G318" i="4"/>
  <c r="G318" i="9" s="1"/>
  <c r="G315" i="4"/>
  <c r="G315" i="9" s="1"/>
  <c r="G314" i="4"/>
  <c r="G314" i="9" s="1"/>
  <c r="G313" i="4"/>
  <c r="G313" i="9" s="1"/>
  <c r="G312" i="4"/>
  <c r="G312" i="9" s="1"/>
  <c r="G311" i="4"/>
  <c r="G311" i="9" s="1"/>
  <c r="G310" i="4"/>
  <c r="G310" i="9" s="1"/>
  <c r="G307" i="4"/>
  <c r="G307" i="9" s="1"/>
  <c r="G306" i="4"/>
  <c r="G306" i="9" s="1"/>
  <c r="G303" i="4"/>
  <c r="G303" i="9" s="1"/>
  <c r="G302" i="4"/>
  <c r="G302" i="9" s="1"/>
  <c r="G300" i="4"/>
  <c r="G300" i="9" s="1"/>
  <c r="G296" i="4"/>
  <c r="G296" i="9" s="1"/>
  <c r="G295" i="4"/>
  <c r="G295" i="9" s="1"/>
  <c r="G294" i="4"/>
  <c r="G294" i="9" s="1"/>
  <c r="G293" i="4"/>
  <c r="G293" i="9" s="1"/>
  <c r="G292" i="4"/>
  <c r="G292" i="9" s="1"/>
  <c r="G291" i="4"/>
  <c r="G291" i="9" s="1"/>
  <c r="G321" i="4"/>
  <c r="G321" i="9" s="1"/>
  <c r="G320" i="4"/>
  <c r="G320" i="9" s="1"/>
  <c r="G317" i="4"/>
  <c r="G317" i="9" s="1"/>
  <c r="G316" i="4"/>
  <c r="G316" i="9" s="1"/>
  <c r="G309" i="4"/>
  <c r="G309" i="9" s="1"/>
  <c r="G308" i="4"/>
  <c r="G308" i="9" s="1"/>
  <c r="G305" i="4"/>
  <c r="G305" i="9" s="1"/>
  <c r="G304" i="4"/>
  <c r="G304" i="9" s="1"/>
  <c r="G301" i="4"/>
  <c r="G301" i="9" s="1"/>
  <c r="G299" i="4"/>
  <c r="G299" i="9" s="1"/>
  <c r="G298" i="4"/>
  <c r="G298" i="9" s="1"/>
  <c r="G297" i="4"/>
  <c r="G297" i="9" s="1"/>
  <c r="K322" i="4"/>
  <c r="L322" i="9" s="1"/>
  <c r="AQ322" i="9" s="1"/>
  <c r="K318" i="4"/>
  <c r="L318" i="9" s="1"/>
  <c r="AQ318" i="9" s="1"/>
  <c r="K314" i="4"/>
  <c r="K312" i="4"/>
  <c r="K310" i="4"/>
  <c r="K306" i="4"/>
  <c r="K302" i="4"/>
  <c r="K296" i="4"/>
  <c r="K294" i="4"/>
  <c r="K292" i="4"/>
  <c r="K321" i="4"/>
  <c r="L321" i="9" s="1"/>
  <c r="AQ321" i="9" s="1"/>
  <c r="K317" i="4"/>
  <c r="L317" i="9" s="1"/>
  <c r="AQ317" i="9" s="1"/>
  <c r="K309" i="4"/>
  <c r="K305" i="4"/>
  <c r="K301" i="4"/>
  <c r="K298" i="4"/>
  <c r="K319" i="4"/>
  <c r="L319" i="9" s="1"/>
  <c r="AQ319" i="9" s="1"/>
  <c r="K315" i="4"/>
  <c r="L315" i="9" s="1"/>
  <c r="AQ315" i="9" s="1"/>
  <c r="K313" i="4"/>
  <c r="K311" i="4"/>
  <c r="K307" i="4"/>
  <c r="K303" i="4"/>
  <c r="K300" i="4"/>
  <c r="K295" i="4"/>
  <c r="K293" i="4"/>
  <c r="K291" i="4"/>
  <c r="K320" i="4"/>
  <c r="L320" i="9" s="1"/>
  <c r="AQ320" i="9" s="1"/>
  <c r="K316" i="4"/>
  <c r="L316" i="9" s="1"/>
  <c r="AQ316" i="9" s="1"/>
  <c r="K308" i="4"/>
  <c r="K304" i="4"/>
  <c r="K299" i="4"/>
  <c r="K297" i="4"/>
  <c r="F354" i="4"/>
  <c r="F351" i="4"/>
  <c r="F350" i="4"/>
  <c r="F347" i="4"/>
  <c r="F346" i="4"/>
  <c r="F345" i="4"/>
  <c r="F344" i="4"/>
  <c r="F343" i="4"/>
  <c r="F342" i="4"/>
  <c r="F339" i="4"/>
  <c r="F338" i="4"/>
  <c r="F335" i="4"/>
  <c r="F334" i="4"/>
  <c r="F332" i="4"/>
  <c r="F328" i="4"/>
  <c r="F327" i="4"/>
  <c r="F326" i="4"/>
  <c r="F325" i="4"/>
  <c r="F324" i="4"/>
  <c r="F323" i="4"/>
  <c r="F353" i="4"/>
  <c r="F352" i="4"/>
  <c r="F349" i="4"/>
  <c r="F348" i="4"/>
  <c r="F341" i="4"/>
  <c r="F340" i="4"/>
  <c r="F337" i="4"/>
  <c r="F336" i="4"/>
  <c r="F333" i="4"/>
  <c r="F331" i="4"/>
  <c r="F330" i="4"/>
  <c r="F329" i="4"/>
  <c r="H97" i="1"/>
  <c r="E97" i="1" s="1"/>
  <c r="D97" i="1" s="1"/>
  <c r="H95" i="1"/>
  <c r="H93" i="1"/>
  <c r="H125" i="1" s="1"/>
  <c r="H91" i="1"/>
  <c r="H89" i="1"/>
  <c r="E89" i="1" s="1"/>
  <c r="D89" i="1" s="1"/>
  <c r="H87" i="1"/>
  <c r="H85" i="1"/>
  <c r="H117" i="1" s="1"/>
  <c r="H83" i="1"/>
  <c r="H81" i="1"/>
  <c r="E81" i="1" s="1"/>
  <c r="D81" i="1" s="1"/>
  <c r="H79" i="1"/>
  <c r="H77" i="1"/>
  <c r="H109" i="1" s="1"/>
  <c r="H75" i="1"/>
  <c r="H73" i="1"/>
  <c r="E73" i="1" s="1"/>
  <c r="D73" i="1" s="1"/>
  <c r="H71" i="1"/>
  <c r="E93" i="1"/>
  <c r="D93" i="1" s="1"/>
  <c r="E85" i="1"/>
  <c r="D85" i="1" s="1"/>
  <c r="E77" i="1"/>
  <c r="D77" i="1" s="1"/>
  <c r="E71" i="1"/>
  <c r="D71" i="1" s="1"/>
  <c r="H103" i="1"/>
  <c r="E69" i="1"/>
  <c r="D69" i="1" s="1"/>
  <c r="H101" i="1"/>
  <c r="H67" i="1"/>
  <c r="E35" i="1"/>
  <c r="D35" i="1" s="1"/>
  <c r="E95" i="1"/>
  <c r="D95" i="1" s="1"/>
  <c r="H127" i="1"/>
  <c r="E91" i="1"/>
  <c r="D91" i="1" s="1"/>
  <c r="H123" i="1"/>
  <c r="E87" i="1"/>
  <c r="D87" i="1" s="1"/>
  <c r="H119" i="1"/>
  <c r="E83" i="1"/>
  <c r="D83" i="1" s="1"/>
  <c r="H115" i="1"/>
  <c r="E79" i="1"/>
  <c r="D79" i="1" s="1"/>
  <c r="H111" i="1"/>
  <c r="E75" i="1"/>
  <c r="D75" i="1" s="1"/>
  <c r="H107" i="1"/>
  <c r="E98" i="1"/>
  <c r="D98" i="1" s="1"/>
  <c r="H130" i="1"/>
  <c r="E96" i="1"/>
  <c r="D96" i="1" s="1"/>
  <c r="H128" i="1"/>
  <c r="E94" i="1"/>
  <c r="D94" i="1" s="1"/>
  <c r="H126" i="1"/>
  <c r="E92" i="1"/>
  <c r="D92" i="1" s="1"/>
  <c r="H124" i="1"/>
  <c r="E90" i="1"/>
  <c r="D90" i="1" s="1"/>
  <c r="H122" i="1"/>
  <c r="E88" i="1"/>
  <c r="D88" i="1" s="1"/>
  <c r="H120" i="1"/>
  <c r="E86" i="1"/>
  <c r="D86" i="1" s="1"/>
  <c r="H118" i="1"/>
  <c r="E84" i="1"/>
  <c r="D84" i="1" s="1"/>
  <c r="H116" i="1"/>
  <c r="E82" i="1"/>
  <c r="D82" i="1" s="1"/>
  <c r="H114" i="1"/>
  <c r="E80" i="1"/>
  <c r="D80" i="1" s="1"/>
  <c r="H112" i="1"/>
  <c r="E78" i="1"/>
  <c r="D78" i="1" s="1"/>
  <c r="H110" i="1"/>
  <c r="E76" i="1"/>
  <c r="D76" i="1" s="1"/>
  <c r="H108" i="1"/>
  <c r="E74" i="1"/>
  <c r="D74" i="1" s="1"/>
  <c r="H106" i="1"/>
  <c r="E72" i="1"/>
  <c r="D72" i="1" s="1"/>
  <c r="H104" i="1"/>
  <c r="E70" i="1"/>
  <c r="D70" i="1" s="1"/>
  <c r="H102" i="1"/>
  <c r="E68" i="1"/>
  <c r="D68" i="1" s="1"/>
  <c r="H100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N632" i="1"/>
  <c r="N628" i="1"/>
  <c r="N624" i="1"/>
  <c r="N620" i="1"/>
  <c r="N602" i="1"/>
  <c r="N598" i="1"/>
  <c r="N594" i="1"/>
  <c r="N590" i="1"/>
  <c r="N633" i="1"/>
  <c r="N631" i="1"/>
  <c r="N629" i="1"/>
  <c r="N627" i="1"/>
  <c r="N625" i="1"/>
  <c r="N623" i="1"/>
  <c r="N621" i="1"/>
  <c r="N619" i="1"/>
  <c r="N601" i="1"/>
  <c r="N599" i="1"/>
  <c r="N597" i="1"/>
  <c r="N595" i="1"/>
  <c r="N593" i="1"/>
  <c r="N591" i="1"/>
  <c r="N589" i="1"/>
  <c r="N587" i="1"/>
  <c r="N569" i="1"/>
  <c r="N567" i="1"/>
  <c r="N565" i="1"/>
  <c r="N563" i="1"/>
  <c r="N561" i="1"/>
  <c r="N559" i="1"/>
  <c r="N557" i="1"/>
  <c r="N555" i="1"/>
  <c r="N537" i="1"/>
  <c r="N535" i="1"/>
  <c r="N533" i="1"/>
  <c r="N531" i="1"/>
  <c r="N529" i="1"/>
  <c r="N527" i="1"/>
  <c r="N525" i="1"/>
  <c r="N523" i="1"/>
  <c r="N505" i="1"/>
  <c r="N503" i="1"/>
  <c r="N501" i="1"/>
  <c r="N499" i="1"/>
  <c r="N497" i="1"/>
  <c r="N495" i="1"/>
  <c r="N493" i="1"/>
  <c r="N491" i="1"/>
  <c r="N473" i="1"/>
  <c r="N471" i="1"/>
  <c r="N469" i="1"/>
  <c r="N467" i="1"/>
  <c r="N465" i="1"/>
  <c r="N463" i="1"/>
  <c r="N461" i="1"/>
  <c r="N459" i="1"/>
  <c r="N441" i="1"/>
  <c r="N439" i="1"/>
  <c r="N437" i="1"/>
  <c r="N435" i="1"/>
  <c r="N433" i="1"/>
  <c r="N431" i="1"/>
  <c r="N429" i="1"/>
  <c r="N427" i="1"/>
  <c r="N409" i="1"/>
  <c r="N407" i="1"/>
  <c r="N405" i="1"/>
  <c r="N403" i="1"/>
  <c r="N401" i="1"/>
  <c r="N399" i="1"/>
  <c r="N397" i="1"/>
  <c r="N395" i="1"/>
  <c r="N377" i="1"/>
  <c r="N375" i="1"/>
  <c r="N373" i="1"/>
  <c r="N371" i="1"/>
  <c r="N369" i="1"/>
  <c r="N367" i="1"/>
  <c r="N365" i="1"/>
  <c r="N363" i="1"/>
  <c r="N345" i="1"/>
  <c r="N343" i="1"/>
  <c r="N341" i="1"/>
  <c r="N339" i="1"/>
  <c r="N634" i="1"/>
  <c r="N630" i="1"/>
  <c r="N626" i="1"/>
  <c r="N622" i="1"/>
  <c r="N600" i="1"/>
  <c r="N596" i="1"/>
  <c r="N592" i="1"/>
  <c r="N588" i="1"/>
  <c r="N570" i="1"/>
  <c r="N568" i="1"/>
  <c r="N566" i="1"/>
  <c r="N564" i="1"/>
  <c r="N562" i="1"/>
  <c r="N560" i="1"/>
  <c r="N558" i="1"/>
  <c r="N556" i="1"/>
  <c r="N538" i="1"/>
  <c r="N536" i="1"/>
  <c r="N534" i="1"/>
  <c r="N532" i="1"/>
  <c r="N530" i="1"/>
  <c r="N528" i="1"/>
  <c r="N526" i="1"/>
  <c r="N524" i="1"/>
  <c r="N506" i="1"/>
  <c r="N504" i="1"/>
  <c r="N502" i="1"/>
  <c r="N500" i="1"/>
  <c r="N498" i="1"/>
  <c r="N496" i="1"/>
  <c r="N494" i="1"/>
  <c r="N492" i="1"/>
  <c r="N474" i="1"/>
  <c r="N472" i="1"/>
  <c r="N470" i="1"/>
  <c r="N468" i="1"/>
  <c r="N466" i="1"/>
  <c r="N464" i="1"/>
  <c r="N462" i="1"/>
  <c r="N460" i="1"/>
  <c r="N442" i="1"/>
  <c r="N440" i="1"/>
  <c r="N438" i="1"/>
  <c r="N436" i="1"/>
  <c r="N434" i="1"/>
  <c r="N432" i="1"/>
  <c r="N430" i="1"/>
  <c r="N428" i="1"/>
  <c r="N410" i="1"/>
  <c r="N408" i="1"/>
  <c r="N406" i="1"/>
  <c r="N404" i="1"/>
  <c r="N402" i="1"/>
  <c r="N400" i="1"/>
  <c r="N398" i="1"/>
  <c r="N396" i="1"/>
  <c r="N378" i="1"/>
  <c r="N376" i="1"/>
  <c r="N374" i="1"/>
  <c r="N372" i="1"/>
  <c r="N370" i="1"/>
  <c r="N368" i="1"/>
  <c r="N366" i="1"/>
  <c r="N364" i="1"/>
  <c r="N346" i="1"/>
  <c r="N344" i="1"/>
  <c r="N342" i="1"/>
  <c r="N340" i="1"/>
  <c r="N338" i="1"/>
  <c r="N336" i="1"/>
  <c r="N334" i="1"/>
  <c r="N332" i="1"/>
  <c r="N314" i="1"/>
  <c r="N312" i="1"/>
  <c r="N310" i="1"/>
  <c r="N308" i="1"/>
  <c r="N306" i="1"/>
  <c r="N304" i="1"/>
  <c r="N302" i="1"/>
  <c r="N300" i="1"/>
  <c r="N282" i="1"/>
  <c r="N280" i="1"/>
  <c r="N278" i="1"/>
  <c r="N276" i="1"/>
  <c r="N274" i="1"/>
  <c r="N272" i="1"/>
  <c r="N270" i="1"/>
  <c r="N268" i="1"/>
  <c r="N250" i="1"/>
  <c r="N248" i="1"/>
  <c r="N246" i="1"/>
  <c r="N244" i="1"/>
  <c r="N242" i="1"/>
  <c r="N240" i="1"/>
  <c r="N238" i="1"/>
  <c r="N236" i="1"/>
  <c r="N218" i="1"/>
  <c r="N216" i="1"/>
  <c r="N214" i="1"/>
  <c r="N212" i="1"/>
  <c r="N210" i="1"/>
  <c r="N208" i="1"/>
  <c r="N206" i="1"/>
  <c r="N204" i="1"/>
  <c r="N337" i="1"/>
  <c r="N335" i="1"/>
  <c r="N333" i="1"/>
  <c r="N331" i="1"/>
  <c r="N313" i="1"/>
  <c r="N311" i="1"/>
  <c r="N309" i="1"/>
  <c r="N307" i="1"/>
  <c r="N305" i="1"/>
  <c r="N303" i="1"/>
  <c r="N301" i="1"/>
  <c r="N299" i="1"/>
  <c r="N281" i="1"/>
  <c r="N279" i="1"/>
  <c r="N277" i="1"/>
  <c r="N275" i="1"/>
  <c r="N273" i="1"/>
  <c r="N271" i="1"/>
  <c r="N269" i="1"/>
  <c r="N267" i="1"/>
  <c r="N249" i="1"/>
  <c r="N247" i="1"/>
  <c r="N245" i="1"/>
  <c r="N243" i="1"/>
  <c r="N241" i="1"/>
  <c r="N239" i="1"/>
  <c r="N237" i="1"/>
  <c r="N235" i="1"/>
  <c r="N217" i="1"/>
  <c r="N215" i="1"/>
  <c r="N213" i="1"/>
  <c r="N211" i="1"/>
  <c r="N209" i="1"/>
  <c r="N207" i="1"/>
  <c r="N205" i="1"/>
  <c r="N203" i="1"/>
  <c r="N185" i="1"/>
  <c r="N183" i="1"/>
  <c r="N181" i="1"/>
  <c r="N179" i="1"/>
  <c r="N177" i="1"/>
  <c r="N175" i="1"/>
  <c r="N173" i="1"/>
  <c r="N171" i="1"/>
  <c r="N153" i="1"/>
  <c r="N151" i="1"/>
  <c r="N149" i="1"/>
  <c r="N147" i="1"/>
  <c r="N145" i="1"/>
  <c r="N143" i="1"/>
  <c r="N141" i="1"/>
  <c r="N139" i="1"/>
  <c r="N121" i="1"/>
  <c r="N119" i="1"/>
  <c r="N117" i="1"/>
  <c r="N115" i="1"/>
  <c r="N113" i="1"/>
  <c r="N111" i="1"/>
  <c r="N109" i="1"/>
  <c r="N107" i="1"/>
  <c r="N89" i="1"/>
  <c r="N87" i="1"/>
  <c r="N85" i="1"/>
  <c r="N83" i="1"/>
  <c r="N81" i="1"/>
  <c r="N79" i="1"/>
  <c r="N77" i="1"/>
  <c r="N75" i="1"/>
  <c r="N57" i="1"/>
  <c r="N55" i="1"/>
  <c r="N53" i="1"/>
  <c r="N51" i="1"/>
  <c r="N49" i="1"/>
  <c r="N47" i="1"/>
  <c r="N45" i="1"/>
  <c r="N43" i="1"/>
  <c r="N25" i="1"/>
  <c r="N23" i="1"/>
  <c r="N21" i="1"/>
  <c r="N19" i="1"/>
  <c r="N17" i="1"/>
  <c r="N15" i="1"/>
  <c r="N13" i="1"/>
  <c r="N11" i="1"/>
  <c r="N186" i="1"/>
  <c r="N184" i="1"/>
  <c r="N182" i="1"/>
  <c r="N180" i="1"/>
  <c r="N178" i="1"/>
  <c r="N176" i="1"/>
  <c r="N174" i="1"/>
  <c r="N172" i="1"/>
  <c r="N154" i="1"/>
  <c r="N152" i="1"/>
  <c r="N150" i="1"/>
  <c r="N148" i="1"/>
  <c r="N146" i="1"/>
  <c r="N144" i="1"/>
  <c r="N142" i="1"/>
  <c r="N140" i="1"/>
  <c r="N122" i="1"/>
  <c r="N120" i="1"/>
  <c r="N118" i="1"/>
  <c r="N116" i="1"/>
  <c r="N114" i="1"/>
  <c r="N112" i="1"/>
  <c r="N110" i="1"/>
  <c r="N108" i="1"/>
  <c r="N90" i="1"/>
  <c r="N88" i="1"/>
  <c r="N86" i="1"/>
  <c r="N84" i="1"/>
  <c r="N82" i="1"/>
  <c r="N80" i="1"/>
  <c r="N78" i="1"/>
  <c r="N76" i="1"/>
  <c r="N58" i="1"/>
  <c r="N56" i="1"/>
  <c r="N54" i="1"/>
  <c r="N52" i="1"/>
  <c r="N50" i="1"/>
  <c r="N48" i="1"/>
  <c r="N46" i="1"/>
  <c r="N44" i="1"/>
  <c r="N26" i="1"/>
  <c r="N24" i="1"/>
  <c r="N22" i="1"/>
  <c r="N20" i="1"/>
  <c r="N18" i="1"/>
  <c r="N16" i="1"/>
  <c r="N14" i="1"/>
  <c r="N12" i="1"/>
  <c r="D3" i="1"/>
  <c r="AX278" i="9"/>
  <c r="AX268" i="9"/>
  <c r="AN313" i="9"/>
  <c r="AN297" i="9"/>
  <c r="AN319" i="9"/>
  <c r="AN306" i="9"/>
  <c r="AX297" i="9"/>
  <c r="AN321" i="9"/>
  <c r="AR321" i="9" s="1"/>
  <c r="AR306" i="9"/>
  <c r="AX281" i="9"/>
  <c r="AR275" i="9"/>
  <c r="AR269" i="9"/>
  <c r="AN320" i="9"/>
  <c r="AX320" i="9" s="1"/>
  <c r="AN296" i="9"/>
  <c r="AN311" i="9"/>
  <c r="AO270" i="4"/>
  <c r="AS270" i="4" s="1"/>
  <c r="AR320" i="9"/>
  <c r="AN310" i="9"/>
  <c r="AR310" i="9" s="1"/>
  <c r="AN293" i="9"/>
  <c r="AU296" i="9"/>
  <c r="AN292" i="9"/>
  <c r="AX292" i="9" s="1"/>
  <c r="AN303" i="9"/>
  <c r="AX306" i="9"/>
  <c r="AX319" i="9"/>
  <c r="AX303" i="9"/>
  <c r="AN314" i="9"/>
  <c r="AN300" i="9"/>
  <c r="AU292" i="9"/>
  <c r="AU320" i="9"/>
  <c r="AX314" i="9"/>
  <c r="AX300" i="9"/>
  <c r="AN317" i="9"/>
  <c r="AN295" i="9"/>
  <c r="AO267" i="4"/>
  <c r="AS267" i="4" s="1"/>
  <c r="AN294" i="9"/>
  <c r="AN291" i="9"/>
  <c r="AR314" i="9"/>
  <c r="AR319" i="9"/>
  <c r="AR262" i="9"/>
  <c r="AX277" i="9"/>
  <c r="AU264" i="9"/>
  <c r="AR267" i="9"/>
  <c r="AO269" i="4"/>
  <c r="AN309" i="9"/>
  <c r="AU309" i="9" s="1"/>
  <c r="AX309" i="9"/>
  <c r="AS269" i="4"/>
  <c r="AO319" i="9"/>
  <c r="AO320" i="9"/>
  <c r="AU321" i="9"/>
  <c r="AX294" i="9"/>
  <c r="AR300" i="9"/>
  <c r="AU273" i="9"/>
  <c r="AX288" i="9"/>
  <c r="AN302" i="9"/>
  <c r="AR313" i="9"/>
  <c r="AN298" i="9"/>
  <c r="AN316" i="9"/>
  <c r="AX311" i="9"/>
  <c r="AR297" i="9"/>
  <c r="AO288" i="4"/>
  <c r="AV288" i="4" s="1"/>
  <c r="AU311" i="9"/>
  <c r="AN307" i="9"/>
  <c r="AX313" i="9"/>
  <c r="AN318" i="9"/>
  <c r="AU318" i="9" s="1"/>
  <c r="AO281" i="4"/>
  <c r="AN304" i="9"/>
  <c r="AX304" i="9" s="1"/>
  <c r="AX318" i="9"/>
  <c r="AR296" i="9"/>
  <c r="AU313" i="9"/>
  <c r="AX291" i="9"/>
  <c r="AR304" i="9"/>
  <c r="AN301" i="9"/>
  <c r="AX310" i="9"/>
  <c r="AR309" i="9"/>
  <c r="AU303" i="9"/>
  <c r="AU319" i="9"/>
  <c r="AO318" i="9"/>
  <c r="AU306" i="9"/>
  <c r="AU304" i="9"/>
  <c r="AO321" i="9"/>
  <c r="AX301" i="9"/>
  <c r="AN312" i="9"/>
  <c r="AO282" i="4"/>
  <c r="AS282" i="4" s="1"/>
  <c r="AX296" i="9"/>
  <c r="AX295" i="9"/>
  <c r="AN322" i="9"/>
  <c r="AX302" i="9"/>
  <c r="AR293" i="9"/>
  <c r="AN308" i="9"/>
  <c r="AN315" i="9"/>
  <c r="AO268" i="4"/>
  <c r="AS268" i="4" s="1"/>
  <c r="AR311" i="9"/>
  <c r="AO289" i="4"/>
  <c r="AX293" i="9"/>
  <c r="AR318" i="9"/>
  <c r="AU314" i="9"/>
  <c r="AU300" i="9"/>
  <c r="AN305" i="9"/>
  <c r="AN299" i="9"/>
  <c r="AX321" i="9"/>
  <c r="AX317" i="9"/>
  <c r="AO317" i="9"/>
  <c r="AR317" i="9"/>
  <c r="AU295" i="9"/>
  <c r="AR295" i="9"/>
  <c r="AU294" i="9"/>
  <c r="AR294" i="9"/>
  <c r="AU291" i="9"/>
  <c r="AR291" i="9"/>
  <c r="AU302" i="9"/>
  <c r="AR302" i="9"/>
  <c r="AR298" i="9"/>
  <c r="AU298" i="9"/>
  <c r="AX298" i="9"/>
  <c r="AR316" i="9"/>
  <c r="AX316" i="9"/>
  <c r="AO316" i="9"/>
  <c r="AU316" i="9"/>
  <c r="AX307" i="9"/>
  <c r="AR307" i="9"/>
  <c r="AR301" i="9"/>
  <c r="AU301" i="9"/>
  <c r="AU312" i="9"/>
  <c r="AX312" i="9"/>
  <c r="AR312" i="9"/>
  <c r="AO322" i="9"/>
  <c r="AU322" i="9"/>
  <c r="AX322" i="9"/>
  <c r="AU308" i="9"/>
  <c r="AX308" i="9"/>
  <c r="AR315" i="9"/>
  <c r="AX315" i="9"/>
  <c r="AO315" i="9"/>
  <c r="AU315" i="9"/>
  <c r="AU305" i="9"/>
  <c r="AR305" i="9"/>
  <c r="AX305" i="9"/>
  <c r="AX299" i="9"/>
  <c r="AR299" i="9"/>
  <c r="AY288" i="9" l="1"/>
  <c r="AZ288" i="9"/>
  <c r="AW273" i="9"/>
  <c r="AV273" i="9"/>
  <c r="AT267" i="9"/>
  <c r="AS267" i="9"/>
  <c r="AW264" i="9"/>
  <c r="AV264" i="9"/>
  <c r="AY277" i="9"/>
  <c r="AZ277" i="9"/>
  <c r="AT262" i="9"/>
  <c r="AS262" i="9"/>
  <c r="AS269" i="9"/>
  <c r="AT269" i="9"/>
  <c r="AT275" i="9"/>
  <c r="AS275" i="9"/>
  <c r="AY281" i="9"/>
  <c r="AZ281" i="9"/>
  <c r="AY268" i="9"/>
  <c r="AZ268" i="9"/>
  <c r="AY278" i="9"/>
  <c r="AZ278" i="9"/>
  <c r="J449" i="9"/>
  <c r="I449" i="8"/>
  <c r="I481" i="3"/>
  <c r="I355" i="3"/>
  <c r="J323" i="9"/>
  <c r="I323" i="8"/>
  <c r="J400" i="9"/>
  <c r="I400" i="8"/>
  <c r="I432" i="3"/>
  <c r="J379" i="9"/>
  <c r="I379" i="8"/>
  <c r="I411" i="3"/>
  <c r="J330" i="9"/>
  <c r="I330" i="8"/>
  <c r="I362" i="3"/>
  <c r="J367" i="9"/>
  <c r="I367" i="8"/>
  <c r="I399" i="3"/>
  <c r="J354" i="9"/>
  <c r="I354" i="8"/>
  <c r="I386" i="3"/>
  <c r="J363" i="9"/>
  <c r="I363" i="8"/>
  <c r="I395" i="3"/>
  <c r="J371" i="9"/>
  <c r="I371" i="8"/>
  <c r="I403" i="3"/>
  <c r="J433" i="9"/>
  <c r="I433" i="8"/>
  <c r="I465" i="3"/>
  <c r="J445" i="9"/>
  <c r="I445" i="8"/>
  <c r="I477" i="3"/>
  <c r="J441" i="9"/>
  <c r="I441" i="8"/>
  <c r="I473" i="3"/>
  <c r="J383" i="9"/>
  <c r="I383" i="8"/>
  <c r="I415" i="3"/>
  <c r="J404" i="9"/>
  <c r="I404" i="8"/>
  <c r="I436" i="3"/>
  <c r="J437" i="9"/>
  <c r="I437" i="8"/>
  <c r="I469" i="3"/>
  <c r="J338" i="9"/>
  <c r="I338" i="8"/>
  <c r="I370" i="3"/>
  <c r="H105" i="1"/>
  <c r="H113" i="1"/>
  <c r="H121" i="1"/>
  <c r="H129" i="1"/>
  <c r="J346" i="9"/>
  <c r="I346" i="8"/>
  <c r="I378" i="3"/>
  <c r="J388" i="9"/>
  <c r="I388" i="8"/>
  <c r="I420" i="3"/>
  <c r="J375" i="9"/>
  <c r="I375" i="8"/>
  <c r="I407" i="3"/>
  <c r="J416" i="9"/>
  <c r="I416" i="8"/>
  <c r="I448" i="3"/>
  <c r="J326" i="9"/>
  <c r="I326" i="8"/>
  <c r="I358" i="3"/>
  <c r="J359" i="9"/>
  <c r="I359" i="8"/>
  <c r="I391" i="3"/>
  <c r="J429" i="9"/>
  <c r="I429" i="8"/>
  <c r="I461" i="3"/>
  <c r="J425" i="9"/>
  <c r="I425" i="8"/>
  <c r="I457" i="3"/>
  <c r="J408" i="9"/>
  <c r="I408" i="8"/>
  <c r="I440" i="3"/>
  <c r="J412" i="9"/>
  <c r="I412" i="8"/>
  <c r="I444" i="3"/>
  <c r="J334" i="9"/>
  <c r="I334" i="8"/>
  <c r="I366" i="3"/>
  <c r="J350" i="9"/>
  <c r="I350" i="8"/>
  <c r="I382" i="3"/>
  <c r="J396" i="9"/>
  <c r="I396" i="8"/>
  <c r="I428" i="3"/>
  <c r="J342" i="9"/>
  <c r="I342" i="8"/>
  <c r="I374" i="3"/>
  <c r="J392" i="9"/>
  <c r="I392" i="8"/>
  <c r="I424" i="3"/>
  <c r="J421" i="9"/>
  <c r="I421" i="8"/>
  <c r="I453" i="3"/>
  <c r="AN237" i="4"/>
  <c r="AN238" i="4"/>
  <c r="AN247" i="4"/>
  <c r="AN249" i="4"/>
  <c r="AN240" i="4"/>
  <c r="AM284" i="9"/>
  <c r="AQ272" i="4"/>
  <c r="AQ271" i="4"/>
  <c r="AQ266" i="4"/>
  <c r="AQ264" i="4"/>
  <c r="AQ267" i="4"/>
  <c r="AQ261" i="4"/>
  <c r="AQ275" i="4"/>
  <c r="AQ277" i="4"/>
  <c r="AQ270" i="4"/>
  <c r="AQ282" i="4"/>
  <c r="AM287" i="9"/>
  <c r="AM289" i="9"/>
  <c r="AM286" i="9"/>
  <c r="AN231" i="4"/>
  <c r="AQ265" i="4"/>
  <c r="AQ263" i="4"/>
  <c r="AQ273" i="4"/>
  <c r="AQ276" i="4"/>
  <c r="AQ268" i="4"/>
  <c r="AQ281" i="4"/>
  <c r="AQ269" i="4"/>
  <c r="AQ262" i="4"/>
  <c r="AQ278" i="4"/>
  <c r="AM288" i="9"/>
  <c r="AM283" i="9"/>
  <c r="AM285" i="9"/>
  <c r="AQ259" i="4"/>
  <c r="AQ279" i="4"/>
  <c r="AQ260" i="4"/>
  <c r="AQ274" i="4"/>
  <c r="AM290" i="9"/>
  <c r="AP235" i="9"/>
  <c r="AM235" i="9"/>
  <c r="AP244" i="9"/>
  <c r="AM244" i="9"/>
  <c r="AP229" i="9"/>
  <c r="AM229" i="9"/>
  <c r="AP236" i="9"/>
  <c r="AM236" i="9"/>
  <c r="AP243" i="9"/>
  <c r="AM243" i="9"/>
  <c r="AP249" i="9"/>
  <c r="AM249" i="9"/>
  <c r="AP237" i="9"/>
  <c r="AM237" i="9"/>
  <c r="AP245" i="9"/>
  <c r="AM245" i="9"/>
  <c r="AP230" i="9"/>
  <c r="AM230" i="9"/>
  <c r="AP238" i="9"/>
  <c r="AM238" i="9"/>
  <c r="AP246" i="9"/>
  <c r="AM246" i="9"/>
  <c r="AP250" i="9"/>
  <c r="AM250" i="9"/>
  <c r="AP233" i="9"/>
  <c r="AM233" i="9"/>
  <c r="AP240" i="9"/>
  <c r="AM240" i="9"/>
  <c r="AP227" i="9"/>
  <c r="AM227" i="9"/>
  <c r="AP231" i="9"/>
  <c r="AM231" i="9"/>
  <c r="AP239" i="9"/>
  <c r="AM239" i="9"/>
  <c r="AP247" i="9"/>
  <c r="AM247" i="9"/>
  <c r="AP234" i="9"/>
  <c r="AM234" i="9"/>
  <c r="AP241" i="9"/>
  <c r="AM241" i="9"/>
  <c r="AP228" i="9"/>
  <c r="AM228" i="9"/>
  <c r="AP232" i="9"/>
  <c r="AM232" i="9"/>
  <c r="AP242" i="9"/>
  <c r="AM242" i="9"/>
  <c r="AP248" i="9"/>
  <c r="AM248" i="9"/>
  <c r="AR267" i="4"/>
  <c r="AR276" i="4"/>
  <c r="AR261" i="4"/>
  <c r="AR268" i="4"/>
  <c r="AR275" i="4"/>
  <c r="AR281" i="4"/>
  <c r="AR269" i="4"/>
  <c r="AR277" i="4"/>
  <c r="AR262" i="4"/>
  <c r="AR270" i="4"/>
  <c r="AR278" i="4"/>
  <c r="AR282" i="4"/>
  <c r="AR265" i="4"/>
  <c r="AR272" i="4"/>
  <c r="AR259" i="4"/>
  <c r="AR263" i="4"/>
  <c r="AR271" i="4"/>
  <c r="AR279" i="4"/>
  <c r="AR266" i="4"/>
  <c r="AR273" i="4"/>
  <c r="AR260" i="4"/>
  <c r="AR264" i="4"/>
  <c r="AR274" i="4"/>
  <c r="AR280" i="4"/>
  <c r="AS297" i="9"/>
  <c r="AT297" i="9"/>
  <c r="AY297" i="9"/>
  <c r="AZ297" i="9"/>
  <c r="AT299" i="9"/>
  <c r="AS299" i="9"/>
  <c r="AY299" i="9"/>
  <c r="AZ299" i="9"/>
  <c r="AS304" i="9"/>
  <c r="AT304" i="9"/>
  <c r="AV304" i="9"/>
  <c r="AW304" i="9"/>
  <c r="AY304" i="9"/>
  <c r="AZ304" i="9"/>
  <c r="AV308" i="9"/>
  <c r="AW308" i="9"/>
  <c r="AY308" i="9"/>
  <c r="AZ308" i="9"/>
  <c r="AS316" i="9"/>
  <c r="AT316" i="9"/>
  <c r="AV316" i="9"/>
  <c r="AW316" i="9"/>
  <c r="AY316" i="9"/>
  <c r="AZ316" i="9"/>
  <c r="AP316" i="9"/>
  <c r="AS320" i="9"/>
  <c r="AT320" i="9"/>
  <c r="AV320" i="9"/>
  <c r="AW320" i="9"/>
  <c r="AY320" i="9"/>
  <c r="AZ320" i="9"/>
  <c r="AP320" i="9"/>
  <c r="AT291" i="9"/>
  <c r="AS291" i="9"/>
  <c r="AW291" i="9"/>
  <c r="AV291" i="9"/>
  <c r="AY291" i="9"/>
  <c r="AZ291" i="9"/>
  <c r="AS293" i="9"/>
  <c r="AT293" i="9"/>
  <c r="AY293" i="9"/>
  <c r="AZ293" i="9"/>
  <c r="AT295" i="9"/>
  <c r="AS295" i="9"/>
  <c r="AW295" i="9"/>
  <c r="AV295" i="9"/>
  <c r="AY295" i="9"/>
  <c r="AZ295" i="9"/>
  <c r="AS300" i="9"/>
  <c r="AT300" i="9"/>
  <c r="AV300" i="9"/>
  <c r="AW300" i="9"/>
  <c r="AY300" i="9"/>
  <c r="AZ300" i="9"/>
  <c r="AW303" i="9"/>
  <c r="AV303" i="9"/>
  <c r="AY303" i="9"/>
  <c r="AZ303" i="9"/>
  <c r="AT307" i="9"/>
  <c r="AS307" i="9"/>
  <c r="AY307" i="9"/>
  <c r="AZ307" i="9"/>
  <c r="AT311" i="9"/>
  <c r="AS311" i="9"/>
  <c r="AW311" i="9"/>
  <c r="AV311" i="9"/>
  <c r="AY311" i="9"/>
  <c r="AZ311" i="9"/>
  <c r="AS313" i="9"/>
  <c r="AT313" i="9"/>
  <c r="AV313" i="9"/>
  <c r="AW313" i="9"/>
  <c r="AY313" i="9"/>
  <c r="AZ313" i="9"/>
  <c r="AT315" i="9"/>
  <c r="AS315" i="9"/>
  <c r="AW315" i="9"/>
  <c r="AV315" i="9"/>
  <c r="AY315" i="9"/>
  <c r="AZ315" i="9"/>
  <c r="AP315" i="9"/>
  <c r="AT319" i="9"/>
  <c r="AS319" i="9"/>
  <c r="AW319" i="9"/>
  <c r="AV319" i="9"/>
  <c r="AY319" i="9"/>
  <c r="AZ319" i="9"/>
  <c r="AP319" i="9"/>
  <c r="AT298" i="9"/>
  <c r="AS298" i="9"/>
  <c r="AW298" i="9"/>
  <c r="AV298" i="9"/>
  <c r="AY298" i="9"/>
  <c r="AZ298" i="9"/>
  <c r="AS301" i="9"/>
  <c r="AT301" i="9"/>
  <c r="AV301" i="9"/>
  <c r="AW301" i="9"/>
  <c r="AY301" i="9"/>
  <c r="AZ301" i="9"/>
  <c r="AS305" i="9"/>
  <c r="AT305" i="9"/>
  <c r="AV305" i="9"/>
  <c r="AW305" i="9"/>
  <c r="AY305" i="9"/>
  <c r="AZ305" i="9"/>
  <c r="AS309" i="9"/>
  <c r="AT309" i="9"/>
  <c r="AV309" i="9"/>
  <c r="AW309" i="9"/>
  <c r="AY309" i="9"/>
  <c r="AZ309" i="9"/>
  <c r="AT317" i="9"/>
  <c r="AS317" i="9"/>
  <c r="AY317" i="9"/>
  <c r="AZ317" i="9"/>
  <c r="AP317" i="9"/>
  <c r="AT321" i="9"/>
  <c r="AS321" i="9"/>
  <c r="AW321" i="9"/>
  <c r="AV321" i="9"/>
  <c r="AY321" i="9"/>
  <c r="AZ321" i="9"/>
  <c r="AP321" i="9"/>
  <c r="AV292" i="9"/>
  <c r="AW292" i="9"/>
  <c r="AY292" i="9"/>
  <c r="AZ292" i="9"/>
  <c r="AT294" i="9"/>
  <c r="AS294" i="9"/>
  <c r="AW294" i="9"/>
  <c r="AV294" i="9"/>
  <c r="AY294" i="9"/>
  <c r="AZ294" i="9"/>
  <c r="AS296" i="9"/>
  <c r="AT296" i="9"/>
  <c r="AV296" i="9"/>
  <c r="AW296" i="9"/>
  <c r="AY296" i="9"/>
  <c r="AZ296" i="9"/>
  <c r="AT302" i="9"/>
  <c r="AS302" i="9"/>
  <c r="AW302" i="9"/>
  <c r="AV302" i="9"/>
  <c r="AY302" i="9"/>
  <c r="AZ302" i="9"/>
  <c r="AT306" i="9"/>
  <c r="AS306" i="9"/>
  <c r="AW306" i="9"/>
  <c r="AV306" i="9"/>
  <c r="AY306" i="9"/>
  <c r="AZ306" i="9"/>
  <c r="AT310" i="9"/>
  <c r="AS310" i="9"/>
  <c r="AY310" i="9"/>
  <c r="AZ310" i="9"/>
  <c r="AS312" i="9"/>
  <c r="AT312" i="9"/>
  <c r="AV312" i="9"/>
  <c r="AW312" i="9"/>
  <c r="AY312" i="9"/>
  <c r="AZ312" i="9"/>
  <c r="AT314" i="9"/>
  <c r="AS314" i="9"/>
  <c r="AW314" i="9"/>
  <c r="AV314" i="9"/>
  <c r="AY314" i="9"/>
  <c r="AZ314" i="9"/>
  <c r="AS318" i="9"/>
  <c r="AT318" i="9"/>
  <c r="AV318" i="9"/>
  <c r="AW318" i="9"/>
  <c r="AY318" i="9"/>
  <c r="AZ318" i="9"/>
  <c r="AP318" i="9"/>
  <c r="AV322" i="9"/>
  <c r="AW322" i="9"/>
  <c r="AY322" i="9"/>
  <c r="AZ322" i="9"/>
  <c r="AP322" i="9"/>
  <c r="AO265" i="9"/>
  <c r="AQ265" i="9"/>
  <c r="AO267" i="9"/>
  <c r="AQ267" i="9"/>
  <c r="AO272" i="9"/>
  <c r="AQ272" i="9"/>
  <c r="AO276" i="9"/>
  <c r="AQ276" i="9"/>
  <c r="AO259" i="9"/>
  <c r="AQ259" i="9"/>
  <c r="AO261" i="9"/>
  <c r="AQ261" i="9"/>
  <c r="AO263" i="9"/>
  <c r="AQ263" i="9"/>
  <c r="AO268" i="9"/>
  <c r="AQ268" i="9"/>
  <c r="AO271" i="9"/>
  <c r="AQ271" i="9"/>
  <c r="AO275" i="9"/>
  <c r="AQ275" i="9"/>
  <c r="AO279" i="9"/>
  <c r="AQ279" i="9"/>
  <c r="AO281" i="9"/>
  <c r="AQ281" i="9"/>
  <c r="AO266" i="9"/>
  <c r="AQ266" i="9"/>
  <c r="AO269" i="9"/>
  <c r="AQ269" i="9"/>
  <c r="AO273" i="9"/>
  <c r="AQ273" i="9"/>
  <c r="AO277" i="9"/>
  <c r="AQ277" i="9"/>
  <c r="AO260" i="9"/>
  <c r="AQ260" i="9"/>
  <c r="AO262" i="9"/>
  <c r="AQ262" i="9"/>
  <c r="AO264" i="9"/>
  <c r="AQ264" i="9"/>
  <c r="AO270" i="9"/>
  <c r="AQ270" i="9"/>
  <c r="AO274" i="9"/>
  <c r="AQ274" i="9"/>
  <c r="AO278" i="9"/>
  <c r="AQ278" i="9"/>
  <c r="AO280" i="9"/>
  <c r="AQ280" i="9"/>
  <c r="AO282" i="9"/>
  <c r="AQ282" i="9"/>
  <c r="AU299" i="9"/>
  <c r="AS281" i="4"/>
  <c r="AR292" i="9"/>
  <c r="AO285" i="4"/>
  <c r="AO305" i="4"/>
  <c r="AY270" i="4"/>
  <c r="AO276" i="4"/>
  <c r="AO283" i="4"/>
  <c r="AO310" i="4"/>
  <c r="AV285" i="4"/>
  <c r="AY283" i="4"/>
  <c r="AO315" i="4"/>
  <c r="AV268" i="4"/>
  <c r="AO287" i="4"/>
  <c r="AP283" i="4"/>
  <c r="AO295" i="4"/>
  <c r="AV287" i="4"/>
  <c r="AS315" i="4"/>
  <c r="AO274" i="4"/>
  <c r="AP288" i="4"/>
  <c r="AV269" i="4"/>
  <c r="AO272" i="4"/>
  <c r="AO279" i="4"/>
  <c r="AO318" i="4"/>
  <c r="AO322" i="4"/>
  <c r="AO273" i="4"/>
  <c r="AY267" i="4"/>
  <c r="AS305" i="4"/>
  <c r="AV281" i="4"/>
  <c r="AV322" i="4"/>
  <c r="AP285" i="4"/>
  <c r="AY268" i="4"/>
  <c r="AV295" i="4"/>
  <c r="AP322" i="4"/>
  <c r="AV289" i="4"/>
  <c r="AU307" i="9"/>
  <c r="AU293" i="9"/>
  <c r="AU297" i="9"/>
  <c r="AV267" i="4"/>
  <c r="AO319" i="4"/>
  <c r="AY319" i="4" s="1"/>
  <c r="AO271" i="4"/>
  <c r="AO261" i="4"/>
  <c r="AS319" i="4"/>
  <c r="AY269" i="4"/>
  <c r="AO317" i="4"/>
  <c r="AV317" i="4" s="1"/>
  <c r="AO266" i="4"/>
  <c r="AY261" i="4"/>
  <c r="AO321" i="4"/>
  <c r="AP315" i="4"/>
  <c r="AO286" i="4"/>
  <c r="AO308" i="4"/>
  <c r="AY308" i="4"/>
  <c r="AS283" i="4"/>
  <c r="AO306" i="4"/>
  <c r="AV306" i="4" s="1"/>
  <c r="AY305" i="4"/>
  <c r="AV261" i="4"/>
  <c r="AS286" i="4"/>
  <c r="AR308" i="9"/>
  <c r="AU317" i="9"/>
  <c r="AU310" i="9"/>
  <c r="AS289" i="4"/>
  <c r="AV305" i="4"/>
  <c r="AY289" i="4"/>
  <c r="AY276" i="4"/>
  <c r="AV282" i="4"/>
  <c r="AO300" i="4"/>
  <c r="AV300" i="4" s="1"/>
  <c r="AS271" i="4"/>
  <c r="AO264" i="4"/>
  <c r="AS264" i="4" s="1"/>
  <c r="AO294" i="4"/>
  <c r="AY294" i="4" s="1"/>
  <c r="AO296" i="4"/>
  <c r="AY296" i="4" s="1"/>
  <c r="AY271" i="4"/>
  <c r="AS300" i="4"/>
  <c r="AO304" i="4"/>
  <c r="AO259" i="4"/>
  <c r="AY259" i="4" s="1"/>
  <c r="AY264" i="4"/>
  <c r="AO299" i="4"/>
  <c r="AO307" i="4"/>
  <c r="AY307" i="4" s="1"/>
  <c r="AO284" i="4"/>
  <c r="AY284" i="4" s="1"/>
  <c r="AO291" i="4"/>
  <c r="AV291" i="4" s="1"/>
  <c r="AO262" i="4"/>
  <c r="AV262" i="4" s="1"/>
  <c r="AS274" i="4"/>
  <c r="AS310" i="4"/>
  <c r="AV318" i="4"/>
  <c r="AO314" i="4"/>
  <c r="AS314" i="4" s="1"/>
  <c r="AS321" i="4"/>
  <c r="AY266" i="4"/>
  <c r="AY291" i="4"/>
  <c r="AV299" i="4"/>
  <c r="AP289" i="4"/>
  <c r="AV270" i="4"/>
  <c r="AO302" i="4"/>
  <c r="AV302" i="4" s="1"/>
  <c r="AY272" i="4"/>
  <c r="AY286" i="4"/>
  <c r="AY310" i="4"/>
  <c r="AS279" i="4"/>
  <c r="AR322" i="9"/>
  <c r="AR303" i="9"/>
  <c r="AO263" i="4"/>
  <c r="AO292" i="4"/>
  <c r="AO313" i="4"/>
  <c r="AO301" i="4"/>
  <c r="AY281" i="4"/>
  <c r="AO297" i="4"/>
  <c r="AY313" i="4"/>
  <c r="AS261" i="4"/>
  <c r="AO280" i="4"/>
  <c r="AP319" i="4"/>
  <c r="AO309" i="4"/>
  <c r="AY309" i="4" s="1"/>
  <c r="AY285" i="4"/>
  <c r="AS287" i="4"/>
  <c r="AS294" i="4"/>
  <c r="AY295" i="4"/>
  <c r="AO303" i="4"/>
  <c r="AY282" i="4"/>
  <c r="AO275" i="4"/>
  <c r="AS275" i="4" s="1"/>
  <c r="AP286" i="4"/>
  <c r="AS288" i="4"/>
  <c r="AO293" i="4"/>
  <c r="AY293" i="4" s="1"/>
  <c r="AO312" i="4"/>
  <c r="AS299" i="4"/>
  <c r="AO265" i="4"/>
  <c r="AS265" i="4" s="1"/>
  <c r="AS285" i="4"/>
  <c r="AV315" i="4"/>
  <c r="AY322" i="4"/>
  <c r="AO290" i="4"/>
  <c r="AY290" i="4"/>
  <c r="AS309" i="4"/>
  <c r="AO278" i="4"/>
  <c r="AY278" i="4" s="1"/>
  <c r="AO260" i="4"/>
  <c r="AO311" i="4"/>
  <c r="AV311" i="4" s="1"/>
  <c r="AS301" i="4"/>
  <c r="AV296" i="4"/>
  <c r="AS262" i="4"/>
  <c r="AY317" i="4"/>
  <c r="AY300" i="4"/>
  <c r="AO320" i="4"/>
  <c r="AV320" i="4" s="1"/>
  <c r="AY274" i="4"/>
  <c r="AV284" i="4"/>
  <c r="AV276" i="4"/>
  <c r="AS318" i="4"/>
  <c r="AV275" i="4"/>
  <c r="AS317" i="4"/>
  <c r="AS303" i="4"/>
  <c r="AS307" i="4"/>
  <c r="AS291" i="4"/>
  <c r="AY318" i="4"/>
  <c r="AS306" i="4"/>
  <c r="AV314" i="4"/>
  <c r="AY273" i="4"/>
  <c r="AS278" i="4"/>
  <c r="AY311" i="4"/>
  <c r="AO298" i="4"/>
  <c r="AY288" i="4"/>
  <c r="AV283" i="4"/>
  <c r="AS259" i="4"/>
  <c r="AS311" i="4"/>
  <c r="AP284" i="4"/>
  <c r="AS320" i="4"/>
  <c r="AY302" i="4"/>
  <c r="AP317" i="4"/>
  <c r="AS284" i="4"/>
  <c r="AS312" i="4"/>
  <c r="AP318" i="4"/>
  <c r="AY314" i="4"/>
  <c r="AS273" i="4"/>
  <c r="AV278" i="4"/>
  <c r="AS322" i="4"/>
  <c r="AS272" i="4"/>
  <c r="AV319" i="4"/>
  <c r="AY287" i="4"/>
  <c r="AY301" i="4"/>
  <c r="AV297" i="4"/>
  <c r="AY265" i="4"/>
  <c r="AO277" i="4"/>
  <c r="AY306" i="4"/>
  <c r="AV298" i="4"/>
  <c r="AP320" i="4"/>
  <c r="AO316" i="4"/>
  <c r="AY320" i="4"/>
  <c r="AV321" i="4"/>
  <c r="AP321" i="4"/>
  <c r="AY321" i="4"/>
  <c r="AS304" i="4"/>
  <c r="AV304" i="4"/>
  <c r="AY263" i="4"/>
  <c r="AS263" i="4"/>
  <c r="AV292" i="4"/>
  <c r="AS292" i="4"/>
  <c r="AY292" i="4"/>
  <c r="AV313" i="4"/>
  <c r="AS313" i="4"/>
  <c r="AS297" i="4"/>
  <c r="AY297" i="4"/>
  <c r="AS280" i="4"/>
  <c r="AY280" i="4"/>
  <c r="AV303" i="4"/>
  <c r="AY303" i="4"/>
  <c r="AY312" i="4"/>
  <c r="AV312" i="4"/>
  <c r="AP290" i="4"/>
  <c r="AS290" i="4"/>
  <c r="AY260" i="4"/>
  <c r="AS260" i="4"/>
  <c r="AY298" i="4"/>
  <c r="AS298" i="4"/>
  <c r="AS277" i="4"/>
  <c r="AV277" i="4"/>
  <c r="AY277" i="4"/>
  <c r="AS316" i="4"/>
  <c r="AV316" i="4"/>
  <c r="AY316" i="4"/>
  <c r="AP316" i="4"/>
  <c r="AT303" i="9" l="1"/>
  <c r="AS303" i="9"/>
  <c r="AS322" i="9"/>
  <c r="AT322" i="9"/>
  <c r="AM322" i="9" s="1"/>
  <c r="AW310" i="9"/>
  <c r="AV310" i="9"/>
  <c r="AW317" i="9"/>
  <c r="AV317" i="9"/>
  <c r="AS308" i="9"/>
  <c r="AT308" i="9"/>
  <c r="AV297" i="9"/>
  <c r="AW297" i="9"/>
  <c r="AV293" i="9"/>
  <c r="AW293" i="9"/>
  <c r="AW307" i="9"/>
  <c r="AV307" i="9"/>
  <c r="AS292" i="9"/>
  <c r="AT292" i="9"/>
  <c r="AV299" i="9"/>
  <c r="AW299" i="9"/>
  <c r="J374" i="9"/>
  <c r="I374" i="8"/>
  <c r="I406" i="3"/>
  <c r="J444" i="9"/>
  <c r="I444" i="8"/>
  <c r="I476" i="3"/>
  <c r="J391" i="9"/>
  <c r="I391" i="8"/>
  <c r="I423" i="3"/>
  <c r="J420" i="9"/>
  <c r="I420" i="8"/>
  <c r="I452" i="3"/>
  <c r="J436" i="9"/>
  <c r="I436" i="8"/>
  <c r="I468" i="3"/>
  <c r="J465" i="9"/>
  <c r="I465" i="8"/>
  <c r="I497" i="3"/>
  <c r="J399" i="9"/>
  <c r="I399" i="8"/>
  <c r="I431" i="3"/>
  <c r="J424" i="9"/>
  <c r="I424" i="8"/>
  <c r="I456" i="3"/>
  <c r="J366" i="9"/>
  <c r="I366" i="8"/>
  <c r="I398" i="3"/>
  <c r="J461" i="9"/>
  <c r="I461" i="8"/>
  <c r="I493" i="3"/>
  <c r="J407" i="9"/>
  <c r="I407" i="8"/>
  <c r="I439" i="3"/>
  <c r="J469" i="9"/>
  <c r="I469" i="8"/>
  <c r="I501" i="3"/>
  <c r="J477" i="9"/>
  <c r="I477" i="8"/>
  <c r="I509" i="3"/>
  <c r="J386" i="9"/>
  <c r="I386" i="8"/>
  <c r="I418" i="3"/>
  <c r="J432" i="9"/>
  <c r="I432" i="8"/>
  <c r="I464" i="3"/>
  <c r="J453" i="9"/>
  <c r="I453" i="8"/>
  <c r="I485" i="3"/>
  <c r="J382" i="9"/>
  <c r="I382" i="8"/>
  <c r="I414" i="3"/>
  <c r="J457" i="9"/>
  <c r="I457" i="8"/>
  <c r="I489" i="3"/>
  <c r="J448" i="9"/>
  <c r="I448" i="8"/>
  <c r="I480" i="3"/>
  <c r="J370" i="9"/>
  <c r="I370" i="8"/>
  <c r="I402" i="3"/>
  <c r="J473" i="9"/>
  <c r="I473" i="8"/>
  <c r="I505" i="3"/>
  <c r="J395" i="9"/>
  <c r="I395" i="8"/>
  <c r="I427" i="3"/>
  <c r="J411" i="9"/>
  <c r="I411" i="8"/>
  <c r="I443" i="3"/>
  <c r="I387" i="3"/>
  <c r="J355" i="9"/>
  <c r="I355" i="8"/>
  <c r="J428" i="9"/>
  <c r="I428" i="8"/>
  <c r="I460" i="3"/>
  <c r="J440" i="9"/>
  <c r="I440" i="8"/>
  <c r="I472" i="3"/>
  <c r="J358" i="9"/>
  <c r="I358" i="8"/>
  <c r="I390" i="3"/>
  <c r="J378" i="9"/>
  <c r="I378" i="8"/>
  <c r="I410" i="3"/>
  <c r="J415" i="9"/>
  <c r="I415" i="8"/>
  <c r="I447" i="3"/>
  <c r="J403" i="9"/>
  <c r="I403" i="8"/>
  <c r="I435" i="3"/>
  <c r="J362" i="9"/>
  <c r="I362" i="8"/>
  <c r="I394" i="3"/>
  <c r="J481" i="9"/>
  <c r="I481" i="8"/>
  <c r="I513" i="3"/>
  <c r="AM318" i="9"/>
  <c r="AM321" i="9"/>
  <c r="AM316" i="9"/>
  <c r="AM317" i="9"/>
  <c r="AM320" i="9"/>
  <c r="AM315" i="9"/>
  <c r="AM319" i="9"/>
  <c r="AP280" i="9"/>
  <c r="AM280" i="9"/>
  <c r="AP274" i="9"/>
  <c r="AM274" i="9"/>
  <c r="AP264" i="9"/>
  <c r="AM264" i="9"/>
  <c r="AP260" i="9"/>
  <c r="AM260" i="9"/>
  <c r="AP273" i="9"/>
  <c r="AM273" i="9"/>
  <c r="AP266" i="9"/>
  <c r="AM266" i="9"/>
  <c r="AP279" i="9"/>
  <c r="AM279" i="9"/>
  <c r="AP271" i="9"/>
  <c r="AM271" i="9"/>
  <c r="AP263" i="9"/>
  <c r="AM263" i="9"/>
  <c r="AP259" i="9"/>
  <c r="AM259" i="9"/>
  <c r="AP272" i="9"/>
  <c r="AM272" i="9"/>
  <c r="AP265" i="9"/>
  <c r="AM265" i="9"/>
  <c r="AP282" i="9"/>
  <c r="AM282" i="9"/>
  <c r="AP270" i="9"/>
  <c r="AM270" i="9"/>
  <c r="AP277" i="9"/>
  <c r="AM277" i="9"/>
  <c r="AP281" i="9"/>
  <c r="AM281" i="9"/>
  <c r="AP268" i="9"/>
  <c r="AM268" i="9"/>
  <c r="AP261" i="9"/>
  <c r="AM261" i="9"/>
  <c r="AP267" i="9"/>
  <c r="AM267" i="9"/>
  <c r="AP278" i="9"/>
  <c r="AM278" i="9"/>
  <c r="AP262" i="9"/>
  <c r="AM262" i="9"/>
  <c r="AP269" i="9"/>
  <c r="AM269" i="9"/>
  <c r="AP275" i="9"/>
  <c r="AM275" i="9"/>
  <c r="AP276" i="9"/>
  <c r="AM276" i="9"/>
  <c r="AP297" i="4"/>
  <c r="L297" i="9"/>
  <c r="AP299" i="4"/>
  <c r="L299" i="9"/>
  <c r="AP304" i="4"/>
  <c r="AQ304" i="4" s="1"/>
  <c r="L304" i="9"/>
  <c r="AP308" i="4"/>
  <c r="AQ308" i="4" s="1"/>
  <c r="L308" i="9"/>
  <c r="AP291" i="4"/>
  <c r="L291" i="9"/>
  <c r="AP293" i="4"/>
  <c r="L293" i="9"/>
  <c r="AP295" i="4"/>
  <c r="AQ295" i="4" s="1"/>
  <c r="L295" i="9"/>
  <c r="AP300" i="4"/>
  <c r="AR300" i="4" s="1"/>
  <c r="L300" i="9"/>
  <c r="AP303" i="4"/>
  <c r="L303" i="9"/>
  <c r="AP307" i="4"/>
  <c r="L307" i="9"/>
  <c r="AP311" i="4"/>
  <c r="L311" i="9"/>
  <c r="AP313" i="4"/>
  <c r="AQ313" i="4" s="1"/>
  <c r="L313" i="9"/>
  <c r="AP298" i="4"/>
  <c r="L298" i="9"/>
  <c r="AP301" i="4"/>
  <c r="L301" i="9"/>
  <c r="AP305" i="4"/>
  <c r="AQ305" i="4" s="1"/>
  <c r="L305" i="9"/>
  <c r="AP309" i="4"/>
  <c r="AR309" i="4" s="1"/>
  <c r="L309" i="9"/>
  <c r="AP292" i="4"/>
  <c r="L292" i="9"/>
  <c r="AP294" i="4"/>
  <c r="L294" i="9"/>
  <c r="AP296" i="4"/>
  <c r="AQ296" i="4" s="1"/>
  <c r="L296" i="9"/>
  <c r="AP302" i="4"/>
  <c r="L302" i="9"/>
  <c r="AP306" i="4"/>
  <c r="L306" i="9"/>
  <c r="AP310" i="4"/>
  <c r="AQ310" i="4" s="1"/>
  <c r="L310" i="9"/>
  <c r="AP312" i="4"/>
  <c r="AQ312" i="4" s="1"/>
  <c r="L312" i="9"/>
  <c r="AP314" i="4"/>
  <c r="AQ314" i="4" s="1"/>
  <c r="L314" i="9"/>
  <c r="AR286" i="4"/>
  <c r="AR283" i="4"/>
  <c r="AR316" i="4"/>
  <c r="AR317" i="4"/>
  <c r="AR290" i="4"/>
  <c r="AR289" i="4"/>
  <c r="AR288" i="4"/>
  <c r="AR321" i="4"/>
  <c r="AR315" i="4"/>
  <c r="AR318" i="4"/>
  <c r="AR320" i="4"/>
  <c r="AR319" i="4"/>
  <c r="AR322" i="4"/>
  <c r="AR285" i="4"/>
  <c r="AR284" i="4"/>
  <c r="AQ300" i="4"/>
  <c r="AQ311" i="4"/>
  <c r="AQ286" i="4"/>
  <c r="AW285" i="4"/>
  <c r="AX285" i="4"/>
  <c r="BA285" i="4" s="1"/>
  <c r="AQ285" i="4"/>
  <c r="AW283" i="4"/>
  <c r="AX283" i="4"/>
  <c r="BA283" i="4" s="1"/>
  <c r="AQ283" i="4"/>
  <c r="AW284" i="4"/>
  <c r="AX284" i="4"/>
  <c r="BA284" i="4" s="1"/>
  <c r="AQ284" i="4"/>
  <c r="AT290" i="4"/>
  <c r="AU290" i="4"/>
  <c r="AT286" i="4"/>
  <c r="AU286" i="4"/>
  <c r="AZ280" i="4"/>
  <c r="AX278" i="4"/>
  <c r="BA278" i="4" s="1"/>
  <c r="AW278" i="4"/>
  <c r="AZ290" i="4"/>
  <c r="AZ286" i="4"/>
  <c r="AX282" i="4"/>
  <c r="BA282" i="4" s="1"/>
  <c r="AW282" i="4"/>
  <c r="AT280" i="4"/>
  <c r="AU280" i="4"/>
  <c r="AZ274" i="4"/>
  <c r="AT274" i="4"/>
  <c r="AU274" i="4"/>
  <c r="AX270" i="4"/>
  <c r="BA270" i="4" s="1"/>
  <c r="AW270" i="4"/>
  <c r="AZ264" i="4"/>
  <c r="AT264" i="4"/>
  <c r="AU264" i="4"/>
  <c r="AX262" i="4"/>
  <c r="BA262" i="4" s="1"/>
  <c r="AW262" i="4"/>
  <c r="AZ260" i="4"/>
  <c r="AT260" i="4"/>
  <c r="AU260" i="4"/>
  <c r="AZ289" i="4"/>
  <c r="AT289" i="4"/>
  <c r="AU289" i="4"/>
  <c r="AZ285" i="4"/>
  <c r="AT285" i="4"/>
  <c r="AU285" i="4"/>
  <c r="AX277" i="4"/>
  <c r="BA277" i="4" s="1"/>
  <c r="AW277" i="4"/>
  <c r="AZ273" i="4"/>
  <c r="AT273" i="4"/>
  <c r="AU273" i="4"/>
  <c r="AX269" i="4"/>
  <c r="BA269" i="4" s="1"/>
  <c r="AW269" i="4"/>
  <c r="AZ266" i="4"/>
  <c r="AZ287" i="4"/>
  <c r="AT287" i="4"/>
  <c r="AU287" i="4"/>
  <c r="AZ283" i="4"/>
  <c r="AT283" i="4"/>
  <c r="AU283" i="4"/>
  <c r="AX281" i="4"/>
  <c r="BA281" i="4" s="1"/>
  <c r="AW281" i="4"/>
  <c r="AT279" i="4"/>
  <c r="AU279" i="4"/>
  <c r="AX275" i="4"/>
  <c r="BA275" i="4" s="1"/>
  <c r="AW275" i="4"/>
  <c r="AZ271" i="4"/>
  <c r="AT271" i="4"/>
  <c r="AU271" i="4"/>
  <c r="AX268" i="4"/>
  <c r="BA268" i="4" s="1"/>
  <c r="AW268" i="4"/>
  <c r="AZ263" i="4"/>
  <c r="AT263" i="4"/>
  <c r="AU263" i="4"/>
  <c r="AX261" i="4"/>
  <c r="BA261" i="4" s="1"/>
  <c r="AW261" i="4"/>
  <c r="AZ259" i="4"/>
  <c r="AT259" i="4"/>
  <c r="AU259" i="4"/>
  <c r="AZ288" i="4"/>
  <c r="AT288" i="4"/>
  <c r="AU288" i="4"/>
  <c r="AZ284" i="4"/>
  <c r="AT284" i="4"/>
  <c r="AU284" i="4"/>
  <c r="AX276" i="4"/>
  <c r="BA276" i="4" s="1"/>
  <c r="AW276" i="4"/>
  <c r="AZ272" i="4"/>
  <c r="AU272" i="4"/>
  <c r="AT272" i="4"/>
  <c r="AX267" i="4"/>
  <c r="BA267" i="4" s="1"/>
  <c r="AW267" i="4"/>
  <c r="AZ265" i="4"/>
  <c r="AT265" i="4"/>
  <c r="AU265" i="4"/>
  <c r="AQ290" i="4"/>
  <c r="AZ282" i="4"/>
  <c r="AT282" i="4"/>
  <c r="AU282" i="4"/>
  <c r="AN282" i="4" s="1"/>
  <c r="AZ278" i="4"/>
  <c r="AT278" i="4"/>
  <c r="AU278" i="4"/>
  <c r="AZ270" i="4"/>
  <c r="AT270" i="4"/>
  <c r="AU270" i="4"/>
  <c r="AT262" i="4"/>
  <c r="AU262" i="4"/>
  <c r="AQ289" i="4"/>
  <c r="AW289" i="4"/>
  <c r="AX289" i="4"/>
  <c r="BA289" i="4" s="1"/>
  <c r="AZ277" i="4"/>
  <c r="AT277" i="4"/>
  <c r="AU277" i="4"/>
  <c r="AZ269" i="4"/>
  <c r="AT269" i="4"/>
  <c r="AU269" i="4"/>
  <c r="AN269" i="4" s="1"/>
  <c r="AW287" i="4"/>
  <c r="AX287" i="4"/>
  <c r="BA287" i="4" s="1"/>
  <c r="AZ281" i="4"/>
  <c r="AT281" i="4"/>
  <c r="AU281" i="4"/>
  <c r="AT275" i="4"/>
  <c r="AU275" i="4"/>
  <c r="AZ268" i="4"/>
  <c r="AT268" i="4"/>
  <c r="AU268" i="4"/>
  <c r="AZ261" i="4"/>
  <c r="AT261" i="4"/>
  <c r="AU261" i="4"/>
  <c r="AQ288" i="4"/>
  <c r="AW288" i="4"/>
  <c r="AX288" i="4"/>
  <c r="BA288" i="4" s="1"/>
  <c r="AZ276" i="4"/>
  <c r="AZ267" i="4"/>
  <c r="AT267" i="4"/>
  <c r="AU267" i="4"/>
  <c r="AZ297" i="4"/>
  <c r="AW297" i="4"/>
  <c r="AT297" i="4"/>
  <c r="AW299" i="4"/>
  <c r="AT299" i="4"/>
  <c r="AW304" i="4"/>
  <c r="AT304" i="4"/>
  <c r="AZ308" i="4"/>
  <c r="AQ316" i="4"/>
  <c r="AZ316" i="4"/>
  <c r="AW316" i="4"/>
  <c r="AT316" i="4"/>
  <c r="AQ320" i="4"/>
  <c r="AZ320" i="4"/>
  <c r="AW320" i="4"/>
  <c r="AT320" i="4"/>
  <c r="AZ291" i="4"/>
  <c r="AW291" i="4"/>
  <c r="AT291" i="4"/>
  <c r="AZ293" i="4"/>
  <c r="AZ295" i="4"/>
  <c r="AW295" i="4"/>
  <c r="AZ300" i="4"/>
  <c r="AW300" i="4"/>
  <c r="AT300" i="4"/>
  <c r="AZ303" i="4"/>
  <c r="AW303" i="4"/>
  <c r="AT303" i="4"/>
  <c r="AZ307" i="4"/>
  <c r="AT307" i="4"/>
  <c r="AZ311" i="4"/>
  <c r="AW311" i="4"/>
  <c r="AT311" i="4"/>
  <c r="AZ313" i="4"/>
  <c r="AW313" i="4"/>
  <c r="AT313" i="4"/>
  <c r="AQ315" i="4"/>
  <c r="AW315" i="4"/>
  <c r="AT315" i="4"/>
  <c r="AQ319" i="4"/>
  <c r="AZ319" i="4"/>
  <c r="AW319" i="4"/>
  <c r="AT319" i="4"/>
  <c r="AZ298" i="4"/>
  <c r="AW298" i="4"/>
  <c r="AT298" i="4"/>
  <c r="AZ301" i="4"/>
  <c r="AT301" i="4"/>
  <c r="AZ305" i="4"/>
  <c r="AW305" i="4"/>
  <c r="AT305" i="4"/>
  <c r="AZ309" i="4"/>
  <c r="AT309" i="4"/>
  <c r="AQ317" i="4"/>
  <c r="AZ317" i="4"/>
  <c r="AW317" i="4"/>
  <c r="AT317" i="4"/>
  <c r="AQ321" i="4"/>
  <c r="AZ321" i="4"/>
  <c r="AW321" i="4"/>
  <c r="AT321" i="4"/>
  <c r="AZ292" i="4"/>
  <c r="AW292" i="4"/>
  <c r="AT292" i="4"/>
  <c r="AZ294" i="4"/>
  <c r="AT294" i="4"/>
  <c r="AZ296" i="4"/>
  <c r="AW296" i="4"/>
  <c r="AZ302" i="4"/>
  <c r="AW302" i="4"/>
  <c r="AZ306" i="4"/>
  <c r="AW306" i="4"/>
  <c r="AT306" i="4"/>
  <c r="AZ310" i="4"/>
  <c r="AT310" i="4"/>
  <c r="AZ312" i="4"/>
  <c r="AW312" i="4"/>
  <c r="AT312" i="4"/>
  <c r="AZ314" i="4"/>
  <c r="AW314" i="4"/>
  <c r="AT314" i="4"/>
  <c r="AQ318" i="4"/>
  <c r="AZ318" i="4"/>
  <c r="AW318" i="4"/>
  <c r="AT318" i="4"/>
  <c r="AQ322" i="4"/>
  <c r="AZ322" i="4"/>
  <c r="AW322" i="4"/>
  <c r="AT322" i="4"/>
  <c r="AX297" i="4"/>
  <c r="BA297" i="4" s="1"/>
  <c r="AU297" i="4"/>
  <c r="AX299" i="4"/>
  <c r="BA299" i="4" s="1"/>
  <c r="AU299" i="4"/>
  <c r="AX304" i="4"/>
  <c r="BA304" i="4" s="1"/>
  <c r="AU304" i="4"/>
  <c r="AX316" i="4"/>
  <c r="BA316" i="4" s="1"/>
  <c r="AU316" i="4"/>
  <c r="AX320" i="4"/>
  <c r="BA320" i="4" s="1"/>
  <c r="AU320" i="4"/>
  <c r="AX291" i="4"/>
  <c r="BA291" i="4" s="1"/>
  <c r="AU291" i="4"/>
  <c r="AX295" i="4"/>
  <c r="BA295" i="4" s="1"/>
  <c r="AX300" i="4"/>
  <c r="BA300" i="4" s="1"/>
  <c r="AU300" i="4"/>
  <c r="AX303" i="4"/>
  <c r="BA303" i="4" s="1"/>
  <c r="AU303" i="4"/>
  <c r="AU307" i="4"/>
  <c r="AX311" i="4"/>
  <c r="BA311" i="4" s="1"/>
  <c r="AU311" i="4"/>
  <c r="AX313" i="4"/>
  <c r="BA313" i="4" s="1"/>
  <c r="AU313" i="4"/>
  <c r="AX315" i="4"/>
  <c r="BA315" i="4" s="1"/>
  <c r="AU315" i="4"/>
  <c r="AX319" i="4"/>
  <c r="BA319" i="4" s="1"/>
  <c r="AU319" i="4"/>
  <c r="AX298" i="4"/>
  <c r="BA298" i="4" s="1"/>
  <c r="AU298" i="4"/>
  <c r="AU301" i="4"/>
  <c r="AX305" i="4"/>
  <c r="BA305" i="4" s="1"/>
  <c r="AU305" i="4"/>
  <c r="AU309" i="4"/>
  <c r="AX317" i="4"/>
  <c r="BA317" i="4" s="1"/>
  <c r="AU317" i="4"/>
  <c r="AX321" i="4"/>
  <c r="BA321" i="4" s="1"/>
  <c r="AU321" i="4"/>
  <c r="AX292" i="4"/>
  <c r="BA292" i="4" s="1"/>
  <c r="AU292" i="4"/>
  <c r="AU294" i="4"/>
  <c r="AX296" i="4"/>
  <c r="BA296" i="4" s="1"/>
  <c r="AX302" i="4"/>
  <c r="BA302" i="4" s="1"/>
  <c r="AX306" i="4"/>
  <c r="BA306" i="4" s="1"/>
  <c r="AU306" i="4"/>
  <c r="AU310" i="4"/>
  <c r="AX312" i="4"/>
  <c r="BA312" i="4" s="1"/>
  <c r="AU312" i="4"/>
  <c r="AX314" i="4"/>
  <c r="BA314" i="4" s="1"/>
  <c r="AU314" i="4"/>
  <c r="AX318" i="4"/>
  <c r="BA318" i="4" s="1"/>
  <c r="AU318" i="4"/>
  <c r="AX322" i="4"/>
  <c r="BA322" i="4" s="1"/>
  <c r="AU322" i="4"/>
  <c r="G329" i="4"/>
  <c r="G329" i="9" s="1"/>
  <c r="G330" i="4"/>
  <c r="G330" i="9" s="1"/>
  <c r="G331" i="4"/>
  <c r="G331" i="9" s="1"/>
  <c r="G333" i="4"/>
  <c r="G333" i="9" s="1"/>
  <c r="G336" i="4"/>
  <c r="G336" i="9" s="1"/>
  <c r="G337" i="4"/>
  <c r="G337" i="9" s="1"/>
  <c r="G340" i="4"/>
  <c r="G340" i="9" s="1"/>
  <c r="G341" i="4"/>
  <c r="G341" i="9" s="1"/>
  <c r="G348" i="4"/>
  <c r="G348" i="9" s="1"/>
  <c r="G349" i="4"/>
  <c r="G349" i="9" s="1"/>
  <c r="G352" i="4"/>
  <c r="G352" i="9" s="1"/>
  <c r="G353" i="4"/>
  <c r="G353" i="9" s="1"/>
  <c r="G323" i="4"/>
  <c r="G323" i="9" s="1"/>
  <c r="G324" i="4"/>
  <c r="G324" i="9" s="1"/>
  <c r="G325" i="4"/>
  <c r="G325" i="9" s="1"/>
  <c r="G326" i="4"/>
  <c r="G326" i="9" s="1"/>
  <c r="G327" i="4"/>
  <c r="G327" i="9" s="1"/>
  <c r="G328" i="4"/>
  <c r="G328" i="9" s="1"/>
  <c r="G332" i="4"/>
  <c r="G332" i="9" s="1"/>
  <c r="G334" i="4"/>
  <c r="G334" i="9" s="1"/>
  <c r="G335" i="4"/>
  <c r="G335" i="9" s="1"/>
  <c r="G338" i="4"/>
  <c r="G338" i="9" s="1"/>
  <c r="G339" i="4"/>
  <c r="G339" i="9" s="1"/>
  <c r="G342" i="4"/>
  <c r="G342" i="9" s="1"/>
  <c r="G343" i="4"/>
  <c r="G343" i="9" s="1"/>
  <c r="G344" i="4"/>
  <c r="G344" i="9" s="1"/>
  <c r="G345" i="4"/>
  <c r="G345" i="9" s="1"/>
  <c r="G346" i="4"/>
  <c r="G346" i="9" s="1"/>
  <c r="G347" i="4"/>
  <c r="G347" i="9" s="1"/>
  <c r="G350" i="4"/>
  <c r="G350" i="9" s="1"/>
  <c r="G351" i="4"/>
  <c r="G351" i="9" s="1"/>
  <c r="G354" i="4"/>
  <c r="G354" i="9" s="1"/>
  <c r="K329" i="4"/>
  <c r="K331" i="4"/>
  <c r="K336" i="4"/>
  <c r="K340" i="4"/>
  <c r="K348" i="4"/>
  <c r="L348" i="9" s="1"/>
  <c r="AQ348" i="9" s="1"/>
  <c r="K352" i="4"/>
  <c r="L352" i="9" s="1"/>
  <c r="AQ352" i="9" s="1"/>
  <c r="K323" i="4"/>
  <c r="K325" i="4"/>
  <c r="K327" i="4"/>
  <c r="K332" i="4"/>
  <c r="K335" i="4"/>
  <c r="K339" i="4"/>
  <c r="K343" i="4"/>
  <c r="K345" i="4"/>
  <c r="K347" i="4"/>
  <c r="L347" i="9" s="1"/>
  <c r="AQ347" i="9" s="1"/>
  <c r="K351" i="4"/>
  <c r="L351" i="9" s="1"/>
  <c r="AQ351" i="9" s="1"/>
  <c r="K330" i="4"/>
  <c r="K333" i="4"/>
  <c r="K337" i="4"/>
  <c r="K341" i="4"/>
  <c r="K349" i="4"/>
  <c r="L349" i="9" s="1"/>
  <c r="AQ349" i="9" s="1"/>
  <c r="K353" i="4"/>
  <c r="L353" i="9" s="1"/>
  <c r="AQ353" i="9" s="1"/>
  <c r="K324" i="4"/>
  <c r="K326" i="4"/>
  <c r="K328" i="4"/>
  <c r="K334" i="4"/>
  <c r="K338" i="4"/>
  <c r="K342" i="4"/>
  <c r="K344" i="4"/>
  <c r="K346" i="4"/>
  <c r="K350" i="4"/>
  <c r="L350" i="9" s="1"/>
  <c r="AQ350" i="9" s="1"/>
  <c r="K354" i="4"/>
  <c r="L354" i="9" s="1"/>
  <c r="AQ354" i="9" s="1"/>
  <c r="F361" i="4"/>
  <c r="F362" i="4"/>
  <c r="F363" i="4"/>
  <c r="F365" i="4"/>
  <c r="F368" i="4"/>
  <c r="F369" i="4"/>
  <c r="F372" i="4"/>
  <c r="F373" i="4"/>
  <c r="F380" i="4"/>
  <c r="F381" i="4"/>
  <c r="F384" i="4"/>
  <c r="F385" i="4"/>
  <c r="F355" i="4"/>
  <c r="F356" i="4"/>
  <c r="F357" i="4"/>
  <c r="F358" i="4"/>
  <c r="F359" i="4"/>
  <c r="F360" i="4"/>
  <c r="F364" i="4"/>
  <c r="F366" i="4"/>
  <c r="F367" i="4"/>
  <c r="F370" i="4"/>
  <c r="F371" i="4"/>
  <c r="F374" i="4"/>
  <c r="F375" i="4"/>
  <c r="F376" i="4"/>
  <c r="F377" i="4"/>
  <c r="F378" i="4"/>
  <c r="F379" i="4"/>
  <c r="F382" i="4"/>
  <c r="F383" i="4"/>
  <c r="F386" i="4"/>
  <c r="E100" i="1"/>
  <c r="D100" i="1" s="1"/>
  <c r="H132" i="1"/>
  <c r="E102" i="1"/>
  <c r="D102" i="1" s="1"/>
  <c r="H134" i="1"/>
  <c r="E104" i="1"/>
  <c r="D104" i="1" s="1"/>
  <c r="H136" i="1"/>
  <c r="E106" i="1"/>
  <c r="D106" i="1" s="1"/>
  <c r="H138" i="1"/>
  <c r="E108" i="1"/>
  <c r="D108" i="1" s="1"/>
  <c r="H140" i="1"/>
  <c r="E110" i="1"/>
  <c r="D110" i="1" s="1"/>
  <c r="H142" i="1"/>
  <c r="E112" i="1"/>
  <c r="D112" i="1" s="1"/>
  <c r="H144" i="1"/>
  <c r="E114" i="1"/>
  <c r="D114" i="1" s="1"/>
  <c r="H146" i="1"/>
  <c r="E116" i="1"/>
  <c r="D116" i="1" s="1"/>
  <c r="H148" i="1"/>
  <c r="E118" i="1"/>
  <c r="D118" i="1" s="1"/>
  <c r="H150" i="1"/>
  <c r="E120" i="1"/>
  <c r="D120" i="1" s="1"/>
  <c r="H152" i="1"/>
  <c r="E122" i="1"/>
  <c r="D122" i="1" s="1"/>
  <c r="H154" i="1"/>
  <c r="E124" i="1"/>
  <c r="D124" i="1" s="1"/>
  <c r="H156" i="1"/>
  <c r="E126" i="1"/>
  <c r="D126" i="1" s="1"/>
  <c r="H158" i="1"/>
  <c r="E128" i="1"/>
  <c r="D128" i="1" s="1"/>
  <c r="H160" i="1"/>
  <c r="E130" i="1"/>
  <c r="D130" i="1" s="1"/>
  <c r="H162" i="1"/>
  <c r="E107" i="1"/>
  <c r="D107" i="1" s="1"/>
  <c r="H139" i="1"/>
  <c r="E111" i="1"/>
  <c r="D111" i="1" s="1"/>
  <c r="H143" i="1"/>
  <c r="E115" i="1"/>
  <c r="D115" i="1" s="1"/>
  <c r="H147" i="1"/>
  <c r="E119" i="1"/>
  <c r="D119" i="1" s="1"/>
  <c r="H151" i="1"/>
  <c r="E123" i="1"/>
  <c r="D123" i="1" s="1"/>
  <c r="H155" i="1"/>
  <c r="E127" i="1"/>
  <c r="D127" i="1" s="1"/>
  <c r="H159" i="1"/>
  <c r="E101" i="1"/>
  <c r="D101" i="1" s="1"/>
  <c r="H133" i="1"/>
  <c r="E103" i="1"/>
  <c r="D103" i="1" s="1"/>
  <c r="H135" i="1"/>
  <c r="E105" i="1"/>
  <c r="D105" i="1" s="1"/>
  <c r="H137" i="1"/>
  <c r="E109" i="1"/>
  <c r="D109" i="1" s="1"/>
  <c r="H141" i="1"/>
  <c r="E113" i="1"/>
  <c r="D113" i="1" s="1"/>
  <c r="H145" i="1"/>
  <c r="E117" i="1"/>
  <c r="D117" i="1" s="1"/>
  <c r="H149" i="1"/>
  <c r="E121" i="1"/>
  <c r="D121" i="1" s="1"/>
  <c r="H153" i="1"/>
  <c r="E125" i="1"/>
  <c r="D125" i="1" s="1"/>
  <c r="H157" i="1"/>
  <c r="E129" i="1"/>
  <c r="D129" i="1" s="1"/>
  <c r="H161" i="1"/>
  <c r="H99" i="1"/>
  <c r="E67" i="1"/>
  <c r="D67" i="1" s="1"/>
  <c r="M19" i="1"/>
  <c r="M21" i="1"/>
  <c r="M23" i="1"/>
  <c r="M25" i="1"/>
  <c r="M51" i="1"/>
  <c r="M53" i="1"/>
  <c r="M55" i="1"/>
  <c r="M57" i="1"/>
  <c r="M83" i="1"/>
  <c r="M85" i="1"/>
  <c r="M87" i="1"/>
  <c r="M89" i="1"/>
  <c r="M115" i="1"/>
  <c r="M117" i="1"/>
  <c r="M119" i="1"/>
  <c r="M121" i="1"/>
  <c r="M147" i="1"/>
  <c r="M149" i="1"/>
  <c r="M151" i="1"/>
  <c r="M153" i="1"/>
  <c r="M179" i="1"/>
  <c r="M181" i="1"/>
  <c r="M183" i="1"/>
  <c r="M185" i="1"/>
  <c r="M211" i="1"/>
  <c r="M213" i="1"/>
  <c r="M215" i="1"/>
  <c r="M217" i="1"/>
  <c r="M243" i="1"/>
  <c r="M245" i="1"/>
  <c r="M247" i="1"/>
  <c r="M249" i="1"/>
  <c r="M275" i="1"/>
  <c r="M277" i="1"/>
  <c r="M279" i="1"/>
  <c r="M281" i="1"/>
  <c r="M307" i="1"/>
  <c r="M309" i="1"/>
  <c r="M311" i="1"/>
  <c r="M313" i="1"/>
  <c r="M339" i="1"/>
  <c r="M341" i="1"/>
  <c r="M343" i="1"/>
  <c r="M345" i="1"/>
  <c r="M371" i="1"/>
  <c r="M373" i="1"/>
  <c r="M375" i="1"/>
  <c r="M377" i="1"/>
  <c r="M403" i="1"/>
  <c r="M405" i="1"/>
  <c r="M407" i="1"/>
  <c r="M409" i="1"/>
  <c r="M435" i="1"/>
  <c r="M437" i="1"/>
  <c r="M439" i="1"/>
  <c r="M441" i="1"/>
  <c r="M467" i="1"/>
  <c r="M469" i="1"/>
  <c r="M471" i="1"/>
  <c r="M473" i="1"/>
  <c r="M499" i="1"/>
  <c r="M501" i="1"/>
  <c r="M503" i="1"/>
  <c r="M505" i="1"/>
  <c r="M531" i="1"/>
  <c r="M533" i="1"/>
  <c r="M535" i="1"/>
  <c r="M537" i="1"/>
  <c r="M563" i="1"/>
  <c r="M565" i="1"/>
  <c r="M567" i="1"/>
  <c r="M569" i="1"/>
  <c r="M595" i="1"/>
  <c r="M597" i="1"/>
  <c r="M599" i="1"/>
  <c r="M601" i="1"/>
  <c r="M627" i="1"/>
  <c r="M629" i="1"/>
  <c r="M631" i="1"/>
  <c r="M633" i="1"/>
  <c r="M20" i="1"/>
  <c r="M22" i="1"/>
  <c r="M24" i="1"/>
  <c r="M26" i="1"/>
  <c r="M52" i="1"/>
  <c r="M54" i="1"/>
  <c r="M56" i="1"/>
  <c r="M58" i="1"/>
  <c r="M84" i="1"/>
  <c r="M86" i="1"/>
  <c r="M88" i="1"/>
  <c r="M90" i="1"/>
  <c r="M116" i="1"/>
  <c r="M118" i="1"/>
  <c r="M120" i="1"/>
  <c r="M122" i="1"/>
  <c r="M148" i="1"/>
  <c r="M150" i="1"/>
  <c r="M152" i="1"/>
  <c r="M154" i="1"/>
  <c r="M180" i="1"/>
  <c r="M182" i="1"/>
  <c r="M184" i="1"/>
  <c r="M186" i="1"/>
  <c r="M212" i="1"/>
  <c r="M214" i="1"/>
  <c r="M216" i="1"/>
  <c r="M218" i="1"/>
  <c r="M244" i="1"/>
  <c r="M246" i="1"/>
  <c r="M248" i="1"/>
  <c r="M250" i="1"/>
  <c r="M276" i="1"/>
  <c r="M278" i="1"/>
  <c r="M280" i="1"/>
  <c r="M282" i="1"/>
  <c r="M308" i="1"/>
  <c r="M310" i="1"/>
  <c r="M312" i="1"/>
  <c r="M314" i="1"/>
  <c r="M340" i="1"/>
  <c r="M342" i="1"/>
  <c r="M344" i="1"/>
  <c r="M346" i="1"/>
  <c r="M372" i="1"/>
  <c r="M374" i="1"/>
  <c r="M376" i="1"/>
  <c r="M378" i="1"/>
  <c r="M404" i="1"/>
  <c r="M406" i="1"/>
  <c r="M408" i="1"/>
  <c r="M410" i="1"/>
  <c r="M436" i="1"/>
  <c r="M438" i="1"/>
  <c r="M440" i="1"/>
  <c r="M442" i="1"/>
  <c r="M468" i="1"/>
  <c r="M470" i="1"/>
  <c r="M472" i="1"/>
  <c r="M474" i="1"/>
  <c r="M500" i="1"/>
  <c r="M502" i="1"/>
  <c r="M504" i="1"/>
  <c r="M506" i="1"/>
  <c r="M532" i="1"/>
  <c r="M534" i="1"/>
  <c r="M536" i="1"/>
  <c r="M538" i="1"/>
  <c r="M564" i="1"/>
  <c r="M566" i="1"/>
  <c r="M568" i="1"/>
  <c r="M570" i="1"/>
  <c r="M596" i="1"/>
  <c r="M598" i="1"/>
  <c r="M600" i="1"/>
  <c r="M602" i="1"/>
  <c r="M628" i="1"/>
  <c r="M630" i="1"/>
  <c r="M632" i="1"/>
  <c r="M634" i="1"/>
  <c r="M4" i="1"/>
  <c r="M6" i="1"/>
  <c r="M8" i="1"/>
  <c r="M10" i="1"/>
  <c r="M36" i="1"/>
  <c r="M38" i="1"/>
  <c r="M40" i="1"/>
  <c r="M42" i="1"/>
  <c r="M68" i="1"/>
  <c r="M70" i="1"/>
  <c r="M72" i="1"/>
  <c r="M74" i="1"/>
  <c r="M100" i="1"/>
  <c r="M102" i="1"/>
  <c r="M104" i="1"/>
  <c r="M106" i="1"/>
  <c r="M132" i="1"/>
  <c r="M134" i="1"/>
  <c r="M136" i="1"/>
  <c r="M138" i="1"/>
  <c r="M164" i="1"/>
  <c r="M166" i="1"/>
  <c r="M168" i="1"/>
  <c r="M170" i="1"/>
  <c r="M196" i="1"/>
  <c r="M198" i="1"/>
  <c r="M200" i="1"/>
  <c r="M202" i="1"/>
  <c r="M228" i="1"/>
  <c r="M230" i="1"/>
  <c r="M232" i="1"/>
  <c r="M234" i="1"/>
  <c r="M260" i="1"/>
  <c r="M262" i="1"/>
  <c r="M264" i="1"/>
  <c r="M266" i="1"/>
  <c r="M292" i="1"/>
  <c r="M294" i="1"/>
  <c r="M296" i="1"/>
  <c r="M298" i="1"/>
  <c r="M324" i="1"/>
  <c r="M326" i="1"/>
  <c r="M328" i="1"/>
  <c r="M330" i="1"/>
  <c r="M356" i="1"/>
  <c r="M358" i="1"/>
  <c r="M360" i="1"/>
  <c r="M362" i="1"/>
  <c r="M388" i="1"/>
  <c r="M390" i="1"/>
  <c r="M392" i="1"/>
  <c r="M394" i="1"/>
  <c r="M420" i="1"/>
  <c r="M422" i="1"/>
  <c r="M424" i="1"/>
  <c r="M426" i="1"/>
  <c r="M452" i="1"/>
  <c r="M454" i="1"/>
  <c r="M456" i="1"/>
  <c r="M458" i="1"/>
  <c r="M484" i="1"/>
  <c r="M486" i="1"/>
  <c r="M488" i="1"/>
  <c r="M490" i="1"/>
  <c r="M516" i="1"/>
  <c r="M518" i="1"/>
  <c r="M520" i="1"/>
  <c r="M522" i="1"/>
  <c r="M548" i="1"/>
  <c r="M550" i="1"/>
  <c r="M552" i="1"/>
  <c r="M554" i="1"/>
  <c r="M580" i="1"/>
  <c r="M582" i="1"/>
  <c r="M584" i="1"/>
  <c r="M586" i="1"/>
  <c r="M612" i="1"/>
  <c r="M614" i="1"/>
  <c r="M616" i="1"/>
  <c r="M618" i="1"/>
  <c r="M5" i="1"/>
  <c r="M7" i="1"/>
  <c r="M9" i="1"/>
  <c r="M35" i="1"/>
  <c r="M37" i="1"/>
  <c r="M39" i="1"/>
  <c r="M41" i="1"/>
  <c r="M67" i="1"/>
  <c r="M69" i="1"/>
  <c r="M71" i="1"/>
  <c r="M73" i="1"/>
  <c r="M99" i="1"/>
  <c r="M101" i="1"/>
  <c r="M103" i="1"/>
  <c r="M105" i="1"/>
  <c r="M131" i="1"/>
  <c r="M133" i="1"/>
  <c r="M135" i="1"/>
  <c r="M137" i="1"/>
  <c r="M163" i="1"/>
  <c r="M165" i="1"/>
  <c r="M167" i="1"/>
  <c r="M169" i="1"/>
  <c r="M195" i="1"/>
  <c r="M197" i="1"/>
  <c r="M199" i="1"/>
  <c r="M201" i="1"/>
  <c r="M227" i="1"/>
  <c r="M229" i="1"/>
  <c r="M231" i="1"/>
  <c r="M233" i="1"/>
  <c r="M259" i="1"/>
  <c r="M261" i="1"/>
  <c r="M263" i="1"/>
  <c r="M265" i="1"/>
  <c r="M291" i="1"/>
  <c r="M293" i="1"/>
  <c r="M295" i="1"/>
  <c r="M297" i="1"/>
  <c r="M323" i="1"/>
  <c r="M325" i="1"/>
  <c r="M327" i="1"/>
  <c r="M329" i="1"/>
  <c r="M355" i="1"/>
  <c r="M357" i="1"/>
  <c r="M359" i="1"/>
  <c r="M361" i="1"/>
  <c r="M387" i="1"/>
  <c r="M389" i="1"/>
  <c r="M391" i="1"/>
  <c r="M393" i="1"/>
  <c r="M419" i="1"/>
  <c r="M421" i="1"/>
  <c r="M423" i="1"/>
  <c r="M425" i="1"/>
  <c r="M451" i="1"/>
  <c r="M453" i="1"/>
  <c r="M455" i="1"/>
  <c r="M457" i="1"/>
  <c r="M483" i="1"/>
  <c r="M485" i="1"/>
  <c r="M487" i="1"/>
  <c r="M489" i="1"/>
  <c r="M515" i="1"/>
  <c r="M517" i="1"/>
  <c r="M519" i="1"/>
  <c r="M521" i="1"/>
  <c r="M547" i="1"/>
  <c r="M549" i="1"/>
  <c r="M551" i="1"/>
  <c r="M553" i="1"/>
  <c r="M579" i="1"/>
  <c r="M581" i="1"/>
  <c r="M583" i="1"/>
  <c r="M585" i="1"/>
  <c r="M611" i="1"/>
  <c r="M613" i="1"/>
  <c r="M615" i="1"/>
  <c r="M617" i="1"/>
  <c r="M3" i="1"/>
  <c r="AS293" i="4"/>
  <c r="AY304" i="4"/>
  <c r="AS308" i="4"/>
  <c r="AN329" i="9"/>
  <c r="AV263" i="4"/>
  <c r="AN337" i="9"/>
  <c r="AN332" i="9"/>
  <c r="AV259" i="4"/>
  <c r="AN346" i="9"/>
  <c r="AN341" i="9"/>
  <c r="AV309" i="4"/>
  <c r="AR346" i="9"/>
  <c r="AN340" i="9"/>
  <c r="AN326" i="9"/>
  <c r="AN348" i="9"/>
  <c r="AX337" i="9"/>
  <c r="AU340" i="9"/>
  <c r="AU348" i="9"/>
  <c r="AU326" i="9"/>
  <c r="AX348" i="9"/>
  <c r="AX326" i="9"/>
  <c r="AO348" i="9"/>
  <c r="AY275" i="4"/>
  <c r="AS296" i="4"/>
  <c r="AV286" i="4"/>
  <c r="AY279" i="4"/>
  <c r="AS302" i="4"/>
  <c r="AN343" i="9"/>
  <c r="AU343" i="9" s="1"/>
  <c r="AX343" i="9"/>
  <c r="AN338" i="9"/>
  <c r="AU338" i="9" s="1"/>
  <c r="AN345" i="9"/>
  <c r="AU345" i="9" s="1"/>
  <c r="AV293" i="4"/>
  <c r="AR345" i="9"/>
  <c r="AN342" i="9"/>
  <c r="AN323" i="9"/>
  <c r="AX323" i="9" s="1"/>
  <c r="AV280" i="4"/>
  <c r="AR343" i="9"/>
  <c r="AS276" i="4"/>
  <c r="AN325" i="9"/>
  <c r="AX325" i="9" s="1"/>
  <c r="AN354" i="9"/>
  <c r="AX354" i="9" s="1"/>
  <c r="AX341" i="9"/>
  <c r="AU329" i="9"/>
  <c r="AU323" i="9"/>
  <c r="AU346" i="9"/>
  <c r="AN327" i="9"/>
  <c r="AR327" i="9" s="1"/>
  <c r="AR323" i="9"/>
  <c r="AO354" i="9"/>
  <c r="AU327" i="9"/>
  <c r="AY262" i="4"/>
  <c r="AS266" i="4"/>
  <c r="AP287" i="4"/>
  <c r="AV301" i="4"/>
  <c r="AN334" i="9"/>
  <c r="AX334" i="9"/>
  <c r="AN331" i="9"/>
  <c r="AN349" i="9"/>
  <c r="AU349" i="9" s="1"/>
  <c r="AO349" i="9"/>
  <c r="AN336" i="9"/>
  <c r="AR338" i="9"/>
  <c r="AR334" i="9"/>
  <c r="AN347" i="9"/>
  <c r="AU347" i="9" s="1"/>
  <c r="AR337" i="9"/>
  <c r="AX349" i="9"/>
  <c r="AN324" i="9"/>
  <c r="AR324" i="9" s="1"/>
  <c r="AN339" i="9"/>
  <c r="AV273" i="4"/>
  <c r="AU324" i="9"/>
  <c r="AR331" i="9"/>
  <c r="AR325" i="9"/>
  <c r="AX345" i="9"/>
  <c r="AU354" i="9"/>
  <c r="AN330" i="9"/>
  <c r="AU342" i="9"/>
  <c r="AX327" i="9"/>
  <c r="AR349" i="9"/>
  <c r="AR341" i="9"/>
  <c r="AO347" i="9"/>
  <c r="AX339" i="9"/>
  <c r="AY299" i="4"/>
  <c r="AY315" i="4"/>
  <c r="AN333" i="9"/>
  <c r="AV310" i="4"/>
  <c r="AV290" i="4"/>
  <c r="AN352" i="9"/>
  <c r="AN344" i="9"/>
  <c r="AU337" i="9"/>
  <c r="AR332" i="9"/>
  <c r="AU334" i="9"/>
  <c r="AN335" i="9"/>
  <c r="AX329" i="9"/>
  <c r="AS295" i="4"/>
  <c r="AN353" i="9"/>
  <c r="AO352" i="9"/>
  <c r="AX346" i="9"/>
  <c r="AN350" i="9"/>
  <c r="AN351" i="9"/>
  <c r="AV266" i="4"/>
  <c r="AX342" i="9"/>
  <c r="AX340" i="9"/>
  <c r="AX332" i="9"/>
  <c r="AX347" i="9"/>
  <c r="AR326" i="9"/>
  <c r="AN328" i="9"/>
  <c r="AV272" i="4"/>
  <c r="AR329" i="9"/>
  <c r="AR335" i="9"/>
  <c r="AU344" i="9"/>
  <c r="AU341" i="9"/>
  <c r="AR347" i="9"/>
  <c r="AR353" i="9"/>
  <c r="AU325" i="9"/>
  <c r="AO351" i="9"/>
  <c r="AR354" i="9"/>
  <c r="AU328" i="9"/>
  <c r="AR348" i="9"/>
  <c r="AU330" i="9"/>
  <c r="AX331" i="9"/>
  <c r="AU331" i="9"/>
  <c r="AR336" i="9"/>
  <c r="AX336" i="9"/>
  <c r="AU336" i="9"/>
  <c r="AR339" i="9"/>
  <c r="AU339" i="9"/>
  <c r="AR330" i="9"/>
  <c r="AX330" i="9"/>
  <c r="AX333" i="9"/>
  <c r="AU333" i="9"/>
  <c r="AR333" i="9"/>
  <c r="AR352" i="9"/>
  <c r="AU352" i="9"/>
  <c r="AX352" i="9"/>
  <c r="AX344" i="9"/>
  <c r="AR344" i="9"/>
  <c r="AU335" i="9"/>
  <c r="AX335" i="9"/>
  <c r="AO353" i="9"/>
  <c r="AU353" i="9"/>
  <c r="AX353" i="9"/>
  <c r="AR350" i="9"/>
  <c r="AU350" i="9"/>
  <c r="AO350" i="9"/>
  <c r="AX350" i="9"/>
  <c r="AU351" i="9"/>
  <c r="AR351" i="9"/>
  <c r="AX351" i="9"/>
  <c r="AR328" i="9"/>
  <c r="AX328" i="9"/>
  <c r="AN267" i="4" l="1"/>
  <c r="AZ315" i="4"/>
  <c r="AZ299" i="4"/>
  <c r="AQ287" i="4"/>
  <c r="AR287" i="4"/>
  <c r="AU266" i="4"/>
  <c r="AT266" i="4"/>
  <c r="AZ262" i="4"/>
  <c r="AZ279" i="4"/>
  <c r="AX286" i="4"/>
  <c r="BA286" i="4" s="1"/>
  <c r="AW286" i="4"/>
  <c r="AT296" i="4"/>
  <c r="AU296" i="4"/>
  <c r="AZ275" i="4"/>
  <c r="AU308" i="4"/>
  <c r="AT308" i="4"/>
  <c r="AZ304" i="4"/>
  <c r="AT293" i="4"/>
  <c r="AU293" i="4"/>
  <c r="J513" i="9"/>
  <c r="I513" i="8"/>
  <c r="I545" i="3"/>
  <c r="J410" i="9"/>
  <c r="I410" i="8"/>
  <c r="I442" i="3"/>
  <c r="J402" i="9"/>
  <c r="I402" i="8"/>
  <c r="I434" i="3"/>
  <c r="J485" i="9"/>
  <c r="I485" i="8"/>
  <c r="I517" i="3"/>
  <c r="J501" i="9"/>
  <c r="I501" i="8"/>
  <c r="I533" i="3"/>
  <c r="J456" i="9"/>
  <c r="I456" i="8"/>
  <c r="I488" i="3"/>
  <c r="J452" i="9"/>
  <c r="I452" i="8"/>
  <c r="I484" i="3"/>
  <c r="J447" i="9"/>
  <c r="I447" i="8"/>
  <c r="I479" i="3"/>
  <c r="J460" i="9"/>
  <c r="I460" i="8"/>
  <c r="I492" i="3"/>
  <c r="J505" i="9"/>
  <c r="I505" i="8"/>
  <c r="I537" i="3"/>
  <c r="J414" i="9"/>
  <c r="I414" i="8"/>
  <c r="I446" i="3"/>
  <c r="J509" i="9"/>
  <c r="I509" i="8"/>
  <c r="I541" i="3"/>
  <c r="J398" i="9"/>
  <c r="I398" i="8"/>
  <c r="I430" i="3"/>
  <c r="J468" i="9"/>
  <c r="I468" i="8"/>
  <c r="I500" i="3"/>
  <c r="J406" i="9"/>
  <c r="I406" i="8"/>
  <c r="I438" i="3"/>
  <c r="AQ309" i="4"/>
  <c r="J435" i="9"/>
  <c r="I435" i="8"/>
  <c r="I467" i="3"/>
  <c r="J472" i="9"/>
  <c r="I472" i="8"/>
  <c r="I504" i="3"/>
  <c r="I419" i="3"/>
  <c r="J387" i="9"/>
  <c r="I387" i="8"/>
  <c r="J427" i="9"/>
  <c r="I427" i="8"/>
  <c r="I459" i="3"/>
  <c r="J489" i="9"/>
  <c r="I489" i="8"/>
  <c r="I521" i="3"/>
  <c r="J418" i="9"/>
  <c r="I418" i="8"/>
  <c r="I450" i="3"/>
  <c r="J493" i="9"/>
  <c r="I493" i="8"/>
  <c r="I525" i="3"/>
  <c r="J497" i="9"/>
  <c r="I497" i="8"/>
  <c r="I529" i="3"/>
  <c r="J476" i="9"/>
  <c r="I476" i="8"/>
  <c r="I508" i="3"/>
  <c r="J394" i="9"/>
  <c r="I394" i="8"/>
  <c r="I426" i="3"/>
  <c r="J390" i="9"/>
  <c r="I390" i="8"/>
  <c r="I422" i="3"/>
  <c r="J443" i="9"/>
  <c r="I443" i="8"/>
  <c r="I475" i="3"/>
  <c r="J480" i="9"/>
  <c r="I480" i="8"/>
  <c r="I512" i="3"/>
  <c r="J464" i="9"/>
  <c r="I464" i="8"/>
  <c r="I496" i="3"/>
  <c r="J439" i="9"/>
  <c r="I439" i="8"/>
  <c r="I471" i="3"/>
  <c r="J431" i="9"/>
  <c r="I431" i="8"/>
  <c r="I463" i="3"/>
  <c r="J423" i="9"/>
  <c r="I423" i="8"/>
  <c r="I455" i="3"/>
  <c r="AN277" i="4"/>
  <c r="AN270" i="4"/>
  <c r="AN281" i="4"/>
  <c r="AN275" i="4"/>
  <c r="AR313" i="4"/>
  <c r="AR308" i="4"/>
  <c r="AN268" i="4"/>
  <c r="AN318" i="4"/>
  <c r="AN261" i="4"/>
  <c r="AN262" i="4"/>
  <c r="AN319" i="4"/>
  <c r="AN321" i="4"/>
  <c r="AN317" i="4"/>
  <c r="AN286" i="4"/>
  <c r="AN284" i="4"/>
  <c r="AN320" i="4"/>
  <c r="AN288" i="4"/>
  <c r="AN316" i="4"/>
  <c r="AN278" i="4"/>
  <c r="AN285" i="4"/>
  <c r="AN287" i="4"/>
  <c r="AN322" i="4"/>
  <c r="AN283" i="4"/>
  <c r="AN315" i="4"/>
  <c r="AN289" i="4"/>
  <c r="AR314" i="4"/>
  <c r="AN314" i="4" s="1"/>
  <c r="AR310" i="4"/>
  <c r="AR302" i="4"/>
  <c r="AR294" i="4"/>
  <c r="AQ301" i="4"/>
  <c r="AN313" i="4"/>
  <c r="AQ307" i="4"/>
  <c r="AN300" i="4"/>
  <c r="AQ293" i="4"/>
  <c r="AQ299" i="4"/>
  <c r="AR312" i="4"/>
  <c r="AN312" i="4" s="1"/>
  <c r="AR306" i="4"/>
  <c r="AN306" i="4" s="1"/>
  <c r="AR296" i="4"/>
  <c r="AN296" i="4" s="1"/>
  <c r="AR292" i="4"/>
  <c r="AN292" i="4" s="1"/>
  <c r="AR305" i="4"/>
  <c r="AN305" i="4" s="1"/>
  <c r="AR298" i="4"/>
  <c r="AN298" i="4" s="1"/>
  <c r="AR311" i="4"/>
  <c r="AN311" i="4" s="1"/>
  <c r="AR303" i="4"/>
  <c r="AN303" i="4" s="1"/>
  <c r="AR295" i="4"/>
  <c r="AR291" i="4"/>
  <c r="AN291" i="4" s="1"/>
  <c r="AR304" i="4"/>
  <c r="AN304" i="4" s="1"/>
  <c r="AR297" i="4"/>
  <c r="AN297" i="4" s="1"/>
  <c r="AQ306" i="4"/>
  <c r="AQ292" i="4"/>
  <c r="AQ298" i="4"/>
  <c r="AQ303" i="4"/>
  <c r="AQ291" i="4"/>
  <c r="AQ297" i="4"/>
  <c r="AQ302" i="4"/>
  <c r="AR301" i="4"/>
  <c r="AR307" i="4"/>
  <c r="AR293" i="4"/>
  <c r="AR299" i="4"/>
  <c r="AN299" i="4" s="1"/>
  <c r="AQ294" i="4"/>
  <c r="AU276" i="4"/>
  <c r="AN276" i="4" s="1"/>
  <c r="AT276" i="4"/>
  <c r="AU295" i="4"/>
  <c r="AT295" i="4"/>
  <c r="AW290" i="4"/>
  <c r="AX290" i="4"/>
  <c r="BA290" i="4" s="1"/>
  <c r="AW301" i="4"/>
  <c r="AX301" i="4"/>
  <c r="BA301" i="4" s="1"/>
  <c r="AT302" i="4"/>
  <c r="AU302" i="4"/>
  <c r="AS354" i="9"/>
  <c r="AT354" i="9"/>
  <c r="AV354" i="9"/>
  <c r="AW354" i="9"/>
  <c r="AY354" i="9"/>
  <c r="AZ354" i="9"/>
  <c r="AP354" i="9"/>
  <c r="AT346" i="9"/>
  <c r="AS346" i="9"/>
  <c r="AW346" i="9"/>
  <c r="AV346" i="9"/>
  <c r="AY346" i="9"/>
  <c r="AZ346" i="9"/>
  <c r="AS344" i="9"/>
  <c r="AT344" i="9"/>
  <c r="AV344" i="9"/>
  <c r="AW344" i="9"/>
  <c r="AY344" i="9"/>
  <c r="AZ344" i="9"/>
  <c r="AT334" i="9"/>
  <c r="AS334" i="9"/>
  <c r="AW334" i="9"/>
  <c r="AV334" i="9"/>
  <c r="AY334" i="9"/>
  <c r="AZ334" i="9"/>
  <c r="AT326" i="9"/>
  <c r="AS326" i="9"/>
  <c r="AW326" i="9"/>
  <c r="AV326" i="9"/>
  <c r="AY326" i="9"/>
  <c r="AZ326" i="9"/>
  <c r="AS353" i="9"/>
  <c r="AT353" i="9"/>
  <c r="AV353" i="9"/>
  <c r="AW353" i="9"/>
  <c r="AY353" i="9"/>
  <c r="AZ353" i="9"/>
  <c r="AP353" i="9"/>
  <c r="AS349" i="9"/>
  <c r="AT349" i="9"/>
  <c r="AV349" i="9"/>
  <c r="AW349" i="9"/>
  <c r="AY349" i="9"/>
  <c r="AZ349" i="9"/>
  <c r="AP349" i="9"/>
  <c r="AT330" i="9"/>
  <c r="AS330" i="9"/>
  <c r="AW330" i="9"/>
  <c r="AV330" i="9"/>
  <c r="AY330" i="9"/>
  <c r="AZ330" i="9"/>
  <c r="AS351" i="9"/>
  <c r="AT351" i="9"/>
  <c r="AV351" i="9"/>
  <c r="AW351" i="9"/>
  <c r="AY351" i="9"/>
  <c r="AZ351" i="9"/>
  <c r="AP351" i="9"/>
  <c r="AS347" i="9"/>
  <c r="AT347" i="9"/>
  <c r="AV347" i="9"/>
  <c r="AW347" i="9"/>
  <c r="AY347" i="9"/>
  <c r="AZ347" i="9"/>
  <c r="AP347" i="9"/>
  <c r="AT345" i="9"/>
  <c r="AS345" i="9"/>
  <c r="AW345" i="9"/>
  <c r="AV345" i="9"/>
  <c r="AY345" i="9"/>
  <c r="AZ345" i="9"/>
  <c r="AT343" i="9"/>
  <c r="AS343" i="9"/>
  <c r="AW343" i="9"/>
  <c r="AV343" i="9"/>
  <c r="AY343" i="9"/>
  <c r="AZ343" i="9"/>
  <c r="AT339" i="9"/>
  <c r="AS339" i="9"/>
  <c r="AW339" i="9"/>
  <c r="AV339" i="9"/>
  <c r="AY339" i="9"/>
  <c r="AZ339" i="9"/>
  <c r="AT335" i="9"/>
  <c r="AS335" i="9"/>
  <c r="AW335" i="9"/>
  <c r="AV335" i="9"/>
  <c r="AY335" i="9"/>
  <c r="AZ335" i="9"/>
  <c r="AS332" i="9"/>
  <c r="AT332" i="9"/>
  <c r="AY332" i="9"/>
  <c r="AZ332" i="9"/>
  <c r="AT327" i="9"/>
  <c r="AS327" i="9"/>
  <c r="AW327" i="9"/>
  <c r="AV327" i="9"/>
  <c r="AY327" i="9"/>
  <c r="AZ327" i="9"/>
  <c r="AS325" i="9"/>
  <c r="AT325" i="9"/>
  <c r="AV325" i="9"/>
  <c r="AW325" i="9"/>
  <c r="AY325" i="9"/>
  <c r="AZ325" i="9"/>
  <c r="AT323" i="9"/>
  <c r="AS323" i="9"/>
  <c r="AW323" i="9"/>
  <c r="AV323" i="9"/>
  <c r="AY323" i="9"/>
  <c r="AZ323" i="9"/>
  <c r="AS352" i="9"/>
  <c r="AT352" i="9"/>
  <c r="AV352" i="9"/>
  <c r="AW352" i="9"/>
  <c r="AY352" i="9"/>
  <c r="AZ352" i="9"/>
  <c r="AP352" i="9"/>
  <c r="AS348" i="9"/>
  <c r="AT348" i="9"/>
  <c r="AV348" i="9"/>
  <c r="AW348" i="9"/>
  <c r="AY348" i="9"/>
  <c r="AZ348" i="9"/>
  <c r="AP348" i="9"/>
  <c r="AV340" i="9"/>
  <c r="AW340" i="9"/>
  <c r="AY340" i="9"/>
  <c r="AZ340" i="9"/>
  <c r="AS336" i="9"/>
  <c r="AT336" i="9"/>
  <c r="AV336" i="9"/>
  <c r="AW336" i="9"/>
  <c r="AY336" i="9"/>
  <c r="AZ336" i="9"/>
  <c r="AT331" i="9"/>
  <c r="AS331" i="9"/>
  <c r="AW331" i="9"/>
  <c r="AV331" i="9"/>
  <c r="AY331" i="9"/>
  <c r="AZ331" i="9"/>
  <c r="AS329" i="9"/>
  <c r="AT329" i="9"/>
  <c r="AV329" i="9"/>
  <c r="AW329" i="9"/>
  <c r="AY329" i="9"/>
  <c r="AZ329" i="9"/>
  <c r="AT350" i="9"/>
  <c r="AS350" i="9"/>
  <c r="AV350" i="9"/>
  <c r="AW350" i="9"/>
  <c r="AY350" i="9"/>
  <c r="AZ350" i="9"/>
  <c r="AP350" i="9"/>
  <c r="AW342" i="9"/>
  <c r="AV342" i="9"/>
  <c r="AY342" i="9"/>
  <c r="AZ342" i="9"/>
  <c r="AT338" i="9"/>
  <c r="AS338" i="9"/>
  <c r="AW338" i="9"/>
  <c r="AV338" i="9"/>
  <c r="AS328" i="9"/>
  <c r="AT328" i="9"/>
  <c r="AV328" i="9"/>
  <c r="AW328" i="9"/>
  <c r="AY328" i="9"/>
  <c r="AZ328" i="9"/>
  <c r="AS324" i="9"/>
  <c r="AT324" i="9"/>
  <c r="AV324" i="9"/>
  <c r="AW324" i="9"/>
  <c r="AS341" i="9"/>
  <c r="AT341" i="9"/>
  <c r="AV341" i="9"/>
  <c r="AW341" i="9"/>
  <c r="AY341" i="9"/>
  <c r="AZ341" i="9"/>
  <c r="AS337" i="9"/>
  <c r="AT337" i="9"/>
  <c r="AV337" i="9"/>
  <c r="AW337" i="9"/>
  <c r="AY337" i="9"/>
  <c r="AZ337" i="9"/>
  <c r="AS333" i="9"/>
  <c r="AT333" i="9"/>
  <c r="AV333" i="9"/>
  <c r="AW333" i="9"/>
  <c r="AY333" i="9"/>
  <c r="AZ333" i="9"/>
  <c r="AO314" i="9"/>
  <c r="AQ314" i="9"/>
  <c r="AO312" i="9"/>
  <c r="AQ312" i="9"/>
  <c r="AO310" i="9"/>
  <c r="AQ310" i="9"/>
  <c r="AO306" i="9"/>
  <c r="AQ306" i="9"/>
  <c r="AO302" i="9"/>
  <c r="AQ302" i="9"/>
  <c r="AO296" i="9"/>
  <c r="AQ296" i="9"/>
  <c r="AO294" i="9"/>
  <c r="AQ294" i="9"/>
  <c r="AO292" i="9"/>
  <c r="AQ292" i="9"/>
  <c r="AO309" i="9"/>
  <c r="AQ309" i="9"/>
  <c r="AO305" i="9"/>
  <c r="AQ305" i="9"/>
  <c r="AO301" i="9"/>
  <c r="AQ301" i="9"/>
  <c r="AO298" i="9"/>
  <c r="AQ298" i="9"/>
  <c r="AO313" i="9"/>
  <c r="AQ313" i="9"/>
  <c r="AO311" i="9"/>
  <c r="AQ311" i="9"/>
  <c r="AO307" i="9"/>
  <c r="AQ307" i="9"/>
  <c r="AO303" i="9"/>
  <c r="AQ303" i="9"/>
  <c r="AO300" i="9"/>
  <c r="AQ300" i="9"/>
  <c r="AO295" i="9"/>
  <c r="AQ295" i="9"/>
  <c r="AO293" i="9"/>
  <c r="AQ293" i="9"/>
  <c r="AO291" i="9"/>
  <c r="AQ291" i="9"/>
  <c r="AO308" i="9"/>
  <c r="AQ308" i="9"/>
  <c r="AO304" i="9"/>
  <c r="AQ304" i="9"/>
  <c r="AO299" i="9"/>
  <c r="AQ299" i="9"/>
  <c r="AO297" i="9"/>
  <c r="AQ297" i="9"/>
  <c r="AR342" i="9"/>
  <c r="AR340" i="9"/>
  <c r="AV308" i="4"/>
  <c r="AO325" i="4"/>
  <c r="AO354" i="4"/>
  <c r="AO344" i="4"/>
  <c r="AO337" i="4"/>
  <c r="AO339" i="4"/>
  <c r="AO342" i="4"/>
  <c r="AO329" i="4"/>
  <c r="AV329" i="4"/>
  <c r="AV265" i="4"/>
  <c r="AS339" i="4"/>
  <c r="AV354" i="4"/>
  <c r="AS325" i="4"/>
  <c r="AV344" i="4"/>
  <c r="AV337" i="4"/>
  <c r="AX338" i="9"/>
  <c r="AU332" i="9"/>
  <c r="AO349" i="4"/>
  <c r="AP349" i="4" s="1"/>
  <c r="AV264" i="4"/>
  <c r="AO341" i="4"/>
  <c r="AV325" i="4"/>
  <c r="AO323" i="4"/>
  <c r="AO328" i="4"/>
  <c r="AP354" i="4"/>
  <c r="AO324" i="4"/>
  <c r="AS354" i="4"/>
  <c r="AV260" i="4"/>
  <c r="AY329" i="4"/>
  <c r="AO333" i="4"/>
  <c r="AY324" i="4"/>
  <c r="AY349" i="4"/>
  <c r="AX324" i="9"/>
  <c r="AO330" i="4"/>
  <c r="AO335" i="4"/>
  <c r="AS335" i="4" s="1"/>
  <c r="AO331" i="4"/>
  <c r="AY325" i="4"/>
  <c r="AS344" i="4"/>
  <c r="AV274" i="4"/>
  <c r="AV349" i="4"/>
  <c r="AS349" i="4"/>
  <c r="AO334" i="4"/>
  <c r="AO336" i="4"/>
  <c r="AY336" i="4" s="1"/>
  <c r="AY335" i="4"/>
  <c r="AS330" i="4"/>
  <c r="AV307" i="4"/>
  <c r="AO350" i="4"/>
  <c r="AS350" i="4" s="1"/>
  <c r="AY350" i="4"/>
  <c r="AO345" i="4"/>
  <c r="AS331" i="4"/>
  <c r="AY334" i="4"/>
  <c r="AO343" i="4"/>
  <c r="AV343" i="4" s="1"/>
  <c r="AV294" i="4"/>
  <c r="AY328" i="4"/>
  <c r="AV324" i="4"/>
  <c r="AS337" i="4"/>
  <c r="AY342" i="4"/>
  <c r="AS333" i="4"/>
  <c r="AV350" i="4"/>
  <c r="AS343" i="4"/>
  <c r="AO338" i="4"/>
  <c r="AY338" i="4" s="1"/>
  <c r="AO332" i="4"/>
  <c r="AO347" i="4"/>
  <c r="AY347" i="4"/>
  <c r="AO327" i="4"/>
  <c r="AY327" i="4" s="1"/>
  <c r="AV331" i="4"/>
  <c r="AO326" i="4"/>
  <c r="AY326" i="4" s="1"/>
  <c r="AV279" i="4"/>
  <c r="AY344" i="4"/>
  <c r="AO353" i="4"/>
  <c r="AY353" i="4" s="1"/>
  <c r="AS323" i="4"/>
  <c r="AV336" i="4"/>
  <c r="AO348" i="4"/>
  <c r="AO340" i="4"/>
  <c r="AY340" i="4" s="1"/>
  <c r="AV271" i="4"/>
  <c r="AY323" i="4"/>
  <c r="AO346" i="4"/>
  <c r="AS346" i="4" s="1"/>
  <c r="AV327" i="4"/>
  <c r="AS353" i="4"/>
  <c r="AV335" i="4"/>
  <c r="AS348" i="4"/>
  <c r="AS329" i="4"/>
  <c r="AO352" i="4"/>
  <c r="AY354" i="4"/>
  <c r="AP353" i="4"/>
  <c r="AV342" i="4"/>
  <c r="AS340" i="4"/>
  <c r="AV338" i="4"/>
  <c r="AP350" i="4"/>
  <c r="AY343" i="4"/>
  <c r="AY352" i="4"/>
  <c r="AV328" i="4"/>
  <c r="AO351" i="4"/>
  <c r="AS351" i="4"/>
  <c r="AS341" i="4"/>
  <c r="AY341" i="4"/>
  <c r="AY333" i="4"/>
  <c r="AV333" i="4"/>
  <c r="AY330" i="4"/>
  <c r="AV330" i="4"/>
  <c r="AS334" i="4"/>
  <c r="AV334" i="4"/>
  <c r="AS345" i="4"/>
  <c r="AY345" i="4"/>
  <c r="AY332" i="4"/>
  <c r="AS332" i="4"/>
  <c r="AS347" i="4"/>
  <c r="AV347" i="4"/>
  <c r="AP348" i="4"/>
  <c r="AY348" i="4"/>
  <c r="AV348" i="4"/>
  <c r="AV352" i="4"/>
  <c r="AS352" i="4"/>
  <c r="AV351" i="4"/>
  <c r="AY351" i="4"/>
  <c r="AP351" i="4"/>
  <c r="AY324" i="9" l="1"/>
  <c r="AZ324" i="9"/>
  <c r="AV332" i="9"/>
  <c r="AW332" i="9"/>
  <c r="AY338" i="9"/>
  <c r="AZ338" i="9"/>
  <c r="AS340" i="9"/>
  <c r="AT340" i="9"/>
  <c r="AS342" i="9"/>
  <c r="AT342" i="9"/>
  <c r="J455" i="9"/>
  <c r="I455" i="8"/>
  <c r="I487" i="3"/>
  <c r="J512" i="9"/>
  <c r="I512" i="8"/>
  <c r="I544" i="3"/>
  <c r="J508" i="9"/>
  <c r="I508" i="8"/>
  <c r="I540" i="3"/>
  <c r="J521" i="9"/>
  <c r="I521" i="8"/>
  <c r="I553" i="3"/>
  <c r="I451" i="3"/>
  <c r="J419" i="9"/>
  <c r="I419" i="8"/>
  <c r="J467" i="9"/>
  <c r="I467" i="8"/>
  <c r="I499" i="3"/>
  <c r="J438" i="9"/>
  <c r="I438" i="8"/>
  <c r="I470" i="3"/>
  <c r="J446" i="9"/>
  <c r="I446" i="8"/>
  <c r="I478" i="3"/>
  <c r="J484" i="9"/>
  <c r="I484" i="8"/>
  <c r="I516" i="3"/>
  <c r="J434" i="9"/>
  <c r="I434" i="8"/>
  <c r="I466" i="3"/>
  <c r="J496" i="9"/>
  <c r="I496" i="8"/>
  <c r="I528" i="3"/>
  <c r="J426" i="9"/>
  <c r="I426" i="8"/>
  <c r="I458" i="3"/>
  <c r="J450" i="9"/>
  <c r="I450" i="8"/>
  <c r="I482" i="3"/>
  <c r="J504" i="9"/>
  <c r="I504" i="8"/>
  <c r="I536" i="3"/>
  <c r="J541" i="9"/>
  <c r="I541" i="8"/>
  <c r="I573" i="3"/>
  <c r="J479" i="9"/>
  <c r="I479" i="8"/>
  <c r="I511" i="3"/>
  <c r="J517" i="9"/>
  <c r="I517" i="8"/>
  <c r="I549" i="3"/>
  <c r="J471" i="9"/>
  <c r="I471" i="8"/>
  <c r="I503" i="3"/>
  <c r="J422" i="9"/>
  <c r="I422" i="8"/>
  <c r="I454" i="3"/>
  <c r="J525" i="9"/>
  <c r="I525" i="8"/>
  <c r="I557" i="3"/>
  <c r="J430" i="9"/>
  <c r="I430" i="8"/>
  <c r="I462" i="3"/>
  <c r="J492" i="9"/>
  <c r="I492" i="8"/>
  <c r="I524" i="3"/>
  <c r="J533" i="9"/>
  <c r="I533" i="8"/>
  <c r="I565" i="3"/>
  <c r="J545" i="9"/>
  <c r="I545" i="8"/>
  <c r="I577" i="3"/>
  <c r="J463" i="9"/>
  <c r="I463" i="8"/>
  <c r="I495" i="3"/>
  <c r="J475" i="9"/>
  <c r="I475" i="8"/>
  <c r="I507" i="3"/>
  <c r="J529" i="9"/>
  <c r="I529" i="8"/>
  <c r="I561" i="3"/>
  <c r="J459" i="9"/>
  <c r="I459" i="8"/>
  <c r="I491" i="3"/>
  <c r="J500" i="9"/>
  <c r="I500" i="8"/>
  <c r="I532" i="3"/>
  <c r="J537" i="9"/>
  <c r="I537" i="8"/>
  <c r="I569" i="3"/>
  <c r="J488" i="9"/>
  <c r="I488" i="8"/>
  <c r="I520" i="3"/>
  <c r="J442" i="9"/>
  <c r="I442" i="8"/>
  <c r="I474" i="3"/>
  <c r="AM350" i="9"/>
  <c r="AN302" i="4"/>
  <c r="AM349" i="9"/>
  <c r="AN301" i="4"/>
  <c r="AM351" i="9"/>
  <c r="AM353" i="9"/>
  <c r="AN295" i="4"/>
  <c r="AM347" i="9"/>
  <c r="AM352" i="9"/>
  <c r="AN290" i="4"/>
  <c r="AM348" i="9"/>
  <c r="AM354" i="9"/>
  <c r="AP299" i="9"/>
  <c r="AM299" i="9"/>
  <c r="AP308" i="9"/>
  <c r="AM308" i="9"/>
  <c r="AP293" i="9"/>
  <c r="AM293" i="9"/>
  <c r="AP300" i="9"/>
  <c r="AM300" i="9"/>
  <c r="AP307" i="9"/>
  <c r="AM307" i="9"/>
  <c r="AP313" i="9"/>
  <c r="AM313" i="9"/>
  <c r="AP301" i="9"/>
  <c r="AM301" i="9"/>
  <c r="AP309" i="9"/>
  <c r="AM309" i="9"/>
  <c r="AP294" i="9"/>
  <c r="AM294" i="9"/>
  <c r="AP302" i="9"/>
  <c r="AM302" i="9"/>
  <c r="AP310" i="9"/>
  <c r="AM310" i="9"/>
  <c r="AP314" i="9"/>
  <c r="AM314" i="9"/>
  <c r="AP297" i="9"/>
  <c r="AM297" i="9"/>
  <c r="AP304" i="9"/>
  <c r="AM304" i="9"/>
  <c r="AP291" i="9"/>
  <c r="AM291" i="9"/>
  <c r="AP295" i="9"/>
  <c r="AM295" i="9"/>
  <c r="AP303" i="9"/>
  <c r="AM303" i="9"/>
  <c r="AP311" i="9"/>
  <c r="AM311" i="9"/>
  <c r="AP298" i="9"/>
  <c r="AM298" i="9"/>
  <c r="AP305" i="9"/>
  <c r="AM305" i="9"/>
  <c r="AP292" i="9"/>
  <c r="AM292" i="9"/>
  <c r="AP296" i="9"/>
  <c r="AM296" i="9"/>
  <c r="AP306" i="9"/>
  <c r="AM306" i="9"/>
  <c r="AP312" i="9"/>
  <c r="AM312" i="9"/>
  <c r="AP346" i="4"/>
  <c r="L346" i="9"/>
  <c r="AP344" i="4"/>
  <c r="L344" i="9"/>
  <c r="AP342" i="4"/>
  <c r="L342" i="9"/>
  <c r="AP338" i="4"/>
  <c r="L338" i="9"/>
  <c r="AP334" i="4"/>
  <c r="L334" i="9"/>
  <c r="AP328" i="4"/>
  <c r="L328" i="9"/>
  <c r="AP326" i="4"/>
  <c r="L326" i="9"/>
  <c r="AP324" i="4"/>
  <c r="L324" i="9"/>
  <c r="AP341" i="4"/>
  <c r="L341" i="9"/>
  <c r="AP337" i="4"/>
  <c r="L337" i="9"/>
  <c r="AP333" i="4"/>
  <c r="L333" i="9"/>
  <c r="AP330" i="4"/>
  <c r="L330" i="9"/>
  <c r="AP345" i="4"/>
  <c r="L345" i="9"/>
  <c r="AP343" i="4"/>
  <c r="L343" i="9"/>
  <c r="AP339" i="4"/>
  <c r="L339" i="9"/>
  <c r="AP335" i="4"/>
  <c r="L335" i="9"/>
  <c r="AP332" i="4"/>
  <c r="L332" i="9"/>
  <c r="AP327" i="4"/>
  <c r="L327" i="9"/>
  <c r="AP325" i="4"/>
  <c r="L325" i="9"/>
  <c r="AP323" i="4"/>
  <c r="L323" i="9"/>
  <c r="AP340" i="4"/>
  <c r="L340" i="9"/>
  <c r="AP336" i="4"/>
  <c r="L336" i="9"/>
  <c r="AP331" i="4"/>
  <c r="L331" i="9"/>
  <c r="AP329" i="4"/>
  <c r="L329" i="9"/>
  <c r="AR350" i="4"/>
  <c r="AR351" i="4"/>
  <c r="AR353" i="4"/>
  <c r="AR348" i="4"/>
  <c r="AW265" i="4"/>
  <c r="AX265" i="4"/>
  <c r="AW279" i="4"/>
  <c r="AX279" i="4"/>
  <c r="AW264" i="4"/>
  <c r="AX264" i="4"/>
  <c r="AW294" i="4"/>
  <c r="AX294" i="4"/>
  <c r="AW271" i="4"/>
  <c r="AX271" i="4"/>
  <c r="AW274" i="4"/>
  <c r="AX274" i="4"/>
  <c r="AW308" i="4"/>
  <c r="AX308" i="4"/>
  <c r="AW260" i="4"/>
  <c r="AX260" i="4"/>
  <c r="AW307" i="4"/>
  <c r="AX307" i="4"/>
  <c r="BA307" i="4" s="1"/>
  <c r="AR354" i="4"/>
  <c r="AR349" i="4"/>
  <c r="AW263" i="4"/>
  <c r="AX263" i="4"/>
  <c r="AW266" i="4"/>
  <c r="AX266" i="4"/>
  <c r="AW280" i="4"/>
  <c r="AX280" i="4"/>
  <c r="AW293" i="4"/>
  <c r="AX293" i="4"/>
  <c r="AW272" i="4"/>
  <c r="AX272" i="4"/>
  <c r="AW273" i="4"/>
  <c r="AX273" i="4"/>
  <c r="AW309" i="4"/>
  <c r="AX309" i="4"/>
  <c r="AW259" i="4"/>
  <c r="AX259" i="4"/>
  <c r="AW310" i="4"/>
  <c r="AX310" i="4"/>
  <c r="AQ346" i="4"/>
  <c r="AR346" i="4"/>
  <c r="AQ342" i="4"/>
  <c r="AR342" i="4"/>
  <c r="AQ334" i="4"/>
  <c r="AR334" i="4"/>
  <c r="AQ326" i="4"/>
  <c r="AR326" i="4"/>
  <c r="AQ341" i="4"/>
  <c r="AR341" i="4"/>
  <c r="AQ333" i="4"/>
  <c r="AR333" i="4"/>
  <c r="AQ345" i="4"/>
  <c r="AR345" i="4"/>
  <c r="AQ339" i="4"/>
  <c r="AR339" i="4"/>
  <c r="AQ332" i="4"/>
  <c r="AR332" i="4"/>
  <c r="AQ325" i="4"/>
  <c r="AR325" i="4"/>
  <c r="AQ340" i="4"/>
  <c r="AR340" i="4"/>
  <c r="AQ331" i="4"/>
  <c r="AR331" i="4"/>
  <c r="AQ344" i="4"/>
  <c r="AR344" i="4"/>
  <c r="AQ328" i="4"/>
  <c r="AR328" i="4"/>
  <c r="AQ337" i="4"/>
  <c r="AR337" i="4"/>
  <c r="AQ343" i="4"/>
  <c r="AR343" i="4"/>
  <c r="AQ327" i="4"/>
  <c r="AR327" i="4"/>
  <c r="AQ336" i="4"/>
  <c r="AR336" i="4"/>
  <c r="AQ354" i="4"/>
  <c r="AZ354" i="4"/>
  <c r="AW354" i="4"/>
  <c r="AT354" i="4"/>
  <c r="AQ350" i="4"/>
  <c r="AZ350" i="4"/>
  <c r="AW350" i="4"/>
  <c r="AT350" i="4"/>
  <c r="AT346" i="4"/>
  <c r="AZ344" i="4"/>
  <c r="AW344" i="4"/>
  <c r="AT344" i="4"/>
  <c r="AZ342" i="4"/>
  <c r="AW342" i="4"/>
  <c r="AZ338" i="4"/>
  <c r="AW338" i="4"/>
  <c r="AZ334" i="4"/>
  <c r="AW334" i="4"/>
  <c r="AT334" i="4"/>
  <c r="AZ328" i="4"/>
  <c r="AW328" i="4"/>
  <c r="AZ326" i="4"/>
  <c r="AZ324" i="4"/>
  <c r="AW324" i="4"/>
  <c r="AT353" i="4"/>
  <c r="AZ353" i="4"/>
  <c r="AQ353" i="4"/>
  <c r="AT349" i="4"/>
  <c r="AW349" i="4"/>
  <c r="AZ349" i="4"/>
  <c r="AQ349" i="4"/>
  <c r="AT341" i="4"/>
  <c r="AZ341" i="4"/>
  <c r="AT337" i="4"/>
  <c r="AW337" i="4"/>
  <c r="AT333" i="4"/>
  <c r="AW333" i="4"/>
  <c r="AZ333" i="4"/>
  <c r="AZ330" i="4"/>
  <c r="AW330" i="4"/>
  <c r="AT330" i="4"/>
  <c r="AT351" i="4"/>
  <c r="AW351" i="4"/>
  <c r="AZ351" i="4"/>
  <c r="AQ351" i="4"/>
  <c r="AT347" i="4"/>
  <c r="AW347" i="4"/>
  <c r="AZ347" i="4"/>
  <c r="AT345" i="4"/>
  <c r="AZ345" i="4"/>
  <c r="AT343" i="4"/>
  <c r="AW343" i="4"/>
  <c r="AZ343" i="4"/>
  <c r="AT339" i="4"/>
  <c r="AT335" i="4"/>
  <c r="AW335" i="4"/>
  <c r="AZ335" i="4"/>
  <c r="AZ332" i="4"/>
  <c r="AT332" i="4"/>
  <c r="AZ327" i="4"/>
  <c r="AW327" i="4"/>
  <c r="AZ325" i="4"/>
  <c r="AW325" i="4"/>
  <c r="AT325" i="4"/>
  <c r="AZ323" i="4"/>
  <c r="AT323" i="4"/>
  <c r="AZ352" i="4"/>
  <c r="AW352" i="4"/>
  <c r="AT352" i="4"/>
  <c r="AQ348" i="4"/>
  <c r="AZ348" i="4"/>
  <c r="AW348" i="4"/>
  <c r="AT348" i="4"/>
  <c r="AZ340" i="4"/>
  <c r="AT340" i="4"/>
  <c r="AZ336" i="4"/>
  <c r="AW336" i="4"/>
  <c r="AT331" i="4"/>
  <c r="AW331" i="4"/>
  <c r="AT329" i="4"/>
  <c r="AW329" i="4"/>
  <c r="AZ329" i="4"/>
  <c r="AX354" i="4"/>
  <c r="BA354" i="4" s="1"/>
  <c r="AU354" i="4"/>
  <c r="AX350" i="4"/>
  <c r="BA350" i="4" s="1"/>
  <c r="AU350" i="4"/>
  <c r="AU346" i="4"/>
  <c r="AX344" i="4"/>
  <c r="BA344" i="4" s="1"/>
  <c r="AU344" i="4"/>
  <c r="AX342" i="4"/>
  <c r="BA342" i="4" s="1"/>
  <c r="AX338" i="4"/>
  <c r="BA338" i="4" s="1"/>
  <c r="AX334" i="4"/>
  <c r="BA334" i="4" s="1"/>
  <c r="AU334" i="4"/>
  <c r="AX328" i="4"/>
  <c r="BA328" i="4" s="1"/>
  <c r="AX324" i="4"/>
  <c r="BA324" i="4" s="1"/>
  <c r="AU353" i="4"/>
  <c r="AU349" i="4"/>
  <c r="AX349" i="4"/>
  <c r="BA349" i="4" s="1"/>
  <c r="AU341" i="4"/>
  <c r="AU337" i="4"/>
  <c r="AX337" i="4"/>
  <c r="BA337" i="4" s="1"/>
  <c r="AU333" i="4"/>
  <c r="AX333" i="4"/>
  <c r="BA333" i="4" s="1"/>
  <c r="AX330" i="4"/>
  <c r="BA330" i="4" s="1"/>
  <c r="AU330" i="4"/>
  <c r="AU351" i="4"/>
  <c r="AX351" i="4"/>
  <c r="BA351" i="4" s="1"/>
  <c r="AU347" i="4"/>
  <c r="AX347" i="4"/>
  <c r="BA347" i="4" s="1"/>
  <c r="AU345" i="4"/>
  <c r="AU343" i="4"/>
  <c r="AX343" i="4"/>
  <c r="BA343" i="4" s="1"/>
  <c r="AU339" i="4"/>
  <c r="AU335" i="4"/>
  <c r="AX335" i="4"/>
  <c r="BA335" i="4" s="1"/>
  <c r="AU332" i="4"/>
  <c r="AX327" i="4"/>
  <c r="BA327" i="4" s="1"/>
  <c r="AX325" i="4"/>
  <c r="BA325" i="4" s="1"/>
  <c r="AU325" i="4"/>
  <c r="AU323" i="4"/>
  <c r="AX352" i="4"/>
  <c r="BA352" i="4" s="1"/>
  <c r="AU352" i="4"/>
  <c r="AX348" i="4"/>
  <c r="BA348" i="4" s="1"/>
  <c r="AU348" i="4"/>
  <c r="AU340" i="4"/>
  <c r="AX336" i="4"/>
  <c r="BA336" i="4" s="1"/>
  <c r="AU331" i="4"/>
  <c r="AX331" i="4"/>
  <c r="BA331" i="4" s="1"/>
  <c r="AU329" i="4"/>
  <c r="AX329" i="4"/>
  <c r="BA329" i="4" s="1"/>
  <c r="G386" i="4"/>
  <c r="G386" i="9" s="1"/>
  <c r="G383" i="4"/>
  <c r="G383" i="9" s="1"/>
  <c r="G382" i="4"/>
  <c r="G382" i="9" s="1"/>
  <c r="G379" i="4"/>
  <c r="G379" i="9" s="1"/>
  <c r="G378" i="4"/>
  <c r="G378" i="9" s="1"/>
  <c r="G377" i="4"/>
  <c r="G377" i="9" s="1"/>
  <c r="G376" i="4"/>
  <c r="G376" i="9" s="1"/>
  <c r="G375" i="4"/>
  <c r="G375" i="9" s="1"/>
  <c r="G374" i="4"/>
  <c r="G374" i="9" s="1"/>
  <c r="G371" i="4"/>
  <c r="G371" i="9" s="1"/>
  <c r="G370" i="4"/>
  <c r="G370" i="9" s="1"/>
  <c r="G367" i="4"/>
  <c r="G367" i="9" s="1"/>
  <c r="G366" i="4"/>
  <c r="G366" i="9" s="1"/>
  <c r="G364" i="4"/>
  <c r="G364" i="9" s="1"/>
  <c r="G360" i="4"/>
  <c r="G360" i="9" s="1"/>
  <c r="G359" i="4"/>
  <c r="G359" i="9" s="1"/>
  <c r="G358" i="4"/>
  <c r="G358" i="9" s="1"/>
  <c r="G357" i="4"/>
  <c r="G357" i="9" s="1"/>
  <c r="G356" i="4"/>
  <c r="G356" i="9" s="1"/>
  <c r="G355" i="4"/>
  <c r="G355" i="9" s="1"/>
  <c r="G385" i="4"/>
  <c r="G385" i="9" s="1"/>
  <c r="G384" i="4"/>
  <c r="G384" i="9" s="1"/>
  <c r="G381" i="4"/>
  <c r="G381" i="9" s="1"/>
  <c r="G380" i="4"/>
  <c r="G380" i="9" s="1"/>
  <c r="G373" i="4"/>
  <c r="G373" i="9" s="1"/>
  <c r="G372" i="4"/>
  <c r="G372" i="9" s="1"/>
  <c r="G369" i="4"/>
  <c r="G369" i="9" s="1"/>
  <c r="G368" i="4"/>
  <c r="G368" i="9" s="1"/>
  <c r="G365" i="4"/>
  <c r="G365" i="9" s="1"/>
  <c r="G363" i="4"/>
  <c r="G363" i="9" s="1"/>
  <c r="G362" i="4"/>
  <c r="G362" i="9" s="1"/>
  <c r="G361" i="4"/>
  <c r="G361" i="9" s="1"/>
  <c r="K386" i="4"/>
  <c r="L386" i="9" s="1"/>
  <c r="AQ386" i="9" s="1"/>
  <c r="K382" i="4"/>
  <c r="L382" i="9" s="1"/>
  <c r="AQ382" i="9" s="1"/>
  <c r="K378" i="4"/>
  <c r="K376" i="4"/>
  <c r="K374" i="4"/>
  <c r="K370" i="4"/>
  <c r="K366" i="4"/>
  <c r="K360" i="4"/>
  <c r="K358" i="4"/>
  <c r="K356" i="4"/>
  <c r="K385" i="4"/>
  <c r="L385" i="9" s="1"/>
  <c r="AQ385" i="9" s="1"/>
  <c r="K381" i="4"/>
  <c r="L381" i="9" s="1"/>
  <c r="AQ381" i="9" s="1"/>
  <c r="K373" i="4"/>
  <c r="K369" i="4"/>
  <c r="K365" i="4"/>
  <c r="K362" i="4"/>
  <c r="K383" i="4"/>
  <c r="L383" i="9" s="1"/>
  <c r="AQ383" i="9" s="1"/>
  <c r="K379" i="4"/>
  <c r="L379" i="9" s="1"/>
  <c r="AQ379" i="9" s="1"/>
  <c r="K377" i="4"/>
  <c r="K375" i="4"/>
  <c r="K371" i="4"/>
  <c r="K367" i="4"/>
  <c r="K364" i="4"/>
  <c r="K359" i="4"/>
  <c r="K357" i="4"/>
  <c r="K355" i="4"/>
  <c r="K384" i="4"/>
  <c r="L384" i="9" s="1"/>
  <c r="AQ384" i="9" s="1"/>
  <c r="K380" i="4"/>
  <c r="L380" i="9" s="1"/>
  <c r="AQ380" i="9" s="1"/>
  <c r="K372" i="4"/>
  <c r="K368" i="4"/>
  <c r="K363" i="4"/>
  <c r="K361" i="4"/>
  <c r="F418" i="4"/>
  <c r="F415" i="4"/>
  <c r="F414" i="4"/>
  <c r="F411" i="4"/>
  <c r="F410" i="4"/>
  <c r="F409" i="4"/>
  <c r="F408" i="4"/>
  <c r="F407" i="4"/>
  <c r="F406" i="4"/>
  <c r="F403" i="4"/>
  <c r="F402" i="4"/>
  <c r="F399" i="4"/>
  <c r="F398" i="4"/>
  <c r="F396" i="4"/>
  <c r="F392" i="4"/>
  <c r="F391" i="4"/>
  <c r="F390" i="4"/>
  <c r="F389" i="4"/>
  <c r="F388" i="4"/>
  <c r="F387" i="4"/>
  <c r="F417" i="4"/>
  <c r="F416" i="4"/>
  <c r="F413" i="4"/>
  <c r="F412" i="4"/>
  <c r="F405" i="4"/>
  <c r="F404" i="4"/>
  <c r="F401" i="4"/>
  <c r="F400" i="4"/>
  <c r="F397" i="4"/>
  <c r="F395" i="4"/>
  <c r="F394" i="4"/>
  <c r="F393" i="4"/>
  <c r="E161" i="1"/>
  <c r="D161" i="1" s="1"/>
  <c r="H193" i="1"/>
  <c r="E157" i="1"/>
  <c r="D157" i="1" s="1"/>
  <c r="H189" i="1"/>
  <c r="E153" i="1"/>
  <c r="D153" i="1" s="1"/>
  <c r="H185" i="1"/>
  <c r="E149" i="1"/>
  <c r="D149" i="1" s="1"/>
  <c r="H181" i="1"/>
  <c r="E145" i="1"/>
  <c r="D145" i="1" s="1"/>
  <c r="H177" i="1"/>
  <c r="E141" i="1"/>
  <c r="D141" i="1" s="1"/>
  <c r="H173" i="1"/>
  <c r="E137" i="1"/>
  <c r="D137" i="1" s="1"/>
  <c r="H169" i="1"/>
  <c r="E135" i="1"/>
  <c r="D135" i="1" s="1"/>
  <c r="H167" i="1"/>
  <c r="E133" i="1"/>
  <c r="D133" i="1" s="1"/>
  <c r="H165" i="1"/>
  <c r="E159" i="1"/>
  <c r="D159" i="1" s="1"/>
  <c r="H191" i="1"/>
  <c r="E155" i="1"/>
  <c r="D155" i="1" s="1"/>
  <c r="H187" i="1"/>
  <c r="E151" i="1"/>
  <c r="D151" i="1" s="1"/>
  <c r="H183" i="1"/>
  <c r="E147" i="1"/>
  <c r="D147" i="1" s="1"/>
  <c r="H179" i="1"/>
  <c r="E143" i="1"/>
  <c r="D143" i="1" s="1"/>
  <c r="H175" i="1"/>
  <c r="E139" i="1"/>
  <c r="D139" i="1" s="1"/>
  <c r="H171" i="1"/>
  <c r="E162" i="1"/>
  <c r="D162" i="1" s="1"/>
  <c r="H194" i="1"/>
  <c r="E160" i="1"/>
  <c r="D160" i="1" s="1"/>
  <c r="H192" i="1"/>
  <c r="E158" i="1"/>
  <c r="D158" i="1" s="1"/>
  <c r="H190" i="1"/>
  <c r="E156" i="1"/>
  <c r="D156" i="1" s="1"/>
  <c r="H188" i="1"/>
  <c r="E154" i="1"/>
  <c r="D154" i="1" s="1"/>
  <c r="H186" i="1"/>
  <c r="E152" i="1"/>
  <c r="D152" i="1" s="1"/>
  <c r="H184" i="1"/>
  <c r="E150" i="1"/>
  <c r="D150" i="1" s="1"/>
  <c r="H182" i="1"/>
  <c r="E148" i="1"/>
  <c r="D148" i="1" s="1"/>
  <c r="H180" i="1"/>
  <c r="E146" i="1"/>
  <c r="D146" i="1" s="1"/>
  <c r="H178" i="1"/>
  <c r="E144" i="1"/>
  <c r="D144" i="1" s="1"/>
  <c r="H176" i="1"/>
  <c r="E142" i="1"/>
  <c r="D142" i="1" s="1"/>
  <c r="H174" i="1"/>
  <c r="E140" i="1"/>
  <c r="D140" i="1" s="1"/>
  <c r="H172" i="1"/>
  <c r="E138" i="1"/>
  <c r="D138" i="1" s="1"/>
  <c r="H170" i="1"/>
  <c r="E136" i="1"/>
  <c r="D136" i="1" s="1"/>
  <c r="H168" i="1"/>
  <c r="E134" i="1"/>
  <c r="D134" i="1" s="1"/>
  <c r="H166" i="1"/>
  <c r="E132" i="1"/>
  <c r="D132" i="1" s="1"/>
  <c r="H164" i="1"/>
  <c r="E99" i="1"/>
  <c r="D99" i="1" s="1"/>
  <c r="H131" i="1"/>
  <c r="Q4" i="1"/>
  <c r="Q6" i="1"/>
  <c r="Q8" i="1"/>
  <c r="Q10" i="1"/>
  <c r="Q36" i="1"/>
  <c r="Q38" i="1"/>
  <c r="Q40" i="1"/>
  <c r="Q42" i="1"/>
  <c r="Q68" i="1"/>
  <c r="Q70" i="1"/>
  <c r="Q72" i="1"/>
  <c r="Q74" i="1"/>
  <c r="Q100" i="1"/>
  <c r="Q102" i="1"/>
  <c r="Q104" i="1"/>
  <c r="Q106" i="1"/>
  <c r="Q132" i="1"/>
  <c r="Q134" i="1"/>
  <c r="Q136" i="1"/>
  <c r="Q138" i="1"/>
  <c r="Q164" i="1"/>
  <c r="Q166" i="1"/>
  <c r="Q168" i="1"/>
  <c r="Q170" i="1"/>
  <c r="Q196" i="1"/>
  <c r="Q198" i="1"/>
  <c r="Q200" i="1"/>
  <c r="Q202" i="1"/>
  <c r="Q228" i="1"/>
  <c r="Q230" i="1"/>
  <c r="Q232" i="1"/>
  <c r="Q234" i="1"/>
  <c r="Q260" i="1"/>
  <c r="Q262" i="1"/>
  <c r="Q264" i="1"/>
  <c r="Q266" i="1"/>
  <c r="Q292" i="1"/>
  <c r="Q294" i="1"/>
  <c r="Q296" i="1"/>
  <c r="Q298" i="1"/>
  <c r="Q324" i="1"/>
  <c r="Q326" i="1"/>
  <c r="Q328" i="1"/>
  <c r="Q330" i="1"/>
  <c r="Q356" i="1"/>
  <c r="Q358" i="1"/>
  <c r="Q360" i="1"/>
  <c r="Q362" i="1"/>
  <c r="Q388" i="1"/>
  <c r="Q390" i="1"/>
  <c r="Q392" i="1"/>
  <c r="Q394" i="1"/>
  <c r="Q420" i="1"/>
  <c r="Q422" i="1"/>
  <c r="Q424" i="1"/>
  <c r="Q426" i="1"/>
  <c r="Q452" i="1"/>
  <c r="Q454" i="1"/>
  <c r="Q456" i="1"/>
  <c r="Q458" i="1"/>
  <c r="Q484" i="1"/>
  <c r="Q486" i="1"/>
  <c r="Q488" i="1"/>
  <c r="Q490" i="1"/>
  <c r="Q516" i="1"/>
  <c r="Q518" i="1"/>
  <c r="Q520" i="1"/>
  <c r="Q522" i="1"/>
  <c r="Q548" i="1"/>
  <c r="Q550" i="1"/>
  <c r="Q552" i="1"/>
  <c r="Q554" i="1"/>
  <c r="Q580" i="1"/>
  <c r="Q582" i="1"/>
  <c r="Q584" i="1"/>
  <c r="Q586" i="1"/>
  <c r="Q612" i="1"/>
  <c r="Q614" i="1"/>
  <c r="Q616" i="1"/>
  <c r="Q618" i="1"/>
  <c r="O4" i="1"/>
  <c r="O6" i="1"/>
  <c r="O8" i="1"/>
  <c r="O10" i="1"/>
  <c r="O36" i="1"/>
  <c r="O38" i="1"/>
  <c r="O40" i="1"/>
  <c r="O42" i="1"/>
  <c r="O68" i="1"/>
  <c r="O70" i="1"/>
  <c r="O72" i="1"/>
  <c r="O74" i="1"/>
  <c r="O100" i="1"/>
  <c r="O102" i="1"/>
  <c r="O104" i="1"/>
  <c r="O106" i="1"/>
  <c r="O132" i="1"/>
  <c r="O134" i="1"/>
  <c r="O136" i="1"/>
  <c r="O138" i="1"/>
  <c r="O164" i="1"/>
  <c r="O166" i="1"/>
  <c r="O168" i="1"/>
  <c r="O170" i="1"/>
  <c r="O196" i="1"/>
  <c r="O198" i="1"/>
  <c r="O200" i="1"/>
  <c r="O202" i="1"/>
  <c r="O228" i="1"/>
  <c r="O230" i="1"/>
  <c r="O232" i="1"/>
  <c r="O234" i="1"/>
  <c r="O260" i="1"/>
  <c r="O262" i="1"/>
  <c r="O264" i="1"/>
  <c r="O266" i="1"/>
  <c r="O292" i="1"/>
  <c r="O294" i="1"/>
  <c r="O296" i="1"/>
  <c r="O298" i="1"/>
  <c r="O324" i="1"/>
  <c r="O326" i="1"/>
  <c r="O328" i="1"/>
  <c r="O330" i="1"/>
  <c r="O356" i="1"/>
  <c r="O358" i="1"/>
  <c r="O360" i="1"/>
  <c r="O362" i="1"/>
  <c r="O388" i="1"/>
  <c r="O390" i="1"/>
  <c r="O392" i="1"/>
  <c r="O394" i="1"/>
  <c r="O420" i="1"/>
  <c r="O422" i="1"/>
  <c r="O424" i="1"/>
  <c r="O426" i="1"/>
  <c r="O452" i="1"/>
  <c r="O454" i="1"/>
  <c r="O456" i="1"/>
  <c r="O458" i="1"/>
  <c r="O484" i="1"/>
  <c r="O486" i="1"/>
  <c r="O488" i="1"/>
  <c r="O490" i="1"/>
  <c r="O516" i="1"/>
  <c r="O518" i="1"/>
  <c r="O520" i="1"/>
  <c r="O522" i="1"/>
  <c r="O548" i="1"/>
  <c r="O550" i="1"/>
  <c r="O552" i="1"/>
  <c r="O554" i="1"/>
  <c r="O580" i="1"/>
  <c r="O582" i="1"/>
  <c r="O584" i="1"/>
  <c r="O586" i="1"/>
  <c r="O612" i="1"/>
  <c r="O614" i="1"/>
  <c r="O616" i="1"/>
  <c r="O618" i="1"/>
  <c r="N3" i="1"/>
  <c r="Q5" i="1"/>
  <c r="Q7" i="1"/>
  <c r="Q9" i="1"/>
  <c r="Q35" i="1"/>
  <c r="Q37" i="1"/>
  <c r="Q39" i="1"/>
  <c r="Q41" i="1"/>
  <c r="Q67" i="1"/>
  <c r="Q69" i="1"/>
  <c r="Q71" i="1"/>
  <c r="Q73" i="1"/>
  <c r="Q99" i="1"/>
  <c r="Q101" i="1"/>
  <c r="Q103" i="1"/>
  <c r="Q105" i="1"/>
  <c r="Q131" i="1"/>
  <c r="Q133" i="1"/>
  <c r="Q135" i="1"/>
  <c r="Q137" i="1"/>
  <c r="Q163" i="1"/>
  <c r="Q165" i="1"/>
  <c r="Q167" i="1"/>
  <c r="Q169" i="1"/>
  <c r="Q195" i="1"/>
  <c r="Q197" i="1"/>
  <c r="Q199" i="1"/>
  <c r="Q201" i="1"/>
  <c r="Q227" i="1"/>
  <c r="Q229" i="1"/>
  <c r="Q231" i="1"/>
  <c r="Q233" i="1"/>
  <c r="Q259" i="1"/>
  <c r="Q261" i="1"/>
  <c r="Q263" i="1"/>
  <c r="Q265" i="1"/>
  <c r="Q291" i="1"/>
  <c r="Q293" i="1"/>
  <c r="Q295" i="1"/>
  <c r="Q297" i="1"/>
  <c r="Q323" i="1"/>
  <c r="Q325" i="1"/>
  <c r="Q327" i="1"/>
  <c r="Q329" i="1"/>
  <c r="Q355" i="1"/>
  <c r="Q357" i="1"/>
  <c r="Q359" i="1"/>
  <c r="Q361" i="1"/>
  <c r="Q387" i="1"/>
  <c r="Q389" i="1"/>
  <c r="Q391" i="1"/>
  <c r="Q393" i="1"/>
  <c r="Q419" i="1"/>
  <c r="Q421" i="1"/>
  <c r="Q423" i="1"/>
  <c r="Q425" i="1"/>
  <c r="Q451" i="1"/>
  <c r="Q453" i="1"/>
  <c r="Q455" i="1"/>
  <c r="Q457" i="1"/>
  <c r="Q483" i="1"/>
  <c r="Q485" i="1"/>
  <c r="Q487" i="1"/>
  <c r="Q489" i="1"/>
  <c r="Q515" i="1"/>
  <c r="Q517" i="1"/>
  <c r="Q519" i="1"/>
  <c r="Q521" i="1"/>
  <c r="Q547" i="1"/>
  <c r="Q549" i="1"/>
  <c r="Q551" i="1"/>
  <c r="Q553" i="1"/>
  <c r="Q579" i="1"/>
  <c r="Q581" i="1"/>
  <c r="Q583" i="1"/>
  <c r="Q585" i="1"/>
  <c r="Q611" i="1"/>
  <c r="Q613" i="1"/>
  <c r="Q615" i="1"/>
  <c r="Q617" i="1"/>
  <c r="Q3" i="1"/>
  <c r="O5" i="1"/>
  <c r="O7" i="1"/>
  <c r="O9" i="1"/>
  <c r="O35" i="1"/>
  <c r="O37" i="1"/>
  <c r="O39" i="1"/>
  <c r="O41" i="1"/>
  <c r="O67" i="1"/>
  <c r="O69" i="1"/>
  <c r="O71" i="1"/>
  <c r="O73" i="1"/>
  <c r="O99" i="1"/>
  <c r="O101" i="1"/>
  <c r="O103" i="1"/>
  <c r="O105" i="1"/>
  <c r="O131" i="1"/>
  <c r="O133" i="1"/>
  <c r="O135" i="1"/>
  <c r="O137" i="1"/>
  <c r="O163" i="1"/>
  <c r="O165" i="1"/>
  <c r="O167" i="1"/>
  <c r="O169" i="1"/>
  <c r="O195" i="1"/>
  <c r="O197" i="1"/>
  <c r="O199" i="1"/>
  <c r="O201" i="1"/>
  <c r="O227" i="1"/>
  <c r="O229" i="1"/>
  <c r="O231" i="1"/>
  <c r="O233" i="1"/>
  <c r="O259" i="1"/>
  <c r="O261" i="1"/>
  <c r="O263" i="1"/>
  <c r="O265" i="1"/>
  <c r="O291" i="1"/>
  <c r="O293" i="1"/>
  <c r="O295" i="1"/>
  <c r="O297" i="1"/>
  <c r="O323" i="1"/>
  <c r="O325" i="1"/>
  <c r="O327" i="1"/>
  <c r="O329" i="1"/>
  <c r="O355" i="1"/>
  <c r="O357" i="1"/>
  <c r="O359" i="1"/>
  <c r="O361" i="1"/>
  <c r="O387" i="1"/>
  <c r="O389" i="1"/>
  <c r="O391" i="1"/>
  <c r="O393" i="1"/>
  <c r="O419" i="1"/>
  <c r="O421" i="1"/>
  <c r="O423" i="1"/>
  <c r="O425" i="1"/>
  <c r="O451" i="1"/>
  <c r="O453" i="1"/>
  <c r="O455" i="1"/>
  <c r="O457" i="1"/>
  <c r="O483" i="1"/>
  <c r="O485" i="1"/>
  <c r="O487" i="1"/>
  <c r="O489" i="1"/>
  <c r="O515" i="1"/>
  <c r="O517" i="1"/>
  <c r="O519" i="1"/>
  <c r="O521" i="1"/>
  <c r="O547" i="1"/>
  <c r="O549" i="1"/>
  <c r="O551" i="1"/>
  <c r="O553" i="1"/>
  <c r="O579" i="1"/>
  <c r="O581" i="1"/>
  <c r="O583" i="1"/>
  <c r="O585" i="1"/>
  <c r="O611" i="1"/>
  <c r="O613" i="1"/>
  <c r="O615" i="1"/>
  <c r="O617" i="1"/>
  <c r="O3" i="1"/>
  <c r="R19" i="1"/>
  <c r="R21" i="1"/>
  <c r="R23" i="1"/>
  <c r="R25" i="1"/>
  <c r="R51" i="1"/>
  <c r="R53" i="1"/>
  <c r="R55" i="1"/>
  <c r="R57" i="1"/>
  <c r="R83" i="1"/>
  <c r="R85" i="1"/>
  <c r="R87" i="1"/>
  <c r="R89" i="1"/>
  <c r="R115" i="1"/>
  <c r="R117" i="1"/>
  <c r="R119" i="1"/>
  <c r="R121" i="1"/>
  <c r="R147" i="1"/>
  <c r="R149" i="1"/>
  <c r="R151" i="1"/>
  <c r="R153" i="1"/>
  <c r="R179" i="1"/>
  <c r="R181" i="1"/>
  <c r="R183" i="1"/>
  <c r="R185" i="1"/>
  <c r="R211" i="1"/>
  <c r="R213" i="1"/>
  <c r="R215" i="1"/>
  <c r="R217" i="1"/>
  <c r="R243" i="1"/>
  <c r="R245" i="1"/>
  <c r="R247" i="1"/>
  <c r="R249" i="1"/>
  <c r="R275" i="1"/>
  <c r="R277" i="1"/>
  <c r="R279" i="1"/>
  <c r="R281" i="1"/>
  <c r="R307" i="1"/>
  <c r="R309" i="1"/>
  <c r="R311" i="1"/>
  <c r="R313" i="1"/>
  <c r="R339" i="1"/>
  <c r="R341" i="1"/>
  <c r="R343" i="1"/>
  <c r="R345" i="1"/>
  <c r="R371" i="1"/>
  <c r="R373" i="1"/>
  <c r="R375" i="1"/>
  <c r="R377" i="1"/>
  <c r="R403" i="1"/>
  <c r="R405" i="1"/>
  <c r="R407" i="1"/>
  <c r="R409" i="1"/>
  <c r="R435" i="1"/>
  <c r="R437" i="1"/>
  <c r="R439" i="1"/>
  <c r="R441" i="1"/>
  <c r="R467" i="1"/>
  <c r="R469" i="1"/>
  <c r="R471" i="1"/>
  <c r="R473" i="1"/>
  <c r="R499" i="1"/>
  <c r="R501" i="1"/>
  <c r="R503" i="1"/>
  <c r="R505" i="1"/>
  <c r="R531" i="1"/>
  <c r="R533" i="1"/>
  <c r="R535" i="1"/>
  <c r="R537" i="1"/>
  <c r="R563" i="1"/>
  <c r="R565" i="1"/>
  <c r="R567" i="1"/>
  <c r="R569" i="1"/>
  <c r="R595" i="1"/>
  <c r="R597" i="1"/>
  <c r="R599" i="1"/>
  <c r="R601" i="1"/>
  <c r="R627" i="1"/>
  <c r="R629" i="1"/>
  <c r="R631" i="1"/>
  <c r="R633" i="1"/>
  <c r="R20" i="1"/>
  <c r="R22" i="1"/>
  <c r="R24" i="1"/>
  <c r="R26" i="1"/>
  <c r="R52" i="1"/>
  <c r="R54" i="1"/>
  <c r="R56" i="1"/>
  <c r="R58" i="1"/>
  <c r="R84" i="1"/>
  <c r="R86" i="1"/>
  <c r="R88" i="1"/>
  <c r="R90" i="1"/>
  <c r="R116" i="1"/>
  <c r="R118" i="1"/>
  <c r="R120" i="1"/>
  <c r="R122" i="1"/>
  <c r="R148" i="1"/>
  <c r="R150" i="1"/>
  <c r="R152" i="1"/>
  <c r="R154" i="1"/>
  <c r="R180" i="1"/>
  <c r="R182" i="1"/>
  <c r="R184" i="1"/>
  <c r="R186" i="1"/>
  <c r="R212" i="1"/>
  <c r="R214" i="1"/>
  <c r="R216" i="1"/>
  <c r="R218" i="1"/>
  <c r="R244" i="1"/>
  <c r="R246" i="1"/>
  <c r="R248" i="1"/>
  <c r="R250" i="1"/>
  <c r="R276" i="1"/>
  <c r="R278" i="1"/>
  <c r="R280" i="1"/>
  <c r="R282" i="1"/>
  <c r="R308" i="1"/>
  <c r="R310" i="1"/>
  <c r="R312" i="1"/>
  <c r="R314" i="1"/>
  <c r="R340" i="1"/>
  <c r="R342" i="1"/>
  <c r="R344" i="1"/>
  <c r="R346" i="1"/>
  <c r="R372" i="1"/>
  <c r="R374" i="1"/>
  <c r="R376" i="1"/>
  <c r="R378" i="1"/>
  <c r="R404" i="1"/>
  <c r="R406" i="1"/>
  <c r="R408" i="1"/>
  <c r="R410" i="1"/>
  <c r="R436" i="1"/>
  <c r="R438" i="1"/>
  <c r="R440" i="1"/>
  <c r="R442" i="1"/>
  <c r="R468" i="1"/>
  <c r="R470" i="1"/>
  <c r="R472" i="1"/>
  <c r="R474" i="1"/>
  <c r="R500" i="1"/>
  <c r="R502" i="1"/>
  <c r="R504" i="1"/>
  <c r="R506" i="1"/>
  <c r="R532" i="1"/>
  <c r="R534" i="1"/>
  <c r="R536" i="1"/>
  <c r="R538" i="1"/>
  <c r="R564" i="1"/>
  <c r="R566" i="1"/>
  <c r="R568" i="1"/>
  <c r="R570" i="1"/>
  <c r="R596" i="1"/>
  <c r="R598" i="1"/>
  <c r="R600" i="1"/>
  <c r="R602" i="1"/>
  <c r="R628" i="1"/>
  <c r="R630" i="1"/>
  <c r="R632" i="1"/>
  <c r="R634" i="1"/>
  <c r="R4" i="1"/>
  <c r="R6" i="1"/>
  <c r="R8" i="1"/>
  <c r="R10" i="1"/>
  <c r="R36" i="1"/>
  <c r="R38" i="1"/>
  <c r="R40" i="1"/>
  <c r="R42" i="1"/>
  <c r="R68" i="1"/>
  <c r="R70" i="1"/>
  <c r="R72" i="1"/>
  <c r="R74" i="1"/>
  <c r="R100" i="1"/>
  <c r="R102" i="1"/>
  <c r="R104" i="1"/>
  <c r="R106" i="1"/>
  <c r="R132" i="1"/>
  <c r="R134" i="1"/>
  <c r="R136" i="1"/>
  <c r="R138" i="1"/>
  <c r="R164" i="1"/>
  <c r="R166" i="1"/>
  <c r="R168" i="1"/>
  <c r="R170" i="1"/>
  <c r="R196" i="1"/>
  <c r="R198" i="1"/>
  <c r="R200" i="1"/>
  <c r="R202" i="1"/>
  <c r="R228" i="1"/>
  <c r="R230" i="1"/>
  <c r="R232" i="1"/>
  <c r="R234" i="1"/>
  <c r="R260" i="1"/>
  <c r="R262" i="1"/>
  <c r="R264" i="1"/>
  <c r="R266" i="1"/>
  <c r="R292" i="1"/>
  <c r="R294" i="1"/>
  <c r="R296" i="1"/>
  <c r="R298" i="1"/>
  <c r="R324" i="1"/>
  <c r="R326" i="1"/>
  <c r="R328" i="1"/>
  <c r="R330" i="1"/>
  <c r="R356" i="1"/>
  <c r="R358" i="1"/>
  <c r="R360" i="1"/>
  <c r="R362" i="1"/>
  <c r="R388" i="1"/>
  <c r="R390" i="1"/>
  <c r="R392" i="1"/>
  <c r="R394" i="1"/>
  <c r="R420" i="1"/>
  <c r="R422" i="1"/>
  <c r="R424" i="1"/>
  <c r="R426" i="1"/>
  <c r="R452" i="1"/>
  <c r="R454" i="1"/>
  <c r="R456" i="1"/>
  <c r="R458" i="1"/>
  <c r="R484" i="1"/>
  <c r="R486" i="1"/>
  <c r="R488" i="1"/>
  <c r="R490" i="1"/>
  <c r="R516" i="1"/>
  <c r="R518" i="1"/>
  <c r="R520" i="1"/>
  <c r="R522" i="1"/>
  <c r="R548" i="1"/>
  <c r="R550" i="1"/>
  <c r="R552" i="1"/>
  <c r="R554" i="1"/>
  <c r="R580" i="1"/>
  <c r="R582" i="1"/>
  <c r="R584" i="1"/>
  <c r="R586" i="1"/>
  <c r="R612" i="1"/>
  <c r="R614" i="1"/>
  <c r="R616" i="1"/>
  <c r="R618" i="1"/>
  <c r="P4" i="1"/>
  <c r="P6" i="1"/>
  <c r="P8" i="1"/>
  <c r="P10" i="1"/>
  <c r="P36" i="1"/>
  <c r="P38" i="1"/>
  <c r="P40" i="1"/>
  <c r="P42" i="1"/>
  <c r="P68" i="1"/>
  <c r="P70" i="1"/>
  <c r="P72" i="1"/>
  <c r="P74" i="1"/>
  <c r="P100" i="1"/>
  <c r="P102" i="1"/>
  <c r="P104" i="1"/>
  <c r="P106" i="1"/>
  <c r="P132" i="1"/>
  <c r="P134" i="1"/>
  <c r="P136" i="1"/>
  <c r="P138" i="1"/>
  <c r="P164" i="1"/>
  <c r="R5" i="1"/>
  <c r="R7" i="1"/>
  <c r="R9" i="1"/>
  <c r="R35" i="1"/>
  <c r="R37" i="1"/>
  <c r="R39" i="1"/>
  <c r="R41" i="1"/>
  <c r="R67" i="1"/>
  <c r="R69" i="1"/>
  <c r="R71" i="1"/>
  <c r="R73" i="1"/>
  <c r="R99" i="1"/>
  <c r="R101" i="1"/>
  <c r="R103" i="1"/>
  <c r="R105" i="1"/>
  <c r="R131" i="1"/>
  <c r="R133" i="1"/>
  <c r="R135" i="1"/>
  <c r="R137" i="1"/>
  <c r="R163" i="1"/>
  <c r="R165" i="1"/>
  <c r="R167" i="1"/>
  <c r="R169" i="1"/>
  <c r="R195" i="1"/>
  <c r="R197" i="1"/>
  <c r="R199" i="1"/>
  <c r="R201" i="1"/>
  <c r="R227" i="1"/>
  <c r="R229" i="1"/>
  <c r="R231" i="1"/>
  <c r="R233" i="1"/>
  <c r="R259" i="1"/>
  <c r="R261" i="1"/>
  <c r="R263" i="1"/>
  <c r="R265" i="1"/>
  <c r="R291" i="1"/>
  <c r="R293" i="1"/>
  <c r="R295" i="1"/>
  <c r="R297" i="1"/>
  <c r="R323" i="1"/>
  <c r="R325" i="1"/>
  <c r="R327" i="1"/>
  <c r="R329" i="1"/>
  <c r="R355" i="1"/>
  <c r="R357" i="1"/>
  <c r="R359" i="1"/>
  <c r="R361" i="1"/>
  <c r="R387" i="1"/>
  <c r="R389" i="1"/>
  <c r="R391" i="1"/>
  <c r="R393" i="1"/>
  <c r="R419" i="1"/>
  <c r="R421" i="1"/>
  <c r="R423" i="1"/>
  <c r="R425" i="1"/>
  <c r="R451" i="1"/>
  <c r="R453" i="1"/>
  <c r="R455" i="1"/>
  <c r="R457" i="1"/>
  <c r="R483" i="1"/>
  <c r="R485" i="1"/>
  <c r="R487" i="1"/>
  <c r="R489" i="1"/>
  <c r="R515" i="1"/>
  <c r="R519" i="1"/>
  <c r="R547" i="1"/>
  <c r="R551" i="1"/>
  <c r="R579" i="1"/>
  <c r="R583" i="1"/>
  <c r="R611" i="1"/>
  <c r="R615" i="1"/>
  <c r="R3" i="1"/>
  <c r="P7" i="1"/>
  <c r="P35" i="1"/>
  <c r="P39" i="1"/>
  <c r="P67" i="1"/>
  <c r="P71" i="1"/>
  <c r="P99" i="1"/>
  <c r="P103" i="1"/>
  <c r="P131" i="1"/>
  <c r="P135" i="1"/>
  <c r="P163" i="1"/>
  <c r="P166" i="1"/>
  <c r="P168" i="1"/>
  <c r="P170" i="1"/>
  <c r="P196" i="1"/>
  <c r="P198" i="1"/>
  <c r="P200" i="1"/>
  <c r="P202" i="1"/>
  <c r="P228" i="1"/>
  <c r="P230" i="1"/>
  <c r="P232" i="1"/>
  <c r="P234" i="1"/>
  <c r="P260" i="1"/>
  <c r="P262" i="1"/>
  <c r="P264" i="1"/>
  <c r="P266" i="1"/>
  <c r="P292" i="1"/>
  <c r="P294" i="1"/>
  <c r="P296" i="1"/>
  <c r="P298" i="1"/>
  <c r="P324" i="1"/>
  <c r="P326" i="1"/>
  <c r="P328" i="1"/>
  <c r="P330" i="1"/>
  <c r="P356" i="1"/>
  <c r="P358" i="1"/>
  <c r="P360" i="1"/>
  <c r="P362" i="1"/>
  <c r="P388" i="1"/>
  <c r="P390" i="1"/>
  <c r="P392" i="1"/>
  <c r="P394" i="1"/>
  <c r="P420" i="1"/>
  <c r="P422" i="1"/>
  <c r="P424" i="1"/>
  <c r="P426" i="1"/>
  <c r="P452" i="1"/>
  <c r="P454" i="1"/>
  <c r="P456" i="1"/>
  <c r="P458" i="1"/>
  <c r="P484" i="1"/>
  <c r="P486" i="1"/>
  <c r="P488" i="1"/>
  <c r="P490" i="1"/>
  <c r="P516" i="1"/>
  <c r="P518" i="1"/>
  <c r="P520" i="1"/>
  <c r="P522" i="1"/>
  <c r="P548" i="1"/>
  <c r="P550" i="1"/>
  <c r="P552" i="1"/>
  <c r="P554" i="1"/>
  <c r="P580" i="1"/>
  <c r="P582" i="1"/>
  <c r="P584" i="1"/>
  <c r="P586" i="1"/>
  <c r="P612" i="1"/>
  <c r="P614" i="1"/>
  <c r="P616" i="1"/>
  <c r="P618" i="1"/>
  <c r="R517" i="1"/>
  <c r="R521" i="1"/>
  <c r="R549" i="1"/>
  <c r="R553" i="1"/>
  <c r="R581" i="1"/>
  <c r="R585" i="1"/>
  <c r="R613" i="1"/>
  <c r="R617" i="1"/>
  <c r="P5" i="1"/>
  <c r="P9" i="1"/>
  <c r="P37" i="1"/>
  <c r="P41" i="1"/>
  <c r="P69" i="1"/>
  <c r="P73" i="1"/>
  <c r="P101" i="1"/>
  <c r="P105" i="1"/>
  <c r="P133" i="1"/>
  <c r="P137" i="1"/>
  <c r="P165" i="1"/>
  <c r="P167" i="1"/>
  <c r="P169" i="1"/>
  <c r="P195" i="1"/>
  <c r="P197" i="1"/>
  <c r="P199" i="1"/>
  <c r="P201" i="1"/>
  <c r="P227" i="1"/>
  <c r="P229" i="1"/>
  <c r="P231" i="1"/>
  <c r="P233" i="1"/>
  <c r="P259" i="1"/>
  <c r="P261" i="1"/>
  <c r="P263" i="1"/>
  <c r="P265" i="1"/>
  <c r="P291" i="1"/>
  <c r="P293" i="1"/>
  <c r="P295" i="1"/>
  <c r="P297" i="1"/>
  <c r="P323" i="1"/>
  <c r="P325" i="1"/>
  <c r="P327" i="1"/>
  <c r="P329" i="1"/>
  <c r="P355" i="1"/>
  <c r="P357" i="1"/>
  <c r="P359" i="1"/>
  <c r="P361" i="1"/>
  <c r="P387" i="1"/>
  <c r="P389" i="1"/>
  <c r="P391" i="1"/>
  <c r="P393" i="1"/>
  <c r="P419" i="1"/>
  <c r="P421" i="1"/>
  <c r="P423" i="1"/>
  <c r="P425" i="1"/>
  <c r="P451" i="1"/>
  <c r="P453" i="1"/>
  <c r="P455" i="1"/>
  <c r="P457" i="1"/>
  <c r="P483" i="1"/>
  <c r="P485" i="1"/>
  <c r="P487" i="1"/>
  <c r="P489" i="1"/>
  <c r="P515" i="1"/>
  <c r="P517" i="1"/>
  <c r="P519" i="1"/>
  <c r="P521" i="1"/>
  <c r="P547" i="1"/>
  <c r="P549" i="1"/>
  <c r="P551" i="1"/>
  <c r="P553" i="1"/>
  <c r="P579" i="1"/>
  <c r="P581" i="1"/>
  <c r="P583" i="1"/>
  <c r="P585" i="1"/>
  <c r="P611" i="1"/>
  <c r="P613" i="1"/>
  <c r="P615" i="1"/>
  <c r="P617" i="1"/>
  <c r="P3" i="1"/>
  <c r="AY346" i="4"/>
  <c r="AS336" i="4"/>
  <c r="AN356" i="9"/>
  <c r="AN355" i="9"/>
  <c r="AV353" i="4"/>
  <c r="AN384" i="9"/>
  <c r="AN361" i="9"/>
  <c r="AV346" i="4"/>
  <c r="AX361" i="9"/>
  <c r="AS326" i="4"/>
  <c r="AS328" i="4"/>
  <c r="AY331" i="4"/>
  <c r="AN369" i="9"/>
  <c r="AN368" i="9"/>
  <c r="AU368" i="9" s="1"/>
  <c r="AX356" i="9"/>
  <c r="AX355" i="9"/>
  <c r="AP347" i="4"/>
  <c r="AN376" i="9"/>
  <c r="AN375" i="9"/>
  <c r="AV340" i="4"/>
  <c r="AX368" i="9"/>
  <c r="AN383" i="9"/>
  <c r="AN385" i="9"/>
  <c r="AN373" i="9"/>
  <c r="AN378" i="9"/>
  <c r="AR378" i="9" s="1"/>
  <c r="AR373" i="9"/>
  <c r="AU384" i="9"/>
  <c r="AO385" i="9"/>
  <c r="AX373" i="9"/>
  <c r="AN379" i="9"/>
  <c r="AO379" i="9" s="1"/>
  <c r="AR368" i="9"/>
  <c r="AU355" i="9"/>
  <c r="AN360" i="9"/>
  <c r="AR356" i="9"/>
  <c r="AR379" i="9"/>
  <c r="AR355" i="9"/>
  <c r="AN357" i="9"/>
  <c r="AX357" i="9" s="1"/>
  <c r="AU385" i="9"/>
  <c r="AS342" i="4"/>
  <c r="AN371" i="9"/>
  <c r="AR371" i="9" s="1"/>
  <c r="AN365" i="9"/>
  <c r="AX365" i="9" s="1"/>
  <c r="AS327" i="4"/>
  <c r="AV323" i="4"/>
  <c r="AN382" i="9"/>
  <c r="AV339" i="4"/>
  <c r="AR369" i="9"/>
  <c r="AN366" i="9"/>
  <c r="AR366" i="9" s="1"/>
  <c r="AN359" i="9"/>
  <c r="AX359" i="9" s="1"/>
  <c r="AR361" i="9"/>
  <c r="AU375" i="9"/>
  <c r="AN364" i="9"/>
  <c r="AU376" i="9"/>
  <c r="AU369" i="9"/>
  <c r="AU359" i="9"/>
  <c r="AU383" i="9"/>
  <c r="AU373" i="9"/>
  <c r="AY339" i="4"/>
  <c r="AP352" i="4"/>
  <c r="AN370" i="9"/>
  <c r="AU370" i="9" s="1"/>
  <c r="AN367" i="9"/>
  <c r="AX382" i="9"/>
  <c r="AX379" i="9"/>
  <c r="AV345" i="4"/>
  <c r="AN377" i="9"/>
  <c r="AX377" i="9" s="1"/>
  <c r="AU356" i="9"/>
  <c r="AS338" i="4"/>
  <c r="AN381" i="9"/>
  <c r="AO381" i="9" s="1"/>
  <c r="AN380" i="9"/>
  <c r="AX376" i="9"/>
  <c r="AR381" i="9"/>
  <c r="AX375" i="9"/>
  <c r="AR384" i="9"/>
  <c r="AN386" i="9"/>
  <c r="AO386" i="9"/>
  <c r="AR357" i="9"/>
  <c r="AV326" i="4"/>
  <c r="AR377" i="9"/>
  <c r="AY337" i="4"/>
  <c r="AN372" i="9"/>
  <c r="AX366" i="9"/>
  <c r="AO383" i="9"/>
  <c r="AO384" i="9"/>
  <c r="AN363" i="9"/>
  <c r="AX371" i="9"/>
  <c r="AU381" i="9"/>
  <c r="AU361" i="9"/>
  <c r="AR383" i="9"/>
  <c r="AX385" i="9"/>
  <c r="AX372" i="9"/>
  <c r="AX378" i="9"/>
  <c r="AU365" i="9"/>
  <c r="AX370" i="9"/>
  <c r="AU379" i="9"/>
  <c r="AS324" i="4"/>
  <c r="AN362" i="9"/>
  <c r="AR370" i="9"/>
  <c r="AX369" i="9"/>
  <c r="AR380" i="9"/>
  <c r="AN358" i="9"/>
  <c r="AR358" i="9" s="1"/>
  <c r="AU386" i="9"/>
  <c r="AN374" i="9"/>
  <c r="AX358" i="9"/>
  <c r="AX381" i="9"/>
  <c r="AX383" i="9"/>
  <c r="AU374" i="9"/>
  <c r="AU378" i="9"/>
  <c r="AR363" i="9"/>
  <c r="AX362" i="9"/>
  <c r="AR385" i="9"/>
  <c r="AR365" i="9"/>
  <c r="AX360" i="9"/>
  <c r="AU360" i="9"/>
  <c r="AR382" i="9"/>
  <c r="AO382" i="9"/>
  <c r="AU382" i="9"/>
  <c r="AU364" i="9"/>
  <c r="AX364" i="9"/>
  <c r="AR364" i="9"/>
  <c r="AU367" i="9"/>
  <c r="AR367" i="9"/>
  <c r="AX367" i="9"/>
  <c r="AU380" i="9"/>
  <c r="AO380" i="9"/>
  <c r="AX386" i="9"/>
  <c r="AR386" i="9"/>
  <c r="AU372" i="9"/>
  <c r="AR372" i="9"/>
  <c r="AU363" i="9"/>
  <c r="AX363" i="9"/>
  <c r="AU362" i="9"/>
  <c r="AR362" i="9"/>
  <c r="AR374" i="9"/>
  <c r="AX374" i="9"/>
  <c r="AZ339" i="4" l="1"/>
  <c r="AW323" i="4"/>
  <c r="AX323" i="4"/>
  <c r="BA323" i="4" s="1"/>
  <c r="AT327" i="4"/>
  <c r="AU327" i="4"/>
  <c r="AT328" i="4"/>
  <c r="AU328" i="4"/>
  <c r="AT326" i="4"/>
  <c r="AU326" i="4"/>
  <c r="AZ346" i="4"/>
  <c r="J474" i="9"/>
  <c r="I474" i="8"/>
  <c r="I506" i="3"/>
  <c r="J491" i="9"/>
  <c r="I491" i="8"/>
  <c r="I523" i="3"/>
  <c r="J577" i="9"/>
  <c r="I577" i="8"/>
  <c r="I609" i="3"/>
  <c r="J557" i="9"/>
  <c r="I557" i="8"/>
  <c r="I589" i="3"/>
  <c r="J511" i="9"/>
  <c r="I511" i="8"/>
  <c r="I543" i="3"/>
  <c r="J458" i="9"/>
  <c r="I458" i="8"/>
  <c r="I490" i="3"/>
  <c r="J478" i="9"/>
  <c r="I478" i="8"/>
  <c r="I510" i="3"/>
  <c r="J553" i="9"/>
  <c r="I553" i="8"/>
  <c r="I585" i="3"/>
  <c r="J532" i="9"/>
  <c r="I532" i="8"/>
  <c r="I564" i="3"/>
  <c r="J495" i="9"/>
  <c r="I495" i="8"/>
  <c r="I527" i="3"/>
  <c r="J462" i="9"/>
  <c r="I462" i="8"/>
  <c r="I494" i="3"/>
  <c r="J549" i="9"/>
  <c r="I549" i="8"/>
  <c r="I581" i="3"/>
  <c r="J482" i="9"/>
  <c r="I482" i="8"/>
  <c r="I514" i="3"/>
  <c r="J516" i="9"/>
  <c r="I516" i="8"/>
  <c r="I548" i="3"/>
  <c r="J487" i="9"/>
  <c r="I487" i="8"/>
  <c r="I519" i="3"/>
  <c r="J569" i="9"/>
  <c r="I569" i="8"/>
  <c r="I601" i="3"/>
  <c r="J507" i="9"/>
  <c r="I507" i="8"/>
  <c r="I539" i="3"/>
  <c r="J524" i="9"/>
  <c r="I524" i="8"/>
  <c r="I556" i="3"/>
  <c r="J503" i="9"/>
  <c r="I503" i="8"/>
  <c r="I535" i="3"/>
  <c r="J536" i="9"/>
  <c r="I536" i="8"/>
  <c r="I568" i="3"/>
  <c r="J466" i="9"/>
  <c r="I466" i="8"/>
  <c r="I498" i="3"/>
  <c r="J499" i="9"/>
  <c r="I499" i="8"/>
  <c r="I531" i="3"/>
  <c r="J544" i="9"/>
  <c r="I544" i="8"/>
  <c r="I576" i="3"/>
  <c r="J520" i="9"/>
  <c r="I520" i="8"/>
  <c r="I552" i="3"/>
  <c r="J561" i="9"/>
  <c r="I561" i="8"/>
  <c r="I593" i="3"/>
  <c r="J565" i="9"/>
  <c r="I565" i="8"/>
  <c r="I597" i="3"/>
  <c r="J454" i="9"/>
  <c r="I454" i="8"/>
  <c r="I486" i="3"/>
  <c r="J573" i="9"/>
  <c r="I573" i="8"/>
  <c r="I605" i="3"/>
  <c r="J528" i="9"/>
  <c r="I528" i="8"/>
  <c r="I560" i="3"/>
  <c r="J470" i="9"/>
  <c r="I470" i="8"/>
  <c r="I502" i="3"/>
  <c r="I483" i="3"/>
  <c r="J451" i="9"/>
  <c r="I451" i="8"/>
  <c r="J540" i="9"/>
  <c r="I540" i="8"/>
  <c r="I572" i="3"/>
  <c r="AN350" i="4"/>
  <c r="AN348" i="4"/>
  <c r="AN349" i="4"/>
  <c r="AN354" i="4"/>
  <c r="AN351" i="4"/>
  <c r="AQ329" i="4"/>
  <c r="AQ323" i="4"/>
  <c r="AN327" i="4"/>
  <c r="AQ335" i="4"/>
  <c r="AN343" i="4"/>
  <c r="AQ330" i="4"/>
  <c r="AN337" i="4"/>
  <c r="AQ324" i="4"/>
  <c r="AN328" i="4"/>
  <c r="AQ338" i="4"/>
  <c r="AN344" i="4"/>
  <c r="AN307" i="4"/>
  <c r="BA308" i="4"/>
  <c r="AN308" i="4" s="1"/>
  <c r="BA271" i="4"/>
  <c r="AN271" i="4" s="1"/>
  <c r="BA264" i="4"/>
  <c r="AN264" i="4" s="1"/>
  <c r="BA265" i="4"/>
  <c r="AN265" i="4"/>
  <c r="AN331" i="4"/>
  <c r="AN325" i="4"/>
  <c r="AN333" i="4"/>
  <c r="AN334" i="4"/>
  <c r="BA260" i="4"/>
  <c r="AN260" i="4" s="1"/>
  <c r="BA274" i="4"/>
  <c r="AN274" i="4" s="1"/>
  <c r="BA294" i="4"/>
  <c r="AN294" i="4" s="1"/>
  <c r="BA279" i="4"/>
  <c r="AN279" i="4" s="1"/>
  <c r="AR329" i="4"/>
  <c r="AN329" i="4" s="1"/>
  <c r="AR323" i="4"/>
  <c r="AN323" i="4" s="1"/>
  <c r="AR335" i="4"/>
  <c r="AN335" i="4" s="1"/>
  <c r="AR330" i="4"/>
  <c r="AN330" i="4" s="1"/>
  <c r="AR324" i="4"/>
  <c r="AR338" i="4"/>
  <c r="AZ337" i="4"/>
  <c r="AU342" i="4"/>
  <c r="AN342" i="4" s="1"/>
  <c r="AT342" i="4"/>
  <c r="AU324" i="4"/>
  <c r="AT324" i="4"/>
  <c r="AT338" i="4"/>
  <c r="AU338" i="4"/>
  <c r="AQ347" i="4"/>
  <c r="AR347" i="4"/>
  <c r="AN347" i="4" s="1"/>
  <c r="AW353" i="4"/>
  <c r="AX353" i="4"/>
  <c r="BA353" i="4" s="1"/>
  <c r="AW345" i="4"/>
  <c r="AX345" i="4"/>
  <c r="BA345" i="4" s="1"/>
  <c r="AZ331" i="4"/>
  <c r="AT336" i="4"/>
  <c r="AU336" i="4"/>
  <c r="AN336" i="4" s="1"/>
  <c r="AR352" i="4"/>
  <c r="AN352" i="4" s="1"/>
  <c r="AQ352" i="4"/>
  <c r="BA310" i="4"/>
  <c r="AN310" i="4" s="1"/>
  <c r="BA259" i="4"/>
  <c r="AN259" i="4" s="1"/>
  <c r="BA309" i="4"/>
  <c r="AN309" i="4" s="1"/>
  <c r="BA273" i="4"/>
  <c r="AN273" i="4" s="1"/>
  <c r="BA272" i="4"/>
  <c r="AN272" i="4" s="1"/>
  <c r="BA293" i="4"/>
  <c r="AN293" i="4" s="1"/>
  <c r="BA280" i="4"/>
  <c r="AN280" i="4" s="1"/>
  <c r="BA266" i="4"/>
  <c r="AN266" i="4" s="1"/>
  <c r="BA263" i="4"/>
  <c r="AN263" i="4" s="1"/>
  <c r="AT361" i="9"/>
  <c r="AS361" i="9"/>
  <c r="AW361" i="9"/>
  <c r="AV361" i="9"/>
  <c r="AY361" i="9"/>
  <c r="AZ361" i="9"/>
  <c r="AS363" i="9"/>
  <c r="AT363" i="9"/>
  <c r="AV363" i="9"/>
  <c r="AW363" i="9"/>
  <c r="AY363" i="9"/>
  <c r="AZ363" i="9"/>
  <c r="AS368" i="9"/>
  <c r="AT368" i="9"/>
  <c r="AV368" i="9"/>
  <c r="AW368" i="9"/>
  <c r="AY368" i="9"/>
  <c r="AZ368" i="9"/>
  <c r="AS372" i="9"/>
  <c r="AT372" i="9"/>
  <c r="AV372" i="9"/>
  <c r="AW372" i="9"/>
  <c r="AY372" i="9"/>
  <c r="AZ372" i="9"/>
  <c r="AS380" i="9"/>
  <c r="AT380" i="9"/>
  <c r="AV380" i="9"/>
  <c r="AW380" i="9"/>
  <c r="AP380" i="9"/>
  <c r="AS384" i="9"/>
  <c r="AT384" i="9"/>
  <c r="AV384" i="9"/>
  <c r="AW384" i="9"/>
  <c r="AP384" i="9"/>
  <c r="AS355" i="9"/>
  <c r="AT355" i="9"/>
  <c r="AV355" i="9"/>
  <c r="AW355" i="9"/>
  <c r="AY355" i="9"/>
  <c r="AZ355" i="9"/>
  <c r="AT357" i="9"/>
  <c r="AS357" i="9"/>
  <c r="AY357" i="9"/>
  <c r="AZ357" i="9"/>
  <c r="AV359" i="9"/>
  <c r="AW359" i="9"/>
  <c r="AY359" i="9"/>
  <c r="AZ359" i="9"/>
  <c r="AS364" i="9"/>
  <c r="AT364" i="9"/>
  <c r="AV364" i="9"/>
  <c r="AW364" i="9"/>
  <c r="AY364" i="9"/>
  <c r="AZ364" i="9"/>
  <c r="AS367" i="9"/>
  <c r="AT367" i="9"/>
  <c r="AV367" i="9"/>
  <c r="AW367" i="9"/>
  <c r="AY367" i="9"/>
  <c r="AZ367" i="9"/>
  <c r="AS371" i="9"/>
  <c r="AT371" i="9"/>
  <c r="AY371" i="9"/>
  <c r="AZ371" i="9"/>
  <c r="AV375" i="9"/>
  <c r="AW375" i="9"/>
  <c r="AY375" i="9"/>
  <c r="AZ375" i="9"/>
  <c r="AT377" i="9"/>
  <c r="AS377" i="9"/>
  <c r="AY377" i="9"/>
  <c r="AZ377" i="9"/>
  <c r="AS379" i="9"/>
  <c r="AT379" i="9"/>
  <c r="AV379" i="9"/>
  <c r="AW379" i="9"/>
  <c r="AY379" i="9"/>
  <c r="AZ379" i="9"/>
  <c r="AP379" i="9"/>
  <c r="AS383" i="9"/>
  <c r="AT383" i="9"/>
  <c r="AV383" i="9"/>
  <c r="AW383" i="9"/>
  <c r="AY383" i="9"/>
  <c r="AZ383" i="9"/>
  <c r="AP383" i="9"/>
  <c r="AT362" i="9"/>
  <c r="AS362" i="9"/>
  <c r="AW362" i="9"/>
  <c r="AV362" i="9"/>
  <c r="AY362" i="9"/>
  <c r="AZ362" i="9"/>
  <c r="AT365" i="9"/>
  <c r="AS365" i="9"/>
  <c r="AW365" i="9"/>
  <c r="AV365" i="9"/>
  <c r="AY365" i="9"/>
  <c r="AZ365" i="9"/>
  <c r="AT369" i="9"/>
  <c r="AS369" i="9"/>
  <c r="AW369" i="9"/>
  <c r="AV369" i="9"/>
  <c r="AY369" i="9"/>
  <c r="AZ369" i="9"/>
  <c r="AT373" i="9"/>
  <c r="AS373" i="9"/>
  <c r="AW373" i="9"/>
  <c r="AV373" i="9"/>
  <c r="AY373" i="9"/>
  <c r="AZ373" i="9"/>
  <c r="AS381" i="9"/>
  <c r="AT381" i="9"/>
  <c r="AV381" i="9"/>
  <c r="AW381" i="9"/>
  <c r="AY381" i="9"/>
  <c r="AZ381" i="9"/>
  <c r="AP381" i="9"/>
  <c r="AS385" i="9"/>
  <c r="AT385" i="9"/>
  <c r="AV385" i="9"/>
  <c r="AW385" i="9"/>
  <c r="AY385" i="9"/>
  <c r="AZ385" i="9"/>
  <c r="AP385" i="9"/>
  <c r="AS356" i="9"/>
  <c r="AT356" i="9"/>
  <c r="AV356" i="9"/>
  <c r="AW356" i="9"/>
  <c r="AY356" i="9"/>
  <c r="AZ356" i="9"/>
  <c r="AT358" i="9"/>
  <c r="AS358" i="9"/>
  <c r="AY358" i="9"/>
  <c r="AZ358" i="9"/>
  <c r="AV360" i="9"/>
  <c r="AW360" i="9"/>
  <c r="AY360" i="9"/>
  <c r="AZ360" i="9"/>
  <c r="AT366" i="9"/>
  <c r="AS366" i="9"/>
  <c r="AY366" i="9"/>
  <c r="AZ366" i="9"/>
  <c r="AT370" i="9"/>
  <c r="AS370" i="9"/>
  <c r="AW370" i="9"/>
  <c r="AV370" i="9"/>
  <c r="AY370" i="9"/>
  <c r="AZ370" i="9"/>
  <c r="AT374" i="9"/>
  <c r="AS374" i="9"/>
  <c r="AW374" i="9"/>
  <c r="AV374" i="9"/>
  <c r="AY374" i="9"/>
  <c r="AZ374" i="9"/>
  <c r="AV376" i="9"/>
  <c r="AW376" i="9"/>
  <c r="AY376" i="9"/>
  <c r="AZ376" i="9"/>
  <c r="AT378" i="9"/>
  <c r="AS378" i="9"/>
  <c r="AW378" i="9"/>
  <c r="AV378" i="9"/>
  <c r="AY378" i="9"/>
  <c r="AZ378" i="9"/>
  <c r="AS382" i="9"/>
  <c r="AT382" i="9"/>
  <c r="AV382" i="9"/>
  <c r="AW382" i="9"/>
  <c r="AY382" i="9"/>
  <c r="AZ382" i="9"/>
  <c r="AP382" i="9"/>
  <c r="AS386" i="9"/>
  <c r="AT386" i="9"/>
  <c r="AV386" i="9"/>
  <c r="AW386" i="9"/>
  <c r="AY386" i="9"/>
  <c r="AZ386" i="9"/>
  <c r="AP386" i="9"/>
  <c r="AO329" i="9"/>
  <c r="AQ329" i="9"/>
  <c r="AO331" i="9"/>
  <c r="AQ331" i="9"/>
  <c r="AO336" i="9"/>
  <c r="AQ336" i="9"/>
  <c r="AO340" i="9"/>
  <c r="AQ340" i="9"/>
  <c r="AO323" i="9"/>
  <c r="AQ323" i="9"/>
  <c r="AO325" i="9"/>
  <c r="AQ325" i="9"/>
  <c r="AO327" i="9"/>
  <c r="AQ327" i="9"/>
  <c r="AO332" i="9"/>
  <c r="AQ332" i="9"/>
  <c r="AO335" i="9"/>
  <c r="AQ335" i="9"/>
  <c r="AO339" i="9"/>
  <c r="AQ339" i="9"/>
  <c r="AO343" i="9"/>
  <c r="AQ343" i="9"/>
  <c r="AO345" i="9"/>
  <c r="AQ345" i="9"/>
  <c r="AO330" i="9"/>
  <c r="AQ330" i="9"/>
  <c r="AO333" i="9"/>
  <c r="AQ333" i="9"/>
  <c r="AO337" i="9"/>
  <c r="AQ337" i="9"/>
  <c r="AO341" i="9"/>
  <c r="AQ341" i="9"/>
  <c r="AO324" i="9"/>
  <c r="AQ324" i="9"/>
  <c r="AO326" i="9"/>
  <c r="AQ326" i="9"/>
  <c r="AO328" i="9"/>
  <c r="AQ328" i="9"/>
  <c r="AO334" i="9"/>
  <c r="AQ334" i="9"/>
  <c r="AO338" i="9"/>
  <c r="AQ338" i="9"/>
  <c r="AO342" i="9"/>
  <c r="AQ342" i="9"/>
  <c r="AO344" i="9"/>
  <c r="AQ344" i="9"/>
  <c r="AO346" i="9"/>
  <c r="AQ346" i="9"/>
  <c r="AU358" i="9"/>
  <c r="AR359" i="9"/>
  <c r="AR360" i="9"/>
  <c r="AO368" i="4"/>
  <c r="AO373" i="4"/>
  <c r="AS368" i="4"/>
  <c r="AO380" i="4"/>
  <c r="AO361" i="4"/>
  <c r="AY361" i="4"/>
  <c r="AO369" i="4"/>
  <c r="AO362" i="4"/>
  <c r="AO367" i="4"/>
  <c r="AO375" i="4"/>
  <c r="AV362" i="4"/>
  <c r="AO376" i="4"/>
  <c r="AS361" i="4"/>
  <c r="AY375" i="4"/>
  <c r="AX380" i="9"/>
  <c r="AU366" i="9"/>
  <c r="AR375" i="9"/>
  <c r="AO386" i="4"/>
  <c r="AV341" i="4"/>
  <c r="AO357" i="4"/>
  <c r="AO371" i="4"/>
  <c r="AY371" i="4" s="1"/>
  <c r="AO365" i="4"/>
  <c r="AO358" i="4"/>
  <c r="AV365" i="4"/>
  <c r="AO374" i="4"/>
  <c r="AO372" i="4"/>
  <c r="AY373" i="4"/>
  <c r="AS380" i="4"/>
  <c r="AV380" i="4"/>
  <c r="AS362" i="4"/>
  <c r="AO377" i="4"/>
  <c r="AS365" i="4"/>
  <c r="AS371" i="4"/>
  <c r="AV367" i="4"/>
  <c r="AV377" i="4"/>
  <c r="AS375" i="4"/>
  <c r="AS377" i="4"/>
  <c r="AS358" i="4"/>
  <c r="AU377" i="9"/>
  <c r="AU371" i="9"/>
  <c r="AR376" i="9"/>
  <c r="AO364" i="4"/>
  <c r="AY364" i="4" s="1"/>
  <c r="AO382" i="4"/>
  <c r="AP380" i="4"/>
  <c r="AO356" i="4"/>
  <c r="AS373" i="4"/>
  <c r="AO384" i="4"/>
  <c r="AS384" i="4"/>
  <c r="AY369" i="4"/>
  <c r="AS372" i="4"/>
  <c r="AV386" i="4"/>
  <c r="AS369" i="4"/>
  <c r="AY358" i="4"/>
  <c r="AO363" i="4"/>
  <c r="AY372" i="4"/>
  <c r="AY377" i="4"/>
  <c r="AY374" i="4"/>
  <c r="AY363" i="4"/>
  <c r="AY376" i="4"/>
  <c r="AU357" i="9"/>
  <c r="AX384" i="9"/>
  <c r="AO381" i="4"/>
  <c r="AO370" i="4"/>
  <c r="AO378" i="4"/>
  <c r="AO366" i="4"/>
  <c r="AV366" i="4" s="1"/>
  <c r="AS366" i="4"/>
  <c r="AY381" i="4"/>
  <c r="AO360" i="4"/>
  <c r="AV332" i="4"/>
  <c r="AY365" i="4"/>
  <c r="AV364" i="4"/>
  <c r="AO379" i="4"/>
  <c r="AO383" i="4"/>
  <c r="AO385" i="4"/>
  <c r="AY378" i="4"/>
  <c r="AY368" i="4"/>
  <c r="AS383" i="4"/>
  <c r="AS364" i="4"/>
  <c r="AO355" i="4"/>
  <c r="AY355" i="4" s="1"/>
  <c r="AS382" i="4"/>
  <c r="AV378" i="4"/>
  <c r="AY366" i="4"/>
  <c r="AV361" i="4"/>
  <c r="AS374" i="4"/>
  <c r="AY367" i="4"/>
  <c r="AV385" i="4"/>
  <c r="AV375" i="4"/>
  <c r="AS355" i="4"/>
  <c r="AV376" i="4"/>
  <c r="AO359" i="4"/>
  <c r="AS367" i="4"/>
  <c r="AV355" i="4"/>
  <c r="AY386" i="4"/>
  <c r="AS386" i="4"/>
  <c r="AY357" i="4"/>
  <c r="AS357" i="4"/>
  <c r="AP382" i="4"/>
  <c r="AV382" i="4"/>
  <c r="AV356" i="4"/>
  <c r="AY356" i="4"/>
  <c r="AP384" i="4"/>
  <c r="AY384" i="4"/>
  <c r="AV363" i="4"/>
  <c r="AS363" i="4"/>
  <c r="AV381" i="4"/>
  <c r="AP381" i="4"/>
  <c r="AS381" i="4"/>
  <c r="AV370" i="4"/>
  <c r="AS370" i="4"/>
  <c r="AS360" i="4"/>
  <c r="AV360" i="4"/>
  <c r="AP379" i="4"/>
  <c r="AS379" i="4"/>
  <c r="AY379" i="4"/>
  <c r="AY383" i="4"/>
  <c r="AP383" i="4"/>
  <c r="AS385" i="4"/>
  <c r="AP385" i="4"/>
  <c r="AS359" i="4"/>
  <c r="AV359" i="4"/>
  <c r="AY359" i="4"/>
  <c r="AZ384" i="9" l="1"/>
  <c r="AY384" i="9"/>
  <c r="AW357" i="9"/>
  <c r="AV357" i="9"/>
  <c r="AS376" i="9"/>
  <c r="AT376" i="9"/>
  <c r="AV371" i="9"/>
  <c r="AW371" i="9"/>
  <c r="AW377" i="9"/>
  <c r="AV377" i="9"/>
  <c r="AS375" i="9"/>
  <c r="AT375" i="9"/>
  <c r="AW366" i="9"/>
  <c r="AV366" i="9"/>
  <c r="AY380" i="9"/>
  <c r="AZ380" i="9"/>
  <c r="AS360" i="9"/>
  <c r="AT360" i="9"/>
  <c r="AS359" i="9"/>
  <c r="AT359" i="9"/>
  <c r="AW358" i="9"/>
  <c r="AV358" i="9"/>
  <c r="I515" i="3"/>
  <c r="J483" i="9"/>
  <c r="I483" i="8"/>
  <c r="J560" i="9"/>
  <c r="I560" i="8"/>
  <c r="I592" i="3"/>
  <c r="J593" i="9"/>
  <c r="I593" i="8"/>
  <c r="I625" i="3"/>
  <c r="J498" i="9"/>
  <c r="I498" i="8"/>
  <c r="I530" i="3"/>
  <c r="J539" i="9"/>
  <c r="I539" i="8"/>
  <c r="I571" i="3"/>
  <c r="J514" i="9"/>
  <c r="I514" i="8"/>
  <c r="I546" i="3"/>
  <c r="J564" i="9"/>
  <c r="I564" i="8"/>
  <c r="I596" i="3"/>
  <c r="J543" i="9"/>
  <c r="I543" i="8"/>
  <c r="I575" i="3"/>
  <c r="J506" i="9"/>
  <c r="I506" i="8"/>
  <c r="I538" i="3"/>
  <c r="J502" i="9"/>
  <c r="I502" i="8"/>
  <c r="I534" i="3"/>
  <c r="J597" i="9"/>
  <c r="I597" i="8"/>
  <c r="I629" i="3"/>
  <c r="J531" i="9"/>
  <c r="I531" i="8"/>
  <c r="I563" i="3"/>
  <c r="J556" i="9"/>
  <c r="I556" i="8"/>
  <c r="I588" i="3"/>
  <c r="J548" i="9"/>
  <c r="I548" i="8"/>
  <c r="I580" i="3"/>
  <c r="J527" i="9"/>
  <c r="I527" i="8"/>
  <c r="I559" i="3"/>
  <c r="J490" i="9"/>
  <c r="I490" i="8"/>
  <c r="I522" i="3"/>
  <c r="J523" i="9"/>
  <c r="I523" i="8"/>
  <c r="I555" i="3"/>
  <c r="J486" i="9"/>
  <c r="I486" i="8"/>
  <c r="I518" i="3"/>
  <c r="J576" i="9"/>
  <c r="I576" i="8"/>
  <c r="I608" i="3"/>
  <c r="J535" i="9"/>
  <c r="I535" i="8"/>
  <c r="I567" i="3"/>
  <c r="J519" i="9"/>
  <c r="I519" i="8"/>
  <c r="I551" i="3"/>
  <c r="J494" i="9"/>
  <c r="I494" i="8"/>
  <c r="I526" i="3"/>
  <c r="J510" i="9"/>
  <c r="I510" i="8"/>
  <c r="I542" i="3"/>
  <c r="J609" i="9"/>
  <c r="I609" i="8"/>
  <c r="I641" i="3"/>
  <c r="J572" i="9"/>
  <c r="I572" i="8"/>
  <c r="I604" i="3"/>
  <c r="J605" i="9"/>
  <c r="I605" i="8"/>
  <c r="I637" i="3"/>
  <c r="J552" i="9"/>
  <c r="I552" i="8"/>
  <c r="I584" i="3"/>
  <c r="J568" i="9"/>
  <c r="I568" i="8"/>
  <c r="I600" i="3"/>
  <c r="J601" i="9"/>
  <c r="I601" i="8"/>
  <c r="I633" i="3"/>
  <c r="J581" i="9"/>
  <c r="I581" i="8"/>
  <c r="I613" i="3"/>
  <c r="J585" i="9"/>
  <c r="I585" i="8"/>
  <c r="I617" i="3"/>
  <c r="J589" i="9"/>
  <c r="I589" i="8"/>
  <c r="I621" i="3"/>
  <c r="AN324" i="4"/>
  <c r="AM381" i="9"/>
  <c r="AM380" i="9"/>
  <c r="AN338" i="4"/>
  <c r="AM382" i="9"/>
  <c r="AM379" i="9"/>
  <c r="AM386" i="9"/>
  <c r="AM383" i="9"/>
  <c r="AN345" i="4"/>
  <c r="AN353" i="4"/>
  <c r="AM385" i="9"/>
  <c r="AM384" i="9"/>
  <c r="AP338" i="9"/>
  <c r="AM338" i="9"/>
  <c r="AP324" i="9"/>
  <c r="AM324" i="9"/>
  <c r="AP330" i="9"/>
  <c r="AM330" i="9"/>
  <c r="AP335" i="9"/>
  <c r="AM335" i="9"/>
  <c r="AP323" i="9"/>
  <c r="AM323" i="9"/>
  <c r="AP329" i="9"/>
  <c r="AM329" i="9"/>
  <c r="AP346" i="9"/>
  <c r="AM346" i="9"/>
  <c r="AP334" i="9"/>
  <c r="AM334" i="9"/>
  <c r="AP341" i="9"/>
  <c r="AM341" i="9"/>
  <c r="AP345" i="9"/>
  <c r="AM345" i="9"/>
  <c r="AP332" i="9"/>
  <c r="AM332" i="9"/>
  <c r="AP340" i="9"/>
  <c r="AM340" i="9"/>
  <c r="AP342" i="9"/>
  <c r="AM342" i="9"/>
  <c r="AP326" i="9"/>
  <c r="AM326" i="9"/>
  <c r="AP333" i="9"/>
  <c r="AM333" i="9"/>
  <c r="AP339" i="9"/>
  <c r="AM339" i="9"/>
  <c r="AP325" i="9"/>
  <c r="AM325" i="9"/>
  <c r="AP331" i="9"/>
  <c r="AM331" i="9"/>
  <c r="AP344" i="9"/>
  <c r="AM344" i="9"/>
  <c r="AP328" i="9"/>
  <c r="AM328" i="9"/>
  <c r="AP337" i="9"/>
  <c r="AM337" i="9"/>
  <c r="AP343" i="9"/>
  <c r="AM343" i="9"/>
  <c r="AP327" i="9"/>
  <c r="AM327" i="9"/>
  <c r="AP336" i="9"/>
  <c r="AM336" i="9"/>
  <c r="AP361" i="4"/>
  <c r="L361" i="9"/>
  <c r="AP363" i="4"/>
  <c r="L363" i="9"/>
  <c r="AP368" i="4"/>
  <c r="L368" i="9"/>
  <c r="AP372" i="4"/>
  <c r="L372" i="9"/>
  <c r="AP355" i="4"/>
  <c r="L355" i="9"/>
  <c r="AP357" i="4"/>
  <c r="L357" i="9"/>
  <c r="AP359" i="4"/>
  <c r="L359" i="9"/>
  <c r="AP364" i="4"/>
  <c r="L364" i="9"/>
  <c r="AP367" i="4"/>
  <c r="L367" i="9"/>
  <c r="AP371" i="4"/>
  <c r="L371" i="9"/>
  <c r="AP375" i="4"/>
  <c r="L375" i="9"/>
  <c r="AP377" i="4"/>
  <c r="L377" i="9"/>
  <c r="AP362" i="4"/>
  <c r="L362" i="9"/>
  <c r="AP365" i="4"/>
  <c r="L365" i="9"/>
  <c r="AP369" i="4"/>
  <c r="L369" i="9"/>
  <c r="AP373" i="4"/>
  <c r="L373" i="9"/>
  <c r="AP356" i="4"/>
  <c r="L356" i="9"/>
  <c r="AP358" i="4"/>
  <c r="L358" i="9"/>
  <c r="AP360" i="4"/>
  <c r="L360" i="9"/>
  <c r="AP366" i="4"/>
  <c r="L366" i="9"/>
  <c r="AP370" i="4"/>
  <c r="L370" i="9"/>
  <c r="AP374" i="4"/>
  <c r="L374" i="9"/>
  <c r="AP376" i="4"/>
  <c r="L376" i="9"/>
  <c r="AP378" i="4"/>
  <c r="L378" i="9"/>
  <c r="AR380" i="4"/>
  <c r="AR381" i="4"/>
  <c r="AR382" i="4"/>
  <c r="AR384" i="4"/>
  <c r="AR383" i="4"/>
  <c r="AR385" i="4"/>
  <c r="AR379" i="4"/>
  <c r="AX332" i="4"/>
  <c r="AW332" i="4"/>
  <c r="AW341" i="4"/>
  <c r="AX341" i="4"/>
  <c r="AX340" i="4"/>
  <c r="AW340" i="4"/>
  <c r="AX326" i="4"/>
  <c r="AW326" i="4"/>
  <c r="AW339" i="4"/>
  <c r="AX339" i="4"/>
  <c r="AX346" i="4"/>
  <c r="AW346" i="4"/>
  <c r="AQ361" i="4"/>
  <c r="AR361" i="4"/>
  <c r="AQ368" i="4"/>
  <c r="AR368" i="4"/>
  <c r="AQ355" i="4"/>
  <c r="AR355" i="4"/>
  <c r="AQ359" i="4"/>
  <c r="AR359" i="4"/>
  <c r="AQ367" i="4"/>
  <c r="AR367" i="4"/>
  <c r="AQ375" i="4"/>
  <c r="AR375" i="4"/>
  <c r="AQ362" i="4"/>
  <c r="AR362" i="4"/>
  <c r="AQ369" i="4"/>
  <c r="AR369" i="4"/>
  <c r="AQ356" i="4"/>
  <c r="AR356" i="4"/>
  <c r="AQ360" i="4"/>
  <c r="AR360" i="4"/>
  <c r="AQ370" i="4"/>
  <c r="AR370" i="4"/>
  <c r="AQ376" i="4"/>
  <c r="AR376" i="4"/>
  <c r="AR372" i="4"/>
  <c r="AR364" i="4"/>
  <c r="AR377" i="4"/>
  <c r="AR373" i="4"/>
  <c r="AR366" i="4"/>
  <c r="AT361" i="4"/>
  <c r="AW361" i="4"/>
  <c r="AZ361" i="4"/>
  <c r="AT363" i="4"/>
  <c r="AW363" i="4"/>
  <c r="AZ363" i="4"/>
  <c r="AZ368" i="4"/>
  <c r="AT368" i="4"/>
  <c r="AZ372" i="4"/>
  <c r="AT372" i="4"/>
  <c r="AQ380" i="4"/>
  <c r="AW380" i="4"/>
  <c r="AT380" i="4"/>
  <c r="AQ384" i="4"/>
  <c r="AZ384" i="4"/>
  <c r="AT384" i="4"/>
  <c r="AT355" i="4"/>
  <c r="AW355" i="4"/>
  <c r="AZ355" i="4"/>
  <c r="AT357" i="4"/>
  <c r="AZ357" i="4"/>
  <c r="AT359" i="4"/>
  <c r="AW359" i="4"/>
  <c r="AZ359" i="4"/>
  <c r="AZ364" i="4"/>
  <c r="AW364" i="4"/>
  <c r="AT364" i="4"/>
  <c r="AT367" i="4"/>
  <c r="AW367" i="4"/>
  <c r="AZ367" i="4"/>
  <c r="AT371" i="4"/>
  <c r="AZ371" i="4"/>
  <c r="AT375" i="4"/>
  <c r="AW375" i="4"/>
  <c r="AZ375" i="4"/>
  <c r="AT377" i="4"/>
  <c r="AW377" i="4"/>
  <c r="AZ377" i="4"/>
  <c r="AT379" i="4"/>
  <c r="AZ379" i="4"/>
  <c r="AQ379" i="4"/>
  <c r="AT383" i="4"/>
  <c r="AZ383" i="4"/>
  <c r="AQ383" i="4"/>
  <c r="AW362" i="4"/>
  <c r="AT362" i="4"/>
  <c r="AT365" i="4"/>
  <c r="AW365" i="4"/>
  <c r="AZ365" i="4"/>
  <c r="AT369" i="4"/>
  <c r="AZ369" i="4"/>
  <c r="AT373" i="4"/>
  <c r="AZ373" i="4"/>
  <c r="AT381" i="4"/>
  <c r="AW381" i="4"/>
  <c r="AZ381" i="4"/>
  <c r="AQ381" i="4"/>
  <c r="AT385" i="4"/>
  <c r="AW385" i="4"/>
  <c r="AQ385" i="4"/>
  <c r="AZ356" i="4"/>
  <c r="AW356" i="4"/>
  <c r="AZ358" i="4"/>
  <c r="AT358" i="4"/>
  <c r="AW360" i="4"/>
  <c r="AT360" i="4"/>
  <c r="AZ366" i="4"/>
  <c r="AW366" i="4"/>
  <c r="AT366" i="4"/>
  <c r="AW370" i="4"/>
  <c r="AT370" i="4"/>
  <c r="AZ374" i="4"/>
  <c r="AT374" i="4"/>
  <c r="AZ376" i="4"/>
  <c r="AW376" i="4"/>
  <c r="AZ378" i="4"/>
  <c r="AW378" i="4"/>
  <c r="AQ382" i="4"/>
  <c r="AW382" i="4"/>
  <c r="AT382" i="4"/>
  <c r="AZ386" i="4"/>
  <c r="AW386" i="4"/>
  <c r="AT386" i="4"/>
  <c r="AU361" i="4"/>
  <c r="AX361" i="4"/>
  <c r="BA361" i="4" s="1"/>
  <c r="AU363" i="4"/>
  <c r="AX363" i="4"/>
  <c r="BA363" i="4" s="1"/>
  <c r="AU368" i="4"/>
  <c r="AU372" i="4"/>
  <c r="AX380" i="4"/>
  <c r="BA380" i="4" s="1"/>
  <c r="AU380" i="4"/>
  <c r="AU384" i="4"/>
  <c r="AU355" i="4"/>
  <c r="AX355" i="4"/>
  <c r="BA355" i="4" s="1"/>
  <c r="AU357" i="4"/>
  <c r="AU359" i="4"/>
  <c r="AX359" i="4"/>
  <c r="BA359" i="4" s="1"/>
  <c r="AX364" i="4"/>
  <c r="BA364" i="4" s="1"/>
  <c r="AU364" i="4"/>
  <c r="AU367" i="4"/>
  <c r="AX367" i="4"/>
  <c r="BA367" i="4" s="1"/>
  <c r="AU371" i="4"/>
  <c r="AU375" i="4"/>
  <c r="AX375" i="4"/>
  <c r="BA375" i="4" s="1"/>
  <c r="AU377" i="4"/>
  <c r="AX377" i="4"/>
  <c r="BA377" i="4" s="1"/>
  <c r="AU379" i="4"/>
  <c r="AU383" i="4"/>
  <c r="AX362" i="4"/>
  <c r="BA362" i="4" s="1"/>
  <c r="AU362" i="4"/>
  <c r="AU365" i="4"/>
  <c r="AX365" i="4"/>
  <c r="BA365" i="4" s="1"/>
  <c r="AU369" i="4"/>
  <c r="AU373" i="4"/>
  <c r="AU381" i="4"/>
  <c r="AX381" i="4"/>
  <c r="BA381" i="4" s="1"/>
  <c r="AU385" i="4"/>
  <c r="AX385" i="4"/>
  <c r="BA385" i="4" s="1"/>
  <c r="AX356" i="4"/>
  <c r="BA356" i="4" s="1"/>
  <c r="AU358" i="4"/>
  <c r="AX360" i="4"/>
  <c r="BA360" i="4" s="1"/>
  <c r="AU360" i="4"/>
  <c r="AX366" i="4"/>
  <c r="BA366" i="4" s="1"/>
  <c r="AU366" i="4"/>
  <c r="AX370" i="4"/>
  <c r="BA370" i="4" s="1"/>
  <c r="AU370" i="4"/>
  <c r="AU374" i="4"/>
  <c r="AX376" i="4"/>
  <c r="BA376" i="4" s="1"/>
  <c r="AX378" i="4"/>
  <c r="BA378" i="4" s="1"/>
  <c r="AX382" i="4"/>
  <c r="BA382" i="4" s="1"/>
  <c r="AU382" i="4"/>
  <c r="AX386" i="4"/>
  <c r="BA386" i="4" s="1"/>
  <c r="AU386" i="4"/>
  <c r="G393" i="4"/>
  <c r="G393" i="9" s="1"/>
  <c r="G394" i="4"/>
  <c r="G394" i="9" s="1"/>
  <c r="G395" i="4"/>
  <c r="G395" i="9" s="1"/>
  <c r="G397" i="4"/>
  <c r="G397" i="9" s="1"/>
  <c r="G400" i="4"/>
  <c r="G400" i="9" s="1"/>
  <c r="G401" i="4"/>
  <c r="G401" i="9" s="1"/>
  <c r="G404" i="4"/>
  <c r="G404" i="9" s="1"/>
  <c r="G405" i="4"/>
  <c r="G405" i="9" s="1"/>
  <c r="G412" i="4"/>
  <c r="G412" i="9" s="1"/>
  <c r="G413" i="4"/>
  <c r="G413" i="9" s="1"/>
  <c r="G416" i="4"/>
  <c r="G416" i="9" s="1"/>
  <c r="G417" i="4"/>
  <c r="G417" i="9" s="1"/>
  <c r="G387" i="4"/>
  <c r="G387" i="9" s="1"/>
  <c r="G388" i="4"/>
  <c r="G388" i="9" s="1"/>
  <c r="G389" i="4"/>
  <c r="G389" i="9" s="1"/>
  <c r="G390" i="4"/>
  <c r="G390" i="9" s="1"/>
  <c r="G391" i="4"/>
  <c r="G391" i="9" s="1"/>
  <c r="G392" i="4"/>
  <c r="G392" i="9" s="1"/>
  <c r="G396" i="4"/>
  <c r="G396" i="9" s="1"/>
  <c r="G398" i="4"/>
  <c r="G398" i="9" s="1"/>
  <c r="G399" i="4"/>
  <c r="G399" i="9" s="1"/>
  <c r="G402" i="4"/>
  <c r="G402" i="9" s="1"/>
  <c r="G403" i="4"/>
  <c r="G403" i="9" s="1"/>
  <c r="G406" i="4"/>
  <c r="G406" i="9" s="1"/>
  <c r="G407" i="4"/>
  <c r="G407" i="9" s="1"/>
  <c r="G408" i="4"/>
  <c r="G408" i="9" s="1"/>
  <c r="G409" i="4"/>
  <c r="G409" i="9" s="1"/>
  <c r="G410" i="4"/>
  <c r="G410" i="9" s="1"/>
  <c r="G411" i="4"/>
  <c r="G411" i="9" s="1"/>
  <c r="G414" i="4"/>
  <c r="G414" i="9" s="1"/>
  <c r="G415" i="4"/>
  <c r="G415" i="9" s="1"/>
  <c r="G418" i="4"/>
  <c r="G418" i="9" s="1"/>
  <c r="K393" i="4"/>
  <c r="K395" i="4"/>
  <c r="K400" i="4"/>
  <c r="K404" i="4"/>
  <c r="K412" i="4"/>
  <c r="L412" i="9" s="1"/>
  <c r="AQ412" i="9" s="1"/>
  <c r="K416" i="4"/>
  <c r="L416" i="9" s="1"/>
  <c r="AQ416" i="9" s="1"/>
  <c r="K387" i="4"/>
  <c r="K389" i="4"/>
  <c r="K391" i="4"/>
  <c r="K396" i="4"/>
  <c r="K399" i="4"/>
  <c r="K403" i="4"/>
  <c r="K407" i="4"/>
  <c r="K409" i="4"/>
  <c r="K411" i="4"/>
  <c r="L411" i="9" s="1"/>
  <c r="AQ411" i="9" s="1"/>
  <c r="K415" i="4"/>
  <c r="L415" i="9" s="1"/>
  <c r="AQ415" i="9" s="1"/>
  <c r="K394" i="4"/>
  <c r="K397" i="4"/>
  <c r="K401" i="4"/>
  <c r="K405" i="4"/>
  <c r="K413" i="4"/>
  <c r="L413" i="9" s="1"/>
  <c r="AQ413" i="9" s="1"/>
  <c r="K417" i="4"/>
  <c r="L417" i="9" s="1"/>
  <c r="AQ417" i="9" s="1"/>
  <c r="K388" i="4"/>
  <c r="K390" i="4"/>
  <c r="K392" i="4"/>
  <c r="K398" i="4"/>
  <c r="K402" i="4"/>
  <c r="K406" i="4"/>
  <c r="K408" i="4"/>
  <c r="K410" i="4"/>
  <c r="K414" i="4"/>
  <c r="L414" i="9" s="1"/>
  <c r="AQ414" i="9" s="1"/>
  <c r="K418" i="4"/>
  <c r="L418" i="9" s="1"/>
  <c r="AQ418" i="9" s="1"/>
  <c r="F425" i="4"/>
  <c r="F426" i="4"/>
  <c r="F427" i="4"/>
  <c r="F429" i="4"/>
  <c r="F432" i="4"/>
  <c r="F433" i="4"/>
  <c r="F436" i="4"/>
  <c r="F437" i="4"/>
  <c r="F444" i="4"/>
  <c r="F445" i="4"/>
  <c r="F448" i="4"/>
  <c r="F449" i="4"/>
  <c r="F419" i="4"/>
  <c r="F420" i="4"/>
  <c r="F421" i="4"/>
  <c r="F422" i="4"/>
  <c r="F423" i="4"/>
  <c r="F424" i="4"/>
  <c r="F428" i="4"/>
  <c r="F430" i="4"/>
  <c r="F431" i="4"/>
  <c r="F434" i="4"/>
  <c r="F435" i="4"/>
  <c r="F438" i="4"/>
  <c r="F439" i="4"/>
  <c r="F440" i="4"/>
  <c r="F441" i="4"/>
  <c r="F442" i="4"/>
  <c r="F443" i="4"/>
  <c r="F446" i="4"/>
  <c r="F447" i="4"/>
  <c r="F450" i="4"/>
  <c r="E131" i="1"/>
  <c r="D131" i="1" s="1"/>
  <c r="H163" i="1"/>
  <c r="E164" i="1"/>
  <c r="D164" i="1" s="1"/>
  <c r="H196" i="1"/>
  <c r="E166" i="1"/>
  <c r="D166" i="1" s="1"/>
  <c r="H198" i="1"/>
  <c r="E168" i="1"/>
  <c r="D168" i="1" s="1"/>
  <c r="H200" i="1"/>
  <c r="E170" i="1"/>
  <c r="D170" i="1" s="1"/>
  <c r="H202" i="1"/>
  <c r="E172" i="1"/>
  <c r="D172" i="1" s="1"/>
  <c r="H204" i="1"/>
  <c r="E174" i="1"/>
  <c r="D174" i="1" s="1"/>
  <c r="H206" i="1"/>
  <c r="E176" i="1"/>
  <c r="D176" i="1" s="1"/>
  <c r="H208" i="1"/>
  <c r="E178" i="1"/>
  <c r="D178" i="1" s="1"/>
  <c r="H210" i="1"/>
  <c r="E180" i="1"/>
  <c r="D180" i="1" s="1"/>
  <c r="H212" i="1"/>
  <c r="E182" i="1"/>
  <c r="D182" i="1" s="1"/>
  <c r="H214" i="1"/>
  <c r="E184" i="1"/>
  <c r="D184" i="1" s="1"/>
  <c r="H216" i="1"/>
  <c r="E186" i="1"/>
  <c r="D186" i="1" s="1"/>
  <c r="H218" i="1"/>
  <c r="E188" i="1"/>
  <c r="D188" i="1" s="1"/>
  <c r="H220" i="1"/>
  <c r="E190" i="1"/>
  <c r="D190" i="1" s="1"/>
  <c r="H222" i="1"/>
  <c r="E192" i="1"/>
  <c r="D192" i="1" s="1"/>
  <c r="H224" i="1"/>
  <c r="E194" i="1"/>
  <c r="D194" i="1" s="1"/>
  <c r="H226" i="1"/>
  <c r="E171" i="1"/>
  <c r="D171" i="1" s="1"/>
  <c r="H203" i="1"/>
  <c r="E175" i="1"/>
  <c r="D175" i="1" s="1"/>
  <c r="H207" i="1"/>
  <c r="E179" i="1"/>
  <c r="D179" i="1" s="1"/>
  <c r="H211" i="1"/>
  <c r="E183" i="1"/>
  <c r="D183" i="1" s="1"/>
  <c r="H215" i="1"/>
  <c r="E187" i="1"/>
  <c r="D187" i="1" s="1"/>
  <c r="H219" i="1"/>
  <c r="E191" i="1"/>
  <c r="D191" i="1" s="1"/>
  <c r="H223" i="1"/>
  <c r="E165" i="1"/>
  <c r="D165" i="1" s="1"/>
  <c r="H197" i="1"/>
  <c r="E167" i="1"/>
  <c r="D167" i="1" s="1"/>
  <c r="H199" i="1"/>
  <c r="E169" i="1"/>
  <c r="D169" i="1" s="1"/>
  <c r="H201" i="1"/>
  <c r="E173" i="1"/>
  <c r="D173" i="1" s="1"/>
  <c r="H205" i="1"/>
  <c r="E177" i="1"/>
  <c r="D177" i="1" s="1"/>
  <c r="H209" i="1"/>
  <c r="E181" i="1"/>
  <c r="D181" i="1" s="1"/>
  <c r="H213" i="1"/>
  <c r="E185" i="1"/>
  <c r="D185" i="1" s="1"/>
  <c r="H217" i="1"/>
  <c r="E189" i="1"/>
  <c r="D189" i="1" s="1"/>
  <c r="H221" i="1"/>
  <c r="E193" i="1"/>
  <c r="D193" i="1" s="1"/>
  <c r="H225" i="1"/>
  <c r="P631" i="1"/>
  <c r="X631" i="1"/>
  <c r="P627" i="1"/>
  <c r="X627" i="1"/>
  <c r="P599" i="1"/>
  <c r="X599" i="1"/>
  <c r="P595" i="1"/>
  <c r="X595" i="1"/>
  <c r="P567" i="1"/>
  <c r="X567" i="1"/>
  <c r="P563" i="1"/>
  <c r="X563" i="1"/>
  <c r="P535" i="1"/>
  <c r="X535" i="1"/>
  <c r="P531" i="1"/>
  <c r="X531" i="1"/>
  <c r="P503" i="1"/>
  <c r="X503" i="1"/>
  <c r="P499" i="1"/>
  <c r="X499" i="1"/>
  <c r="P471" i="1"/>
  <c r="X471" i="1"/>
  <c r="P467" i="1"/>
  <c r="X467" i="1"/>
  <c r="P439" i="1"/>
  <c r="X439" i="1"/>
  <c r="P435" i="1"/>
  <c r="X435" i="1"/>
  <c r="P407" i="1"/>
  <c r="X407" i="1"/>
  <c r="P403" i="1"/>
  <c r="X403" i="1"/>
  <c r="P375" i="1"/>
  <c r="X375" i="1"/>
  <c r="P371" i="1"/>
  <c r="X371" i="1"/>
  <c r="P343" i="1"/>
  <c r="X343" i="1"/>
  <c r="P339" i="1"/>
  <c r="X339" i="1"/>
  <c r="P311" i="1"/>
  <c r="X311" i="1"/>
  <c r="P307" i="1"/>
  <c r="X307" i="1"/>
  <c r="P279" i="1"/>
  <c r="X279" i="1"/>
  <c r="P275" i="1"/>
  <c r="X275" i="1"/>
  <c r="P247" i="1"/>
  <c r="X247" i="1"/>
  <c r="P243" i="1"/>
  <c r="X243" i="1"/>
  <c r="P215" i="1"/>
  <c r="X215" i="1"/>
  <c r="P211" i="1"/>
  <c r="X211" i="1"/>
  <c r="P183" i="1"/>
  <c r="X183" i="1"/>
  <c r="P632" i="1"/>
  <c r="X632" i="1"/>
  <c r="P628" i="1"/>
  <c r="X628" i="1"/>
  <c r="P600" i="1"/>
  <c r="X600" i="1"/>
  <c r="P596" i="1"/>
  <c r="X596" i="1"/>
  <c r="P568" i="1"/>
  <c r="X568" i="1"/>
  <c r="P564" i="1"/>
  <c r="X564" i="1"/>
  <c r="P536" i="1"/>
  <c r="X536" i="1"/>
  <c r="P532" i="1"/>
  <c r="X532" i="1"/>
  <c r="P504" i="1"/>
  <c r="X504" i="1"/>
  <c r="P500" i="1"/>
  <c r="X500" i="1"/>
  <c r="P472" i="1"/>
  <c r="X472" i="1"/>
  <c r="P468" i="1"/>
  <c r="X468" i="1"/>
  <c r="P440" i="1"/>
  <c r="X440" i="1"/>
  <c r="P436" i="1"/>
  <c r="X436" i="1"/>
  <c r="P408" i="1"/>
  <c r="X408" i="1"/>
  <c r="P404" i="1"/>
  <c r="X404" i="1"/>
  <c r="P376" i="1"/>
  <c r="X376" i="1"/>
  <c r="P372" i="1"/>
  <c r="X372" i="1"/>
  <c r="P344" i="1"/>
  <c r="X344" i="1"/>
  <c r="P340" i="1"/>
  <c r="X340" i="1"/>
  <c r="P312" i="1"/>
  <c r="X312" i="1"/>
  <c r="P308" i="1"/>
  <c r="X308" i="1"/>
  <c r="P280" i="1"/>
  <c r="X280" i="1"/>
  <c r="P276" i="1"/>
  <c r="X276" i="1"/>
  <c r="P248" i="1"/>
  <c r="X248" i="1"/>
  <c r="P244" i="1"/>
  <c r="X244" i="1"/>
  <c r="P216" i="1"/>
  <c r="X216" i="1"/>
  <c r="P212" i="1"/>
  <c r="X212" i="1"/>
  <c r="P184" i="1"/>
  <c r="X184" i="1"/>
  <c r="P180" i="1"/>
  <c r="X180" i="1"/>
  <c r="P152" i="1"/>
  <c r="X152" i="1"/>
  <c r="P148" i="1"/>
  <c r="X148" i="1"/>
  <c r="P120" i="1"/>
  <c r="X120" i="1"/>
  <c r="P116" i="1"/>
  <c r="X116" i="1"/>
  <c r="P88" i="1"/>
  <c r="X88" i="1"/>
  <c r="P84" i="1"/>
  <c r="X84" i="1"/>
  <c r="P56" i="1"/>
  <c r="X56" i="1"/>
  <c r="P52" i="1"/>
  <c r="X52" i="1"/>
  <c r="P24" i="1"/>
  <c r="X24" i="1"/>
  <c r="P20" i="1"/>
  <c r="X20" i="1"/>
  <c r="P179" i="1"/>
  <c r="X179" i="1"/>
  <c r="P151" i="1"/>
  <c r="X151" i="1"/>
  <c r="P147" i="1"/>
  <c r="X147" i="1"/>
  <c r="P119" i="1"/>
  <c r="X119" i="1"/>
  <c r="P115" i="1"/>
  <c r="X115" i="1"/>
  <c r="P87" i="1"/>
  <c r="X87" i="1"/>
  <c r="P83" i="1"/>
  <c r="X83" i="1"/>
  <c r="P55" i="1"/>
  <c r="X55" i="1"/>
  <c r="P51" i="1"/>
  <c r="X51" i="1"/>
  <c r="P23" i="1"/>
  <c r="X23" i="1"/>
  <c r="P19" i="1"/>
  <c r="X19" i="1"/>
  <c r="P633" i="1"/>
  <c r="X633" i="1"/>
  <c r="P629" i="1"/>
  <c r="X629" i="1"/>
  <c r="P601" i="1"/>
  <c r="X601" i="1"/>
  <c r="P597" i="1"/>
  <c r="X597" i="1"/>
  <c r="P569" i="1"/>
  <c r="X569" i="1"/>
  <c r="P565" i="1"/>
  <c r="X565" i="1"/>
  <c r="P537" i="1"/>
  <c r="X537" i="1"/>
  <c r="P533" i="1"/>
  <c r="X533" i="1"/>
  <c r="P505" i="1"/>
  <c r="X505" i="1"/>
  <c r="P501" i="1"/>
  <c r="X501" i="1"/>
  <c r="P473" i="1"/>
  <c r="X473" i="1"/>
  <c r="P469" i="1"/>
  <c r="X469" i="1"/>
  <c r="P441" i="1"/>
  <c r="X441" i="1"/>
  <c r="P437" i="1"/>
  <c r="X437" i="1"/>
  <c r="P409" i="1"/>
  <c r="X409" i="1"/>
  <c r="P405" i="1"/>
  <c r="X405" i="1"/>
  <c r="P377" i="1"/>
  <c r="X377" i="1"/>
  <c r="P373" i="1"/>
  <c r="X373" i="1"/>
  <c r="P345" i="1"/>
  <c r="X345" i="1"/>
  <c r="P341" i="1"/>
  <c r="X341" i="1"/>
  <c r="P313" i="1"/>
  <c r="X313" i="1"/>
  <c r="P309" i="1"/>
  <c r="X309" i="1"/>
  <c r="P281" i="1"/>
  <c r="X281" i="1"/>
  <c r="P277" i="1"/>
  <c r="X277" i="1"/>
  <c r="P249" i="1"/>
  <c r="X249" i="1"/>
  <c r="P245" i="1"/>
  <c r="X245" i="1"/>
  <c r="P217" i="1"/>
  <c r="X217" i="1"/>
  <c r="P213" i="1"/>
  <c r="X213" i="1"/>
  <c r="P185" i="1"/>
  <c r="X185" i="1"/>
  <c r="P181" i="1"/>
  <c r="X181" i="1"/>
  <c r="P634" i="1"/>
  <c r="X634" i="1"/>
  <c r="P630" i="1"/>
  <c r="X630" i="1"/>
  <c r="P602" i="1"/>
  <c r="X602" i="1"/>
  <c r="P598" i="1"/>
  <c r="X598" i="1"/>
  <c r="P570" i="1"/>
  <c r="X570" i="1"/>
  <c r="P566" i="1"/>
  <c r="X566" i="1"/>
  <c r="P538" i="1"/>
  <c r="X538" i="1"/>
  <c r="P534" i="1"/>
  <c r="X534" i="1"/>
  <c r="P506" i="1"/>
  <c r="X506" i="1"/>
  <c r="P502" i="1"/>
  <c r="X502" i="1"/>
  <c r="P474" i="1"/>
  <c r="X474" i="1"/>
  <c r="P470" i="1"/>
  <c r="X470" i="1"/>
  <c r="P442" i="1"/>
  <c r="X442" i="1"/>
  <c r="P438" i="1"/>
  <c r="X438" i="1"/>
  <c r="P410" i="1"/>
  <c r="X410" i="1"/>
  <c r="P406" i="1"/>
  <c r="X406" i="1"/>
  <c r="P378" i="1"/>
  <c r="X378" i="1"/>
  <c r="P374" i="1"/>
  <c r="X374" i="1"/>
  <c r="P346" i="1"/>
  <c r="X346" i="1"/>
  <c r="P342" i="1"/>
  <c r="X342" i="1"/>
  <c r="P314" i="1"/>
  <c r="X314" i="1"/>
  <c r="P310" i="1"/>
  <c r="X310" i="1"/>
  <c r="P282" i="1"/>
  <c r="X282" i="1"/>
  <c r="P278" i="1"/>
  <c r="X278" i="1"/>
  <c r="P250" i="1"/>
  <c r="X250" i="1"/>
  <c r="P246" i="1"/>
  <c r="X246" i="1"/>
  <c r="P218" i="1"/>
  <c r="X218" i="1"/>
  <c r="P214" i="1"/>
  <c r="X214" i="1"/>
  <c r="P186" i="1"/>
  <c r="X186" i="1"/>
  <c r="P182" i="1"/>
  <c r="X182" i="1"/>
  <c r="P154" i="1"/>
  <c r="X154" i="1"/>
  <c r="P150" i="1"/>
  <c r="X150" i="1"/>
  <c r="P122" i="1"/>
  <c r="X122" i="1"/>
  <c r="P118" i="1"/>
  <c r="X118" i="1"/>
  <c r="P90" i="1"/>
  <c r="X90" i="1"/>
  <c r="P86" i="1"/>
  <c r="X86" i="1"/>
  <c r="P58" i="1"/>
  <c r="X58" i="1"/>
  <c r="P54" i="1"/>
  <c r="X54" i="1"/>
  <c r="P26" i="1"/>
  <c r="X26" i="1"/>
  <c r="P22" i="1"/>
  <c r="X22" i="1"/>
  <c r="P153" i="1"/>
  <c r="X153" i="1"/>
  <c r="P149" i="1"/>
  <c r="X149" i="1"/>
  <c r="P121" i="1"/>
  <c r="X121" i="1"/>
  <c r="P117" i="1"/>
  <c r="X117" i="1"/>
  <c r="P89" i="1"/>
  <c r="X89" i="1"/>
  <c r="P85" i="1"/>
  <c r="X85" i="1"/>
  <c r="P57" i="1"/>
  <c r="X57" i="1"/>
  <c r="P53" i="1"/>
  <c r="X53" i="1"/>
  <c r="P25" i="1"/>
  <c r="X25" i="1"/>
  <c r="P21" i="1"/>
  <c r="X21" i="1"/>
  <c r="X3" i="1"/>
  <c r="N616" i="1"/>
  <c r="X616" i="1"/>
  <c r="N612" i="1"/>
  <c r="X612" i="1"/>
  <c r="N584" i="1"/>
  <c r="X584" i="1"/>
  <c r="N580" i="1"/>
  <c r="X580" i="1"/>
  <c r="N552" i="1"/>
  <c r="X552" i="1"/>
  <c r="N548" i="1"/>
  <c r="X548" i="1"/>
  <c r="N520" i="1"/>
  <c r="X520" i="1"/>
  <c r="N516" i="1"/>
  <c r="X516" i="1"/>
  <c r="N488" i="1"/>
  <c r="X488" i="1"/>
  <c r="N484" i="1"/>
  <c r="X484" i="1"/>
  <c r="N456" i="1"/>
  <c r="X456" i="1"/>
  <c r="N452" i="1"/>
  <c r="X452" i="1"/>
  <c r="N424" i="1"/>
  <c r="X424" i="1"/>
  <c r="N420" i="1"/>
  <c r="X420" i="1"/>
  <c r="N392" i="1"/>
  <c r="X392" i="1"/>
  <c r="N388" i="1"/>
  <c r="X388" i="1"/>
  <c r="N360" i="1"/>
  <c r="X360" i="1"/>
  <c r="N356" i="1"/>
  <c r="X356" i="1"/>
  <c r="N328" i="1"/>
  <c r="X328" i="1"/>
  <c r="N324" i="1"/>
  <c r="X324" i="1"/>
  <c r="N296" i="1"/>
  <c r="X296" i="1"/>
  <c r="N292" i="1"/>
  <c r="X292" i="1"/>
  <c r="N264" i="1"/>
  <c r="X264" i="1"/>
  <c r="N260" i="1"/>
  <c r="X260" i="1"/>
  <c r="N232" i="1"/>
  <c r="X232" i="1"/>
  <c r="N228" i="1"/>
  <c r="X228" i="1"/>
  <c r="N200" i="1"/>
  <c r="X200" i="1"/>
  <c r="N196" i="1"/>
  <c r="X196" i="1"/>
  <c r="N168" i="1"/>
  <c r="X168" i="1"/>
  <c r="N164" i="1"/>
  <c r="X164" i="1"/>
  <c r="N136" i="1"/>
  <c r="X136" i="1"/>
  <c r="N132" i="1"/>
  <c r="X132" i="1"/>
  <c r="N104" i="1"/>
  <c r="X104" i="1"/>
  <c r="N100" i="1"/>
  <c r="X100" i="1"/>
  <c r="N72" i="1"/>
  <c r="X72" i="1"/>
  <c r="N68" i="1"/>
  <c r="X68" i="1"/>
  <c r="N40" i="1"/>
  <c r="X40" i="1"/>
  <c r="N36" i="1"/>
  <c r="X36" i="1"/>
  <c r="N8" i="1"/>
  <c r="X8" i="1"/>
  <c r="N4" i="1"/>
  <c r="X4" i="1"/>
  <c r="N615" i="1"/>
  <c r="X615" i="1"/>
  <c r="N611" i="1"/>
  <c r="X611" i="1"/>
  <c r="N583" i="1"/>
  <c r="X583" i="1"/>
  <c r="N579" i="1"/>
  <c r="X579" i="1"/>
  <c r="N551" i="1"/>
  <c r="X551" i="1"/>
  <c r="N547" i="1"/>
  <c r="X547" i="1"/>
  <c r="N519" i="1"/>
  <c r="X519" i="1"/>
  <c r="N515" i="1"/>
  <c r="X515" i="1"/>
  <c r="N487" i="1"/>
  <c r="X487" i="1"/>
  <c r="N483" i="1"/>
  <c r="X483" i="1"/>
  <c r="N455" i="1"/>
  <c r="X455" i="1"/>
  <c r="N451" i="1"/>
  <c r="X451" i="1"/>
  <c r="N423" i="1"/>
  <c r="X423" i="1"/>
  <c r="N419" i="1"/>
  <c r="X419" i="1"/>
  <c r="N391" i="1"/>
  <c r="X391" i="1"/>
  <c r="N387" i="1"/>
  <c r="X387" i="1"/>
  <c r="N359" i="1"/>
  <c r="X359" i="1"/>
  <c r="N355" i="1"/>
  <c r="X355" i="1"/>
  <c r="N327" i="1"/>
  <c r="X327" i="1"/>
  <c r="N323" i="1"/>
  <c r="X323" i="1"/>
  <c r="N295" i="1"/>
  <c r="X295" i="1"/>
  <c r="N291" i="1"/>
  <c r="X291" i="1"/>
  <c r="N263" i="1"/>
  <c r="X263" i="1"/>
  <c r="N259" i="1"/>
  <c r="X259" i="1"/>
  <c r="N231" i="1"/>
  <c r="X231" i="1"/>
  <c r="N227" i="1"/>
  <c r="X227" i="1"/>
  <c r="N199" i="1"/>
  <c r="X199" i="1"/>
  <c r="N195" i="1"/>
  <c r="X195" i="1"/>
  <c r="N167" i="1"/>
  <c r="X167" i="1"/>
  <c r="N163" i="1"/>
  <c r="X163" i="1"/>
  <c r="N135" i="1"/>
  <c r="X135" i="1"/>
  <c r="N131" i="1"/>
  <c r="X131" i="1"/>
  <c r="N103" i="1"/>
  <c r="X103" i="1"/>
  <c r="N99" i="1"/>
  <c r="X99" i="1"/>
  <c r="N71" i="1"/>
  <c r="X71" i="1"/>
  <c r="N67" i="1"/>
  <c r="X67" i="1"/>
  <c r="N39" i="1"/>
  <c r="X39" i="1"/>
  <c r="N35" i="1"/>
  <c r="X35" i="1"/>
  <c r="N7" i="1"/>
  <c r="X7" i="1"/>
  <c r="N618" i="1"/>
  <c r="X618" i="1"/>
  <c r="N614" i="1"/>
  <c r="X614" i="1"/>
  <c r="N586" i="1"/>
  <c r="X586" i="1"/>
  <c r="N582" i="1"/>
  <c r="X582" i="1"/>
  <c r="N554" i="1"/>
  <c r="X554" i="1"/>
  <c r="N550" i="1"/>
  <c r="X550" i="1"/>
  <c r="N522" i="1"/>
  <c r="X522" i="1"/>
  <c r="N518" i="1"/>
  <c r="X518" i="1"/>
  <c r="N490" i="1"/>
  <c r="X490" i="1"/>
  <c r="N486" i="1"/>
  <c r="X486" i="1"/>
  <c r="N458" i="1"/>
  <c r="X458" i="1"/>
  <c r="N454" i="1"/>
  <c r="X454" i="1"/>
  <c r="N426" i="1"/>
  <c r="X426" i="1"/>
  <c r="N422" i="1"/>
  <c r="X422" i="1"/>
  <c r="N394" i="1"/>
  <c r="X394" i="1"/>
  <c r="N390" i="1"/>
  <c r="X390" i="1"/>
  <c r="N362" i="1"/>
  <c r="X362" i="1"/>
  <c r="N358" i="1"/>
  <c r="X358" i="1"/>
  <c r="N330" i="1"/>
  <c r="X330" i="1"/>
  <c r="N326" i="1"/>
  <c r="X326" i="1"/>
  <c r="N298" i="1"/>
  <c r="X298" i="1"/>
  <c r="N294" i="1"/>
  <c r="X294" i="1"/>
  <c r="N266" i="1"/>
  <c r="X266" i="1"/>
  <c r="N262" i="1"/>
  <c r="X262" i="1"/>
  <c r="N234" i="1"/>
  <c r="X234" i="1"/>
  <c r="N230" i="1"/>
  <c r="X230" i="1"/>
  <c r="N202" i="1"/>
  <c r="X202" i="1"/>
  <c r="N198" i="1"/>
  <c r="X198" i="1"/>
  <c r="N170" i="1"/>
  <c r="X170" i="1"/>
  <c r="N166" i="1"/>
  <c r="X166" i="1"/>
  <c r="N138" i="1"/>
  <c r="X138" i="1"/>
  <c r="N134" i="1"/>
  <c r="X134" i="1"/>
  <c r="N106" i="1"/>
  <c r="X106" i="1"/>
  <c r="N102" i="1"/>
  <c r="X102" i="1"/>
  <c r="N74" i="1"/>
  <c r="X74" i="1"/>
  <c r="N70" i="1"/>
  <c r="X70" i="1"/>
  <c r="N42" i="1"/>
  <c r="X42" i="1"/>
  <c r="N38" i="1"/>
  <c r="X38" i="1"/>
  <c r="N10" i="1"/>
  <c r="X10" i="1"/>
  <c r="N6" i="1"/>
  <c r="X6" i="1"/>
  <c r="N617" i="1"/>
  <c r="X617" i="1"/>
  <c r="N613" i="1"/>
  <c r="X613" i="1"/>
  <c r="N585" i="1"/>
  <c r="X585" i="1"/>
  <c r="N581" i="1"/>
  <c r="X581" i="1"/>
  <c r="N553" i="1"/>
  <c r="X553" i="1"/>
  <c r="N549" i="1"/>
  <c r="X549" i="1"/>
  <c r="N521" i="1"/>
  <c r="X521" i="1"/>
  <c r="N517" i="1"/>
  <c r="X517" i="1"/>
  <c r="N489" i="1"/>
  <c r="X489" i="1"/>
  <c r="N485" i="1"/>
  <c r="X485" i="1"/>
  <c r="N457" i="1"/>
  <c r="X457" i="1"/>
  <c r="N453" i="1"/>
  <c r="X453" i="1"/>
  <c r="N425" i="1"/>
  <c r="X425" i="1"/>
  <c r="N421" i="1"/>
  <c r="X421" i="1"/>
  <c r="N393" i="1"/>
  <c r="X393" i="1"/>
  <c r="N389" i="1"/>
  <c r="X389" i="1"/>
  <c r="N361" i="1"/>
  <c r="X361" i="1"/>
  <c r="N357" i="1"/>
  <c r="X357" i="1"/>
  <c r="N329" i="1"/>
  <c r="X329" i="1"/>
  <c r="N325" i="1"/>
  <c r="X325" i="1"/>
  <c r="N297" i="1"/>
  <c r="X297" i="1"/>
  <c r="N293" i="1"/>
  <c r="X293" i="1"/>
  <c r="N265" i="1"/>
  <c r="X265" i="1"/>
  <c r="N261" i="1"/>
  <c r="X261" i="1"/>
  <c r="N233" i="1"/>
  <c r="X233" i="1"/>
  <c r="N229" i="1"/>
  <c r="X229" i="1"/>
  <c r="N201" i="1"/>
  <c r="X201" i="1"/>
  <c r="N197" i="1"/>
  <c r="X197" i="1"/>
  <c r="N169" i="1"/>
  <c r="X169" i="1"/>
  <c r="N165" i="1"/>
  <c r="X165" i="1"/>
  <c r="N137" i="1"/>
  <c r="X137" i="1"/>
  <c r="N133" i="1"/>
  <c r="X133" i="1"/>
  <c r="N105" i="1"/>
  <c r="X105" i="1"/>
  <c r="N101" i="1"/>
  <c r="X101" i="1"/>
  <c r="N73" i="1"/>
  <c r="X73" i="1"/>
  <c r="N69" i="1"/>
  <c r="X69" i="1"/>
  <c r="N41" i="1"/>
  <c r="X41" i="1"/>
  <c r="N37" i="1"/>
  <c r="X37" i="1"/>
  <c r="N9" i="1"/>
  <c r="X9" i="1"/>
  <c r="N5" i="1"/>
  <c r="X5" i="1"/>
  <c r="S3" i="1"/>
  <c r="V3" i="1"/>
  <c r="S615" i="1"/>
  <c r="V615" i="1"/>
  <c r="S611" i="1"/>
  <c r="V611" i="1"/>
  <c r="S583" i="1"/>
  <c r="V583" i="1"/>
  <c r="S579" i="1"/>
  <c r="V579" i="1"/>
  <c r="S551" i="1"/>
  <c r="V551" i="1"/>
  <c r="S547" i="1"/>
  <c r="V547" i="1"/>
  <c r="S519" i="1"/>
  <c r="V519" i="1"/>
  <c r="S515" i="1"/>
  <c r="V515" i="1"/>
  <c r="S487" i="1"/>
  <c r="V487" i="1"/>
  <c r="S483" i="1"/>
  <c r="V483" i="1"/>
  <c r="S455" i="1"/>
  <c r="V455" i="1"/>
  <c r="S451" i="1"/>
  <c r="V451" i="1"/>
  <c r="S423" i="1"/>
  <c r="V423" i="1"/>
  <c r="S419" i="1"/>
  <c r="V419" i="1"/>
  <c r="S391" i="1"/>
  <c r="V391" i="1"/>
  <c r="S387" i="1"/>
  <c r="V387" i="1"/>
  <c r="S359" i="1"/>
  <c r="V359" i="1"/>
  <c r="S355" i="1"/>
  <c r="V355" i="1"/>
  <c r="S327" i="1"/>
  <c r="V327" i="1"/>
  <c r="S323" i="1"/>
  <c r="V323" i="1"/>
  <c r="S295" i="1"/>
  <c r="V295" i="1"/>
  <c r="S291" i="1"/>
  <c r="V291" i="1"/>
  <c r="S263" i="1"/>
  <c r="V263" i="1"/>
  <c r="S259" i="1"/>
  <c r="V259" i="1"/>
  <c r="S231" i="1"/>
  <c r="V231" i="1"/>
  <c r="S227" i="1"/>
  <c r="V227" i="1"/>
  <c r="S199" i="1"/>
  <c r="V199" i="1"/>
  <c r="S195" i="1"/>
  <c r="V195" i="1"/>
  <c r="S167" i="1"/>
  <c r="V167" i="1"/>
  <c r="S163" i="1"/>
  <c r="V163" i="1"/>
  <c r="S135" i="1"/>
  <c r="V135" i="1"/>
  <c r="S131" i="1"/>
  <c r="V131" i="1"/>
  <c r="S103" i="1"/>
  <c r="V103" i="1"/>
  <c r="S99" i="1"/>
  <c r="V99" i="1"/>
  <c r="S618" i="1"/>
  <c r="V618" i="1"/>
  <c r="S614" i="1"/>
  <c r="V614" i="1"/>
  <c r="S586" i="1"/>
  <c r="V586" i="1"/>
  <c r="S582" i="1"/>
  <c r="V582" i="1"/>
  <c r="S554" i="1"/>
  <c r="V554" i="1"/>
  <c r="S550" i="1"/>
  <c r="V550" i="1"/>
  <c r="S522" i="1"/>
  <c r="V522" i="1"/>
  <c r="S518" i="1"/>
  <c r="V518" i="1"/>
  <c r="S490" i="1"/>
  <c r="V490" i="1"/>
  <c r="S486" i="1"/>
  <c r="V486" i="1"/>
  <c r="S458" i="1"/>
  <c r="V458" i="1"/>
  <c r="S454" i="1"/>
  <c r="V454" i="1"/>
  <c r="S426" i="1"/>
  <c r="V426" i="1"/>
  <c r="S422" i="1"/>
  <c r="V422" i="1"/>
  <c r="S394" i="1"/>
  <c r="V394" i="1"/>
  <c r="S390" i="1"/>
  <c r="V390" i="1"/>
  <c r="S362" i="1"/>
  <c r="V362" i="1"/>
  <c r="S358" i="1"/>
  <c r="V358" i="1"/>
  <c r="S330" i="1"/>
  <c r="V330" i="1"/>
  <c r="S326" i="1"/>
  <c r="V326" i="1"/>
  <c r="S298" i="1"/>
  <c r="V298" i="1"/>
  <c r="S294" i="1"/>
  <c r="V294" i="1"/>
  <c r="S266" i="1"/>
  <c r="V266" i="1"/>
  <c r="S262" i="1"/>
  <c r="V262" i="1"/>
  <c r="S234" i="1"/>
  <c r="V234" i="1"/>
  <c r="S230" i="1"/>
  <c r="V230" i="1"/>
  <c r="S202" i="1"/>
  <c r="V202" i="1"/>
  <c r="S198" i="1"/>
  <c r="V198" i="1"/>
  <c r="S170" i="1"/>
  <c r="V170" i="1"/>
  <c r="S166" i="1"/>
  <c r="V166" i="1"/>
  <c r="S138" i="1"/>
  <c r="V138" i="1"/>
  <c r="S134" i="1"/>
  <c r="V134" i="1"/>
  <c r="S106" i="1"/>
  <c r="V106" i="1"/>
  <c r="S102" i="1"/>
  <c r="V102" i="1"/>
  <c r="S73" i="1"/>
  <c r="V73" i="1"/>
  <c r="S69" i="1"/>
  <c r="V69" i="1"/>
  <c r="S41" i="1"/>
  <c r="V41" i="1"/>
  <c r="S37" i="1"/>
  <c r="V37" i="1"/>
  <c r="S9" i="1"/>
  <c r="V9" i="1"/>
  <c r="S5" i="1"/>
  <c r="V5" i="1"/>
  <c r="T617" i="1"/>
  <c r="W617" i="1"/>
  <c r="U617" i="1"/>
  <c r="T613" i="1"/>
  <c r="W613" i="1"/>
  <c r="U613" i="1"/>
  <c r="T585" i="1"/>
  <c r="W585" i="1"/>
  <c r="U585" i="1"/>
  <c r="T581" i="1"/>
  <c r="W581" i="1"/>
  <c r="U581" i="1"/>
  <c r="T553" i="1"/>
  <c r="W553" i="1"/>
  <c r="U553" i="1"/>
  <c r="T549" i="1"/>
  <c r="W549" i="1"/>
  <c r="U549" i="1"/>
  <c r="T521" i="1"/>
  <c r="W521" i="1"/>
  <c r="U521" i="1"/>
  <c r="T517" i="1"/>
  <c r="W517" i="1"/>
  <c r="U517" i="1"/>
  <c r="T489" i="1"/>
  <c r="W489" i="1"/>
  <c r="U489" i="1"/>
  <c r="T485" i="1"/>
  <c r="W485" i="1"/>
  <c r="U485" i="1"/>
  <c r="T457" i="1"/>
  <c r="W457" i="1"/>
  <c r="U457" i="1"/>
  <c r="T453" i="1"/>
  <c r="W453" i="1"/>
  <c r="U453" i="1"/>
  <c r="T425" i="1"/>
  <c r="W425" i="1"/>
  <c r="U425" i="1"/>
  <c r="T421" i="1"/>
  <c r="W421" i="1"/>
  <c r="U421" i="1"/>
  <c r="T393" i="1"/>
  <c r="W393" i="1"/>
  <c r="U393" i="1"/>
  <c r="T389" i="1"/>
  <c r="W389" i="1"/>
  <c r="U389" i="1"/>
  <c r="T361" i="1"/>
  <c r="W361" i="1"/>
  <c r="U361" i="1"/>
  <c r="T357" i="1"/>
  <c r="W357" i="1"/>
  <c r="U357" i="1"/>
  <c r="T329" i="1"/>
  <c r="W329" i="1"/>
  <c r="U329" i="1"/>
  <c r="T325" i="1"/>
  <c r="W325" i="1"/>
  <c r="U325" i="1"/>
  <c r="T297" i="1"/>
  <c r="W297" i="1"/>
  <c r="U297" i="1"/>
  <c r="T293" i="1"/>
  <c r="W293" i="1"/>
  <c r="U293" i="1"/>
  <c r="T265" i="1"/>
  <c r="W265" i="1"/>
  <c r="U265" i="1"/>
  <c r="T261" i="1"/>
  <c r="W261" i="1"/>
  <c r="U261" i="1"/>
  <c r="T233" i="1"/>
  <c r="W233" i="1"/>
  <c r="U233" i="1"/>
  <c r="T229" i="1"/>
  <c r="W229" i="1"/>
  <c r="U229" i="1"/>
  <c r="T201" i="1"/>
  <c r="W201" i="1"/>
  <c r="U201" i="1"/>
  <c r="T197" i="1"/>
  <c r="W197" i="1"/>
  <c r="U197" i="1"/>
  <c r="T169" i="1"/>
  <c r="W169" i="1"/>
  <c r="U169" i="1"/>
  <c r="T165" i="1"/>
  <c r="W165" i="1"/>
  <c r="U165" i="1"/>
  <c r="T137" i="1"/>
  <c r="W137" i="1"/>
  <c r="U137" i="1"/>
  <c r="T133" i="1"/>
  <c r="W133" i="1"/>
  <c r="U133" i="1"/>
  <c r="T105" i="1"/>
  <c r="W105" i="1"/>
  <c r="U105" i="1"/>
  <c r="T101" i="1"/>
  <c r="W101" i="1"/>
  <c r="U101" i="1"/>
  <c r="T73" i="1"/>
  <c r="W73" i="1"/>
  <c r="U73" i="1"/>
  <c r="T69" i="1"/>
  <c r="W69" i="1"/>
  <c r="U69" i="1"/>
  <c r="T41" i="1"/>
  <c r="W41" i="1"/>
  <c r="U41" i="1"/>
  <c r="S74" i="1"/>
  <c r="V74" i="1"/>
  <c r="S70" i="1"/>
  <c r="V70" i="1"/>
  <c r="S42" i="1"/>
  <c r="V42" i="1"/>
  <c r="S38" i="1"/>
  <c r="V38" i="1"/>
  <c r="S10" i="1"/>
  <c r="V10" i="1"/>
  <c r="S6" i="1"/>
  <c r="V6" i="1"/>
  <c r="T618" i="1"/>
  <c r="W618" i="1"/>
  <c r="U618" i="1"/>
  <c r="T614" i="1"/>
  <c r="W614" i="1"/>
  <c r="U614" i="1"/>
  <c r="T586" i="1"/>
  <c r="W586" i="1"/>
  <c r="U586" i="1"/>
  <c r="T582" i="1"/>
  <c r="W582" i="1"/>
  <c r="U582" i="1"/>
  <c r="T554" i="1"/>
  <c r="W554" i="1"/>
  <c r="U554" i="1"/>
  <c r="T550" i="1"/>
  <c r="W550" i="1"/>
  <c r="U550" i="1"/>
  <c r="T522" i="1"/>
  <c r="W522" i="1"/>
  <c r="U522" i="1"/>
  <c r="T518" i="1"/>
  <c r="W518" i="1"/>
  <c r="U518" i="1"/>
  <c r="T490" i="1"/>
  <c r="W490" i="1"/>
  <c r="U490" i="1"/>
  <c r="T486" i="1"/>
  <c r="W486" i="1"/>
  <c r="U486" i="1"/>
  <c r="T458" i="1"/>
  <c r="W458" i="1"/>
  <c r="U458" i="1"/>
  <c r="T454" i="1"/>
  <c r="W454" i="1"/>
  <c r="U454" i="1"/>
  <c r="T426" i="1"/>
  <c r="W426" i="1"/>
  <c r="U426" i="1"/>
  <c r="T422" i="1"/>
  <c r="W422" i="1"/>
  <c r="U422" i="1"/>
  <c r="T394" i="1"/>
  <c r="W394" i="1"/>
  <c r="U394" i="1"/>
  <c r="T390" i="1"/>
  <c r="W390" i="1"/>
  <c r="U390" i="1"/>
  <c r="T362" i="1"/>
  <c r="W362" i="1"/>
  <c r="U362" i="1"/>
  <c r="T358" i="1"/>
  <c r="W358" i="1"/>
  <c r="U358" i="1"/>
  <c r="T330" i="1"/>
  <c r="W330" i="1"/>
  <c r="U330" i="1"/>
  <c r="T326" i="1"/>
  <c r="W326" i="1"/>
  <c r="U326" i="1"/>
  <c r="T298" i="1"/>
  <c r="W298" i="1"/>
  <c r="U298" i="1"/>
  <c r="T294" i="1"/>
  <c r="W294" i="1"/>
  <c r="U294" i="1"/>
  <c r="T266" i="1"/>
  <c r="W266" i="1"/>
  <c r="U266" i="1"/>
  <c r="T262" i="1"/>
  <c r="W262" i="1"/>
  <c r="U262" i="1"/>
  <c r="T234" i="1"/>
  <c r="W234" i="1"/>
  <c r="U234" i="1"/>
  <c r="T230" i="1"/>
  <c r="W230" i="1"/>
  <c r="U230" i="1"/>
  <c r="T202" i="1"/>
  <c r="W202" i="1"/>
  <c r="U202" i="1"/>
  <c r="T198" i="1"/>
  <c r="W198" i="1"/>
  <c r="U198" i="1"/>
  <c r="T170" i="1"/>
  <c r="W170" i="1"/>
  <c r="U170" i="1"/>
  <c r="T166" i="1"/>
  <c r="W166" i="1"/>
  <c r="U166" i="1"/>
  <c r="T138" i="1"/>
  <c r="W138" i="1"/>
  <c r="U138" i="1"/>
  <c r="T134" i="1"/>
  <c r="W134" i="1"/>
  <c r="U134" i="1"/>
  <c r="T106" i="1"/>
  <c r="W106" i="1"/>
  <c r="U106" i="1"/>
  <c r="T102" i="1"/>
  <c r="W102" i="1"/>
  <c r="U102" i="1"/>
  <c r="T74" i="1"/>
  <c r="W74" i="1"/>
  <c r="U74" i="1"/>
  <c r="T70" i="1"/>
  <c r="W70" i="1"/>
  <c r="U70" i="1"/>
  <c r="T42" i="1"/>
  <c r="W42" i="1"/>
  <c r="U42" i="1"/>
  <c r="T38" i="1"/>
  <c r="W38" i="1"/>
  <c r="U38" i="1"/>
  <c r="T35" i="1"/>
  <c r="W35" i="1"/>
  <c r="U35" i="1"/>
  <c r="T7" i="1"/>
  <c r="W7" i="1"/>
  <c r="U7" i="1"/>
  <c r="T36" i="1"/>
  <c r="W36" i="1"/>
  <c r="U36" i="1"/>
  <c r="T8" i="1"/>
  <c r="W8" i="1"/>
  <c r="U8" i="1"/>
  <c r="T4" i="1"/>
  <c r="W4" i="1"/>
  <c r="U4" i="1"/>
  <c r="S632" i="1"/>
  <c r="V632" i="1"/>
  <c r="S628" i="1"/>
  <c r="V628" i="1"/>
  <c r="S600" i="1"/>
  <c r="V600" i="1"/>
  <c r="S596" i="1"/>
  <c r="V596" i="1"/>
  <c r="S568" i="1"/>
  <c r="V568" i="1"/>
  <c r="S564" i="1"/>
  <c r="V564" i="1"/>
  <c r="S536" i="1"/>
  <c r="V536" i="1"/>
  <c r="S532" i="1"/>
  <c r="V532" i="1"/>
  <c r="S504" i="1"/>
  <c r="V504" i="1"/>
  <c r="S500" i="1"/>
  <c r="V500" i="1"/>
  <c r="S472" i="1"/>
  <c r="V472" i="1"/>
  <c r="S468" i="1"/>
  <c r="V468" i="1"/>
  <c r="S440" i="1"/>
  <c r="V440" i="1"/>
  <c r="S436" i="1"/>
  <c r="V436" i="1"/>
  <c r="S408" i="1"/>
  <c r="V408" i="1"/>
  <c r="S404" i="1"/>
  <c r="V404" i="1"/>
  <c r="S376" i="1"/>
  <c r="V376" i="1"/>
  <c r="S372" i="1"/>
  <c r="V372" i="1"/>
  <c r="S344" i="1"/>
  <c r="V344" i="1"/>
  <c r="S340" i="1"/>
  <c r="V340" i="1"/>
  <c r="S312" i="1"/>
  <c r="V312" i="1"/>
  <c r="S308" i="1"/>
  <c r="V308" i="1"/>
  <c r="S280" i="1"/>
  <c r="V280" i="1"/>
  <c r="S276" i="1"/>
  <c r="V276" i="1"/>
  <c r="S248" i="1"/>
  <c r="V248" i="1"/>
  <c r="S244" i="1"/>
  <c r="V244" i="1"/>
  <c r="S216" i="1"/>
  <c r="V216" i="1"/>
  <c r="S212" i="1"/>
  <c r="V212" i="1"/>
  <c r="S184" i="1"/>
  <c r="V184" i="1"/>
  <c r="S180" i="1"/>
  <c r="V180" i="1"/>
  <c r="S152" i="1"/>
  <c r="V152" i="1"/>
  <c r="S148" i="1"/>
  <c r="V148" i="1"/>
  <c r="S120" i="1"/>
  <c r="V120" i="1"/>
  <c r="S116" i="1"/>
  <c r="V116" i="1"/>
  <c r="S631" i="1"/>
  <c r="V631" i="1"/>
  <c r="S627" i="1"/>
  <c r="V627" i="1"/>
  <c r="S599" i="1"/>
  <c r="V599" i="1"/>
  <c r="S595" i="1"/>
  <c r="V595" i="1"/>
  <c r="S567" i="1"/>
  <c r="V567" i="1"/>
  <c r="S563" i="1"/>
  <c r="V563" i="1"/>
  <c r="S535" i="1"/>
  <c r="V535" i="1"/>
  <c r="S531" i="1"/>
  <c r="V531" i="1"/>
  <c r="S503" i="1"/>
  <c r="V503" i="1"/>
  <c r="S499" i="1"/>
  <c r="V499" i="1"/>
  <c r="S471" i="1"/>
  <c r="V471" i="1"/>
  <c r="S467" i="1"/>
  <c r="V467" i="1"/>
  <c r="S439" i="1"/>
  <c r="V439" i="1"/>
  <c r="S435" i="1"/>
  <c r="V435" i="1"/>
  <c r="S407" i="1"/>
  <c r="V407" i="1"/>
  <c r="S403" i="1"/>
  <c r="V403" i="1"/>
  <c r="S375" i="1"/>
  <c r="V375" i="1"/>
  <c r="S371" i="1"/>
  <c r="V371" i="1"/>
  <c r="S343" i="1"/>
  <c r="V343" i="1"/>
  <c r="S339" i="1"/>
  <c r="V339" i="1"/>
  <c r="S311" i="1"/>
  <c r="V311" i="1"/>
  <c r="S307" i="1"/>
  <c r="V307" i="1"/>
  <c r="S279" i="1"/>
  <c r="V279" i="1"/>
  <c r="S275" i="1"/>
  <c r="V275" i="1"/>
  <c r="S247" i="1"/>
  <c r="V247" i="1"/>
  <c r="S243" i="1"/>
  <c r="V243" i="1"/>
  <c r="S215" i="1"/>
  <c r="V215" i="1"/>
  <c r="S211" i="1"/>
  <c r="V211" i="1"/>
  <c r="S183" i="1"/>
  <c r="V183" i="1"/>
  <c r="S179" i="1"/>
  <c r="V179" i="1"/>
  <c r="S151" i="1"/>
  <c r="V151" i="1"/>
  <c r="S147" i="1"/>
  <c r="V147" i="1"/>
  <c r="S119" i="1"/>
  <c r="V119" i="1"/>
  <c r="S115" i="1"/>
  <c r="V115" i="1"/>
  <c r="S86" i="1"/>
  <c r="V86" i="1"/>
  <c r="S58" i="1"/>
  <c r="V58" i="1"/>
  <c r="S54" i="1"/>
  <c r="V54" i="1"/>
  <c r="S26" i="1"/>
  <c r="V26" i="1"/>
  <c r="S22" i="1"/>
  <c r="V22" i="1"/>
  <c r="T634" i="1"/>
  <c r="W634" i="1"/>
  <c r="U634" i="1"/>
  <c r="T630" i="1"/>
  <c r="W630" i="1"/>
  <c r="U630" i="1"/>
  <c r="T602" i="1"/>
  <c r="W602" i="1"/>
  <c r="U602" i="1"/>
  <c r="T598" i="1"/>
  <c r="W598" i="1"/>
  <c r="U598" i="1"/>
  <c r="T570" i="1"/>
  <c r="W570" i="1"/>
  <c r="U570" i="1"/>
  <c r="T566" i="1"/>
  <c r="W566" i="1"/>
  <c r="U566" i="1"/>
  <c r="T538" i="1"/>
  <c r="W538" i="1"/>
  <c r="U538" i="1"/>
  <c r="T534" i="1"/>
  <c r="W534" i="1"/>
  <c r="U534" i="1"/>
  <c r="T506" i="1"/>
  <c r="W506" i="1"/>
  <c r="U506" i="1"/>
  <c r="T502" i="1"/>
  <c r="W502" i="1"/>
  <c r="U502" i="1"/>
  <c r="T474" i="1"/>
  <c r="W474" i="1"/>
  <c r="U474" i="1"/>
  <c r="T470" i="1"/>
  <c r="W470" i="1"/>
  <c r="U470" i="1"/>
  <c r="T442" i="1"/>
  <c r="W442" i="1"/>
  <c r="U442" i="1"/>
  <c r="T438" i="1"/>
  <c r="W438" i="1"/>
  <c r="U438" i="1"/>
  <c r="T410" i="1"/>
  <c r="W410" i="1"/>
  <c r="U410" i="1"/>
  <c r="T406" i="1"/>
  <c r="W406" i="1"/>
  <c r="U406" i="1"/>
  <c r="T378" i="1"/>
  <c r="W378" i="1"/>
  <c r="U378" i="1"/>
  <c r="T374" i="1"/>
  <c r="W374" i="1"/>
  <c r="U374" i="1"/>
  <c r="T346" i="1"/>
  <c r="W346" i="1"/>
  <c r="U346" i="1"/>
  <c r="T342" i="1"/>
  <c r="W342" i="1"/>
  <c r="U342" i="1"/>
  <c r="T314" i="1"/>
  <c r="W314" i="1"/>
  <c r="U314" i="1"/>
  <c r="T310" i="1"/>
  <c r="W310" i="1"/>
  <c r="U310" i="1"/>
  <c r="T282" i="1"/>
  <c r="W282" i="1"/>
  <c r="U282" i="1"/>
  <c r="T278" i="1"/>
  <c r="W278" i="1"/>
  <c r="U278" i="1"/>
  <c r="T250" i="1"/>
  <c r="W250" i="1"/>
  <c r="U250" i="1"/>
  <c r="T246" i="1"/>
  <c r="W246" i="1"/>
  <c r="U246" i="1"/>
  <c r="T218" i="1"/>
  <c r="W218" i="1"/>
  <c r="U218" i="1"/>
  <c r="T214" i="1"/>
  <c r="W214" i="1"/>
  <c r="U214" i="1"/>
  <c r="T186" i="1"/>
  <c r="W186" i="1"/>
  <c r="U186" i="1"/>
  <c r="T182" i="1"/>
  <c r="W182" i="1"/>
  <c r="U182" i="1"/>
  <c r="T154" i="1"/>
  <c r="W154" i="1"/>
  <c r="U154" i="1"/>
  <c r="T150" i="1"/>
  <c r="W150" i="1"/>
  <c r="U150" i="1"/>
  <c r="T122" i="1"/>
  <c r="W122" i="1"/>
  <c r="U122" i="1"/>
  <c r="T118" i="1"/>
  <c r="W118" i="1"/>
  <c r="U118" i="1"/>
  <c r="T90" i="1"/>
  <c r="W90" i="1"/>
  <c r="U90" i="1"/>
  <c r="T86" i="1"/>
  <c r="W86" i="1"/>
  <c r="U86" i="1"/>
  <c r="T58" i="1"/>
  <c r="W58" i="1"/>
  <c r="U58" i="1"/>
  <c r="T54" i="1"/>
  <c r="W54" i="1"/>
  <c r="U54" i="1"/>
  <c r="S87" i="1"/>
  <c r="V87" i="1"/>
  <c r="S83" i="1"/>
  <c r="V83" i="1"/>
  <c r="S55" i="1"/>
  <c r="V55" i="1"/>
  <c r="S51" i="1"/>
  <c r="V51" i="1"/>
  <c r="S23" i="1"/>
  <c r="V23" i="1"/>
  <c r="S19" i="1"/>
  <c r="V19" i="1"/>
  <c r="T631" i="1"/>
  <c r="W631" i="1"/>
  <c r="U631" i="1"/>
  <c r="T627" i="1"/>
  <c r="W627" i="1"/>
  <c r="U627" i="1"/>
  <c r="T599" i="1"/>
  <c r="W599" i="1"/>
  <c r="U599" i="1"/>
  <c r="T595" i="1"/>
  <c r="W595" i="1"/>
  <c r="U595" i="1"/>
  <c r="T567" i="1"/>
  <c r="W567" i="1"/>
  <c r="U567" i="1"/>
  <c r="T563" i="1"/>
  <c r="W563" i="1"/>
  <c r="U563" i="1"/>
  <c r="T535" i="1"/>
  <c r="W535" i="1"/>
  <c r="U535" i="1"/>
  <c r="T531" i="1"/>
  <c r="W531" i="1"/>
  <c r="U531" i="1"/>
  <c r="T503" i="1"/>
  <c r="W503" i="1"/>
  <c r="U503" i="1"/>
  <c r="T499" i="1"/>
  <c r="W499" i="1"/>
  <c r="U499" i="1"/>
  <c r="T471" i="1"/>
  <c r="W471" i="1"/>
  <c r="U471" i="1"/>
  <c r="T467" i="1"/>
  <c r="W467" i="1"/>
  <c r="U467" i="1"/>
  <c r="T439" i="1"/>
  <c r="W439" i="1"/>
  <c r="U439" i="1"/>
  <c r="T435" i="1"/>
  <c r="W435" i="1"/>
  <c r="U435" i="1"/>
  <c r="T407" i="1"/>
  <c r="W407" i="1"/>
  <c r="U407" i="1"/>
  <c r="T403" i="1"/>
  <c r="W403" i="1"/>
  <c r="U403" i="1"/>
  <c r="T375" i="1"/>
  <c r="W375" i="1"/>
  <c r="U375" i="1"/>
  <c r="T371" i="1"/>
  <c r="W371" i="1"/>
  <c r="U371" i="1"/>
  <c r="T343" i="1"/>
  <c r="W343" i="1"/>
  <c r="U343" i="1"/>
  <c r="T339" i="1"/>
  <c r="W339" i="1"/>
  <c r="U339" i="1"/>
  <c r="T311" i="1"/>
  <c r="W311" i="1"/>
  <c r="U311" i="1"/>
  <c r="T307" i="1"/>
  <c r="W307" i="1"/>
  <c r="U307" i="1"/>
  <c r="T279" i="1"/>
  <c r="W279" i="1"/>
  <c r="U279" i="1"/>
  <c r="T275" i="1"/>
  <c r="W275" i="1"/>
  <c r="U275" i="1"/>
  <c r="T247" i="1"/>
  <c r="W247" i="1"/>
  <c r="U247" i="1"/>
  <c r="T243" i="1"/>
  <c r="W243" i="1"/>
  <c r="U243" i="1"/>
  <c r="T215" i="1"/>
  <c r="W215" i="1"/>
  <c r="U215" i="1"/>
  <c r="T211" i="1"/>
  <c r="W211" i="1"/>
  <c r="U211" i="1"/>
  <c r="T183" i="1"/>
  <c r="W183" i="1"/>
  <c r="U183" i="1"/>
  <c r="T179" i="1"/>
  <c r="W179" i="1"/>
  <c r="U179" i="1"/>
  <c r="T151" i="1"/>
  <c r="W151" i="1"/>
  <c r="U151" i="1"/>
  <c r="T147" i="1"/>
  <c r="W147" i="1"/>
  <c r="U147" i="1"/>
  <c r="T119" i="1"/>
  <c r="W119" i="1"/>
  <c r="U119" i="1"/>
  <c r="T115" i="1"/>
  <c r="W115" i="1"/>
  <c r="U115" i="1"/>
  <c r="T87" i="1"/>
  <c r="W87" i="1"/>
  <c r="U87" i="1"/>
  <c r="T83" i="1"/>
  <c r="W83" i="1"/>
  <c r="U83" i="1"/>
  <c r="T55" i="1"/>
  <c r="W55" i="1"/>
  <c r="U55" i="1"/>
  <c r="T52" i="1"/>
  <c r="W52" i="1"/>
  <c r="U52" i="1"/>
  <c r="T24" i="1"/>
  <c r="W24" i="1"/>
  <c r="U24" i="1"/>
  <c r="T20" i="1"/>
  <c r="W20" i="1"/>
  <c r="U20" i="1"/>
  <c r="T25" i="1"/>
  <c r="W25" i="1"/>
  <c r="U25" i="1"/>
  <c r="T21" i="1"/>
  <c r="W21" i="1"/>
  <c r="U21" i="1"/>
  <c r="S617" i="1"/>
  <c r="V617" i="1"/>
  <c r="S613" i="1"/>
  <c r="V613" i="1"/>
  <c r="S585" i="1"/>
  <c r="V585" i="1"/>
  <c r="S581" i="1"/>
  <c r="V581" i="1"/>
  <c r="S553" i="1"/>
  <c r="V553" i="1"/>
  <c r="S549" i="1"/>
  <c r="V549" i="1"/>
  <c r="S521" i="1"/>
  <c r="V521" i="1"/>
  <c r="S517" i="1"/>
  <c r="V517" i="1"/>
  <c r="S489" i="1"/>
  <c r="V489" i="1"/>
  <c r="S485" i="1"/>
  <c r="V485" i="1"/>
  <c r="S457" i="1"/>
  <c r="V457" i="1"/>
  <c r="S453" i="1"/>
  <c r="V453" i="1"/>
  <c r="S425" i="1"/>
  <c r="V425" i="1"/>
  <c r="S421" i="1"/>
  <c r="V421" i="1"/>
  <c r="S393" i="1"/>
  <c r="V393" i="1"/>
  <c r="S389" i="1"/>
  <c r="V389" i="1"/>
  <c r="S361" i="1"/>
  <c r="V361" i="1"/>
  <c r="S357" i="1"/>
  <c r="V357" i="1"/>
  <c r="S329" i="1"/>
  <c r="V329" i="1"/>
  <c r="S325" i="1"/>
  <c r="V325" i="1"/>
  <c r="S297" i="1"/>
  <c r="V297" i="1"/>
  <c r="S293" i="1"/>
  <c r="V293" i="1"/>
  <c r="S265" i="1"/>
  <c r="V265" i="1"/>
  <c r="S261" i="1"/>
  <c r="V261" i="1"/>
  <c r="S233" i="1"/>
  <c r="V233" i="1"/>
  <c r="S229" i="1"/>
  <c r="V229" i="1"/>
  <c r="S201" i="1"/>
  <c r="V201" i="1"/>
  <c r="S197" i="1"/>
  <c r="V197" i="1"/>
  <c r="S169" i="1"/>
  <c r="V169" i="1"/>
  <c r="S165" i="1"/>
  <c r="V165" i="1"/>
  <c r="S137" i="1"/>
  <c r="V137" i="1"/>
  <c r="S133" i="1"/>
  <c r="V133" i="1"/>
  <c r="S105" i="1"/>
  <c r="V105" i="1"/>
  <c r="S101" i="1"/>
  <c r="V101" i="1"/>
  <c r="S616" i="1"/>
  <c r="V616" i="1"/>
  <c r="S612" i="1"/>
  <c r="V612" i="1"/>
  <c r="S584" i="1"/>
  <c r="V584" i="1"/>
  <c r="S580" i="1"/>
  <c r="V580" i="1"/>
  <c r="S552" i="1"/>
  <c r="V552" i="1"/>
  <c r="S548" i="1"/>
  <c r="V548" i="1"/>
  <c r="S520" i="1"/>
  <c r="V520" i="1"/>
  <c r="S516" i="1"/>
  <c r="V516" i="1"/>
  <c r="S488" i="1"/>
  <c r="V488" i="1"/>
  <c r="S484" i="1"/>
  <c r="V484" i="1"/>
  <c r="S456" i="1"/>
  <c r="V456" i="1"/>
  <c r="S452" i="1"/>
  <c r="V452" i="1"/>
  <c r="S424" i="1"/>
  <c r="V424" i="1"/>
  <c r="S420" i="1"/>
  <c r="V420" i="1"/>
  <c r="S392" i="1"/>
  <c r="V392" i="1"/>
  <c r="S388" i="1"/>
  <c r="V388" i="1"/>
  <c r="S360" i="1"/>
  <c r="V360" i="1"/>
  <c r="S356" i="1"/>
  <c r="V356" i="1"/>
  <c r="S328" i="1"/>
  <c r="V328" i="1"/>
  <c r="S324" i="1"/>
  <c r="V324" i="1"/>
  <c r="S296" i="1"/>
  <c r="V296" i="1"/>
  <c r="S292" i="1"/>
  <c r="V292" i="1"/>
  <c r="S264" i="1"/>
  <c r="V264" i="1"/>
  <c r="S260" i="1"/>
  <c r="V260" i="1"/>
  <c r="S232" i="1"/>
  <c r="V232" i="1"/>
  <c r="S228" i="1"/>
  <c r="V228" i="1"/>
  <c r="S200" i="1"/>
  <c r="V200" i="1"/>
  <c r="S196" i="1"/>
  <c r="V196" i="1"/>
  <c r="S168" i="1"/>
  <c r="V168" i="1"/>
  <c r="S164" i="1"/>
  <c r="V164" i="1"/>
  <c r="S136" i="1"/>
  <c r="V136" i="1"/>
  <c r="S132" i="1"/>
  <c r="V132" i="1"/>
  <c r="S104" i="1"/>
  <c r="V104" i="1"/>
  <c r="S100" i="1"/>
  <c r="V100" i="1"/>
  <c r="S71" i="1"/>
  <c r="V71" i="1"/>
  <c r="S67" i="1"/>
  <c r="V67" i="1"/>
  <c r="S39" i="1"/>
  <c r="V39" i="1"/>
  <c r="S35" i="1"/>
  <c r="V35" i="1"/>
  <c r="S7" i="1"/>
  <c r="V7" i="1"/>
  <c r="T3" i="1"/>
  <c r="W3" i="1"/>
  <c r="U3" i="1"/>
  <c r="T615" i="1"/>
  <c r="W615" i="1"/>
  <c r="U615" i="1"/>
  <c r="T611" i="1"/>
  <c r="W611" i="1"/>
  <c r="U611" i="1"/>
  <c r="T583" i="1"/>
  <c r="W583" i="1"/>
  <c r="U583" i="1"/>
  <c r="T579" i="1"/>
  <c r="W579" i="1"/>
  <c r="U579" i="1"/>
  <c r="T551" i="1"/>
  <c r="W551" i="1"/>
  <c r="U551" i="1"/>
  <c r="T547" i="1"/>
  <c r="W547" i="1"/>
  <c r="U547" i="1"/>
  <c r="T519" i="1"/>
  <c r="W519" i="1"/>
  <c r="U519" i="1"/>
  <c r="T515" i="1"/>
  <c r="W515" i="1"/>
  <c r="U515" i="1"/>
  <c r="T487" i="1"/>
  <c r="W487" i="1"/>
  <c r="U487" i="1"/>
  <c r="T483" i="1"/>
  <c r="W483" i="1"/>
  <c r="U483" i="1"/>
  <c r="T455" i="1"/>
  <c r="W455" i="1"/>
  <c r="U455" i="1"/>
  <c r="T451" i="1"/>
  <c r="W451" i="1"/>
  <c r="U451" i="1"/>
  <c r="T423" i="1"/>
  <c r="W423" i="1"/>
  <c r="U423" i="1"/>
  <c r="T419" i="1"/>
  <c r="W419" i="1"/>
  <c r="U419" i="1"/>
  <c r="T391" i="1"/>
  <c r="W391" i="1"/>
  <c r="U391" i="1"/>
  <c r="T387" i="1"/>
  <c r="W387" i="1"/>
  <c r="U387" i="1"/>
  <c r="T359" i="1"/>
  <c r="W359" i="1"/>
  <c r="U359" i="1"/>
  <c r="T355" i="1"/>
  <c r="W355" i="1"/>
  <c r="U355" i="1"/>
  <c r="T327" i="1"/>
  <c r="W327" i="1"/>
  <c r="U327" i="1"/>
  <c r="T323" i="1"/>
  <c r="W323" i="1"/>
  <c r="U323" i="1"/>
  <c r="T295" i="1"/>
  <c r="W295" i="1"/>
  <c r="U295" i="1"/>
  <c r="T291" i="1"/>
  <c r="W291" i="1"/>
  <c r="U291" i="1"/>
  <c r="T263" i="1"/>
  <c r="W263" i="1"/>
  <c r="U263" i="1"/>
  <c r="T259" i="1"/>
  <c r="W259" i="1"/>
  <c r="U259" i="1"/>
  <c r="T231" i="1"/>
  <c r="W231" i="1"/>
  <c r="U231" i="1"/>
  <c r="T227" i="1"/>
  <c r="W227" i="1"/>
  <c r="U227" i="1"/>
  <c r="T199" i="1"/>
  <c r="W199" i="1"/>
  <c r="U199" i="1"/>
  <c r="T195" i="1"/>
  <c r="W195" i="1"/>
  <c r="U195" i="1"/>
  <c r="T167" i="1"/>
  <c r="W167" i="1"/>
  <c r="U167" i="1"/>
  <c r="T163" i="1"/>
  <c r="W163" i="1"/>
  <c r="U163" i="1"/>
  <c r="T135" i="1"/>
  <c r="W135" i="1"/>
  <c r="U135" i="1"/>
  <c r="T131" i="1"/>
  <c r="W131" i="1"/>
  <c r="U131" i="1"/>
  <c r="T103" i="1"/>
  <c r="W103" i="1"/>
  <c r="U103" i="1"/>
  <c r="T99" i="1"/>
  <c r="W99" i="1"/>
  <c r="U99" i="1"/>
  <c r="T71" i="1"/>
  <c r="W71" i="1"/>
  <c r="U71" i="1"/>
  <c r="T67" i="1"/>
  <c r="W67" i="1"/>
  <c r="U67" i="1"/>
  <c r="T39" i="1"/>
  <c r="W39" i="1"/>
  <c r="U39" i="1"/>
  <c r="S72" i="1"/>
  <c r="V72" i="1"/>
  <c r="S68" i="1"/>
  <c r="V68" i="1"/>
  <c r="S40" i="1"/>
  <c r="V40" i="1"/>
  <c r="S36" i="1"/>
  <c r="V36" i="1"/>
  <c r="S8" i="1"/>
  <c r="V8" i="1"/>
  <c r="S4" i="1"/>
  <c r="V4" i="1"/>
  <c r="T616" i="1"/>
  <c r="W616" i="1"/>
  <c r="U616" i="1"/>
  <c r="T612" i="1"/>
  <c r="W612" i="1"/>
  <c r="U612" i="1"/>
  <c r="T584" i="1"/>
  <c r="W584" i="1"/>
  <c r="U584" i="1"/>
  <c r="T580" i="1"/>
  <c r="W580" i="1"/>
  <c r="U580" i="1"/>
  <c r="T552" i="1"/>
  <c r="W552" i="1"/>
  <c r="U552" i="1"/>
  <c r="T548" i="1"/>
  <c r="W548" i="1"/>
  <c r="U548" i="1"/>
  <c r="T520" i="1"/>
  <c r="W520" i="1"/>
  <c r="U520" i="1"/>
  <c r="T516" i="1"/>
  <c r="W516" i="1"/>
  <c r="U516" i="1"/>
  <c r="T488" i="1"/>
  <c r="W488" i="1"/>
  <c r="U488" i="1"/>
  <c r="T484" i="1"/>
  <c r="W484" i="1"/>
  <c r="U484" i="1"/>
  <c r="T456" i="1"/>
  <c r="W456" i="1"/>
  <c r="U456" i="1"/>
  <c r="T452" i="1"/>
  <c r="W452" i="1"/>
  <c r="U452" i="1"/>
  <c r="T424" i="1"/>
  <c r="W424" i="1"/>
  <c r="U424" i="1"/>
  <c r="T420" i="1"/>
  <c r="W420" i="1"/>
  <c r="U420" i="1"/>
  <c r="T392" i="1"/>
  <c r="W392" i="1"/>
  <c r="U392" i="1"/>
  <c r="T388" i="1"/>
  <c r="W388" i="1"/>
  <c r="U388" i="1"/>
  <c r="T360" i="1"/>
  <c r="W360" i="1"/>
  <c r="U360" i="1"/>
  <c r="T356" i="1"/>
  <c r="W356" i="1"/>
  <c r="U356" i="1"/>
  <c r="T328" i="1"/>
  <c r="W328" i="1"/>
  <c r="U328" i="1"/>
  <c r="T324" i="1"/>
  <c r="W324" i="1"/>
  <c r="U324" i="1"/>
  <c r="T296" i="1"/>
  <c r="W296" i="1"/>
  <c r="U296" i="1"/>
  <c r="T292" i="1"/>
  <c r="W292" i="1"/>
  <c r="U292" i="1"/>
  <c r="T264" i="1"/>
  <c r="W264" i="1"/>
  <c r="U264" i="1"/>
  <c r="T260" i="1"/>
  <c r="W260" i="1"/>
  <c r="U260" i="1"/>
  <c r="T232" i="1"/>
  <c r="W232" i="1"/>
  <c r="U232" i="1"/>
  <c r="T228" i="1"/>
  <c r="W228" i="1"/>
  <c r="U228" i="1"/>
  <c r="T200" i="1"/>
  <c r="W200" i="1"/>
  <c r="U200" i="1"/>
  <c r="T196" i="1"/>
  <c r="W196" i="1"/>
  <c r="U196" i="1"/>
  <c r="T168" i="1"/>
  <c r="W168" i="1"/>
  <c r="U168" i="1"/>
  <c r="T164" i="1"/>
  <c r="W164" i="1"/>
  <c r="U164" i="1"/>
  <c r="T136" i="1"/>
  <c r="W136" i="1"/>
  <c r="U136" i="1"/>
  <c r="T132" i="1"/>
  <c r="W132" i="1"/>
  <c r="U132" i="1"/>
  <c r="T104" i="1"/>
  <c r="W104" i="1"/>
  <c r="U104" i="1"/>
  <c r="T100" i="1"/>
  <c r="W100" i="1"/>
  <c r="U100" i="1"/>
  <c r="T72" i="1"/>
  <c r="W72" i="1"/>
  <c r="U72" i="1"/>
  <c r="T68" i="1"/>
  <c r="W68" i="1"/>
  <c r="U68" i="1"/>
  <c r="T40" i="1"/>
  <c r="W40" i="1"/>
  <c r="U40" i="1"/>
  <c r="T37" i="1"/>
  <c r="W37" i="1"/>
  <c r="U37" i="1"/>
  <c r="T9" i="1"/>
  <c r="W9" i="1"/>
  <c r="U9" i="1"/>
  <c r="T5" i="1"/>
  <c r="W5" i="1"/>
  <c r="U5" i="1"/>
  <c r="T10" i="1"/>
  <c r="W10" i="1"/>
  <c r="U10" i="1"/>
  <c r="T6" i="1"/>
  <c r="W6" i="1"/>
  <c r="U6" i="1"/>
  <c r="S634" i="1"/>
  <c r="V634" i="1"/>
  <c r="S630" i="1"/>
  <c r="V630" i="1"/>
  <c r="S602" i="1"/>
  <c r="V602" i="1"/>
  <c r="S598" i="1"/>
  <c r="V598" i="1"/>
  <c r="S570" i="1"/>
  <c r="V570" i="1"/>
  <c r="S566" i="1"/>
  <c r="V566" i="1"/>
  <c r="S538" i="1"/>
  <c r="V538" i="1"/>
  <c r="S534" i="1"/>
  <c r="V534" i="1"/>
  <c r="S506" i="1"/>
  <c r="V506" i="1"/>
  <c r="S502" i="1"/>
  <c r="V502" i="1"/>
  <c r="S474" i="1"/>
  <c r="V474" i="1"/>
  <c r="S470" i="1"/>
  <c r="V470" i="1"/>
  <c r="S442" i="1"/>
  <c r="V442" i="1"/>
  <c r="S438" i="1"/>
  <c r="V438" i="1"/>
  <c r="S410" i="1"/>
  <c r="V410" i="1"/>
  <c r="S406" i="1"/>
  <c r="V406" i="1"/>
  <c r="S378" i="1"/>
  <c r="V378" i="1"/>
  <c r="S374" i="1"/>
  <c r="V374" i="1"/>
  <c r="S346" i="1"/>
  <c r="V346" i="1"/>
  <c r="S342" i="1"/>
  <c r="V342" i="1"/>
  <c r="S314" i="1"/>
  <c r="V314" i="1"/>
  <c r="S310" i="1"/>
  <c r="V310" i="1"/>
  <c r="S282" i="1"/>
  <c r="V282" i="1"/>
  <c r="S278" i="1"/>
  <c r="V278" i="1"/>
  <c r="S250" i="1"/>
  <c r="V250" i="1"/>
  <c r="S246" i="1"/>
  <c r="V246" i="1"/>
  <c r="S218" i="1"/>
  <c r="V218" i="1"/>
  <c r="S214" i="1"/>
  <c r="V214" i="1"/>
  <c r="S186" i="1"/>
  <c r="V186" i="1"/>
  <c r="S182" i="1"/>
  <c r="V182" i="1"/>
  <c r="S154" i="1"/>
  <c r="V154" i="1"/>
  <c r="S150" i="1"/>
  <c r="V150" i="1"/>
  <c r="S122" i="1"/>
  <c r="V122" i="1"/>
  <c r="S118" i="1"/>
  <c r="V118" i="1"/>
  <c r="S90" i="1"/>
  <c r="V90" i="1"/>
  <c r="S633" i="1"/>
  <c r="V633" i="1"/>
  <c r="S629" i="1"/>
  <c r="V629" i="1"/>
  <c r="S601" i="1"/>
  <c r="V601" i="1"/>
  <c r="S597" i="1"/>
  <c r="V597" i="1"/>
  <c r="S569" i="1"/>
  <c r="V569" i="1"/>
  <c r="S565" i="1"/>
  <c r="V565" i="1"/>
  <c r="S537" i="1"/>
  <c r="V537" i="1"/>
  <c r="S533" i="1"/>
  <c r="V533" i="1"/>
  <c r="S505" i="1"/>
  <c r="V505" i="1"/>
  <c r="S501" i="1"/>
  <c r="V501" i="1"/>
  <c r="S473" i="1"/>
  <c r="V473" i="1"/>
  <c r="S469" i="1"/>
  <c r="V469" i="1"/>
  <c r="S441" i="1"/>
  <c r="V441" i="1"/>
  <c r="S437" i="1"/>
  <c r="V437" i="1"/>
  <c r="S409" i="1"/>
  <c r="V409" i="1"/>
  <c r="S405" i="1"/>
  <c r="V405" i="1"/>
  <c r="S377" i="1"/>
  <c r="V377" i="1"/>
  <c r="S373" i="1"/>
  <c r="V373" i="1"/>
  <c r="S345" i="1"/>
  <c r="V345" i="1"/>
  <c r="S341" i="1"/>
  <c r="V341" i="1"/>
  <c r="S313" i="1"/>
  <c r="V313" i="1"/>
  <c r="S309" i="1"/>
  <c r="V309" i="1"/>
  <c r="S281" i="1"/>
  <c r="V281" i="1"/>
  <c r="S277" i="1"/>
  <c r="V277" i="1"/>
  <c r="S249" i="1"/>
  <c r="V249" i="1"/>
  <c r="S245" i="1"/>
  <c r="V245" i="1"/>
  <c r="S217" i="1"/>
  <c r="V217" i="1"/>
  <c r="S213" i="1"/>
  <c r="V213" i="1"/>
  <c r="S185" i="1"/>
  <c r="V185" i="1"/>
  <c r="S181" i="1"/>
  <c r="V181" i="1"/>
  <c r="S153" i="1"/>
  <c r="V153" i="1"/>
  <c r="S149" i="1"/>
  <c r="V149" i="1"/>
  <c r="S121" i="1"/>
  <c r="V121" i="1"/>
  <c r="S117" i="1"/>
  <c r="V117" i="1"/>
  <c r="S88" i="1"/>
  <c r="V88" i="1"/>
  <c r="S84" i="1"/>
  <c r="V84" i="1"/>
  <c r="S56" i="1"/>
  <c r="V56" i="1"/>
  <c r="S52" i="1"/>
  <c r="V52" i="1"/>
  <c r="S24" i="1"/>
  <c r="V24" i="1"/>
  <c r="S20" i="1"/>
  <c r="V20" i="1"/>
  <c r="T632" i="1"/>
  <c r="W632" i="1"/>
  <c r="U632" i="1"/>
  <c r="T628" i="1"/>
  <c r="W628" i="1"/>
  <c r="U628" i="1"/>
  <c r="T600" i="1"/>
  <c r="W600" i="1"/>
  <c r="U600" i="1"/>
  <c r="T596" i="1"/>
  <c r="W596" i="1"/>
  <c r="U596" i="1"/>
  <c r="T568" i="1"/>
  <c r="W568" i="1"/>
  <c r="U568" i="1"/>
  <c r="T564" i="1"/>
  <c r="W564" i="1"/>
  <c r="U564" i="1"/>
  <c r="T536" i="1"/>
  <c r="W536" i="1"/>
  <c r="U536" i="1"/>
  <c r="T532" i="1"/>
  <c r="W532" i="1"/>
  <c r="U532" i="1"/>
  <c r="T504" i="1"/>
  <c r="W504" i="1"/>
  <c r="U504" i="1"/>
  <c r="T500" i="1"/>
  <c r="W500" i="1"/>
  <c r="U500" i="1"/>
  <c r="T472" i="1"/>
  <c r="W472" i="1"/>
  <c r="U472" i="1"/>
  <c r="T468" i="1"/>
  <c r="W468" i="1"/>
  <c r="U468" i="1"/>
  <c r="T440" i="1"/>
  <c r="W440" i="1"/>
  <c r="U440" i="1"/>
  <c r="T436" i="1"/>
  <c r="W436" i="1"/>
  <c r="U436" i="1"/>
  <c r="T408" i="1"/>
  <c r="W408" i="1"/>
  <c r="U408" i="1"/>
  <c r="T404" i="1"/>
  <c r="W404" i="1"/>
  <c r="U404" i="1"/>
  <c r="T376" i="1"/>
  <c r="W376" i="1"/>
  <c r="U376" i="1"/>
  <c r="T372" i="1"/>
  <c r="W372" i="1"/>
  <c r="U372" i="1"/>
  <c r="T344" i="1"/>
  <c r="W344" i="1"/>
  <c r="U344" i="1"/>
  <c r="T340" i="1"/>
  <c r="W340" i="1"/>
  <c r="U340" i="1"/>
  <c r="T312" i="1"/>
  <c r="W312" i="1"/>
  <c r="U312" i="1"/>
  <c r="T308" i="1"/>
  <c r="W308" i="1"/>
  <c r="U308" i="1"/>
  <c r="T280" i="1"/>
  <c r="W280" i="1"/>
  <c r="U280" i="1"/>
  <c r="T276" i="1"/>
  <c r="W276" i="1"/>
  <c r="U276" i="1"/>
  <c r="T248" i="1"/>
  <c r="W248" i="1"/>
  <c r="U248" i="1"/>
  <c r="T244" i="1"/>
  <c r="W244" i="1"/>
  <c r="U244" i="1"/>
  <c r="T216" i="1"/>
  <c r="W216" i="1"/>
  <c r="U216" i="1"/>
  <c r="T212" i="1"/>
  <c r="W212" i="1"/>
  <c r="U212" i="1"/>
  <c r="T184" i="1"/>
  <c r="W184" i="1"/>
  <c r="U184" i="1"/>
  <c r="T180" i="1"/>
  <c r="W180" i="1"/>
  <c r="U180" i="1"/>
  <c r="T152" i="1"/>
  <c r="W152" i="1"/>
  <c r="U152" i="1"/>
  <c r="T148" i="1"/>
  <c r="W148" i="1"/>
  <c r="U148" i="1"/>
  <c r="T120" i="1"/>
  <c r="W120" i="1"/>
  <c r="U120" i="1"/>
  <c r="T116" i="1"/>
  <c r="W116" i="1"/>
  <c r="U116" i="1"/>
  <c r="T88" i="1"/>
  <c r="W88" i="1"/>
  <c r="U88" i="1"/>
  <c r="T84" i="1"/>
  <c r="W84" i="1"/>
  <c r="U84" i="1"/>
  <c r="T56" i="1"/>
  <c r="W56" i="1"/>
  <c r="U56" i="1"/>
  <c r="S89" i="1"/>
  <c r="V89" i="1"/>
  <c r="S85" i="1"/>
  <c r="V85" i="1"/>
  <c r="S57" i="1"/>
  <c r="V57" i="1"/>
  <c r="S53" i="1"/>
  <c r="V53" i="1"/>
  <c r="S25" i="1"/>
  <c r="V25" i="1"/>
  <c r="S21" i="1"/>
  <c r="V21" i="1"/>
  <c r="T633" i="1"/>
  <c r="W633" i="1"/>
  <c r="U633" i="1"/>
  <c r="T629" i="1"/>
  <c r="W629" i="1"/>
  <c r="U629" i="1"/>
  <c r="T601" i="1"/>
  <c r="W601" i="1"/>
  <c r="U601" i="1"/>
  <c r="T597" i="1"/>
  <c r="W597" i="1"/>
  <c r="U597" i="1"/>
  <c r="T569" i="1"/>
  <c r="W569" i="1"/>
  <c r="U569" i="1"/>
  <c r="T565" i="1"/>
  <c r="W565" i="1"/>
  <c r="U565" i="1"/>
  <c r="T537" i="1"/>
  <c r="W537" i="1"/>
  <c r="U537" i="1"/>
  <c r="T533" i="1"/>
  <c r="W533" i="1"/>
  <c r="U533" i="1"/>
  <c r="T505" i="1"/>
  <c r="W505" i="1"/>
  <c r="U505" i="1"/>
  <c r="T501" i="1"/>
  <c r="W501" i="1"/>
  <c r="U501" i="1"/>
  <c r="T473" i="1"/>
  <c r="W473" i="1"/>
  <c r="U473" i="1"/>
  <c r="T469" i="1"/>
  <c r="W469" i="1"/>
  <c r="U469" i="1"/>
  <c r="T441" i="1"/>
  <c r="W441" i="1"/>
  <c r="U441" i="1"/>
  <c r="T437" i="1"/>
  <c r="W437" i="1"/>
  <c r="U437" i="1"/>
  <c r="T409" i="1"/>
  <c r="W409" i="1"/>
  <c r="U409" i="1"/>
  <c r="T405" i="1"/>
  <c r="W405" i="1"/>
  <c r="U405" i="1"/>
  <c r="T377" i="1"/>
  <c r="W377" i="1"/>
  <c r="U377" i="1"/>
  <c r="T373" i="1"/>
  <c r="W373" i="1"/>
  <c r="U373" i="1"/>
  <c r="T345" i="1"/>
  <c r="W345" i="1"/>
  <c r="U345" i="1"/>
  <c r="T341" i="1"/>
  <c r="W341" i="1"/>
  <c r="U341" i="1"/>
  <c r="T313" i="1"/>
  <c r="W313" i="1"/>
  <c r="U313" i="1"/>
  <c r="T309" i="1"/>
  <c r="W309" i="1"/>
  <c r="U309" i="1"/>
  <c r="T281" i="1"/>
  <c r="W281" i="1"/>
  <c r="U281" i="1"/>
  <c r="T277" i="1"/>
  <c r="W277" i="1"/>
  <c r="U277" i="1"/>
  <c r="T249" i="1"/>
  <c r="W249" i="1"/>
  <c r="U249" i="1"/>
  <c r="T245" i="1"/>
  <c r="W245" i="1"/>
  <c r="U245" i="1"/>
  <c r="T217" i="1"/>
  <c r="W217" i="1"/>
  <c r="U217" i="1"/>
  <c r="T213" i="1"/>
  <c r="W213" i="1"/>
  <c r="U213" i="1"/>
  <c r="T185" i="1"/>
  <c r="W185" i="1"/>
  <c r="U185" i="1"/>
  <c r="T181" i="1"/>
  <c r="W181" i="1"/>
  <c r="U181" i="1"/>
  <c r="T153" i="1"/>
  <c r="W153" i="1"/>
  <c r="U153" i="1"/>
  <c r="T149" i="1"/>
  <c r="W149" i="1"/>
  <c r="U149" i="1"/>
  <c r="T121" i="1"/>
  <c r="W121" i="1"/>
  <c r="U121" i="1"/>
  <c r="T117" i="1"/>
  <c r="W117" i="1"/>
  <c r="U117" i="1"/>
  <c r="T89" i="1"/>
  <c r="W89" i="1"/>
  <c r="U89" i="1"/>
  <c r="T85" i="1"/>
  <c r="W85" i="1"/>
  <c r="U85" i="1"/>
  <c r="T57" i="1"/>
  <c r="W57" i="1"/>
  <c r="U57" i="1"/>
  <c r="T53" i="1"/>
  <c r="W53" i="1"/>
  <c r="U53" i="1"/>
  <c r="T26" i="1"/>
  <c r="W26" i="1"/>
  <c r="U26" i="1"/>
  <c r="T22" i="1"/>
  <c r="W22" i="1"/>
  <c r="U22" i="1"/>
  <c r="T51" i="1"/>
  <c r="W51" i="1"/>
  <c r="U51" i="1"/>
  <c r="T23" i="1"/>
  <c r="W23" i="1"/>
  <c r="U23" i="1"/>
  <c r="T19" i="1"/>
  <c r="W19" i="1"/>
  <c r="U19" i="1"/>
  <c r="AY360" i="4"/>
  <c r="AY380" i="4"/>
  <c r="AN404" i="9"/>
  <c r="AN405" i="9"/>
  <c r="AX404" i="9"/>
  <c r="AX405" i="9"/>
  <c r="AN388" i="9"/>
  <c r="AN393" i="9"/>
  <c r="AN394" i="9"/>
  <c r="AV374" i="4"/>
  <c r="AU405" i="9"/>
  <c r="AV383" i="4"/>
  <c r="AN396" i="9"/>
  <c r="AN398" i="9"/>
  <c r="AR404" i="9"/>
  <c r="AR405" i="9"/>
  <c r="AN387" i="9"/>
  <c r="AX396" i="9"/>
  <c r="AU398" i="9"/>
  <c r="AS356" i="4"/>
  <c r="AS376" i="4"/>
  <c r="AN389" i="9"/>
  <c r="AU389" i="9" s="1"/>
  <c r="AN390" i="9"/>
  <c r="AR389" i="9"/>
  <c r="AR390" i="9"/>
  <c r="AY385" i="4"/>
  <c r="AN412" i="9"/>
  <c r="AX412" i="9" s="1"/>
  <c r="AN413" i="9"/>
  <c r="AO413" i="9" s="1"/>
  <c r="AR393" i="9"/>
  <c r="AU413" i="9"/>
  <c r="AS378" i="4"/>
  <c r="AN409" i="9"/>
  <c r="AR409" i="9" s="1"/>
  <c r="AN410" i="9"/>
  <c r="AR410" i="9" s="1"/>
  <c r="AR412" i="9"/>
  <c r="AR396" i="9"/>
  <c r="AR413" i="9"/>
  <c r="AR398" i="9"/>
  <c r="AV379" i="4"/>
  <c r="AN399" i="9"/>
  <c r="AX399" i="9" s="1"/>
  <c r="AU409" i="9"/>
  <c r="AX398" i="9"/>
  <c r="AX387" i="9"/>
  <c r="AR399" i="9"/>
  <c r="AY382" i="4"/>
  <c r="AV384" i="4"/>
  <c r="AN403" i="9"/>
  <c r="AU403" i="9" s="1"/>
  <c r="AN406" i="9"/>
  <c r="AU406" i="9" s="1"/>
  <c r="AR403" i="9"/>
  <c r="AR406" i="9"/>
  <c r="AV369" i="4"/>
  <c r="AN391" i="9"/>
  <c r="AN392" i="9"/>
  <c r="AU404" i="9"/>
  <c r="AR388" i="9"/>
  <c r="AN411" i="9"/>
  <c r="AU390" i="9"/>
  <c r="AN395" i="9"/>
  <c r="AU395" i="9" s="1"/>
  <c r="AN397" i="9"/>
  <c r="AR397" i="9" s="1"/>
  <c r="AV373" i="4"/>
  <c r="AX403" i="9"/>
  <c r="AX406" i="9"/>
  <c r="AX394" i="9"/>
  <c r="AY370" i="4"/>
  <c r="AN402" i="9"/>
  <c r="AO411" i="9"/>
  <c r="AX411" i="9"/>
  <c r="AX409" i="9"/>
  <c r="AU410" i="9"/>
  <c r="AR387" i="9"/>
  <c r="AU399" i="9"/>
  <c r="AY362" i="4"/>
  <c r="AP386" i="4"/>
  <c r="AN415" i="9"/>
  <c r="AN418" i="9"/>
  <c r="AX415" i="9"/>
  <c r="AX418" i="9"/>
  <c r="AV368" i="4"/>
  <c r="AN407" i="9"/>
  <c r="AX407" i="9" s="1"/>
  <c r="AN408" i="9"/>
  <c r="AX408" i="9" s="1"/>
  <c r="AU412" i="9"/>
  <c r="AR394" i="9"/>
  <c r="AX392" i="9"/>
  <c r="AN414" i="9"/>
  <c r="AO414" i="9"/>
  <c r="AN416" i="9"/>
  <c r="AN417" i="9"/>
  <c r="AX395" i="9"/>
  <c r="AX389" i="9"/>
  <c r="AU407" i="9"/>
  <c r="AX397" i="9"/>
  <c r="AX390" i="9"/>
  <c r="AU408" i="9"/>
  <c r="AN401" i="9"/>
  <c r="AR401" i="9"/>
  <c r="AN400" i="9"/>
  <c r="AX393" i="9"/>
  <c r="AX388" i="9"/>
  <c r="AO412" i="9"/>
  <c r="AU414" i="9"/>
  <c r="AU396" i="9"/>
  <c r="AU397" i="9"/>
  <c r="AX417" i="9"/>
  <c r="AX410" i="9"/>
  <c r="AU400" i="9"/>
  <c r="AU387" i="9"/>
  <c r="AX402" i="9"/>
  <c r="AU391" i="9"/>
  <c r="AR391" i="9"/>
  <c r="AX391" i="9"/>
  <c r="AR392" i="9"/>
  <c r="AU392" i="9"/>
  <c r="AU411" i="9"/>
  <c r="AR411" i="9"/>
  <c r="AU402" i="9"/>
  <c r="AR402" i="9"/>
  <c r="AR415" i="9"/>
  <c r="AU415" i="9"/>
  <c r="AO415" i="9"/>
  <c r="AO418" i="9"/>
  <c r="AR418" i="9"/>
  <c r="AU418" i="9"/>
  <c r="AR414" i="9"/>
  <c r="AX414" i="9"/>
  <c r="AX416" i="9"/>
  <c r="AR416" i="9"/>
  <c r="AU416" i="9"/>
  <c r="AO416" i="9"/>
  <c r="AO417" i="9"/>
  <c r="AR417" i="9"/>
  <c r="AU417" i="9"/>
  <c r="AX401" i="9"/>
  <c r="AU401" i="9"/>
  <c r="AR400" i="9"/>
  <c r="AX400" i="9"/>
  <c r="AZ362" i="4" l="1"/>
  <c r="AZ382" i="4"/>
  <c r="AT356" i="4"/>
  <c r="AU356" i="4"/>
  <c r="AN356" i="4" s="1"/>
  <c r="AZ380" i="4"/>
  <c r="AZ360" i="4"/>
  <c r="J617" i="9"/>
  <c r="I617" i="8"/>
  <c r="J584" i="9"/>
  <c r="I584" i="8"/>
  <c r="I616" i="3"/>
  <c r="J542" i="9"/>
  <c r="I542" i="8"/>
  <c r="I574" i="3"/>
  <c r="J608" i="9"/>
  <c r="I608" i="8"/>
  <c r="I640" i="3"/>
  <c r="J559" i="9"/>
  <c r="I559" i="8"/>
  <c r="I591" i="3"/>
  <c r="J629" i="9"/>
  <c r="I629" i="8"/>
  <c r="J596" i="9"/>
  <c r="I596" i="8"/>
  <c r="I628" i="3"/>
  <c r="J625" i="9"/>
  <c r="I625" i="8"/>
  <c r="I547" i="3"/>
  <c r="J515" i="9"/>
  <c r="I515" i="8"/>
  <c r="J621" i="9"/>
  <c r="I621" i="8"/>
  <c r="J600" i="9"/>
  <c r="I600" i="8"/>
  <c r="I632" i="3"/>
  <c r="J641" i="9"/>
  <c r="I641" i="8"/>
  <c r="J567" i="9"/>
  <c r="I567" i="8"/>
  <c r="I599" i="3"/>
  <c r="J522" i="9"/>
  <c r="I522" i="8"/>
  <c r="I554" i="3"/>
  <c r="J563" i="9"/>
  <c r="I563" i="8"/>
  <c r="I595" i="3"/>
  <c r="J575" i="9"/>
  <c r="I575" i="8"/>
  <c r="I607" i="3"/>
  <c r="J530" i="9"/>
  <c r="I530" i="8"/>
  <c r="I562" i="3"/>
  <c r="J633" i="9"/>
  <c r="I633" i="8"/>
  <c r="J604" i="9"/>
  <c r="I604" i="8"/>
  <c r="I636" i="3"/>
  <c r="J551" i="9"/>
  <c r="I551" i="8"/>
  <c r="I583" i="3"/>
  <c r="J555" i="9"/>
  <c r="I555" i="8"/>
  <c r="I587" i="3"/>
  <c r="J588" i="9"/>
  <c r="I588" i="8"/>
  <c r="I620" i="3"/>
  <c r="J538" i="9"/>
  <c r="I538" i="8"/>
  <c r="I570" i="3"/>
  <c r="J571" i="9"/>
  <c r="I571" i="8"/>
  <c r="I603" i="3"/>
  <c r="J613" i="9"/>
  <c r="I613" i="8"/>
  <c r="J637" i="9"/>
  <c r="I637" i="8"/>
  <c r="J526" i="9"/>
  <c r="I526" i="8"/>
  <c r="I558" i="3"/>
  <c r="J518" i="9"/>
  <c r="I518" i="8"/>
  <c r="I550" i="3"/>
  <c r="J580" i="9"/>
  <c r="I580" i="8"/>
  <c r="I612" i="3"/>
  <c r="J534" i="9"/>
  <c r="I534" i="8"/>
  <c r="I566" i="3"/>
  <c r="J546" i="9"/>
  <c r="I546" i="8"/>
  <c r="I578" i="3"/>
  <c r="J592" i="9"/>
  <c r="I592" i="8"/>
  <c r="I624" i="3"/>
  <c r="AN382" i="4"/>
  <c r="AN381" i="4"/>
  <c r="AN385" i="4"/>
  <c r="AN380" i="4"/>
  <c r="AN370" i="4"/>
  <c r="AN360" i="4"/>
  <c r="AN362" i="4"/>
  <c r="AN375" i="4"/>
  <c r="AN367" i="4"/>
  <c r="AN359" i="4"/>
  <c r="AN355" i="4"/>
  <c r="AN361" i="4"/>
  <c r="BA332" i="4"/>
  <c r="AN332" i="4" s="1"/>
  <c r="BA341" i="4"/>
  <c r="AN341" i="4"/>
  <c r="AQ378" i="4"/>
  <c r="AR374" i="4"/>
  <c r="AQ366" i="4"/>
  <c r="AN366" i="4"/>
  <c r="AR358" i="4"/>
  <c r="AQ373" i="4"/>
  <c r="AR365" i="4"/>
  <c r="AN365" i="4"/>
  <c r="AQ377" i="4"/>
  <c r="AN377" i="4"/>
  <c r="AR371" i="4"/>
  <c r="AQ364" i="4"/>
  <c r="AN364" i="4"/>
  <c r="AR357" i="4"/>
  <c r="AQ372" i="4"/>
  <c r="AR363" i="4"/>
  <c r="AN363" i="4" s="1"/>
  <c r="AR378" i="4"/>
  <c r="AQ374" i="4"/>
  <c r="AQ358" i="4"/>
  <c r="AQ365" i="4"/>
  <c r="AQ371" i="4"/>
  <c r="AQ357" i="4"/>
  <c r="AQ363" i="4"/>
  <c r="AZ370" i="4"/>
  <c r="AW379" i="4"/>
  <c r="AX379" i="4"/>
  <c r="BA379" i="4" s="1"/>
  <c r="AU378" i="4"/>
  <c r="AT378" i="4"/>
  <c r="AW383" i="4"/>
  <c r="AX383" i="4"/>
  <c r="BA383" i="4" s="1"/>
  <c r="AX368" i="4"/>
  <c r="BA368" i="4" s="1"/>
  <c r="AW368" i="4"/>
  <c r="AW369" i="4"/>
  <c r="AX369" i="4"/>
  <c r="BA369" i="4" s="1"/>
  <c r="AZ385" i="4"/>
  <c r="AQ386" i="4"/>
  <c r="AR386" i="4"/>
  <c r="AN386" i="4" s="1"/>
  <c r="AX384" i="4"/>
  <c r="BA384" i="4" s="1"/>
  <c r="AW384" i="4"/>
  <c r="AT376" i="4"/>
  <c r="AU376" i="4"/>
  <c r="AN376" i="4" s="1"/>
  <c r="BA339" i="4"/>
  <c r="AN339" i="4" s="1"/>
  <c r="BA346" i="4"/>
  <c r="AN346" i="4" s="1"/>
  <c r="BA326" i="4"/>
  <c r="AN326" i="4" s="1"/>
  <c r="BA340" i="4"/>
  <c r="AN340" i="4" s="1"/>
  <c r="AS418" i="9"/>
  <c r="AT418" i="9"/>
  <c r="AV418" i="9"/>
  <c r="AW418" i="9"/>
  <c r="AY418" i="9"/>
  <c r="AZ418" i="9"/>
  <c r="AP418" i="9"/>
  <c r="AS414" i="9"/>
  <c r="AT414" i="9"/>
  <c r="AV414" i="9"/>
  <c r="AW414" i="9"/>
  <c r="AY414" i="9"/>
  <c r="AZ414" i="9"/>
  <c r="AP414" i="9"/>
  <c r="AT410" i="9"/>
  <c r="AS410" i="9"/>
  <c r="AW410" i="9"/>
  <c r="AV410" i="9"/>
  <c r="AY410" i="9"/>
  <c r="AZ410" i="9"/>
  <c r="AV408" i="9"/>
  <c r="AW408" i="9"/>
  <c r="AY408" i="9"/>
  <c r="AZ408" i="9"/>
  <c r="AT406" i="9"/>
  <c r="AS406" i="9"/>
  <c r="AW406" i="9"/>
  <c r="AV406" i="9"/>
  <c r="AY406" i="9"/>
  <c r="AZ406" i="9"/>
  <c r="AT402" i="9"/>
  <c r="AS402" i="9"/>
  <c r="AW402" i="9"/>
  <c r="AV402" i="9"/>
  <c r="AY402" i="9"/>
  <c r="AZ402" i="9"/>
  <c r="AT398" i="9"/>
  <c r="AS398" i="9"/>
  <c r="AW398" i="9"/>
  <c r="AV398" i="9"/>
  <c r="AY398" i="9"/>
  <c r="AZ398" i="9"/>
  <c r="AS392" i="9"/>
  <c r="AT392" i="9"/>
  <c r="AV392" i="9"/>
  <c r="AW392" i="9"/>
  <c r="AY392" i="9"/>
  <c r="AZ392" i="9"/>
  <c r="AT390" i="9"/>
  <c r="AS390" i="9"/>
  <c r="AW390" i="9"/>
  <c r="AV390" i="9"/>
  <c r="AY390" i="9"/>
  <c r="AZ390" i="9"/>
  <c r="AS388" i="9"/>
  <c r="AT388" i="9"/>
  <c r="AY388" i="9"/>
  <c r="AZ388" i="9"/>
  <c r="AS417" i="9"/>
  <c r="AT417" i="9"/>
  <c r="AV417" i="9"/>
  <c r="AW417" i="9"/>
  <c r="AY417" i="9"/>
  <c r="AZ417" i="9"/>
  <c r="AP417" i="9"/>
  <c r="AS413" i="9"/>
  <c r="AT413" i="9"/>
  <c r="AV413" i="9"/>
  <c r="AW413" i="9"/>
  <c r="AP413" i="9"/>
  <c r="AT405" i="9"/>
  <c r="AS405" i="9"/>
  <c r="AW405" i="9"/>
  <c r="AV405" i="9"/>
  <c r="AY405" i="9"/>
  <c r="AZ405" i="9"/>
  <c r="AT401" i="9"/>
  <c r="AS401" i="9"/>
  <c r="AW401" i="9"/>
  <c r="AV401" i="9"/>
  <c r="AY401" i="9"/>
  <c r="AZ401" i="9"/>
  <c r="AT397" i="9"/>
  <c r="AS397" i="9"/>
  <c r="AW397" i="9"/>
  <c r="AV397" i="9"/>
  <c r="AY397" i="9"/>
  <c r="AZ397" i="9"/>
  <c r="AT394" i="9"/>
  <c r="AS394" i="9"/>
  <c r="AY394" i="9"/>
  <c r="AZ394" i="9"/>
  <c r="AS415" i="9"/>
  <c r="AT415" i="9"/>
  <c r="AV415" i="9"/>
  <c r="AW415" i="9"/>
  <c r="AY415" i="9"/>
  <c r="AZ415" i="9"/>
  <c r="AP415" i="9"/>
  <c r="AS411" i="9"/>
  <c r="AT411" i="9"/>
  <c r="AV411" i="9"/>
  <c r="AW411" i="9"/>
  <c r="AY411" i="9"/>
  <c r="AZ411" i="9"/>
  <c r="AP411" i="9"/>
  <c r="AT409" i="9"/>
  <c r="AS409" i="9"/>
  <c r="AW409" i="9"/>
  <c r="AV409" i="9"/>
  <c r="AY409" i="9"/>
  <c r="AZ409" i="9"/>
  <c r="AV407" i="9"/>
  <c r="AW407" i="9"/>
  <c r="AY407" i="9"/>
  <c r="AZ407" i="9"/>
  <c r="AS403" i="9"/>
  <c r="AT403" i="9"/>
  <c r="AV403" i="9"/>
  <c r="AW403" i="9"/>
  <c r="AY403" i="9"/>
  <c r="AZ403" i="9"/>
  <c r="AS399" i="9"/>
  <c r="AT399" i="9"/>
  <c r="AV399" i="9"/>
  <c r="AW399" i="9"/>
  <c r="AY399" i="9"/>
  <c r="AZ399" i="9"/>
  <c r="AS396" i="9"/>
  <c r="AT396" i="9"/>
  <c r="AV396" i="9"/>
  <c r="AW396" i="9"/>
  <c r="AY396" i="9"/>
  <c r="AZ396" i="9"/>
  <c r="AS391" i="9"/>
  <c r="AT391" i="9"/>
  <c r="AV391" i="9"/>
  <c r="AW391" i="9"/>
  <c r="AY391" i="9"/>
  <c r="AZ391" i="9"/>
  <c r="AT389" i="9"/>
  <c r="AS389" i="9"/>
  <c r="AW389" i="9"/>
  <c r="AV389" i="9"/>
  <c r="AY389" i="9"/>
  <c r="AZ389" i="9"/>
  <c r="AS387" i="9"/>
  <c r="AT387" i="9"/>
  <c r="AV387" i="9"/>
  <c r="AW387" i="9"/>
  <c r="AY387" i="9"/>
  <c r="AZ387" i="9"/>
  <c r="AS416" i="9"/>
  <c r="AT416" i="9"/>
  <c r="AV416" i="9"/>
  <c r="AW416" i="9"/>
  <c r="AY416" i="9"/>
  <c r="AZ416" i="9"/>
  <c r="AP416" i="9"/>
  <c r="AS412" i="9"/>
  <c r="AT412" i="9"/>
  <c r="AV412" i="9"/>
  <c r="AW412" i="9"/>
  <c r="AY412" i="9"/>
  <c r="AZ412" i="9"/>
  <c r="AP412" i="9"/>
  <c r="AS404" i="9"/>
  <c r="AT404" i="9"/>
  <c r="AV404" i="9"/>
  <c r="AW404" i="9"/>
  <c r="AY404" i="9"/>
  <c r="AZ404" i="9"/>
  <c r="AS400" i="9"/>
  <c r="AT400" i="9"/>
  <c r="AV400" i="9"/>
  <c r="AW400" i="9"/>
  <c r="AY400" i="9"/>
  <c r="AZ400" i="9"/>
  <c r="AV395" i="9"/>
  <c r="AW395" i="9"/>
  <c r="AY395" i="9"/>
  <c r="AZ395" i="9"/>
  <c r="AT393" i="9"/>
  <c r="AS393" i="9"/>
  <c r="AY393" i="9"/>
  <c r="AZ393" i="9"/>
  <c r="AO378" i="9"/>
  <c r="AQ378" i="9"/>
  <c r="AO376" i="9"/>
  <c r="AQ376" i="9"/>
  <c r="AO374" i="9"/>
  <c r="AQ374" i="9"/>
  <c r="AO370" i="9"/>
  <c r="AQ370" i="9"/>
  <c r="AO366" i="9"/>
  <c r="AQ366" i="9"/>
  <c r="AO360" i="9"/>
  <c r="AQ360" i="9"/>
  <c r="AO358" i="9"/>
  <c r="AQ358" i="9"/>
  <c r="AO356" i="9"/>
  <c r="AQ356" i="9"/>
  <c r="AO373" i="9"/>
  <c r="AQ373" i="9"/>
  <c r="AO369" i="9"/>
  <c r="AQ369" i="9"/>
  <c r="AO365" i="9"/>
  <c r="AQ365" i="9"/>
  <c r="AO362" i="9"/>
  <c r="AQ362" i="9"/>
  <c r="AO377" i="9"/>
  <c r="AQ377" i="9"/>
  <c r="AO375" i="9"/>
  <c r="AQ375" i="9"/>
  <c r="AO371" i="9"/>
  <c r="AQ371" i="9"/>
  <c r="AO367" i="9"/>
  <c r="AQ367" i="9"/>
  <c r="AO364" i="9"/>
  <c r="AQ364" i="9"/>
  <c r="AO359" i="9"/>
  <c r="AQ359" i="9"/>
  <c r="AO357" i="9"/>
  <c r="AQ357" i="9"/>
  <c r="AO355" i="9"/>
  <c r="AQ355" i="9"/>
  <c r="AO372" i="9"/>
  <c r="AQ372" i="9"/>
  <c r="AO368" i="9"/>
  <c r="AQ368" i="9"/>
  <c r="AO363" i="9"/>
  <c r="AQ363" i="9"/>
  <c r="AO361" i="9"/>
  <c r="AQ361" i="9"/>
  <c r="AR408" i="9"/>
  <c r="AU394" i="9"/>
  <c r="AV357" i="4"/>
  <c r="AO414" i="4"/>
  <c r="AO412" i="4"/>
  <c r="AO392" i="4"/>
  <c r="AO405" i="4"/>
  <c r="AO411" i="4"/>
  <c r="AY412" i="4"/>
  <c r="AV392" i="4"/>
  <c r="AO409" i="4"/>
  <c r="AV414" i="4"/>
  <c r="AO395" i="4"/>
  <c r="AV409" i="4"/>
  <c r="AS392" i="4"/>
  <c r="AV358" i="4"/>
  <c r="AV405" i="4"/>
  <c r="AO400" i="4"/>
  <c r="AO401" i="4"/>
  <c r="AO393" i="4"/>
  <c r="AS393" i="4" s="1"/>
  <c r="AY411" i="4"/>
  <c r="AS401" i="4"/>
  <c r="AS414" i="4"/>
  <c r="AY400" i="4"/>
  <c r="AR407" i="9"/>
  <c r="AX413" i="9"/>
  <c r="AU393" i="9"/>
  <c r="AO402" i="4"/>
  <c r="AY402" i="4" s="1"/>
  <c r="AU388" i="9"/>
  <c r="AO418" i="4"/>
  <c r="AS402" i="4"/>
  <c r="AO417" i="4"/>
  <c r="AV417" i="4" s="1"/>
  <c r="AO387" i="4"/>
  <c r="AP414" i="4"/>
  <c r="AO398" i="4"/>
  <c r="AV412" i="4"/>
  <c r="AY405" i="4"/>
  <c r="AO404" i="4"/>
  <c r="AV372" i="4"/>
  <c r="AS412" i="4"/>
  <c r="AY414" i="4"/>
  <c r="AS418" i="4"/>
  <c r="AY395" i="4"/>
  <c r="AO388" i="4"/>
  <c r="AY388" i="4" s="1"/>
  <c r="AR395" i="9"/>
  <c r="AO406" i="4"/>
  <c r="AO399" i="4"/>
  <c r="AY417" i="4"/>
  <c r="AP417" i="4"/>
  <c r="AO389" i="4"/>
  <c r="AV418" i="4"/>
  <c r="AY399" i="4"/>
  <c r="AS406" i="4"/>
  <c r="AS405" i="4"/>
  <c r="AO410" i="4"/>
  <c r="AP411" i="4"/>
  <c r="AO407" i="4"/>
  <c r="AO403" i="4"/>
  <c r="AO413" i="4"/>
  <c r="AV371" i="4"/>
  <c r="AV411" i="4"/>
  <c r="AV395" i="4"/>
  <c r="AO390" i="4"/>
  <c r="AS390" i="4" s="1"/>
  <c r="AO396" i="4"/>
  <c r="AS388" i="4"/>
  <c r="AS400" i="4"/>
  <c r="AS409" i="4"/>
  <c r="AV403" i="4"/>
  <c r="AY393" i="4"/>
  <c r="AV390" i="4"/>
  <c r="AV396" i="4"/>
  <c r="AO397" i="4"/>
  <c r="AO391" i="4"/>
  <c r="AV413" i="4"/>
  <c r="AO416" i="4"/>
  <c r="AO394" i="4"/>
  <c r="AY394" i="4" s="1"/>
  <c r="AY404" i="4"/>
  <c r="AY409" i="4"/>
  <c r="AY416" i="4"/>
  <c r="AY390" i="4"/>
  <c r="AO415" i="4"/>
  <c r="AS394" i="4"/>
  <c r="AO408" i="4"/>
  <c r="AV416" i="4"/>
  <c r="AY418" i="4"/>
  <c r="AP418" i="4"/>
  <c r="AY387" i="4"/>
  <c r="AV387" i="4"/>
  <c r="AY398" i="4"/>
  <c r="AV398" i="4"/>
  <c r="AS398" i="4"/>
  <c r="AV404" i="4"/>
  <c r="AS404" i="4"/>
  <c r="AY406" i="4"/>
  <c r="AV406" i="4"/>
  <c r="AV399" i="4"/>
  <c r="AS399" i="4"/>
  <c r="AV389" i="4"/>
  <c r="AS389" i="4"/>
  <c r="AY389" i="4"/>
  <c r="AV410" i="4"/>
  <c r="AS410" i="4"/>
  <c r="AY407" i="4"/>
  <c r="AS407" i="4"/>
  <c r="AY403" i="4"/>
  <c r="AS403" i="4"/>
  <c r="AY413" i="4"/>
  <c r="AP413" i="4"/>
  <c r="AS413" i="4"/>
  <c r="AY396" i="4"/>
  <c r="AS396" i="4"/>
  <c r="AY397" i="4"/>
  <c r="AV397" i="4"/>
  <c r="AY391" i="4"/>
  <c r="AS391" i="4"/>
  <c r="AP416" i="4"/>
  <c r="AS416" i="4"/>
  <c r="AV415" i="4"/>
  <c r="AY415" i="4"/>
  <c r="AP415" i="4"/>
  <c r="AS415" i="4"/>
  <c r="AV408" i="4"/>
  <c r="AY408" i="4"/>
  <c r="AS408" i="4"/>
  <c r="AM411" i="9" l="1"/>
  <c r="AS395" i="9"/>
  <c r="AT395" i="9"/>
  <c r="AV388" i="9"/>
  <c r="AW388" i="9"/>
  <c r="AW393" i="9"/>
  <c r="AV393" i="9"/>
  <c r="AZ413" i="9"/>
  <c r="AY413" i="9"/>
  <c r="AS407" i="9"/>
  <c r="AT407" i="9"/>
  <c r="AW394" i="9"/>
  <c r="AV394" i="9"/>
  <c r="AS408" i="9"/>
  <c r="AT408" i="9"/>
  <c r="J612" i="9"/>
  <c r="I612" i="8"/>
  <c r="J570" i="9"/>
  <c r="I570" i="8"/>
  <c r="I602" i="3"/>
  <c r="J636" i="9"/>
  <c r="I636" i="8"/>
  <c r="J607" i="9"/>
  <c r="I607" i="8"/>
  <c r="I639" i="3"/>
  <c r="J628" i="9"/>
  <c r="I628" i="8"/>
  <c r="J640" i="9"/>
  <c r="I640" i="8"/>
  <c r="J566" i="9"/>
  <c r="I566" i="8"/>
  <c r="I598" i="3"/>
  <c r="J603" i="9"/>
  <c r="I603" i="8"/>
  <c r="I635" i="3"/>
  <c r="J583" i="9"/>
  <c r="I583" i="8"/>
  <c r="I615" i="3"/>
  <c r="J562" i="9"/>
  <c r="I562" i="8"/>
  <c r="I594" i="3"/>
  <c r="J599" i="9"/>
  <c r="I599" i="8"/>
  <c r="I631" i="3"/>
  <c r="I579" i="3"/>
  <c r="J547" i="9"/>
  <c r="I547" i="8"/>
  <c r="J591" i="9"/>
  <c r="I591" i="8"/>
  <c r="I623" i="3"/>
  <c r="J578" i="9"/>
  <c r="I578" i="8"/>
  <c r="I610" i="3"/>
  <c r="J558" i="9"/>
  <c r="I558" i="8"/>
  <c r="I590" i="3"/>
  <c r="J587" i="9"/>
  <c r="I587" i="8"/>
  <c r="I619" i="3"/>
  <c r="J554" i="9"/>
  <c r="I554" i="8"/>
  <c r="I586" i="3"/>
  <c r="J632" i="9"/>
  <c r="I632" i="8"/>
  <c r="J616" i="9"/>
  <c r="I616" i="8"/>
  <c r="J624" i="9"/>
  <c r="I624" i="8"/>
  <c r="J550" i="9"/>
  <c r="I550" i="8"/>
  <c r="I582" i="3"/>
  <c r="J620" i="9"/>
  <c r="I620" i="8"/>
  <c r="J595" i="9"/>
  <c r="I595" i="8"/>
  <c r="I627" i="3"/>
  <c r="J574" i="9"/>
  <c r="I574" i="8"/>
  <c r="I606" i="3"/>
  <c r="AN378" i="4"/>
  <c r="AM415" i="9"/>
  <c r="AN379" i="4"/>
  <c r="AM412" i="9"/>
  <c r="AM413" i="9"/>
  <c r="AN368" i="4"/>
  <c r="AN383" i="4"/>
  <c r="AM418" i="9"/>
  <c r="AM414" i="9"/>
  <c r="AN369" i="4"/>
  <c r="AN384" i="4"/>
  <c r="AM416" i="9"/>
  <c r="AM417" i="9"/>
  <c r="AP355" i="9"/>
  <c r="AM355" i="9"/>
  <c r="AP369" i="9"/>
  <c r="AM369" i="9"/>
  <c r="AP368" i="9"/>
  <c r="AM368" i="9"/>
  <c r="AP367" i="9"/>
  <c r="AM367" i="9"/>
  <c r="AP362" i="9"/>
  <c r="AM362" i="9"/>
  <c r="AP360" i="9"/>
  <c r="AM360" i="9"/>
  <c r="AP376" i="9"/>
  <c r="AM376" i="9"/>
  <c r="AP372" i="9"/>
  <c r="AM372" i="9"/>
  <c r="AP357" i="9"/>
  <c r="AM357" i="9"/>
  <c r="AP371" i="9"/>
  <c r="AM371" i="9"/>
  <c r="AP373" i="9"/>
  <c r="AM373" i="9"/>
  <c r="AP358" i="9"/>
  <c r="AM358" i="9"/>
  <c r="AP366" i="9"/>
  <c r="AM366" i="9"/>
  <c r="AP374" i="9"/>
  <c r="AM374" i="9"/>
  <c r="AP378" i="9"/>
  <c r="AM378" i="9"/>
  <c r="AP361" i="9"/>
  <c r="AM361" i="9"/>
  <c r="AP359" i="9"/>
  <c r="AM359" i="9"/>
  <c r="AP375" i="9"/>
  <c r="AM375" i="9"/>
  <c r="AP356" i="9"/>
  <c r="AM356" i="9"/>
  <c r="AP370" i="9"/>
  <c r="AM370" i="9"/>
  <c r="AP363" i="9"/>
  <c r="AM363" i="9"/>
  <c r="AP364" i="9"/>
  <c r="AM364" i="9"/>
  <c r="AP377" i="9"/>
  <c r="AM377" i="9"/>
  <c r="AP365" i="9"/>
  <c r="AM365" i="9"/>
  <c r="AP410" i="4"/>
  <c r="L410" i="9"/>
  <c r="AP408" i="4"/>
  <c r="L408" i="9"/>
  <c r="AP406" i="4"/>
  <c r="L406" i="9"/>
  <c r="AP402" i="4"/>
  <c r="L402" i="9"/>
  <c r="AP398" i="4"/>
  <c r="L398" i="9"/>
  <c r="AP392" i="4"/>
  <c r="L392" i="9"/>
  <c r="AP390" i="4"/>
  <c r="L390" i="9"/>
  <c r="AP388" i="4"/>
  <c r="L388" i="9"/>
  <c r="AP405" i="4"/>
  <c r="L405" i="9"/>
  <c r="AP401" i="4"/>
  <c r="L401" i="9"/>
  <c r="AP397" i="4"/>
  <c r="L397" i="9"/>
  <c r="AP394" i="4"/>
  <c r="L394" i="9"/>
  <c r="AP409" i="4"/>
  <c r="L409" i="9"/>
  <c r="AP407" i="4"/>
  <c r="L407" i="9"/>
  <c r="AP403" i="4"/>
  <c r="L403" i="9"/>
  <c r="AP399" i="4"/>
  <c r="L399" i="9"/>
  <c r="AP396" i="4"/>
  <c r="L396" i="9"/>
  <c r="AP391" i="4"/>
  <c r="L391" i="9"/>
  <c r="AP389" i="4"/>
  <c r="L389" i="9"/>
  <c r="AP387" i="4"/>
  <c r="L387" i="9"/>
  <c r="AP404" i="4"/>
  <c r="L404" i="9"/>
  <c r="AP400" i="4"/>
  <c r="L400" i="9"/>
  <c r="AP395" i="4"/>
  <c r="L395" i="9"/>
  <c r="AP393" i="4"/>
  <c r="L393" i="9"/>
  <c r="AR414" i="4"/>
  <c r="AR416" i="4"/>
  <c r="AR413" i="4"/>
  <c r="AR417" i="4"/>
  <c r="AR411" i="4"/>
  <c r="AW372" i="4"/>
  <c r="AX372" i="4"/>
  <c r="AW357" i="4"/>
  <c r="AX357" i="4"/>
  <c r="AW358" i="4"/>
  <c r="AX358" i="4"/>
  <c r="AW371" i="4"/>
  <c r="AX371" i="4"/>
  <c r="AR415" i="4"/>
  <c r="AR418" i="4"/>
  <c r="AW373" i="4"/>
  <c r="AX373" i="4"/>
  <c r="AW374" i="4"/>
  <c r="AX374" i="4"/>
  <c r="AQ410" i="4"/>
  <c r="AF21" i="1"/>
  <c r="AH21" i="1"/>
  <c r="AE21" i="1"/>
  <c r="AG21" i="1"/>
  <c r="AI21" i="1"/>
  <c r="AF25" i="1"/>
  <c r="AH25" i="1"/>
  <c r="AE25" i="1"/>
  <c r="AG25" i="1"/>
  <c r="AI25" i="1"/>
  <c r="AF53" i="1"/>
  <c r="AH53" i="1"/>
  <c r="AE53" i="1"/>
  <c r="AG53" i="1"/>
  <c r="AI53" i="1"/>
  <c r="AF57" i="1"/>
  <c r="AH57" i="1"/>
  <c r="AE57" i="1"/>
  <c r="AG57" i="1"/>
  <c r="AI57" i="1"/>
  <c r="AE85" i="1"/>
  <c r="AG85" i="1"/>
  <c r="AI85" i="1"/>
  <c r="AF85" i="1"/>
  <c r="AH85" i="1"/>
  <c r="AE89" i="1"/>
  <c r="AG89" i="1"/>
  <c r="AI89" i="1"/>
  <c r="AF89" i="1"/>
  <c r="AH89" i="1"/>
  <c r="AE117" i="1"/>
  <c r="AG117" i="1"/>
  <c r="AI117" i="1"/>
  <c r="AF117" i="1"/>
  <c r="AH117" i="1"/>
  <c r="AE121" i="1"/>
  <c r="AG121" i="1"/>
  <c r="AI121" i="1"/>
  <c r="AF121" i="1"/>
  <c r="AH121" i="1"/>
  <c r="AE149" i="1"/>
  <c r="AG149" i="1"/>
  <c r="AI149" i="1"/>
  <c r="AF149" i="1"/>
  <c r="AH149" i="1"/>
  <c r="AE153" i="1"/>
  <c r="AG153" i="1"/>
  <c r="AI153" i="1"/>
  <c r="AF153" i="1"/>
  <c r="AH153" i="1"/>
  <c r="AE22" i="1"/>
  <c r="AG22" i="1"/>
  <c r="AI22" i="1"/>
  <c r="AF22" i="1"/>
  <c r="AH22" i="1"/>
  <c r="AE26" i="1"/>
  <c r="AG26" i="1"/>
  <c r="AI26" i="1"/>
  <c r="AF26" i="1"/>
  <c r="AH26" i="1"/>
  <c r="AE54" i="1"/>
  <c r="AG54" i="1"/>
  <c r="AI54" i="1"/>
  <c r="AF54" i="1"/>
  <c r="AH54" i="1"/>
  <c r="AE58" i="1"/>
  <c r="AG58" i="1"/>
  <c r="AI58" i="1"/>
  <c r="AF58" i="1"/>
  <c r="AH58" i="1"/>
  <c r="AF86" i="1"/>
  <c r="AH86" i="1"/>
  <c r="AE86" i="1"/>
  <c r="AG86" i="1"/>
  <c r="AI86" i="1"/>
  <c r="AF90" i="1"/>
  <c r="AH90" i="1"/>
  <c r="AE90" i="1"/>
  <c r="AG90" i="1"/>
  <c r="AI90" i="1"/>
  <c r="AF118" i="1"/>
  <c r="AH118" i="1"/>
  <c r="AE118" i="1"/>
  <c r="AG118" i="1"/>
  <c r="AI118" i="1"/>
  <c r="AF122" i="1"/>
  <c r="AH122" i="1"/>
  <c r="AE122" i="1"/>
  <c r="AG122" i="1"/>
  <c r="AI122" i="1"/>
  <c r="AF150" i="1"/>
  <c r="AH150" i="1"/>
  <c r="AE150" i="1"/>
  <c r="AG150" i="1"/>
  <c r="AI150" i="1"/>
  <c r="AF154" i="1"/>
  <c r="AH154" i="1"/>
  <c r="AE154" i="1"/>
  <c r="AG154" i="1"/>
  <c r="AI154" i="1"/>
  <c r="AF182" i="1"/>
  <c r="AH182" i="1"/>
  <c r="AE182" i="1"/>
  <c r="AG182" i="1"/>
  <c r="AI182" i="1"/>
  <c r="AF186" i="1"/>
  <c r="AH186" i="1"/>
  <c r="AE186" i="1"/>
  <c r="AG186" i="1"/>
  <c r="AI186" i="1"/>
  <c r="AE214" i="1"/>
  <c r="AG214" i="1"/>
  <c r="AI214" i="1"/>
  <c r="AF214" i="1"/>
  <c r="AH214" i="1"/>
  <c r="AE218" i="1"/>
  <c r="AG218" i="1"/>
  <c r="AI218" i="1"/>
  <c r="AF218" i="1"/>
  <c r="AH218" i="1"/>
  <c r="AE246" i="1"/>
  <c r="AG246" i="1"/>
  <c r="AI246" i="1"/>
  <c r="AF246" i="1"/>
  <c r="AH246" i="1"/>
  <c r="AE250" i="1"/>
  <c r="AG250" i="1"/>
  <c r="AI250" i="1"/>
  <c r="AF250" i="1"/>
  <c r="AH250" i="1"/>
  <c r="AE278" i="1"/>
  <c r="AG278" i="1"/>
  <c r="AI278" i="1"/>
  <c r="AF278" i="1"/>
  <c r="AH278" i="1"/>
  <c r="AE282" i="1"/>
  <c r="AG282" i="1"/>
  <c r="AI282" i="1"/>
  <c r="AF282" i="1"/>
  <c r="AH282" i="1"/>
  <c r="AE310" i="1"/>
  <c r="AG310" i="1"/>
  <c r="AI310" i="1"/>
  <c r="AF310" i="1"/>
  <c r="AH310" i="1"/>
  <c r="AE314" i="1"/>
  <c r="AG314" i="1"/>
  <c r="AI314" i="1"/>
  <c r="AF314" i="1"/>
  <c r="AH314" i="1"/>
  <c r="AE342" i="1"/>
  <c r="AG342" i="1"/>
  <c r="AI342" i="1"/>
  <c r="AF342" i="1"/>
  <c r="AH342" i="1"/>
  <c r="AE346" i="1"/>
  <c r="AG346" i="1"/>
  <c r="AI346" i="1"/>
  <c r="AF346" i="1"/>
  <c r="AH346" i="1"/>
  <c r="AE374" i="1"/>
  <c r="AG374" i="1"/>
  <c r="AI374" i="1"/>
  <c r="AF374" i="1"/>
  <c r="AH374" i="1"/>
  <c r="AE378" i="1"/>
  <c r="AG378" i="1"/>
  <c r="AI378" i="1"/>
  <c r="AF378" i="1"/>
  <c r="AH378" i="1"/>
  <c r="AE406" i="1"/>
  <c r="AG406" i="1"/>
  <c r="AI406" i="1"/>
  <c r="AF406" i="1"/>
  <c r="AH406" i="1"/>
  <c r="AE410" i="1"/>
  <c r="AG410" i="1"/>
  <c r="AI410" i="1"/>
  <c r="AF410" i="1"/>
  <c r="AH410" i="1"/>
  <c r="AE438" i="1"/>
  <c r="AG438" i="1"/>
  <c r="AI438" i="1"/>
  <c r="AF438" i="1"/>
  <c r="AH438" i="1"/>
  <c r="AE442" i="1"/>
  <c r="AG442" i="1"/>
  <c r="AI442" i="1"/>
  <c r="AF442" i="1"/>
  <c r="AH442" i="1"/>
  <c r="AE470" i="1"/>
  <c r="AG470" i="1"/>
  <c r="AI470" i="1"/>
  <c r="AF470" i="1"/>
  <c r="AH470" i="1"/>
  <c r="AE474" i="1"/>
  <c r="AG474" i="1"/>
  <c r="AI474" i="1"/>
  <c r="AF474" i="1"/>
  <c r="AH474" i="1"/>
  <c r="AE502" i="1"/>
  <c r="AG502" i="1"/>
  <c r="AI502" i="1"/>
  <c r="AF502" i="1"/>
  <c r="AH502" i="1"/>
  <c r="AE506" i="1"/>
  <c r="AG506" i="1"/>
  <c r="AI506" i="1"/>
  <c r="AF506" i="1"/>
  <c r="AH506" i="1"/>
  <c r="AE534" i="1"/>
  <c r="AG534" i="1"/>
  <c r="AI534" i="1"/>
  <c r="AF534" i="1"/>
  <c r="AH534" i="1"/>
  <c r="AE538" i="1"/>
  <c r="AG538" i="1"/>
  <c r="AI538" i="1"/>
  <c r="AF538" i="1"/>
  <c r="AH538" i="1"/>
  <c r="AE566" i="1"/>
  <c r="AG566" i="1"/>
  <c r="AI566" i="1"/>
  <c r="AF566" i="1"/>
  <c r="AH566" i="1"/>
  <c r="AE570" i="1"/>
  <c r="AG570" i="1"/>
  <c r="AI570" i="1"/>
  <c r="AF570" i="1"/>
  <c r="AH570" i="1"/>
  <c r="AE598" i="1"/>
  <c r="AG598" i="1"/>
  <c r="AI598" i="1"/>
  <c r="AF598" i="1"/>
  <c r="AH598" i="1"/>
  <c r="AE602" i="1"/>
  <c r="AG602" i="1"/>
  <c r="AI602" i="1"/>
  <c r="AF602" i="1"/>
  <c r="AH602" i="1"/>
  <c r="AE630" i="1"/>
  <c r="AG630" i="1"/>
  <c r="AI630" i="1"/>
  <c r="AF630" i="1"/>
  <c r="AH630" i="1"/>
  <c r="AE634" i="1"/>
  <c r="AG634" i="1"/>
  <c r="AI634" i="1"/>
  <c r="AF634" i="1"/>
  <c r="AH634" i="1"/>
  <c r="AE181" i="1"/>
  <c r="AG181" i="1"/>
  <c r="AI181" i="1"/>
  <c r="AF181" i="1"/>
  <c r="AH181" i="1"/>
  <c r="AE185" i="1"/>
  <c r="AG185" i="1"/>
  <c r="AI185" i="1"/>
  <c r="AF185" i="1"/>
  <c r="AH185" i="1"/>
  <c r="AF213" i="1"/>
  <c r="AH213" i="1"/>
  <c r="AE213" i="1"/>
  <c r="AG213" i="1"/>
  <c r="AI213" i="1"/>
  <c r="AF217" i="1"/>
  <c r="AH217" i="1"/>
  <c r="AE217" i="1"/>
  <c r="AG217" i="1"/>
  <c r="AI217" i="1"/>
  <c r="AF245" i="1"/>
  <c r="AH245" i="1"/>
  <c r="AE245" i="1"/>
  <c r="AG245" i="1"/>
  <c r="AI245" i="1"/>
  <c r="AF249" i="1"/>
  <c r="AH249" i="1"/>
  <c r="AE249" i="1"/>
  <c r="AG249" i="1"/>
  <c r="AI249" i="1"/>
  <c r="AF277" i="1"/>
  <c r="AH277" i="1"/>
  <c r="AE277" i="1"/>
  <c r="AG277" i="1"/>
  <c r="AI277" i="1"/>
  <c r="AF281" i="1"/>
  <c r="AH281" i="1"/>
  <c r="AE281" i="1"/>
  <c r="AG281" i="1"/>
  <c r="AI281" i="1"/>
  <c r="AF309" i="1"/>
  <c r="AH309" i="1"/>
  <c r="AE309" i="1"/>
  <c r="AG309" i="1"/>
  <c r="AI309" i="1"/>
  <c r="AF313" i="1"/>
  <c r="AH313" i="1"/>
  <c r="AE313" i="1"/>
  <c r="AG313" i="1"/>
  <c r="AI313" i="1"/>
  <c r="AF341" i="1"/>
  <c r="AH341" i="1"/>
  <c r="AE341" i="1"/>
  <c r="AG341" i="1"/>
  <c r="AI341" i="1"/>
  <c r="AF345" i="1"/>
  <c r="AH345" i="1"/>
  <c r="AE345" i="1"/>
  <c r="AG345" i="1"/>
  <c r="AI345" i="1"/>
  <c r="AF373" i="1"/>
  <c r="AH373" i="1"/>
  <c r="AE373" i="1"/>
  <c r="AG373" i="1"/>
  <c r="AI373" i="1"/>
  <c r="AF377" i="1"/>
  <c r="AH377" i="1"/>
  <c r="AE377" i="1"/>
  <c r="AG377" i="1"/>
  <c r="AI377" i="1"/>
  <c r="AF405" i="1"/>
  <c r="AH405" i="1"/>
  <c r="AE405" i="1"/>
  <c r="AG405" i="1"/>
  <c r="AI405" i="1"/>
  <c r="AF409" i="1"/>
  <c r="AH409" i="1"/>
  <c r="AE409" i="1"/>
  <c r="AG409" i="1"/>
  <c r="AI409" i="1"/>
  <c r="AF437" i="1"/>
  <c r="AH437" i="1"/>
  <c r="AE437" i="1"/>
  <c r="AG437" i="1"/>
  <c r="AI437" i="1"/>
  <c r="AF441" i="1"/>
  <c r="AH441" i="1"/>
  <c r="AE441" i="1"/>
  <c r="AG441" i="1"/>
  <c r="AI441" i="1"/>
  <c r="AF469" i="1"/>
  <c r="AH469" i="1"/>
  <c r="AE469" i="1"/>
  <c r="AG469" i="1"/>
  <c r="AI469" i="1"/>
  <c r="AF473" i="1"/>
  <c r="AH473" i="1"/>
  <c r="AE473" i="1"/>
  <c r="AG473" i="1"/>
  <c r="AI473" i="1"/>
  <c r="AF501" i="1"/>
  <c r="AH501" i="1"/>
  <c r="AE501" i="1"/>
  <c r="AG501" i="1"/>
  <c r="AI501" i="1"/>
  <c r="AF505" i="1"/>
  <c r="AH505" i="1"/>
  <c r="AE505" i="1"/>
  <c r="AG505" i="1"/>
  <c r="AI505" i="1"/>
  <c r="AF533" i="1"/>
  <c r="AH533" i="1"/>
  <c r="AE533" i="1"/>
  <c r="AG533" i="1"/>
  <c r="AI533" i="1"/>
  <c r="AF537" i="1"/>
  <c r="AH537" i="1"/>
  <c r="AE537" i="1"/>
  <c r="AG537" i="1"/>
  <c r="AI537" i="1"/>
  <c r="AF565" i="1"/>
  <c r="AH565" i="1"/>
  <c r="AE565" i="1"/>
  <c r="AG565" i="1"/>
  <c r="AI565" i="1"/>
  <c r="AF569" i="1"/>
  <c r="AH569" i="1"/>
  <c r="AE569" i="1"/>
  <c r="AG569" i="1"/>
  <c r="AI569" i="1"/>
  <c r="AF597" i="1"/>
  <c r="AH597" i="1"/>
  <c r="AE597" i="1"/>
  <c r="AG597" i="1"/>
  <c r="AI597" i="1"/>
  <c r="AF601" i="1"/>
  <c r="AH601" i="1"/>
  <c r="AE601" i="1"/>
  <c r="AG601" i="1"/>
  <c r="AI601" i="1"/>
  <c r="AF629" i="1"/>
  <c r="AH629" i="1"/>
  <c r="AE629" i="1"/>
  <c r="AG629" i="1"/>
  <c r="AI629" i="1"/>
  <c r="AF633" i="1"/>
  <c r="AH633" i="1"/>
  <c r="AE633" i="1"/>
  <c r="AG633" i="1"/>
  <c r="AI633" i="1"/>
  <c r="AF19" i="1"/>
  <c r="AH19" i="1"/>
  <c r="AE19" i="1"/>
  <c r="AG19" i="1"/>
  <c r="AI19" i="1"/>
  <c r="AF23" i="1"/>
  <c r="AH23" i="1"/>
  <c r="AE23" i="1"/>
  <c r="AG23" i="1"/>
  <c r="AI23" i="1"/>
  <c r="AF51" i="1"/>
  <c r="AH51" i="1"/>
  <c r="AE51" i="1"/>
  <c r="AG51" i="1"/>
  <c r="AI51" i="1"/>
  <c r="AF55" i="1"/>
  <c r="AH55" i="1"/>
  <c r="AE55" i="1"/>
  <c r="AG55" i="1"/>
  <c r="AI55" i="1"/>
  <c r="AE83" i="1"/>
  <c r="AG83" i="1"/>
  <c r="AI83" i="1"/>
  <c r="AF83" i="1"/>
  <c r="AH83" i="1"/>
  <c r="AE87" i="1"/>
  <c r="AG87" i="1"/>
  <c r="AI87" i="1"/>
  <c r="AF87" i="1"/>
  <c r="AH87" i="1"/>
  <c r="AE115" i="1"/>
  <c r="AG115" i="1"/>
  <c r="AI115" i="1"/>
  <c r="AF115" i="1"/>
  <c r="AH115" i="1"/>
  <c r="AE119" i="1"/>
  <c r="AG119" i="1"/>
  <c r="AI119" i="1"/>
  <c r="AF119" i="1"/>
  <c r="AH119" i="1"/>
  <c r="AE147" i="1"/>
  <c r="AG147" i="1"/>
  <c r="AI147" i="1"/>
  <c r="AF147" i="1"/>
  <c r="AH147" i="1"/>
  <c r="AE151" i="1"/>
  <c r="AG151" i="1"/>
  <c r="AI151" i="1"/>
  <c r="AF151" i="1"/>
  <c r="AH151" i="1"/>
  <c r="AE179" i="1"/>
  <c r="AG179" i="1"/>
  <c r="AI179" i="1"/>
  <c r="AF179" i="1"/>
  <c r="AH179" i="1"/>
  <c r="AE20" i="1"/>
  <c r="AG20" i="1"/>
  <c r="AI20" i="1"/>
  <c r="AF20" i="1"/>
  <c r="AH20" i="1"/>
  <c r="AE24" i="1"/>
  <c r="AG24" i="1"/>
  <c r="AI24" i="1"/>
  <c r="AF24" i="1"/>
  <c r="AH24" i="1"/>
  <c r="AE52" i="1"/>
  <c r="AG52" i="1"/>
  <c r="AI52" i="1"/>
  <c r="AF52" i="1"/>
  <c r="AH52" i="1"/>
  <c r="AE56" i="1"/>
  <c r="AG56" i="1"/>
  <c r="AI56" i="1"/>
  <c r="AF56" i="1"/>
  <c r="AH56" i="1"/>
  <c r="AF84" i="1"/>
  <c r="AH84" i="1"/>
  <c r="AE84" i="1"/>
  <c r="AG84" i="1"/>
  <c r="AI84" i="1"/>
  <c r="AF88" i="1"/>
  <c r="AH88" i="1"/>
  <c r="AE88" i="1"/>
  <c r="AG88" i="1"/>
  <c r="AI88" i="1"/>
  <c r="AF116" i="1"/>
  <c r="AH116" i="1"/>
  <c r="AE116" i="1"/>
  <c r="AG116" i="1"/>
  <c r="AI116" i="1"/>
  <c r="AF120" i="1"/>
  <c r="AH120" i="1"/>
  <c r="AE120" i="1"/>
  <c r="AG120" i="1"/>
  <c r="AI120" i="1"/>
  <c r="AF148" i="1"/>
  <c r="AH148" i="1"/>
  <c r="AE148" i="1"/>
  <c r="AG148" i="1"/>
  <c r="AI148" i="1"/>
  <c r="AF152" i="1"/>
  <c r="AH152" i="1"/>
  <c r="AE152" i="1"/>
  <c r="AG152" i="1"/>
  <c r="AI152" i="1"/>
  <c r="AF180" i="1"/>
  <c r="AH180" i="1"/>
  <c r="AE180" i="1"/>
  <c r="AG180" i="1"/>
  <c r="AI180" i="1"/>
  <c r="AF184" i="1"/>
  <c r="AH184" i="1"/>
  <c r="AE184" i="1"/>
  <c r="AG184" i="1"/>
  <c r="AI184" i="1"/>
  <c r="AE212" i="1"/>
  <c r="AG212" i="1"/>
  <c r="AI212" i="1"/>
  <c r="AF212" i="1"/>
  <c r="AH212" i="1"/>
  <c r="AE216" i="1"/>
  <c r="AG216" i="1"/>
  <c r="AI216" i="1"/>
  <c r="AF216" i="1"/>
  <c r="AH216" i="1"/>
  <c r="AE244" i="1"/>
  <c r="AG244" i="1"/>
  <c r="AI244" i="1"/>
  <c r="AF244" i="1"/>
  <c r="AH244" i="1"/>
  <c r="AE248" i="1"/>
  <c r="AG248" i="1"/>
  <c r="AI248" i="1"/>
  <c r="AF248" i="1"/>
  <c r="AH248" i="1"/>
  <c r="AE276" i="1"/>
  <c r="AG276" i="1"/>
  <c r="AI276" i="1"/>
  <c r="AF276" i="1"/>
  <c r="AH276" i="1"/>
  <c r="AE280" i="1"/>
  <c r="AG280" i="1"/>
  <c r="AI280" i="1"/>
  <c r="AF280" i="1"/>
  <c r="AH280" i="1"/>
  <c r="AE308" i="1"/>
  <c r="AG308" i="1"/>
  <c r="AI308" i="1"/>
  <c r="AF308" i="1"/>
  <c r="AH308" i="1"/>
  <c r="AE312" i="1"/>
  <c r="AG312" i="1"/>
  <c r="AI312" i="1"/>
  <c r="AF312" i="1"/>
  <c r="AH312" i="1"/>
  <c r="AE340" i="1"/>
  <c r="AG340" i="1"/>
  <c r="AI340" i="1"/>
  <c r="AF340" i="1"/>
  <c r="AH340" i="1"/>
  <c r="AE344" i="1"/>
  <c r="AG344" i="1"/>
  <c r="AF344" i="1"/>
  <c r="AH344" i="1"/>
  <c r="AI344" i="1"/>
  <c r="AE372" i="1"/>
  <c r="AG372" i="1"/>
  <c r="AI372" i="1"/>
  <c r="AF372" i="1"/>
  <c r="AH372" i="1"/>
  <c r="AE376" i="1"/>
  <c r="AG376" i="1"/>
  <c r="AI376" i="1"/>
  <c r="AF376" i="1"/>
  <c r="AH376" i="1"/>
  <c r="AE404" i="1"/>
  <c r="AG404" i="1"/>
  <c r="AI404" i="1"/>
  <c r="AF404" i="1"/>
  <c r="AH404" i="1"/>
  <c r="AE408" i="1"/>
  <c r="AG408" i="1"/>
  <c r="AI408" i="1"/>
  <c r="AF408" i="1"/>
  <c r="AH408" i="1"/>
  <c r="AE436" i="1"/>
  <c r="AG436" i="1"/>
  <c r="AI436" i="1"/>
  <c r="AF436" i="1"/>
  <c r="AH436" i="1"/>
  <c r="AE440" i="1"/>
  <c r="AG440" i="1"/>
  <c r="AI440" i="1"/>
  <c r="AF440" i="1"/>
  <c r="AH440" i="1"/>
  <c r="AE468" i="1"/>
  <c r="AG468" i="1"/>
  <c r="AI468" i="1"/>
  <c r="AF468" i="1"/>
  <c r="AH468" i="1"/>
  <c r="AE472" i="1"/>
  <c r="AG472" i="1"/>
  <c r="AI472" i="1"/>
  <c r="AF472" i="1"/>
  <c r="AH472" i="1"/>
  <c r="AE500" i="1"/>
  <c r="AG500" i="1"/>
  <c r="AI500" i="1"/>
  <c r="AF500" i="1"/>
  <c r="AH500" i="1"/>
  <c r="AE504" i="1"/>
  <c r="AG504" i="1"/>
  <c r="AI504" i="1"/>
  <c r="AF504" i="1"/>
  <c r="AH504" i="1"/>
  <c r="AE532" i="1"/>
  <c r="AG532" i="1"/>
  <c r="AI532" i="1"/>
  <c r="AF532" i="1"/>
  <c r="AH532" i="1"/>
  <c r="AE536" i="1"/>
  <c r="AG536" i="1"/>
  <c r="AI536" i="1"/>
  <c r="AF536" i="1"/>
  <c r="AH536" i="1"/>
  <c r="AE564" i="1"/>
  <c r="AG564" i="1"/>
  <c r="AI564" i="1"/>
  <c r="AF564" i="1"/>
  <c r="AH564" i="1"/>
  <c r="AE568" i="1"/>
  <c r="AG568" i="1"/>
  <c r="AI568" i="1"/>
  <c r="AF568" i="1"/>
  <c r="AH568" i="1"/>
  <c r="AE596" i="1"/>
  <c r="AG596" i="1"/>
  <c r="AI596" i="1"/>
  <c r="AF596" i="1"/>
  <c r="AH596" i="1"/>
  <c r="AE600" i="1"/>
  <c r="AG600" i="1"/>
  <c r="AI600" i="1"/>
  <c r="AF600" i="1"/>
  <c r="AH600" i="1"/>
  <c r="AE628" i="1"/>
  <c r="AG628" i="1"/>
  <c r="AI628" i="1"/>
  <c r="AF628" i="1"/>
  <c r="AH628" i="1"/>
  <c r="AE632" i="1"/>
  <c r="AG632" i="1"/>
  <c r="AI632" i="1"/>
  <c r="AF632" i="1"/>
  <c r="AH632" i="1"/>
  <c r="AE183" i="1"/>
  <c r="AG183" i="1"/>
  <c r="AI183" i="1"/>
  <c r="AF183" i="1"/>
  <c r="AH183" i="1"/>
  <c r="AF211" i="1"/>
  <c r="AH211" i="1"/>
  <c r="AE211" i="1"/>
  <c r="AG211" i="1"/>
  <c r="AI211" i="1"/>
  <c r="AF215" i="1"/>
  <c r="AH215" i="1"/>
  <c r="AE215" i="1"/>
  <c r="AG215" i="1"/>
  <c r="AI215" i="1"/>
  <c r="AF243" i="1"/>
  <c r="AH243" i="1"/>
  <c r="AE243" i="1"/>
  <c r="AG243" i="1"/>
  <c r="AI243" i="1"/>
  <c r="AF247" i="1"/>
  <c r="AH247" i="1"/>
  <c r="AE247" i="1"/>
  <c r="AG247" i="1"/>
  <c r="AI247" i="1"/>
  <c r="AF275" i="1"/>
  <c r="AH275" i="1"/>
  <c r="AE275" i="1"/>
  <c r="AG275" i="1"/>
  <c r="AI275" i="1"/>
  <c r="AF279" i="1"/>
  <c r="AH279" i="1"/>
  <c r="AE279" i="1"/>
  <c r="AG279" i="1"/>
  <c r="AI279" i="1"/>
  <c r="AF307" i="1"/>
  <c r="AH307" i="1"/>
  <c r="AE307" i="1"/>
  <c r="AG307" i="1"/>
  <c r="AI307" i="1"/>
  <c r="AF311" i="1"/>
  <c r="AH311" i="1"/>
  <c r="AE311" i="1"/>
  <c r="AG311" i="1"/>
  <c r="AI311" i="1"/>
  <c r="AF339" i="1"/>
  <c r="AH339" i="1"/>
  <c r="AE339" i="1"/>
  <c r="AG339" i="1"/>
  <c r="AI339" i="1"/>
  <c r="AF343" i="1"/>
  <c r="AH343" i="1"/>
  <c r="AE343" i="1"/>
  <c r="AG343" i="1"/>
  <c r="AI343" i="1"/>
  <c r="AF371" i="1"/>
  <c r="AH371" i="1"/>
  <c r="AE371" i="1"/>
  <c r="AG371" i="1"/>
  <c r="AI371" i="1"/>
  <c r="AF375" i="1"/>
  <c r="AH375" i="1"/>
  <c r="AE375" i="1"/>
  <c r="AG375" i="1"/>
  <c r="AI375" i="1"/>
  <c r="AF403" i="1"/>
  <c r="AH403" i="1"/>
  <c r="AE403" i="1"/>
  <c r="AG403" i="1"/>
  <c r="AI403" i="1"/>
  <c r="AF407" i="1"/>
  <c r="AH407" i="1"/>
  <c r="AE407" i="1"/>
  <c r="AG407" i="1"/>
  <c r="AI407" i="1"/>
  <c r="AF435" i="1"/>
  <c r="AH435" i="1"/>
  <c r="AE435" i="1"/>
  <c r="AG435" i="1"/>
  <c r="AI435" i="1"/>
  <c r="AF439" i="1"/>
  <c r="AH439" i="1"/>
  <c r="AE439" i="1"/>
  <c r="AG439" i="1"/>
  <c r="AI439" i="1"/>
  <c r="AF467" i="1"/>
  <c r="AH467" i="1"/>
  <c r="AE467" i="1"/>
  <c r="AG467" i="1"/>
  <c r="AI467" i="1"/>
  <c r="AF471" i="1"/>
  <c r="AH471" i="1"/>
  <c r="AE471" i="1"/>
  <c r="AG471" i="1"/>
  <c r="AI471" i="1"/>
  <c r="AF499" i="1"/>
  <c r="AH499" i="1"/>
  <c r="AE499" i="1"/>
  <c r="AG499" i="1"/>
  <c r="AI499" i="1"/>
  <c r="AF503" i="1"/>
  <c r="AH503" i="1"/>
  <c r="AE503" i="1"/>
  <c r="AG503" i="1"/>
  <c r="AI503" i="1"/>
  <c r="AF531" i="1"/>
  <c r="AH531" i="1"/>
  <c r="AE531" i="1"/>
  <c r="AG531" i="1"/>
  <c r="AI531" i="1"/>
  <c r="AF535" i="1"/>
  <c r="AH535" i="1"/>
  <c r="AE535" i="1"/>
  <c r="AG535" i="1"/>
  <c r="AI535" i="1"/>
  <c r="AF563" i="1"/>
  <c r="AH563" i="1"/>
  <c r="AE563" i="1"/>
  <c r="AG563" i="1"/>
  <c r="AI563" i="1"/>
  <c r="AF567" i="1"/>
  <c r="AH567" i="1"/>
  <c r="AE567" i="1"/>
  <c r="AG567" i="1"/>
  <c r="AI567" i="1"/>
  <c r="AF595" i="1"/>
  <c r="AH595" i="1"/>
  <c r="AE595" i="1"/>
  <c r="AG595" i="1"/>
  <c r="AI595" i="1"/>
  <c r="AF599" i="1"/>
  <c r="AH599" i="1"/>
  <c r="AE599" i="1"/>
  <c r="AG599" i="1"/>
  <c r="AI599" i="1"/>
  <c r="AF627" i="1"/>
  <c r="AH627" i="1"/>
  <c r="AE627" i="1"/>
  <c r="AG627" i="1"/>
  <c r="AI627" i="1"/>
  <c r="AF631" i="1"/>
  <c r="AH631" i="1"/>
  <c r="AE631" i="1"/>
  <c r="AG631" i="1"/>
  <c r="AI631" i="1"/>
  <c r="AF5" i="1"/>
  <c r="AH5" i="1"/>
  <c r="AE5" i="1"/>
  <c r="AG5" i="1"/>
  <c r="AI5" i="1"/>
  <c r="AF9" i="1"/>
  <c r="AH9" i="1"/>
  <c r="AE9" i="1"/>
  <c r="AG9" i="1"/>
  <c r="AI9" i="1"/>
  <c r="AF37" i="1"/>
  <c r="AH37" i="1"/>
  <c r="AE37" i="1"/>
  <c r="AG37" i="1"/>
  <c r="AI37" i="1"/>
  <c r="AF41" i="1"/>
  <c r="AH41" i="1"/>
  <c r="AE41" i="1"/>
  <c r="AG41" i="1"/>
  <c r="AI41" i="1"/>
  <c r="AF69" i="1"/>
  <c r="AH69" i="1"/>
  <c r="AE69" i="1"/>
  <c r="AG69" i="1"/>
  <c r="AI69" i="1"/>
  <c r="AE73" i="1"/>
  <c r="AG73" i="1"/>
  <c r="AI73" i="1"/>
  <c r="AF73" i="1"/>
  <c r="AH73" i="1"/>
  <c r="AE101" i="1"/>
  <c r="AG101" i="1"/>
  <c r="AI101" i="1"/>
  <c r="AF101" i="1"/>
  <c r="AH101" i="1"/>
  <c r="AE105" i="1"/>
  <c r="AG105" i="1"/>
  <c r="AI105" i="1"/>
  <c r="AF105" i="1"/>
  <c r="AH105" i="1"/>
  <c r="AE133" i="1"/>
  <c r="AG133" i="1"/>
  <c r="AI133" i="1"/>
  <c r="AF133" i="1"/>
  <c r="AH133" i="1"/>
  <c r="AE137" i="1"/>
  <c r="AG137" i="1"/>
  <c r="AI137" i="1"/>
  <c r="AF137" i="1"/>
  <c r="AH137" i="1"/>
  <c r="AE165" i="1"/>
  <c r="AG165" i="1"/>
  <c r="AI165" i="1"/>
  <c r="AF165" i="1"/>
  <c r="AH165" i="1"/>
  <c r="AE169" i="1"/>
  <c r="AG169" i="1"/>
  <c r="AI169" i="1"/>
  <c r="AF169" i="1"/>
  <c r="AH169" i="1"/>
  <c r="AE197" i="1"/>
  <c r="AG197" i="1"/>
  <c r="AI197" i="1"/>
  <c r="AF197" i="1"/>
  <c r="AH197" i="1"/>
  <c r="AE201" i="1"/>
  <c r="AG201" i="1"/>
  <c r="AI201" i="1"/>
  <c r="AF201" i="1"/>
  <c r="AH201" i="1"/>
  <c r="AF229" i="1"/>
  <c r="AH229" i="1"/>
  <c r="AE229" i="1"/>
  <c r="AG229" i="1"/>
  <c r="AI229" i="1"/>
  <c r="AF233" i="1"/>
  <c r="AH233" i="1"/>
  <c r="AE233" i="1"/>
  <c r="AG233" i="1"/>
  <c r="AI233" i="1"/>
  <c r="AF261" i="1"/>
  <c r="AH261" i="1"/>
  <c r="AE261" i="1"/>
  <c r="AG261" i="1"/>
  <c r="AI261" i="1"/>
  <c r="AF265" i="1"/>
  <c r="AH265" i="1"/>
  <c r="AE265" i="1"/>
  <c r="AG265" i="1"/>
  <c r="AI265" i="1"/>
  <c r="AF293" i="1"/>
  <c r="AH293" i="1"/>
  <c r="AE293" i="1"/>
  <c r="AG293" i="1"/>
  <c r="AI293" i="1"/>
  <c r="AF297" i="1"/>
  <c r="AH297" i="1"/>
  <c r="AE297" i="1"/>
  <c r="AG297" i="1"/>
  <c r="AI297" i="1"/>
  <c r="AF325" i="1"/>
  <c r="AH325" i="1"/>
  <c r="AE325" i="1"/>
  <c r="AG325" i="1"/>
  <c r="AI325" i="1"/>
  <c r="AF329" i="1"/>
  <c r="AH329" i="1"/>
  <c r="AE329" i="1"/>
  <c r="AG329" i="1"/>
  <c r="AI329" i="1"/>
  <c r="AF357" i="1"/>
  <c r="AH357" i="1"/>
  <c r="AE357" i="1"/>
  <c r="AG357" i="1"/>
  <c r="AI357" i="1"/>
  <c r="AF361" i="1"/>
  <c r="AH361" i="1"/>
  <c r="AE361" i="1"/>
  <c r="AG361" i="1"/>
  <c r="AI361" i="1"/>
  <c r="AF389" i="1"/>
  <c r="AH389" i="1"/>
  <c r="AE389" i="1"/>
  <c r="AG389" i="1"/>
  <c r="AI389" i="1"/>
  <c r="AF393" i="1"/>
  <c r="AH393" i="1"/>
  <c r="AE393" i="1"/>
  <c r="AG393" i="1"/>
  <c r="AI393" i="1"/>
  <c r="AF421" i="1"/>
  <c r="AH421" i="1"/>
  <c r="AE421" i="1"/>
  <c r="AG421" i="1"/>
  <c r="AI421" i="1"/>
  <c r="AF425" i="1"/>
  <c r="AH425" i="1"/>
  <c r="AE425" i="1"/>
  <c r="AG425" i="1"/>
  <c r="AI425" i="1"/>
  <c r="AF453" i="1"/>
  <c r="AH453" i="1"/>
  <c r="AE453" i="1"/>
  <c r="AG453" i="1"/>
  <c r="AI453" i="1"/>
  <c r="AF457" i="1"/>
  <c r="AH457" i="1"/>
  <c r="AE457" i="1"/>
  <c r="AG457" i="1"/>
  <c r="AI457" i="1"/>
  <c r="AF485" i="1"/>
  <c r="AH485" i="1"/>
  <c r="AE485" i="1"/>
  <c r="AG485" i="1"/>
  <c r="AI485" i="1"/>
  <c r="AF489" i="1"/>
  <c r="AH489" i="1"/>
  <c r="AE489" i="1"/>
  <c r="AG489" i="1"/>
  <c r="AI489" i="1"/>
  <c r="AF517" i="1"/>
  <c r="AH517" i="1"/>
  <c r="AE517" i="1"/>
  <c r="AG517" i="1"/>
  <c r="AI517" i="1"/>
  <c r="AF521" i="1"/>
  <c r="AH521" i="1"/>
  <c r="AE521" i="1"/>
  <c r="AG521" i="1"/>
  <c r="AI521" i="1"/>
  <c r="AF549" i="1"/>
  <c r="AH549" i="1"/>
  <c r="AE549" i="1"/>
  <c r="AG549" i="1"/>
  <c r="AI549" i="1"/>
  <c r="AF553" i="1"/>
  <c r="AH553" i="1"/>
  <c r="AE553" i="1"/>
  <c r="AG553" i="1"/>
  <c r="AI553" i="1"/>
  <c r="AF581" i="1"/>
  <c r="AH581" i="1"/>
  <c r="AE581" i="1"/>
  <c r="AG581" i="1"/>
  <c r="AI581" i="1"/>
  <c r="AF585" i="1"/>
  <c r="AH585" i="1"/>
  <c r="AE585" i="1"/>
  <c r="AG585" i="1"/>
  <c r="AI585" i="1"/>
  <c r="AF613" i="1"/>
  <c r="AH613" i="1"/>
  <c r="AE613" i="1"/>
  <c r="AG613" i="1"/>
  <c r="AI613" i="1"/>
  <c r="AF617" i="1"/>
  <c r="AH617" i="1"/>
  <c r="AE617" i="1"/>
  <c r="AG617" i="1"/>
  <c r="AI617" i="1"/>
  <c r="AE6" i="1"/>
  <c r="AG6" i="1"/>
  <c r="AI6" i="1"/>
  <c r="AF6" i="1"/>
  <c r="AH6" i="1"/>
  <c r="AE10" i="1"/>
  <c r="AG10" i="1"/>
  <c r="AI10" i="1"/>
  <c r="AF10" i="1"/>
  <c r="AH10" i="1"/>
  <c r="AE38" i="1"/>
  <c r="AG38" i="1"/>
  <c r="AI38" i="1"/>
  <c r="AF38" i="1"/>
  <c r="AH38" i="1"/>
  <c r="AE42" i="1"/>
  <c r="AG42" i="1"/>
  <c r="AI42" i="1"/>
  <c r="AF42" i="1"/>
  <c r="AH42" i="1"/>
  <c r="AE70" i="1"/>
  <c r="AG70" i="1"/>
  <c r="AI70" i="1"/>
  <c r="AF70" i="1"/>
  <c r="AH70" i="1"/>
  <c r="AF74" i="1"/>
  <c r="AH74" i="1"/>
  <c r="AE74" i="1"/>
  <c r="AG74" i="1"/>
  <c r="AI74" i="1"/>
  <c r="AF102" i="1"/>
  <c r="AH102" i="1"/>
  <c r="AE102" i="1"/>
  <c r="AG102" i="1"/>
  <c r="AI102" i="1"/>
  <c r="AF106" i="1"/>
  <c r="AH106" i="1"/>
  <c r="AE106" i="1"/>
  <c r="AG106" i="1"/>
  <c r="AI106" i="1"/>
  <c r="AF134" i="1"/>
  <c r="AH134" i="1"/>
  <c r="AE134" i="1"/>
  <c r="AG134" i="1"/>
  <c r="AI134" i="1"/>
  <c r="AF138" i="1"/>
  <c r="AH138" i="1"/>
  <c r="AE138" i="1"/>
  <c r="AG138" i="1"/>
  <c r="AI138" i="1"/>
  <c r="AF166" i="1"/>
  <c r="AH166" i="1"/>
  <c r="AE166" i="1"/>
  <c r="AG166" i="1"/>
  <c r="AI166" i="1"/>
  <c r="AF170" i="1"/>
  <c r="AH170" i="1"/>
  <c r="AE170" i="1"/>
  <c r="AG170" i="1"/>
  <c r="AI170" i="1"/>
  <c r="AF198" i="1"/>
  <c r="AH198" i="1"/>
  <c r="AE198" i="1"/>
  <c r="AG198" i="1"/>
  <c r="AI198" i="1"/>
  <c r="AF202" i="1"/>
  <c r="AH202" i="1"/>
  <c r="AE202" i="1"/>
  <c r="AG202" i="1"/>
  <c r="AI202" i="1"/>
  <c r="AE230" i="1"/>
  <c r="AG230" i="1"/>
  <c r="AI230" i="1"/>
  <c r="AF230" i="1"/>
  <c r="AH230" i="1"/>
  <c r="AE234" i="1"/>
  <c r="AG234" i="1"/>
  <c r="AI234" i="1"/>
  <c r="AF234" i="1"/>
  <c r="AH234" i="1"/>
  <c r="AE262" i="1"/>
  <c r="AG262" i="1"/>
  <c r="AI262" i="1"/>
  <c r="AF262" i="1"/>
  <c r="AH262" i="1"/>
  <c r="AE266" i="1"/>
  <c r="AG266" i="1"/>
  <c r="AI266" i="1"/>
  <c r="AF266" i="1"/>
  <c r="AH266" i="1"/>
  <c r="AE294" i="1"/>
  <c r="AG294" i="1"/>
  <c r="AI294" i="1"/>
  <c r="AF294" i="1"/>
  <c r="AH294" i="1"/>
  <c r="AE298" i="1"/>
  <c r="AG298" i="1"/>
  <c r="AI298" i="1"/>
  <c r="AF298" i="1"/>
  <c r="AH298" i="1"/>
  <c r="AE326" i="1"/>
  <c r="AG326" i="1"/>
  <c r="AI326" i="1"/>
  <c r="AF326" i="1"/>
  <c r="AH326" i="1"/>
  <c r="AE330" i="1"/>
  <c r="AG330" i="1"/>
  <c r="AI330" i="1"/>
  <c r="AF330" i="1"/>
  <c r="AH330" i="1"/>
  <c r="AE358" i="1"/>
  <c r="AG358" i="1"/>
  <c r="AI358" i="1"/>
  <c r="AF358" i="1"/>
  <c r="AH358" i="1"/>
  <c r="AE362" i="1"/>
  <c r="AG362" i="1"/>
  <c r="AI362" i="1"/>
  <c r="AF362" i="1"/>
  <c r="AH362" i="1"/>
  <c r="AE390" i="1"/>
  <c r="AG390" i="1"/>
  <c r="AI390" i="1"/>
  <c r="AF390" i="1"/>
  <c r="AH390" i="1"/>
  <c r="AE394" i="1"/>
  <c r="AG394" i="1"/>
  <c r="AI394" i="1"/>
  <c r="AF394" i="1"/>
  <c r="AH394" i="1"/>
  <c r="AE422" i="1"/>
  <c r="AG422" i="1"/>
  <c r="AI422" i="1"/>
  <c r="AF422" i="1"/>
  <c r="AH422" i="1"/>
  <c r="AE426" i="1"/>
  <c r="AG426" i="1"/>
  <c r="AI426" i="1"/>
  <c r="AF426" i="1"/>
  <c r="AH426" i="1"/>
  <c r="AE454" i="1"/>
  <c r="AG454" i="1"/>
  <c r="AI454" i="1"/>
  <c r="AF454" i="1"/>
  <c r="AH454" i="1"/>
  <c r="AE458" i="1"/>
  <c r="AG458" i="1"/>
  <c r="AI458" i="1"/>
  <c r="AF458" i="1"/>
  <c r="AH458" i="1"/>
  <c r="AE486" i="1"/>
  <c r="AG486" i="1"/>
  <c r="AI486" i="1"/>
  <c r="AF486" i="1"/>
  <c r="AH486" i="1"/>
  <c r="AE490" i="1"/>
  <c r="AG490" i="1"/>
  <c r="AI490" i="1"/>
  <c r="AF490" i="1"/>
  <c r="AH490" i="1"/>
  <c r="AE518" i="1"/>
  <c r="AG518" i="1"/>
  <c r="AI518" i="1"/>
  <c r="AF518" i="1"/>
  <c r="AH518" i="1"/>
  <c r="AE522" i="1"/>
  <c r="AG522" i="1"/>
  <c r="AI522" i="1"/>
  <c r="AF522" i="1"/>
  <c r="AH522" i="1"/>
  <c r="AE550" i="1"/>
  <c r="AG550" i="1"/>
  <c r="AI550" i="1"/>
  <c r="AF550" i="1"/>
  <c r="AH550" i="1"/>
  <c r="AE554" i="1"/>
  <c r="AG554" i="1"/>
  <c r="AI554" i="1"/>
  <c r="AF554" i="1"/>
  <c r="AH554" i="1"/>
  <c r="AE582" i="1"/>
  <c r="AG582" i="1"/>
  <c r="AI582" i="1"/>
  <c r="AF582" i="1"/>
  <c r="AH582" i="1"/>
  <c r="AE586" i="1"/>
  <c r="AG586" i="1"/>
  <c r="AI586" i="1"/>
  <c r="AF586" i="1"/>
  <c r="AH586" i="1"/>
  <c r="AE614" i="1"/>
  <c r="AG614" i="1"/>
  <c r="AI614" i="1"/>
  <c r="AF614" i="1"/>
  <c r="AH614" i="1"/>
  <c r="AE618" i="1"/>
  <c r="AG618" i="1"/>
  <c r="AI618" i="1"/>
  <c r="AF618" i="1"/>
  <c r="AH618" i="1"/>
  <c r="AF7" i="1"/>
  <c r="AH7" i="1"/>
  <c r="AE7" i="1"/>
  <c r="AG7" i="1"/>
  <c r="AI7" i="1"/>
  <c r="AF35" i="1"/>
  <c r="AH35" i="1"/>
  <c r="AE35" i="1"/>
  <c r="AG35" i="1"/>
  <c r="AI35" i="1"/>
  <c r="AF39" i="1"/>
  <c r="AH39" i="1"/>
  <c r="AE39" i="1"/>
  <c r="AG39" i="1"/>
  <c r="AI39" i="1"/>
  <c r="AF67" i="1"/>
  <c r="AH67" i="1"/>
  <c r="AE67" i="1"/>
  <c r="AG67" i="1"/>
  <c r="AI67" i="1"/>
  <c r="AF71" i="1"/>
  <c r="AH71" i="1"/>
  <c r="AE71" i="1"/>
  <c r="AG71" i="1"/>
  <c r="AI71" i="1"/>
  <c r="AE99" i="1"/>
  <c r="AG99" i="1"/>
  <c r="AI99" i="1"/>
  <c r="AF99" i="1"/>
  <c r="AH99" i="1"/>
  <c r="AE103" i="1"/>
  <c r="AG103" i="1"/>
  <c r="AI103" i="1"/>
  <c r="AF103" i="1"/>
  <c r="AH103" i="1"/>
  <c r="AE131" i="1"/>
  <c r="AG131" i="1"/>
  <c r="AI131" i="1"/>
  <c r="AF131" i="1"/>
  <c r="AH131" i="1"/>
  <c r="AE135" i="1"/>
  <c r="AG135" i="1"/>
  <c r="AI135" i="1"/>
  <c r="AF135" i="1"/>
  <c r="AH135" i="1"/>
  <c r="AE163" i="1"/>
  <c r="AG163" i="1"/>
  <c r="AI163" i="1"/>
  <c r="AF163" i="1"/>
  <c r="AH163" i="1"/>
  <c r="AE167" i="1"/>
  <c r="AG167" i="1"/>
  <c r="AI167" i="1"/>
  <c r="AF167" i="1"/>
  <c r="AH167" i="1"/>
  <c r="AE195" i="1"/>
  <c r="AG195" i="1"/>
  <c r="AI195" i="1"/>
  <c r="AF195" i="1"/>
  <c r="AH195" i="1"/>
  <c r="AE199" i="1"/>
  <c r="AG199" i="1"/>
  <c r="AI199" i="1"/>
  <c r="AF199" i="1"/>
  <c r="AH199" i="1"/>
  <c r="AF227" i="1"/>
  <c r="AH227" i="1"/>
  <c r="AE227" i="1"/>
  <c r="AG227" i="1"/>
  <c r="AI227" i="1"/>
  <c r="AF231" i="1"/>
  <c r="AH231" i="1"/>
  <c r="AE231" i="1"/>
  <c r="AG231" i="1"/>
  <c r="AI231" i="1"/>
  <c r="AF259" i="1"/>
  <c r="AH259" i="1"/>
  <c r="AE259" i="1"/>
  <c r="AG259" i="1"/>
  <c r="AI259" i="1"/>
  <c r="AF263" i="1"/>
  <c r="AH263" i="1"/>
  <c r="AE263" i="1"/>
  <c r="AG263" i="1"/>
  <c r="AI263" i="1"/>
  <c r="AF291" i="1"/>
  <c r="AH291" i="1"/>
  <c r="AE291" i="1"/>
  <c r="AG291" i="1"/>
  <c r="AI291" i="1"/>
  <c r="AF295" i="1"/>
  <c r="AH295" i="1"/>
  <c r="AE295" i="1"/>
  <c r="AG295" i="1"/>
  <c r="AI295" i="1"/>
  <c r="AF323" i="1"/>
  <c r="AH323" i="1"/>
  <c r="AE323" i="1"/>
  <c r="AG323" i="1"/>
  <c r="AI323" i="1"/>
  <c r="AF327" i="1"/>
  <c r="AH327" i="1"/>
  <c r="AE327" i="1"/>
  <c r="AG327" i="1"/>
  <c r="AI327" i="1"/>
  <c r="AF355" i="1"/>
  <c r="AH355" i="1"/>
  <c r="AE355" i="1"/>
  <c r="AG355" i="1"/>
  <c r="AI355" i="1"/>
  <c r="AF359" i="1"/>
  <c r="AH359" i="1"/>
  <c r="AE359" i="1"/>
  <c r="AG359" i="1"/>
  <c r="AI359" i="1"/>
  <c r="AF387" i="1"/>
  <c r="AH387" i="1"/>
  <c r="AE387" i="1"/>
  <c r="AG387" i="1"/>
  <c r="AI387" i="1"/>
  <c r="AF391" i="1"/>
  <c r="AH391" i="1"/>
  <c r="AE391" i="1"/>
  <c r="AG391" i="1"/>
  <c r="AI391" i="1"/>
  <c r="AF419" i="1"/>
  <c r="AH419" i="1"/>
  <c r="AE419" i="1"/>
  <c r="AG419" i="1"/>
  <c r="AI419" i="1"/>
  <c r="AF423" i="1"/>
  <c r="AH423" i="1"/>
  <c r="AE423" i="1"/>
  <c r="AG423" i="1"/>
  <c r="AI423" i="1"/>
  <c r="AF451" i="1"/>
  <c r="AH451" i="1"/>
  <c r="AE451" i="1"/>
  <c r="AG451" i="1"/>
  <c r="AI451" i="1"/>
  <c r="AF455" i="1"/>
  <c r="AH455" i="1"/>
  <c r="AE455" i="1"/>
  <c r="AG455" i="1"/>
  <c r="AI455" i="1"/>
  <c r="AF483" i="1"/>
  <c r="AH483" i="1"/>
  <c r="AE483" i="1"/>
  <c r="AG483" i="1"/>
  <c r="AI483" i="1"/>
  <c r="AF487" i="1"/>
  <c r="AH487" i="1"/>
  <c r="AE487" i="1"/>
  <c r="AG487" i="1"/>
  <c r="AI487" i="1"/>
  <c r="AF515" i="1"/>
  <c r="AH515" i="1"/>
  <c r="AE515" i="1"/>
  <c r="AG515" i="1"/>
  <c r="AI515" i="1"/>
  <c r="AF519" i="1"/>
  <c r="AH519" i="1"/>
  <c r="AE519" i="1"/>
  <c r="AG519" i="1"/>
  <c r="AI519" i="1"/>
  <c r="AF547" i="1"/>
  <c r="AH547" i="1"/>
  <c r="AE547" i="1"/>
  <c r="AG547" i="1"/>
  <c r="AI547" i="1"/>
  <c r="AF551" i="1"/>
  <c r="AH551" i="1"/>
  <c r="AE551" i="1"/>
  <c r="AG551" i="1"/>
  <c r="AI551" i="1"/>
  <c r="AF579" i="1"/>
  <c r="AH579" i="1"/>
  <c r="AE579" i="1"/>
  <c r="AG579" i="1"/>
  <c r="AI579" i="1"/>
  <c r="AF583" i="1"/>
  <c r="AH583" i="1"/>
  <c r="AE583" i="1"/>
  <c r="AG583" i="1"/>
  <c r="AI583" i="1"/>
  <c r="AF611" i="1"/>
  <c r="AH611" i="1"/>
  <c r="AE611" i="1"/>
  <c r="AG611" i="1"/>
  <c r="AI611" i="1"/>
  <c r="AF615" i="1"/>
  <c r="AH615" i="1"/>
  <c r="AE615" i="1"/>
  <c r="AG615" i="1"/>
  <c r="AI615" i="1"/>
  <c r="AE4" i="1"/>
  <c r="AG4" i="1"/>
  <c r="AI4" i="1"/>
  <c r="AF4" i="1"/>
  <c r="AH4" i="1"/>
  <c r="AE8" i="1"/>
  <c r="AG8" i="1"/>
  <c r="AI8" i="1"/>
  <c r="AF8" i="1"/>
  <c r="AH8" i="1"/>
  <c r="AE36" i="1"/>
  <c r="AG36" i="1"/>
  <c r="AI36" i="1"/>
  <c r="AF36" i="1"/>
  <c r="AH36" i="1"/>
  <c r="AE40" i="1"/>
  <c r="AG40" i="1"/>
  <c r="AI40" i="1"/>
  <c r="AF40" i="1"/>
  <c r="AH40" i="1"/>
  <c r="AE68" i="1"/>
  <c r="AG68" i="1"/>
  <c r="AI68" i="1"/>
  <c r="AF68" i="1"/>
  <c r="AH68" i="1"/>
  <c r="AE72" i="1"/>
  <c r="AF72" i="1"/>
  <c r="AH72" i="1"/>
  <c r="AG72" i="1"/>
  <c r="AI72" i="1"/>
  <c r="AF100" i="1"/>
  <c r="AH100" i="1"/>
  <c r="AE100" i="1"/>
  <c r="AG100" i="1"/>
  <c r="AI100" i="1"/>
  <c r="AF104" i="1"/>
  <c r="AH104" i="1"/>
  <c r="AE104" i="1"/>
  <c r="AG104" i="1"/>
  <c r="AI104" i="1"/>
  <c r="AF132" i="1"/>
  <c r="AH132" i="1"/>
  <c r="AE132" i="1"/>
  <c r="AG132" i="1"/>
  <c r="AI132" i="1"/>
  <c r="AF136" i="1"/>
  <c r="AH136" i="1"/>
  <c r="AE136" i="1"/>
  <c r="AG136" i="1"/>
  <c r="AI136" i="1"/>
  <c r="AF164" i="1"/>
  <c r="AH164" i="1"/>
  <c r="AE164" i="1"/>
  <c r="AG164" i="1"/>
  <c r="AI164" i="1"/>
  <c r="AF168" i="1"/>
  <c r="AH168" i="1"/>
  <c r="AE168" i="1"/>
  <c r="AG168" i="1"/>
  <c r="AI168" i="1"/>
  <c r="AF196" i="1"/>
  <c r="AH196" i="1"/>
  <c r="AE196" i="1"/>
  <c r="AG196" i="1"/>
  <c r="AI196" i="1"/>
  <c r="AF200" i="1"/>
  <c r="AH200" i="1"/>
  <c r="AE200" i="1"/>
  <c r="AG200" i="1"/>
  <c r="AI200" i="1"/>
  <c r="AE228" i="1"/>
  <c r="AG228" i="1"/>
  <c r="AI228" i="1"/>
  <c r="AF228" i="1"/>
  <c r="AH228" i="1"/>
  <c r="AE232" i="1"/>
  <c r="AG232" i="1"/>
  <c r="AI232" i="1"/>
  <c r="AF232" i="1"/>
  <c r="AH232" i="1"/>
  <c r="AE260" i="1"/>
  <c r="AG260" i="1"/>
  <c r="AI260" i="1"/>
  <c r="AF260" i="1"/>
  <c r="AH260" i="1"/>
  <c r="AE264" i="1"/>
  <c r="AG264" i="1"/>
  <c r="AI264" i="1"/>
  <c r="AF264" i="1"/>
  <c r="AH264" i="1"/>
  <c r="AE292" i="1"/>
  <c r="AG292" i="1"/>
  <c r="AI292" i="1"/>
  <c r="AF292" i="1"/>
  <c r="AH292" i="1"/>
  <c r="AE296" i="1"/>
  <c r="AG296" i="1"/>
  <c r="AI296" i="1"/>
  <c r="AF296" i="1"/>
  <c r="AH296" i="1"/>
  <c r="AE324" i="1"/>
  <c r="AG324" i="1"/>
  <c r="AI324" i="1"/>
  <c r="AF324" i="1"/>
  <c r="AH324" i="1"/>
  <c r="AE328" i="1"/>
  <c r="AG328" i="1"/>
  <c r="AI328" i="1"/>
  <c r="AF328" i="1"/>
  <c r="AH328" i="1"/>
  <c r="AE356" i="1"/>
  <c r="AG356" i="1"/>
  <c r="AI356" i="1"/>
  <c r="AF356" i="1"/>
  <c r="AH356" i="1"/>
  <c r="AE360" i="1"/>
  <c r="AG360" i="1"/>
  <c r="AI360" i="1"/>
  <c r="AF360" i="1"/>
  <c r="AH360" i="1"/>
  <c r="AE388" i="1"/>
  <c r="AG388" i="1"/>
  <c r="AI388" i="1"/>
  <c r="AF388" i="1"/>
  <c r="AH388" i="1"/>
  <c r="AE392" i="1"/>
  <c r="AG392" i="1"/>
  <c r="AI392" i="1"/>
  <c r="AF392" i="1"/>
  <c r="AH392" i="1"/>
  <c r="AE420" i="1"/>
  <c r="AG420" i="1"/>
  <c r="AI420" i="1"/>
  <c r="AF420" i="1"/>
  <c r="AH420" i="1"/>
  <c r="AE424" i="1"/>
  <c r="AG424" i="1"/>
  <c r="AI424" i="1"/>
  <c r="AF424" i="1"/>
  <c r="AH424" i="1"/>
  <c r="AE452" i="1"/>
  <c r="AG452" i="1"/>
  <c r="AI452" i="1"/>
  <c r="AF452" i="1"/>
  <c r="AH452" i="1"/>
  <c r="AE456" i="1"/>
  <c r="AG456" i="1"/>
  <c r="AI456" i="1"/>
  <c r="AF456" i="1"/>
  <c r="AH456" i="1"/>
  <c r="AE484" i="1"/>
  <c r="AG484" i="1"/>
  <c r="AI484" i="1"/>
  <c r="AF484" i="1"/>
  <c r="AH484" i="1"/>
  <c r="AE488" i="1"/>
  <c r="AG488" i="1"/>
  <c r="AI488" i="1"/>
  <c r="AF488" i="1"/>
  <c r="AH488" i="1"/>
  <c r="AE516" i="1"/>
  <c r="AG516" i="1"/>
  <c r="AI516" i="1"/>
  <c r="AF516" i="1"/>
  <c r="AH516" i="1"/>
  <c r="AE520" i="1"/>
  <c r="AG520" i="1"/>
  <c r="AI520" i="1"/>
  <c r="AF520" i="1"/>
  <c r="AH520" i="1"/>
  <c r="AE548" i="1"/>
  <c r="AG548" i="1"/>
  <c r="AI548" i="1"/>
  <c r="AF548" i="1"/>
  <c r="AH548" i="1"/>
  <c r="AE552" i="1"/>
  <c r="AG552" i="1"/>
  <c r="AI552" i="1"/>
  <c r="AF552" i="1"/>
  <c r="AH552" i="1"/>
  <c r="AE580" i="1"/>
  <c r="AG580" i="1"/>
  <c r="AI580" i="1"/>
  <c r="AF580" i="1"/>
  <c r="AH580" i="1"/>
  <c r="AE584" i="1"/>
  <c r="AG584" i="1"/>
  <c r="AI584" i="1"/>
  <c r="AF584" i="1"/>
  <c r="AH584" i="1"/>
  <c r="AE612" i="1"/>
  <c r="AG612" i="1"/>
  <c r="AI612" i="1"/>
  <c r="AF612" i="1"/>
  <c r="AH612" i="1"/>
  <c r="AE616" i="1"/>
  <c r="AG616" i="1"/>
  <c r="AI616" i="1"/>
  <c r="AF616" i="1"/>
  <c r="AH616" i="1"/>
  <c r="AG3" i="1"/>
  <c r="AE3" i="1"/>
  <c r="AH3" i="1"/>
  <c r="AF3" i="1"/>
  <c r="AQ418" i="4"/>
  <c r="AZ418" i="4"/>
  <c r="AW418" i="4"/>
  <c r="AT418" i="4"/>
  <c r="AQ414" i="4"/>
  <c r="AZ414" i="4"/>
  <c r="AW414" i="4"/>
  <c r="AT414" i="4"/>
  <c r="AW410" i="4"/>
  <c r="AT410" i="4"/>
  <c r="AZ408" i="4"/>
  <c r="AW408" i="4"/>
  <c r="AT408" i="4"/>
  <c r="AZ406" i="4"/>
  <c r="AW406" i="4"/>
  <c r="AT406" i="4"/>
  <c r="AZ402" i="4"/>
  <c r="AT402" i="4"/>
  <c r="AZ398" i="4"/>
  <c r="AW398" i="4"/>
  <c r="AT398" i="4"/>
  <c r="AW392" i="4"/>
  <c r="AT392" i="4"/>
  <c r="AZ390" i="4"/>
  <c r="AW390" i="4"/>
  <c r="AT390" i="4"/>
  <c r="AZ388" i="4"/>
  <c r="AT388" i="4"/>
  <c r="AW417" i="4"/>
  <c r="AZ417" i="4"/>
  <c r="AQ417" i="4"/>
  <c r="AT413" i="4"/>
  <c r="AW413" i="4"/>
  <c r="AZ413" i="4"/>
  <c r="AQ413" i="4"/>
  <c r="AT405" i="4"/>
  <c r="AW405" i="4"/>
  <c r="AZ405" i="4"/>
  <c r="AT401" i="4"/>
  <c r="AW397" i="4"/>
  <c r="AZ397" i="4"/>
  <c r="AZ394" i="4"/>
  <c r="AT394" i="4"/>
  <c r="AT415" i="4"/>
  <c r="AW415" i="4"/>
  <c r="AZ415" i="4"/>
  <c r="AQ415" i="4"/>
  <c r="AW411" i="4"/>
  <c r="AZ411" i="4"/>
  <c r="AQ411" i="4"/>
  <c r="AT409" i="4"/>
  <c r="AW409" i="4"/>
  <c r="AZ409" i="4"/>
  <c r="AT407" i="4"/>
  <c r="AZ407" i="4"/>
  <c r="AT403" i="4"/>
  <c r="AW403" i="4"/>
  <c r="AZ403" i="4"/>
  <c r="AT399" i="4"/>
  <c r="AW399" i="4"/>
  <c r="AZ399" i="4"/>
  <c r="AZ396" i="4"/>
  <c r="AW396" i="4"/>
  <c r="AT396" i="4"/>
  <c r="AT391" i="4"/>
  <c r="AZ391" i="4"/>
  <c r="AT389" i="4"/>
  <c r="AW389" i="4"/>
  <c r="AZ389" i="4"/>
  <c r="AW387" i="4"/>
  <c r="AZ387" i="4"/>
  <c r="AQ416" i="4"/>
  <c r="AZ416" i="4"/>
  <c r="AW416" i="4"/>
  <c r="AT416" i="4"/>
  <c r="AZ412" i="4"/>
  <c r="AW412" i="4"/>
  <c r="AT412" i="4"/>
  <c r="AZ404" i="4"/>
  <c r="AW404" i="4"/>
  <c r="AT404" i="4"/>
  <c r="AZ400" i="4"/>
  <c r="AT400" i="4"/>
  <c r="AW395" i="4"/>
  <c r="AZ395" i="4"/>
  <c r="AT393" i="4"/>
  <c r="AZ393" i="4"/>
  <c r="AI3" i="1"/>
  <c r="AX418" i="4"/>
  <c r="BA418" i="4" s="1"/>
  <c r="AU418" i="4"/>
  <c r="AX414" i="4"/>
  <c r="BA414" i="4" s="1"/>
  <c r="AU414" i="4"/>
  <c r="AX410" i="4"/>
  <c r="BA410" i="4" s="1"/>
  <c r="AU410" i="4"/>
  <c r="AX408" i="4"/>
  <c r="BA408" i="4" s="1"/>
  <c r="AU408" i="4"/>
  <c r="AX406" i="4"/>
  <c r="BA406" i="4" s="1"/>
  <c r="AU406" i="4"/>
  <c r="AU402" i="4"/>
  <c r="AX398" i="4"/>
  <c r="BA398" i="4" s="1"/>
  <c r="AU398" i="4"/>
  <c r="AX392" i="4"/>
  <c r="BA392" i="4" s="1"/>
  <c r="AU392" i="4"/>
  <c r="AX390" i="4"/>
  <c r="BA390" i="4" s="1"/>
  <c r="AU390" i="4"/>
  <c r="AU388" i="4"/>
  <c r="AX417" i="4"/>
  <c r="BA417" i="4" s="1"/>
  <c r="AU413" i="4"/>
  <c r="AX413" i="4"/>
  <c r="BA413" i="4" s="1"/>
  <c r="AU405" i="4"/>
  <c r="AX405" i="4"/>
  <c r="BA405" i="4" s="1"/>
  <c r="AU401" i="4"/>
  <c r="AX397" i="4"/>
  <c r="BA397" i="4" s="1"/>
  <c r="AU394" i="4"/>
  <c r="AU415" i="4"/>
  <c r="AX415" i="4"/>
  <c r="BA415" i="4" s="1"/>
  <c r="AX411" i="4"/>
  <c r="BA411" i="4" s="1"/>
  <c r="AU409" i="4"/>
  <c r="AX409" i="4"/>
  <c r="BA409" i="4" s="1"/>
  <c r="AU407" i="4"/>
  <c r="AU403" i="4"/>
  <c r="AX403" i="4"/>
  <c r="BA403" i="4" s="1"/>
  <c r="AU399" i="4"/>
  <c r="AX399" i="4"/>
  <c r="BA399" i="4" s="1"/>
  <c r="AX396" i="4"/>
  <c r="BA396" i="4" s="1"/>
  <c r="AU396" i="4"/>
  <c r="AU391" i="4"/>
  <c r="AU389" i="4"/>
  <c r="AX389" i="4"/>
  <c r="BA389" i="4" s="1"/>
  <c r="AX387" i="4"/>
  <c r="BA387" i="4" s="1"/>
  <c r="AX416" i="4"/>
  <c r="BA416" i="4" s="1"/>
  <c r="AU416" i="4"/>
  <c r="AX412" i="4"/>
  <c r="BA412" i="4" s="1"/>
  <c r="AU412" i="4"/>
  <c r="AX404" i="4"/>
  <c r="BA404" i="4" s="1"/>
  <c r="AU404" i="4"/>
  <c r="AU400" i="4"/>
  <c r="AX395" i="4"/>
  <c r="BA395" i="4" s="1"/>
  <c r="AU393" i="4"/>
  <c r="G450" i="4"/>
  <c r="G450" i="9" s="1"/>
  <c r="G447" i="4"/>
  <c r="G447" i="9" s="1"/>
  <c r="G446" i="4"/>
  <c r="G446" i="9" s="1"/>
  <c r="G443" i="4"/>
  <c r="G443" i="9" s="1"/>
  <c r="G442" i="4"/>
  <c r="G442" i="9" s="1"/>
  <c r="G441" i="4"/>
  <c r="G441" i="9" s="1"/>
  <c r="G440" i="4"/>
  <c r="G440" i="9" s="1"/>
  <c r="G439" i="4"/>
  <c r="G439" i="9" s="1"/>
  <c r="G438" i="4"/>
  <c r="G438" i="9" s="1"/>
  <c r="G435" i="4"/>
  <c r="G435" i="9" s="1"/>
  <c r="G434" i="4"/>
  <c r="G434" i="9" s="1"/>
  <c r="G431" i="4"/>
  <c r="G431" i="9" s="1"/>
  <c r="G430" i="4"/>
  <c r="G430" i="9" s="1"/>
  <c r="G428" i="4"/>
  <c r="G428" i="9" s="1"/>
  <c r="G424" i="4"/>
  <c r="G424" i="9" s="1"/>
  <c r="G423" i="4"/>
  <c r="G423" i="9" s="1"/>
  <c r="G422" i="4"/>
  <c r="G422" i="9" s="1"/>
  <c r="G421" i="4"/>
  <c r="G421" i="9" s="1"/>
  <c r="G420" i="4"/>
  <c r="G420" i="9" s="1"/>
  <c r="G419" i="4"/>
  <c r="G419" i="9" s="1"/>
  <c r="G449" i="4"/>
  <c r="G449" i="9" s="1"/>
  <c r="G448" i="4"/>
  <c r="G448" i="9" s="1"/>
  <c r="G445" i="4"/>
  <c r="G445" i="9" s="1"/>
  <c r="G444" i="4"/>
  <c r="G444" i="9" s="1"/>
  <c r="G437" i="4"/>
  <c r="G437" i="9" s="1"/>
  <c r="G436" i="4"/>
  <c r="G436" i="9" s="1"/>
  <c r="G433" i="4"/>
  <c r="G433" i="9" s="1"/>
  <c r="G432" i="4"/>
  <c r="G432" i="9" s="1"/>
  <c r="G429" i="4"/>
  <c r="G429" i="9" s="1"/>
  <c r="G427" i="4"/>
  <c r="G427" i="9" s="1"/>
  <c r="G426" i="4"/>
  <c r="G426" i="9" s="1"/>
  <c r="G425" i="4"/>
  <c r="G425" i="9" s="1"/>
  <c r="K450" i="4"/>
  <c r="L450" i="9" s="1"/>
  <c r="AQ450" i="9" s="1"/>
  <c r="K446" i="4"/>
  <c r="L446" i="9" s="1"/>
  <c r="AQ446" i="9" s="1"/>
  <c r="K442" i="4"/>
  <c r="K440" i="4"/>
  <c r="K438" i="4"/>
  <c r="K434" i="4"/>
  <c r="K430" i="4"/>
  <c r="K424" i="4"/>
  <c r="K422" i="4"/>
  <c r="K420" i="4"/>
  <c r="K449" i="4"/>
  <c r="L449" i="9" s="1"/>
  <c r="AQ449" i="9" s="1"/>
  <c r="K445" i="4"/>
  <c r="L445" i="9" s="1"/>
  <c r="AQ445" i="9" s="1"/>
  <c r="K437" i="4"/>
  <c r="K433" i="4"/>
  <c r="K429" i="4"/>
  <c r="K426" i="4"/>
  <c r="K447" i="4"/>
  <c r="L447" i="9" s="1"/>
  <c r="AQ447" i="9" s="1"/>
  <c r="K443" i="4"/>
  <c r="L443" i="9" s="1"/>
  <c r="AQ443" i="9" s="1"/>
  <c r="K441" i="4"/>
  <c r="K439" i="4"/>
  <c r="K435" i="4"/>
  <c r="K431" i="4"/>
  <c r="K428" i="4"/>
  <c r="K423" i="4"/>
  <c r="K421" i="4"/>
  <c r="K419" i="4"/>
  <c r="K448" i="4"/>
  <c r="L448" i="9" s="1"/>
  <c r="AQ448" i="9" s="1"/>
  <c r="K444" i="4"/>
  <c r="L444" i="9" s="1"/>
  <c r="AQ444" i="9" s="1"/>
  <c r="K436" i="4"/>
  <c r="K432" i="4"/>
  <c r="K427" i="4"/>
  <c r="K425" i="4"/>
  <c r="F482" i="4"/>
  <c r="F479" i="4"/>
  <c r="F478" i="4"/>
  <c r="F475" i="4"/>
  <c r="F474" i="4"/>
  <c r="F473" i="4"/>
  <c r="F472" i="4"/>
  <c r="F471" i="4"/>
  <c r="F470" i="4"/>
  <c r="F467" i="4"/>
  <c r="F466" i="4"/>
  <c r="F463" i="4"/>
  <c r="F462" i="4"/>
  <c r="F460" i="4"/>
  <c r="F456" i="4"/>
  <c r="F455" i="4"/>
  <c r="F454" i="4"/>
  <c r="F453" i="4"/>
  <c r="F452" i="4"/>
  <c r="F451" i="4"/>
  <c r="F481" i="4"/>
  <c r="F480" i="4"/>
  <c r="F477" i="4"/>
  <c r="F476" i="4"/>
  <c r="F469" i="4"/>
  <c r="F468" i="4"/>
  <c r="F465" i="4"/>
  <c r="F464" i="4"/>
  <c r="F461" i="4"/>
  <c r="F459" i="4"/>
  <c r="F458" i="4"/>
  <c r="F457" i="4"/>
  <c r="E225" i="1"/>
  <c r="D225" i="1" s="1"/>
  <c r="H257" i="1"/>
  <c r="E221" i="1"/>
  <c r="D221" i="1" s="1"/>
  <c r="H253" i="1"/>
  <c r="E217" i="1"/>
  <c r="D217" i="1" s="1"/>
  <c r="H249" i="1"/>
  <c r="E213" i="1"/>
  <c r="D213" i="1" s="1"/>
  <c r="H245" i="1"/>
  <c r="E209" i="1"/>
  <c r="D209" i="1" s="1"/>
  <c r="H241" i="1"/>
  <c r="E205" i="1"/>
  <c r="D205" i="1" s="1"/>
  <c r="H237" i="1"/>
  <c r="E201" i="1"/>
  <c r="D201" i="1" s="1"/>
  <c r="H233" i="1"/>
  <c r="E199" i="1"/>
  <c r="D199" i="1" s="1"/>
  <c r="H231" i="1"/>
  <c r="E197" i="1"/>
  <c r="D197" i="1" s="1"/>
  <c r="H229" i="1"/>
  <c r="E223" i="1"/>
  <c r="D223" i="1" s="1"/>
  <c r="H255" i="1"/>
  <c r="E219" i="1"/>
  <c r="D219" i="1" s="1"/>
  <c r="H251" i="1"/>
  <c r="E215" i="1"/>
  <c r="D215" i="1" s="1"/>
  <c r="H247" i="1"/>
  <c r="E211" i="1"/>
  <c r="D211" i="1" s="1"/>
  <c r="H243" i="1"/>
  <c r="E207" i="1"/>
  <c r="D207" i="1" s="1"/>
  <c r="H239" i="1"/>
  <c r="E203" i="1"/>
  <c r="D203" i="1" s="1"/>
  <c r="H235" i="1"/>
  <c r="E226" i="1"/>
  <c r="D226" i="1" s="1"/>
  <c r="H258" i="1"/>
  <c r="E224" i="1"/>
  <c r="D224" i="1" s="1"/>
  <c r="H256" i="1"/>
  <c r="E222" i="1"/>
  <c r="D222" i="1" s="1"/>
  <c r="H254" i="1"/>
  <c r="E220" i="1"/>
  <c r="D220" i="1" s="1"/>
  <c r="H252" i="1"/>
  <c r="E218" i="1"/>
  <c r="D218" i="1" s="1"/>
  <c r="H250" i="1"/>
  <c r="E216" i="1"/>
  <c r="D216" i="1" s="1"/>
  <c r="H248" i="1"/>
  <c r="E214" i="1"/>
  <c r="D214" i="1" s="1"/>
  <c r="H246" i="1"/>
  <c r="E212" i="1"/>
  <c r="D212" i="1" s="1"/>
  <c r="H244" i="1"/>
  <c r="E210" i="1"/>
  <c r="D210" i="1" s="1"/>
  <c r="H242" i="1"/>
  <c r="E208" i="1"/>
  <c r="D208" i="1" s="1"/>
  <c r="H240" i="1"/>
  <c r="E206" i="1"/>
  <c r="D206" i="1" s="1"/>
  <c r="H238" i="1"/>
  <c r="E204" i="1"/>
  <c r="D204" i="1" s="1"/>
  <c r="H236" i="1"/>
  <c r="E202" i="1"/>
  <c r="D202" i="1" s="1"/>
  <c r="H234" i="1"/>
  <c r="E200" i="1"/>
  <c r="D200" i="1" s="1"/>
  <c r="H232" i="1"/>
  <c r="E198" i="1"/>
  <c r="D198" i="1" s="1"/>
  <c r="H230" i="1"/>
  <c r="E196" i="1"/>
  <c r="D196" i="1" s="1"/>
  <c r="H228" i="1"/>
  <c r="E163" i="1"/>
  <c r="D163" i="1" s="1"/>
  <c r="H195" i="1"/>
  <c r="M27" i="1"/>
  <c r="M29" i="1"/>
  <c r="M31" i="1"/>
  <c r="M33" i="1"/>
  <c r="M59" i="1"/>
  <c r="M61" i="1"/>
  <c r="M63" i="1"/>
  <c r="M65" i="1"/>
  <c r="M91" i="1"/>
  <c r="M93" i="1"/>
  <c r="M95" i="1"/>
  <c r="M97" i="1"/>
  <c r="M123" i="1"/>
  <c r="M125" i="1"/>
  <c r="M127" i="1"/>
  <c r="M129" i="1"/>
  <c r="M155" i="1"/>
  <c r="M157" i="1"/>
  <c r="M159" i="1"/>
  <c r="M161" i="1"/>
  <c r="M187" i="1"/>
  <c r="M189" i="1"/>
  <c r="M191" i="1"/>
  <c r="M193" i="1"/>
  <c r="M219" i="1"/>
  <c r="M221" i="1"/>
  <c r="M223" i="1"/>
  <c r="M225" i="1"/>
  <c r="M251" i="1"/>
  <c r="M253" i="1"/>
  <c r="M255" i="1"/>
  <c r="M257" i="1"/>
  <c r="M283" i="1"/>
  <c r="M285" i="1"/>
  <c r="M287" i="1"/>
  <c r="M289" i="1"/>
  <c r="M315" i="1"/>
  <c r="M317" i="1"/>
  <c r="M319" i="1"/>
  <c r="M321" i="1"/>
  <c r="M347" i="1"/>
  <c r="M349" i="1"/>
  <c r="M351" i="1"/>
  <c r="M353" i="1"/>
  <c r="M379" i="1"/>
  <c r="M381" i="1"/>
  <c r="M383" i="1"/>
  <c r="M385" i="1"/>
  <c r="M411" i="1"/>
  <c r="M413" i="1"/>
  <c r="M415" i="1"/>
  <c r="M417" i="1"/>
  <c r="M443" i="1"/>
  <c r="M445" i="1"/>
  <c r="M447" i="1"/>
  <c r="M449" i="1"/>
  <c r="M475" i="1"/>
  <c r="M477" i="1"/>
  <c r="M479" i="1"/>
  <c r="M481" i="1"/>
  <c r="M507" i="1"/>
  <c r="M509" i="1"/>
  <c r="M511" i="1"/>
  <c r="M513" i="1"/>
  <c r="M539" i="1"/>
  <c r="M541" i="1"/>
  <c r="M543" i="1"/>
  <c r="M545" i="1"/>
  <c r="M571" i="1"/>
  <c r="M573" i="1"/>
  <c r="M575" i="1"/>
  <c r="M577" i="1"/>
  <c r="M603" i="1"/>
  <c r="M605" i="1"/>
  <c r="M607" i="1"/>
  <c r="M609" i="1"/>
  <c r="M635" i="1"/>
  <c r="M637" i="1"/>
  <c r="M639" i="1"/>
  <c r="M641" i="1"/>
  <c r="M28" i="1"/>
  <c r="M30" i="1"/>
  <c r="M32" i="1"/>
  <c r="M34" i="1"/>
  <c r="M60" i="1"/>
  <c r="M62" i="1"/>
  <c r="M64" i="1"/>
  <c r="M66" i="1"/>
  <c r="M92" i="1"/>
  <c r="M94" i="1"/>
  <c r="M96" i="1"/>
  <c r="M98" i="1"/>
  <c r="M124" i="1"/>
  <c r="M126" i="1"/>
  <c r="M128" i="1"/>
  <c r="M130" i="1"/>
  <c r="M156" i="1"/>
  <c r="M158" i="1"/>
  <c r="M160" i="1"/>
  <c r="M162" i="1"/>
  <c r="M188" i="1"/>
  <c r="M190" i="1"/>
  <c r="M192" i="1"/>
  <c r="M194" i="1"/>
  <c r="M220" i="1"/>
  <c r="M222" i="1"/>
  <c r="M224" i="1"/>
  <c r="M226" i="1"/>
  <c r="M252" i="1"/>
  <c r="M254" i="1"/>
  <c r="M256" i="1"/>
  <c r="M258" i="1"/>
  <c r="M284" i="1"/>
  <c r="M286" i="1"/>
  <c r="M288" i="1"/>
  <c r="M290" i="1"/>
  <c r="M316" i="1"/>
  <c r="M318" i="1"/>
  <c r="M320" i="1"/>
  <c r="M322" i="1"/>
  <c r="M348" i="1"/>
  <c r="M350" i="1"/>
  <c r="M352" i="1"/>
  <c r="M354" i="1"/>
  <c r="M380" i="1"/>
  <c r="M382" i="1"/>
  <c r="M384" i="1"/>
  <c r="M386" i="1"/>
  <c r="M412" i="1"/>
  <c r="M414" i="1"/>
  <c r="M416" i="1"/>
  <c r="M418" i="1"/>
  <c r="M444" i="1"/>
  <c r="M446" i="1"/>
  <c r="M448" i="1"/>
  <c r="M450" i="1"/>
  <c r="M476" i="1"/>
  <c r="M478" i="1"/>
  <c r="M480" i="1"/>
  <c r="M482" i="1"/>
  <c r="M508" i="1"/>
  <c r="M510" i="1"/>
  <c r="M512" i="1"/>
  <c r="M514" i="1"/>
  <c r="M540" i="1"/>
  <c r="M542" i="1"/>
  <c r="M544" i="1"/>
  <c r="M546" i="1"/>
  <c r="M572" i="1"/>
  <c r="M574" i="1"/>
  <c r="M576" i="1"/>
  <c r="M578" i="1"/>
  <c r="M604" i="1"/>
  <c r="M606" i="1"/>
  <c r="M608" i="1"/>
  <c r="M610" i="1"/>
  <c r="M636" i="1"/>
  <c r="M638" i="1"/>
  <c r="M640" i="1"/>
  <c r="M642" i="1"/>
  <c r="M11" i="1"/>
  <c r="M13" i="1"/>
  <c r="M15" i="1"/>
  <c r="M17" i="1"/>
  <c r="M43" i="1"/>
  <c r="M45" i="1"/>
  <c r="M47" i="1"/>
  <c r="M49" i="1"/>
  <c r="M75" i="1"/>
  <c r="M77" i="1"/>
  <c r="M79" i="1"/>
  <c r="M81" i="1"/>
  <c r="M107" i="1"/>
  <c r="M109" i="1"/>
  <c r="M111" i="1"/>
  <c r="M113" i="1"/>
  <c r="M139" i="1"/>
  <c r="M141" i="1"/>
  <c r="M143" i="1"/>
  <c r="M145" i="1"/>
  <c r="M171" i="1"/>
  <c r="M173" i="1"/>
  <c r="M175" i="1"/>
  <c r="M177" i="1"/>
  <c r="M203" i="1"/>
  <c r="M205" i="1"/>
  <c r="M207" i="1"/>
  <c r="M209" i="1"/>
  <c r="M235" i="1"/>
  <c r="M237" i="1"/>
  <c r="M239" i="1"/>
  <c r="M241" i="1"/>
  <c r="M267" i="1"/>
  <c r="M269" i="1"/>
  <c r="M271" i="1"/>
  <c r="M273" i="1"/>
  <c r="M299" i="1"/>
  <c r="M301" i="1"/>
  <c r="M303" i="1"/>
  <c r="M305" i="1"/>
  <c r="M331" i="1"/>
  <c r="M333" i="1"/>
  <c r="M335" i="1"/>
  <c r="M337" i="1"/>
  <c r="M363" i="1"/>
  <c r="M365" i="1"/>
  <c r="M367" i="1"/>
  <c r="M369" i="1"/>
  <c r="M395" i="1"/>
  <c r="M397" i="1"/>
  <c r="M399" i="1"/>
  <c r="M401" i="1"/>
  <c r="M427" i="1"/>
  <c r="M429" i="1"/>
  <c r="M431" i="1"/>
  <c r="M433" i="1"/>
  <c r="M459" i="1"/>
  <c r="M461" i="1"/>
  <c r="M463" i="1"/>
  <c r="M465" i="1"/>
  <c r="M491" i="1"/>
  <c r="M493" i="1"/>
  <c r="M495" i="1"/>
  <c r="M497" i="1"/>
  <c r="M523" i="1"/>
  <c r="M525" i="1"/>
  <c r="M527" i="1"/>
  <c r="M529" i="1"/>
  <c r="M555" i="1"/>
  <c r="M557" i="1"/>
  <c r="M559" i="1"/>
  <c r="M561" i="1"/>
  <c r="M587" i="1"/>
  <c r="M589" i="1"/>
  <c r="M591" i="1"/>
  <c r="M593" i="1"/>
  <c r="M619" i="1"/>
  <c r="M621" i="1"/>
  <c r="M623" i="1"/>
  <c r="M625" i="1"/>
  <c r="M12" i="1"/>
  <c r="M14" i="1"/>
  <c r="M16" i="1"/>
  <c r="M18" i="1"/>
  <c r="M44" i="1"/>
  <c r="M46" i="1"/>
  <c r="M48" i="1"/>
  <c r="M50" i="1"/>
  <c r="M76" i="1"/>
  <c r="M78" i="1"/>
  <c r="M80" i="1"/>
  <c r="M82" i="1"/>
  <c r="M108" i="1"/>
  <c r="M110" i="1"/>
  <c r="M112" i="1"/>
  <c r="M114" i="1"/>
  <c r="M140" i="1"/>
  <c r="M142" i="1"/>
  <c r="M144" i="1"/>
  <c r="M146" i="1"/>
  <c r="M172" i="1"/>
  <c r="M174" i="1"/>
  <c r="M176" i="1"/>
  <c r="M178" i="1"/>
  <c r="M204" i="1"/>
  <c r="M206" i="1"/>
  <c r="M208" i="1"/>
  <c r="M210" i="1"/>
  <c r="M236" i="1"/>
  <c r="M238" i="1"/>
  <c r="M240" i="1"/>
  <c r="M242" i="1"/>
  <c r="M268" i="1"/>
  <c r="M270" i="1"/>
  <c r="M272" i="1"/>
  <c r="M274" i="1"/>
  <c r="M300" i="1"/>
  <c r="M302" i="1"/>
  <c r="M304" i="1"/>
  <c r="M306" i="1"/>
  <c r="M332" i="1"/>
  <c r="M334" i="1"/>
  <c r="M336" i="1"/>
  <c r="M338" i="1"/>
  <c r="M364" i="1"/>
  <c r="M366" i="1"/>
  <c r="M368" i="1"/>
  <c r="M370" i="1"/>
  <c r="M396" i="1"/>
  <c r="M398" i="1"/>
  <c r="M400" i="1"/>
  <c r="M402" i="1"/>
  <c r="M428" i="1"/>
  <c r="M430" i="1"/>
  <c r="M432" i="1"/>
  <c r="M434" i="1"/>
  <c r="M460" i="1"/>
  <c r="M462" i="1"/>
  <c r="M464" i="1"/>
  <c r="M466" i="1"/>
  <c r="M492" i="1"/>
  <c r="M494" i="1"/>
  <c r="M496" i="1"/>
  <c r="M498" i="1"/>
  <c r="M524" i="1"/>
  <c r="M526" i="1"/>
  <c r="M528" i="1"/>
  <c r="M530" i="1"/>
  <c r="M556" i="1"/>
  <c r="M558" i="1"/>
  <c r="M560" i="1"/>
  <c r="M562" i="1"/>
  <c r="M588" i="1"/>
  <c r="M590" i="1"/>
  <c r="M592" i="1"/>
  <c r="M594" i="1"/>
  <c r="M620" i="1"/>
  <c r="M622" i="1"/>
  <c r="M624" i="1"/>
  <c r="M626" i="1"/>
  <c r="AP412" i="4"/>
  <c r="AN428" i="9"/>
  <c r="AS417" i="4"/>
  <c r="AN426" i="9"/>
  <c r="AN425" i="9"/>
  <c r="AN422" i="9"/>
  <c r="AV391" i="4"/>
  <c r="AS411" i="4"/>
  <c r="AN436" i="9"/>
  <c r="AU426" i="9"/>
  <c r="AN420" i="9"/>
  <c r="AN419" i="9"/>
  <c r="AR425" i="9"/>
  <c r="AN441" i="9"/>
  <c r="AU420" i="9"/>
  <c r="AU419" i="9"/>
  <c r="AR441" i="9"/>
  <c r="AN440" i="9"/>
  <c r="AR440" i="9"/>
  <c r="AX426" i="9"/>
  <c r="AN437" i="9"/>
  <c r="AS397" i="4"/>
  <c r="AY392" i="4"/>
  <c r="AN432" i="9"/>
  <c r="AX440" i="9"/>
  <c r="AR426" i="9"/>
  <c r="AN442" i="9"/>
  <c r="AR442" i="9" s="1"/>
  <c r="AX419" i="9"/>
  <c r="AU442" i="9"/>
  <c r="AU441" i="9"/>
  <c r="AR432" i="9"/>
  <c r="AV394" i="4"/>
  <c r="AN439" i="9"/>
  <c r="AX439" i="9" s="1"/>
  <c r="AR428" i="9"/>
  <c r="AN433" i="9"/>
  <c r="AX433" i="9" s="1"/>
  <c r="AU422" i="9"/>
  <c r="AR419" i="9"/>
  <c r="AN448" i="9"/>
  <c r="AX420" i="9"/>
  <c r="AX448" i="9"/>
  <c r="AY401" i="4"/>
  <c r="AS387" i="4"/>
  <c r="AX428" i="9"/>
  <c r="AN424" i="9"/>
  <c r="AN423" i="9"/>
  <c r="AR423" i="9" s="1"/>
  <c r="AR439" i="9"/>
  <c r="AX425" i="9"/>
  <c r="AN447" i="9"/>
  <c r="AU447" i="9" s="1"/>
  <c r="AN438" i="9"/>
  <c r="AX438" i="9" s="1"/>
  <c r="AX422" i="9"/>
  <c r="AR436" i="9"/>
  <c r="AN446" i="9"/>
  <c r="AN443" i="9"/>
  <c r="AV401" i="4"/>
  <c r="AU438" i="9"/>
  <c r="AR420" i="9"/>
  <c r="AR447" i="9"/>
  <c r="AN449" i="9"/>
  <c r="AN427" i="9"/>
  <c r="AX437" i="9"/>
  <c r="AX447" i="9"/>
  <c r="AR433" i="9"/>
  <c r="AU432" i="9"/>
  <c r="AX442" i="9"/>
  <c r="AX441" i="9"/>
  <c r="AO448" i="9"/>
  <c r="AY410" i="4"/>
  <c r="AN445" i="9"/>
  <c r="AX445" i="9" s="1"/>
  <c r="AN444" i="9"/>
  <c r="AR424" i="9"/>
  <c r="AN450" i="9"/>
  <c r="AR437" i="9"/>
  <c r="AU423" i="9"/>
  <c r="AN435" i="9"/>
  <c r="AU425" i="9"/>
  <c r="AN434" i="9"/>
  <c r="AU434" i="9" s="1"/>
  <c r="AR450" i="9"/>
  <c r="AR445" i="9"/>
  <c r="AX423" i="9"/>
  <c r="AX432" i="9"/>
  <c r="AO446" i="9"/>
  <c r="AX436" i="9"/>
  <c r="AX434" i="9"/>
  <c r="AU433" i="9"/>
  <c r="AS395" i="4"/>
  <c r="AN430" i="9"/>
  <c r="AU428" i="9"/>
  <c r="AN421" i="9"/>
  <c r="AU445" i="9"/>
  <c r="AN431" i="9"/>
  <c r="AR434" i="9"/>
  <c r="AR443" i="9"/>
  <c r="AN429" i="9"/>
  <c r="AO447" i="9"/>
  <c r="AU427" i="9"/>
  <c r="AR448" i="9"/>
  <c r="AU448" i="9"/>
  <c r="AU424" i="9"/>
  <c r="AX424" i="9"/>
  <c r="AX446" i="9"/>
  <c r="AU446" i="9"/>
  <c r="AR446" i="9"/>
  <c r="AX443" i="9"/>
  <c r="AU443" i="9"/>
  <c r="AO443" i="9"/>
  <c r="AR449" i="9"/>
  <c r="AX449" i="9"/>
  <c r="AO449" i="9"/>
  <c r="AU449" i="9"/>
  <c r="AX427" i="9"/>
  <c r="AR427" i="9"/>
  <c r="AR444" i="9"/>
  <c r="AU444" i="9"/>
  <c r="AX444" i="9"/>
  <c r="AO444" i="9"/>
  <c r="AU450" i="9"/>
  <c r="AO450" i="9"/>
  <c r="AX450" i="9"/>
  <c r="AR435" i="9"/>
  <c r="AU435" i="9"/>
  <c r="AR430" i="9"/>
  <c r="AU430" i="9"/>
  <c r="AX430" i="9"/>
  <c r="AR421" i="9"/>
  <c r="AX421" i="9"/>
  <c r="AU421" i="9"/>
  <c r="AX431" i="9"/>
  <c r="AU431" i="9"/>
  <c r="AR431" i="9"/>
  <c r="AX429" i="9"/>
  <c r="AR429" i="9"/>
  <c r="AU429" i="9"/>
  <c r="AU395" i="4" l="1"/>
  <c r="AT395" i="4"/>
  <c r="AZ401" i="4"/>
  <c r="AQ412" i="4"/>
  <c r="AR412" i="4"/>
  <c r="J586" i="9"/>
  <c r="I586" i="8"/>
  <c r="I618" i="3"/>
  <c r="J623" i="9"/>
  <c r="I623" i="8"/>
  <c r="J615" i="9"/>
  <c r="I615" i="8"/>
  <c r="J610" i="9"/>
  <c r="I610" i="8"/>
  <c r="I642" i="3"/>
  <c r="I611" i="3"/>
  <c r="J579" i="9"/>
  <c r="I579" i="8"/>
  <c r="J594" i="9"/>
  <c r="I594" i="8"/>
  <c r="I626" i="3"/>
  <c r="J639" i="9"/>
  <c r="I639" i="8"/>
  <c r="J627" i="9"/>
  <c r="I627" i="8"/>
  <c r="J590" i="9"/>
  <c r="I590" i="8"/>
  <c r="I622" i="3"/>
  <c r="J631" i="9"/>
  <c r="I631" i="8"/>
  <c r="J598" i="9"/>
  <c r="I598" i="8"/>
  <c r="I630" i="3"/>
  <c r="J602" i="9"/>
  <c r="I602" i="8"/>
  <c r="I634" i="3"/>
  <c r="J606" i="9"/>
  <c r="I606" i="8"/>
  <c r="I638" i="3"/>
  <c r="J582" i="9"/>
  <c r="I582" i="8"/>
  <c r="I614" i="3"/>
  <c r="J619" i="9"/>
  <c r="I619" i="8"/>
  <c r="J635" i="9"/>
  <c r="I635" i="8"/>
  <c r="AN418" i="4"/>
  <c r="AN412" i="4"/>
  <c r="AN416" i="4"/>
  <c r="AN414" i="4"/>
  <c r="AN415" i="4"/>
  <c r="AN413" i="4"/>
  <c r="BA371" i="4"/>
  <c r="AN371" i="4"/>
  <c r="BA357" i="4"/>
  <c r="AN357" i="4" s="1"/>
  <c r="AR395" i="4"/>
  <c r="AN395" i="4" s="1"/>
  <c r="AR404" i="4"/>
  <c r="AN404" i="4" s="1"/>
  <c r="AR389" i="4"/>
  <c r="AN389" i="4" s="1"/>
  <c r="AR396" i="4"/>
  <c r="AN396" i="4" s="1"/>
  <c r="AR403" i="4"/>
  <c r="AN403" i="4" s="1"/>
  <c r="AR409" i="4"/>
  <c r="AN409" i="4" s="1"/>
  <c r="AR397" i="4"/>
  <c r="AR405" i="4"/>
  <c r="AN405" i="4" s="1"/>
  <c r="AR390" i="4"/>
  <c r="AN390" i="4" s="1"/>
  <c r="AR398" i="4"/>
  <c r="AN398" i="4" s="1"/>
  <c r="AR406" i="4"/>
  <c r="AN406" i="4"/>
  <c r="AR410" i="4"/>
  <c r="AN410" i="4" s="1"/>
  <c r="BA358" i="4"/>
  <c r="AN358" i="4" s="1"/>
  <c r="BA372" i="4"/>
  <c r="AN372" i="4"/>
  <c r="AR393" i="4"/>
  <c r="AR400" i="4"/>
  <c r="AR387" i="4"/>
  <c r="AR391" i="4"/>
  <c r="AR399" i="4"/>
  <c r="AN399" i="4" s="1"/>
  <c r="AR407" i="4"/>
  <c r="AR394" i="4"/>
  <c r="AR401" i="4"/>
  <c r="AR388" i="4"/>
  <c r="AR392" i="4"/>
  <c r="AN392" i="4" s="1"/>
  <c r="AR402" i="4"/>
  <c r="AR408" i="4"/>
  <c r="AN408" i="4" s="1"/>
  <c r="AQ401" i="4"/>
  <c r="AQ396" i="4"/>
  <c r="AQ391" i="4"/>
  <c r="AQ405" i="4"/>
  <c r="AQ408" i="4"/>
  <c r="AQ407" i="4"/>
  <c r="AQ404" i="4"/>
  <c r="AQ398" i="4"/>
  <c r="AQ400" i="4"/>
  <c r="AQ392" i="4"/>
  <c r="AQ409" i="4"/>
  <c r="AQ387" i="4"/>
  <c r="AQ394" i="4"/>
  <c r="AQ402" i="4"/>
  <c r="AQ389" i="4"/>
  <c r="AQ397" i="4"/>
  <c r="AQ406" i="4"/>
  <c r="AQ393" i="4"/>
  <c r="AQ399" i="4"/>
  <c r="AQ388" i="4"/>
  <c r="AQ395" i="4"/>
  <c r="AQ403" i="4"/>
  <c r="AQ390" i="4"/>
  <c r="AZ392" i="4"/>
  <c r="AT397" i="4"/>
  <c r="AU397" i="4"/>
  <c r="AN397" i="4" s="1"/>
  <c r="AT411" i="4"/>
  <c r="AU411" i="4"/>
  <c r="AN411" i="4" s="1"/>
  <c r="AT417" i="4"/>
  <c r="AU417" i="4"/>
  <c r="AN417" i="4" s="1"/>
  <c r="AZ410" i="4"/>
  <c r="AU387" i="4"/>
  <c r="AT387" i="4"/>
  <c r="AX394" i="4"/>
  <c r="BA394" i="4" s="1"/>
  <c r="AW394" i="4"/>
  <c r="BA374" i="4"/>
  <c r="AN374" i="4" s="1"/>
  <c r="BA373" i="4"/>
  <c r="AN373" i="4" s="1"/>
  <c r="AT425" i="9"/>
  <c r="AS425" i="9"/>
  <c r="AW425" i="9"/>
  <c r="AV425" i="9"/>
  <c r="AY425" i="9"/>
  <c r="AZ425" i="9"/>
  <c r="AS427" i="9"/>
  <c r="AT427" i="9"/>
  <c r="AV427" i="9"/>
  <c r="AW427" i="9"/>
  <c r="AY427" i="9"/>
  <c r="AZ427" i="9"/>
  <c r="AS432" i="9"/>
  <c r="AT432" i="9"/>
  <c r="AV432" i="9"/>
  <c r="AW432" i="9"/>
  <c r="AY432" i="9"/>
  <c r="AZ432" i="9"/>
  <c r="AS436" i="9"/>
  <c r="AT436" i="9"/>
  <c r="AY436" i="9"/>
  <c r="AZ436" i="9"/>
  <c r="AS444" i="9"/>
  <c r="AT444" i="9"/>
  <c r="AV444" i="9"/>
  <c r="AW444" i="9"/>
  <c r="AY444" i="9"/>
  <c r="AZ444" i="9"/>
  <c r="AP444" i="9"/>
  <c r="AS448" i="9"/>
  <c r="AT448" i="9"/>
  <c r="AV448" i="9"/>
  <c r="AW448" i="9"/>
  <c r="AY448" i="9"/>
  <c r="AZ448" i="9"/>
  <c r="AP448" i="9"/>
  <c r="AS419" i="9"/>
  <c r="AT419" i="9"/>
  <c r="AV419" i="9"/>
  <c r="AW419" i="9"/>
  <c r="AY419" i="9"/>
  <c r="AZ419" i="9"/>
  <c r="AT421" i="9"/>
  <c r="AS421" i="9"/>
  <c r="AW421" i="9"/>
  <c r="AV421" i="9"/>
  <c r="AY421" i="9"/>
  <c r="AZ421" i="9"/>
  <c r="AS423" i="9"/>
  <c r="AT423" i="9"/>
  <c r="AV423" i="9"/>
  <c r="AW423" i="9"/>
  <c r="AY423" i="9"/>
  <c r="AZ423" i="9"/>
  <c r="AS428" i="9"/>
  <c r="AT428" i="9"/>
  <c r="AV428" i="9"/>
  <c r="AW428" i="9"/>
  <c r="AY428" i="9"/>
  <c r="AZ428" i="9"/>
  <c r="AS431" i="9"/>
  <c r="AT431" i="9"/>
  <c r="AV431" i="9"/>
  <c r="AW431" i="9"/>
  <c r="AY431" i="9"/>
  <c r="AZ431" i="9"/>
  <c r="AS435" i="9"/>
  <c r="AT435" i="9"/>
  <c r="AV435" i="9"/>
  <c r="AW435" i="9"/>
  <c r="AS439" i="9"/>
  <c r="AT439" i="9"/>
  <c r="AY439" i="9"/>
  <c r="AZ439" i="9"/>
  <c r="AT441" i="9"/>
  <c r="AS441" i="9"/>
  <c r="AW441" i="9"/>
  <c r="AV441" i="9"/>
  <c r="AY441" i="9"/>
  <c r="AZ441" i="9"/>
  <c r="AS443" i="9"/>
  <c r="AT443" i="9"/>
  <c r="AV443" i="9"/>
  <c r="AW443" i="9"/>
  <c r="AY443" i="9"/>
  <c r="AZ443" i="9"/>
  <c r="AP443" i="9"/>
  <c r="AS447" i="9"/>
  <c r="AT447" i="9"/>
  <c r="AV447" i="9"/>
  <c r="AW447" i="9"/>
  <c r="AY447" i="9"/>
  <c r="AZ447" i="9"/>
  <c r="AP447" i="9"/>
  <c r="AT426" i="9"/>
  <c r="AS426" i="9"/>
  <c r="AW426" i="9"/>
  <c r="AV426" i="9"/>
  <c r="AY426" i="9"/>
  <c r="AZ426" i="9"/>
  <c r="AT429" i="9"/>
  <c r="AS429" i="9"/>
  <c r="AW429" i="9"/>
  <c r="AV429" i="9"/>
  <c r="AY429" i="9"/>
  <c r="AZ429" i="9"/>
  <c r="AT433" i="9"/>
  <c r="AS433" i="9"/>
  <c r="AW433" i="9"/>
  <c r="AV433" i="9"/>
  <c r="AY433" i="9"/>
  <c r="AZ433" i="9"/>
  <c r="AT437" i="9"/>
  <c r="AS437" i="9"/>
  <c r="AY437" i="9"/>
  <c r="AZ437" i="9"/>
  <c r="AS445" i="9"/>
  <c r="AT445" i="9"/>
  <c r="AV445" i="9"/>
  <c r="AW445" i="9"/>
  <c r="AY445" i="9"/>
  <c r="AZ445" i="9"/>
  <c r="AS449" i="9"/>
  <c r="AT449" i="9"/>
  <c r="AV449" i="9"/>
  <c r="AW449" i="9"/>
  <c r="AY449" i="9"/>
  <c r="AZ449" i="9"/>
  <c r="AP449" i="9"/>
  <c r="AS420" i="9"/>
  <c r="AT420" i="9"/>
  <c r="AV420" i="9"/>
  <c r="AW420" i="9"/>
  <c r="AY420" i="9"/>
  <c r="AZ420" i="9"/>
  <c r="AW422" i="9"/>
  <c r="AV422" i="9"/>
  <c r="AY422" i="9"/>
  <c r="AZ422" i="9"/>
  <c r="AS424" i="9"/>
  <c r="AT424" i="9"/>
  <c r="AV424" i="9"/>
  <c r="AW424" i="9"/>
  <c r="AY424" i="9"/>
  <c r="AZ424" i="9"/>
  <c r="AT430" i="9"/>
  <c r="AS430" i="9"/>
  <c r="AW430" i="9"/>
  <c r="AV430" i="9"/>
  <c r="AY430" i="9"/>
  <c r="AZ430" i="9"/>
  <c r="AT434" i="9"/>
  <c r="AS434" i="9"/>
  <c r="AW434" i="9"/>
  <c r="AV434" i="9"/>
  <c r="AY434" i="9"/>
  <c r="AZ434" i="9"/>
  <c r="AW438" i="9"/>
  <c r="AV438" i="9"/>
  <c r="AY438" i="9"/>
  <c r="AZ438" i="9"/>
  <c r="AS440" i="9"/>
  <c r="AT440" i="9"/>
  <c r="AY440" i="9"/>
  <c r="AZ440" i="9"/>
  <c r="AT442" i="9"/>
  <c r="AS442" i="9"/>
  <c r="AW442" i="9"/>
  <c r="AV442" i="9"/>
  <c r="AY442" i="9"/>
  <c r="AZ442" i="9"/>
  <c r="AS446" i="9"/>
  <c r="AT446" i="9"/>
  <c r="AV446" i="9"/>
  <c r="AW446" i="9"/>
  <c r="AY446" i="9"/>
  <c r="AZ446" i="9"/>
  <c r="AP446" i="9"/>
  <c r="AS450" i="9"/>
  <c r="AT450" i="9"/>
  <c r="AV450" i="9"/>
  <c r="AW450" i="9"/>
  <c r="AY450" i="9"/>
  <c r="AZ450" i="9"/>
  <c r="AP450" i="9"/>
  <c r="AO393" i="9"/>
  <c r="AQ393" i="9"/>
  <c r="AO395" i="9"/>
  <c r="AQ395" i="9"/>
  <c r="AO400" i="9"/>
  <c r="AQ400" i="9"/>
  <c r="AO404" i="9"/>
  <c r="AQ404" i="9"/>
  <c r="AO387" i="9"/>
  <c r="AQ387" i="9"/>
  <c r="AO389" i="9"/>
  <c r="AQ389" i="9"/>
  <c r="AO391" i="9"/>
  <c r="AQ391" i="9"/>
  <c r="AO396" i="9"/>
  <c r="AQ396" i="9"/>
  <c r="AO399" i="9"/>
  <c r="AQ399" i="9"/>
  <c r="AO403" i="9"/>
  <c r="AQ403" i="9"/>
  <c r="AO407" i="9"/>
  <c r="AQ407" i="9"/>
  <c r="AO409" i="9"/>
  <c r="AQ409" i="9"/>
  <c r="AO394" i="9"/>
  <c r="AQ394" i="9"/>
  <c r="AO397" i="9"/>
  <c r="AQ397" i="9"/>
  <c r="AO401" i="9"/>
  <c r="AQ401" i="9"/>
  <c r="AO405" i="9"/>
  <c r="AQ405" i="9"/>
  <c r="AO388" i="9"/>
  <c r="AQ388" i="9"/>
  <c r="AO390" i="9"/>
  <c r="AQ390" i="9"/>
  <c r="AO392" i="9"/>
  <c r="AQ392" i="9"/>
  <c r="AO398" i="9"/>
  <c r="AQ398" i="9"/>
  <c r="AO402" i="9"/>
  <c r="AQ402" i="9"/>
  <c r="AO406" i="9"/>
  <c r="AQ406" i="9"/>
  <c r="AO408" i="9"/>
  <c r="AQ408" i="9"/>
  <c r="AO410" i="9"/>
  <c r="AQ410" i="9"/>
  <c r="AR438" i="9"/>
  <c r="AU440" i="9"/>
  <c r="AO429" i="4"/>
  <c r="AO424" i="4"/>
  <c r="AO434" i="4"/>
  <c r="AY434" i="4"/>
  <c r="AV429" i="4"/>
  <c r="AO444" i="4"/>
  <c r="AO433" i="4"/>
  <c r="AO422" i="4"/>
  <c r="AS433" i="4"/>
  <c r="AV388" i="4"/>
  <c r="AO442" i="4"/>
  <c r="AO425" i="4"/>
  <c r="AO443" i="4"/>
  <c r="AO426" i="4"/>
  <c r="AV444" i="4"/>
  <c r="AY442" i="4"/>
  <c r="AS443" i="4"/>
  <c r="AY426" i="4"/>
  <c r="AY443" i="4"/>
  <c r="AU436" i="9"/>
  <c r="AO449" i="4"/>
  <c r="AY424" i="4"/>
  <c r="AO446" i="4"/>
  <c r="AY446" i="4" s="1"/>
  <c r="AO439" i="4"/>
  <c r="AY439" i="4" s="1"/>
  <c r="AY449" i="4"/>
  <c r="AO427" i="4"/>
  <c r="AO423" i="4"/>
  <c r="AO437" i="4"/>
  <c r="AV437" i="4"/>
  <c r="AP449" i="4"/>
  <c r="AS423" i="4"/>
  <c r="AY422" i="4"/>
  <c r="AV427" i="4"/>
  <c r="AV407" i="4"/>
  <c r="AO441" i="4"/>
  <c r="AV449" i="4"/>
  <c r="AS442" i="4"/>
  <c r="AV400" i="4"/>
  <c r="AY437" i="4"/>
  <c r="AS441" i="4"/>
  <c r="AP443" i="4"/>
  <c r="AV393" i="4"/>
  <c r="AV446" i="4"/>
  <c r="AO432" i="4"/>
  <c r="AS424" i="4"/>
  <c r="AY432" i="4"/>
  <c r="AO419" i="4"/>
  <c r="AY419" i="4" s="1"/>
  <c r="AO436" i="4"/>
  <c r="AV436" i="4" s="1"/>
  <c r="AV422" i="4"/>
  <c r="AO431" i="4"/>
  <c r="AS431" i="4" s="1"/>
  <c r="AS436" i="4"/>
  <c r="AV441" i="4"/>
  <c r="AY431" i="4"/>
  <c r="AX435" i="9"/>
  <c r="AU439" i="9"/>
  <c r="AR422" i="9"/>
  <c r="AS429" i="4"/>
  <c r="AO438" i="4"/>
  <c r="AY438" i="4" s="1"/>
  <c r="AO448" i="4"/>
  <c r="AY429" i="4"/>
  <c r="AY444" i="4"/>
  <c r="AS446" i="4"/>
  <c r="AO447" i="4"/>
  <c r="AS432" i="4"/>
  <c r="AO421" i="4"/>
  <c r="AV421" i="4" s="1"/>
  <c r="AP448" i="4"/>
  <c r="AO445" i="9"/>
  <c r="AU437" i="9"/>
  <c r="AO445" i="4"/>
  <c r="AS438" i="4"/>
  <c r="AO435" i="4"/>
  <c r="AV438" i="4"/>
  <c r="AO428" i="4"/>
  <c r="AV428" i="4" s="1"/>
  <c r="AO450" i="4"/>
  <c r="AP450" i="4" s="1"/>
  <c r="AY428" i="4"/>
  <c r="AP444" i="4"/>
  <c r="AY427" i="4"/>
  <c r="AV402" i="4"/>
  <c r="AS434" i="4"/>
  <c r="AV435" i="4"/>
  <c r="AS449" i="4"/>
  <c r="AP447" i="4"/>
  <c r="AV450" i="4"/>
  <c r="AY450" i="4"/>
  <c r="AY445" i="4"/>
  <c r="AO430" i="4"/>
  <c r="AO440" i="4"/>
  <c r="AY440" i="4" s="1"/>
  <c r="AY441" i="4"/>
  <c r="AP446" i="4"/>
  <c r="AY421" i="4"/>
  <c r="AS444" i="4"/>
  <c r="AY436" i="4"/>
  <c r="AS421" i="4"/>
  <c r="AV442" i="4"/>
  <c r="AY425" i="4"/>
  <c r="AV443" i="4"/>
  <c r="AS426" i="4"/>
  <c r="AO420" i="4"/>
  <c r="AS425" i="4"/>
  <c r="AS440" i="4"/>
  <c r="AY448" i="4"/>
  <c r="AS448" i="4"/>
  <c r="AV448" i="4"/>
  <c r="AV447" i="4"/>
  <c r="AY447" i="4"/>
  <c r="AV445" i="4"/>
  <c r="AS445" i="4"/>
  <c r="AP445" i="4"/>
  <c r="AS435" i="4"/>
  <c r="AY435" i="4"/>
  <c r="AY430" i="4"/>
  <c r="AS430" i="4"/>
  <c r="AV430" i="4"/>
  <c r="AS420" i="4"/>
  <c r="AY420" i="4"/>
  <c r="AW437" i="9" l="1"/>
  <c r="AV437" i="9"/>
  <c r="AP445" i="9"/>
  <c r="AT422" i="9"/>
  <c r="AS422" i="9"/>
  <c r="AV439" i="9"/>
  <c r="AW439" i="9"/>
  <c r="AY435" i="9"/>
  <c r="AZ435" i="9"/>
  <c r="AV436" i="9"/>
  <c r="AW436" i="9"/>
  <c r="AV440" i="9"/>
  <c r="AW440" i="9"/>
  <c r="AT438" i="9"/>
  <c r="AS438" i="9"/>
  <c r="J634" i="9"/>
  <c r="I634" i="8"/>
  <c r="J622" i="9"/>
  <c r="I622" i="8"/>
  <c r="J611" i="9"/>
  <c r="I611" i="8"/>
  <c r="J618" i="9"/>
  <c r="I618" i="8"/>
  <c r="J638" i="9"/>
  <c r="I638" i="8"/>
  <c r="J642" i="9"/>
  <c r="I642" i="8"/>
  <c r="J614" i="9"/>
  <c r="I614" i="8"/>
  <c r="J630" i="9"/>
  <c r="I630" i="8"/>
  <c r="J626" i="9"/>
  <c r="I626" i="8"/>
  <c r="AM446" i="9"/>
  <c r="AM443" i="9"/>
  <c r="AN394" i="4"/>
  <c r="AN387" i="4"/>
  <c r="AM450" i="9"/>
  <c r="AM447" i="9"/>
  <c r="AM445" i="9"/>
  <c r="AM444" i="9"/>
  <c r="AM449" i="9"/>
  <c r="AM448" i="9"/>
  <c r="AP410" i="9"/>
  <c r="AM410" i="9"/>
  <c r="AP406" i="9"/>
  <c r="AM406" i="9"/>
  <c r="AP398" i="9"/>
  <c r="AM398" i="9"/>
  <c r="AP390" i="9"/>
  <c r="AM390" i="9"/>
  <c r="AP405" i="9"/>
  <c r="AM405" i="9"/>
  <c r="AP397" i="9"/>
  <c r="AM397" i="9"/>
  <c r="AP409" i="9"/>
  <c r="AM409" i="9"/>
  <c r="AP403" i="9"/>
  <c r="AM403" i="9"/>
  <c r="AP396" i="9"/>
  <c r="AM396" i="9"/>
  <c r="AP389" i="9"/>
  <c r="AM389" i="9"/>
  <c r="AP404" i="9"/>
  <c r="AM404" i="9"/>
  <c r="AP395" i="9"/>
  <c r="AM395" i="9"/>
  <c r="AP402" i="9"/>
  <c r="AM402" i="9"/>
  <c r="AP388" i="9"/>
  <c r="AM388" i="9"/>
  <c r="AP401" i="9"/>
  <c r="AM401" i="9"/>
  <c r="AP407" i="9"/>
  <c r="AM407" i="9"/>
  <c r="AP399" i="9"/>
  <c r="AM399" i="9"/>
  <c r="AP391" i="9"/>
  <c r="AM391" i="9"/>
  <c r="AP387" i="9"/>
  <c r="AM387" i="9"/>
  <c r="AP400" i="9"/>
  <c r="AM400" i="9"/>
  <c r="AP393" i="9"/>
  <c r="AM393" i="9"/>
  <c r="AP408" i="9"/>
  <c r="AM408" i="9"/>
  <c r="AP392" i="9"/>
  <c r="AM392" i="9"/>
  <c r="AP394" i="9"/>
  <c r="AM394" i="9"/>
  <c r="AP425" i="4"/>
  <c r="L425" i="9"/>
  <c r="AP427" i="4"/>
  <c r="L427" i="9"/>
  <c r="AP432" i="4"/>
  <c r="L432" i="9"/>
  <c r="AP436" i="4"/>
  <c r="L436" i="9"/>
  <c r="AP419" i="4"/>
  <c r="L419" i="9"/>
  <c r="AP421" i="4"/>
  <c r="L421" i="9"/>
  <c r="AP423" i="4"/>
  <c r="L423" i="9"/>
  <c r="AP428" i="4"/>
  <c r="L428" i="9"/>
  <c r="AP431" i="4"/>
  <c r="L431" i="9"/>
  <c r="AP435" i="4"/>
  <c r="L435" i="9"/>
  <c r="AP439" i="4"/>
  <c r="L439" i="9"/>
  <c r="AP441" i="4"/>
  <c r="L441" i="9"/>
  <c r="AP426" i="4"/>
  <c r="L426" i="9"/>
  <c r="AP429" i="4"/>
  <c r="L429" i="9"/>
  <c r="AP433" i="4"/>
  <c r="L433" i="9"/>
  <c r="AP437" i="4"/>
  <c r="L437" i="9"/>
  <c r="AP420" i="4"/>
  <c r="L420" i="9"/>
  <c r="AP422" i="4"/>
  <c r="L422" i="9"/>
  <c r="AP424" i="4"/>
  <c r="L424" i="9"/>
  <c r="AP430" i="4"/>
  <c r="AQ430" i="4" s="1"/>
  <c r="L430" i="9"/>
  <c r="AP434" i="4"/>
  <c r="L434" i="9"/>
  <c r="AP438" i="4"/>
  <c r="AQ438" i="4" s="1"/>
  <c r="L438" i="9"/>
  <c r="AP440" i="4"/>
  <c r="L440" i="9"/>
  <c r="AP442" i="4"/>
  <c r="AQ442" i="4" s="1"/>
  <c r="L442" i="9"/>
  <c r="AR446" i="4"/>
  <c r="AR443" i="4"/>
  <c r="AR450" i="4"/>
  <c r="AR449" i="4"/>
  <c r="AW407" i="4"/>
  <c r="AX407" i="4"/>
  <c r="AW402" i="4"/>
  <c r="AX402" i="4"/>
  <c r="BA402" i="4" s="1"/>
  <c r="AW400" i="4"/>
  <c r="AX400" i="4"/>
  <c r="AW393" i="4"/>
  <c r="AX393" i="4"/>
  <c r="BA393" i="4" s="1"/>
  <c r="AW388" i="4"/>
  <c r="AX388" i="4"/>
  <c r="BA388" i="4" s="1"/>
  <c r="AR447" i="4"/>
  <c r="AR445" i="4"/>
  <c r="AR444" i="4"/>
  <c r="AR448" i="4"/>
  <c r="AW401" i="4"/>
  <c r="AX401" i="4"/>
  <c r="AW391" i="4"/>
  <c r="AX391" i="4"/>
  <c r="AQ427" i="4"/>
  <c r="AR427" i="4"/>
  <c r="AQ436" i="4"/>
  <c r="AR436" i="4"/>
  <c r="AQ421" i="4"/>
  <c r="AR421" i="4"/>
  <c r="AQ428" i="4"/>
  <c r="AR428" i="4"/>
  <c r="AQ435" i="4"/>
  <c r="AR435" i="4"/>
  <c r="AQ441" i="4"/>
  <c r="AR441" i="4"/>
  <c r="AQ429" i="4"/>
  <c r="AR429" i="4"/>
  <c r="AQ437" i="4"/>
  <c r="AR437" i="4"/>
  <c r="AQ422" i="4"/>
  <c r="AQ425" i="4"/>
  <c r="AR425" i="4"/>
  <c r="AQ432" i="4"/>
  <c r="AR432" i="4"/>
  <c r="AQ419" i="4"/>
  <c r="AR419" i="4"/>
  <c r="AQ423" i="4"/>
  <c r="AR423" i="4"/>
  <c r="AQ431" i="4"/>
  <c r="AR431" i="4"/>
  <c r="AQ439" i="4"/>
  <c r="AR439" i="4"/>
  <c r="AQ426" i="4"/>
  <c r="AR426" i="4"/>
  <c r="AQ433" i="4"/>
  <c r="AR433" i="4"/>
  <c r="AQ420" i="4"/>
  <c r="AR420" i="4"/>
  <c r="AQ424" i="4"/>
  <c r="AR424" i="4"/>
  <c r="AQ434" i="4"/>
  <c r="AR434" i="4"/>
  <c r="AQ440" i="4"/>
  <c r="AT425" i="4"/>
  <c r="AZ425" i="4"/>
  <c r="AW427" i="4"/>
  <c r="AZ427" i="4"/>
  <c r="AZ432" i="4"/>
  <c r="AT432" i="4"/>
  <c r="AZ436" i="4"/>
  <c r="AW436" i="4"/>
  <c r="AT436" i="4"/>
  <c r="AQ444" i="4"/>
  <c r="AZ444" i="4"/>
  <c r="AW444" i="4"/>
  <c r="AT444" i="4"/>
  <c r="AQ448" i="4"/>
  <c r="AZ448" i="4"/>
  <c r="AW448" i="4"/>
  <c r="AT448" i="4"/>
  <c r="AZ419" i="4"/>
  <c r="AT421" i="4"/>
  <c r="AW421" i="4"/>
  <c r="AZ421" i="4"/>
  <c r="AT423" i="4"/>
  <c r="AZ428" i="4"/>
  <c r="AW428" i="4"/>
  <c r="AT431" i="4"/>
  <c r="AZ431" i="4"/>
  <c r="AT435" i="4"/>
  <c r="AW435" i="4"/>
  <c r="AZ435" i="4"/>
  <c r="AZ439" i="4"/>
  <c r="AT441" i="4"/>
  <c r="AW441" i="4"/>
  <c r="AZ441" i="4"/>
  <c r="AT443" i="4"/>
  <c r="AW443" i="4"/>
  <c r="AZ443" i="4"/>
  <c r="AQ443" i="4"/>
  <c r="AW447" i="4"/>
  <c r="AZ447" i="4"/>
  <c r="AQ447" i="4"/>
  <c r="AZ426" i="4"/>
  <c r="AT426" i="4"/>
  <c r="AT429" i="4"/>
  <c r="AW429" i="4"/>
  <c r="AZ429" i="4"/>
  <c r="AT433" i="4"/>
  <c r="AW437" i="4"/>
  <c r="AZ437" i="4"/>
  <c r="AT445" i="4"/>
  <c r="AW445" i="4"/>
  <c r="AZ445" i="4"/>
  <c r="AQ445" i="4"/>
  <c r="AT449" i="4"/>
  <c r="AW449" i="4"/>
  <c r="AZ449" i="4"/>
  <c r="AQ449" i="4"/>
  <c r="AZ420" i="4"/>
  <c r="AT420" i="4"/>
  <c r="AZ422" i="4"/>
  <c r="AW422" i="4"/>
  <c r="AZ424" i="4"/>
  <c r="AT424" i="4"/>
  <c r="AZ430" i="4"/>
  <c r="AW430" i="4"/>
  <c r="AT430" i="4"/>
  <c r="AZ434" i="4"/>
  <c r="AT434" i="4"/>
  <c r="AZ438" i="4"/>
  <c r="AW438" i="4"/>
  <c r="AT438" i="4"/>
  <c r="AZ440" i="4"/>
  <c r="AT440" i="4"/>
  <c r="AZ442" i="4"/>
  <c r="AW442" i="4"/>
  <c r="AT442" i="4"/>
  <c r="AQ446" i="4"/>
  <c r="AZ446" i="4"/>
  <c r="AW446" i="4"/>
  <c r="AT446" i="4"/>
  <c r="AQ450" i="4"/>
  <c r="AZ450" i="4"/>
  <c r="AW450" i="4"/>
  <c r="AU425" i="4"/>
  <c r="AX427" i="4"/>
  <c r="BA427" i="4" s="1"/>
  <c r="AU432" i="4"/>
  <c r="AX436" i="4"/>
  <c r="BA436" i="4" s="1"/>
  <c r="AU436" i="4"/>
  <c r="AX444" i="4"/>
  <c r="BA444" i="4" s="1"/>
  <c r="AU444" i="4"/>
  <c r="AX448" i="4"/>
  <c r="BA448" i="4" s="1"/>
  <c r="AU448" i="4"/>
  <c r="AU421" i="4"/>
  <c r="AX421" i="4"/>
  <c r="BA421" i="4" s="1"/>
  <c r="AU423" i="4"/>
  <c r="AX428" i="4"/>
  <c r="BA428" i="4" s="1"/>
  <c r="AU431" i="4"/>
  <c r="AU435" i="4"/>
  <c r="AX435" i="4"/>
  <c r="BA435" i="4" s="1"/>
  <c r="AU441" i="4"/>
  <c r="AX441" i="4"/>
  <c r="BA441" i="4" s="1"/>
  <c r="AU443" i="4"/>
  <c r="AX443" i="4"/>
  <c r="BA443" i="4" s="1"/>
  <c r="AX447" i="4"/>
  <c r="BA447" i="4" s="1"/>
  <c r="AU426" i="4"/>
  <c r="AU429" i="4"/>
  <c r="AX429" i="4"/>
  <c r="BA429" i="4" s="1"/>
  <c r="AU433" i="4"/>
  <c r="AX437" i="4"/>
  <c r="BA437" i="4" s="1"/>
  <c r="AU445" i="4"/>
  <c r="AX445" i="4"/>
  <c r="BA445" i="4" s="1"/>
  <c r="AU449" i="4"/>
  <c r="AX449" i="4"/>
  <c r="BA449" i="4" s="1"/>
  <c r="AU420" i="4"/>
  <c r="AX422" i="4"/>
  <c r="BA422" i="4" s="1"/>
  <c r="AU424" i="4"/>
  <c r="AX430" i="4"/>
  <c r="BA430" i="4" s="1"/>
  <c r="AU430" i="4"/>
  <c r="AU434" i="4"/>
  <c r="AX438" i="4"/>
  <c r="BA438" i="4" s="1"/>
  <c r="AU438" i="4"/>
  <c r="AU440" i="4"/>
  <c r="AX442" i="4"/>
  <c r="BA442" i="4" s="1"/>
  <c r="AU442" i="4"/>
  <c r="AX446" i="4"/>
  <c r="BA446" i="4" s="1"/>
  <c r="AU446" i="4"/>
  <c r="AX450" i="4"/>
  <c r="BA450" i="4" s="1"/>
  <c r="G457" i="4"/>
  <c r="G457" i="9" s="1"/>
  <c r="G458" i="4"/>
  <c r="G458" i="9" s="1"/>
  <c r="G459" i="4"/>
  <c r="G459" i="9" s="1"/>
  <c r="G461" i="4"/>
  <c r="G461" i="9" s="1"/>
  <c r="G464" i="4"/>
  <c r="G464" i="9" s="1"/>
  <c r="G465" i="4"/>
  <c r="G465" i="9" s="1"/>
  <c r="G468" i="4"/>
  <c r="G468" i="9" s="1"/>
  <c r="G469" i="4"/>
  <c r="G469" i="9" s="1"/>
  <c r="G476" i="4"/>
  <c r="G476" i="9" s="1"/>
  <c r="G477" i="4"/>
  <c r="G477" i="9" s="1"/>
  <c r="G480" i="4"/>
  <c r="G480" i="9" s="1"/>
  <c r="G481" i="4"/>
  <c r="G481" i="9" s="1"/>
  <c r="G451" i="4"/>
  <c r="G451" i="9" s="1"/>
  <c r="G452" i="4"/>
  <c r="G452" i="9" s="1"/>
  <c r="G453" i="4"/>
  <c r="G453" i="9" s="1"/>
  <c r="G454" i="4"/>
  <c r="G454" i="9" s="1"/>
  <c r="G455" i="4"/>
  <c r="G455" i="9" s="1"/>
  <c r="G456" i="4"/>
  <c r="G456" i="9" s="1"/>
  <c r="G460" i="4"/>
  <c r="G460" i="9" s="1"/>
  <c r="G462" i="4"/>
  <c r="G462" i="9" s="1"/>
  <c r="G463" i="4"/>
  <c r="G463" i="9" s="1"/>
  <c r="G466" i="4"/>
  <c r="G466" i="9" s="1"/>
  <c r="G467" i="4"/>
  <c r="G467" i="9" s="1"/>
  <c r="G470" i="4"/>
  <c r="G470" i="9" s="1"/>
  <c r="G471" i="4"/>
  <c r="G471" i="9" s="1"/>
  <c r="G472" i="4"/>
  <c r="G472" i="9" s="1"/>
  <c r="G473" i="4"/>
  <c r="G473" i="9" s="1"/>
  <c r="G474" i="4"/>
  <c r="G474" i="9" s="1"/>
  <c r="G475" i="4"/>
  <c r="G475" i="9" s="1"/>
  <c r="G478" i="4"/>
  <c r="G478" i="9" s="1"/>
  <c r="G479" i="4"/>
  <c r="G479" i="9" s="1"/>
  <c r="G482" i="4"/>
  <c r="G482" i="9" s="1"/>
  <c r="K457" i="4"/>
  <c r="K459" i="4"/>
  <c r="K464" i="4"/>
  <c r="K468" i="4"/>
  <c r="K476" i="4"/>
  <c r="L476" i="9" s="1"/>
  <c r="AQ476" i="9" s="1"/>
  <c r="K480" i="4"/>
  <c r="L480" i="9" s="1"/>
  <c r="AQ480" i="9" s="1"/>
  <c r="K451" i="4"/>
  <c r="K453" i="4"/>
  <c r="K455" i="4"/>
  <c r="K460" i="4"/>
  <c r="K463" i="4"/>
  <c r="K467" i="4"/>
  <c r="K471" i="4"/>
  <c r="K473" i="4"/>
  <c r="K475" i="4"/>
  <c r="L475" i="9" s="1"/>
  <c r="AQ475" i="9" s="1"/>
  <c r="K479" i="4"/>
  <c r="L479" i="9" s="1"/>
  <c r="AQ479" i="9" s="1"/>
  <c r="K458" i="4"/>
  <c r="K461" i="4"/>
  <c r="K465" i="4"/>
  <c r="K469" i="4"/>
  <c r="K477" i="4"/>
  <c r="L477" i="9" s="1"/>
  <c r="AQ477" i="9" s="1"/>
  <c r="K481" i="4"/>
  <c r="L481" i="9" s="1"/>
  <c r="AQ481" i="9" s="1"/>
  <c r="K452" i="4"/>
  <c r="K454" i="4"/>
  <c r="K456" i="4"/>
  <c r="K462" i="4"/>
  <c r="K466" i="4"/>
  <c r="K470" i="4"/>
  <c r="K472" i="4"/>
  <c r="K474" i="4"/>
  <c r="K478" i="4"/>
  <c r="L478" i="9" s="1"/>
  <c r="AQ478" i="9" s="1"/>
  <c r="K482" i="4"/>
  <c r="L482" i="9" s="1"/>
  <c r="AQ482" i="9" s="1"/>
  <c r="F489" i="4"/>
  <c r="F490" i="4"/>
  <c r="F491" i="4"/>
  <c r="F493" i="4"/>
  <c r="F496" i="4"/>
  <c r="F497" i="4"/>
  <c r="F500" i="4"/>
  <c r="F501" i="4"/>
  <c r="F508" i="4"/>
  <c r="F509" i="4"/>
  <c r="F512" i="4"/>
  <c r="F513" i="4"/>
  <c r="F483" i="4"/>
  <c r="F484" i="4"/>
  <c r="F485" i="4"/>
  <c r="F486" i="4"/>
  <c r="F487" i="4"/>
  <c r="F488" i="4"/>
  <c r="F492" i="4"/>
  <c r="F494" i="4"/>
  <c r="F495" i="4"/>
  <c r="F498" i="4"/>
  <c r="F499" i="4"/>
  <c r="F502" i="4"/>
  <c r="F503" i="4"/>
  <c r="F504" i="4"/>
  <c r="F505" i="4"/>
  <c r="F506" i="4"/>
  <c r="F507" i="4"/>
  <c r="F510" i="4"/>
  <c r="F511" i="4"/>
  <c r="F514" i="4"/>
  <c r="E195" i="1"/>
  <c r="D195" i="1" s="1"/>
  <c r="H227" i="1"/>
  <c r="E228" i="1"/>
  <c r="D228" i="1" s="1"/>
  <c r="H260" i="1"/>
  <c r="E230" i="1"/>
  <c r="D230" i="1" s="1"/>
  <c r="H262" i="1"/>
  <c r="E232" i="1"/>
  <c r="D232" i="1" s="1"/>
  <c r="H264" i="1"/>
  <c r="E234" i="1"/>
  <c r="D234" i="1" s="1"/>
  <c r="H266" i="1"/>
  <c r="E236" i="1"/>
  <c r="D236" i="1" s="1"/>
  <c r="H268" i="1"/>
  <c r="E238" i="1"/>
  <c r="D238" i="1" s="1"/>
  <c r="H270" i="1"/>
  <c r="E240" i="1"/>
  <c r="D240" i="1" s="1"/>
  <c r="H272" i="1"/>
  <c r="E242" i="1"/>
  <c r="D242" i="1" s="1"/>
  <c r="H274" i="1"/>
  <c r="E244" i="1"/>
  <c r="D244" i="1" s="1"/>
  <c r="H276" i="1"/>
  <c r="E246" i="1"/>
  <c r="D246" i="1" s="1"/>
  <c r="H278" i="1"/>
  <c r="E248" i="1"/>
  <c r="D248" i="1" s="1"/>
  <c r="H280" i="1"/>
  <c r="E250" i="1"/>
  <c r="D250" i="1" s="1"/>
  <c r="H282" i="1"/>
  <c r="E252" i="1"/>
  <c r="D252" i="1" s="1"/>
  <c r="H284" i="1"/>
  <c r="E254" i="1"/>
  <c r="D254" i="1" s="1"/>
  <c r="H286" i="1"/>
  <c r="E256" i="1"/>
  <c r="D256" i="1" s="1"/>
  <c r="H288" i="1"/>
  <c r="E258" i="1"/>
  <c r="D258" i="1" s="1"/>
  <c r="H290" i="1"/>
  <c r="E235" i="1"/>
  <c r="D235" i="1" s="1"/>
  <c r="H267" i="1"/>
  <c r="E239" i="1"/>
  <c r="D239" i="1" s="1"/>
  <c r="H271" i="1"/>
  <c r="E243" i="1"/>
  <c r="D243" i="1" s="1"/>
  <c r="H275" i="1"/>
  <c r="E247" i="1"/>
  <c r="D247" i="1" s="1"/>
  <c r="H279" i="1"/>
  <c r="E251" i="1"/>
  <c r="D251" i="1" s="1"/>
  <c r="H283" i="1"/>
  <c r="E255" i="1"/>
  <c r="D255" i="1" s="1"/>
  <c r="H287" i="1"/>
  <c r="E229" i="1"/>
  <c r="D229" i="1" s="1"/>
  <c r="H261" i="1"/>
  <c r="E231" i="1"/>
  <c r="D231" i="1" s="1"/>
  <c r="H263" i="1"/>
  <c r="E233" i="1"/>
  <c r="D233" i="1" s="1"/>
  <c r="H265" i="1"/>
  <c r="E237" i="1"/>
  <c r="D237" i="1" s="1"/>
  <c r="H269" i="1"/>
  <c r="E241" i="1"/>
  <c r="D241" i="1" s="1"/>
  <c r="H273" i="1"/>
  <c r="E245" i="1"/>
  <c r="D245" i="1" s="1"/>
  <c r="H277" i="1"/>
  <c r="E249" i="1"/>
  <c r="D249" i="1" s="1"/>
  <c r="H281" i="1"/>
  <c r="E253" i="1"/>
  <c r="D253" i="1" s="1"/>
  <c r="H285" i="1"/>
  <c r="E257" i="1"/>
  <c r="D257" i="1" s="1"/>
  <c r="H289" i="1"/>
  <c r="R27" i="1"/>
  <c r="R29" i="1"/>
  <c r="R31" i="1"/>
  <c r="R33" i="1"/>
  <c r="R59" i="1"/>
  <c r="R61" i="1"/>
  <c r="R63" i="1"/>
  <c r="R65" i="1"/>
  <c r="R91" i="1"/>
  <c r="R93" i="1"/>
  <c r="R95" i="1"/>
  <c r="R97" i="1"/>
  <c r="R123" i="1"/>
  <c r="R125" i="1"/>
  <c r="R127" i="1"/>
  <c r="R28" i="1"/>
  <c r="R30" i="1"/>
  <c r="R32" i="1"/>
  <c r="R34" i="1"/>
  <c r="R60" i="1"/>
  <c r="R62" i="1"/>
  <c r="R64" i="1"/>
  <c r="R66" i="1"/>
  <c r="R92" i="1"/>
  <c r="R94" i="1"/>
  <c r="R96" i="1"/>
  <c r="R98" i="1"/>
  <c r="R124" i="1"/>
  <c r="R126" i="1"/>
  <c r="R128" i="1"/>
  <c r="R130" i="1"/>
  <c r="R156" i="1"/>
  <c r="R158" i="1"/>
  <c r="R160" i="1"/>
  <c r="R162" i="1"/>
  <c r="R188" i="1"/>
  <c r="R190" i="1"/>
  <c r="R192" i="1"/>
  <c r="R194" i="1"/>
  <c r="R220" i="1"/>
  <c r="R222" i="1"/>
  <c r="R224" i="1"/>
  <c r="R226" i="1"/>
  <c r="R252" i="1"/>
  <c r="R254" i="1"/>
  <c r="R256" i="1"/>
  <c r="R258" i="1"/>
  <c r="R284" i="1"/>
  <c r="R286" i="1"/>
  <c r="R288" i="1"/>
  <c r="R290" i="1"/>
  <c r="R316" i="1"/>
  <c r="R318" i="1"/>
  <c r="R320" i="1"/>
  <c r="R322" i="1"/>
  <c r="R348" i="1"/>
  <c r="R350" i="1"/>
  <c r="R352" i="1"/>
  <c r="R354" i="1"/>
  <c r="R380" i="1"/>
  <c r="R382" i="1"/>
  <c r="R384" i="1"/>
  <c r="R386" i="1"/>
  <c r="R412" i="1"/>
  <c r="R414" i="1"/>
  <c r="R416" i="1"/>
  <c r="R418" i="1"/>
  <c r="R444" i="1"/>
  <c r="R446" i="1"/>
  <c r="R448" i="1"/>
  <c r="R450" i="1"/>
  <c r="R476" i="1"/>
  <c r="R478" i="1"/>
  <c r="R480" i="1"/>
  <c r="R482" i="1"/>
  <c r="R508" i="1"/>
  <c r="R510" i="1"/>
  <c r="R512" i="1"/>
  <c r="R514" i="1"/>
  <c r="R540" i="1"/>
  <c r="R542" i="1"/>
  <c r="R544" i="1"/>
  <c r="R546" i="1"/>
  <c r="R572" i="1"/>
  <c r="R574" i="1"/>
  <c r="R576" i="1"/>
  <c r="R578" i="1"/>
  <c r="R604" i="1"/>
  <c r="R606" i="1"/>
  <c r="R608" i="1"/>
  <c r="R610" i="1"/>
  <c r="R636" i="1"/>
  <c r="R638" i="1"/>
  <c r="R640" i="1"/>
  <c r="R642" i="1"/>
  <c r="P28" i="1"/>
  <c r="P30" i="1"/>
  <c r="P32" i="1"/>
  <c r="P34" i="1"/>
  <c r="P60" i="1"/>
  <c r="P62" i="1"/>
  <c r="P64" i="1"/>
  <c r="P66" i="1"/>
  <c r="P92" i="1"/>
  <c r="P94" i="1"/>
  <c r="P96" i="1"/>
  <c r="P98" i="1"/>
  <c r="P124" i="1"/>
  <c r="P126" i="1"/>
  <c r="P128" i="1"/>
  <c r="P130" i="1"/>
  <c r="P156" i="1"/>
  <c r="P158" i="1"/>
  <c r="P160" i="1"/>
  <c r="P162" i="1"/>
  <c r="P188" i="1"/>
  <c r="P190" i="1"/>
  <c r="P192" i="1"/>
  <c r="P194" i="1"/>
  <c r="P220" i="1"/>
  <c r="P222" i="1"/>
  <c r="P224" i="1"/>
  <c r="P226" i="1"/>
  <c r="P252" i="1"/>
  <c r="P254" i="1"/>
  <c r="P256" i="1"/>
  <c r="P258" i="1"/>
  <c r="P284" i="1"/>
  <c r="P286" i="1"/>
  <c r="P288" i="1"/>
  <c r="P290" i="1"/>
  <c r="P316" i="1"/>
  <c r="P318" i="1"/>
  <c r="P320" i="1"/>
  <c r="P322" i="1"/>
  <c r="P348" i="1"/>
  <c r="P350" i="1"/>
  <c r="P352" i="1"/>
  <c r="P354" i="1"/>
  <c r="P380" i="1"/>
  <c r="P382" i="1"/>
  <c r="P384" i="1"/>
  <c r="P386" i="1"/>
  <c r="P412" i="1"/>
  <c r="P414" i="1"/>
  <c r="P416" i="1"/>
  <c r="P418" i="1"/>
  <c r="P444" i="1"/>
  <c r="P446" i="1"/>
  <c r="P448" i="1"/>
  <c r="P450" i="1"/>
  <c r="P476" i="1"/>
  <c r="P478" i="1"/>
  <c r="P480" i="1"/>
  <c r="P482" i="1"/>
  <c r="P508" i="1"/>
  <c r="P510" i="1"/>
  <c r="P512" i="1"/>
  <c r="P514" i="1"/>
  <c r="P540" i="1"/>
  <c r="P542" i="1"/>
  <c r="P544" i="1"/>
  <c r="P546" i="1"/>
  <c r="P572" i="1"/>
  <c r="P574" i="1"/>
  <c r="P576" i="1"/>
  <c r="P578" i="1"/>
  <c r="P604" i="1"/>
  <c r="P606" i="1"/>
  <c r="P608" i="1"/>
  <c r="P610" i="1"/>
  <c r="P636" i="1"/>
  <c r="P638" i="1"/>
  <c r="P640" i="1"/>
  <c r="P642" i="1"/>
  <c r="R129" i="1"/>
  <c r="R155" i="1"/>
  <c r="R157" i="1"/>
  <c r="R159" i="1"/>
  <c r="R161" i="1"/>
  <c r="R187" i="1"/>
  <c r="R189" i="1"/>
  <c r="R191" i="1"/>
  <c r="R193" i="1"/>
  <c r="R219" i="1"/>
  <c r="R221" i="1"/>
  <c r="R223" i="1"/>
  <c r="R225" i="1"/>
  <c r="R251" i="1"/>
  <c r="R253" i="1"/>
  <c r="R255" i="1"/>
  <c r="R257" i="1"/>
  <c r="R283" i="1"/>
  <c r="R285" i="1"/>
  <c r="R287" i="1"/>
  <c r="R289" i="1"/>
  <c r="R315" i="1"/>
  <c r="R317" i="1"/>
  <c r="R319" i="1"/>
  <c r="R321" i="1"/>
  <c r="R347" i="1"/>
  <c r="R349" i="1"/>
  <c r="R351" i="1"/>
  <c r="R353" i="1"/>
  <c r="R379" i="1"/>
  <c r="R381" i="1"/>
  <c r="R383" i="1"/>
  <c r="R385" i="1"/>
  <c r="R411" i="1"/>
  <c r="R413" i="1"/>
  <c r="R415" i="1"/>
  <c r="R417" i="1"/>
  <c r="R443" i="1"/>
  <c r="R445" i="1"/>
  <c r="R447" i="1"/>
  <c r="R449" i="1"/>
  <c r="R475" i="1"/>
  <c r="R477" i="1"/>
  <c r="R479" i="1"/>
  <c r="R481" i="1"/>
  <c r="R507" i="1"/>
  <c r="R509" i="1"/>
  <c r="R511" i="1"/>
  <c r="R513" i="1"/>
  <c r="R539" i="1"/>
  <c r="R541" i="1"/>
  <c r="R543" i="1"/>
  <c r="R545" i="1"/>
  <c r="R571" i="1"/>
  <c r="R573" i="1"/>
  <c r="R575" i="1"/>
  <c r="R577" i="1"/>
  <c r="R603" i="1"/>
  <c r="R605" i="1"/>
  <c r="R607" i="1"/>
  <c r="R609" i="1"/>
  <c r="R635" i="1"/>
  <c r="R637" i="1"/>
  <c r="R639" i="1"/>
  <c r="R641" i="1"/>
  <c r="P27" i="1"/>
  <c r="P29" i="1"/>
  <c r="P31" i="1"/>
  <c r="P33" i="1"/>
  <c r="P59" i="1"/>
  <c r="P61" i="1"/>
  <c r="P63" i="1"/>
  <c r="P65" i="1"/>
  <c r="P91" i="1"/>
  <c r="P93" i="1"/>
  <c r="P95" i="1"/>
  <c r="P97" i="1"/>
  <c r="P123" i="1"/>
  <c r="P125" i="1"/>
  <c r="P127" i="1"/>
  <c r="P129" i="1"/>
  <c r="P155" i="1"/>
  <c r="P157" i="1"/>
  <c r="P159" i="1"/>
  <c r="P161" i="1"/>
  <c r="P187" i="1"/>
  <c r="P189" i="1"/>
  <c r="P191" i="1"/>
  <c r="P193" i="1"/>
  <c r="P219" i="1"/>
  <c r="P221" i="1"/>
  <c r="P223" i="1"/>
  <c r="P225" i="1"/>
  <c r="P251" i="1"/>
  <c r="P253" i="1"/>
  <c r="P255" i="1"/>
  <c r="P257" i="1"/>
  <c r="P283" i="1"/>
  <c r="P285" i="1"/>
  <c r="P287" i="1"/>
  <c r="P289" i="1"/>
  <c r="P315" i="1"/>
  <c r="P317" i="1"/>
  <c r="P319" i="1"/>
  <c r="P321" i="1"/>
  <c r="P347" i="1"/>
  <c r="P349" i="1"/>
  <c r="P351" i="1"/>
  <c r="P353" i="1"/>
  <c r="P379" i="1"/>
  <c r="P381" i="1"/>
  <c r="P383" i="1"/>
  <c r="P385" i="1"/>
  <c r="P411" i="1"/>
  <c r="P413" i="1"/>
  <c r="P415" i="1"/>
  <c r="P417" i="1"/>
  <c r="P443" i="1"/>
  <c r="P445" i="1"/>
  <c r="P447" i="1"/>
  <c r="P449" i="1"/>
  <c r="P475" i="1"/>
  <c r="P477" i="1"/>
  <c r="P479" i="1"/>
  <c r="P481" i="1"/>
  <c r="P507" i="1"/>
  <c r="P509" i="1"/>
  <c r="P511" i="1"/>
  <c r="P513" i="1"/>
  <c r="P539" i="1"/>
  <c r="P541" i="1"/>
  <c r="P543" i="1"/>
  <c r="P545" i="1"/>
  <c r="P571" i="1"/>
  <c r="P573" i="1"/>
  <c r="P575" i="1"/>
  <c r="P577" i="1"/>
  <c r="P603" i="1"/>
  <c r="P605" i="1"/>
  <c r="P607" i="1"/>
  <c r="P609" i="1"/>
  <c r="P635" i="1"/>
  <c r="P637" i="1"/>
  <c r="P639" i="1"/>
  <c r="P641" i="1"/>
  <c r="R11" i="1"/>
  <c r="R13" i="1"/>
  <c r="R15" i="1"/>
  <c r="R17" i="1"/>
  <c r="R43" i="1"/>
  <c r="R45" i="1"/>
  <c r="R47" i="1"/>
  <c r="R49" i="1"/>
  <c r="R75" i="1"/>
  <c r="R77" i="1"/>
  <c r="R79" i="1"/>
  <c r="R81" i="1"/>
  <c r="R107" i="1"/>
  <c r="R109" i="1"/>
  <c r="R111" i="1"/>
  <c r="R113" i="1"/>
  <c r="R139" i="1"/>
  <c r="R141" i="1"/>
  <c r="R143" i="1"/>
  <c r="R145" i="1"/>
  <c r="R171" i="1"/>
  <c r="R173" i="1"/>
  <c r="R175" i="1"/>
  <c r="R177" i="1"/>
  <c r="R203" i="1"/>
  <c r="R205" i="1"/>
  <c r="R207" i="1"/>
  <c r="R209" i="1"/>
  <c r="R235" i="1"/>
  <c r="R237" i="1"/>
  <c r="R239" i="1"/>
  <c r="R241" i="1"/>
  <c r="R267" i="1"/>
  <c r="R269" i="1"/>
  <c r="R271" i="1"/>
  <c r="R273" i="1"/>
  <c r="R299" i="1"/>
  <c r="R301" i="1"/>
  <c r="R303" i="1"/>
  <c r="R305" i="1"/>
  <c r="R331" i="1"/>
  <c r="R333" i="1"/>
  <c r="R335" i="1"/>
  <c r="R337" i="1"/>
  <c r="R363" i="1"/>
  <c r="R365" i="1"/>
  <c r="R367" i="1"/>
  <c r="R369" i="1"/>
  <c r="R395" i="1"/>
  <c r="R397" i="1"/>
  <c r="R399" i="1"/>
  <c r="R401" i="1"/>
  <c r="R427" i="1"/>
  <c r="R429" i="1"/>
  <c r="R431" i="1"/>
  <c r="R433" i="1"/>
  <c r="R459" i="1"/>
  <c r="R461" i="1"/>
  <c r="R463" i="1"/>
  <c r="R465" i="1"/>
  <c r="R491" i="1"/>
  <c r="R493" i="1"/>
  <c r="R495" i="1"/>
  <c r="R497" i="1"/>
  <c r="R523" i="1"/>
  <c r="R525" i="1"/>
  <c r="R527" i="1"/>
  <c r="R529" i="1"/>
  <c r="R555" i="1"/>
  <c r="R557" i="1"/>
  <c r="R559" i="1"/>
  <c r="R561" i="1"/>
  <c r="R587" i="1"/>
  <c r="R589" i="1"/>
  <c r="R591" i="1"/>
  <c r="R593" i="1"/>
  <c r="R619" i="1"/>
  <c r="R621" i="1"/>
  <c r="R623" i="1"/>
  <c r="R625" i="1"/>
  <c r="R12" i="1"/>
  <c r="R14" i="1"/>
  <c r="R16" i="1"/>
  <c r="R18" i="1"/>
  <c r="R44" i="1"/>
  <c r="R46" i="1"/>
  <c r="R48" i="1"/>
  <c r="R50" i="1"/>
  <c r="R76" i="1"/>
  <c r="R78" i="1"/>
  <c r="R80" i="1"/>
  <c r="R82" i="1"/>
  <c r="R108" i="1"/>
  <c r="R110" i="1"/>
  <c r="R112" i="1"/>
  <c r="R114" i="1"/>
  <c r="R140" i="1"/>
  <c r="R142" i="1"/>
  <c r="R144" i="1"/>
  <c r="R146" i="1"/>
  <c r="R172" i="1"/>
  <c r="R174" i="1"/>
  <c r="R176" i="1"/>
  <c r="R178" i="1"/>
  <c r="R204" i="1"/>
  <c r="R206" i="1"/>
  <c r="R208" i="1"/>
  <c r="R210" i="1"/>
  <c r="R236" i="1"/>
  <c r="R238" i="1"/>
  <c r="R240" i="1"/>
  <c r="R242" i="1"/>
  <c r="R268" i="1"/>
  <c r="R270" i="1"/>
  <c r="R272" i="1"/>
  <c r="R274" i="1"/>
  <c r="R300" i="1"/>
  <c r="R302" i="1"/>
  <c r="R304" i="1"/>
  <c r="R306" i="1"/>
  <c r="R332" i="1"/>
  <c r="R334" i="1"/>
  <c r="R336" i="1"/>
  <c r="R338" i="1"/>
  <c r="R364" i="1"/>
  <c r="R366" i="1"/>
  <c r="R368" i="1"/>
  <c r="R370" i="1"/>
  <c r="R396" i="1"/>
  <c r="R398" i="1"/>
  <c r="R400" i="1"/>
  <c r="R402" i="1"/>
  <c r="R428" i="1"/>
  <c r="R430" i="1"/>
  <c r="R432" i="1"/>
  <c r="R434" i="1"/>
  <c r="R460" i="1"/>
  <c r="R462" i="1"/>
  <c r="R464" i="1"/>
  <c r="R466" i="1"/>
  <c r="R492" i="1"/>
  <c r="R494" i="1"/>
  <c r="R496" i="1"/>
  <c r="R498" i="1"/>
  <c r="R524" i="1"/>
  <c r="R526" i="1"/>
  <c r="R528" i="1"/>
  <c r="R530" i="1"/>
  <c r="R556" i="1"/>
  <c r="R558" i="1"/>
  <c r="R560" i="1"/>
  <c r="R562" i="1"/>
  <c r="R588" i="1"/>
  <c r="R590" i="1"/>
  <c r="R592" i="1"/>
  <c r="R594" i="1"/>
  <c r="R620" i="1"/>
  <c r="R622" i="1"/>
  <c r="R624" i="1"/>
  <c r="R626" i="1"/>
  <c r="AS450" i="4"/>
  <c r="AS419" i="4"/>
  <c r="AN453" i="9"/>
  <c r="AN454" i="9"/>
  <c r="AN456" i="9"/>
  <c r="AN473" i="9"/>
  <c r="AN474" i="9"/>
  <c r="AN463" i="9"/>
  <c r="AV432" i="4"/>
  <c r="AU473" i="9"/>
  <c r="AU463" i="9"/>
  <c r="AX463" i="9"/>
  <c r="AN452" i="9"/>
  <c r="AS428" i="4"/>
  <c r="AS447" i="4"/>
  <c r="AY423" i="4"/>
  <c r="AS437" i="4"/>
  <c r="AN471" i="9"/>
  <c r="AR471" i="9" s="1"/>
  <c r="AN467" i="9"/>
  <c r="AN470" i="9"/>
  <c r="AR453" i="9"/>
  <c r="AX471" i="9"/>
  <c r="AN457" i="9"/>
  <c r="AU457" i="9" s="1"/>
  <c r="AN459" i="9"/>
  <c r="AN461" i="9"/>
  <c r="AR461" i="9" s="1"/>
  <c r="AV433" i="4"/>
  <c r="AX467" i="9"/>
  <c r="AX470" i="9"/>
  <c r="AN465" i="9"/>
  <c r="AX457" i="9"/>
  <c r="AX452" i="9"/>
  <c r="AR457" i="9"/>
  <c r="AU459" i="9"/>
  <c r="AX456" i="9"/>
  <c r="AS427" i="4"/>
  <c r="AS422" i="4"/>
  <c r="AN475" i="9"/>
  <c r="AV440" i="4"/>
  <c r="AN479" i="9"/>
  <c r="AN482" i="9"/>
  <c r="AR467" i="9"/>
  <c r="AR454" i="9"/>
  <c r="AN476" i="9"/>
  <c r="AU479" i="9"/>
  <c r="AN458" i="9"/>
  <c r="AN480" i="9"/>
  <c r="AN481" i="9"/>
  <c r="AV423" i="4"/>
  <c r="AR480" i="9"/>
  <c r="AU471" i="9"/>
  <c r="AX461" i="9"/>
  <c r="AX454" i="9"/>
  <c r="AN464" i="9"/>
  <c r="AX464" i="9" s="1"/>
  <c r="AU453" i="9"/>
  <c r="AR456" i="9"/>
  <c r="AN455" i="9"/>
  <c r="AX455" i="9"/>
  <c r="AS439" i="4"/>
  <c r="AY433" i="4"/>
  <c r="AN478" i="9"/>
  <c r="AN468" i="9"/>
  <c r="AN469" i="9"/>
  <c r="AV426" i="4"/>
  <c r="AX475" i="9"/>
  <c r="AR470" i="9"/>
  <c r="AN477" i="9"/>
  <c r="AU477" i="9"/>
  <c r="AN472" i="9"/>
  <c r="AN460" i="9"/>
  <c r="AR460" i="9" s="1"/>
  <c r="AN462" i="9"/>
  <c r="AX459" i="9"/>
  <c r="AX453" i="9"/>
  <c r="AR473" i="9"/>
  <c r="AR469" i="9"/>
  <c r="AU456" i="9"/>
  <c r="AR474" i="9"/>
  <c r="AN451" i="9"/>
  <c r="AN466" i="9"/>
  <c r="AU466" i="9" s="1"/>
  <c r="AR464" i="9"/>
  <c r="AU467" i="9"/>
  <c r="AR465" i="9"/>
  <c r="AX466" i="9"/>
  <c r="AV419" i="4"/>
  <c r="AU460" i="9"/>
  <c r="AU474" i="9"/>
  <c r="AO477" i="9"/>
  <c r="AR458" i="9"/>
  <c r="AX473" i="9"/>
  <c r="AX481" i="9"/>
  <c r="AR463" i="9"/>
  <c r="AX465" i="9"/>
  <c r="AR466" i="9"/>
  <c r="AU461" i="9"/>
  <c r="AU465" i="9"/>
  <c r="AU452" i="9"/>
  <c r="AR452" i="9"/>
  <c r="AU475" i="9"/>
  <c r="AR475" i="9"/>
  <c r="AO475" i="9"/>
  <c r="AO479" i="9"/>
  <c r="AR479" i="9"/>
  <c r="AX479" i="9"/>
  <c r="AR482" i="9"/>
  <c r="AX482" i="9"/>
  <c r="AO482" i="9"/>
  <c r="AU482" i="9"/>
  <c r="AR476" i="9"/>
  <c r="AU476" i="9"/>
  <c r="AO476" i="9"/>
  <c r="AX458" i="9"/>
  <c r="AU458" i="9"/>
  <c r="AO480" i="9"/>
  <c r="AX480" i="9"/>
  <c r="AU480" i="9"/>
  <c r="AR481" i="9"/>
  <c r="AU481" i="9"/>
  <c r="AO481" i="9"/>
  <c r="AU455" i="9"/>
  <c r="AR455" i="9"/>
  <c r="AO478" i="9"/>
  <c r="AR478" i="9"/>
  <c r="AU478" i="9"/>
  <c r="AX478" i="9"/>
  <c r="AR468" i="9"/>
  <c r="AX468" i="9"/>
  <c r="AU469" i="9"/>
  <c r="AX469" i="9"/>
  <c r="AX477" i="9"/>
  <c r="AR477" i="9"/>
  <c r="AU472" i="9"/>
  <c r="AR472" i="9"/>
  <c r="AX472" i="9"/>
  <c r="AU462" i="9"/>
  <c r="AX462" i="9"/>
  <c r="AR462" i="9"/>
  <c r="AR451" i="9"/>
  <c r="AX451" i="9"/>
  <c r="AZ433" i="4" l="1"/>
  <c r="AT439" i="4"/>
  <c r="AU439" i="4"/>
  <c r="AT422" i="4"/>
  <c r="AU422" i="4"/>
  <c r="AT427" i="4"/>
  <c r="AU427" i="4"/>
  <c r="AZ423" i="4"/>
  <c r="AT447" i="4"/>
  <c r="AU447" i="4"/>
  <c r="AU428" i="4"/>
  <c r="AT428" i="4"/>
  <c r="AU419" i="4"/>
  <c r="AT419" i="4"/>
  <c r="AU450" i="4"/>
  <c r="AT450" i="4"/>
  <c r="AN448" i="4"/>
  <c r="AN443" i="4"/>
  <c r="AN444" i="4"/>
  <c r="AN446" i="4"/>
  <c r="AN445" i="4"/>
  <c r="AN449" i="4"/>
  <c r="AN447" i="4"/>
  <c r="AN450" i="4"/>
  <c r="AN393" i="4"/>
  <c r="AN429" i="4"/>
  <c r="AN441" i="4"/>
  <c r="AN435" i="4"/>
  <c r="AN428" i="4"/>
  <c r="AN421" i="4"/>
  <c r="AN436" i="4"/>
  <c r="AN427" i="4"/>
  <c r="AN402" i="4"/>
  <c r="BA400" i="4"/>
  <c r="AN400" i="4" s="1"/>
  <c r="BA407" i="4"/>
  <c r="AN407" i="4" s="1"/>
  <c r="AN388" i="4"/>
  <c r="AU437" i="4"/>
  <c r="AN437" i="4" s="1"/>
  <c r="AT437" i="4"/>
  <c r="AR440" i="4"/>
  <c r="AR442" i="4"/>
  <c r="AN442" i="4" s="1"/>
  <c r="AR438" i="4"/>
  <c r="AN438" i="4" s="1"/>
  <c r="AR430" i="4"/>
  <c r="AN430" i="4" s="1"/>
  <c r="AR422" i="4"/>
  <c r="AN422" i="4" s="1"/>
  <c r="BA391" i="4"/>
  <c r="AN391" i="4" s="1"/>
  <c r="BA401" i="4"/>
  <c r="AN401" i="4" s="1"/>
  <c r="AS482" i="9"/>
  <c r="AT482" i="9"/>
  <c r="AV482" i="9"/>
  <c r="AW482" i="9"/>
  <c r="AY482" i="9"/>
  <c r="AZ482" i="9"/>
  <c r="AP482" i="9"/>
  <c r="AS478" i="9"/>
  <c r="AT478" i="9"/>
  <c r="AV478" i="9"/>
  <c r="AW478" i="9"/>
  <c r="AY478" i="9"/>
  <c r="AZ478" i="9"/>
  <c r="AP478" i="9"/>
  <c r="AT474" i="9"/>
  <c r="AS474" i="9"/>
  <c r="AW474" i="9"/>
  <c r="AV474" i="9"/>
  <c r="AS472" i="9"/>
  <c r="AT472" i="9"/>
  <c r="AV472" i="9"/>
  <c r="AW472" i="9"/>
  <c r="AY472" i="9"/>
  <c r="AZ472" i="9"/>
  <c r="AT470" i="9"/>
  <c r="AS470" i="9"/>
  <c r="AY470" i="9"/>
  <c r="AZ470" i="9"/>
  <c r="AT466" i="9"/>
  <c r="AS466" i="9"/>
  <c r="AW466" i="9"/>
  <c r="AV466" i="9"/>
  <c r="AY466" i="9"/>
  <c r="AZ466" i="9"/>
  <c r="AT462" i="9"/>
  <c r="AS462" i="9"/>
  <c r="AW462" i="9"/>
  <c r="AV462" i="9"/>
  <c r="AY462" i="9"/>
  <c r="AZ462" i="9"/>
  <c r="AS456" i="9"/>
  <c r="AT456" i="9"/>
  <c r="AV456" i="9"/>
  <c r="AW456" i="9"/>
  <c r="AY456" i="9"/>
  <c r="AZ456" i="9"/>
  <c r="AT454" i="9"/>
  <c r="AS454" i="9"/>
  <c r="AY454" i="9"/>
  <c r="AZ454" i="9"/>
  <c r="AS452" i="9"/>
  <c r="AT452" i="9"/>
  <c r="AV452" i="9"/>
  <c r="AW452" i="9"/>
  <c r="AY452" i="9"/>
  <c r="AZ452" i="9"/>
  <c r="AS481" i="9"/>
  <c r="AT481" i="9"/>
  <c r="AV481" i="9"/>
  <c r="AW481" i="9"/>
  <c r="AY481" i="9"/>
  <c r="AZ481" i="9"/>
  <c r="AP481" i="9"/>
  <c r="AS477" i="9"/>
  <c r="AT477" i="9"/>
  <c r="AV477" i="9"/>
  <c r="AW477" i="9"/>
  <c r="AY477" i="9"/>
  <c r="AZ477" i="9"/>
  <c r="AP477" i="9"/>
  <c r="AT469" i="9"/>
  <c r="AS469" i="9"/>
  <c r="AW469" i="9"/>
  <c r="AV469" i="9"/>
  <c r="AY469" i="9"/>
  <c r="AZ469" i="9"/>
  <c r="AT465" i="9"/>
  <c r="AS465" i="9"/>
  <c r="AW465" i="9"/>
  <c r="AV465" i="9"/>
  <c r="AY465" i="9"/>
  <c r="AZ465" i="9"/>
  <c r="AT461" i="9"/>
  <c r="AS461" i="9"/>
  <c r="AW461" i="9"/>
  <c r="AV461" i="9"/>
  <c r="AY461" i="9"/>
  <c r="AZ461" i="9"/>
  <c r="AT458" i="9"/>
  <c r="AS458" i="9"/>
  <c r="AW458" i="9"/>
  <c r="AV458" i="9"/>
  <c r="AY458" i="9"/>
  <c r="AZ458" i="9"/>
  <c r="AS479" i="9"/>
  <c r="AT479" i="9"/>
  <c r="AV479" i="9"/>
  <c r="AW479" i="9"/>
  <c r="AY479" i="9"/>
  <c r="AZ479" i="9"/>
  <c r="AP479" i="9"/>
  <c r="AS475" i="9"/>
  <c r="AT475" i="9"/>
  <c r="AV475" i="9"/>
  <c r="AW475" i="9"/>
  <c r="AY475" i="9"/>
  <c r="AZ475" i="9"/>
  <c r="AP475" i="9"/>
  <c r="AT473" i="9"/>
  <c r="AS473" i="9"/>
  <c r="AW473" i="9"/>
  <c r="AV473" i="9"/>
  <c r="AY473" i="9"/>
  <c r="AZ473" i="9"/>
  <c r="AS471" i="9"/>
  <c r="AT471" i="9"/>
  <c r="AV471" i="9"/>
  <c r="AW471" i="9"/>
  <c r="AY471" i="9"/>
  <c r="AZ471" i="9"/>
  <c r="AS467" i="9"/>
  <c r="AT467" i="9"/>
  <c r="AV467" i="9"/>
  <c r="AW467" i="9"/>
  <c r="AY467" i="9"/>
  <c r="AZ467" i="9"/>
  <c r="AS463" i="9"/>
  <c r="AT463" i="9"/>
  <c r="AV463" i="9"/>
  <c r="AW463" i="9"/>
  <c r="AY463" i="9"/>
  <c r="AZ463" i="9"/>
  <c r="AS460" i="9"/>
  <c r="AT460" i="9"/>
  <c r="AV460" i="9"/>
  <c r="AW460" i="9"/>
  <c r="AS455" i="9"/>
  <c r="AT455" i="9"/>
  <c r="AV455" i="9"/>
  <c r="AW455" i="9"/>
  <c r="AY455" i="9"/>
  <c r="AZ455" i="9"/>
  <c r="AT453" i="9"/>
  <c r="AS453" i="9"/>
  <c r="AW453" i="9"/>
  <c r="AV453" i="9"/>
  <c r="AY453" i="9"/>
  <c r="AZ453" i="9"/>
  <c r="AS451" i="9"/>
  <c r="AT451" i="9"/>
  <c r="AY451" i="9"/>
  <c r="AZ451" i="9"/>
  <c r="AS480" i="9"/>
  <c r="AT480" i="9"/>
  <c r="AV480" i="9"/>
  <c r="AW480" i="9"/>
  <c r="AY480" i="9"/>
  <c r="AZ480" i="9"/>
  <c r="AP480" i="9"/>
  <c r="AS476" i="9"/>
  <c r="AT476" i="9"/>
  <c r="AV476" i="9"/>
  <c r="AW476" i="9"/>
  <c r="AP476" i="9"/>
  <c r="AS468" i="9"/>
  <c r="AT468" i="9"/>
  <c r="AY468" i="9"/>
  <c r="AZ468" i="9"/>
  <c r="AS464" i="9"/>
  <c r="AT464" i="9"/>
  <c r="AY464" i="9"/>
  <c r="AZ464" i="9"/>
  <c r="AV459" i="9"/>
  <c r="AW459" i="9"/>
  <c r="AY459" i="9"/>
  <c r="AZ459" i="9"/>
  <c r="AT457" i="9"/>
  <c r="AS457" i="9"/>
  <c r="AW457" i="9"/>
  <c r="AV457" i="9"/>
  <c r="AY457" i="9"/>
  <c r="AZ457" i="9"/>
  <c r="AO442" i="9"/>
  <c r="AQ442" i="9"/>
  <c r="AO440" i="9"/>
  <c r="AQ440" i="9"/>
  <c r="AO438" i="9"/>
  <c r="AQ438" i="9"/>
  <c r="AO434" i="9"/>
  <c r="AQ434" i="9"/>
  <c r="AO430" i="9"/>
  <c r="AQ430" i="9"/>
  <c r="AO424" i="9"/>
  <c r="AQ424" i="9"/>
  <c r="AO422" i="9"/>
  <c r="AQ422" i="9"/>
  <c r="AO420" i="9"/>
  <c r="AQ420" i="9"/>
  <c r="AO437" i="9"/>
  <c r="AQ437" i="9"/>
  <c r="AO433" i="9"/>
  <c r="AQ433" i="9"/>
  <c r="AO429" i="9"/>
  <c r="AQ429" i="9"/>
  <c r="AO426" i="9"/>
  <c r="AQ426" i="9"/>
  <c r="AO441" i="9"/>
  <c r="AQ441" i="9"/>
  <c r="AO439" i="9"/>
  <c r="AQ439" i="9"/>
  <c r="AO435" i="9"/>
  <c r="AQ435" i="9"/>
  <c r="AO431" i="9"/>
  <c r="AQ431" i="9"/>
  <c r="AO428" i="9"/>
  <c r="AQ428" i="9"/>
  <c r="AO423" i="9"/>
  <c r="AQ423" i="9"/>
  <c r="AO421" i="9"/>
  <c r="AQ421" i="9"/>
  <c r="AO419" i="9"/>
  <c r="AQ419" i="9"/>
  <c r="AO436" i="9"/>
  <c r="AQ436" i="9"/>
  <c r="AO432" i="9"/>
  <c r="AQ432" i="9"/>
  <c r="AO427" i="9"/>
  <c r="AQ427" i="9"/>
  <c r="AO425" i="9"/>
  <c r="AQ425" i="9"/>
  <c r="AU451" i="9"/>
  <c r="AR459" i="9"/>
  <c r="AU454" i="9"/>
  <c r="AV424" i="4"/>
  <c r="AO456" i="4"/>
  <c r="AO472" i="4"/>
  <c r="AV425" i="4"/>
  <c r="AO469" i="4"/>
  <c r="AO461" i="4"/>
  <c r="AO451" i="4"/>
  <c r="AO468" i="4"/>
  <c r="AO455" i="4"/>
  <c r="AV455" i="4"/>
  <c r="AO463" i="4"/>
  <c r="AY469" i="4"/>
  <c r="AO470" i="4"/>
  <c r="AS451" i="4"/>
  <c r="AS463" i="4"/>
  <c r="AX460" i="9"/>
  <c r="AU470" i="9"/>
  <c r="AO475" i="4"/>
  <c r="AO465" i="4"/>
  <c r="AO454" i="4"/>
  <c r="AO459" i="4"/>
  <c r="AO482" i="4"/>
  <c r="AS482" i="4" s="1"/>
  <c r="AV472" i="4"/>
  <c r="AO453" i="4"/>
  <c r="AS469" i="4"/>
  <c r="AS456" i="4"/>
  <c r="AV475" i="4"/>
  <c r="AS455" i="4"/>
  <c r="AV434" i="4"/>
  <c r="AO477" i="4"/>
  <c r="AY461" i="4"/>
  <c r="AS468" i="4"/>
  <c r="AY477" i="4"/>
  <c r="AP477" i="4"/>
  <c r="AU468" i="9"/>
  <c r="AU464" i="9"/>
  <c r="AO471" i="4"/>
  <c r="AO479" i="4"/>
  <c r="AY479" i="4" s="1"/>
  <c r="AO476" i="4"/>
  <c r="AO474" i="4"/>
  <c r="AO452" i="4"/>
  <c r="AV452" i="4" s="1"/>
  <c r="AP476" i="4"/>
  <c r="AS459" i="4"/>
  <c r="AY456" i="4"/>
  <c r="AV465" i="4"/>
  <c r="AO481" i="4"/>
  <c r="AV481" i="4" s="1"/>
  <c r="AV431" i="4"/>
  <c r="AS471" i="4"/>
  <c r="AY474" i="4"/>
  <c r="AO473" i="4"/>
  <c r="AS473" i="4" s="1"/>
  <c r="AS453" i="4"/>
  <c r="AY481" i="4"/>
  <c r="AO467" i="4"/>
  <c r="AS467" i="4" s="1"/>
  <c r="AS472" i="4"/>
  <c r="AV456" i="4"/>
  <c r="AV439" i="4"/>
  <c r="AY482" i="4"/>
  <c r="AS461" i="4"/>
  <c r="AY468" i="4"/>
  <c r="AY467" i="4"/>
  <c r="AY470" i="4"/>
  <c r="AS477" i="4"/>
  <c r="AS470" i="4"/>
  <c r="AX476" i="9"/>
  <c r="AX474" i="9"/>
  <c r="AO460" i="4"/>
  <c r="AS460" i="4" s="1"/>
  <c r="AS479" i="4"/>
  <c r="AO466" i="4"/>
  <c r="AV466" i="4" s="1"/>
  <c r="AV420" i="4"/>
  <c r="AY472" i="4"/>
  <c r="AO457" i="4"/>
  <c r="AS466" i="4"/>
  <c r="AO480" i="4"/>
  <c r="AV476" i="4"/>
  <c r="AY459" i="4"/>
  <c r="AO458" i="4"/>
  <c r="AO464" i="4"/>
  <c r="AY452" i="4"/>
  <c r="AY453" i="4"/>
  <c r="AP479" i="4"/>
  <c r="AV451" i="4"/>
  <c r="AV482" i="4"/>
  <c r="AS474" i="4"/>
  <c r="AY460" i="4"/>
  <c r="AO462" i="4"/>
  <c r="AY462" i="4"/>
  <c r="AO478" i="4"/>
  <c r="AS481" i="4"/>
  <c r="AY466" i="4"/>
  <c r="AP482" i="4"/>
  <c r="AY451" i="4"/>
  <c r="AY463" i="4"/>
  <c r="AP478" i="4"/>
  <c r="AV477" i="4"/>
  <c r="AS475" i="4"/>
  <c r="AY475" i="4"/>
  <c r="AS465" i="4"/>
  <c r="AY465" i="4"/>
  <c r="AS454" i="4"/>
  <c r="AY454" i="4"/>
  <c r="AY471" i="4"/>
  <c r="AV471" i="4"/>
  <c r="AS476" i="4"/>
  <c r="AY476" i="4"/>
  <c r="AY457" i="4"/>
  <c r="AV457" i="4"/>
  <c r="AP480" i="4"/>
  <c r="AS480" i="4"/>
  <c r="AY480" i="4"/>
  <c r="AV480" i="4"/>
  <c r="AS458" i="4"/>
  <c r="AV458" i="4"/>
  <c r="AV464" i="4"/>
  <c r="AY464" i="4"/>
  <c r="AV478" i="4"/>
  <c r="AY478" i="4"/>
  <c r="AY474" i="9" l="1"/>
  <c r="AZ474" i="9"/>
  <c r="AZ476" i="9"/>
  <c r="AY476" i="9"/>
  <c r="AV464" i="9"/>
  <c r="AW464" i="9"/>
  <c r="AV468" i="9"/>
  <c r="AW468" i="9"/>
  <c r="AW470" i="9"/>
  <c r="AV470" i="9"/>
  <c r="AY460" i="9"/>
  <c r="AZ460" i="9"/>
  <c r="AW454" i="9"/>
  <c r="AV454" i="9"/>
  <c r="AS459" i="9"/>
  <c r="AT459" i="9"/>
  <c r="AV451" i="9"/>
  <c r="AW451" i="9"/>
  <c r="AM479" i="9"/>
  <c r="AM482" i="9"/>
  <c r="AM475" i="9"/>
  <c r="AM478" i="9"/>
  <c r="AM480" i="9"/>
  <c r="AM481" i="9"/>
  <c r="AM476" i="9"/>
  <c r="AM477" i="9"/>
  <c r="AP419" i="9"/>
  <c r="AM419" i="9"/>
  <c r="AP427" i="9"/>
  <c r="AM427" i="9"/>
  <c r="AP425" i="9"/>
  <c r="AM425" i="9"/>
  <c r="AP431" i="9"/>
  <c r="AM431" i="9"/>
  <c r="AP426" i="9"/>
  <c r="AM426" i="9"/>
  <c r="AP420" i="9"/>
  <c r="AM420" i="9"/>
  <c r="AP424" i="9"/>
  <c r="AM424" i="9"/>
  <c r="AP440" i="9"/>
  <c r="AM440" i="9"/>
  <c r="AP432" i="9"/>
  <c r="AM432" i="9"/>
  <c r="AP439" i="9"/>
  <c r="AM439" i="9"/>
  <c r="AP433" i="9"/>
  <c r="AM433" i="9"/>
  <c r="AP434" i="9"/>
  <c r="AM434" i="9"/>
  <c r="AP423" i="9"/>
  <c r="AM423" i="9"/>
  <c r="AP436" i="9"/>
  <c r="AM436" i="9"/>
  <c r="AP421" i="9"/>
  <c r="AM421" i="9"/>
  <c r="AP428" i="9"/>
  <c r="AM428" i="9"/>
  <c r="AP435" i="9"/>
  <c r="AM435" i="9"/>
  <c r="AP441" i="9"/>
  <c r="AM441" i="9"/>
  <c r="AP429" i="9"/>
  <c r="AM429" i="9"/>
  <c r="AP437" i="9"/>
  <c r="AM437" i="9"/>
  <c r="AP422" i="9"/>
  <c r="AM422" i="9"/>
  <c r="AP430" i="9"/>
  <c r="AM430" i="9"/>
  <c r="AP438" i="9"/>
  <c r="AM438" i="9"/>
  <c r="AP442" i="9"/>
  <c r="AM442" i="9"/>
  <c r="AP474" i="4"/>
  <c r="AQ474" i="4" s="1"/>
  <c r="L474" i="9"/>
  <c r="AP472" i="4"/>
  <c r="L472" i="9"/>
  <c r="AP470" i="4"/>
  <c r="AQ470" i="4" s="1"/>
  <c r="L470" i="9"/>
  <c r="AP466" i="4"/>
  <c r="L466" i="9"/>
  <c r="AP462" i="4"/>
  <c r="AQ462" i="4" s="1"/>
  <c r="L462" i="9"/>
  <c r="AP456" i="4"/>
  <c r="L456" i="9"/>
  <c r="AP454" i="4"/>
  <c r="AQ454" i="4" s="1"/>
  <c r="L454" i="9"/>
  <c r="AP452" i="4"/>
  <c r="AR452" i="4" s="1"/>
  <c r="L452" i="9"/>
  <c r="AP469" i="4"/>
  <c r="AQ469" i="4" s="1"/>
  <c r="L469" i="9"/>
  <c r="AP465" i="4"/>
  <c r="L465" i="9"/>
  <c r="AP461" i="4"/>
  <c r="AQ461" i="4" s="1"/>
  <c r="L461" i="9"/>
  <c r="AP458" i="4"/>
  <c r="AR458" i="4" s="1"/>
  <c r="L458" i="9"/>
  <c r="AP473" i="4"/>
  <c r="AQ473" i="4" s="1"/>
  <c r="L473" i="9"/>
  <c r="AP471" i="4"/>
  <c r="L471" i="9"/>
  <c r="AP467" i="4"/>
  <c r="AQ467" i="4" s="1"/>
  <c r="L467" i="9"/>
  <c r="AP463" i="4"/>
  <c r="AR463" i="4" s="1"/>
  <c r="L463" i="9"/>
  <c r="AP460" i="4"/>
  <c r="AQ460" i="4" s="1"/>
  <c r="L460" i="9"/>
  <c r="AP455" i="4"/>
  <c r="L455" i="9"/>
  <c r="AP453" i="4"/>
  <c r="AQ453" i="4" s="1"/>
  <c r="L453" i="9"/>
  <c r="AP451" i="4"/>
  <c r="AR451" i="4" s="1"/>
  <c r="L451" i="9"/>
  <c r="AP468" i="4"/>
  <c r="AQ468" i="4" s="1"/>
  <c r="L468" i="9"/>
  <c r="AP464" i="4"/>
  <c r="L464" i="9"/>
  <c r="AP459" i="4"/>
  <c r="AQ459" i="4" s="1"/>
  <c r="L459" i="9"/>
  <c r="AP457" i="4"/>
  <c r="AR457" i="4" s="1"/>
  <c r="L457" i="9"/>
  <c r="AR477" i="4"/>
  <c r="AR479" i="4"/>
  <c r="AR482" i="4"/>
  <c r="AR478" i="4"/>
  <c r="AR480" i="4"/>
  <c r="AR476" i="4"/>
  <c r="AW439" i="4"/>
  <c r="AX439" i="4"/>
  <c r="AW425" i="4"/>
  <c r="AX425" i="4"/>
  <c r="AX424" i="4"/>
  <c r="AW424" i="4"/>
  <c r="AW431" i="4"/>
  <c r="AX431" i="4"/>
  <c r="AX434" i="4"/>
  <c r="AW434" i="4"/>
  <c r="AX420" i="4"/>
  <c r="AW420" i="4"/>
  <c r="AW423" i="4"/>
  <c r="AX423" i="4"/>
  <c r="AX440" i="4"/>
  <c r="BA440" i="4" s="1"/>
  <c r="AW440" i="4"/>
  <c r="AX426" i="4"/>
  <c r="AW426" i="4"/>
  <c r="AX432" i="4"/>
  <c r="AW432" i="4"/>
  <c r="AW433" i="4"/>
  <c r="AX433" i="4"/>
  <c r="AW419" i="4"/>
  <c r="AX419" i="4"/>
  <c r="AR474" i="4"/>
  <c r="AR470" i="4"/>
  <c r="AR462" i="4"/>
  <c r="AR454" i="4"/>
  <c r="AR469" i="4"/>
  <c r="AR461" i="4"/>
  <c r="AR473" i="4"/>
  <c r="AR467" i="4"/>
  <c r="AR460" i="4"/>
  <c r="AR453" i="4"/>
  <c r="AR468" i="4"/>
  <c r="AR466" i="4"/>
  <c r="AQ482" i="4"/>
  <c r="AZ482" i="4"/>
  <c r="AW482" i="4"/>
  <c r="AT482" i="4"/>
  <c r="AQ478" i="4"/>
  <c r="AZ478" i="4"/>
  <c r="AW478" i="4"/>
  <c r="AZ474" i="4"/>
  <c r="AT474" i="4"/>
  <c r="AZ472" i="4"/>
  <c r="AW472" i="4"/>
  <c r="AT472" i="4"/>
  <c r="AZ470" i="4"/>
  <c r="AT470" i="4"/>
  <c r="AZ466" i="4"/>
  <c r="AW466" i="4"/>
  <c r="AT466" i="4"/>
  <c r="AZ462" i="4"/>
  <c r="AZ456" i="4"/>
  <c r="AW456" i="4"/>
  <c r="AT456" i="4"/>
  <c r="AZ454" i="4"/>
  <c r="AT454" i="4"/>
  <c r="AZ452" i="4"/>
  <c r="AW452" i="4"/>
  <c r="AT481" i="4"/>
  <c r="AW481" i="4"/>
  <c r="AZ481" i="4"/>
  <c r="AT477" i="4"/>
  <c r="AW477" i="4"/>
  <c r="AZ477" i="4"/>
  <c r="AQ477" i="4"/>
  <c r="AT469" i="4"/>
  <c r="AZ469" i="4"/>
  <c r="AT465" i="4"/>
  <c r="AW465" i="4"/>
  <c r="AZ465" i="4"/>
  <c r="AT461" i="4"/>
  <c r="AZ461" i="4"/>
  <c r="AW458" i="4"/>
  <c r="AT458" i="4"/>
  <c r="AT479" i="4"/>
  <c r="AZ479" i="4"/>
  <c r="AQ479" i="4"/>
  <c r="AT475" i="4"/>
  <c r="AW475" i="4"/>
  <c r="AZ475" i="4"/>
  <c r="AT473" i="4"/>
  <c r="AT471" i="4"/>
  <c r="AW471" i="4"/>
  <c r="AZ471" i="4"/>
  <c r="AT467" i="4"/>
  <c r="AZ467" i="4"/>
  <c r="AT463" i="4"/>
  <c r="AZ463" i="4"/>
  <c r="AZ460" i="4"/>
  <c r="AT460" i="4"/>
  <c r="AT455" i="4"/>
  <c r="AW455" i="4"/>
  <c r="AT453" i="4"/>
  <c r="AZ453" i="4"/>
  <c r="AT451" i="4"/>
  <c r="AW451" i="4"/>
  <c r="AZ451" i="4"/>
  <c r="AQ480" i="4"/>
  <c r="AZ480" i="4"/>
  <c r="AW480" i="4"/>
  <c r="AT480" i="4"/>
  <c r="AQ476" i="4"/>
  <c r="AZ476" i="4"/>
  <c r="AW476" i="4"/>
  <c r="AT476" i="4"/>
  <c r="AZ468" i="4"/>
  <c r="AT468" i="4"/>
  <c r="AZ464" i="4"/>
  <c r="AW464" i="4"/>
  <c r="AT459" i="4"/>
  <c r="AZ459" i="4"/>
  <c r="AW457" i="4"/>
  <c r="AZ457" i="4"/>
  <c r="AX482" i="4"/>
  <c r="BA482" i="4" s="1"/>
  <c r="AU482" i="4"/>
  <c r="AX478" i="4"/>
  <c r="BA478" i="4" s="1"/>
  <c r="AU474" i="4"/>
  <c r="AX472" i="4"/>
  <c r="BA472" i="4" s="1"/>
  <c r="AU472" i="4"/>
  <c r="AU470" i="4"/>
  <c r="AX466" i="4"/>
  <c r="BA466" i="4" s="1"/>
  <c r="AU466" i="4"/>
  <c r="AX456" i="4"/>
  <c r="BA456" i="4" s="1"/>
  <c r="AU456" i="4"/>
  <c r="AU454" i="4"/>
  <c r="AX452" i="4"/>
  <c r="BA452" i="4" s="1"/>
  <c r="AU481" i="4"/>
  <c r="AX481" i="4"/>
  <c r="BA481" i="4" s="1"/>
  <c r="AU477" i="4"/>
  <c r="AX477" i="4"/>
  <c r="BA477" i="4" s="1"/>
  <c r="AU469" i="4"/>
  <c r="AU465" i="4"/>
  <c r="AX465" i="4"/>
  <c r="BA465" i="4" s="1"/>
  <c r="AU461" i="4"/>
  <c r="AX458" i="4"/>
  <c r="BA458" i="4" s="1"/>
  <c r="AU458" i="4"/>
  <c r="AU479" i="4"/>
  <c r="AU475" i="4"/>
  <c r="AX475" i="4"/>
  <c r="BA475" i="4" s="1"/>
  <c r="AU473" i="4"/>
  <c r="AU471" i="4"/>
  <c r="AX471" i="4"/>
  <c r="BA471" i="4" s="1"/>
  <c r="AU467" i="4"/>
  <c r="AU463" i="4"/>
  <c r="AU460" i="4"/>
  <c r="AU455" i="4"/>
  <c r="AX455" i="4"/>
  <c r="BA455" i="4" s="1"/>
  <c r="AU453" i="4"/>
  <c r="AU451" i="4"/>
  <c r="AX451" i="4"/>
  <c r="BA451" i="4" s="1"/>
  <c r="AX480" i="4"/>
  <c r="BA480" i="4" s="1"/>
  <c r="AU480" i="4"/>
  <c r="AX476" i="4"/>
  <c r="BA476" i="4" s="1"/>
  <c r="AU476" i="4"/>
  <c r="AU468" i="4"/>
  <c r="AX464" i="4"/>
  <c r="BA464" i="4" s="1"/>
  <c r="AU459" i="4"/>
  <c r="AX457" i="4"/>
  <c r="BA457" i="4" s="1"/>
  <c r="G514" i="4"/>
  <c r="G514" i="9" s="1"/>
  <c r="G511" i="4"/>
  <c r="G511" i="9" s="1"/>
  <c r="G510" i="4"/>
  <c r="G510" i="9" s="1"/>
  <c r="G507" i="4"/>
  <c r="G507" i="9" s="1"/>
  <c r="G506" i="4"/>
  <c r="G506" i="9" s="1"/>
  <c r="G505" i="4"/>
  <c r="G505" i="9" s="1"/>
  <c r="G504" i="4"/>
  <c r="G504" i="9" s="1"/>
  <c r="G503" i="4"/>
  <c r="G503" i="9" s="1"/>
  <c r="G502" i="4"/>
  <c r="G502" i="9" s="1"/>
  <c r="G499" i="4"/>
  <c r="G499" i="9" s="1"/>
  <c r="G498" i="4"/>
  <c r="G498" i="9" s="1"/>
  <c r="G495" i="4"/>
  <c r="G495" i="9" s="1"/>
  <c r="G494" i="4"/>
  <c r="G494" i="9" s="1"/>
  <c r="G492" i="4"/>
  <c r="G492" i="9" s="1"/>
  <c r="G488" i="4"/>
  <c r="G488" i="9" s="1"/>
  <c r="G487" i="4"/>
  <c r="G487" i="9" s="1"/>
  <c r="G486" i="4"/>
  <c r="G486" i="9" s="1"/>
  <c r="G485" i="4"/>
  <c r="G485" i="9" s="1"/>
  <c r="G484" i="4"/>
  <c r="G484" i="9" s="1"/>
  <c r="G483" i="4"/>
  <c r="G483" i="9" s="1"/>
  <c r="G513" i="4"/>
  <c r="G513" i="9" s="1"/>
  <c r="G512" i="4"/>
  <c r="G512" i="9" s="1"/>
  <c r="G509" i="4"/>
  <c r="G509" i="9" s="1"/>
  <c r="G508" i="4"/>
  <c r="G508" i="9" s="1"/>
  <c r="G501" i="4"/>
  <c r="G501" i="9" s="1"/>
  <c r="G500" i="4"/>
  <c r="G500" i="9" s="1"/>
  <c r="G497" i="4"/>
  <c r="G497" i="9" s="1"/>
  <c r="G496" i="4"/>
  <c r="G496" i="9" s="1"/>
  <c r="G493" i="4"/>
  <c r="G493" i="9" s="1"/>
  <c r="G491" i="4"/>
  <c r="G491" i="9" s="1"/>
  <c r="G490" i="4"/>
  <c r="G490" i="9" s="1"/>
  <c r="G489" i="4"/>
  <c r="G489" i="9" s="1"/>
  <c r="K514" i="4"/>
  <c r="L514" i="9" s="1"/>
  <c r="AQ514" i="9" s="1"/>
  <c r="K510" i="4"/>
  <c r="L510" i="9" s="1"/>
  <c r="AQ510" i="9" s="1"/>
  <c r="K506" i="4"/>
  <c r="K504" i="4"/>
  <c r="K502" i="4"/>
  <c r="K498" i="4"/>
  <c r="K494" i="4"/>
  <c r="K488" i="4"/>
  <c r="K486" i="4"/>
  <c r="K484" i="4"/>
  <c r="K513" i="4"/>
  <c r="L513" i="9" s="1"/>
  <c r="AQ513" i="9" s="1"/>
  <c r="K509" i="4"/>
  <c r="L509" i="9" s="1"/>
  <c r="AQ509" i="9" s="1"/>
  <c r="K501" i="4"/>
  <c r="K497" i="4"/>
  <c r="K493" i="4"/>
  <c r="K490" i="4"/>
  <c r="K511" i="4"/>
  <c r="L511" i="9" s="1"/>
  <c r="AQ511" i="9" s="1"/>
  <c r="K507" i="4"/>
  <c r="L507" i="9" s="1"/>
  <c r="AQ507" i="9" s="1"/>
  <c r="K505" i="4"/>
  <c r="K503" i="4"/>
  <c r="K499" i="4"/>
  <c r="K495" i="4"/>
  <c r="K492" i="4"/>
  <c r="K487" i="4"/>
  <c r="K485" i="4"/>
  <c r="K483" i="4"/>
  <c r="K512" i="4"/>
  <c r="L512" i="9" s="1"/>
  <c r="AQ512" i="9" s="1"/>
  <c r="K508" i="4"/>
  <c r="L508" i="9" s="1"/>
  <c r="AQ508" i="9" s="1"/>
  <c r="K500" i="4"/>
  <c r="K496" i="4"/>
  <c r="K491" i="4"/>
  <c r="K489" i="4"/>
  <c r="F546" i="4"/>
  <c r="F543" i="4"/>
  <c r="F542" i="4"/>
  <c r="F539" i="4"/>
  <c r="F538" i="4"/>
  <c r="F537" i="4"/>
  <c r="F536" i="4"/>
  <c r="F535" i="4"/>
  <c r="F534" i="4"/>
  <c r="F531" i="4"/>
  <c r="F530" i="4"/>
  <c r="F527" i="4"/>
  <c r="F526" i="4"/>
  <c r="F524" i="4"/>
  <c r="F520" i="4"/>
  <c r="F519" i="4"/>
  <c r="F518" i="4"/>
  <c r="F517" i="4"/>
  <c r="F516" i="4"/>
  <c r="F515" i="4"/>
  <c r="F545" i="4"/>
  <c r="F544" i="4"/>
  <c r="F541" i="4"/>
  <c r="F540" i="4"/>
  <c r="F533" i="4"/>
  <c r="F532" i="4"/>
  <c r="F529" i="4"/>
  <c r="F528" i="4"/>
  <c r="F525" i="4"/>
  <c r="F523" i="4"/>
  <c r="F522" i="4"/>
  <c r="F521" i="4"/>
  <c r="E289" i="1"/>
  <c r="D289" i="1" s="1"/>
  <c r="H321" i="1"/>
  <c r="E285" i="1"/>
  <c r="D285" i="1" s="1"/>
  <c r="H317" i="1"/>
  <c r="E281" i="1"/>
  <c r="D281" i="1" s="1"/>
  <c r="H313" i="1"/>
  <c r="E277" i="1"/>
  <c r="D277" i="1" s="1"/>
  <c r="H309" i="1"/>
  <c r="E273" i="1"/>
  <c r="D273" i="1" s="1"/>
  <c r="H305" i="1"/>
  <c r="E269" i="1"/>
  <c r="D269" i="1" s="1"/>
  <c r="H301" i="1"/>
  <c r="E265" i="1"/>
  <c r="D265" i="1" s="1"/>
  <c r="H297" i="1"/>
  <c r="E263" i="1"/>
  <c r="D263" i="1" s="1"/>
  <c r="H295" i="1"/>
  <c r="E261" i="1"/>
  <c r="D261" i="1" s="1"/>
  <c r="H293" i="1"/>
  <c r="E287" i="1"/>
  <c r="D287" i="1" s="1"/>
  <c r="H319" i="1"/>
  <c r="E283" i="1"/>
  <c r="D283" i="1" s="1"/>
  <c r="H315" i="1"/>
  <c r="E279" i="1"/>
  <c r="D279" i="1" s="1"/>
  <c r="H311" i="1"/>
  <c r="E275" i="1"/>
  <c r="D275" i="1" s="1"/>
  <c r="H307" i="1"/>
  <c r="E271" i="1"/>
  <c r="D271" i="1" s="1"/>
  <c r="H303" i="1"/>
  <c r="E267" i="1"/>
  <c r="D267" i="1" s="1"/>
  <c r="H299" i="1"/>
  <c r="E290" i="1"/>
  <c r="D290" i="1" s="1"/>
  <c r="H322" i="1"/>
  <c r="E288" i="1"/>
  <c r="D288" i="1" s="1"/>
  <c r="H320" i="1"/>
  <c r="E286" i="1"/>
  <c r="D286" i="1" s="1"/>
  <c r="H318" i="1"/>
  <c r="E284" i="1"/>
  <c r="D284" i="1" s="1"/>
  <c r="H316" i="1"/>
  <c r="E282" i="1"/>
  <c r="D282" i="1" s="1"/>
  <c r="H314" i="1"/>
  <c r="E280" i="1"/>
  <c r="D280" i="1" s="1"/>
  <c r="H312" i="1"/>
  <c r="E278" i="1"/>
  <c r="D278" i="1" s="1"/>
  <c r="H310" i="1"/>
  <c r="E276" i="1"/>
  <c r="D276" i="1" s="1"/>
  <c r="H308" i="1"/>
  <c r="E274" i="1"/>
  <c r="D274" i="1" s="1"/>
  <c r="H306" i="1"/>
  <c r="E272" i="1"/>
  <c r="D272" i="1" s="1"/>
  <c r="H304" i="1"/>
  <c r="E270" i="1"/>
  <c r="D270" i="1" s="1"/>
  <c r="H302" i="1"/>
  <c r="E268" i="1"/>
  <c r="D268" i="1" s="1"/>
  <c r="H300" i="1"/>
  <c r="E266" i="1"/>
  <c r="D266" i="1" s="1"/>
  <c r="H298" i="1"/>
  <c r="E264" i="1"/>
  <c r="D264" i="1" s="1"/>
  <c r="H296" i="1"/>
  <c r="E262" i="1"/>
  <c r="D262" i="1" s="1"/>
  <c r="H294" i="1"/>
  <c r="E260" i="1"/>
  <c r="D260" i="1" s="1"/>
  <c r="H292" i="1"/>
  <c r="E227" i="1"/>
  <c r="D227" i="1" s="1"/>
  <c r="H259" i="1"/>
  <c r="P621" i="1"/>
  <c r="X621" i="1"/>
  <c r="P589" i="1"/>
  <c r="X589" i="1"/>
  <c r="P557" i="1"/>
  <c r="X557" i="1"/>
  <c r="P525" i="1"/>
  <c r="X525" i="1"/>
  <c r="P493" i="1"/>
  <c r="X493" i="1"/>
  <c r="P461" i="1"/>
  <c r="X461" i="1"/>
  <c r="P429" i="1"/>
  <c r="X429" i="1"/>
  <c r="P397" i="1"/>
  <c r="X397" i="1"/>
  <c r="P365" i="1"/>
  <c r="X365" i="1"/>
  <c r="P333" i="1"/>
  <c r="X333" i="1"/>
  <c r="P301" i="1"/>
  <c r="X301" i="1"/>
  <c r="P269" i="1"/>
  <c r="X269" i="1"/>
  <c r="P237" i="1"/>
  <c r="X237" i="1"/>
  <c r="P173" i="1"/>
  <c r="X173" i="1"/>
  <c r="P624" i="1"/>
  <c r="X624" i="1"/>
  <c r="P592" i="1"/>
  <c r="X592" i="1"/>
  <c r="P560" i="1"/>
  <c r="X560" i="1"/>
  <c r="P528" i="1"/>
  <c r="X528" i="1"/>
  <c r="P496" i="1"/>
  <c r="X496" i="1"/>
  <c r="P464" i="1"/>
  <c r="X464" i="1"/>
  <c r="P432" i="1"/>
  <c r="X432" i="1"/>
  <c r="P400" i="1"/>
  <c r="X400" i="1"/>
  <c r="P368" i="1"/>
  <c r="X368" i="1"/>
  <c r="P336" i="1"/>
  <c r="X336" i="1"/>
  <c r="P304" i="1"/>
  <c r="X304" i="1"/>
  <c r="P272" i="1"/>
  <c r="X272" i="1"/>
  <c r="P235" i="1"/>
  <c r="X235" i="1"/>
  <c r="P171" i="1"/>
  <c r="X171" i="1"/>
  <c r="P242" i="1"/>
  <c r="X242" i="1"/>
  <c r="P210" i="1"/>
  <c r="X210" i="1"/>
  <c r="P178" i="1"/>
  <c r="X178" i="1"/>
  <c r="P146" i="1"/>
  <c r="X146" i="1"/>
  <c r="P114" i="1"/>
  <c r="X114" i="1"/>
  <c r="P82" i="1"/>
  <c r="X82" i="1"/>
  <c r="P50" i="1"/>
  <c r="X50" i="1"/>
  <c r="P18" i="1"/>
  <c r="X18" i="1"/>
  <c r="P14" i="1"/>
  <c r="X14" i="1"/>
  <c r="P111" i="1"/>
  <c r="X111" i="1"/>
  <c r="P107" i="1"/>
  <c r="X107" i="1"/>
  <c r="P79" i="1"/>
  <c r="X79" i="1"/>
  <c r="P75" i="1"/>
  <c r="X75" i="1"/>
  <c r="P47" i="1"/>
  <c r="X47" i="1"/>
  <c r="P43" i="1"/>
  <c r="X43" i="1"/>
  <c r="P15" i="1"/>
  <c r="X15" i="1"/>
  <c r="P11" i="1"/>
  <c r="X11" i="1"/>
  <c r="P625" i="1"/>
  <c r="X625" i="1"/>
  <c r="P593" i="1"/>
  <c r="X593" i="1"/>
  <c r="P561" i="1"/>
  <c r="X561" i="1"/>
  <c r="P529" i="1"/>
  <c r="X529" i="1"/>
  <c r="P497" i="1"/>
  <c r="X497" i="1"/>
  <c r="P465" i="1"/>
  <c r="X465" i="1"/>
  <c r="P433" i="1"/>
  <c r="X433" i="1"/>
  <c r="P401" i="1"/>
  <c r="X401" i="1"/>
  <c r="P369" i="1"/>
  <c r="X369" i="1"/>
  <c r="P337" i="1"/>
  <c r="X337" i="1"/>
  <c r="P305" i="1"/>
  <c r="X305" i="1"/>
  <c r="P273" i="1"/>
  <c r="X273" i="1"/>
  <c r="P205" i="1"/>
  <c r="X205" i="1"/>
  <c r="P141" i="1"/>
  <c r="X141" i="1"/>
  <c r="P620" i="1"/>
  <c r="X620" i="1"/>
  <c r="P588" i="1"/>
  <c r="X588" i="1"/>
  <c r="P556" i="1"/>
  <c r="X556" i="1"/>
  <c r="P524" i="1"/>
  <c r="X524" i="1"/>
  <c r="P492" i="1"/>
  <c r="X492" i="1"/>
  <c r="P460" i="1"/>
  <c r="X460" i="1"/>
  <c r="P428" i="1"/>
  <c r="X428" i="1"/>
  <c r="P396" i="1"/>
  <c r="X396" i="1"/>
  <c r="P364" i="1"/>
  <c r="X364" i="1"/>
  <c r="P332" i="1"/>
  <c r="X332" i="1"/>
  <c r="P300" i="1"/>
  <c r="X300" i="1"/>
  <c r="P267" i="1"/>
  <c r="X267" i="1"/>
  <c r="P203" i="1"/>
  <c r="X203" i="1"/>
  <c r="P139" i="1"/>
  <c r="X139" i="1"/>
  <c r="P238" i="1"/>
  <c r="X238" i="1"/>
  <c r="P206" i="1"/>
  <c r="X206" i="1"/>
  <c r="P174" i="1"/>
  <c r="X174" i="1"/>
  <c r="P142" i="1"/>
  <c r="X142" i="1"/>
  <c r="P110" i="1"/>
  <c r="X110" i="1"/>
  <c r="P78" i="1"/>
  <c r="X78" i="1"/>
  <c r="P46" i="1"/>
  <c r="X46" i="1"/>
  <c r="P623" i="1"/>
  <c r="X623" i="1"/>
  <c r="P619" i="1"/>
  <c r="X619" i="1"/>
  <c r="P591" i="1"/>
  <c r="X591" i="1"/>
  <c r="P587" i="1"/>
  <c r="X587" i="1"/>
  <c r="P559" i="1"/>
  <c r="X559" i="1"/>
  <c r="P555" i="1"/>
  <c r="X555" i="1"/>
  <c r="P527" i="1"/>
  <c r="X527" i="1"/>
  <c r="P523" i="1"/>
  <c r="X523" i="1"/>
  <c r="P495" i="1"/>
  <c r="X495" i="1"/>
  <c r="P491" i="1"/>
  <c r="X491" i="1"/>
  <c r="P463" i="1"/>
  <c r="X463" i="1"/>
  <c r="P459" i="1"/>
  <c r="X459" i="1"/>
  <c r="P431" i="1"/>
  <c r="X431" i="1"/>
  <c r="P427" i="1"/>
  <c r="X427" i="1"/>
  <c r="P399" i="1"/>
  <c r="X399" i="1"/>
  <c r="P395" i="1"/>
  <c r="X395" i="1"/>
  <c r="P367" i="1"/>
  <c r="X367" i="1"/>
  <c r="P363" i="1"/>
  <c r="X363" i="1"/>
  <c r="P335" i="1"/>
  <c r="X335" i="1"/>
  <c r="P331" i="1"/>
  <c r="X331" i="1"/>
  <c r="P303" i="1"/>
  <c r="X303" i="1"/>
  <c r="P299" i="1"/>
  <c r="X299" i="1"/>
  <c r="P271" i="1"/>
  <c r="X271" i="1"/>
  <c r="P241" i="1"/>
  <c r="X241" i="1"/>
  <c r="P209" i="1"/>
  <c r="X209" i="1"/>
  <c r="P177" i="1"/>
  <c r="X177" i="1"/>
  <c r="P145" i="1"/>
  <c r="X145" i="1"/>
  <c r="P626" i="1"/>
  <c r="X626" i="1"/>
  <c r="P622" i="1"/>
  <c r="X622" i="1"/>
  <c r="P594" i="1"/>
  <c r="X594" i="1"/>
  <c r="P590" i="1"/>
  <c r="X590" i="1"/>
  <c r="P562" i="1"/>
  <c r="X562" i="1"/>
  <c r="P558" i="1"/>
  <c r="X558" i="1"/>
  <c r="P530" i="1"/>
  <c r="X530" i="1"/>
  <c r="P526" i="1"/>
  <c r="X526" i="1"/>
  <c r="P498" i="1"/>
  <c r="X498" i="1"/>
  <c r="P494" i="1"/>
  <c r="X494" i="1"/>
  <c r="P466" i="1"/>
  <c r="X466" i="1"/>
  <c r="P462" i="1"/>
  <c r="X462" i="1"/>
  <c r="P434" i="1"/>
  <c r="X434" i="1"/>
  <c r="P430" i="1"/>
  <c r="X430" i="1"/>
  <c r="P402" i="1"/>
  <c r="X402" i="1"/>
  <c r="P398" i="1"/>
  <c r="X398" i="1"/>
  <c r="P370" i="1"/>
  <c r="X370" i="1"/>
  <c r="P366" i="1"/>
  <c r="X366" i="1"/>
  <c r="P338" i="1"/>
  <c r="X338" i="1"/>
  <c r="P334" i="1"/>
  <c r="X334" i="1"/>
  <c r="P306" i="1"/>
  <c r="X306" i="1"/>
  <c r="P302" i="1"/>
  <c r="X302" i="1"/>
  <c r="P274" i="1"/>
  <c r="X274" i="1"/>
  <c r="P270" i="1"/>
  <c r="X270" i="1"/>
  <c r="P239" i="1"/>
  <c r="X239" i="1"/>
  <c r="P207" i="1"/>
  <c r="X207" i="1"/>
  <c r="P175" i="1"/>
  <c r="X175" i="1"/>
  <c r="P143" i="1"/>
  <c r="X143" i="1"/>
  <c r="P268" i="1"/>
  <c r="X268" i="1"/>
  <c r="P240" i="1"/>
  <c r="X240" i="1"/>
  <c r="P236" i="1"/>
  <c r="X236" i="1"/>
  <c r="P208" i="1"/>
  <c r="X208" i="1"/>
  <c r="P204" i="1"/>
  <c r="X204" i="1"/>
  <c r="P176" i="1"/>
  <c r="X176" i="1"/>
  <c r="P172" i="1"/>
  <c r="X172" i="1"/>
  <c r="P144" i="1"/>
  <c r="X144" i="1"/>
  <c r="P140" i="1"/>
  <c r="X140" i="1"/>
  <c r="P112" i="1"/>
  <c r="X112" i="1"/>
  <c r="P108" i="1"/>
  <c r="X108" i="1"/>
  <c r="P80" i="1"/>
  <c r="X80" i="1"/>
  <c r="P76" i="1"/>
  <c r="X76" i="1"/>
  <c r="P48" i="1"/>
  <c r="X48" i="1"/>
  <c r="P44" i="1"/>
  <c r="X44" i="1"/>
  <c r="P16" i="1"/>
  <c r="X16" i="1"/>
  <c r="P12" i="1"/>
  <c r="X12" i="1"/>
  <c r="P113" i="1"/>
  <c r="X113" i="1"/>
  <c r="P109" i="1"/>
  <c r="X109" i="1"/>
  <c r="P81" i="1"/>
  <c r="X81" i="1"/>
  <c r="P77" i="1"/>
  <c r="X77" i="1"/>
  <c r="P49" i="1"/>
  <c r="X49" i="1"/>
  <c r="P45" i="1"/>
  <c r="X45" i="1"/>
  <c r="P17" i="1"/>
  <c r="X17" i="1"/>
  <c r="P13" i="1"/>
  <c r="X13" i="1"/>
  <c r="S626" i="1"/>
  <c r="V626" i="1"/>
  <c r="S622" i="1"/>
  <c r="V622" i="1"/>
  <c r="S594" i="1"/>
  <c r="V594" i="1"/>
  <c r="S590" i="1"/>
  <c r="V590" i="1"/>
  <c r="S562" i="1"/>
  <c r="V562" i="1"/>
  <c r="S558" i="1"/>
  <c r="V558" i="1"/>
  <c r="S530" i="1"/>
  <c r="V530" i="1"/>
  <c r="S526" i="1"/>
  <c r="V526" i="1"/>
  <c r="S498" i="1"/>
  <c r="V498" i="1"/>
  <c r="S494" i="1"/>
  <c r="V494" i="1"/>
  <c r="S466" i="1"/>
  <c r="V466" i="1"/>
  <c r="S462" i="1"/>
  <c r="V462" i="1"/>
  <c r="S434" i="1"/>
  <c r="V434" i="1"/>
  <c r="S430" i="1"/>
  <c r="V430" i="1"/>
  <c r="S402" i="1"/>
  <c r="V402" i="1"/>
  <c r="S398" i="1"/>
  <c r="V398" i="1"/>
  <c r="S370" i="1"/>
  <c r="V370" i="1"/>
  <c r="S366" i="1"/>
  <c r="V366" i="1"/>
  <c r="S338" i="1"/>
  <c r="V338" i="1"/>
  <c r="S334" i="1"/>
  <c r="V334" i="1"/>
  <c r="S306" i="1"/>
  <c r="V306" i="1"/>
  <c r="S302" i="1"/>
  <c r="V302" i="1"/>
  <c r="S273" i="1"/>
  <c r="V273" i="1"/>
  <c r="S241" i="1"/>
  <c r="V241" i="1"/>
  <c r="S209" i="1"/>
  <c r="V209" i="1"/>
  <c r="S177" i="1"/>
  <c r="V177" i="1"/>
  <c r="S145" i="1"/>
  <c r="V145" i="1"/>
  <c r="S113" i="1"/>
  <c r="V113" i="1"/>
  <c r="S81" i="1"/>
  <c r="V81" i="1"/>
  <c r="S623" i="1"/>
  <c r="V623" i="1"/>
  <c r="S619" i="1"/>
  <c r="V619" i="1"/>
  <c r="S591" i="1"/>
  <c r="V591" i="1"/>
  <c r="S587" i="1"/>
  <c r="V587" i="1"/>
  <c r="S559" i="1"/>
  <c r="V559" i="1"/>
  <c r="S555" i="1"/>
  <c r="V555" i="1"/>
  <c r="S527" i="1"/>
  <c r="V527" i="1"/>
  <c r="S523" i="1"/>
  <c r="V523" i="1"/>
  <c r="S495" i="1"/>
  <c r="V495" i="1"/>
  <c r="S491" i="1"/>
  <c r="V491" i="1"/>
  <c r="S463" i="1"/>
  <c r="V463" i="1"/>
  <c r="S459" i="1"/>
  <c r="V459" i="1"/>
  <c r="S431" i="1"/>
  <c r="V431" i="1"/>
  <c r="S427" i="1"/>
  <c r="V427" i="1"/>
  <c r="S399" i="1"/>
  <c r="V399" i="1"/>
  <c r="S395" i="1"/>
  <c r="V395" i="1"/>
  <c r="S367" i="1"/>
  <c r="V367" i="1"/>
  <c r="S363" i="1"/>
  <c r="V363" i="1"/>
  <c r="S335" i="1"/>
  <c r="V335" i="1"/>
  <c r="S331" i="1"/>
  <c r="V331" i="1"/>
  <c r="S303" i="1"/>
  <c r="V303" i="1"/>
  <c r="S299" i="1"/>
  <c r="V299" i="1"/>
  <c r="S267" i="1"/>
  <c r="V267" i="1"/>
  <c r="S235" i="1"/>
  <c r="V235" i="1"/>
  <c r="S203" i="1"/>
  <c r="V203" i="1"/>
  <c r="S171" i="1"/>
  <c r="V171" i="1"/>
  <c r="S139" i="1"/>
  <c r="V139" i="1"/>
  <c r="S107" i="1"/>
  <c r="V107" i="1"/>
  <c r="S274" i="1"/>
  <c r="V274" i="1"/>
  <c r="S270" i="1"/>
  <c r="V270" i="1"/>
  <c r="S242" i="1"/>
  <c r="V242" i="1"/>
  <c r="S238" i="1"/>
  <c r="V238" i="1"/>
  <c r="S210" i="1"/>
  <c r="V210" i="1"/>
  <c r="S206" i="1"/>
  <c r="V206" i="1"/>
  <c r="S178" i="1"/>
  <c r="V178" i="1"/>
  <c r="S174" i="1"/>
  <c r="V174" i="1"/>
  <c r="S146" i="1"/>
  <c r="V146" i="1"/>
  <c r="S142" i="1"/>
  <c r="V142" i="1"/>
  <c r="S114" i="1"/>
  <c r="V114" i="1"/>
  <c r="S110" i="1"/>
  <c r="V110" i="1"/>
  <c r="S82" i="1"/>
  <c r="V82" i="1"/>
  <c r="S78" i="1"/>
  <c r="V78" i="1"/>
  <c r="S50" i="1"/>
  <c r="V50" i="1"/>
  <c r="S46" i="1"/>
  <c r="V46" i="1"/>
  <c r="S18" i="1"/>
  <c r="V18" i="1"/>
  <c r="S14" i="1"/>
  <c r="V14" i="1"/>
  <c r="T626" i="1"/>
  <c r="W626" i="1"/>
  <c r="U626" i="1"/>
  <c r="T622" i="1"/>
  <c r="W622" i="1"/>
  <c r="U622" i="1"/>
  <c r="T594" i="1"/>
  <c r="W594" i="1"/>
  <c r="U594" i="1"/>
  <c r="T590" i="1"/>
  <c r="W590" i="1"/>
  <c r="U590" i="1"/>
  <c r="T562" i="1"/>
  <c r="W562" i="1"/>
  <c r="U562" i="1"/>
  <c r="T558" i="1"/>
  <c r="W558" i="1"/>
  <c r="U558" i="1"/>
  <c r="T530" i="1"/>
  <c r="W530" i="1"/>
  <c r="U530" i="1"/>
  <c r="T526" i="1"/>
  <c r="W526" i="1"/>
  <c r="U526" i="1"/>
  <c r="T498" i="1"/>
  <c r="W498" i="1"/>
  <c r="U498" i="1"/>
  <c r="T494" i="1"/>
  <c r="W494" i="1"/>
  <c r="U494" i="1"/>
  <c r="T466" i="1"/>
  <c r="W466" i="1"/>
  <c r="U466" i="1"/>
  <c r="T462" i="1"/>
  <c r="W462" i="1"/>
  <c r="U462" i="1"/>
  <c r="T434" i="1"/>
  <c r="W434" i="1"/>
  <c r="U434" i="1"/>
  <c r="T430" i="1"/>
  <c r="W430" i="1"/>
  <c r="U430" i="1"/>
  <c r="T402" i="1"/>
  <c r="W402" i="1"/>
  <c r="U402" i="1"/>
  <c r="T398" i="1"/>
  <c r="W398" i="1"/>
  <c r="U398" i="1"/>
  <c r="T370" i="1"/>
  <c r="W370" i="1"/>
  <c r="U370" i="1"/>
  <c r="T366" i="1"/>
  <c r="W366" i="1"/>
  <c r="U366" i="1"/>
  <c r="T338" i="1"/>
  <c r="W338" i="1"/>
  <c r="U338" i="1"/>
  <c r="T334" i="1"/>
  <c r="W334" i="1"/>
  <c r="U334" i="1"/>
  <c r="T306" i="1"/>
  <c r="W306" i="1"/>
  <c r="U306" i="1"/>
  <c r="T302" i="1"/>
  <c r="W302" i="1"/>
  <c r="U302" i="1"/>
  <c r="T274" i="1"/>
  <c r="W274" i="1"/>
  <c r="U274" i="1"/>
  <c r="T270" i="1"/>
  <c r="W270" i="1"/>
  <c r="U270" i="1"/>
  <c r="T242" i="1"/>
  <c r="W242" i="1"/>
  <c r="U242" i="1"/>
  <c r="T238" i="1"/>
  <c r="W238" i="1"/>
  <c r="U238" i="1"/>
  <c r="T210" i="1"/>
  <c r="W210" i="1"/>
  <c r="U210" i="1"/>
  <c r="T206" i="1"/>
  <c r="W206" i="1"/>
  <c r="U206" i="1"/>
  <c r="T178" i="1"/>
  <c r="W178" i="1"/>
  <c r="U178" i="1"/>
  <c r="T174" i="1"/>
  <c r="W174" i="1"/>
  <c r="U174" i="1"/>
  <c r="T146" i="1"/>
  <c r="W146" i="1"/>
  <c r="U146" i="1"/>
  <c r="T142" i="1"/>
  <c r="W142" i="1"/>
  <c r="U142" i="1"/>
  <c r="T114" i="1"/>
  <c r="W114" i="1"/>
  <c r="U114" i="1"/>
  <c r="T110" i="1"/>
  <c r="W110" i="1"/>
  <c r="U110" i="1"/>
  <c r="T82" i="1"/>
  <c r="W82" i="1"/>
  <c r="U82" i="1"/>
  <c r="T78" i="1"/>
  <c r="W78" i="1"/>
  <c r="U78" i="1"/>
  <c r="T50" i="1"/>
  <c r="W50" i="1"/>
  <c r="U50" i="1"/>
  <c r="T46" i="1"/>
  <c r="W46" i="1"/>
  <c r="U46" i="1"/>
  <c r="S75" i="1"/>
  <c r="V75" i="1"/>
  <c r="S47" i="1"/>
  <c r="V47" i="1"/>
  <c r="S43" i="1"/>
  <c r="V43" i="1"/>
  <c r="S15" i="1"/>
  <c r="V15" i="1"/>
  <c r="S11" i="1"/>
  <c r="V11" i="1"/>
  <c r="T623" i="1"/>
  <c r="W623" i="1"/>
  <c r="U623" i="1"/>
  <c r="T619" i="1"/>
  <c r="W619" i="1"/>
  <c r="U619" i="1"/>
  <c r="T591" i="1"/>
  <c r="W591" i="1"/>
  <c r="U591" i="1"/>
  <c r="T587" i="1"/>
  <c r="W587" i="1"/>
  <c r="U587" i="1"/>
  <c r="T559" i="1"/>
  <c r="W559" i="1"/>
  <c r="U559" i="1"/>
  <c r="T555" i="1"/>
  <c r="W555" i="1"/>
  <c r="U555" i="1"/>
  <c r="T527" i="1"/>
  <c r="W527" i="1"/>
  <c r="U527" i="1"/>
  <c r="T523" i="1"/>
  <c r="W523" i="1"/>
  <c r="U523" i="1"/>
  <c r="T495" i="1"/>
  <c r="W495" i="1"/>
  <c r="U495" i="1"/>
  <c r="T491" i="1"/>
  <c r="W491" i="1"/>
  <c r="U491" i="1"/>
  <c r="T463" i="1"/>
  <c r="W463" i="1"/>
  <c r="U463" i="1"/>
  <c r="T459" i="1"/>
  <c r="W459" i="1"/>
  <c r="U459" i="1"/>
  <c r="T431" i="1"/>
  <c r="W431" i="1"/>
  <c r="U431" i="1"/>
  <c r="T427" i="1"/>
  <c r="W427" i="1"/>
  <c r="U427" i="1"/>
  <c r="T399" i="1"/>
  <c r="W399" i="1"/>
  <c r="U399" i="1"/>
  <c r="T395" i="1"/>
  <c r="W395" i="1"/>
  <c r="U395" i="1"/>
  <c r="T367" i="1"/>
  <c r="W367" i="1"/>
  <c r="U367" i="1"/>
  <c r="T363" i="1"/>
  <c r="W363" i="1"/>
  <c r="U363" i="1"/>
  <c r="T335" i="1"/>
  <c r="W335" i="1"/>
  <c r="U335" i="1"/>
  <c r="T331" i="1"/>
  <c r="W331" i="1"/>
  <c r="U331" i="1"/>
  <c r="T303" i="1"/>
  <c r="W303" i="1"/>
  <c r="U303" i="1"/>
  <c r="T299" i="1"/>
  <c r="W299" i="1"/>
  <c r="U299" i="1"/>
  <c r="T271" i="1"/>
  <c r="W271" i="1"/>
  <c r="U271" i="1"/>
  <c r="T267" i="1"/>
  <c r="W267" i="1"/>
  <c r="U267" i="1"/>
  <c r="T239" i="1"/>
  <c r="W239" i="1"/>
  <c r="U239" i="1"/>
  <c r="T235" i="1"/>
  <c r="W235" i="1"/>
  <c r="U235" i="1"/>
  <c r="T207" i="1"/>
  <c r="W207" i="1"/>
  <c r="U207" i="1"/>
  <c r="T203" i="1"/>
  <c r="W203" i="1"/>
  <c r="U203" i="1"/>
  <c r="T175" i="1"/>
  <c r="W175" i="1"/>
  <c r="U175" i="1"/>
  <c r="T171" i="1"/>
  <c r="W171" i="1"/>
  <c r="U171" i="1"/>
  <c r="T143" i="1"/>
  <c r="W143" i="1"/>
  <c r="U143" i="1"/>
  <c r="T139" i="1"/>
  <c r="W139" i="1"/>
  <c r="U139" i="1"/>
  <c r="T111" i="1"/>
  <c r="W111" i="1"/>
  <c r="U111" i="1"/>
  <c r="T107" i="1"/>
  <c r="W107" i="1"/>
  <c r="U107" i="1"/>
  <c r="T79" i="1"/>
  <c r="W79" i="1"/>
  <c r="U79" i="1"/>
  <c r="T75" i="1"/>
  <c r="W75" i="1"/>
  <c r="U75" i="1"/>
  <c r="T47" i="1"/>
  <c r="W47" i="1"/>
  <c r="U47" i="1"/>
  <c r="T44" i="1"/>
  <c r="W44" i="1"/>
  <c r="U44" i="1"/>
  <c r="T16" i="1"/>
  <c r="W16" i="1"/>
  <c r="U16" i="1"/>
  <c r="T12" i="1"/>
  <c r="W12" i="1"/>
  <c r="U12" i="1"/>
  <c r="T17" i="1"/>
  <c r="W17" i="1"/>
  <c r="U17" i="1"/>
  <c r="T13" i="1"/>
  <c r="W13" i="1"/>
  <c r="U13" i="1"/>
  <c r="S640" i="1"/>
  <c r="V640" i="1"/>
  <c r="S636" i="1"/>
  <c r="V636" i="1"/>
  <c r="S608" i="1"/>
  <c r="V608" i="1"/>
  <c r="S604" i="1"/>
  <c r="V604" i="1"/>
  <c r="S576" i="1"/>
  <c r="V576" i="1"/>
  <c r="S572" i="1"/>
  <c r="V572" i="1"/>
  <c r="S544" i="1"/>
  <c r="V544" i="1"/>
  <c r="S540" i="1"/>
  <c r="V540" i="1"/>
  <c r="S512" i="1"/>
  <c r="V512" i="1"/>
  <c r="S508" i="1"/>
  <c r="V508" i="1"/>
  <c r="S480" i="1"/>
  <c r="V480" i="1"/>
  <c r="S476" i="1"/>
  <c r="V476" i="1"/>
  <c r="S448" i="1"/>
  <c r="V448" i="1"/>
  <c r="S444" i="1"/>
  <c r="V444" i="1"/>
  <c r="S416" i="1"/>
  <c r="V416" i="1"/>
  <c r="S412" i="1"/>
  <c r="V412" i="1"/>
  <c r="S384" i="1"/>
  <c r="V384" i="1"/>
  <c r="S380" i="1"/>
  <c r="V380" i="1"/>
  <c r="S352" i="1"/>
  <c r="V352" i="1"/>
  <c r="S348" i="1"/>
  <c r="V348" i="1"/>
  <c r="S320" i="1"/>
  <c r="V320" i="1"/>
  <c r="S316" i="1"/>
  <c r="V316" i="1"/>
  <c r="S288" i="1"/>
  <c r="V288" i="1"/>
  <c r="S284" i="1"/>
  <c r="V284" i="1"/>
  <c r="S256" i="1"/>
  <c r="V256" i="1"/>
  <c r="S252" i="1"/>
  <c r="V252" i="1"/>
  <c r="S224" i="1"/>
  <c r="V224" i="1"/>
  <c r="S220" i="1"/>
  <c r="V220" i="1"/>
  <c r="S192" i="1"/>
  <c r="V192" i="1"/>
  <c r="S188" i="1"/>
  <c r="V188" i="1"/>
  <c r="S160" i="1"/>
  <c r="V160" i="1"/>
  <c r="S156" i="1"/>
  <c r="V156" i="1"/>
  <c r="S128" i="1"/>
  <c r="V128" i="1"/>
  <c r="S124" i="1"/>
  <c r="V124" i="1"/>
  <c r="S96" i="1"/>
  <c r="V96" i="1"/>
  <c r="S92" i="1"/>
  <c r="V92" i="1"/>
  <c r="S64" i="1"/>
  <c r="V64" i="1"/>
  <c r="S60" i="1"/>
  <c r="V60" i="1"/>
  <c r="S32" i="1"/>
  <c r="V32" i="1"/>
  <c r="S28" i="1"/>
  <c r="V28" i="1"/>
  <c r="T640" i="1"/>
  <c r="W640" i="1"/>
  <c r="U640" i="1"/>
  <c r="T636" i="1"/>
  <c r="W636" i="1"/>
  <c r="U636" i="1"/>
  <c r="T608" i="1"/>
  <c r="W608" i="1"/>
  <c r="U608" i="1"/>
  <c r="T604" i="1"/>
  <c r="W604" i="1"/>
  <c r="U604" i="1"/>
  <c r="T576" i="1"/>
  <c r="W576" i="1"/>
  <c r="U576" i="1"/>
  <c r="T572" i="1"/>
  <c r="W572" i="1"/>
  <c r="U572" i="1"/>
  <c r="T544" i="1"/>
  <c r="W544" i="1"/>
  <c r="U544" i="1"/>
  <c r="T540" i="1"/>
  <c r="W540" i="1"/>
  <c r="U540" i="1"/>
  <c r="T512" i="1"/>
  <c r="W512" i="1"/>
  <c r="U512" i="1"/>
  <c r="T508" i="1"/>
  <c r="W508" i="1"/>
  <c r="U508" i="1"/>
  <c r="T480" i="1"/>
  <c r="W480" i="1"/>
  <c r="U480" i="1"/>
  <c r="T476" i="1"/>
  <c r="W476" i="1"/>
  <c r="U476" i="1"/>
  <c r="T448" i="1"/>
  <c r="W448" i="1"/>
  <c r="U448" i="1"/>
  <c r="T444" i="1"/>
  <c r="W444" i="1"/>
  <c r="U444" i="1"/>
  <c r="T416" i="1"/>
  <c r="W416" i="1"/>
  <c r="U416" i="1"/>
  <c r="T412" i="1"/>
  <c r="W412" i="1"/>
  <c r="U412" i="1"/>
  <c r="T384" i="1"/>
  <c r="W384" i="1"/>
  <c r="U384" i="1"/>
  <c r="T380" i="1"/>
  <c r="W380" i="1"/>
  <c r="U380" i="1"/>
  <c r="T352" i="1"/>
  <c r="W352" i="1"/>
  <c r="U352" i="1"/>
  <c r="T348" i="1"/>
  <c r="W348" i="1"/>
  <c r="U348" i="1"/>
  <c r="T320" i="1"/>
  <c r="W320" i="1"/>
  <c r="U320" i="1"/>
  <c r="T316" i="1"/>
  <c r="W316" i="1"/>
  <c r="U316" i="1"/>
  <c r="T288" i="1"/>
  <c r="W288" i="1"/>
  <c r="U288" i="1"/>
  <c r="T284" i="1"/>
  <c r="W284" i="1"/>
  <c r="U284" i="1"/>
  <c r="T256" i="1"/>
  <c r="W256" i="1"/>
  <c r="U256" i="1"/>
  <c r="T252" i="1"/>
  <c r="W252" i="1"/>
  <c r="U252" i="1"/>
  <c r="T224" i="1"/>
  <c r="W224" i="1"/>
  <c r="U224" i="1"/>
  <c r="T220" i="1"/>
  <c r="W220" i="1"/>
  <c r="U220" i="1"/>
  <c r="T192" i="1"/>
  <c r="W192" i="1"/>
  <c r="U192" i="1"/>
  <c r="T188" i="1"/>
  <c r="W188" i="1"/>
  <c r="U188" i="1"/>
  <c r="T160" i="1"/>
  <c r="W160" i="1"/>
  <c r="U160" i="1"/>
  <c r="T156" i="1"/>
  <c r="W156" i="1"/>
  <c r="U156" i="1"/>
  <c r="T128" i="1"/>
  <c r="W128" i="1"/>
  <c r="U128" i="1"/>
  <c r="T124" i="1"/>
  <c r="W124" i="1"/>
  <c r="U124" i="1"/>
  <c r="T96" i="1"/>
  <c r="W96" i="1"/>
  <c r="U96" i="1"/>
  <c r="T92" i="1"/>
  <c r="W92" i="1"/>
  <c r="U92" i="1"/>
  <c r="T64" i="1"/>
  <c r="W64" i="1"/>
  <c r="U64" i="1"/>
  <c r="S639" i="1"/>
  <c r="V639" i="1"/>
  <c r="S635" i="1"/>
  <c r="V635" i="1"/>
  <c r="S607" i="1"/>
  <c r="V607" i="1"/>
  <c r="S603" i="1"/>
  <c r="V603" i="1"/>
  <c r="S575" i="1"/>
  <c r="V575" i="1"/>
  <c r="S571" i="1"/>
  <c r="V571" i="1"/>
  <c r="S543" i="1"/>
  <c r="V543" i="1"/>
  <c r="S539" i="1"/>
  <c r="V539" i="1"/>
  <c r="S511" i="1"/>
  <c r="V511" i="1"/>
  <c r="S507" i="1"/>
  <c r="V507" i="1"/>
  <c r="S479" i="1"/>
  <c r="V479" i="1"/>
  <c r="S475" i="1"/>
  <c r="V475" i="1"/>
  <c r="S447" i="1"/>
  <c r="V447" i="1"/>
  <c r="S443" i="1"/>
  <c r="V443" i="1"/>
  <c r="S415" i="1"/>
  <c r="V415" i="1"/>
  <c r="S411" i="1"/>
  <c r="V411" i="1"/>
  <c r="S383" i="1"/>
  <c r="V383" i="1"/>
  <c r="S379" i="1"/>
  <c r="V379" i="1"/>
  <c r="S351" i="1"/>
  <c r="V351" i="1"/>
  <c r="S347" i="1"/>
  <c r="V347" i="1"/>
  <c r="S319" i="1"/>
  <c r="V319" i="1"/>
  <c r="S315" i="1"/>
  <c r="V315" i="1"/>
  <c r="S287" i="1"/>
  <c r="V287" i="1"/>
  <c r="S283" i="1"/>
  <c r="V283" i="1"/>
  <c r="S255" i="1"/>
  <c r="V255" i="1"/>
  <c r="S251" i="1"/>
  <c r="V251" i="1"/>
  <c r="S223" i="1"/>
  <c r="V223" i="1"/>
  <c r="S219" i="1"/>
  <c r="V219" i="1"/>
  <c r="S191" i="1"/>
  <c r="V191" i="1"/>
  <c r="S187" i="1"/>
  <c r="V187" i="1"/>
  <c r="S159" i="1"/>
  <c r="V159" i="1"/>
  <c r="S155" i="1"/>
  <c r="V155" i="1"/>
  <c r="S127" i="1"/>
  <c r="V127" i="1"/>
  <c r="S123" i="1"/>
  <c r="V123" i="1"/>
  <c r="S95" i="1"/>
  <c r="V95" i="1"/>
  <c r="S91" i="1"/>
  <c r="V91" i="1"/>
  <c r="S63" i="1"/>
  <c r="V63" i="1"/>
  <c r="S59" i="1"/>
  <c r="V59" i="1"/>
  <c r="S31" i="1"/>
  <c r="V31" i="1"/>
  <c r="S27" i="1"/>
  <c r="V27" i="1"/>
  <c r="T639" i="1"/>
  <c r="W639" i="1"/>
  <c r="U639" i="1"/>
  <c r="T635" i="1"/>
  <c r="W635" i="1"/>
  <c r="U635" i="1"/>
  <c r="T607" i="1"/>
  <c r="W607" i="1"/>
  <c r="U607" i="1"/>
  <c r="T603" i="1"/>
  <c r="W603" i="1"/>
  <c r="U603" i="1"/>
  <c r="T575" i="1"/>
  <c r="W575" i="1"/>
  <c r="U575" i="1"/>
  <c r="T571" i="1"/>
  <c r="W571" i="1"/>
  <c r="U571" i="1"/>
  <c r="T543" i="1"/>
  <c r="W543" i="1"/>
  <c r="U543" i="1"/>
  <c r="T539" i="1"/>
  <c r="W539" i="1"/>
  <c r="U539" i="1"/>
  <c r="T511" i="1"/>
  <c r="W511" i="1"/>
  <c r="U511" i="1"/>
  <c r="T507" i="1"/>
  <c r="W507" i="1"/>
  <c r="U507" i="1"/>
  <c r="T479" i="1"/>
  <c r="W479" i="1"/>
  <c r="U479" i="1"/>
  <c r="T475" i="1"/>
  <c r="W475" i="1"/>
  <c r="U475" i="1"/>
  <c r="T447" i="1"/>
  <c r="W447" i="1"/>
  <c r="U447" i="1"/>
  <c r="T443" i="1"/>
  <c r="W443" i="1"/>
  <c r="U443" i="1"/>
  <c r="T415" i="1"/>
  <c r="W415" i="1"/>
  <c r="U415" i="1"/>
  <c r="T411" i="1"/>
  <c r="W411" i="1"/>
  <c r="U411" i="1"/>
  <c r="T383" i="1"/>
  <c r="W383" i="1"/>
  <c r="U383" i="1"/>
  <c r="T379" i="1"/>
  <c r="W379" i="1"/>
  <c r="U379" i="1"/>
  <c r="T351" i="1"/>
  <c r="W351" i="1"/>
  <c r="U351" i="1"/>
  <c r="T347" i="1"/>
  <c r="W347" i="1"/>
  <c r="U347" i="1"/>
  <c r="T319" i="1"/>
  <c r="W319" i="1"/>
  <c r="U319" i="1"/>
  <c r="T315" i="1"/>
  <c r="W315" i="1"/>
  <c r="U315" i="1"/>
  <c r="T287" i="1"/>
  <c r="W287" i="1"/>
  <c r="U287" i="1"/>
  <c r="T283" i="1"/>
  <c r="W283" i="1"/>
  <c r="U283" i="1"/>
  <c r="T255" i="1"/>
  <c r="W255" i="1"/>
  <c r="U255" i="1"/>
  <c r="T251" i="1"/>
  <c r="W251" i="1"/>
  <c r="U251" i="1"/>
  <c r="T223" i="1"/>
  <c r="W223" i="1"/>
  <c r="U223" i="1"/>
  <c r="T219" i="1"/>
  <c r="W219" i="1"/>
  <c r="U219" i="1"/>
  <c r="T191" i="1"/>
  <c r="W191" i="1"/>
  <c r="U191" i="1"/>
  <c r="T187" i="1"/>
  <c r="W187" i="1"/>
  <c r="U187" i="1"/>
  <c r="T159" i="1"/>
  <c r="W159" i="1"/>
  <c r="U159" i="1"/>
  <c r="T155" i="1"/>
  <c r="W155" i="1"/>
  <c r="U155" i="1"/>
  <c r="T127" i="1"/>
  <c r="W127" i="1"/>
  <c r="U127" i="1"/>
  <c r="T123" i="1"/>
  <c r="W123" i="1"/>
  <c r="U123" i="1"/>
  <c r="T95" i="1"/>
  <c r="W95" i="1"/>
  <c r="U95" i="1"/>
  <c r="T91" i="1"/>
  <c r="W91" i="1"/>
  <c r="U91" i="1"/>
  <c r="T63" i="1"/>
  <c r="W63" i="1"/>
  <c r="U63" i="1"/>
  <c r="T60" i="1"/>
  <c r="W60" i="1"/>
  <c r="U60" i="1"/>
  <c r="T32" i="1"/>
  <c r="W32" i="1"/>
  <c r="U32" i="1"/>
  <c r="T28" i="1"/>
  <c r="W28" i="1"/>
  <c r="U28" i="1"/>
  <c r="T33" i="1"/>
  <c r="W33" i="1"/>
  <c r="U33" i="1"/>
  <c r="T29" i="1"/>
  <c r="W29" i="1"/>
  <c r="U29" i="1"/>
  <c r="S624" i="1"/>
  <c r="V624" i="1"/>
  <c r="S620" i="1"/>
  <c r="V620" i="1"/>
  <c r="S592" i="1"/>
  <c r="V592" i="1"/>
  <c r="S588" i="1"/>
  <c r="V588" i="1"/>
  <c r="S560" i="1"/>
  <c r="V560" i="1"/>
  <c r="S556" i="1"/>
  <c r="V556" i="1"/>
  <c r="S528" i="1"/>
  <c r="V528" i="1"/>
  <c r="S524" i="1"/>
  <c r="V524" i="1"/>
  <c r="S496" i="1"/>
  <c r="V496" i="1"/>
  <c r="S492" i="1"/>
  <c r="V492" i="1"/>
  <c r="S464" i="1"/>
  <c r="V464" i="1"/>
  <c r="S460" i="1"/>
  <c r="V460" i="1"/>
  <c r="S432" i="1"/>
  <c r="V432" i="1"/>
  <c r="S428" i="1"/>
  <c r="V428" i="1"/>
  <c r="S400" i="1"/>
  <c r="V400" i="1"/>
  <c r="S396" i="1"/>
  <c r="V396" i="1"/>
  <c r="S368" i="1"/>
  <c r="V368" i="1"/>
  <c r="S364" i="1"/>
  <c r="V364" i="1"/>
  <c r="S336" i="1"/>
  <c r="V336" i="1"/>
  <c r="S332" i="1"/>
  <c r="V332" i="1"/>
  <c r="S304" i="1"/>
  <c r="V304" i="1"/>
  <c r="S300" i="1"/>
  <c r="V300" i="1"/>
  <c r="S269" i="1"/>
  <c r="V269" i="1"/>
  <c r="S237" i="1"/>
  <c r="V237" i="1"/>
  <c r="S205" i="1"/>
  <c r="V205" i="1"/>
  <c r="S173" i="1"/>
  <c r="V173" i="1"/>
  <c r="S141" i="1"/>
  <c r="V141" i="1"/>
  <c r="S109" i="1"/>
  <c r="V109" i="1"/>
  <c r="S625" i="1"/>
  <c r="V625" i="1"/>
  <c r="S621" i="1"/>
  <c r="V621" i="1"/>
  <c r="S593" i="1"/>
  <c r="V593" i="1"/>
  <c r="S589" i="1"/>
  <c r="V589" i="1"/>
  <c r="S561" i="1"/>
  <c r="V561" i="1"/>
  <c r="S557" i="1"/>
  <c r="V557" i="1"/>
  <c r="S529" i="1"/>
  <c r="V529" i="1"/>
  <c r="S525" i="1"/>
  <c r="V525" i="1"/>
  <c r="S497" i="1"/>
  <c r="V497" i="1"/>
  <c r="S493" i="1"/>
  <c r="V493" i="1"/>
  <c r="S465" i="1"/>
  <c r="V465" i="1"/>
  <c r="S461" i="1"/>
  <c r="V461" i="1"/>
  <c r="S433" i="1"/>
  <c r="V433" i="1"/>
  <c r="S429" i="1"/>
  <c r="V429" i="1"/>
  <c r="S401" i="1"/>
  <c r="V401" i="1"/>
  <c r="S397" i="1"/>
  <c r="V397" i="1"/>
  <c r="S369" i="1"/>
  <c r="V369" i="1"/>
  <c r="S365" i="1"/>
  <c r="V365" i="1"/>
  <c r="S337" i="1"/>
  <c r="V337" i="1"/>
  <c r="S333" i="1"/>
  <c r="V333" i="1"/>
  <c r="S305" i="1"/>
  <c r="V305" i="1"/>
  <c r="S301" i="1"/>
  <c r="V301" i="1"/>
  <c r="S271" i="1"/>
  <c r="V271" i="1"/>
  <c r="S239" i="1"/>
  <c r="V239" i="1"/>
  <c r="S207" i="1"/>
  <c r="V207" i="1"/>
  <c r="S175" i="1"/>
  <c r="V175" i="1"/>
  <c r="S143" i="1"/>
  <c r="V143" i="1"/>
  <c r="S111" i="1"/>
  <c r="V111" i="1"/>
  <c r="S79" i="1"/>
  <c r="V79" i="1"/>
  <c r="S272" i="1"/>
  <c r="V272" i="1"/>
  <c r="S268" i="1"/>
  <c r="V268" i="1"/>
  <c r="S240" i="1"/>
  <c r="V240" i="1"/>
  <c r="S236" i="1"/>
  <c r="V236" i="1"/>
  <c r="S208" i="1"/>
  <c r="V208" i="1"/>
  <c r="S204" i="1"/>
  <c r="V204" i="1"/>
  <c r="S176" i="1"/>
  <c r="V176" i="1"/>
  <c r="S172" i="1"/>
  <c r="V172" i="1"/>
  <c r="S144" i="1"/>
  <c r="V144" i="1"/>
  <c r="S140" i="1"/>
  <c r="V140" i="1"/>
  <c r="S112" i="1"/>
  <c r="V112" i="1"/>
  <c r="S108" i="1"/>
  <c r="V108" i="1"/>
  <c r="S80" i="1"/>
  <c r="V80" i="1"/>
  <c r="S76" i="1"/>
  <c r="V76" i="1"/>
  <c r="S48" i="1"/>
  <c r="V48" i="1"/>
  <c r="S44" i="1"/>
  <c r="V44" i="1"/>
  <c r="S16" i="1"/>
  <c r="V16" i="1"/>
  <c r="S12" i="1"/>
  <c r="V12" i="1"/>
  <c r="T624" i="1"/>
  <c r="W624" i="1"/>
  <c r="U624" i="1"/>
  <c r="T620" i="1"/>
  <c r="W620" i="1"/>
  <c r="U620" i="1"/>
  <c r="T592" i="1"/>
  <c r="W592" i="1"/>
  <c r="U592" i="1"/>
  <c r="T588" i="1"/>
  <c r="W588" i="1"/>
  <c r="U588" i="1"/>
  <c r="T560" i="1"/>
  <c r="W560" i="1"/>
  <c r="U560" i="1"/>
  <c r="T556" i="1"/>
  <c r="W556" i="1"/>
  <c r="U556" i="1"/>
  <c r="T528" i="1"/>
  <c r="W528" i="1"/>
  <c r="U528" i="1"/>
  <c r="T524" i="1"/>
  <c r="W524" i="1"/>
  <c r="U524" i="1"/>
  <c r="T496" i="1"/>
  <c r="W496" i="1"/>
  <c r="U496" i="1"/>
  <c r="T492" i="1"/>
  <c r="W492" i="1"/>
  <c r="U492" i="1"/>
  <c r="T464" i="1"/>
  <c r="W464" i="1"/>
  <c r="U464" i="1"/>
  <c r="T460" i="1"/>
  <c r="W460" i="1"/>
  <c r="U460" i="1"/>
  <c r="T432" i="1"/>
  <c r="W432" i="1"/>
  <c r="U432" i="1"/>
  <c r="T428" i="1"/>
  <c r="W428" i="1"/>
  <c r="U428" i="1"/>
  <c r="T400" i="1"/>
  <c r="W400" i="1"/>
  <c r="U400" i="1"/>
  <c r="T396" i="1"/>
  <c r="W396" i="1"/>
  <c r="U396" i="1"/>
  <c r="T368" i="1"/>
  <c r="W368" i="1"/>
  <c r="U368" i="1"/>
  <c r="T364" i="1"/>
  <c r="W364" i="1"/>
  <c r="U364" i="1"/>
  <c r="T336" i="1"/>
  <c r="W336" i="1"/>
  <c r="U336" i="1"/>
  <c r="T332" i="1"/>
  <c r="W332" i="1"/>
  <c r="U332" i="1"/>
  <c r="T304" i="1"/>
  <c r="W304" i="1"/>
  <c r="U304" i="1"/>
  <c r="T300" i="1"/>
  <c r="W300" i="1"/>
  <c r="U300" i="1"/>
  <c r="T272" i="1"/>
  <c r="W272" i="1"/>
  <c r="U272" i="1"/>
  <c r="T268" i="1"/>
  <c r="W268" i="1"/>
  <c r="U268" i="1"/>
  <c r="T240" i="1"/>
  <c r="W240" i="1"/>
  <c r="U240" i="1"/>
  <c r="T236" i="1"/>
  <c r="W236" i="1"/>
  <c r="U236" i="1"/>
  <c r="T208" i="1"/>
  <c r="W208" i="1"/>
  <c r="U208" i="1"/>
  <c r="T204" i="1"/>
  <c r="W204" i="1"/>
  <c r="U204" i="1"/>
  <c r="T176" i="1"/>
  <c r="W176" i="1"/>
  <c r="U176" i="1"/>
  <c r="T172" i="1"/>
  <c r="W172" i="1"/>
  <c r="U172" i="1"/>
  <c r="T144" i="1"/>
  <c r="W144" i="1"/>
  <c r="U144" i="1"/>
  <c r="T140" i="1"/>
  <c r="W140" i="1"/>
  <c r="U140" i="1"/>
  <c r="T112" i="1"/>
  <c r="W112" i="1"/>
  <c r="U112" i="1"/>
  <c r="T108" i="1"/>
  <c r="W108" i="1"/>
  <c r="U108" i="1"/>
  <c r="T80" i="1"/>
  <c r="W80" i="1"/>
  <c r="U80" i="1"/>
  <c r="T76" i="1"/>
  <c r="W76" i="1"/>
  <c r="U76" i="1"/>
  <c r="T48" i="1"/>
  <c r="W48" i="1"/>
  <c r="U48" i="1"/>
  <c r="S77" i="1"/>
  <c r="V77" i="1"/>
  <c r="S49" i="1"/>
  <c r="V49" i="1"/>
  <c r="S45" i="1"/>
  <c r="V45" i="1"/>
  <c r="S17" i="1"/>
  <c r="V17" i="1"/>
  <c r="S13" i="1"/>
  <c r="V13" i="1"/>
  <c r="T625" i="1"/>
  <c r="W625" i="1"/>
  <c r="U625" i="1"/>
  <c r="T621" i="1"/>
  <c r="W621" i="1"/>
  <c r="U621" i="1"/>
  <c r="T593" i="1"/>
  <c r="W593" i="1"/>
  <c r="U593" i="1"/>
  <c r="T589" i="1"/>
  <c r="W589" i="1"/>
  <c r="U589" i="1"/>
  <c r="T561" i="1"/>
  <c r="W561" i="1"/>
  <c r="U561" i="1"/>
  <c r="T557" i="1"/>
  <c r="W557" i="1"/>
  <c r="U557" i="1"/>
  <c r="T529" i="1"/>
  <c r="W529" i="1"/>
  <c r="U529" i="1"/>
  <c r="T525" i="1"/>
  <c r="W525" i="1"/>
  <c r="U525" i="1"/>
  <c r="T497" i="1"/>
  <c r="W497" i="1"/>
  <c r="U497" i="1"/>
  <c r="T493" i="1"/>
  <c r="W493" i="1"/>
  <c r="U493" i="1"/>
  <c r="T465" i="1"/>
  <c r="W465" i="1"/>
  <c r="U465" i="1"/>
  <c r="T461" i="1"/>
  <c r="W461" i="1"/>
  <c r="U461" i="1"/>
  <c r="T433" i="1"/>
  <c r="W433" i="1"/>
  <c r="U433" i="1"/>
  <c r="T429" i="1"/>
  <c r="W429" i="1"/>
  <c r="U429" i="1"/>
  <c r="T401" i="1"/>
  <c r="W401" i="1"/>
  <c r="U401" i="1"/>
  <c r="T397" i="1"/>
  <c r="W397" i="1"/>
  <c r="U397" i="1"/>
  <c r="T369" i="1"/>
  <c r="W369" i="1"/>
  <c r="U369" i="1"/>
  <c r="T365" i="1"/>
  <c r="W365" i="1"/>
  <c r="U365" i="1"/>
  <c r="T337" i="1"/>
  <c r="W337" i="1"/>
  <c r="U337" i="1"/>
  <c r="T333" i="1"/>
  <c r="W333" i="1"/>
  <c r="U333" i="1"/>
  <c r="T305" i="1"/>
  <c r="W305" i="1"/>
  <c r="U305" i="1"/>
  <c r="T301" i="1"/>
  <c r="W301" i="1"/>
  <c r="U301" i="1"/>
  <c r="T273" i="1"/>
  <c r="W273" i="1"/>
  <c r="U273" i="1"/>
  <c r="T269" i="1"/>
  <c r="W269" i="1"/>
  <c r="U269" i="1"/>
  <c r="T241" i="1"/>
  <c r="W241" i="1"/>
  <c r="U241" i="1"/>
  <c r="T237" i="1"/>
  <c r="W237" i="1"/>
  <c r="U237" i="1"/>
  <c r="T209" i="1"/>
  <c r="W209" i="1"/>
  <c r="U209" i="1"/>
  <c r="T205" i="1"/>
  <c r="W205" i="1"/>
  <c r="U205" i="1"/>
  <c r="T177" i="1"/>
  <c r="W177" i="1"/>
  <c r="U177" i="1"/>
  <c r="T173" i="1"/>
  <c r="W173" i="1"/>
  <c r="U173" i="1"/>
  <c r="T145" i="1"/>
  <c r="W145" i="1"/>
  <c r="U145" i="1"/>
  <c r="T141" i="1"/>
  <c r="W141" i="1"/>
  <c r="U141" i="1"/>
  <c r="T113" i="1"/>
  <c r="W113" i="1"/>
  <c r="U113" i="1"/>
  <c r="T109" i="1"/>
  <c r="W109" i="1"/>
  <c r="U109" i="1"/>
  <c r="T81" i="1"/>
  <c r="W81" i="1"/>
  <c r="U81" i="1"/>
  <c r="T77" i="1"/>
  <c r="W77" i="1"/>
  <c r="U77" i="1"/>
  <c r="T49" i="1"/>
  <c r="W49" i="1"/>
  <c r="U49" i="1"/>
  <c r="T45" i="1"/>
  <c r="W45" i="1"/>
  <c r="U45" i="1"/>
  <c r="T18" i="1"/>
  <c r="W18" i="1"/>
  <c r="U18" i="1"/>
  <c r="T14" i="1"/>
  <c r="W14" i="1"/>
  <c r="U14" i="1"/>
  <c r="T43" i="1"/>
  <c r="W43" i="1"/>
  <c r="U43" i="1"/>
  <c r="T15" i="1"/>
  <c r="W15" i="1"/>
  <c r="U15" i="1"/>
  <c r="T11" i="1"/>
  <c r="W11" i="1"/>
  <c r="U11" i="1"/>
  <c r="S642" i="1"/>
  <c r="V642" i="1"/>
  <c r="S638" i="1"/>
  <c r="V638" i="1"/>
  <c r="S610" i="1"/>
  <c r="V610" i="1"/>
  <c r="S606" i="1"/>
  <c r="V606" i="1"/>
  <c r="S578" i="1"/>
  <c r="V578" i="1"/>
  <c r="S574" i="1"/>
  <c r="V574" i="1"/>
  <c r="S546" i="1"/>
  <c r="V546" i="1"/>
  <c r="S542" i="1"/>
  <c r="V542" i="1"/>
  <c r="S514" i="1"/>
  <c r="V514" i="1"/>
  <c r="S510" i="1"/>
  <c r="V510" i="1"/>
  <c r="S482" i="1"/>
  <c r="V482" i="1"/>
  <c r="S478" i="1"/>
  <c r="V478" i="1"/>
  <c r="S450" i="1"/>
  <c r="V450" i="1"/>
  <c r="S446" i="1"/>
  <c r="V446" i="1"/>
  <c r="S418" i="1"/>
  <c r="V418" i="1"/>
  <c r="S414" i="1"/>
  <c r="V414" i="1"/>
  <c r="S386" i="1"/>
  <c r="V386" i="1"/>
  <c r="S382" i="1"/>
  <c r="V382" i="1"/>
  <c r="S354" i="1"/>
  <c r="V354" i="1"/>
  <c r="S350" i="1"/>
  <c r="V350" i="1"/>
  <c r="S322" i="1"/>
  <c r="V322" i="1"/>
  <c r="S318" i="1"/>
  <c r="V318" i="1"/>
  <c r="S290" i="1"/>
  <c r="V290" i="1"/>
  <c r="S286" i="1"/>
  <c r="V286" i="1"/>
  <c r="S258" i="1"/>
  <c r="V258" i="1"/>
  <c r="S254" i="1"/>
  <c r="V254" i="1"/>
  <c r="S226" i="1"/>
  <c r="V226" i="1"/>
  <c r="S222" i="1"/>
  <c r="V222" i="1"/>
  <c r="S194" i="1"/>
  <c r="V194" i="1"/>
  <c r="S190" i="1"/>
  <c r="V190" i="1"/>
  <c r="S162" i="1"/>
  <c r="V162" i="1"/>
  <c r="S158" i="1"/>
  <c r="V158" i="1"/>
  <c r="S130" i="1"/>
  <c r="V130" i="1"/>
  <c r="S126" i="1"/>
  <c r="V126" i="1"/>
  <c r="S98" i="1"/>
  <c r="V98" i="1"/>
  <c r="S94" i="1"/>
  <c r="V94" i="1"/>
  <c r="S66" i="1"/>
  <c r="V66" i="1"/>
  <c r="S62" i="1"/>
  <c r="V62" i="1"/>
  <c r="S34" i="1"/>
  <c r="V34" i="1"/>
  <c r="S30" i="1"/>
  <c r="V30" i="1"/>
  <c r="T642" i="1"/>
  <c r="W642" i="1"/>
  <c r="U642" i="1"/>
  <c r="T638" i="1"/>
  <c r="W638" i="1"/>
  <c r="U638" i="1"/>
  <c r="T610" i="1"/>
  <c r="W610" i="1"/>
  <c r="U610" i="1"/>
  <c r="T606" i="1"/>
  <c r="W606" i="1"/>
  <c r="U606" i="1"/>
  <c r="T578" i="1"/>
  <c r="W578" i="1"/>
  <c r="U578" i="1"/>
  <c r="T574" i="1"/>
  <c r="W574" i="1"/>
  <c r="U574" i="1"/>
  <c r="T546" i="1"/>
  <c r="W546" i="1"/>
  <c r="U546" i="1"/>
  <c r="T542" i="1"/>
  <c r="W542" i="1"/>
  <c r="U542" i="1"/>
  <c r="T514" i="1"/>
  <c r="W514" i="1"/>
  <c r="U514" i="1"/>
  <c r="T510" i="1"/>
  <c r="W510" i="1"/>
  <c r="U510" i="1"/>
  <c r="T482" i="1"/>
  <c r="W482" i="1"/>
  <c r="U482" i="1"/>
  <c r="T478" i="1"/>
  <c r="W478" i="1"/>
  <c r="U478" i="1"/>
  <c r="T450" i="1"/>
  <c r="W450" i="1"/>
  <c r="U450" i="1"/>
  <c r="T446" i="1"/>
  <c r="W446" i="1"/>
  <c r="U446" i="1"/>
  <c r="T418" i="1"/>
  <c r="W418" i="1"/>
  <c r="U418" i="1"/>
  <c r="T414" i="1"/>
  <c r="W414" i="1"/>
  <c r="U414" i="1"/>
  <c r="T386" i="1"/>
  <c r="W386" i="1"/>
  <c r="U386" i="1"/>
  <c r="T382" i="1"/>
  <c r="W382" i="1"/>
  <c r="U382" i="1"/>
  <c r="T354" i="1"/>
  <c r="W354" i="1"/>
  <c r="U354" i="1"/>
  <c r="T350" i="1"/>
  <c r="W350" i="1"/>
  <c r="U350" i="1"/>
  <c r="T322" i="1"/>
  <c r="W322" i="1"/>
  <c r="U322" i="1"/>
  <c r="T318" i="1"/>
  <c r="W318" i="1"/>
  <c r="U318" i="1"/>
  <c r="T290" i="1"/>
  <c r="W290" i="1"/>
  <c r="U290" i="1"/>
  <c r="T286" i="1"/>
  <c r="W286" i="1"/>
  <c r="U286" i="1"/>
  <c r="T258" i="1"/>
  <c r="W258" i="1"/>
  <c r="U258" i="1"/>
  <c r="T254" i="1"/>
  <c r="W254" i="1"/>
  <c r="U254" i="1"/>
  <c r="T226" i="1"/>
  <c r="W226" i="1"/>
  <c r="U226" i="1"/>
  <c r="T222" i="1"/>
  <c r="W222" i="1"/>
  <c r="U222" i="1"/>
  <c r="T194" i="1"/>
  <c r="W194" i="1"/>
  <c r="U194" i="1"/>
  <c r="T190" i="1"/>
  <c r="W190" i="1"/>
  <c r="U190" i="1"/>
  <c r="T162" i="1"/>
  <c r="W162" i="1"/>
  <c r="U162" i="1"/>
  <c r="T158" i="1"/>
  <c r="W158" i="1"/>
  <c r="U158" i="1"/>
  <c r="T130" i="1"/>
  <c r="W130" i="1"/>
  <c r="U130" i="1"/>
  <c r="T126" i="1"/>
  <c r="W126" i="1"/>
  <c r="U126" i="1"/>
  <c r="T98" i="1"/>
  <c r="W98" i="1"/>
  <c r="U98" i="1"/>
  <c r="T94" i="1"/>
  <c r="W94" i="1"/>
  <c r="U94" i="1"/>
  <c r="T66" i="1"/>
  <c r="W66" i="1"/>
  <c r="U66" i="1"/>
  <c r="T62" i="1"/>
  <c r="W62" i="1"/>
  <c r="U62" i="1"/>
  <c r="S641" i="1"/>
  <c r="V641" i="1"/>
  <c r="S637" i="1"/>
  <c r="V637" i="1"/>
  <c r="S609" i="1"/>
  <c r="V609" i="1"/>
  <c r="S605" i="1"/>
  <c r="V605" i="1"/>
  <c r="S577" i="1"/>
  <c r="V577" i="1"/>
  <c r="S573" i="1"/>
  <c r="V573" i="1"/>
  <c r="S545" i="1"/>
  <c r="V545" i="1"/>
  <c r="S541" i="1"/>
  <c r="V541" i="1"/>
  <c r="S513" i="1"/>
  <c r="V513" i="1"/>
  <c r="S509" i="1"/>
  <c r="V509" i="1"/>
  <c r="S481" i="1"/>
  <c r="V481" i="1"/>
  <c r="S477" i="1"/>
  <c r="V477" i="1"/>
  <c r="S449" i="1"/>
  <c r="V449" i="1"/>
  <c r="S445" i="1"/>
  <c r="V445" i="1"/>
  <c r="S417" i="1"/>
  <c r="V417" i="1"/>
  <c r="S413" i="1"/>
  <c r="V413" i="1"/>
  <c r="S385" i="1"/>
  <c r="V385" i="1"/>
  <c r="S381" i="1"/>
  <c r="V381" i="1"/>
  <c r="S353" i="1"/>
  <c r="V353" i="1"/>
  <c r="S349" i="1"/>
  <c r="V349" i="1"/>
  <c r="S321" i="1"/>
  <c r="V321" i="1"/>
  <c r="S317" i="1"/>
  <c r="V317" i="1"/>
  <c r="S289" i="1"/>
  <c r="V289" i="1"/>
  <c r="S285" i="1"/>
  <c r="V285" i="1"/>
  <c r="S257" i="1"/>
  <c r="V257" i="1"/>
  <c r="S253" i="1"/>
  <c r="V253" i="1"/>
  <c r="S225" i="1"/>
  <c r="V225" i="1"/>
  <c r="S221" i="1"/>
  <c r="V221" i="1"/>
  <c r="S193" i="1"/>
  <c r="V193" i="1"/>
  <c r="S189" i="1"/>
  <c r="V189" i="1"/>
  <c r="S161" i="1"/>
  <c r="V161" i="1"/>
  <c r="S157" i="1"/>
  <c r="V157" i="1"/>
  <c r="S129" i="1"/>
  <c r="V129" i="1"/>
  <c r="S125" i="1"/>
  <c r="V125" i="1"/>
  <c r="S97" i="1"/>
  <c r="V97" i="1"/>
  <c r="S93" i="1"/>
  <c r="V93" i="1"/>
  <c r="S65" i="1"/>
  <c r="V65" i="1"/>
  <c r="S61" i="1"/>
  <c r="V61" i="1"/>
  <c r="S33" i="1"/>
  <c r="V33" i="1"/>
  <c r="S29" i="1"/>
  <c r="V29" i="1"/>
  <c r="T641" i="1"/>
  <c r="W641" i="1"/>
  <c r="U641" i="1"/>
  <c r="T637" i="1"/>
  <c r="W637" i="1"/>
  <c r="U637" i="1"/>
  <c r="T609" i="1"/>
  <c r="W609" i="1"/>
  <c r="U609" i="1"/>
  <c r="T605" i="1"/>
  <c r="W605" i="1"/>
  <c r="U605" i="1"/>
  <c r="T577" i="1"/>
  <c r="W577" i="1"/>
  <c r="U577" i="1"/>
  <c r="T573" i="1"/>
  <c r="W573" i="1"/>
  <c r="U573" i="1"/>
  <c r="T545" i="1"/>
  <c r="W545" i="1"/>
  <c r="U545" i="1"/>
  <c r="T541" i="1"/>
  <c r="W541" i="1"/>
  <c r="U541" i="1"/>
  <c r="T513" i="1"/>
  <c r="W513" i="1"/>
  <c r="U513" i="1"/>
  <c r="T509" i="1"/>
  <c r="W509" i="1"/>
  <c r="U509" i="1"/>
  <c r="T481" i="1"/>
  <c r="W481" i="1"/>
  <c r="U481" i="1"/>
  <c r="T477" i="1"/>
  <c r="W477" i="1"/>
  <c r="U477" i="1"/>
  <c r="T449" i="1"/>
  <c r="W449" i="1"/>
  <c r="U449" i="1"/>
  <c r="T445" i="1"/>
  <c r="W445" i="1"/>
  <c r="U445" i="1"/>
  <c r="T417" i="1"/>
  <c r="W417" i="1"/>
  <c r="U417" i="1"/>
  <c r="T413" i="1"/>
  <c r="W413" i="1"/>
  <c r="U413" i="1"/>
  <c r="T385" i="1"/>
  <c r="W385" i="1"/>
  <c r="U385" i="1"/>
  <c r="T381" i="1"/>
  <c r="W381" i="1"/>
  <c r="U381" i="1"/>
  <c r="T353" i="1"/>
  <c r="W353" i="1"/>
  <c r="U353" i="1"/>
  <c r="T349" i="1"/>
  <c r="W349" i="1"/>
  <c r="U349" i="1"/>
  <c r="T321" i="1"/>
  <c r="W321" i="1"/>
  <c r="U321" i="1"/>
  <c r="T317" i="1"/>
  <c r="W317" i="1"/>
  <c r="U317" i="1"/>
  <c r="T289" i="1"/>
  <c r="W289" i="1"/>
  <c r="U289" i="1"/>
  <c r="T285" i="1"/>
  <c r="W285" i="1"/>
  <c r="U285" i="1"/>
  <c r="T257" i="1"/>
  <c r="W257" i="1"/>
  <c r="U257" i="1"/>
  <c r="T253" i="1"/>
  <c r="W253" i="1"/>
  <c r="U253" i="1"/>
  <c r="T225" i="1"/>
  <c r="W225" i="1"/>
  <c r="U225" i="1"/>
  <c r="T221" i="1"/>
  <c r="W221" i="1"/>
  <c r="U221" i="1"/>
  <c r="T193" i="1"/>
  <c r="W193" i="1"/>
  <c r="U193" i="1"/>
  <c r="T189" i="1"/>
  <c r="W189" i="1"/>
  <c r="U189" i="1"/>
  <c r="T161" i="1"/>
  <c r="W161" i="1"/>
  <c r="U161" i="1"/>
  <c r="T157" i="1"/>
  <c r="W157" i="1"/>
  <c r="U157" i="1"/>
  <c r="T129" i="1"/>
  <c r="W129" i="1"/>
  <c r="U129" i="1"/>
  <c r="T125" i="1"/>
  <c r="W125" i="1"/>
  <c r="U125" i="1"/>
  <c r="T97" i="1"/>
  <c r="W97" i="1"/>
  <c r="U97" i="1"/>
  <c r="T93" i="1"/>
  <c r="W93" i="1"/>
  <c r="U93" i="1"/>
  <c r="T65" i="1"/>
  <c r="W65" i="1"/>
  <c r="U65" i="1"/>
  <c r="T61" i="1"/>
  <c r="W61" i="1"/>
  <c r="U61" i="1"/>
  <c r="T34" i="1"/>
  <c r="W34" i="1"/>
  <c r="U34" i="1"/>
  <c r="T30" i="1"/>
  <c r="W30" i="1"/>
  <c r="U30" i="1"/>
  <c r="T59" i="1"/>
  <c r="W59" i="1"/>
  <c r="U59" i="1"/>
  <c r="T31" i="1"/>
  <c r="W31" i="1"/>
  <c r="U31" i="1"/>
  <c r="T27" i="1"/>
  <c r="W27" i="1"/>
  <c r="U27" i="1"/>
  <c r="AS462" i="4"/>
  <c r="AY473" i="4"/>
  <c r="AS478" i="4"/>
  <c r="AN485" i="9"/>
  <c r="AN486" i="9"/>
  <c r="AN507" i="9"/>
  <c r="AN510" i="9"/>
  <c r="AV470" i="4"/>
  <c r="AR485" i="9"/>
  <c r="AN506" i="9"/>
  <c r="AX507" i="9"/>
  <c r="AN487" i="9"/>
  <c r="AN491" i="9"/>
  <c r="AX510" i="9"/>
  <c r="AN503" i="9"/>
  <c r="AX506" i="9"/>
  <c r="AP475" i="4"/>
  <c r="AN501" i="9"/>
  <c r="AX501" i="9" s="1"/>
  <c r="AU486" i="9"/>
  <c r="AX485" i="9"/>
  <c r="AN495" i="9"/>
  <c r="AO510" i="9"/>
  <c r="AN513" i="9"/>
  <c r="AN504" i="9"/>
  <c r="AX504" i="9" s="1"/>
  <c r="AR487" i="9"/>
  <c r="AR504" i="9"/>
  <c r="AN489" i="9"/>
  <c r="AX489" i="9" s="1"/>
  <c r="AU487" i="9"/>
  <c r="AU489" i="9"/>
  <c r="AN499" i="9"/>
  <c r="AN497" i="9"/>
  <c r="AU497" i="9" s="1"/>
  <c r="AN505" i="9"/>
  <c r="AR505" i="9" s="1"/>
  <c r="AR507" i="9"/>
  <c r="AU504" i="9"/>
  <c r="AS464" i="4"/>
  <c r="AP481" i="4"/>
  <c r="AN500" i="9"/>
  <c r="AN498" i="9"/>
  <c r="AU501" i="9"/>
  <c r="AX486" i="9"/>
  <c r="AN494" i="9"/>
  <c r="AX491" i="9"/>
  <c r="AR501" i="9"/>
  <c r="AR506" i="9"/>
  <c r="AX505" i="9"/>
  <c r="AR503" i="9"/>
  <c r="AV461" i="4"/>
  <c r="AV453" i="4"/>
  <c r="AV463" i="4"/>
  <c r="AN496" i="9"/>
  <c r="AR496" i="9" s="1"/>
  <c r="AX498" i="9"/>
  <c r="AU500" i="9"/>
  <c r="AU498" i="9"/>
  <c r="AU513" i="9"/>
  <c r="AU491" i="9"/>
  <c r="AX503" i="9"/>
  <c r="AY458" i="4"/>
  <c r="AY455" i="4"/>
  <c r="AN511" i="9"/>
  <c r="AN514" i="9"/>
  <c r="AV473" i="4"/>
  <c r="AU485" i="9"/>
  <c r="AN508" i="9"/>
  <c r="AU508" i="9"/>
  <c r="AN483" i="9"/>
  <c r="AU483" i="9" s="1"/>
  <c r="AN484" i="9"/>
  <c r="AO507" i="9"/>
  <c r="AX500" i="9"/>
  <c r="AN492" i="9"/>
  <c r="AV469" i="4"/>
  <c r="AX483" i="9"/>
  <c r="AU506" i="9"/>
  <c r="AR497" i="9"/>
  <c r="AN488" i="9"/>
  <c r="AR500" i="9"/>
  <c r="AS452" i="4"/>
  <c r="AN493" i="9"/>
  <c r="AU494" i="9"/>
  <c r="AN509" i="9"/>
  <c r="AU510" i="9"/>
  <c r="AU507" i="9"/>
  <c r="AO513" i="9"/>
  <c r="AX487" i="9"/>
  <c r="AU488" i="9"/>
  <c r="AR491" i="9"/>
  <c r="AR493" i="9"/>
  <c r="AU503" i="9"/>
  <c r="AR489" i="9"/>
  <c r="AR509" i="9"/>
  <c r="AN502" i="9"/>
  <c r="AR499" i="9"/>
  <c r="AU496" i="9"/>
  <c r="AR486" i="9"/>
  <c r="AN512" i="9"/>
  <c r="AV479" i="4"/>
  <c r="AU505" i="9"/>
  <c r="AN490" i="9"/>
  <c r="AX509" i="9"/>
  <c r="AS457" i="4"/>
  <c r="AX495" i="9"/>
  <c r="AU495" i="9"/>
  <c r="AR513" i="9"/>
  <c r="AX513" i="9"/>
  <c r="AU499" i="9"/>
  <c r="AX499" i="9"/>
  <c r="AR494" i="9"/>
  <c r="AX494" i="9"/>
  <c r="AX511" i="9"/>
  <c r="AU511" i="9"/>
  <c r="AO511" i="9"/>
  <c r="AR511" i="9"/>
  <c r="AU514" i="9"/>
  <c r="AR514" i="9"/>
  <c r="AX514" i="9"/>
  <c r="AO514" i="9"/>
  <c r="AO508" i="9"/>
  <c r="AX508" i="9"/>
  <c r="AX484" i="9"/>
  <c r="AU484" i="9"/>
  <c r="AR492" i="9"/>
  <c r="AU492" i="9"/>
  <c r="AX492" i="9"/>
  <c r="AX488" i="9"/>
  <c r="AR488" i="9"/>
  <c r="AX493" i="9"/>
  <c r="AU493" i="9"/>
  <c r="AO509" i="9"/>
  <c r="AU509" i="9"/>
  <c r="AR502" i="9"/>
  <c r="AX502" i="9"/>
  <c r="AU502" i="9"/>
  <c r="AO512" i="9"/>
  <c r="AX512" i="9"/>
  <c r="AR512" i="9"/>
  <c r="AU512" i="9"/>
  <c r="AX490" i="9"/>
  <c r="AR490" i="9"/>
  <c r="AU490" i="9"/>
  <c r="AT457" i="4" l="1"/>
  <c r="AU457" i="4"/>
  <c r="AZ455" i="4"/>
  <c r="AZ458" i="4"/>
  <c r="AR481" i="4"/>
  <c r="AQ481" i="4"/>
  <c r="AU464" i="4"/>
  <c r="AT464" i="4"/>
  <c r="AZ473" i="4"/>
  <c r="AU462" i="4"/>
  <c r="AT462" i="4"/>
  <c r="AN476" i="4"/>
  <c r="AN477" i="4"/>
  <c r="AN481" i="4"/>
  <c r="AN482" i="4"/>
  <c r="AN440" i="4"/>
  <c r="BA424" i="4"/>
  <c r="AN424" i="4" s="1"/>
  <c r="AN480" i="4"/>
  <c r="BA431" i="4"/>
  <c r="AN431" i="4" s="1"/>
  <c r="BA425" i="4"/>
  <c r="AN425" i="4" s="1"/>
  <c r="AQ457" i="4"/>
  <c r="AN457" i="4"/>
  <c r="AQ464" i="4"/>
  <c r="AQ451" i="4"/>
  <c r="AN451" i="4"/>
  <c r="AQ455" i="4"/>
  <c r="AQ463" i="4"/>
  <c r="AQ471" i="4"/>
  <c r="AQ458" i="4"/>
  <c r="AN458" i="4"/>
  <c r="AQ465" i="4"/>
  <c r="AQ452" i="4"/>
  <c r="AQ456" i="4"/>
  <c r="AQ466" i="4"/>
  <c r="AN466" i="4"/>
  <c r="AQ472" i="4"/>
  <c r="BA420" i="4"/>
  <c r="AN420" i="4" s="1"/>
  <c r="BA434" i="4"/>
  <c r="AN434" i="4" s="1"/>
  <c r="BA439" i="4"/>
  <c r="AN439" i="4" s="1"/>
  <c r="AU452" i="4"/>
  <c r="AN452" i="4" s="1"/>
  <c r="AT452" i="4"/>
  <c r="AX479" i="4"/>
  <c r="BA479" i="4" s="1"/>
  <c r="AW479" i="4"/>
  <c r="AX463" i="4"/>
  <c r="BA463" i="4" s="1"/>
  <c r="AW463" i="4"/>
  <c r="AR475" i="4"/>
  <c r="AN475" i="4" s="1"/>
  <c r="AQ475" i="4"/>
  <c r="AT478" i="4"/>
  <c r="AU478" i="4"/>
  <c r="AN478" i="4" s="1"/>
  <c r="AR464" i="4"/>
  <c r="AR455" i="4"/>
  <c r="AN455" i="4" s="1"/>
  <c r="AR471" i="4"/>
  <c r="AN471" i="4" s="1"/>
  <c r="AR465" i="4"/>
  <c r="AN465" i="4" s="1"/>
  <c r="AR456" i="4"/>
  <c r="AN456" i="4" s="1"/>
  <c r="AR472" i="4"/>
  <c r="AN472" i="4" s="1"/>
  <c r="BA432" i="4"/>
  <c r="AN432" i="4" s="1"/>
  <c r="BA426" i="4"/>
  <c r="AN426" i="4" s="1"/>
  <c r="AR459" i="4"/>
  <c r="BA419" i="4"/>
  <c r="AN419" i="4" s="1"/>
  <c r="BA433" i="4"/>
  <c r="AN433" i="4" s="1"/>
  <c r="BA423" i="4"/>
  <c r="AN423" i="4" s="1"/>
  <c r="AT490" i="9"/>
  <c r="AS490" i="9"/>
  <c r="AW490" i="9"/>
  <c r="AV490" i="9"/>
  <c r="AY490" i="9"/>
  <c r="AZ490" i="9"/>
  <c r="AT493" i="9"/>
  <c r="AS493" i="9"/>
  <c r="AW493" i="9"/>
  <c r="AV493" i="9"/>
  <c r="AY493" i="9"/>
  <c r="AZ493" i="9"/>
  <c r="AT497" i="9"/>
  <c r="AS497" i="9"/>
  <c r="AW497" i="9"/>
  <c r="AV497" i="9"/>
  <c r="AT501" i="9"/>
  <c r="AS501" i="9"/>
  <c r="AW501" i="9"/>
  <c r="AV501" i="9"/>
  <c r="AY501" i="9"/>
  <c r="AZ501" i="9"/>
  <c r="AS509" i="9"/>
  <c r="AT509" i="9"/>
  <c r="AV509" i="9"/>
  <c r="AW509" i="9"/>
  <c r="AY509" i="9"/>
  <c r="AZ509" i="9"/>
  <c r="AP509" i="9"/>
  <c r="AT513" i="9"/>
  <c r="AS513" i="9"/>
  <c r="AW513" i="9"/>
  <c r="AV513" i="9"/>
  <c r="AY513" i="9"/>
  <c r="AZ513" i="9"/>
  <c r="AP513" i="9"/>
  <c r="AV484" i="9"/>
  <c r="AW484" i="9"/>
  <c r="AY484" i="9"/>
  <c r="AZ484" i="9"/>
  <c r="AT486" i="9"/>
  <c r="AS486" i="9"/>
  <c r="AW486" i="9"/>
  <c r="AV486" i="9"/>
  <c r="AY486" i="9"/>
  <c r="AZ486" i="9"/>
  <c r="AS488" i="9"/>
  <c r="AT488" i="9"/>
  <c r="AV488" i="9"/>
  <c r="AW488" i="9"/>
  <c r="AY488" i="9"/>
  <c r="AZ488" i="9"/>
  <c r="AT494" i="9"/>
  <c r="AS494" i="9"/>
  <c r="AW494" i="9"/>
  <c r="AV494" i="9"/>
  <c r="AY494" i="9"/>
  <c r="AZ494" i="9"/>
  <c r="AW498" i="9"/>
  <c r="AV498" i="9"/>
  <c r="AY498" i="9"/>
  <c r="AZ498" i="9"/>
  <c r="AT502" i="9"/>
  <c r="AS502" i="9"/>
  <c r="AW502" i="9"/>
  <c r="AV502" i="9"/>
  <c r="AY502" i="9"/>
  <c r="AZ502" i="9"/>
  <c r="AS504" i="9"/>
  <c r="AT504" i="9"/>
  <c r="AV504" i="9"/>
  <c r="AW504" i="9"/>
  <c r="AY504" i="9"/>
  <c r="AZ504" i="9"/>
  <c r="AT506" i="9"/>
  <c r="AS506" i="9"/>
  <c r="AW506" i="9"/>
  <c r="AV506" i="9"/>
  <c r="AY506" i="9"/>
  <c r="AZ506" i="9"/>
  <c r="AV510" i="9"/>
  <c r="AW510" i="9"/>
  <c r="AY510" i="9"/>
  <c r="AZ510" i="9"/>
  <c r="AP510" i="9"/>
  <c r="AS514" i="9"/>
  <c r="AT514" i="9"/>
  <c r="AV514" i="9"/>
  <c r="AW514" i="9"/>
  <c r="AY514" i="9"/>
  <c r="AZ514" i="9"/>
  <c r="AP514" i="9"/>
  <c r="AT489" i="9"/>
  <c r="AS489" i="9"/>
  <c r="AW489" i="9"/>
  <c r="AV489" i="9"/>
  <c r="AY489" i="9"/>
  <c r="AZ489" i="9"/>
  <c r="AS491" i="9"/>
  <c r="AT491" i="9"/>
  <c r="AV491" i="9"/>
  <c r="AW491" i="9"/>
  <c r="AY491" i="9"/>
  <c r="AZ491" i="9"/>
  <c r="AS496" i="9"/>
  <c r="AT496" i="9"/>
  <c r="AV496" i="9"/>
  <c r="AW496" i="9"/>
  <c r="AS500" i="9"/>
  <c r="AT500" i="9"/>
  <c r="AV500" i="9"/>
  <c r="AW500" i="9"/>
  <c r="AY500" i="9"/>
  <c r="AZ500" i="9"/>
  <c r="AV508" i="9"/>
  <c r="AW508" i="9"/>
  <c r="AY508" i="9"/>
  <c r="AZ508" i="9"/>
  <c r="AP508" i="9"/>
  <c r="AS512" i="9"/>
  <c r="AT512" i="9"/>
  <c r="AV512" i="9"/>
  <c r="AW512" i="9"/>
  <c r="AY512" i="9"/>
  <c r="AZ512" i="9"/>
  <c r="AP512" i="9"/>
  <c r="AV483" i="9"/>
  <c r="AW483" i="9"/>
  <c r="AY483" i="9"/>
  <c r="AZ483" i="9"/>
  <c r="AT485" i="9"/>
  <c r="AS485" i="9"/>
  <c r="AW485" i="9"/>
  <c r="AV485" i="9"/>
  <c r="AY485" i="9"/>
  <c r="AZ485" i="9"/>
  <c r="AS487" i="9"/>
  <c r="AT487" i="9"/>
  <c r="AV487" i="9"/>
  <c r="AW487" i="9"/>
  <c r="AY487" i="9"/>
  <c r="AZ487" i="9"/>
  <c r="AS492" i="9"/>
  <c r="AT492" i="9"/>
  <c r="AV492" i="9"/>
  <c r="AW492" i="9"/>
  <c r="AY492" i="9"/>
  <c r="AZ492" i="9"/>
  <c r="AV495" i="9"/>
  <c r="AW495" i="9"/>
  <c r="AY495" i="9"/>
  <c r="AZ495" i="9"/>
  <c r="AS499" i="9"/>
  <c r="AT499" i="9"/>
  <c r="AV499" i="9"/>
  <c r="AW499" i="9"/>
  <c r="AY499" i="9"/>
  <c r="AZ499" i="9"/>
  <c r="AS503" i="9"/>
  <c r="AT503" i="9"/>
  <c r="AV503" i="9"/>
  <c r="AW503" i="9"/>
  <c r="AY503" i="9"/>
  <c r="AZ503" i="9"/>
  <c r="AT505" i="9"/>
  <c r="AS505" i="9"/>
  <c r="AW505" i="9"/>
  <c r="AV505" i="9"/>
  <c r="AY505" i="9"/>
  <c r="AZ505" i="9"/>
  <c r="AS507" i="9"/>
  <c r="AT507" i="9"/>
  <c r="AV507" i="9"/>
  <c r="AW507" i="9"/>
  <c r="AY507" i="9"/>
  <c r="AZ507" i="9"/>
  <c r="AP507" i="9"/>
  <c r="AS511" i="9"/>
  <c r="AT511" i="9"/>
  <c r="AV511" i="9"/>
  <c r="AW511" i="9"/>
  <c r="AY511" i="9"/>
  <c r="AZ511" i="9"/>
  <c r="AP511" i="9"/>
  <c r="AO457" i="9"/>
  <c r="AQ457" i="9"/>
  <c r="AO459" i="9"/>
  <c r="AQ459" i="9"/>
  <c r="AO464" i="9"/>
  <c r="AQ464" i="9"/>
  <c r="AO468" i="9"/>
  <c r="AQ468" i="9"/>
  <c r="AO451" i="9"/>
  <c r="AQ451" i="9"/>
  <c r="AO453" i="9"/>
  <c r="AQ453" i="9"/>
  <c r="AO455" i="9"/>
  <c r="AQ455" i="9"/>
  <c r="AO460" i="9"/>
  <c r="AQ460" i="9"/>
  <c r="AO463" i="9"/>
  <c r="AQ463" i="9"/>
  <c r="AO467" i="9"/>
  <c r="AQ467" i="9"/>
  <c r="AO471" i="9"/>
  <c r="AQ471" i="9"/>
  <c r="AO473" i="9"/>
  <c r="AQ473" i="9"/>
  <c r="AO458" i="9"/>
  <c r="AQ458" i="9"/>
  <c r="AO461" i="9"/>
  <c r="AQ461" i="9"/>
  <c r="AO465" i="9"/>
  <c r="AQ465" i="9"/>
  <c r="AO469" i="9"/>
  <c r="AQ469" i="9"/>
  <c r="AO452" i="9"/>
  <c r="AQ452" i="9"/>
  <c r="AO454" i="9"/>
  <c r="AQ454" i="9"/>
  <c r="AO456" i="9"/>
  <c r="AQ456" i="9"/>
  <c r="AO462" i="9"/>
  <c r="AQ462" i="9"/>
  <c r="AO466" i="9"/>
  <c r="AQ466" i="9"/>
  <c r="AO470" i="9"/>
  <c r="AQ470" i="9"/>
  <c r="AO472" i="9"/>
  <c r="AQ472" i="9"/>
  <c r="AO474" i="9"/>
  <c r="AQ474" i="9"/>
  <c r="AR508" i="9"/>
  <c r="AR498" i="9"/>
  <c r="AO500" i="4"/>
  <c r="AV459" i="4"/>
  <c r="AV500" i="4"/>
  <c r="AO486" i="4"/>
  <c r="AO513" i="4"/>
  <c r="AV454" i="4"/>
  <c r="AY486" i="4"/>
  <c r="AO510" i="4"/>
  <c r="AS486" i="4"/>
  <c r="AO484" i="4"/>
  <c r="AO504" i="4"/>
  <c r="AO506" i="4"/>
  <c r="AO503" i="4"/>
  <c r="AO483" i="4"/>
  <c r="AO493" i="4"/>
  <c r="AY483" i="4"/>
  <c r="AO505" i="4"/>
  <c r="AS505" i="4" s="1"/>
  <c r="AO488" i="4"/>
  <c r="AV488" i="4" s="1"/>
  <c r="AO512" i="4"/>
  <c r="AS510" i="4"/>
  <c r="AO499" i="4"/>
  <c r="AY499" i="4" s="1"/>
  <c r="AS499" i="4"/>
  <c r="AS503" i="4"/>
  <c r="AS493" i="4"/>
  <c r="AR483" i="9"/>
  <c r="AO492" i="4"/>
  <c r="AY492" i="4" s="1"/>
  <c r="AS488" i="4"/>
  <c r="AV492" i="4"/>
  <c r="AO511" i="4"/>
  <c r="AV511" i="4"/>
  <c r="AS484" i="4"/>
  <c r="AV467" i="4"/>
  <c r="AY512" i="4"/>
  <c r="AY488" i="4"/>
  <c r="AO487" i="4"/>
  <c r="AY487" i="4" s="1"/>
  <c r="AV487" i="4"/>
  <c r="AX497" i="9"/>
  <c r="AO489" i="4"/>
  <c r="AY489" i="4" s="1"/>
  <c r="AV474" i="4"/>
  <c r="AY500" i="4"/>
  <c r="AO508" i="4"/>
  <c r="AS489" i="4"/>
  <c r="AO496" i="4"/>
  <c r="AY496" i="4" s="1"/>
  <c r="AO514" i="4"/>
  <c r="AV460" i="4"/>
  <c r="AS514" i="4"/>
  <c r="AP512" i="4"/>
  <c r="AY513" i="4"/>
  <c r="AV462" i="4"/>
  <c r="AS504" i="4"/>
  <c r="AO494" i="4"/>
  <c r="AV494" i="4" s="1"/>
  <c r="AO497" i="4"/>
  <c r="AS497" i="4" s="1"/>
  <c r="AO501" i="4"/>
  <c r="AV501" i="4" s="1"/>
  <c r="AS496" i="4"/>
  <c r="AO509" i="4"/>
  <c r="AP511" i="4"/>
  <c r="AY506" i="4"/>
  <c r="AY497" i="4"/>
  <c r="AS501" i="4"/>
  <c r="AY493" i="4"/>
  <c r="AV509" i="4"/>
  <c r="AO490" i="4"/>
  <c r="AO498" i="4"/>
  <c r="AV486" i="4"/>
  <c r="AO485" i="4"/>
  <c r="AS485" i="4" s="1"/>
  <c r="AO495" i="4"/>
  <c r="AS495" i="4" s="1"/>
  <c r="AV510" i="4"/>
  <c r="AV485" i="4"/>
  <c r="AV514" i="4"/>
  <c r="AV506" i="4"/>
  <c r="AV503" i="4"/>
  <c r="AS512" i="4"/>
  <c r="AY495" i="4"/>
  <c r="AP510" i="4"/>
  <c r="AY501" i="4"/>
  <c r="AX496" i="9"/>
  <c r="AR510" i="9"/>
  <c r="AV505" i="4"/>
  <c r="AO502" i="4"/>
  <c r="AV468" i="4"/>
  <c r="AY514" i="4"/>
  <c r="AO491" i="4"/>
  <c r="AV508" i="4"/>
  <c r="AS500" i="4"/>
  <c r="AV513" i="4"/>
  <c r="AP513" i="4"/>
  <c r="AY510" i="4"/>
  <c r="AV499" i="4"/>
  <c r="AY494" i="4"/>
  <c r="AY503" i="4"/>
  <c r="AS483" i="4"/>
  <c r="AV493" i="4"/>
  <c r="AR484" i="9"/>
  <c r="AR495" i="9"/>
  <c r="AO507" i="4"/>
  <c r="AS511" i="4"/>
  <c r="AY511" i="4"/>
  <c r="AS508" i="4"/>
  <c r="AP508" i="4"/>
  <c r="AY509" i="4"/>
  <c r="AS509" i="4"/>
  <c r="AY490" i="4"/>
  <c r="AS490" i="4"/>
  <c r="AV490" i="4"/>
  <c r="AY498" i="4"/>
  <c r="AS498" i="4"/>
  <c r="AV502" i="4"/>
  <c r="AS502" i="4"/>
  <c r="AY502" i="4"/>
  <c r="AV491" i="4"/>
  <c r="AS491" i="4"/>
  <c r="AS507" i="4"/>
  <c r="AV507" i="4"/>
  <c r="AP507" i="4"/>
  <c r="AY507" i="4"/>
  <c r="AT495" i="9" l="1"/>
  <c r="AS495" i="9"/>
  <c r="AT484" i="9"/>
  <c r="AS484" i="9"/>
  <c r="AS510" i="9"/>
  <c r="AT510" i="9"/>
  <c r="AY496" i="9"/>
  <c r="AZ496" i="9"/>
  <c r="AY497" i="9"/>
  <c r="AZ497" i="9"/>
  <c r="AS483" i="9"/>
  <c r="AT483" i="9"/>
  <c r="AS498" i="9"/>
  <c r="AT498" i="9"/>
  <c r="AS508" i="9"/>
  <c r="AT508" i="9"/>
  <c r="AN464" i="4"/>
  <c r="AM511" i="9"/>
  <c r="AM512" i="9"/>
  <c r="AM507" i="9"/>
  <c r="AM510" i="9"/>
  <c r="AM513" i="9"/>
  <c r="AM514" i="9"/>
  <c r="AN463" i="4"/>
  <c r="AN479" i="4"/>
  <c r="AM508" i="9"/>
  <c r="AM509" i="9"/>
  <c r="AP474" i="9"/>
  <c r="AM474" i="9"/>
  <c r="AP462" i="9"/>
  <c r="AM462" i="9"/>
  <c r="AP454" i="9"/>
  <c r="AM454" i="9"/>
  <c r="AP469" i="9"/>
  <c r="AM469" i="9"/>
  <c r="AP461" i="9"/>
  <c r="AM461" i="9"/>
  <c r="AP473" i="9"/>
  <c r="AM473" i="9"/>
  <c r="AP467" i="9"/>
  <c r="AM467" i="9"/>
  <c r="AP460" i="9"/>
  <c r="AM460" i="9"/>
  <c r="AP453" i="9"/>
  <c r="AM453" i="9"/>
  <c r="AP468" i="9"/>
  <c r="AM468" i="9"/>
  <c r="AP459" i="9"/>
  <c r="AM459" i="9"/>
  <c r="AP470" i="9"/>
  <c r="AM470" i="9"/>
  <c r="AP472" i="9"/>
  <c r="AM472" i="9"/>
  <c r="AP466" i="9"/>
  <c r="AM466" i="9"/>
  <c r="AP456" i="9"/>
  <c r="AM456" i="9"/>
  <c r="AP452" i="9"/>
  <c r="AM452" i="9"/>
  <c r="AP465" i="9"/>
  <c r="AM465" i="9"/>
  <c r="AP458" i="9"/>
  <c r="AM458" i="9"/>
  <c r="AP471" i="9"/>
  <c r="AM471" i="9"/>
  <c r="AP463" i="9"/>
  <c r="AM463" i="9"/>
  <c r="AP455" i="9"/>
  <c r="AM455" i="9"/>
  <c r="AP451" i="9"/>
  <c r="AM451" i="9"/>
  <c r="AP464" i="9"/>
  <c r="AM464" i="9"/>
  <c r="AP457" i="9"/>
  <c r="AM457" i="9"/>
  <c r="AP489" i="4"/>
  <c r="AQ489" i="4" s="1"/>
  <c r="L489" i="9"/>
  <c r="AP491" i="4"/>
  <c r="L491" i="9"/>
  <c r="AP496" i="4"/>
  <c r="L496" i="9"/>
  <c r="AP500" i="4"/>
  <c r="AQ500" i="4" s="1"/>
  <c r="L500" i="9"/>
  <c r="AP483" i="4"/>
  <c r="AQ483" i="4" s="1"/>
  <c r="L483" i="9"/>
  <c r="AP485" i="4"/>
  <c r="L485" i="9"/>
  <c r="AP487" i="4"/>
  <c r="L487" i="9"/>
  <c r="AP492" i="4"/>
  <c r="AQ492" i="4" s="1"/>
  <c r="L492" i="9"/>
  <c r="AP495" i="4"/>
  <c r="AQ495" i="4" s="1"/>
  <c r="L495" i="9"/>
  <c r="AP499" i="4"/>
  <c r="L499" i="9"/>
  <c r="AP503" i="4"/>
  <c r="L503" i="9"/>
  <c r="AP505" i="4"/>
  <c r="AQ505" i="4" s="1"/>
  <c r="L505" i="9"/>
  <c r="AP490" i="4"/>
  <c r="AQ490" i="4" s="1"/>
  <c r="L490" i="9"/>
  <c r="AP493" i="4"/>
  <c r="L493" i="9"/>
  <c r="AP497" i="4"/>
  <c r="L497" i="9"/>
  <c r="AP501" i="4"/>
  <c r="AQ501" i="4" s="1"/>
  <c r="L501" i="9"/>
  <c r="AP484" i="4"/>
  <c r="AQ484" i="4" s="1"/>
  <c r="L484" i="9"/>
  <c r="AP486" i="4"/>
  <c r="L486" i="9"/>
  <c r="AP488" i="4"/>
  <c r="L488" i="9"/>
  <c r="AP494" i="4"/>
  <c r="AQ494" i="4" s="1"/>
  <c r="L494" i="9"/>
  <c r="AP498" i="4"/>
  <c r="AQ498" i="4" s="1"/>
  <c r="L498" i="9"/>
  <c r="AP502" i="4"/>
  <c r="L502" i="9"/>
  <c r="AP504" i="4"/>
  <c r="L504" i="9"/>
  <c r="AP506" i="4"/>
  <c r="L506" i="9"/>
  <c r="AR513" i="4"/>
  <c r="AR508" i="4"/>
  <c r="AR512" i="4"/>
  <c r="AR511" i="4"/>
  <c r="AR507" i="4"/>
  <c r="AR510" i="4"/>
  <c r="AX460" i="4"/>
  <c r="AW460" i="4"/>
  <c r="AX474" i="4"/>
  <c r="AW474" i="4"/>
  <c r="AX468" i="4"/>
  <c r="AW468" i="4"/>
  <c r="AW467" i="4"/>
  <c r="AX467" i="4"/>
  <c r="AX454" i="4"/>
  <c r="AW454" i="4"/>
  <c r="AW459" i="4"/>
  <c r="AX459" i="4"/>
  <c r="AX462" i="4"/>
  <c r="AW462" i="4"/>
  <c r="AW461" i="4"/>
  <c r="AX461" i="4"/>
  <c r="AW453" i="4"/>
  <c r="AX453" i="4"/>
  <c r="AW469" i="4"/>
  <c r="AX469" i="4"/>
  <c r="AX470" i="4"/>
  <c r="AW470" i="4"/>
  <c r="AW473" i="4"/>
  <c r="AX473" i="4"/>
  <c r="AR489" i="4"/>
  <c r="AR483" i="4"/>
  <c r="AR495" i="4"/>
  <c r="AR490" i="4"/>
  <c r="AR484" i="4"/>
  <c r="AR498" i="4"/>
  <c r="AF13" i="1"/>
  <c r="AH13" i="1"/>
  <c r="AE13" i="1"/>
  <c r="AG13" i="1"/>
  <c r="AI13" i="1"/>
  <c r="AF17" i="1"/>
  <c r="AH17" i="1"/>
  <c r="AE17" i="1"/>
  <c r="AG17" i="1"/>
  <c r="AI17" i="1"/>
  <c r="AF45" i="1"/>
  <c r="AH45" i="1"/>
  <c r="AE45" i="1"/>
  <c r="AG45" i="1"/>
  <c r="AI45" i="1"/>
  <c r="AF49" i="1"/>
  <c r="AH49" i="1"/>
  <c r="AE49" i="1"/>
  <c r="AG49" i="1"/>
  <c r="AI49" i="1"/>
  <c r="AE77" i="1"/>
  <c r="AG77" i="1"/>
  <c r="AI77" i="1"/>
  <c r="AF77" i="1"/>
  <c r="AH77" i="1"/>
  <c r="AE81" i="1"/>
  <c r="AG81" i="1"/>
  <c r="AI81" i="1"/>
  <c r="AF81" i="1"/>
  <c r="AH81" i="1"/>
  <c r="AE109" i="1"/>
  <c r="AG109" i="1"/>
  <c r="AI109" i="1"/>
  <c r="AF109" i="1"/>
  <c r="AH109" i="1"/>
  <c r="AE113" i="1"/>
  <c r="AG113" i="1"/>
  <c r="AI113" i="1"/>
  <c r="AF113" i="1"/>
  <c r="AH113" i="1"/>
  <c r="AE12" i="1"/>
  <c r="AG12" i="1"/>
  <c r="AI12" i="1"/>
  <c r="AF12" i="1"/>
  <c r="AH12" i="1"/>
  <c r="AE16" i="1"/>
  <c r="AG16" i="1"/>
  <c r="AI16" i="1"/>
  <c r="AF16" i="1"/>
  <c r="AH16" i="1"/>
  <c r="AE44" i="1"/>
  <c r="AG44" i="1"/>
  <c r="AI44" i="1"/>
  <c r="AF44" i="1"/>
  <c r="AH44" i="1"/>
  <c r="AE48" i="1"/>
  <c r="AG48" i="1"/>
  <c r="AI48" i="1"/>
  <c r="AF48" i="1"/>
  <c r="AH48" i="1"/>
  <c r="AF76" i="1"/>
  <c r="AH76" i="1"/>
  <c r="AE76" i="1"/>
  <c r="AG76" i="1"/>
  <c r="AI76" i="1"/>
  <c r="AF80" i="1"/>
  <c r="AH80" i="1"/>
  <c r="AE80" i="1"/>
  <c r="AG80" i="1"/>
  <c r="AI80" i="1"/>
  <c r="AF108" i="1"/>
  <c r="AH108" i="1"/>
  <c r="AE108" i="1"/>
  <c r="AG108" i="1"/>
  <c r="AI108" i="1"/>
  <c r="AF112" i="1"/>
  <c r="AH112" i="1"/>
  <c r="AE112" i="1"/>
  <c r="AG112" i="1"/>
  <c r="AI112" i="1"/>
  <c r="AE140" i="1"/>
  <c r="AF140" i="1"/>
  <c r="AH140" i="1"/>
  <c r="AG140" i="1"/>
  <c r="AI140" i="1"/>
  <c r="AF144" i="1"/>
  <c r="AH144" i="1"/>
  <c r="AE144" i="1"/>
  <c r="AG144" i="1"/>
  <c r="AI144" i="1"/>
  <c r="AF172" i="1"/>
  <c r="AH172" i="1"/>
  <c r="AE172" i="1"/>
  <c r="AG172" i="1"/>
  <c r="AI172" i="1"/>
  <c r="AF176" i="1"/>
  <c r="AH176" i="1"/>
  <c r="AE176" i="1"/>
  <c r="AG176" i="1"/>
  <c r="AI176" i="1"/>
  <c r="AF204" i="1"/>
  <c r="AH204" i="1"/>
  <c r="AE204" i="1"/>
  <c r="AG204" i="1"/>
  <c r="AI204" i="1"/>
  <c r="AF208" i="1"/>
  <c r="AE208" i="1"/>
  <c r="AG208" i="1"/>
  <c r="AI208" i="1"/>
  <c r="AH208" i="1"/>
  <c r="AE236" i="1"/>
  <c r="AG236" i="1"/>
  <c r="AI236" i="1"/>
  <c r="AF236" i="1"/>
  <c r="AH236" i="1"/>
  <c r="AE240" i="1"/>
  <c r="AG240" i="1"/>
  <c r="AI240" i="1"/>
  <c r="AF240" i="1"/>
  <c r="AH240" i="1"/>
  <c r="AE268" i="1"/>
  <c r="AG268" i="1"/>
  <c r="AI268" i="1"/>
  <c r="AF268" i="1"/>
  <c r="AH268" i="1"/>
  <c r="AE143" i="1"/>
  <c r="AG143" i="1"/>
  <c r="AI143" i="1"/>
  <c r="AF143" i="1"/>
  <c r="AH143" i="1"/>
  <c r="AE175" i="1"/>
  <c r="AG175" i="1"/>
  <c r="AI175" i="1"/>
  <c r="AF175" i="1"/>
  <c r="AH175" i="1"/>
  <c r="AE207" i="1"/>
  <c r="AG207" i="1"/>
  <c r="AI207" i="1"/>
  <c r="AF207" i="1"/>
  <c r="AH207" i="1"/>
  <c r="AF239" i="1"/>
  <c r="AH239" i="1"/>
  <c r="AE239" i="1"/>
  <c r="AG239" i="1"/>
  <c r="AI239" i="1"/>
  <c r="AE270" i="1"/>
  <c r="AG270" i="1"/>
  <c r="AI270" i="1"/>
  <c r="AF270" i="1"/>
  <c r="AH270" i="1"/>
  <c r="AE274" i="1"/>
  <c r="AG274" i="1"/>
  <c r="AI274" i="1"/>
  <c r="AF274" i="1"/>
  <c r="AH274" i="1"/>
  <c r="AE302" i="1"/>
  <c r="AG302" i="1"/>
  <c r="AI302" i="1"/>
  <c r="AF302" i="1"/>
  <c r="AH302" i="1"/>
  <c r="AE306" i="1"/>
  <c r="AG306" i="1"/>
  <c r="AI306" i="1"/>
  <c r="AF306" i="1"/>
  <c r="AH306" i="1"/>
  <c r="AE334" i="1"/>
  <c r="AG334" i="1"/>
  <c r="AI334" i="1"/>
  <c r="AF334" i="1"/>
  <c r="AH334" i="1"/>
  <c r="AE338" i="1"/>
  <c r="AG338" i="1"/>
  <c r="AI338" i="1"/>
  <c r="AF338" i="1"/>
  <c r="AH338" i="1"/>
  <c r="AE366" i="1"/>
  <c r="AG366" i="1"/>
  <c r="AI366" i="1"/>
  <c r="AF366" i="1"/>
  <c r="AH366" i="1"/>
  <c r="AE370" i="1"/>
  <c r="AG370" i="1"/>
  <c r="AI370" i="1"/>
  <c r="AF370" i="1"/>
  <c r="AH370" i="1"/>
  <c r="AE398" i="1"/>
  <c r="AG398" i="1"/>
  <c r="AI398" i="1"/>
  <c r="AF398" i="1"/>
  <c r="AH398" i="1"/>
  <c r="AE402" i="1"/>
  <c r="AG402" i="1"/>
  <c r="AI402" i="1"/>
  <c r="AF402" i="1"/>
  <c r="AH402" i="1"/>
  <c r="AE430" i="1"/>
  <c r="AG430" i="1"/>
  <c r="AI430" i="1"/>
  <c r="AF430" i="1"/>
  <c r="AH430" i="1"/>
  <c r="AE434" i="1"/>
  <c r="AG434" i="1"/>
  <c r="AI434" i="1"/>
  <c r="AF434" i="1"/>
  <c r="AH434" i="1"/>
  <c r="AE462" i="1"/>
  <c r="AG462" i="1"/>
  <c r="AI462" i="1"/>
  <c r="AF462" i="1"/>
  <c r="AH462" i="1"/>
  <c r="AE466" i="1"/>
  <c r="AG466" i="1"/>
  <c r="AI466" i="1"/>
  <c r="AF466" i="1"/>
  <c r="AH466" i="1"/>
  <c r="AE494" i="1"/>
  <c r="AG494" i="1"/>
  <c r="AI494" i="1"/>
  <c r="AF494" i="1"/>
  <c r="AH494" i="1"/>
  <c r="AE498" i="1"/>
  <c r="AG498" i="1"/>
  <c r="AI498" i="1"/>
  <c r="AF498" i="1"/>
  <c r="AH498" i="1"/>
  <c r="AE526" i="1"/>
  <c r="AG526" i="1"/>
  <c r="AI526" i="1"/>
  <c r="AF526" i="1"/>
  <c r="AH526" i="1"/>
  <c r="AE530" i="1"/>
  <c r="AG530" i="1"/>
  <c r="AI530" i="1"/>
  <c r="AF530" i="1"/>
  <c r="AH530" i="1"/>
  <c r="AE558" i="1"/>
  <c r="AG558" i="1"/>
  <c r="AI558" i="1"/>
  <c r="AF558" i="1"/>
  <c r="AH558" i="1"/>
  <c r="AE562" i="1"/>
  <c r="AG562" i="1"/>
  <c r="AI562" i="1"/>
  <c r="AF562" i="1"/>
  <c r="AH562" i="1"/>
  <c r="AE590" i="1"/>
  <c r="AG590" i="1"/>
  <c r="AI590" i="1"/>
  <c r="AF590" i="1"/>
  <c r="AH590" i="1"/>
  <c r="AE594" i="1"/>
  <c r="AG594" i="1"/>
  <c r="AI594" i="1"/>
  <c r="AF594" i="1"/>
  <c r="AH594" i="1"/>
  <c r="AE622" i="1"/>
  <c r="AG622" i="1"/>
  <c r="AI622" i="1"/>
  <c r="AF622" i="1"/>
  <c r="AH622" i="1"/>
  <c r="AE626" i="1"/>
  <c r="AG626" i="1"/>
  <c r="AI626" i="1"/>
  <c r="AF626" i="1"/>
  <c r="AH626" i="1"/>
  <c r="AE145" i="1"/>
  <c r="AG145" i="1"/>
  <c r="AI145" i="1"/>
  <c r="AF145" i="1"/>
  <c r="AH145" i="1"/>
  <c r="AE177" i="1"/>
  <c r="AG177" i="1"/>
  <c r="AI177" i="1"/>
  <c r="AF177" i="1"/>
  <c r="AH177" i="1"/>
  <c r="AF209" i="1"/>
  <c r="AH209" i="1"/>
  <c r="AE209" i="1"/>
  <c r="AG209" i="1"/>
  <c r="AI209" i="1"/>
  <c r="AF241" i="1"/>
  <c r="AH241" i="1"/>
  <c r="AE241" i="1"/>
  <c r="AG241" i="1"/>
  <c r="AI241" i="1"/>
  <c r="AF271" i="1"/>
  <c r="AH271" i="1"/>
  <c r="AE271" i="1"/>
  <c r="AG271" i="1"/>
  <c r="AI271" i="1"/>
  <c r="AF299" i="1"/>
  <c r="AH299" i="1"/>
  <c r="AE299" i="1"/>
  <c r="AG299" i="1"/>
  <c r="AI299" i="1"/>
  <c r="AF303" i="1"/>
  <c r="AH303" i="1"/>
  <c r="AE303" i="1"/>
  <c r="AG303" i="1"/>
  <c r="AI303" i="1"/>
  <c r="AF331" i="1"/>
  <c r="AH331" i="1"/>
  <c r="AE331" i="1"/>
  <c r="AG331" i="1"/>
  <c r="AI331" i="1"/>
  <c r="AF335" i="1"/>
  <c r="AH335" i="1"/>
  <c r="AE335" i="1"/>
  <c r="AG335" i="1"/>
  <c r="AI335" i="1"/>
  <c r="AF363" i="1"/>
  <c r="AH363" i="1"/>
  <c r="AE363" i="1"/>
  <c r="AG363" i="1"/>
  <c r="AI363" i="1"/>
  <c r="AF367" i="1"/>
  <c r="AH367" i="1"/>
  <c r="AE367" i="1"/>
  <c r="AG367" i="1"/>
  <c r="AI367" i="1"/>
  <c r="AF395" i="1"/>
  <c r="AH395" i="1"/>
  <c r="AE395" i="1"/>
  <c r="AG395" i="1"/>
  <c r="AI395" i="1"/>
  <c r="AF399" i="1"/>
  <c r="AH399" i="1"/>
  <c r="AE399" i="1"/>
  <c r="AG399" i="1"/>
  <c r="AI399" i="1"/>
  <c r="AF427" i="1"/>
  <c r="AH427" i="1"/>
  <c r="AE427" i="1"/>
  <c r="AG427" i="1"/>
  <c r="AI427" i="1"/>
  <c r="AF431" i="1"/>
  <c r="AH431" i="1"/>
  <c r="AE431" i="1"/>
  <c r="AG431" i="1"/>
  <c r="AI431" i="1"/>
  <c r="AF459" i="1"/>
  <c r="AH459" i="1"/>
  <c r="AE459" i="1"/>
  <c r="AG459" i="1"/>
  <c r="AI459" i="1"/>
  <c r="AF463" i="1"/>
  <c r="AH463" i="1"/>
  <c r="AE463" i="1"/>
  <c r="AG463" i="1"/>
  <c r="AI463" i="1"/>
  <c r="AF491" i="1"/>
  <c r="AH491" i="1"/>
  <c r="AE491" i="1"/>
  <c r="AG491" i="1"/>
  <c r="AI491" i="1"/>
  <c r="AF495" i="1"/>
  <c r="AH495" i="1"/>
  <c r="AE495" i="1"/>
  <c r="AG495" i="1"/>
  <c r="AI495" i="1"/>
  <c r="AF523" i="1"/>
  <c r="AH523" i="1"/>
  <c r="AE523" i="1"/>
  <c r="AG523" i="1"/>
  <c r="AI523" i="1"/>
  <c r="AF527" i="1"/>
  <c r="AH527" i="1"/>
  <c r="AE527" i="1"/>
  <c r="AG527" i="1"/>
  <c r="AI527" i="1"/>
  <c r="AF555" i="1"/>
  <c r="AH555" i="1"/>
  <c r="AE555" i="1"/>
  <c r="AG555" i="1"/>
  <c r="AI555" i="1"/>
  <c r="AF559" i="1"/>
  <c r="AH559" i="1"/>
  <c r="AE559" i="1"/>
  <c r="AG559" i="1"/>
  <c r="AI559" i="1"/>
  <c r="AF587" i="1"/>
  <c r="AH587" i="1"/>
  <c r="AE587" i="1"/>
  <c r="AG587" i="1"/>
  <c r="AI587" i="1"/>
  <c r="AF591" i="1"/>
  <c r="AH591" i="1"/>
  <c r="AE591" i="1"/>
  <c r="AG591" i="1"/>
  <c r="AI591" i="1"/>
  <c r="AF619" i="1"/>
  <c r="AH619" i="1"/>
  <c r="AE619" i="1"/>
  <c r="AG619" i="1"/>
  <c r="AI619" i="1"/>
  <c r="AF623" i="1"/>
  <c r="AH623" i="1"/>
  <c r="AE623" i="1"/>
  <c r="AG623" i="1"/>
  <c r="AI623" i="1"/>
  <c r="AE46" i="1"/>
  <c r="AG46" i="1"/>
  <c r="AI46" i="1"/>
  <c r="AF46" i="1"/>
  <c r="AH46" i="1"/>
  <c r="AF78" i="1"/>
  <c r="AH78" i="1"/>
  <c r="AE78" i="1"/>
  <c r="AG78" i="1"/>
  <c r="AI78" i="1"/>
  <c r="AF110" i="1"/>
  <c r="AH110" i="1"/>
  <c r="AE110" i="1"/>
  <c r="AG110" i="1"/>
  <c r="AI110" i="1"/>
  <c r="AF142" i="1"/>
  <c r="AH142" i="1"/>
  <c r="AE142" i="1"/>
  <c r="AG142" i="1"/>
  <c r="AI142" i="1"/>
  <c r="AF174" i="1"/>
  <c r="AH174" i="1"/>
  <c r="AE174" i="1"/>
  <c r="AG174" i="1"/>
  <c r="AI174" i="1"/>
  <c r="AF206" i="1"/>
  <c r="AH206" i="1"/>
  <c r="AE206" i="1"/>
  <c r="AG206" i="1"/>
  <c r="AI206" i="1"/>
  <c r="AE238" i="1"/>
  <c r="AG238" i="1"/>
  <c r="AI238" i="1"/>
  <c r="AF238" i="1"/>
  <c r="AH238" i="1"/>
  <c r="AE139" i="1"/>
  <c r="AG139" i="1"/>
  <c r="AI139" i="1"/>
  <c r="AF139" i="1"/>
  <c r="AH139" i="1"/>
  <c r="AE203" i="1"/>
  <c r="AG203" i="1"/>
  <c r="AI203" i="1"/>
  <c r="AF203" i="1"/>
  <c r="AH203" i="1"/>
  <c r="AF267" i="1"/>
  <c r="AH267" i="1"/>
  <c r="AE267" i="1"/>
  <c r="AG267" i="1"/>
  <c r="AI267" i="1"/>
  <c r="AE300" i="1"/>
  <c r="AG300" i="1"/>
  <c r="AI300" i="1"/>
  <c r="AF300" i="1"/>
  <c r="AH300" i="1"/>
  <c r="AE332" i="1"/>
  <c r="AG332" i="1"/>
  <c r="AI332" i="1"/>
  <c r="AF332" i="1"/>
  <c r="AH332" i="1"/>
  <c r="AE364" i="1"/>
  <c r="AG364" i="1"/>
  <c r="AI364" i="1"/>
  <c r="AF364" i="1"/>
  <c r="AH364" i="1"/>
  <c r="AE396" i="1"/>
  <c r="AG396" i="1"/>
  <c r="AI396" i="1"/>
  <c r="AF396" i="1"/>
  <c r="AH396" i="1"/>
  <c r="AE428" i="1"/>
  <c r="AG428" i="1"/>
  <c r="AI428" i="1"/>
  <c r="AF428" i="1"/>
  <c r="AH428" i="1"/>
  <c r="AE460" i="1"/>
  <c r="AG460" i="1"/>
  <c r="AI460" i="1"/>
  <c r="AF460" i="1"/>
  <c r="AH460" i="1"/>
  <c r="AE492" i="1"/>
  <c r="AG492" i="1"/>
  <c r="AI492" i="1"/>
  <c r="AF492" i="1"/>
  <c r="AH492" i="1"/>
  <c r="AE524" i="1"/>
  <c r="AG524" i="1"/>
  <c r="AI524" i="1"/>
  <c r="AF524" i="1"/>
  <c r="AH524" i="1"/>
  <c r="AE556" i="1"/>
  <c r="AG556" i="1"/>
  <c r="AI556" i="1"/>
  <c r="AF556" i="1"/>
  <c r="AH556" i="1"/>
  <c r="AE588" i="1"/>
  <c r="AG588" i="1"/>
  <c r="AI588" i="1"/>
  <c r="AF588" i="1"/>
  <c r="AH588" i="1"/>
  <c r="AE620" i="1"/>
  <c r="AG620" i="1"/>
  <c r="AI620" i="1"/>
  <c r="AF620" i="1"/>
  <c r="AH620" i="1"/>
  <c r="AE141" i="1"/>
  <c r="AG141" i="1"/>
  <c r="AI141" i="1"/>
  <c r="AF141" i="1"/>
  <c r="AH141" i="1"/>
  <c r="AE205" i="1"/>
  <c r="AG205" i="1"/>
  <c r="AI205" i="1"/>
  <c r="AF205" i="1"/>
  <c r="AH205" i="1"/>
  <c r="AF273" i="1"/>
  <c r="AH273" i="1"/>
  <c r="AE273" i="1"/>
  <c r="AG273" i="1"/>
  <c r="AI273" i="1"/>
  <c r="AF305" i="1"/>
  <c r="AH305" i="1"/>
  <c r="AE305" i="1"/>
  <c r="AG305" i="1"/>
  <c r="AI305" i="1"/>
  <c r="AF337" i="1"/>
  <c r="AH337" i="1"/>
  <c r="AE337" i="1"/>
  <c r="AG337" i="1"/>
  <c r="AI337" i="1"/>
  <c r="AF369" i="1"/>
  <c r="AH369" i="1"/>
  <c r="AE369" i="1"/>
  <c r="AG369" i="1"/>
  <c r="AI369" i="1"/>
  <c r="AF401" i="1"/>
  <c r="AH401" i="1"/>
  <c r="AE401" i="1"/>
  <c r="AG401" i="1"/>
  <c r="AI401" i="1"/>
  <c r="AF433" i="1"/>
  <c r="AH433" i="1"/>
  <c r="AE433" i="1"/>
  <c r="AG433" i="1"/>
  <c r="AI433" i="1"/>
  <c r="AF465" i="1"/>
  <c r="AH465" i="1"/>
  <c r="AE465" i="1"/>
  <c r="AG465" i="1"/>
  <c r="AI465" i="1"/>
  <c r="AF497" i="1"/>
  <c r="AH497" i="1"/>
  <c r="AE497" i="1"/>
  <c r="AG497" i="1"/>
  <c r="AI497" i="1"/>
  <c r="AF529" i="1"/>
  <c r="AH529" i="1"/>
  <c r="AE529" i="1"/>
  <c r="AG529" i="1"/>
  <c r="AI529" i="1"/>
  <c r="AF561" i="1"/>
  <c r="AH561" i="1"/>
  <c r="AE561" i="1"/>
  <c r="AG561" i="1"/>
  <c r="AI561" i="1"/>
  <c r="AF593" i="1"/>
  <c r="AH593" i="1"/>
  <c r="AE593" i="1"/>
  <c r="AG593" i="1"/>
  <c r="AI593" i="1"/>
  <c r="AF625" i="1"/>
  <c r="AH625" i="1"/>
  <c r="AE625" i="1"/>
  <c r="AG625" i="1"/>
  <c r="AI625" i="1"/>
  <c r="AF11" i="1"/>
  <c r="AH11" i="1"/>
  <c r="AE11" i="1"/>
  <c r="AG11" i="1"/>
  <c r="AI11" i="1"/>
  <c r="AF15" i="1"/>
  <c r="AH15" i="1"/>
  <c r="AE15" i="1"/>
  <c r="AG15" i="1"/>
  <c r="AI15" i="1"/>
  <c r="AF43" i="1"/>
  <c r="AH43" i="1"/>
  <c r="AE43" i="1"/>
  <c r="AG43" i="1"/>
  <c r="AI43" i="1"/>
  <c r="AF47" i="1"/>
  <c r="AH47" i="1"/>
  <c r="AE47" i="1"/>
  <c r="AG47" i="1"/>
  <c r="AI47" i="1"/>
  <c r="AE75" i="1"/>
  <c r="AG75" i="1"/>
  <c r="AI75" i="1"/>
  <c r="AF75" i="1"/>
  <c r="AH75" i="1"/>
  <c r="AE79" i="1"/>
  <c r="AG79" i="1"/>
  <c r="AI79" i="1"/>
  <c r="AF79" i="1"/>
  <c r="AH79" i="1"/>
  <c r="AE107" i="1"/>
  <c r="AG107" i="1"/>
  <c r="AI107" i="1"/>
  <c r="AF107" i="1"/>
  <c r="AH107" i="1"/>
  <c r="AE111" i="1"/>
  <c r="AG111" i="1"/>
  <c r="AI111" i="1"/>
  <c r="AF111" i="1"/>
  <c r="AH111" i="1"/>
  <c r="AE14" i="1"/>
  <c r="AG14" i="1"/>
  <c r="AI14" i="1"/>
  <c r="AF14" i="1"/>
  <c r="AH14" i="1"/>
  <c r="AE18" i="1"/>
  <c r="AG18" i="1"/>
  <c r="AI18" i="1"/>
  <c r="AF18" i="1"/>
  <c r="AH18" i="1"/>
  <c r="AE50" i="1"/>
  <c r="AG50" i="1"/>
  <c r="AI50" i="1"/>
  <c r="AF50" i="1"/>
  <c r="AH50" i="1"/>
  <c r="AF82" i="1"/>
  <c r="AH82" i="1"/>
  <c r="AE82" i="1"/>
  <c r="AG82" i="1"/>
  <c r="AI82" i="1"/>
  <c r="AF114" i="1"/>
  <c r="AH114" i="1"/>
  <c r="AE114" i="1"/>
  <c r="AG114" i="1"/>
  <c r="AI114" i="1"/>
  <c r="AF146" i="1"/>
  <c r="AH146" i="1"/>
  <c r="AE146" i="1"/>
  <c r="AG146" i="1"/>
  <c r="AI146" i="1"/>
  <c r="AF178" i="1"/>
  <c r="AH178" i="1"/>
  <c r="AE178" i="1"/>
  <c r="AG178" i="1"/>
  <c r="AI178" i="1"/>
  <c r="AE210" i="1"/>
  <c r="AG210" i="1"/>
  <c r="AI210" i="1"/>
  <c r="AF210" i="1"/>
  <c r="AH210" i="1"/>
  <c r="AE242" i="1"/>
  <c r="AG242" i="1"/>
  <c r="AI242" i="1"/>
  <c r="AF242" i="1"/>
  <c r="AH242" i="1"/>
  <c r="AE171" i="1"/>
  <c r="AG171" i="1"/>
  <c r="AI171" i="1"/>
  <c r="AF171" i="1"/>
  <c r="AH171" i="1"/>
  <c r="AF235" i="1"/>
  <c r="AH235" i="1"/>
  <c r="AE235" i="1"/>
  <c r="AG235" i="1"/>
  <c r="AI235" i="1"/>
  <c r="AE272" i="1"/>
  <c r="AG272" i="1"/>
  <c r="AI272" i="1"/>
  <c r="AF272" i="1"/>
  <c r="AH272" i="1"/>
  <c r="AE304" i="1"/>
  <c r="AG304" i="1"/>
  <c r="AI304" i="1"/>
  <c r="AF304" i="1"/>
  <c r="AH304" i="1"/>
  <c r="AE336" i="1"/>
  <c r="AG336" i="1"/>
  <c r="AI336" i="1"/>
  <c r="AF336" i="1"/>
  <c r="AH336" i="1"/>
  <c r="AE368" i="1"/>
  <c r="AG368" i="1"/>
  <c r="AI368" i="1"/>
  <c r="AF368" i="1"/>
  <c r="AH368" i="1"/>
  <c r="AE400" i="1"/>
  <c r="AG400" i="1"/>
  <c r="AI400" i="1"/>
  <c r="AF400" i="1"/>
  <c r="AH400" i="1"/>
  <c r="AE432" i="1"/>
  <c r="AG432" i="1"/>
  <c r="AI432" i="1"/>
  <c r="AF432" i="1"/>
  <c r="AH432" i="1"/>
  <c r="AE464" i="1"/>
  <c r="AG464" i="1"/>
  <c r="AI464" i="1"/>
  <c r="AF464" i="1"/>
  <c r="AH464" i="1"/>
  <c r="AE496" i="1"/>
  <c r="AG496" i="1"/>
  <c r="AI496" i="1"/>
  <c r="AF496" i="1"/>
  <c r="AH496" i="1"/>
  <c r="AE528" i="1"/>
  <c r="AG528" i="1"/>
  <c r="AI528" i="1"/>
  <c r="AF528" i="1"/>
  <c r="AH528" i="1"/>
  <c r="AE560" i="1"/>
  <c r="AG560" i="1"/>
  <c r="AI560" i="1"/>
  <c r="AF560" i="1"/>
  <c r="AH560" i="1"/>
  <c r="AE592" i="1"/>
  <c r="AG592" i="1"/>
  <c r="AI592" i="1"/>
  <c r="AF592" i="1"/>
  <c r="AH592" i="1"/>
  <c r="AE624" i="1"/>
  <c r="AG624" i="1"/>
  <c r="AI624" i="1"/>
  <c r="AF624" i="1"/>
  <c r="AH624" i="1"/>
  <c r="AE173" i="1"/>
  <c r="AG173" i="1"/>
  <c r="AI173" i="1"/>
  <c r="AF173" i="1"/>
  <c r="AH173" i="1"/>
  <c r="AF237" i="1"/>
  <c r="AH237" i="1"/>
  <c r="AE237" i="1"/>
  <c r="AG237" i="1"/>
  <c r="AI237" i="1"/>
  <c r="AF269" i="1"/>
  <c r="AH269" i="1"/>
  <c r="AE269" i="1"/>
  <c r="AG269" i="1"/>
  <c r="AI269" i="1"/>
  <c r="AF301" i="1"/>
  <c r="AH301" i="1"/>
  <c r="AE301" i="1"/>
  <c r="AG301" i="1"/>
  <c r="AI301" i="1"/>
  <c r="AF333" i="1"/>
  <c r="AH333" i="1"/>
  <c r="AE333" i="1"/>
  <c r="AG333" i="1"/>
  <c r="AI333" i="1"/>
  <c r="AF365" i="1"/>
  <c r="AH365" i="1"/>
  <c r="AE365" i="1"/>
  <c r="AG365" i="1"/>
  <c r="AI365" i="1"/>
  <c r="AF397" i="1"/>
  <c r="AH397" i="1"/>
  <c r="AE397" i="1"/>
  <c r="AG397" i="1"/>
  <c r="AI397" i="1"/>
  <c r="AF429" i="1"/>
  <c r="AH429" i="1"/>
  <c r="AE429" i="1"/>
  <c r="AG429" i="1"/>
  <c r="AI429" i="1"/>
  <c r="AF461" i="1"/>
  <c r="AH461" i="1"/>
  <c r="AE461" i="1"/>
  <c r="AG461" i="1"/>
  <c r="AI461" i="1"/>
  <c r="AF493" i="1"/>
  <c r="AH493" i="1"/>
  <c r="AE493" i="1"/>
  <c r="AG493" i="1"/>
  <c r="AI493" i="1"/>
  <c r="AF525" i="1"/>
  <c r="AH525" i="1"/>
  <c r="AE525" i="1"/>
  <c r="AG525" i="1"/>
  <c r="AI525" i="1"/>
  <c r="AF557" i="1"/>
  <c r="AH557" i="1"/>
  <c r="AE557" i="1"/>
  <c r="AG557" i="1"/>
  <c r="AI557" i="1"/>
  <c r="AF589" i="1"/>
  <c r="AH589" i="1"/>
  <c r="AE589" i="1"/>
  <c r="AG589" i="1"/>
  <c r="AI589" i="1"/>
  <c r="AF621" i="1"/>
  <c r="AH621" i="1"/>
  <c r="AE621" i="1"/>
  <c r="AG621" i="1"/>
  <c r="AI621" i="1"/>
  <c r="AT489" i="4"/>
  <c r="AZ489" i="4"/>
  <c r="AT491" i="4"/>
  <c r="AW491" i="4"/>
  <c r="AZ496" i="4"/>
  <c r="AT496" i="4"/>
  <c r="AZ500" i="4"/>
  <c r="AW500" i="4"/>
  <c r="AT500" i="4"/>
  <c r="AQ508" i="4"/>
  <c r="AW508" i="4"/>
  <c r="AT508" i="4"/>
  <c r="AT512" i="4"/>
  <c r="AZ512" i="4"/>
  <c r="AQ512" i="4"/>
  <c r="AT483" i="4"/>
  <c r="AZ483" i="4"/>
  <c r="AT485" i="4"/>
  <c r="AW485" i="4"/>
  <c r="AW487" i="4"/>
  <c r="AZ487" i="4"/>
  <c r="AZ492" i="4"/>
  <c r="AW492" i="4"/>
  <c r="AT495" i="4"/>
  <c r="AZ495" i="4"/>
  <c r="AT499" i="4"/>
  <c r="AW499" i="4"/>
  <c r="AZ499" i="4"/>
  <c r="AT503" i="4"/>
  <c r="AW503" i="4"/>
  <c r="AZ503" i="4"/>
  <c r="AT505" i="4"/>
  <c r="AW505" i="4"/>
  <c r="AT507" i="4"/>
  <c r="AW507" i="4"/>
  <c r="AZ507" i="4"/>
  <c r="AQ507" i="4"/>
  <c r="AT511" i="4"/>
  <c r="AW511" i="4"/>
  <c r="AZ511" i="4"/>
  <c r="AQ511" i="4"/>
  <c r="AZ490" i="4"/>
  <c r="AW490" i="4"/>
  <c r="AT490" i="4"/>
  <c r="AT493" i="4"/>
  <c r="AW493" i="4"/>
  <c r="AZ493" i="4"/>
  <c r="AT497" i="4"/>
  <c r="AZ497" i="4"/>
  <c r="AT501" i="4"/>
  <c r="AW501" i="4"/>
  <c r="AZ501" i="4"/>
  <c r="AT509" i="4"/>
  <c r="AW509" i="4"/>
  <c r="AZ509" i="4"/>
  <c r="AW513" i="4"/>
  <c r="AZ513" i="4"/>
  <c r="AQ513" i="4"/>
  <c r="AT484" i="4"/>
  <c r="AZ486" i="4"/>
  <c r="AW486" i="4"/>
  <c r="AT486" i="4"/>
  <c r="AZ488" i="4"/>
  <c r="AW488" i="4"/>
  <c r="AT488" i="4"/>
  <c r="AZ494" i="4"/>
  <c r="AW494" i="4"/>
  <c r="AZ498" i="4"/>
  <c r="AT498" i="4"/>
  <c r="AZ502" i="4"/>
  <c r="AW502" i="4"/>
  <c r="AT502" i="4"/>
  <c r="AT504" i="4"/>
  <c r="AZ506" i="4"/>
  <c r="AW506" i="4"/>
  <c r="AQ510" i="4"/>
  <c r="AZ510" i="4"/>
  <c r="AW510" i="4"/>
  <c r="AT510" i="4"/>
  <c r="AT514" i="4"/>
  <c r="AW514" i="4"/>
  <c r="AZ514" i="4"/>
  <c r="AU489" i="4"/>
  <c r="AU491" i="4"/>
  <c r="AX491" i="4"/>
  <c r="BA491" i="4" s="1"/>
  <c r="AU496" i="4"/>
  <c r="AX500" i="4"/>
  <c r="BA500" i="4" s="1"/>
  <c r="AU500" i="4"/>
  <c r="AX508" i="4"/>
  <c r="BA508" i="4" s="1"/>
  <c r="AU508" i="4"/>
  <c r="AU512" i="4"/>
  <c r="AU483" i="4"/>
  <c r="AU485" i="4"/>
  <c r="AX485" i="4"/>
  <c r="BA485" i="4" s="1"/>
  <c r="AX487" i="4"/>
  <c r="BA487" i="4" s="1"/>
  <c r="AX492" i="4"/>
  <c r="BA492" i="4" s="1"/>
  <c r="AU495" i="4"/>
  <c r="AU499" i="4"/>
  <c r="AX499" i="4"/>
  <c r="BA499" i="4" s="1"/>
  <c r="AU503" i="4"/>
  <c r="AX503" i="4"/>
  <c r="BA503" i="4" s="1"/>
  <c r="AU505" i="4"/>
  <c r="AX505" i="4"/>
  <c r="BA505" i="4" s="1"/>
  <c r="AU507" i="4"/>
  <c r="AX507" i="4"/>
  <c r="BA507" i="4" s="1"/>
  <c r="AU511" i="4"/>
  <c r="AX511" i="4"/>
  <c r="BA511" i="4" s="1"/>
  <c r="AX490" i="4"/>
  <c r="BA490" i="4" s="1"/>
  <c r="AU490" i="4"/>
  <c r="AU493" i="4"/>
  <c r="AX493" i="4"/>
  <c r="BA493" i="4" s="1"/>
  <c r="AU497" i="4"/>
  <c r="AU501" i="4"/>
  <c r="AX501" i="4"/>
  <c r="BA501" i="4" s="1"/>
  <c r="AU509" i="4"/>
  <c r="AX509" i="4"/>
  <c r="BA509" i="4" s="1"/>
  <c r="AX513" i="4"/>
  <c r="BA513" i="4" s="1"/>
  <c r="AU484" i="4"/>
  <c r="AX486" i="4"/>
  <c r="BA486" i="4" s="1"/>
  <c r="AU486" i="4"/>
  <c r="AX488" i="4"/>
  <c r="BA488" i="4" s="1"/>
  <c r="AU488" i="4"/>
  <c r="AX494" i="4"/>
  <c r="BA494" i="4" s="1"/>
  <c r="AU498" i="4"/>
  <c r="AX502" i="4"/>
  <c r="BA502" i="4" s="1"/>
  <c r="AU502" i="4"/>
  <c r="AU504" i="4"/>
  <c r="AX506" i="4"/>
  <c r="BA506" i="4" s="1"/>
  <c r="AX510" i="4"/>
  <c r="BA510" i="4" s="1"/>
  <c r="AU510" i="4"/>
  <c r="AU514" i="4"/>
  <c r="AX514" i="4"/>
  <c r="BA514" i="4" s="1"/>
  <c r="G521" i="4"/>
  <c r="G521" i="9" s="1"/>
  <c r="G522" i="4"/>
  <c r="G522" i="9" s="1"/>
  <c r="G523" i="4"/>
  <c r="G523" i="9" s="1"/>
  <c r="G525" i="4"/>
  <c r="G525" i="9" s="1"/>
  <c r="G528" i="4"/>
  <c r="G528" i="9" s="1"/>
  <c r="G529" i="4"/>
  <c r="G529" i="9" s="1"/>
  <c r="G532" i="4"/>
  <c r="G532" i="9" s="1"/>
  <c r="G533" i="4"/>
  <c r="G533" i="9" s="1"/>
  <c r="G540" i="4"/>
  <c r="G540" i="9" s="1"/>
  <c r="G541" i="4"/>
  <c r="G541" i="9" s="1"/>
  <c r="G544" i="4"/>
  <c r="G544" i="9" s="1"/>
  <c r="G545" i="4"/>
  <c r="G545" i="9" s="1"/>
  <c r="G515" i="4"/>
  <c r="G515" i="9" s="1"/>
  <c r="G516" i="4"/>
  <c r="G516" i="9" s="1"/>
  <c r="G517" i="4"/>
  <c r="G517" i="9" s="1"/>
  <c r="G518" i="4"/>
  <c r="G518" i="9" s="1"/>
  <c r="G519" i="4"/>
  <c r="G519" i="9" s="1"/>
  <c r="G520" i="4"/>
  <c r="G520" i="9" s="1"/>
  <c r="G524" i="4"/>
  <c r="G524" i="9" s="1"/>
  <c r="G526" i="4"/>
  <c r="G526" i="9" s="1"/>
  <c r="G527" i="4"/>
  <c r="G527" i="9" s="1"/>
  <c r="G530" i="4"/>
  <c r="G530" i="9" s="1"/>
  <c r="G531" i="4"/>
  <c r="G531" i="9" s="1"/>
  <c r="G534" i="4"/>
  <c r="G534" i="9" s="1"/>
  <c r="G535" i="4"/>
  <c r="G535" i="9" s="1"/>
  <c r="G536" i="4"/>
  <c r="G536" i="9" s="1"/>
  <c r="G537" i="4"/>
  <c r="G537" i="9" s="1"/>
  <c r="G538" i="4"/>
  <c r="G538" i="9" s="1"/>
  <c r="G539" i="4"/>
  <c r="G539" i="9" s="1"/>
  <c r="G542" i="4"/>
  <c r="G542" i="9" s="1"/>
  <c r="G543" i="4"/>
  <c r="G543" i="9" s="1"/>
  <c r="G546" i="4"/>
  <c r="G546" i="9" s="1"/>
  <c r="K521" i="4"/>
  <c r="K523" i="4"/>
  <c r="K528" i="4"/>
  <c r="K532" i="4"/>
  <c r="K540" i="4"/>
  <c r="L540" i="9" s="1"/>
  <c r="AQ540" i="9" s="1"/>
  <c r="K544" i="4"/>
  <c r="L544" i="9" s="1"/>
  <c r="AQ544" i="9" s="1"/>
  <c r="K515" i="4"/>
  <c r="K517" i="4"/>
  <c r="K519" i="4"/>
  <c r="K524" i="4"/>
  <c r="K527" i="4"/>
  <c r="K531" i="4"/>
  <c r="K535" i="4"/>
  <c r="K537" i="4"/>
  <c r="K539" i="4"/>
  <c r="L539" i="9" s="1"/>
  <c r="AQ539" i="9" s="1"/>
  <c r="K543" i="4"/>
  <c r="L543" i="9" s="1"/>
  <c r="AQ543" i="9" s="1"/>
  <c r="K522" i="4"/>
  <c r="K525" i="4"/>
  <c r="K529" i="4"/>
  <c r="K533" i="4"/>
  <c r="K541" i="4"/>
  <c r="L541" i="9" s="1"/>
  <c r="AQ541" i="9" s="1"/>
  <c r="K545" i="4"/>
  <c r="L545" i="9" s="1"/>
  <c r="AQ545" i="9" s="1"/>
  <c r="K516" i="4"/>
  <c r="K518" i="4"/>
  <c r="K520" i="4"/>
  <c r="K526" i="4"/>
  <c r="K530" i="4"/>
  <c r="K534" i="4"/>
  <c r="K536" i="4"/>
  <c r="K538" i="4"/>
  <c r="K542" i="4"/>
  <c r="L542" i="9" s="1"/>
  <c r="AQ542" i="9" s="1"/>
  <c r="K546" i="4"/>
  <c r="L546" i="9" s="1"/>
  <c r="AQ546" i="9" s="1"/>
  <c r="F553" i="4"/>
  <c r="F554" i="4"/>
  <c r="F555" i="4"/>
  <c r="F557" i="4"/>
  <c r="F560" i="4"/>
  <c r="F561" i="4"/>
  <c r="F564" i="4"/>
  <c r="F565" i="4"/>
  <c r="F572" i="4"/>
  <c r="F573" i="4"/>
  <c r="F576" i="4"/>
  <c r="F577" i="4"/>
  <c r="F547" i="4"/>
  <c r="F548" i="4"/>
  <c r="F549" i="4"/>
  <c r="F550" i="4"/>
  <c r="F551" i="4"/>
  <c r="F552" i="4"/>
  <c r="F556" i="4"/>
  <c r="F558" i="4"/>
  <c r="F559" i="4"/>
  <c r="F562" i="4"/>
  <c r="F563" i="4"/>
  <c r="F566" i="4"/>
  <c r="F567" i="4"/>
  <c r="F568" i="4"/>
  <c r="F569" i="4"/>
  <c r="F570" i="4"/>
  <c r="F571" i="4"/>
  <c r="F574" i="4"/>
  <c r="F575" i="4"/>
  <c r="F578" i="4"/>
  <c r="E259" i="1"/>
  <c r="D259" i="1" s="1"/>
  <c r="H291" i="1"/>
  <c r="E292" i="1"/>
  <c r="D292" i="1" s="1"/>
  <c r="H324" i="1"/>
  <c r="E294" i="1"/>
  <c r="D294" i="1" s="1"/>
  <c r="H326" i="1"/>
  <c r="E296" i="1"/>
  <c r="D296" i="1" s="1"/>
  <c r="H328" i="1"/>
  <c r="E298" i="1"/>
  <c r="D298" i="1" s="1"/>
  <c r="H330" i="1"/>
  <c r="E300" i="1"/>
  <c r="D300" i="1" s="1"/>
  <c r="H332" i="1"/>
  <c r="E302" i="1"/>
  <c r="D302" i="1" s="1"/>
  <c r="H334" i="1"/>
  <c r="E304" i="1"/>
  <c r="D304" i="1" s="1"/>
  <c r="H336" i="1"/>
  <c r="E306" i="1"/>
  <c r="D306" i="1" s="1"/>
  <c r="H338" i="1"/>
  <c r="E308" i="1"/>
  <c r="D308" i="1" s="1"/>
  <c r="H340" i="1"/>
  <c r="E310" i="1"/>
  <c r="D310" i="1" s="1"/>
  <c r="H342" i="1"/>
  <c r="E312" i="1"/>
  <c r="D312" i="1" s="1"/>
  <c r="H344" i="1"/>
  <c r="E314" i="1"/>
  <c r="D314" i="1" s="1"/>
  <c r="H346" i="1"/>
  <c r="E316" i="1"/>
  <c r="D316" i="1" s="1"/>
  <c r="H348" i="1"/>
  <c r="E318" i="1"/>
  <c r="D318" i="1" s="1"/>
  <c r="H350" i="1"/>
  <c r="E320" i="1"/>
  <c r="D320" i="1" s="1"/>
  <c r="H352" i="1"/>
  <c r="E322" i="1"/>
  <c r="D322" i="1" s="1"/>
  <c r="H354" i="1"/>
  <c r="E299" i="1"/>
  <c r="D299" i="1" s="1"/>
  <c r="H331" i="1"/>
  <c r="E303" i="1"/>
  <c r="D303" i="1" s="1"/>
  <c r="H335" i="1"/>
  <c r="E307" i="1"/>
  <c r="D307" i="1" s="1"/>
  <c r="H339" i="1"/>
  <c r="E311" i="1"/>
  <c r="D311" i="1" s="1"/>
  <c r="H343" i="1"/>
  <c r="E315" i="1"/>
  <c r="D315" i="1" s="1"/>
  <c r="H347" i="1"/>
  <c r="E319" i="1"/>
  <c r="D319" i="1" s="1"/>
  <c r="H351" i="1"/>
  <c r="E293" i="1"/>
  <c r="D293" i="1" s="1"/>
  <c r="H325" i="1"/>
  <c r="E295" i="1"/>
  <c r="D295" i="1" s="1"/>
  <c r="H327" i="1"/>
  <c r="E297" i="1"/>
  <c r="D297" i="1" s="1"/>
  <c r="H329" i="1"/>
  <c r="E301" i="1"/>
  <c r="D301" i="1" s="1"/>
  <c r="H333" i="1"/>
  <c r="E305" i="1"/>
  <c r="D305" i="1" s="1"/>
  <c r="H337" i="1"/>
  <c r="E309" i="1"/>
  <c r="D309" i="1" s="1"/>
  <c r="H341" i="1"/>
  <c r="E313" i="1"/>
  <c r="D313" i="1" s="1"/>
  <c r="H345" i="1"/>
  <c r="E317" i="1"/>
  <c r="D317" i="1" s="1"/>
  <c r="H349" i="1"/>
  <c r="E321" i="1"/>
  <c r="D321" i="1" s="1"/>
  <c r="H353" i="1"/>
  <c r="AY485" i="4"/>
  <c r="AY484" i="4"/>
  <c r="AN540" i="9"/>
  <c r="AN541" i="9"/>
  <c r="AN523" i="9"/>
  <c r="AN526" i="9"/>
  <c r="AX541" i="9"/>
  <c r="AV497" i="4"/>
  <c r="AP509" i="4"/>
  <c r="AN538" i="9"/>
  <c r="AS494" i="4"/>
  <c r="AU541" i="9"/>
  <c r="AS506" i="4"/>
  <c r="AN531" i="9"/>
  <c r="AN534" i="9"/>
  <c r="AN515" i="9"/>
  <c r="AU534" i="9"/>
  <c r="AU515" i="9"/>
  <c r="AS487" i="4"/>
  <c r="AN519" i="9"/>
  <c r="AN520" i="9"/>
  <c r="AO541" i="9"/>
  <c r="AV496" i="4"/>
  <c r="AS492" i="4"/>
  <c r="AY508" i="4"/>
  <c r="AR523" i="9"/>
  <c r="AN528" i="9"/>
  <c r="AU528" i="9" s="1"/>
  <c r="AN546" i="9"/>
  <c r="AU519" i="9"/>
  <c r="AU520" i="9"/>
  <c r="AN539" i="9"/>
  <c r="AU539" i="9" s="1"/>
  <c r="AU546" i="9"/>
  <c r="AX539" i="9"/>
  <c r="AP514" i="4"/>
  <c r="AS513" i="4"/>
  <c r="AO540" i="9"/>
  <c r="AN524" i="9"/>
  <c r="AU540" i="9"/>
  <c r="AY505" i="4"/>
  <c r="AN543" i="9"/>
  <c r="AU543" i="9" s="1"/>
  <c r="AR538" i="9"/>
  <c r="AX519" i="9"/>
  <c r="AX543" i="9"/>
  <c r="AR515" i="9"/>
  <c r="AN522" i="9"/>
  <c r="AX522" i="9" s="1"/>
  <c r="AU522" i="9"/>
  <c r="AN516" i="9"/>
  <c r="AR516" i="9" s="1"/>
  <c r="AX524" i="9"/>
  <c r="AX538" i="9"/>
  <c r="AU538" i="9"/>
  <c r="AN517" i="9"/>
  <c r="AX523" i="9"/>
  <c r="AR546" i="9"/>
  <c r="AR522" i="9"/>
  <c r="AU531" i="9"/>
  <c r="AR534" i="9"/>
  <c r="AR539" i="9"/>
  <c r="AV512" i="4"/>
  <c r="AY491" i="4"/>
  <c r="AN535" i="9"/>
  <c r="AU535" i="9" s="1"/>
  <c r="AN536" i="9"/>
  <c r="AU536" i="9" s="1"/>
  <c r="AR519" i="9"/>
  <c r="AR520" i="9"/>
  <c r="AN537" i="9"/>
  <c r="AN527" i="9"/>
  <c r="AX520" i="9"/>
  <c r="AN544" i="9"/>
  <c r="AX540" i="9"/>
  <c r="AX526" i="9"/>
  <c r="AN529" i="9"/>
  <c r="AU524" i="9"/>
  <c r="AU526" i="9"/>
  <c r="AN532" i="9"/>
  <c r="AR532" i="9" s="1"/>
  <c r="AN533" i="9"/>
  <c r="AV489" i="4"/>
  <c r="AR540" i="9"/>
  <c r="AR524" i="9"/>
  <c r="AR543" i="9"/>
  <c r="AR541" i="9"/>
  <c r="AR526" i="9"/>
  <c r="AN530" i="9"/>
  <c r="AX535" i="9"/>
  <c r="AR530" i="9"/>
  <c r="AU516" i="9"/>
  <c r="AU532" i="9"/>
  <c r="AR531" i="9"/>
  <c r="AO543" i="9"/>
  <c r="AX546" i="9"/>
  <c r="AX515" i="9"/>
  <c r="AO539" i="9"/>
  <c r="AY504" i="4"/>
  <c r="AN521" i="9"/>
  <c r="AV483" i="4"/>
  <c r="AR535" i="9"/>
  <c r="AR536" i="9"/>
  <c r="AN545" i="9"/>
  <c r="AX536" i="9"/>
  <c r="AN525" i="9"/>
  <c r="AN542" i="9"/>
  <c r="AN518" i="9"/>
  <c r="AX531" i="9"/>
  <c r="AX534" i="9"/>
  <c r="AX528" i="9"/>
  <c r="AX516" i="9"/>
  <c r="AX532" i="9"/>
  <c r="AX533" i="9"/>
  <c r="AO546" i="9"/>
  <c r="AU517" i="9"/>
  <c r="AR517" i="9"/>
  <c r="AX517" i="9"/>
  <c r="AU537" i="9"/>
  <c r="AR537" i="9"/>
  <c r="AX537" i="9"/>
  <c r="AX527" i="9"/>
  <c r="AR527" i="9"/>
  <c r="AU527" i="9"/>
  <c r="AR544" i="9"/>
  <c r="AO544" i="9"/>
  <c r="AX544" i="9"/>
  <c r="AU544" i="9"/>
  <c r="AX529" i="9"/>
  <c r="AU529" i="9"/>
  <c r="AR533" i="9"/>
  <c r="AU533" i="9"/>
  <c r="AU530" i="9"/>
  <c r="AX530" i="9"/>
  <c r="AU521" i="9"/>
  <c r="AR521" i="9"/>
  <c r="AX521" i="9"/>
  <c r="AR545" i="9"/>
  <c r="AU545" i="9"/>
  <c r="AX545" i="9"/>
  <c r="AR525" i="9"/>
  <c r="AU525" i="9"/>
  <c r="AX525" i="9"/>
  <c r="AR542" i="9"/>
  <c r="AU542" i="9"/>
  <c r="AO542" i="9"/>
  <c r="AX542" i="9"/>
  <c r="AU518" i="9"/>
  <c r="AR518" i="9"/>
  <c r="AX518" i="9"/>
  <c r="AZ504" i="4" l="1"/>
  <c r="AW512" i="4"/>
  <c r="AX512" i="4"/>
  <c r="BA512" i="4" s="1"/>
  <c r="AU513" i="4"/>
  <c r="AT513" i="4"/>
  <c r="AQ514" i="4"/>
  <c r="AR514" i="4"/>
  <c r="AZ484" i="4"/>
  <c r="AZ485" i="4"/>
  <c r="AN510" i="4"/>
  <c r="AN507" i="4"/>
  <c r="AN508" i="4"/>
  <c r="AN514" i="4"/>
  <c r="AN513" i="4"/>
  <c r="AN511" i="4"/>
  <c r="BA462" i="4"/>
  <c r="AN462" i="4" s="1"/>
  <c r="BA454" i="4"/>
  <c r="AN454" i="4" s="1"/>
  <c r="BA468" i="4"/>
  <c r="AN468" i="4" s="1"/>
  <c r="BA460" i="4"/>
  <c r="AN460" i="4"/>
  <c r="BA459" i="4"/>
  <c r="AN459" i="4" s="1"/>
  <c r="BA467" i="4"/>
  <c r="AN467" i="4" s="1"/>
  <c r="AR506" i="4"/>
  <c r="AQ502" i="4"/>
  <c r="AR494" i="4"/>
  <c r="AQ486" i="4"/>
  <c r="AR501" i="4"/>
  <c r="AN501" i="4" s="1"/>
  <c r="AQ493" i="4"/>
  <c r="AR505" i="4"/>
  <c r="AN505" i="4" s="1"/>
  <c r="AQ499" i="4"/>
  <c r="AR492" i="4"/>
  <c r="AQ485" i="4"/>
  <c r="AR500" i="4"/>
  <c r="AN500" i="4" s="1"/>
  <c r="AQ491" i="4"/>
  <c r="BA474" i="4"/>
  <c r="AN474" i="4" s="1"/>
  <c r="AQ504" i="4"/>
  <c r="AQ488" i="4"/>
  <c r="AQ497" i="4"/>
  <c r="AN490" i="4"/>
  <c r="AQ503" i="4"/>
  <c r="AQ487" i="4"/>
  <c r="AQ496" i="4"/>
  <c r="AR504" i="4"/>
  <c r="AR488" i="4"/>
  <c r="AN488" i="4" s="1"/>
  <c r="AR497" i="4"/>
  <c r="AR503" i="4"/>
  <c r="AN503" i="4" s="1"/>
  <c r="AR487" i="4"/>
  <c r="AR496" i="4"/>
  <c r="AQ506" i="4"/>
  <c r="AZ505" i="4"/>
  <c r="AT506" i="4"/>
  <c r="AU506" i="4"/>
  <c r="AT494" i="4"/>
  <c r="AU494" i="4"/>
  <c r="AZ508" i="4"/>
  <c r="AQ509" i="4"/>
  <c r="AR509" i="4"/>
  <c r="AN509" i="4" s="1"/>
  <c r="AT492" i="4"/>
  <c r="AU492" i="4"/>
  <c r="AZ491" i="4"/>
  <c r="AU487" i="4"/>
  <c r="AT487" i="4"/>
  <c r="AR502" i="4"/>
  <c r="AN502" i="4" s="1"/>
  <c r="AR486" i="4"/>
  <c r="AN486" i="4" s="1"/>
  <c r="AR493" i="4"/>
  <c r="AN493" i="4" s="1"/>
  <c r="AR499" i="4"/>
  <c r="AN499" i="4" s="1"/>
  <c r="AR485" i="4"/>
  <c r="AN485" i="4" s="1"/>
  <c r="AR491" i="4"/>
  <c r="AN491" i="4" s="1"/>
  <c r="BA470" i="4"/>
  <c r="AN470" i="4" s="1"/>
  <c r="BA473" i="4"/>
  <c r="AN473" i="4" s="1"/>
  <c r="BA469" i="4"/>
  <c r="AN469" i="4" s="1"/>
  <c r="BA453" i="4"/>
  <c r="AN453" i="4" s="1"/>
  <c r="BA461" i="4"/>
  <c r="AN461" i="4" s="1"/>
  <c r="AS546" i="9"/>
  <c r="AT546" i="9"/>
  <c r="AV546" i="9"/>
  <c r="AW546" i="9"/>
  <c r="AY546" i="9"/>
  <c r="AZ546" i="9"/>
  <c r="AP546" i="9"/>
  <c r="AS542" i="9"/>
  <c r="AT542" i="9"/>
  <c r="AV542" i="9"/>
  <c r="AW542" i="9"/>
  <c r="AY542" i="9"/>
  <c r="AZ542" i="9"/>
  <c r="AP542" i="9"/>
  <c r="AT538" i="9"/>
  <c r="AS538" i="9"/>
  <c r="AW538" i="9"/>
  <c r="AV538" i="9"/>
  <c r="AY538" i="9"/>
  <c r="AZ538" i="9"/>
  <c r="AS536" i="9"/>
  <c r="AT536" i="9"/>
  <c r="AV536" i="9"/>
  <c r="AW536" i="9"/>
  <c r="AY536" i="9"/>
  <c r="AZ536" i="9"/>
  <c r="AT534" i="9"/>
  <c r="AS534" i="9"/>
  <c r="AW534" i="9"/>
  <c r="AV534" i="9"/>
  <c r="AY534" i="9"/>
  <c r="AZ534" i="9"/>
  <c r="AT530" i="9"/>
  <c r="AS530" i="9"/>
  <c r="AW530" i="9"/>
  <c r="AV530" i="9"/>
  <c r="AY530" i="9"/>
  <c r="AZ530" i="9"/>
  <c r="AT526" i="9"/>
  <c r="AS526" i="9"/>
  <c r="AW526" i="9"/>
  <c r="AV526" i="9"/>
  <c r="AY526" i="9"/>
  <c r="AZ526" i="9"/>
  <c r="AS520" i="9"/>
  <c r="AT520" i="9"/>
  <c r="AV520" i="9"/>
  <c r="AW520" i="9"/>
  <c r="AY520" i="9"/>
  <c r="AZ520" i="9"/>
  <c r="AT518" i="9"/>
  <c r="AS518" i="9"/>
  <c r="AW518" i="9"/>
  <c r="AV518" i="9"/>
  <c r="AY518" i="9"/>
  <c r="AZ518" i="9"/>
  <c r="AS516" i="9"/>
  <c r="AT516" i="9"/>
  <c r="AV516" i="9"/>
  <c r="AW516" i="9"/>
  <c r="AY516" i="9"/>
  <c r="AZ516" i="9"/>
  <c r="AT545" i="9"/>
  <c r="AS545" i="9"/>
  <c r="AW545" i="9"/>
  <c r="AV545" i="9"/>
  <c r="AY545" i="9"/>
  <c r="AZ545" i="9"/>
  <c r="AT541" i="9"/>
  <c r="AS541" i="9"/>
  <c r="AW541" i="9"/>
  <c r="AV541" i="9"/>
  <c r="AY541" i="9"/>
  <c r="AZ541" i="9"/>
  <c r="AP541" i="9"/>
  <c r="AS533" i="9"/>
  <c r="AT533" i="9"/>
  <c r="AV533" i="9"/>
  <c r="AW533" i="9"/>
  <c r="AY533" i="9"/>
  <c r="AZ533" i="9"/>
  <c r="AV529" i="9"/>
  <c r="AW529" i="9"/>
  <c r="AY529" i="9"/>
  <c r="AZ529" i="9"/>
  <c r="AS525" i="9"/>
  <c r="AT525" i="9"/>
  <c r="AV525" i="9"/>
  <c r="AW525" i="9"/>
  <c r="AY525" i="9"/>
  <c r="AZ525" i="9"/>
  <c r="AT522" i="9"/>
  <c r="AS522" i="9"/>
  <c r="AW522" i="9"/>
  <c r="AV522" i="9"/>
  <c r="AY522" i="9"/>
  <c r="AZ522" i="9"/>
  <c r="AT543" i="9"/>
  <c r="AS543" i="9"/>
  <c r="AW543" i="9"/>
  <c r="AV543" i="9"/>
  <c r="AY543" i="9"/>
  <c r="AZ543" i="9"/>
  <c r="AP543" i="9"/>
  <c r="AT539" i="9"/>
  <c r="AS539" i="9"/>
  <c r="AW539" i="9"/>
  <c r="AV539" i="9"/>
  <c r="AY539" i="9"/>
  <c r="AZ539" i="9"/>
  <c r="AP539" i="9"/>
  <c r="AS537" i="9"/>
  <c r="AT537" i="9"/>
  <c r="AV537" i="9"/>
  <c r="AW537" i="9"/>
  <c r="AY537" i="9"/>
  <c r="AZ537" i="9"/>
  <c r="AT535" i="9"/>
  <c r="AS535" i="9"/>
  <c r="AW535" i="9"/>
  <c r="AV535" i="9"/>
  <c r="AY535" i="9"/>
  <c r="AZ535" i="9"/>
  <c r="AT531" i="9"/>
  <c r="AS531" i="9"/>
  <c r="AW531" i="9"/>
  <c r="AV531" i="9"/>
  <c r="AY531" i="9"/>
  <c r="AZ531" i="9"/>
  <c r="AT527" i="9"/>
  <c r="AS527" i="9"/>
  <c r="AW527" i="9"/>
  <c r="AV527" i="9"/>
  <c r="AY527" i="9"/>
  <c r="AZ527" i="9"/>
  <c r="AS524" i="9"/>
  <c r="AT524" i="9"/>
  <c r="AV524" i="9"/>
  <c r="AW524" i="9"/>
  <c r="AY524" i="9"/>
  <c r="AZ524" i="9"/>
  <c r="AT519" i="9"/>
  <c r="AS519" i="9"/>
  <c r="AW519" i="9"/>
  <c r="AV519" i="9"/>
  <c r="AY519" i="9"/>
  <c r="AZ519" i="9"/>
  <c r="AS517" i="9"/>
  <c r="AT517" i="9"/>
  <c r="AV517" i="9"/>
  <c r="AW517" i="9"/>
  <c r="AY517" i="9"/>
  <c r="AZ517" i="9"/>
  <c r="AT515" i="9"/>
  <c r="AS515" i="9"/>
  <c r="AW515" i="9"/>
  <c r="AV515" i="9"/>
  <c r="AY515" i="9"/>
  <c r="AZ515" i="9"/>
  <c r="AS544" i="9"/>
  <c r="AT544" i="9"/>
  <c r="AV544" i="9"/>
  <c r="AW544" i="9"/>
  <c r="AY544" i="9"/>
  <c r="AZ544" i="9"/>
  <c r="AP544" i="9"/>
  <c r="AS540" i="9"/>
  <c r="AT540" i="9"/>
  <c r="AV540" i="9"/>
  <c r="AW540" i="9"/>
  <c r="AY540" i="9"/>
  <c r="AZ540" i="9"/>
  <c r="AP540" i="9"/>
  <c r="AS532" i="9"/>
  <c r="AT532" i="9"/>
  <c r="AV532" i="9"/>
  <c r="AW532" i="9"/>
  <c r="AY532" i="9"/>
  <c r="AZ532" i="9"/>
  <c r="AV528" i="9"/>
  <c r="AW528" i="9"/>
  <c r="AY528" i="9"/>
  <c r="AZ528" i="9"/>
  <c r="AT523" i="9"/>
  <c r="AS523" i="9"/>
  <c r="AY523" i="9"/>
  <c r="AZ523" i="9"/>
  <c r="AS521" i="9"/>
  <c r="AT521" i="9"/>
  <c r="AV521" i="9"/>
  <c r="AW521" i="9"/>
  <c r="AY521" i="9"/>
  <c r="AZ521" i="9"/>
  <c r="AO506" i="9"/>
  <c r="AQ506" i="9"/>
  <c r="AO504" i="9"/>
  <c r="AQ504" i="9"/>
  <c r="AO502" i="9"/>
  <c r="AQ502" i="9"/>
  <c r="AO498" i="9"/>
  <c r="AQ498" i="9"/>
  <c r="AO494" i="9"/>
  <c r="AQ494" i="9"/>
  <c r="AO488" i="9"/>
  <c r="AQ488" i="9"/>
  <c r="AO486" i="9"/>
  <c r="AQ486" i="9"/>
  <c r="AO484" i="9"/>
  <c r="AQ484" i="9"/>
  <c r="AO501" i="9"/>
  <c r="AQ501" i="9"/>
  <c r="AO497" i="9"/>
  <c r="AQ497" i="9"/>
  <c r="AO493" i="9"/>
  <c r="AQ493" i="9"/>
  <c r="AO490" i="9"/>
  <c r="AQ490" i="9"/>
  <c r="AO505" i="9"/>
  <c r="AQ505" i="9"/>
  <c r="AO503" i="9"/>
  <c r="AQ503" i="9"/>
  <c r="AO499" i="9"/>
  <c r="AQ499" i="9"/>
  <c r="AO495" i="9"/>
  <c r="AQ495" i="9"/>
  <c r="AO492" i="9"/>
  <c r="AQ492" i="9"/>
  <c r="AO487" i="9"/>
  <c r="AQ487" i="9"/>
  <c r="AO485" i="9"/>
  <c r="AQ485" i="9"/>
  <c r="AO483" i="9"/>
  <c r="AQ483" i="9"/>
  <c r="AO500" i="9"/>
  <c r="AQ500" i="9"/>
  <c r="AO496" i="9"/>
  <c r="AQ496" i="9"/>
  <c r="AO491" i="9"/>
  <c r="AQ491" i="9"/>
  <c r="AO489" i="9"/>
  <c r="AQ489" i="9"/>
  <c r="AO545" i="9"/>
  <c r="AR528" i="9"/>
  <c r="AO538" i="4"/>
  <c r="AO521" i="4"/>
  <c r="AO528" i="4"/>
  <c r="AO537" i="4"/>
  <c r="AO539" i="4"/>
  <c r="AO531" i="4"/>
  <c r="AO519" i="4"/>
  <c r="AO520" i="4"/>
  <c r="AY537" i="4"/>
  <c r="AP539" i="4"/>
  <c r="AY520" i="4"/>
  <c r="AO545" i="4"/>
  <c r="AV484" i="4"/>
  <c r="AV528" i="4"/>
  <c r="AO527" i="4"/>
  <c r="AS537" i="4"/>
  <c r="AR529" i="9"/>
  <c r="AU523" i="9"/>
  <c r="AO522" i="4"/>
  <c r="AV498" i="4"/>
  <c r="AO533" i="4"/>
  <c r="AO540" i="4"/>
  <c r="AY540" i="4" s="1"/>
  <c r="AV504" i="4"/>
  <c r="AS533" i="4"/>
  <c r="AO523" i="4"/>
  <c r="AY523" i="4" s="1"/>
  <c r="AO526" i="4"/>
  <c r="AO515" i="4"/>
  <c r="AY515" i="4" s="1"/>
  <c r="AO532" i="4"/>
  <c r="AS545" i="4"/>
  <c r="AO525" i="4"/>
  <c r="AS525" i="4" s="1"/>
  <c r="AY538" i="4"/>
  <c r="AY545" i="4"/>
  <c r="AV540" i="4"/>
  <c r="AO543" i="4"/>
  <c r="AS543" i="4" s="1"/>
  <c r="AY519" i="4"/>
  <c r="AV519" i="4"/>
  <c r="AS527" i="4"/>
  <c r="AP543" i="4"/>
  <c r="AS520" i="4"/>
  <c r="AO542" i="4"/>
  <c r="AS538" i="4"/>
  <c r="AY533" i="4"/>
  <c r="AV515" i="4"/>
  <c r="AP542" i="4"/>
  <c r="AS539" i="4"/>
  <c r="AO544" i="4"/>
  <c r="AO529" i="4"/>
  <c r="AO518" i="4"/>
  <c r="AP540" i="4"/>
  <c r="AO530" i="4"/>
  <c r="AO534" i="4"/>
  <c r="AS534" i="4" s="1"/>
  <c r="AY534" i="4"/>
  <c r="AS523" i="4"/>
  <c r="AV521" i="4"/>
  <c r="AY521" i="4"/>
  <c r="AV522" i="4"/>
  <c r="AS528" i="4"/>
  <c r="AO517" i="4"/>
  <c r="AY517" i="4" s="1"/>
  <c r="AO541" i="4"/>
  <c r="AY526" i="4"/>
  <c r="AO536" i="4"/>
  <c r="AV495" i="4"/>
  <c r="AV539" i="4"/>
  <c r="AS532" i="4"/>
  <c r="AS542" i="4"/>
  <c r="AO524" i="4"/>
  <c r="AP541" i="4"/>
  <c r="AS521" i="4"/>
  <c r="AV541" i="4"/>
  <c r="AS536" i="4"/>
  <c r="AY527" i="4"/>
  <c r="AV543" i="4"/>
  <c r="AV520" i="4"/>
  <c r="AY544" i="4"/>
  <c r="AO516" i="4"/>
  <c r="AO546" i="4"/>
  <c r="AO535" i="4"/>
  <c r="AY531" i="4"/>
  <c r="AS524" i="4"/>
  <c r="AY525" i="4"/>
  <c r="AY543" i="4"/>
  <c r="AV545" i="4"/>
  <c r="AP545" i="4"/>
  <c r="AY522" i="4"/>
  <c r="AS522" i="4"/>
  <c r="AY542" i="4"/>
  <c r="AV542" i="4"/>
  <c r="AS544" i="4"/>
  <c r="AV544" i="4"/>
  <c r="AP544" i="4"/>
  <c r="AS529" i="4"/>
  <c r="AV529" i="4"/>
  <c r="AY518" i="4"/>
  <c r="AS518" i="4"/>
  <c r="AS530" i="4"/>
  <c r="AY530" i="4"/>
  <c r="AY541" i="4"/>
  <c r="AS541" i="4"/>
  <c r="AY536" i="4"/>
  <c r="AV536" i="4"/>
  <c r="AV516" i="4"/>
  <c r="AY516" i="4"/>
  <c r="AS516" i="4"/>
  <c r="AV546" i="4"/>
  <c r="AS546" i="4"/>
  <c r="AP546" i="4"/>
  <c r="AY546" i="4"/>
  <c r="AS535" i="4"/>
  <c r="AY535" i="4"/>
  <c r="AW523" i="9" l="1"/>
  <c r="AV523" i="9"/>
  <c r="AS529" i="9"/>
  <c r="AT529" i="9"/>
  <c r="AS528" i="9"/>
  <c r="AT528" i="9"/>
  <c r="AP545" i="9"/>
  <c r="AN512" i="4"/>
  <c r="AN494" i="4"/>
  <c r="AN506" i="4"/>
  <c r="AM540" i="9"/>
  <c r="AM545" i="9"/>
  <c r="AN487" i="4"/>
  <c r="AN492" i="4"/>
  <c r="AM541" i="9"/>
  <c r="AM546" i="9"/>
  <c r="AM543" i="9"/>
  <c r="AM542" i="9"/>
  <c r="AM544" i="9"/>
  <c r="AM539" i="9"/>
  <c r="AP489" i="9"/>
  <c r="AM489" i="9"/>
  <c r="AP496" i="9"/>
  <c r="AM496" i="9"/>
  <c r="AP483" i="9"/>
  <c r="AM483" i="9"/>
  <c r="AP487" i="9"/>
  <c r="AM487" i="9"/>
  <c r="AP495" i="9"/>
  <c r="AM495" i="9"/>
  <c r="AP503" i="9"/>
  <c r="AM503" i="9"/>
  <c r="AP490" i="9"/>
  <c r="AM490" i="9"/>
  <c r="AP497" i="9"/>
  <c r="AM497" i="9"/>
  <c r="AP484" i="9"/>
  <c r="AM484" i="9"/>
  <c r="AP488" i="9"/>
  <c r="AM488" i="9"/>
  <c r="AP498" i="9"/>
  <c r="AM498" i="9"/>
  <c r="AP504" i="9"/>
  <c r="AM504" i="9"/>
  <c r="AP491" i="9"/>
  <c r="AM491" i="9"/>
  <c r="AP500" i="9"/>
  <c r="AM500" i="9"/>
  <c r="AP485" i="9"/>
  <c r="AM485" i="9"/>
  <c r="AP492" i="9"/>
  <c r="AM492" i="9"/>
  <c r="AP499" i="9"/>
  <c r="AM499" i="9"/>
  <c r="AP505" i="9"/>
  <c r="AM505" i="9"/>
  <c r="AP493" i="9"/>
  <c r="AM493" i="9"/>
  <c r="AP501" i="9"/>
  <c r="AM501" i="9"/>
  <c r="AP486" i="9"/>
  <c r="AM486" i="9"/>
  <c r="AP494" i="9"/>
  <c r="AM494" i="9"/>
  <c r="AP502" i="9"/>
  <c r="AM502" i="9"/>
  <c r="AP506" i="9"/>
  <c r="AM506" i="9"/>
  <c r="AP538" i="4"/>
  <c r="L538" i="9"/>
  <c r="AP536" i="4"/>
  <c r="L536" i="9"/>
  <c r="AP534" i="4"/>
  <c r="L534" i="9"/>
  <c r="AP530" i="4"/>
  <c r="AQ530" i="4" s="1"/>
  <c r="L530" i="9"/>
  <c r="AP526" i="4"/>
  <c r="L526" i="9"/>
  <c r="AP520" i="4"/>
  <c r="L520" i="9"/>
  <c r="AP518" i="4"/>
  <c r="L518" i="9"/>
  <c r="AP516" i="4"/>
  <c r="AQ516" i="4" s="1"/>
  <c r="L516" i="9"/>
  <c r="AP533" i="4"/>
  <c r="L533" i="9"/>
  <c r="AP529" i="4"/>
  <c r="L529" i="9"/>
  <c r="AP525" i="4"/>
  <c r="L525" i="9"/>
  <c r="AP522" i="4"/>
  <c r="AQ522" i="4" s="1"/>
  <c r="L522" i="9"/>
  <c r="AP537" i="4"/>
  <c r="L537" i="9"/>
  <c r="AP535" i="4"/>
  <c r="L535" i="9"/>
  <c r="AP531" i="4"/>
  <c r="L531" i="9"/>
  <c r="AP527" i="4"/>
  <c r="AQ527" i="4" s="1"/>
  <c r="L527" i="9"/>
  <c r="AP524" i="4"/>
  <c r="L524" i="9"/>
  <c r="AP519" i="4"/>
  <c r="L519" i="9"/>
  <c r="AP517" i="4"/>
  <c r="L517" i="9"/>
  <c r="AP515" i="4"/>
  <c r="L515" i="9"/>
  <c r="AP532" i="4"/>
  <c r="L532" i="9"/>
  <c r="AP528" i="4"/>
  <c r="AQ528" i="4" s="1"/>
  <c r="L528" i="9"/>
  <c r="AP523" i="4"/>
  <c r="AQ523" i="4" s="1"/>
  <c r="L523" i="9"/>
  <c r="AP521" i="4"/>
  <c r="AQ521" i="4" s="1"/>
  <c r="L521" i="9"/>
  <c r="AR541" i="4"/>
  <c r="AR542" i="4"/>
  <c r="AR539" i="4"/>
  <c r="AR546" i="4"/>
  <c r="AR545" i="4"/>
  <c r="AR543" i="4"/>
  <c r="AR544" i="4"/>
  <c r="AX504" i="4"/>
  <c r="BA504" i="4" s="1"/>
  <c r="AW504" i="4"/>
  <c r="AX498" i="4"/>
  <c r="AW498" i="4"/>
  <c r="AW495" i="4"/>
  <c r="AX495" i="4"/>
  <c r="AX484" i="4"/>
  <c r="AW484" i="4"/>
  <c r="AR540" i="4"/>
  <c r="AW489" i="4"/>
  <c r="AX489" i="4"/>
  <c r="AW497" i="4"/>
  <c r="AX497" i="4"/>
  <c r="AX496" i="4"/>
  <c r="AW496" i="4"/>
  <c r="AW483" i="4"/>
  <c r="AX483" i="4"/>
  <c r="AQ538" i="4"/>
  <c r="AR538" i="4"/>
  <c r="AQ534" i="4"/>
  <c r="AR534" i="4"/>
  <c r="AQ526" i="4"/>
  <c r="AR526" i="4"/>
  <c r="AQ518" i="4"/>
  <c r="AR518" i="4"/>
  <c r="AQ533" i="4"/>
  <c r="AR533" i="4"/>
  <c r="AQ525" i="4"/>
  <c r="AR525" i="4"/>
  <c r="AQ537" i="4"/>
  <c r="AQ531" i="4"/>
  <c r="AQ524" i="4"/>
  <c r="AQ517" i="4"/>
  <c r="AQ532" i="4"/>
  <c r="AQ536" i="4"/>
  <c r="AR536" i="4"/>
  <c r="AQ520" i="4"/>
  <c r="AR520" i="4"/>
  <c r="AQ529" i="4"/>
  <c r="AR529" i="4"/>
  <c r="AQ535" i="4"/>
  <c r="AR535" i="4"/>
  <c r="AQ519" i="4"/>
  <c r="AQ515" i="4"/>
  <c r="AT546" i="4"/>
  <c r="AW546" i="4"/>
  <c r="AZ546" i="4"/>
  <c r="AQ546" i="4"/>
  <c r="AT542" i="4"/>
  <c r="AW542" i="4"/>
  <c r="AZ542" i="4"/>
  <c r="AQ542" i="4"/>
  <c r="AT538" i="4"/>
  <c r="AZ538" i="4"/>
  <c r="AT536" i="4"/>
  <c r="AW536" i="4"/>
  <c r="AZ536" i="4"/>
  <c r="AT534" i="4"/>
  <c r="AZ534" i="4"/>
  <c r="AT530" i="4"/>
  <c r="AZ530" i="4"/>
  <c r="AZ526" i="4"/>
  <c r="AT520" i="4"/>
  <c r="AW520" i="4"/>
  <c r="AZ520" i="4"/>
  <c r="AT518" i="4"/>
  <c r="AZ518" i="4"/>
  <c r="AT516" i="4"/>
  <c r="AW516" i="4"/>
  <c r="AZ516" i="4"/>
  <c r="AT545" i="4"/>
  <c r="AW545" i="4"/>
  <c r="AZ545" i="4"/>
  <c r="AQ545" i="4"/>
  <c r="AT541" i="4"/>
  <c r="AW541" i="4"/>
  <c r="AZ541" i="4"/>
  <c r="AQ541" i="4"/>
  <c r="AT533" i="4"/>
  <c r="AZ533" i="4"/>
  <c r="AT529" i="4"/>
  <c r="AW529" i="4"/>
  <c r="AT525" i="4"/>
  <c r="AZ525" i="4"/>
  <c r="AT522" i="4"/>
  <c r="AW522" i="4"/>
  <c r="AZ522" i="4"/>
  <c r="AT543" i="4"/>
  <c r="AW543" i="4"/>
  <c r="AZ543" i="4"/>
  <c r="AQ543" i="4"/>
  <c r="AT539" i="4"/>
  <c r="AW539" i="4"/>
  <c r="AQ539" i="4"/>
  <c r="AT537" i="4"/>
  <c r="AZ537" i="4"/>
  <c r="AT535" i="4"/>
  <c r="AZ535" i="4"/>
  <c r="AZ531" i="4"/>
  <c r="AT527" i="4"/>
  <c r="AZ527" i="4"/>
  <c r="AT524" i="4"/>
  <c r="AW519" i="4"/>
  <c r="AZ519" i="4"/>
  <c r="AZ517" i="4"/>
  <c r="AW515" i="4"/>
  <c r="AZ515" i="4"/>
  <c r="AT544" i="4"/>
  <c r="AW544" i="4"/>
  <c r="AZ544" i="4"/>
  <c r="AQ544" i="4"/>
  <c r="AW540" i="4"/>
  <c r="AZ540" i="4"/>
  <c r="AQ540" i="4"/>
  <c r="AT532" i="4"/>
  <c r="AT528" i="4"/>
  <c r="AW528" i="4"/>
  <c r="AT523" i="4"/>
  <c r="AZ523" i="4"/>
  <c r="AT521" i="4"/>
  <c r="AW521" i="4"/>
  <c r="AZ521" i="4"/>
  <c r="AU546" i="4"/>
  <c r="AX546" i="4"/>
  <c r="BA546" i="4" s="1"/>
  <c r="AU542" i="4"/>
  <c r="AX542" i="4"/>
  <c r="BA542" i="4" s="1"/>
  <c r="AU538" i="4"/>
  <c r="AU536" i="4"/>
  <c r="AX536" i="4"/>
  <c r="BA536" i="4" s="1"/>
  <c r="AU534" i="4"/>
  <c r="AU530" i="4"/>
  <c r="AU520" i="4"/>
  <c r="AX520" i="4"/>
  <c r="BA520" i="4" s="1"/>
  <c r="AU518" i="4"/>
  <c r="AU516" i="4"/>
  <c r="AX516" i="4"/>
  <c r="BA516" i="4" s="1"/>
  <c r="AU545" i="4"/>
  <c r="AX545" i="4"/>
  <c r="BA545" i="4" s="1"/>
  <c r="AU541" i="4"/>
  <c r="AX541" i="4"/>
  <c r="BA541" i="4" s="1"/>
  <c r="AU533" i="4"/>
  <c r="AU529" i="4"/>
  <c r="AX529" i="4"/>
  <c r="BA529" i="4" s="1"/>
  <c r="AU525" i="4"/>
  <c r="AU522" i="4"/>
  <c r="AX522" i="4"/>
  <c r="BA522" i="4" s="1"/>
  <c r="AU543" i="4"/>
  <c r="AX543" i="4"/>
  <c r="BA543" i="4" s="1"/>
  <c r="AU539" i="4"/>
  <c r="AX539" i="4"/>
  <c r="BA539" i="4" s="1"/>
  <c r="AU537" i="4"/>
  <c r="AU535" i="4"/>
  <c r="AU527" i="4"/>
  <c r="AU524" i="4"/>
  <c r="AX519" i="4"/>
  <c r="BA519" i="4" s="1"/>
  <c r="AX515" i="4"/>
  <c r="BA515" i="4" s="1"/>
  <c r="AU544" i="4"/>
  <c r="AX544" i="4"/>
  <c r="BA544" i="4" s="1"/>
  <c r="AX540" i="4"/>
  <c r="BA540" i="4" s="1"/>
  <c r="AU532" i="4"/>
  <c r="AU528" i="4"/>
  <c r="AX528" i="4"/>
  <c r="BA528" i="4" s="1"/>
  <c r="AU523" i="4"/>
  <c r="AU521" i="4"/>
  <c r="AX521" i="4"/>
  <c r="BA521" i="4" s="1"/>
  <c r="G578" i="4"/>
  <c r="G578" i="9" s="1"/>
  <c r="G575" i="4"/>
  <c r="G575" i="9" s="1"/>
  <c r="G574" i="4"/>
  <c r="G574" i="9" s="1"/>
  <c r="G571" i="4"/>
  <c r="G571" i="9" s="1"/>
  <c r="G570" i="4"/>
  <c r="G570" i="9" s="1"/>
  <c r="G569" i="4"/>
  <c r="G569" i="9" s="1"/>
  <c r="G568" i="4"/>
  <c r="G568" i="9" s="1"/>
  <c r="G567" i="4"/>
  <c r="G567" i="9" s="1"/>
  <c r="G566" i="4"/>
  <c r="G566" i="9" s="1"/>
  <c r="G563" i="4"/>
  <c r="G563" i="9" s="1"/>
  <c r="G562" i="4"/>
  <c r="G562" i="9" s="1"/>
  <c r="G559" i="4"/>
  <c r="G559" i="9" s="1"/>
  <c r="G558" i="4"/>
  <c r="G558" i="9" s="1"/>
  <c r="G556" i="4"/>
  <c r="G556" i="9" s="1"/>
  <c r="G552" i="4"/>
  <c r="G552" i="9" s="1"/>
  <c r="G551" i="4"/>
  <c r="G551" i="9" s="1"/>
  <c r="G550" i="4"/>
  <c r="G550" i="9" s="1"/>
  <c r="G549" i="4"/>
  <c r="G549" i="9" s="1"/>
  <c r="G548" i="4"/>
  <c r="G548" i="9" s="1"/>
  <c r="G547" i="4"/>
  <c r="G547" i="9" s="1"/>
  <c r="G577" i="4"/>
  <c r="G577" i="9" s="1"/>
  <c r="G576" i="4"/>
  <c r="G576" i="9" s="1"/>
  <c r="G573" i="4"/>
  <c r="G573" i="9" s="1"/>
  <c r="G572" i="4"/>
  <c r="G572" i="9" s="1"/>
  <c r="G565" i="4"/>
  <c r="G565" i="9" s="1"/>
  <c r="G564" i="4"/>
  <c r="G564" i="9" s="1"/>
  <c r="G561" i="4"/>
  <c r="G561" i="9" s="1"/>
  <c r="G560" i="4"/>
  <c r="G560" i="9" s="1"/>
  <c r="G557" i="4"/>
  <c r="G557" i="9" s="1"/>
  <c r="G555" i="4"/>
  <c r="G555" i="9" s="1"/>
  <c r="G554" i="4"/>
  <c r="G554" i="9" s="1"/>
  <c r="G553" i="4"/>
  <c r="G553" i="9" s="1"/>
  <c r="K578" i="4"/>
  <c r="L578" i="9" s="1"/>
  <c r="AQ578" i="9" s="1"/>
  <c r="K574" i="4"/>
  <c r="L574" i="9" s="1"/>
  <c r="AQ574" i="9" s="1"/>
  <c r="K570" i="4"/>
  <c r="K568" i="4"/>
  <c r="K566" i="4"/>
  <c r="K562" i="4"/>
  <c r="K558" i="4"/>
  <c r="K552" i="4"/>
  <c r="K550" i="4"/>
  <c r="K548" i="4"/>
  <c r="K577" i="4"/>
  <c r="L577" i="9" s="1"/>
  <c r="AQ577" i="9" s="1"/>
  <c r="K573" i="4"/>
  <c r="L573" i="9" s="1"/>
  <c r="AQ573" i="9" s="1"/>
  <c r="K565" i="4"/>
  <c r="K561" i="4"/>
  <c r="K557" i="4"/>
  <c r="K554" i="4"/>
  <c r="K575" i="4"/>
  <c r="L575" i="9" s="1"/>
  <c r="AQ575" i="9" s="1"/>
  <c r="K571" i="4"/>
  <c r="L571" i="9" s="1"/>
  <c r="AQ571" i="9" s="1"/>
  <c r="K569" i="4"/>
  <c r="K567" i="4"/>
  <c r="K563" i="4"/>
  <c r="K559" i="4"/>
  <c r="K556" i="4"/>
  <c r="K551" i="4"/>
  <c r="K549" i="4"/>
  <c r="K547" i="4"/>
  <c r="K576" i="4"/>
  <c r="L576" i="9" s="1"/>
  <c r="AQ576" i="9" s="1"/>
  <c r="K572" i="4"/>
  <c r="L572" i="9" s="1"/>
  <c r="AQ572" i="9" s="1"/>
  <c r="K564" i="4"/>
  <c r="K560" i="4"/>
  <c r="K555" i="4"/>
  <c r="K553" i="4"/>
  <c r="F610" i="4"/>
  <c r="F607" i="4"/>
  <c r="F606" i="4"/>
  <c r="F603" i="4"/>
  <c r="F602" i="4"/>
  <c r="F601" i="4"/>
  <c r="F600" i="4"/>
  <c r="F599" i="4"/>
  <c r="F598" i="4"/>
  <c r="F595" i="4"/>
  <c r="F594" i="4"/>
  <c r="F591" i="4"/>
  <c r="F590" i="4"/>
  <c r="F588" i="4"/>
  <c r="F584" i="4"/>
  <c r="F583" i="4"/>
  <c r="F582" i="4"/>
  <c r="F581" i="4"/>
  <c r="F580" i="4"/>
  <c r="F579" i="4"/>
  <c r="F609" i="4"/>
  <c r="F608" i="4"/>
  <c r="F605" i="4"/>
  <c r="F604" i="4"/>
  <c r="F597" i="4"/>
  <c r="F596" i="4"/>
  <c r="F593" i="4"/>
  <c r="F592" i="4"/>
  <c r="F589" i="4"/>
  <c r="F587" i="4"/>
  <c r="F586" i="4"/>
  <c r="F585" i="4"/>
  <c r="E353" i="1"/>
  <c r="D353" i="1" s="1"/>
  <c r="H385" i="1"/>
  <c r="E349" i="1"/>
  <c r="D349" i="1" s="1"/>
  <c r="H381" i="1"/>
  <c r="E345" i="1"/>
  <c r="D345" i="1" s="1"/>
  <c r="H377" i="1"/>
  <c r="E341" i="1"/>
  <c r="D341" i="1" s="1"/>
  <c r="H373" i="1"/>
  <c r="E337" i="1"/>
  <c r="D337" i="1" s="1"/>
  <c r="H369" i="1"/>
  <c r="E333" i="1"/>
  <c r="D333" i="1" s="1"/>
  <c r="H365" i="1"/>
  <c r="E329" i="1"/>
  <c r="D329" i="1" s="1"/>
  <c r="H361" i="1"/>
  <c r="E327" i="1"/>
  <c r="D327" i="1" s="1"/>
  <c r="H359" i="1"/>
  <c r="E325" i="1"/>
  <c r="D325" i="1" s="1"/>
  <c r="H357" i="1"/>
  <c r="E351" i="1"/>
  <c r="D351" i="1" s="1"/>
  <c r="H383" i="1"/>
  <c r="E347" i="1"/>
  <c r="D347" i="1" s="1"/>
  <c r="H379" i="1"/>
  <c r="E343" i="1"/>
  <c r="D343" i="1" s="1"/>
  <c r="H375" i="1"/>
  <c r="E339" i="1"/>
  <c r="D339" i="1" s="1"/>
  <c r="H371" i="1"/>
  <c r="E335" i="1"/>
  <c r="D335" i="1" s="1"/>
  <c r="H367" i="1"/>
  <c r="E331" i="1"/>
  <c r="D331" i="1" s="1"/>
  <c r="H363" i="1"/>
  <c r="E354" i="1"/>
  <c r="D354" i="1" s="1"/>
  <c r="H386" i="1"/>
  <c r="E352" i="1"/>
  <c r="D352" i="1" s="1"/>
  <c r="H384" i="1"/>
  <c r="E350" i="1"/>
  <c r="D350" i="1" s="1"/>
  <c r="H382" i="1"/>
  <c r="E348" i="1"/>
  <c r="D348" i="1" s="1"/>
  <c r="H380" i="1"/>
  <c r="E346" i="1"/>
  <c r="D346" i="1" s="1"/>
  <c r="H378" i="1"/>
  <c r="E344" i="1"/>
  <c r="D344" i="1" s="1"/>
  <c r="H376" i="1"/>
  <c r="E342" i="1"/>
  <c r="D342" i="1" s="1"/>
  <c r="H374" i="1"/>
  <c r="E340" i="1"/>
  <c r="D340" i="1" s="1"/>
  <c r="H372" i="1"/>
  <c r="E338" i="1"/>
  <c r="D338" i="1" s="1"/>
  <c r="H370" i="1"/>
  <c r="E336" i="1"/>
  <c r="D336" i="1" s="1"/>
  <c r="H368" i="1"/>
  <c r="E334" i="1"/>
  <c r="D334" i="1" s="1"/>
  <c r="H366" i="1"/>
  <c r="E332" i="1"/>
  <c r="D332" i="1" s="1"/>
  <c r="H364" i="1"/>
  <c r="E330" i="1"/>
  <c r="D330" i="1" s="1"/>
  <c r="H362" i="1"/>
  <c r="E328" i="1"/>
  <c r="D328" i="1" s="1"/>
  <c r="H360" i="1"/>
  <c r="E326" i="1"/>
  <c r="D326" i="1" s="1"/>
  <c r="H358" i="1"/>
  <c r="E324" i="1"/>
  <c r="D324" i="1" s="1"/>
  <c r="H356" i="1"/>
  <c r="E291" i="1"/>
  <c r="D291" i="1" s="1"/>
  <c r="H323" i="1"/>
  <c r="AV535" i="4"/>
  <c r="AY532" i="4"/>
  <c r="AS519" i="4"/>
  <c r="AN554" i="9"/>
  <c r="AN578" i="9"/>
  <c r="AN575" i="9"/>
  <c r="AV538" i="4"/>
  <c r="AN548" i="9"/>
  <c r="AN561" i="9"/>
  <c r="AR578" i="9"/>
  <c r="AN557" i="9"/>
  <c r="AN555" i="9"/>
  <c r="AO575" i="9"/>
  <c r="AN573" i="9"/>
  <c r="AN553" i="9"/>
  <c r="AX573" i="9"/>
  <c r="AX555" i="9"/>
  <c r="AR573" i="9"/>
  <c r="AN566" i="9"/>
  <c r="AU566" i="9" s="1"/>
  <c r="AN570" i="9"/>
  <c r="AN567" i="9"/>
  <c r="AR567" i="9" s="1"/>
  <c r="AY524" i="4"/>
  <c r="AS515" i="4"/>
  <c r="AS531" i="4"/>
  <c r="AN571" i="9"/>
  <c r="AR555" i="9"/>
  <c r="AU567" i="9"/>
  <c r="AS517" i="4"/>
  <c r="AS526" i="4"/>
  <c r="AY528" i="4"/>
  <c r="AX554" i="9"/>
  <c r="AN550" i="9"/>
  <c r="AX550" i="9" s="1"/>
  <c r="AN549" i="9"/>
  <c r="AU549" i="9" s="1"/>
  <c r="AU578" i="9"/>
  <c r="AU554" i="9"/>
  <c r="AN559" i="9"/>
  <c r="AR559" i="9" s="1"/>
  <c r="AY529" i="4"/>
  <c r="AV524" i="4"/>
  <c r="AN558" i="9"/>
  <c r="AN556" i="9"/>
  <c r="AO578" i="9"/>
  <c r="AX558" i="9"/>
  <c r="AU561" i="9"/>
  <c r="AN568" i="9"/>
  <c r="AN551" i="9"/>
  <c r="AX551" i="9" s="1"/>
  <c r="AU558" i="9"/>
  <c r="AX575" i="9"/>
  <c r="AR551" i="9"/>
  <c r="AU550" i="9"/>
  <c r="AR553" i="9"/>
  <c r="AX557" i="9"/>
  <c r="AU556" i="9"/>
  <c r="AX568" i="9"/>
  <c r="AO573" i="9"/>
  <c r="AX567" i="9"/>
  <c r="AN564" i="9"/>
  <c r="AU575" i="9"/>
  <c r="AN560" i="9"/>
  <c r="AV537" i="4"/>
  <c r="AR548" i="9"/>
  <c r="AN577" i="9"/>
  <c r="AN552" i="9"/>
  <c r="AX552" i="9" s="1"/>
  <c r="AU552" i="9"/>
  <c r="AU573" i="9"/>
  <c r="AN563" i="9"/>
  <c r="AN547" i="9"/>
  <c r="AV518" i="4"/>
  <c r="AR549" i="9"/>
  <c r="AR568" i="9"/>
  <c r="AR561" i="9"/>
  <c r="AX553" i="9"/>
  <c r="AX560" i="9"/>
  <c r="AU570" i="9"/>
  <c r="AU568" i="9"/>
  <c r="AV530" i="4"/>
  <c r="AS540" i="4"/>
  <c r="AY539" i="4"/>
  <c r="AV527" i="4"/>
  <c r="AN565" i="9"/>
  <c r="AX565" i="9" s="1"/>
  <c r="AX566" i="9"/>
  <c r="AN574" i="9"/>
  <c r="AN562" i="9"/>
  <c r="AN576" i="9"/>
  <c r="AR550" i="9"/>
  <c r="AR557" i="9"/>
  <c r="AX564" i="9"/>
  <c r="AN572" i="9"/>
  <c r="AX548" i="9"/>
  <c r="AX571" i="9"/>
  <c r="AR554" i="9"/>
  <c r="AU574" i="9"/>
  <c r="AU577" i="9"/>
  <c r="AU555" i="9"/>
  <c r="AU551" i="9"/>
  <c r="AV531" i="4"/>
  <c r="AV532" i="4"/>
  <c r="AR565" i="9"/>
  <c r="AX549" i="9"/>
  <c r="AR571" i="9"/>
  <c r="AR574" i="9"/>
  <c r="AN569" i="9"/>
  <c r="AR566" i="9"/>
  <c r="AO571" i="9"/>
  <c r="AX559" i="9"/>
  <c r="AR576" i="9"/>
  <c r="AU557" i="9"/>
  <c r="AR552" i="9"/>
  <c r="AR570" i="9"/>
  <c r="AX570" i="9"/>
  <c r="AR556" i="9"/>
  <c r="AX556" i="9"/>
  <c r="AR564" i="9"/>
  <c r="AU564" i="9"/>
  <c r="AR560" i="9"/>
  <c r="AU560" i="9"/>
  <c r="AR577" i="9"/>
  <c r="AX577" i="9"/>
  <c r="AO577" i="9"/>
  <c r="AR563" i="9"/>
  <c r="AX563" i="9"/>
  <c r="AX547" i="9"/>
  <c r="AR547" i="9"/>
  <c r="AU547" i="9"/>
  <c r="AO574" i="9"/>
  <c r="AX574" i="9"/>
  <c r="AU562" i="9"/>
  <c r="AR562" i="9"/>
  <c r="AX562" i="9"/>
  <c r="AX576" i="9"/>
  <c r="AO576" i="9"/>
  <c r="AO572" i="9"/>
  <c r="AU572" i="9"/>
  <c r="AR572" i="9"/>
  <c r="AX572" i="9"/>
  <c r="AR569" i="9"/>
  <c r="AX569" i="9"/>
  <c r="AU569" i="9"/>
  <c r="AT540" i="4" l="1"/>
  <c r="AU540" i="4"/>
  <c r="AX530" i="4"/>
  <c r="BA530" i="4" s="1"/>
  <c r="AW530" i="4"/>
  <c r="AZ528" i="4"/>
  <c r="AT526" i="4"/>
  <c r="AU526" i="4"/>
  <c r="AT517" i="4"/>
  <c r="AU517" i="4"/>
  <c r="AT531" i="4"/>
  <c r="AU531" i="4"/>
  <c r="AT515" i="4"/>
  <c r="AU515" i="4"/>
  <c r="AZ524" i="4"/>
  <c r="AU519" i="4"/>
  <c r="AT519" i="4"/>
  <c r="AZ532" i="4"/>
  <c r="AX535" i="4"/>
  <c r="BA535" i="4" s="1"/>
  <c r="AW535" i="4"/>
  <c r="AR522" i="4"/>
  <c r="AN522" i="4" s="1"/>
  <c r="AR527" i="4"/>
  <c r="AR516" i="4"/>
  <c r="AR530" i="4"/>
  <c r="AN530" i="4" s="1"/>
  <c r="AN543" i="4"/>
  <c r="AN542" i="4"/>
  <c r="AN545" i="4"/>
  <c r="AN541" i="4"/>
  <c r="AN540" i="4"/>
  <c r="AN546" i="4"/>
  <c r="AN544" i="4"/>
  <c r="AN539" i="4"/>
  <c r="AR521" i="4"/>
  <c r="AN521" i="4" s="1"/>
  <c r="AR528" i="4"/>
  <c r="AN528" i="4" s="1"/>
  <c r="AR515" i="4"/>
  <c r="AN515" i="4" s="1"/>
  <c r="AR519" i="4"/>
  <c r="AN519" i="4" s="1"/>
  <c r="AN535" i="4"/>
  <c r="AN529" i="4"/>
  <c r="AN516" i="4"/>
  <c r="AN520" i="4"/>
  <c r="AN536" i="4"/>
  <c r="BA484" i="4"/>
  <c r="AN484" i="4" s="1"/>
  <c r="BA498" i="4"/>
  <c r="AN498" i="4" s="1"/>
  <c r="BA495" i="4"/>
  <c r="AN495" i="4" s="1"/>
  <c r="AR523" i="4"/>
  <c r="AR532" i="4"/>
  <c r="AR517" i="4"/>
  <c r="AR524" i="4"/>
  <c r="AR531" i="4"/>
  <c r="AR537" i="4"/>
  <c r="AN504" i="4"/>
  <c r="AZ529" i="4"/>
  <c r="AX527" i="4"/>
  <c r="BA527" i="4" s="1"/>
  <c r="AW527" i="4"/>
  <c r="AZ539" i="4"/>
  <c r="BA483" i="4"/>
  <c r="AN483" i="4" s="1"/>
  <c r="BA497" i="4"/>
  <c r="AN497" i="4" s="1"/>
  <c r="BA489" i="4"/>
  <c r="AN489" i="4" s="1"/>
  <c r="BA496" i="4"/>
  <c r="AN496" i="4" s="1"/>
  <c r="AS553" i="9"/>
  <c r="AT553" i="9"/>
  <c r="AY553" i="9"/>
  <c r="AZ553" i="9"/>
  <c r="AT555" i="9"/>
  <c r="AS555" i="9"/>
  <c r="AW555" i="9"/>
  <c r="AV555" i="9"/>
  <c r="AY555" i="9"/>
  <c r="AZ555" i="9"/>
  <c r="AS560" i="9"/>
  <c r="AT560" i="9"/>
  <c r="AV560" i="9"/>
  <c r="AW560" i="9"/>
  <c r="AY560" i="9"/>
  <c r="AZ560" i="9"/>
  <c r="AS564" i="9"/>
  <c r="AT564" i="9"/>
  <c r="AV564" i="9"/>
  <c r="AW564" i="9"/>
  <c r="AY564" i="9"/>
  <c r="AZ564" i="9"/>
  <c r="AS572" i="9"/>
  <c r="AT572" i="9"/>
  <c r="AV572" i="9"/>
  <c r="AW572" i="9"/>
  <c r="AY572" i="9"/>
  <c r="AZ572" i="9"/>
  <c r="AP572" i="9"/>
  <c r="AS576" i="9"/>
  <c r="AT576" i="9"/>
  <c r="AY576" i="9"/>
  <c r="AZ576" i="9"/>
  <c r="AP576" i="9"/>
  <c r="AT547" i="9"/>
  <c r="AS547" i="9"/>
  <c r="AW547" i="9"/>
  <c r="AV547" i="9"/>
  <c r="AY547" i="9"/>
  <c r="AZ547" i="9"/>
  <c r="AS549" i="9"/>
  <c r="AT549" i="9"/>
  <c r="AV549" i="9"/>
  <c r="AW549" i="9"/>
  <c r="AY549" i="9"/>
  <c r="AZ549" i="9"/>
  <c r="AT551" i="9"/>
  <c r="AS551" i="9"/>
  <c r="AW551" i="9"/>
  <c r="AV551" i="9"/>
  <c r="AY551" i="9"/>
  <c r="AZ551" i="9"/>
  <c r="AS556" i="9"/>
  <c r="AT556" i="9"/>
  <c r="AV556" i="9"/>
  <c r="AW556" i="9"/>
  <c r="AY556" i="9"/>
  <c r="AZ556" i="9"/>
  <c r="AT559" i="9"/>
  <c r="AS559" i="9"/>
  <c r="AY559" i="9"/>
  <c r="AZ559" i="9"/>
  <c r="AT563" i="9"/>
  <c r="AS563" i="9"/>
  <c r="AY563" i="9"/>
  <c r="AZ563" i="9"/>
  <c r="AT567" i="9"/>
  <c r="AS567" i="9"/>
  <c r="AW567" i="9"/>
  <c r="AV567" i="9"/>
  <c r="AY567" i="9"/>
  <c r="AZ567" i="9"/>
  <c r="AS569" i="9"/>
  <c r="AT569" i="9"/>
  <c r="AV569" i="9"/>
  <c r="AW569" i="9"/>
  <c r="AY569" i="9"/>
  <c r="AZ569" i="9"/>
  <c r="AT571" i="9"/>
  <c r="AS571" i="9"/>
  <c r="AY571" i="9"/>
  <c r="AZ571" i="9"/>
  <c r="AP571" i="9"/>
  <c r="AW575" i="9"/>
  <c r="AV575" i="9"/>
  <c r="AY575" i="9"/>
  <c r="AZ575" i="9"/>
  <c r="AP575" i="9"/>
  <c r="AT554" i="9"/>
  <c r="AS554" i="9"/>
  <c r="AW554" i="9"/>
  <c r="AV554" i="9"/>
  <c r="AY554" i="9"/>
  <c r="AZ554" i="9"/>
  <c r="AS557" i="9"/>
  <c r="AT557" i="9"/>
  <c r="AV557" i="9"/>
  <c r="AW557" i="9"/>
  <c r="AY557" i="9"/>
  <c r="AZ557" i="9"/>
  <c r="AS561" i="9"/>
  <c r="AT561" i="9"/>
  <c r="AV561" i="9"/>
  <c r="AW561" i="9"/>
  <c r="AS565" i="9"/>
  <c r="AT565" i="9"/>
  <c r="AY565" i="9"/>
  <c r="AZ565" i="9"/>
  <c r="AT573" i="9"/>
  <c r="AS573" i="9"/>
  <c r="AW573" i="9"/>
  <c r="AV573" i="9"/>
  <c r="AY573" i="9"/>
  <c r="AZ573" i="9"/>
  <c r="AP573" i="9"/>
  <c r="AT577" i="9"/>
  <c r="AS577" i="9"/>
  <c r="AW577" i="9"/>
  <c r="AV577" i="9"/>
  <c r="AY577" i="9"/>
  <c r="AZ577" i="9"/>
  <c r="AP577" i="9"/>
  <c r="AS548" i="9"/>
  <c r="AT548" i="9"/>
  <c r="AY548" i="9"/>
  <c r="AZ548" i="9"/>
  <c r="AT550" i="9"/>
  <c r="AS550" i="9"/>
  <c r="AW550" i="9"/>
  <c r="AV550" i="9"/>
  <c r="AY550" i="9"/>
  <c r="AZ550" i="9"/>
  <c r="AS552" i="9"/>
  <c r="AT552" i="9"/>
  <c r="AV552" i="9"/>
  <c r="AW552" i="9"/>
  <c r="AY552" i="9"/>
  <c r="AZ552" i="9"/>
  <c r="AW558" i="9"/>
  <c r="AV558" i="9"/>
  <c r="AY558" i="9"/>
  <c r="AZ558" i="9"/>
  <c r="AT562" i="9"/>
  <c r="AS562" i="9"/>
  <c r="AW562" i="9"/>
  <c r="AV562" i="9"/>
  <c r="AY562" i="9"/>
  <c r="AZ562" i="9"/>
  <c r="AT566" i="9"/>
  <c r="AS566" i="9"/>
  <c r="AW566" i="9"/>
  <c r="AV566" i="9"/>
  <c r="AY566" i="9"/>
  <c r="AZ566" i="9"/>
  <c r="AS568" i="9"/>
  <c r="AT568" i="9"/>
  <c r="AV568" i="9"/>
  <c r="AW568" i="9"/>
  <c r="AY568" i="9"/>
  <c r="AZ568" i="9"/>
  <c r="AT570" i="9"/>
  <c r="AS570" i="9"/>
  <c r="AW570" i="9"/>
  <c r="AV570" i="9"/>
  <c r="AY570" i="9"/>
  <c r="AZ570" i="9"/>
  <c r="AS574" i="9"/>
  <c r="AT574" i="9"/>
  <c r="AV574" i="9"/>
  <c r="AW574" i="9"/>
  <c r="AY574" i="9"/>
  <c r="AZ574" i="9"/>
  <c r="AP574" i="9"/>
  <c r="AS578" i="9"/>
  <c r="AT578" i="9"/>
  <c r="AV578" i="9"/>
  <c r="AW578" i="9"/>
  <c r="AP578" i="9"/>
  <c r="AO521" i="9"/>
  <c r="AQ521" i="9"/>
  <c r="AO523" i="9"/>
  <c r="AQ523" i="9"/>
  <c r="AO528" i="9"/>
  <c r="AQ528" i="9"/>
  <c r="AO532" i="9"/>
  <c r="AQ532" i="9"/>
  <c r="AO515" i="9"/>
  <c r="AQ515" i="9"/>
  <c r="AO517" i="9"/>
  <c r="AQ517" i="9"/>
  <c r="AO519" i="9"/>
  <c r="AQ519" i="9"/>
  <c r="AO524" i="9"/>
  <c r="AQ524" i="9"/>
  <c r="AO527" i="9"/>
  <c r="AQ527" i="9"/>
  <c r="AO531" i="9"/>
  <c r="AQ531" i="9"/>
  <c r="AO535" i="9"/>
  <c r="AQ535" i="9"/>
  <c r="AO537" i="9"/>
  <c r="AQ537" i="9"/>
  <c r="AO522" i="9"/>
  <c r="AQ522" i="9"/>
  <c r="AO525" i="9"/>
  <c r="AQ525" i="9"/>
  <c r="AO529" i="9"/>
  <c r="AQ529" i="9"/>
  <c r="AO533" i="9"/>
  <c r="AQ533" i="9"/>
  <c r="AO516" i="9"/>
  <c r="AQ516" i="9"/>
  <c r="AO518" i="9"/>
  <c r="AQ518" i="9"/>
  <c r="AO520" i="9"/>
  <c r="AQ520" i="9"/>
  <c r="AO526" i="9"/>
  <c r="AQ526" i="9"/>
  <c r="AO530" i="9"/>
  <c r="AQ530" i="9"/>
  <c r="AO534" i="9"/>
  <c r="AQ534" i="9"/>
  <c r="AO536" i="9"/>
  <c r="AQ536" i="9"/>
  <c r="AO538" i="9"/>
  <c r="AQ538" i="9"/>
  <c r="AU576" i="9"/>
  <c r="AU559" i="9"/>
  <c r="AU553" i="9"/>
  <c r="AX578" i="9"/>
  <c r="AO577" i="4"/>
  <c r="AO553" i="4"/>
  <c r="AO559" i="4"/>
  <c r="AS559" i="4"/>
  <c r="AV526" i="4"/>
  <c r="AY577" i="4"/>
  <c r="AY559" i="4"/>
  <c r="AO563" i="4"/>
  <c r="AO558" i="4"/>
  <c r="AO571" i="4"/>
  <c r="AO549" i="4"/>
  <c r="AO560" i="4"/>
  <c r="AO568" i="4"/>
  <c r="AS560" i="4"/>
  <c r="AS558" i="4"/>
  <c r="AU565" i="9"/>
  <c r="AX561" i="9"/>
  <c r="AO574" i="4"/>
  <c r="AP574" i="4" s="1"/>
  <c r="AO557" i="4"/>
  <c r="AY553" i="4"/>
  <c r="AV525" i="4"/>
  <c r="AO575" i="4"/>
  <c r="AO550" i="4"/>
  <c r="AO576" i="4"/>
  <c r="AS576" i="4" s="1"/>
  <c r="AO562" i="4"/>
  <c r="AY576" i="4"/>
  <c r="AP575" i="4"/>
  <c r="AS577" i="4"/>
  <c r="AS553" i="4"/>
  <c r="AO552" i="4"/>
  <c r="AS552" i="4" s="1"/>
  <c r="AO564" i="4"/>
  <c r="AY562" i="4"/>
  <c r="AV564" i="4"/>
  <c r="AY550" i="4"/>
  <c r="AV571" i="4"/>
  <c r="AS550" i="4"/>
  <c r="AY564" i="4"/>
  <c r="AY552" i="4"/>
  <c r="AV558" i="4"/>
  <c r="AY549" i="4"/>
  <c r="AY560" i="4"/>
  <c r="AS557" i="4"/>
  <c r="AY563" i="4"/>
  <c r="AP577" i="4"/>
  <c r="AU563" i="9"/>
  <c r="AU571" i="9"/>
  <c r="AU548" i="9"/>
  <c r="AO561" i="4"/>
  <c r="AO573" i="4"/>
  <c r="AS573" i="4" s="1"/>
  <c r="AV553" i="4"/>
  <c r="AO567" i="4"/>
  <c r="AV517" i="4"/>
  <c r="AO569" i="4"/>
  <c r="AV569" i="4" s="1"/>
  <c r="AV550" i="4"/>
  <c r="AO555" i="4"/>
  <c r="AV555" i="4" s="1"/>
  <c r="AY574" i="4"/>
  <c r="AP573" i="4"/>
  <c r="AY555" i="4"/>
  <c r="AV574" i="4"/>
  <c r="AO547" i="4"/>
  <c r="AY547" i="4" s="1"/>
  <c r="AV534" i="4"/>
  <c r="AS547" i="4"/>
  <c r="AP571" i="4"/>
  <c r="AV563" i="4"/>
  <c r="AR558" i="9"/>
  <c r="AR575" i="9"/>
  <c r="AV533" i="4"/>
  <c r="AY573" i="4"/>
  <c r="AO566" i="4"/>
  <c r="AS566" i="4"/>
  <c r="AO556" i="4"/>
  <c r="AO578" i="4"/>
  <c r="AV523" i="4"/>
  <c r="AV577" i="4"/>
  <c r="AO551" i="4"/>
  <c r="AO565" i="4"/>
  <c r="AS565" i="4" s="1"/>
  <c r="AS574" i="4"/>
  <c r="AV551" i="4"/>
  <c r="AS575" i="4"/>
  <c r="AV565" i="4"/>
  <c r="AY557" i="4"/>
  <c r="AV575" i="4"/>
  <c r="AO570" i="4"/>
  <c r="AV576" i="4"/>
  <c r="AO554" i="4"/>
  <c r="AS551" i="4"/>
  <c r="AO548" i="4"/>
  <c r="AY548" i="4" s="1"/>
  <c r="AS567" i="4"/>
  <c r="AV557" i="4"/>
  <c r="AO572" i="4"/>
  <c r="AS569" i="4"/>
  <c r="AY570" i="4"/>
  <c r="AS571" i="4"/>
  <c r="AS549" i="4"/>
  <c r="AS548" i="4"/>
  <c r="AY568" i="4"/>
  <c r="AV549" i="4"/>
  <c r="AY572" i="4"/>
  <c r="AS555" i="4"/>
  <c r="AV552" i="4"/>
  <c r="AV568" i="4"/>
  <c r="AY561" i="4"/>
  <c r="AS561" i="4"/>
  <c r="AV567" i="4"/>
  <c r="AY567" i="4"/>
  <c r="AY566" i="4"/>
  <c r="AV566" i="4"/>
  <c r="AV556" i="4"/>
  <c r="AS556" i="4"/>
  <c r="AV578" i="4"/>
  <c r="AS578" i="4"/>
  <c r="AP578" i="4"/>
  <c r="AS570" i="4"/>
  <c r="AV570" i="4"/>
  <c r="AV554" i="4"/>
  <c r="AY554" i="4"/>
  <c r="AS554" i="4"/>
  <c r="AV572" i="4"/>
  <c r="AP572" i="4"/>
  <c r="AS572" i="4"/>
  <c r="AT575" i="9" l="1"/>
  <c r="AS575" i="9"/>
  <c r="AT558" i="9"/>
  <c r="AS558" i="9"/>
  <c r="AV548" i="9"/>
  <c r="AW548" i="9"/>
  <c r="AW571" i="9"/>
  <c r="AV571" i="9"/>
  <c r="AV563" i="9"/>
  <c r="AW563" i="9"/>
  <c r="AY561" i="9"/>
  <c r="AZ561" i="9"/>
  <c r="AV565" i="9"/>
  <c r="AW565" i="9"/>
  <c r="AY578" i="9"/>
  <c r="AZ578" i="9"/>
  <c r="AM578" i="9" s="1"/>
  <c r="AW553" i="9"/>
  <c r="AV553" i="9"/>
  <c r="AW559" i="9"/>
  <c r="AV559" i="9"/>
  <c r="AV576" i="9"/>
  <c r="AW576" i="9"/>
  <c r="AM577" i="9"/>
  <c r="AM571" i="9"/>
  <c r="AN527" i="4"/>
  <c r="AM575" i="9"/>
  <c r="AM572" i="9"/>
  <c r="AM573" i="9"/>
  <c r="AM576" i="9"/>
  <c r="AM574" i="9"/>
  <c r="AP518" i="9"/>
  <c r="AM518" i="9"/>
  <c r="AP536" i="9"/>
  <c r="AM536" i="9"/>
  <c r="AP530" i="9"/>
  <c r="AM530" i="9"/>
  <c r="AP520" i="9"/>
  <c r="AM520" i="9"/>
  <c r="AP516" i="9"/>
  <c r="AM516" i="9"/>
  <c r="AP529" i="9"/>
  <c r="AM529" i="9"/>
  <c r="AP522" i="9"/>
  <c r="AM522" i="9"/>
  <c r="AP535" i="9"/>
  <c r="AM535" i="9"/>
  <c r="AP527" i="9"/>
  <c r="AM527" i="9"/>
  <c r="AP519" i="9"/>
  <c r="AM519" i="9"/>
  <c r="AP515" i="9"/>
  <c r="AM515" i="9"/>
  <c r="AP528" i="9"/>
  <c r="AM528" i="9"/>
  <c r="AP521" i="9"/>
  <c r="AM521" i="9"/>
  <c r="AP526" i="9"/>
  <c r="AM526" i="9"/>
  <c r="AP538" i="9"/>
  <c r="AM538" i="9"/>
  <c r="AP533" i="9"/>
  <c r="AM533" i="9"/>
  <c r="AP537" i="9"/>
  <c r="AM537" i="9"/>
  <c r="AP531" i="9"/>
  <c r="AM531" i="9"/>
  <c r="AP524" i="9"/>
  <c r="AM524" i="9"/>
  <c r="AP517" i="9"/>
  <c r="AM517" i="9"/>
  <c r="AP532" i="9"/>
  <c r="AM532" i="9"/>
  <c r="AP523" i="9"/>
  <c r="AM523" i="9"/>
  <c r="AP534" i="9"/>
  <c r="AM534" i="9"/>
  <c r="AP525" i="9"/>
  <c r="AM525" i="9"/>
  <c r="AP553" i="4"/>
  <c r="L553" i="9"/>
  <c r="AP555" i="4"/>
  <c r="AR555" i="4" s="1"/>
  <c r="L555" i="9"/>
  <c r="AP560" i="4"/>
  <c r="L560" i="9"/>
  <c r="AP564" i="4"/>
  <c r="L564" i="9"/>
  <c r="AP547" i="4"/>
  <c r="L547" i="9"/>
  <c r="AP549" i="4"/>
  <c r="L549" i="9"/>
  <c r="AP551" i="4"/>
  <c r="L551" i="9"/>
  <c r="AP556" i="4"/>
  <c r="AR556" i="4" s="1"/>
  <c r="L556" i="9"/>
  <c r="AP559" i="4"/>
  <c r="L559" i="9"/>
  <c r="AP563" i="4"/>
  <c r="AR563" i="4" s="1"/>
  <c r="L563" i="9"/>
  <c r="AP567" i="4"/>
  <c r="L567" i="9"/>
  <c r="AP569" i="4"/>
  <c r="L569" i="9"/>
  <c r="AP554" i="4"/>
  <c r="L554" i="9"/>
  <c r="AP557" i="4"/>
  <c r="AR557" i="4" s="1"/>
  <c r="L557" i="9"/>
  <c r="AP561" i="4"/>
  <c r="L561" i="9"/>
  <c r="AP565" i="4"/>
  <c r="L565" i="9"/>
  <c r="AP548" i="4"/>
  <c r="L548" i="9"/>
  <c r="AP550" i="4"/>
  <c r="L550" i="9"/>
  <c r="AP552" i="4"/>
  <c r="L552" i="9"/>
  <c r="AP558" i="4"/>
  <c r="AR558" i="4" s="1"/>
  <c r="L558" i="9"/>
  <c r="AP562" i="4"/>
  <c r="L562" i="9"/>
  <c r="AP566" i="4"/>
  <c r="AR566" i="4" s="1"/>
  <c r="L566" i="9"/>
  <c r="AP568" i="4"/>
  <c r="L568" i="9"/>
  <c r="AP570" i="4"/>
  <c r="L570" i="9"/>
  <c r="AR572" i="4"/>
  <c r="AR577" i="4"/>
  <c r="AR575" i="4"/>
  <c r="AR578" i="4"/>
  <c r="AR571" i="4"/>
  <c r="AR573" i="4"/>
  <c r="AR574" i="4"/>
  <c r="AW526" i="4"/>
  <c r="AX526" i="4"/>
  <c r="AW517" i="4"/>
  <c r="AX517" i="4"/>
  <c r="AW533" i="4"/>
  <c r="AX533" i="4"/>
  <c r="AW534" i="4"/>
  <c r="AX534" i="4"/>
  <c r="AW523" i="4"/>
  <c r="AX523" i="4"/>
  <c r="AW525" i="4"/>
  <c r="AX525" i="4"/>
  <c r="AW537" i="4"/>
  <c r="AX537" i="4"/>
  <c r="AW532" i="4"/>
  <c r="AX532" i="4"/>
  <c r="AW531" i="4"/>
  <c r="AX531" i="4"/>
  <c r="AW518" i="4"/>
  <c r="AX518" i="4"/>
  <c r="AW524" i="4"/>
  <c r="AX524" i="4"/>
  <c r="AW538" i="4"/>
  <c r="AX538" i="4"/>
  <c r="AQ555" i="4"/>
  <c r="AQ549" i="4"/>
  <c r="AR549" i="4"/>
  <c r="AQ563" i="4"/>
  <c r="AQ565" i="4"/>
  <c r="AR565" i="4"/>
  <c r="AQ553" i="4"/>
  <c r="AR553" i="4"/>
  <c r="AQ560" i="4"/>
  <c r="AR560" i="4"/>
  <c r="AQ547" i="4"/>
  <c r="AR547" i="4"/>
  <c r="AQ551" i="4"/>
  <c r="AR551" i="4"/>
  <c r="AQ559" i="4"/>
  <c r="AR559" i="4"/>
  <c r="AQ567" i="4"/>
  <c r="AR567" i="4"/>
  <c r="AQ554" i="4"/>
  <c r="AR554" i="4"/>
  <c r="AQ561" i="4"/>
  <c r="AR561" i="4"/>
  <c r="AQ548" i="4"/>
  <c r="AR548" i="4"/>
  <c r="AQ552" i="4"/>
  <c r="AR552" i="4"/>
  <c r="AQ562" i="4"/>
  <c r="AR562" i="4"/>
  <c r="AQ568" i="4"/>
  <c r="AR568" i="4"/>
  <c r="AQ564" i="4"/>
  <c r="AR564" i="4"/>
  <c r="AQ556" i="4"/>
  <c r="AQ569" i="4"/>
  <c r="AR569" i="4"/>
  <c r="AQ557" i="4"/>
  <c r="AQ550" i="4"/>
  <c r="AR550" i="4"/>
  <c r="AQ566" i="4"/>
  <c r="AQ570" i="4"/>
  <c r="AR570" i="4"/>
  <c r="AT553" i="4"/>
  <c r="AW553" i="4"/>
  <c r="AZ553" i="4"/>
  <c r="AT555" i="4"/>
  <c r="AW555" i="4"/>
  <c r="AZ555" i="4"/>
  <c r="AT560" i="4"/>
  <c r="AZ560" i="4"/>
  <c r="AW564" i="4"/>
  <c r="AZ564" i="4"/>
  <c r="AT572" i="4"/>
  <c r="AW572" i="4"/>
  <c r="AZ572" i="4"/>
  <c r="AQ572" i="4"/>
  <c r="AT576" i="4"/>
  <c r="AW576" i="4"/>
  <c r="AZ576" i="4"/>
  <c r="AT547" i="4"/>
  <c r="AZ547" i="4"/>
  <c r="AT549" i="4"/>
  <c r="AW549" i="4"/>
  <c r="AZ549" i="4"/>
  <c r="AT551" i="4"/>
  <c r="AW551" i="4"/>
  <c r="AT556" i="4"/>
  <c r="AW556" i="4"/>
  <c r="AT559" i="4"/>
  <c r="AZ559" i="4"/>
  <c r="AW563" i="4"/>
  <c r="AZ563" i="4"/>
  <c r="AT567" i="4"/>
  <c r="AW567" i="4"/>
  <c r="AZ567" i="4"/>
  <c r="AT569" i="4"/>
  <c r="AW569" i="4"/>
  <c r="AT571" i="4"/>
  <c r="AW571" i="4"/>
  <c r="AQ571" i="4"/>
  <c r="AT575" i="4"/>
  <c r="AW575" i="4"/>
  <c r="AQ575" i="4"/>
  <c r="AT554" i="4"/>
  <c r="AW554" i="4"/>
  <c r="AZ554" i="4"/>
  <c r="AT557" i="4"/>
  <c r="AW557" i="4"/>
  <c r="AZ557" i="4"/>
  <c r="AT561" i="4"/>
  <c r="AZ561" i="4"/>
  <c r="AT565" i="4"/>
  <c r="AW565" i="4"/>
  <c r="AT573" i="4"/>
  <c r="AZ573" i="4"/>
  <c r="AQ573" i="4"/>
  <c r="AT577" i="4"/>
  <c r="AW577" i="4"/>
  <c r="AZ577" i="4"/>
  <c r="AQ577" i="4"/>
  <c r="AT548" i="4"/>
  <c r="AZ548" i="4"/>
  <c r="AT550" i="4"/>
  <c r="AW550" i="4"/>
  <c r="AZ550" i="4"/>
  <c r="AT552" i="4"/>
  <c r="AW552" i="4"/>
  <c r="AZ552" i="4"/>
  <c r="AT558" i="4"/>
  <c r="AW558" i="4"/>
  <c r="AZ562" i="4"/>
  <c r="AT566" i="4"/>
  <c r="AW566" i="4"/>
  <c r="AZ566" i="4"/>
  <c r="AW568" i="4"/>
  <c r="AZ568" i="4"/>
  <c r="AT570" i="4"/>
  <c r="AW570" i="4"/>
  <c r="AZ570" i="4"/>
  <c r="AT574" i="4"/>
  <c r="AW574" i="4"/>
  <c r="AZ574" i="4"/>
  <c r="AQ574" i="4"/>
  <c r="AT578" i="4"/>
  <c r="AW578" i="4"/>
  <c r="AQ578" i="4"/>
  <c r="AU553" i="4"/>
  <c r="AX553" i="4"/>
  <c r="BA553" i="4" s="1"/>
  <c r="AU555" i="4"/>
  <c r="AX555" i="4"/>
  <c r="BA555" i="4" s="1"/>
  <c r="AU560" i="4"/>
  <c r="AX564" i="4"/>
  <c r="BA564" i="4" s="1"/>
  <c r="AU572" i="4"/>
  <c r="AX572" i="4"/>
  <c r="BA572" i="4" s="1"/>
  <c r="AU576" i="4"/>
  <c r="AX576" i="4"/>
  <c r="BA576" i="4" s="1"/>
  <c r="AU547" i="4"/>
  <c r="AU549" i="4"/>
  <c r="AX549" i="4"/>
  <c r="BA549" i="4" s="1"/>
  <c r="AU551" i="4"/>
  <c r="AX551" i="4"/>
  <c r="BA551" i="4" s="1"/>
  <c r="AU556" i="4"/>
  <c r="AX556" i="4"/>
  <c r="BA556" i="4" s="1"/>
  <c r="AU559" i="4"/>
  <c r="AX563" i="4"/>
  <c r="BA563" i="4" s="1"/>
  <c r="AU567" i="4"/>
  <c r="AX567" i="4"/>
  <c r="BA567" i="4" s="1"/>
  <c r="AU569" i="4"/>
  <c r="AX569" i="4"/>
  <c r="BA569" i="4" s="1"/>
  <c r="AU571" i="4"/>
  <c r="AX571" i="4"/>
  <c r="BA571" i="4" s="1"/>
  <c r="AU575" i="4"/>
  <c r="AX575" i="4"/>
  <c r="BA575" i="4" s="1"/>
  <c r="AU554" i="4"/>
  <c r="AX554" i="4"/>
  <c r="BA554" i="4" s="1"/>
  <c r="AU557" i="4"/>
  <c r="AX557" i="4"/>
  <c r="BA557" i="4" s="1"/>
  <c r="AU561" i="4"/>
  <c r="AU565" i="4"/>
  <c r="AX565" i="4"/>
  <c r="BA565" i="4" s="1"/>
  <c r="AU573" i="4"/>
  <c r="AU577" i="4"/>
  <c r="AX577" i="4"/>
  <c r="BA577" i="4" s="1"/>
  <c r="AU548" i="4"/>
  <c r="AU550" i="4"/>
  <c r="AX550" i="4"/>
  <c r="BA550" i="4" s="1"/>
  <c r="AU552" i="4"/>
  <c r="AX552" i="4"/>
  <c r="BA552" i="4" s="1"/>
  <c r="AU558" i="4"/>
  <c r="AX558" i="4"/>
  <c r="BA558" i="4" s="1"/>
  <c r="AU566" i="4"/>
  <c r="AX566" i="4"/>
  <c r="BA566" i="4" s="1"/>
  <c r="AX568" i="4"/>
  <c r="BA568" i="4" s="1"/>
  <c r="AU570" i="4"/>
  <c r="AX570" i="4"/>
  <c r="BA570" i="4" s="1"/>
  <c r="AU574" i="4"/>
  <c r="AX574" i="4"/>
  <c r="BA574" i="4" s="1"/>
  <c r="AU578" i="4"/>
  <c r="AX578" i="4"/>
  <c r="BA578" i="4" s="1"/>
  <c r="G585" i="4"/>
  <c r="G585" i="9" s="1"/>
  <c r="G586" i="4"/>
  <c r="G586" i="9" s="1"/>
  <c r="G587" i="4"/>
  <c r="G587" i="9" s="1"/>
  <c r="G589" i="4"/>
  <c r="G589" i="9" s="1"/>
  <c r="G592" i="4"/>
  <c r="G592" i="9" s="1"/>
  <c r="G593" i="4"/>
  <c r="G593" i="9" s="1"/>
  <c r="G596" i="4"/>
  <c r="G596" i="9" s="1"/>
  <c r="G597" i="4"/>
  <c r="G597" i="9" s="1"/>
  <c r="G604" i="4"/>
  <c r="G604" i="9" s="1"/>
  <c r="G605" i="4"/>
  <c r="G605" i="9" s="1"/>
  <c r="G608" i="4"/>
  <c r="G608" i="9" s="1"/>
  <c r="G609" i="4"/>
  <c r="G609" i="9" s="1"/>
  <c r="G579" i="4"/>
  <c r="G579" i="9" s="1"/>
  <c r="G580" i="4"/>
  <c r="G580" i="9" s="1"/>
  <c r="G581" i="4"/>
  <c r="G581" i="9" s="1"/>
  <c r="G582" i="4"/>
  <c r="G582" i="9" s="1"/>
  <c r="G583" i="4"/>
  <c r="G583" i="9" s="1"/>
  <c r="G584" i="4"/>
  <c r="G584" i="9" s="1"/>
  <c r="G588" i="4"/>
  <c r="G588" i="9" s="1"/>
  <c r="G590" i="4"/>
  <c r="G590" i="9" s="1"/>
  <c r="G591" i="4"/>
  <c r="G591" i="9" s="1"/>
  <c r="G594" i="4"/>
  <c r="G594" i="9" s="1"/>
  <c r="G595" i="4"/>
  <c r="G595" i="9" s="1"/>
  <c r="G598" i="4"/>
  <c r="G598" i="9" s="1"/>
  <c r="G599" i="4"/>
  <c r="G599" i="9" s="1"/>
  <c r="G600" i="4"/>
  <c r="G600" i="9" s="1"/>
  <c r="G601" i="4"/>
  <c r="G601" i="9" s="1"/>
  <c r="G602" i="4"/>
  <c r="G602" i="9" s="1"/>
  <c r="G603" i="4"/>
  <c r="G603" i="9" s="1"/>
  <c r="G606" i="4"/>
  <c r="G606" i="9" s="1"/>
  <c r="G607" i="4"/>
  <c r="G607" i="9" s="1"/>
  <c r="G610" i="4"/>
  <c r="G610" i="9" s="1"/>
  <c r="K585" i="4"/>
  <c r="K587" i="4"/>
  <c r="K592" i="4"/>
  <c r="K596" i="4"/>
  <c r="K604" i="4"/>
  <c r="L604" i="9" s="1"/>
  <c r="AQ604" i="9" s="1"/>
  <c r="K608" i="4"/>
  <c r="L608" i="9" s="1"/>
  <c r="AQ608" i="9" s="1"/>
  <c r="K579" i="4"/>
  <c r="K581" i="4"/>
  <c r="K583" i="4"/>
  <c r="K588" i="4"/>
  <c r="K591" i="4"/>
  <c r="K595" i="4"/>
  <c r="K599" i="4"/>
  <c r="K601" i="4"/>
  <c r="K603" i="4"/>
  <c r="L603" i="9" s="1"/>
  <c r="AQ603" i="9" s="1"/>
  <c r="K607" i="4"/>
  <c r="L607" i="9" s="1"/>
  <c r="AQ607" i="9" s="1"/>
  <c r="K586" i="4"/>
  <c r="K589" i="4"/>
  <c r="K593" i="4"/>
  <c r="K597" i="4"/>
  <c r="K605" i="4"/>
  <c r="L605" i="9" s="1"/>
  <c r="AQ605" i="9" s="1"/>
  <c r="K609" i="4"/>
  <c r="L609" i="9" s="1"/>
  <c r="AQ609" i="9" s="1"/>
  <c r="K580" i="4"/>
  <c r="K582" i="4"/>
  <c r="K584" i="4"/>
  <c r="K590" i="4"/>
  <c r="K594" i="4"/>
  <c r="K598" i="4"/>
  <c r="K600" i="4"/>
  <c r="K602" i="4"/>
  <c r="K606" i="4"/>
  <c r="L606" i="9" s="1"/>
  <c r="AQ606" i="9" s="1"/>
  <c r="K610" i="4"/>
  <c r="L610" i="9" s="1"/>
  <c r="AQ610" i="9" s="1"/>
  <c r="F617" i="4"/>
  <c r="F618" i="4"/>
  <c r="F619" i="4"/>
  <c r="F621" i="4"/>
  <c r="F624" i="4"/>
  <c r="F625" i="4"/>
  <c r="F628" i="4"/>
  <c r="F629" i="4"/>
  <c r="F636" i="4"/>
  <c r="F637" i="4"/>
  <c r="F640" i="4"/>
  <c r="F641" i="4"/>
  <c r="F611" i="4"/>
  <c r="F612" i="4"/>
  <c r="F613" i="4"/>
  <c r="F614" i="4"/>
  <c r="F615" i="4"/>
  <c r="F616" i="4"/>
  <c r="F620" i="4"/>
  <c r="F622" i="4"/>
  <c r="F623" i="4"/>
  <c r="F626" i="4"/>
  <c r="F627" i="4"/>
  <c r="F630" i="4"/>
  <c r="F631" i="4"/>
  <c r="F632" i="4"/>
  <c r="F633" i="4"/>
  <c r="F634" i="4"/>
  <c r="F635" i="4"/>
  <c r="F638" i="4"/>
  <c r="F639" i="4"/>
  <c r="F642" i="4"/>
  <c r="E323" i="1"/>
  <c r="D323" i="1" s="1"/>
  <c r="H355" i="1"/>
  <c r="E356" i="1"/>
  <c r="D356" i="1" s="1"/>
  <c r="H388" i="1"/>
  <c r="E358" i="1"/>
  <c r="D358" i="1" s="1"/>
  <c r="H390" i="1"/>
  <c r="E360" i="1"/>
  <c r="D360" i="1" s="1"/>
  <c r="H392" i="1"/>
  <c r="E362" i="1"/>
  <c r="D362" i="1" s="1"/>
  <c r="H394" i="1"/>
  <c r="E364" i="1"/>
  <c r="D364" i="1" s="1"/>
  <c r="H396" i="1"/>
  <c r="E366" i="1"/>
  <c r="D366" i="1" s="1"/>
  <c r="H398" i="1"/>
  <c r="E368" i="1"/>
  <c r="D368" i="1" s="1"/>
  <c r="H400" i="1"/>
  <c r="E370" i="1"/>
  <c r="D370" i="1" s="1"/>
  <c r="H402" i="1"/>
  <c r="E372" i="1"/>
  <c r="D372" i="1" s="1"/>
  <c r="H404" i="1"/>
  <c r="E374" i="1"/>
  <c r="D374" i="1" s="1"/>
  <c r="H406" i="1"/>
  <c r="E376" i="1"/>
  <c r="D376" i="1" s="1"/>
  <c r="H408" i="1"/>
  <c r="E378" i="1"/>
  <c r="D378" i="1" s="1"/>
  <c r="H410" i="1"/>
  <c r="E380" i="1"/>
  <c r="D380" i="1" s="1"/>
  <c r="H412" i="1"/>
  <c r="E382" i="1"/>
  <c r="D382" i="1" s="1"/>
  <c r="H414" i="1"/>
  <c r="E384" i="1"/>
  <c r="D384" i="1" s="1"/>
  <c r="H416" i="1"/>
  <c r="E386" i="1"/>
  <c r="D386" i="1" s="1"/>
  <c r="H418" i="1"/>
  <c r="E363" i="1"/>
  <c r="D363" i="1" s="1"/>
  <c r="H395" i="1"/>
  <c r="E367" i="1"/>
  <c r="D367" i="1" s="1"/>
  <c r="H399" i="1"/>
  <c r="E371" i="1"/>
  <c r="D371" i="1" s="1"/>
  <c r="H403" i="1"/>
  <c r="E375" i="1"/>
  <c r="D375" i="1" s="1"/>
  <c r="H407" i="1"/>
  <c r="E379" i="1"/>
  <c r="D379" i="1" s="1"/>
  <c r="H411" i="1"/>
  <c r="E383" i="1"/>
  <c r="D383" i="1" s="1"/>
  <c r="H415" i="1"/>
  <c r="E357" i="1"/>
  <c r="D357" i="1" s="1"/>
  <c r="H389" i="1"/>
  <c r="E359" i="1"/>
  <c r="D359" i="1" s="1"/>
  <c r="H391" i="1"/>
  <c r="E361" i="1"/>
  <c r="D361" i="1" s="1"/>
  <c r="H393" i="1"/>
  <c r="E365" i="1"/>
  <c r="D365" i="1" s="1"/>
  <c r="H397" i="1"/>
  <c r="E369" i="1"/>
  <c r="D369" i="1" s="1"/>
  <c r="H401" i="1"/>
  <c r="E373" i="1"/>
  <c r="D373" i="1" s="1"/>
  <c r="H405" i="1"/>
  <c r="E377" i="1"/>
  <c r="D377" i="1" s="1"/>
  <c r="H409" i="1"/>
  <c r="E381" i="1"/>
  <c r="D381" i="1" s="1"/>
  <c r="H413" i="1"/>
  <c r="E385" i="1"/>
  <c r="D385" i="1" s="1"/>
  <c r="H417" i="1"/>
  <c r="AY565" i="4"/>
  <c r="AS563" i="4"/>
  <c r="AN587" i="9"/>
  <c r="AN593" i="9"/>
  <c r="AV573" i="4"/>
  <c r="AN584" i="9"/>
  <c r="AY551" i="4"/>
  <c r="AS564" i="4"/>
  <c r="AN601" i="9"/>
  <c r="AN579" i="9"/>
  <c r="AN580" i="9"/>
  <c r="AX587" i="9"/>
  <c r="AU593" i="9"/>
  <c r="AN595" i="9"/>
  <c r="AU595" i="9"/>
  <c r="AN596" i="9"/>
  <c r="AN598" i="9"/>
  <c r="AP576" i="4"/>
  <c r="AN599" i="9"/>
  <c r="AN600" i="9"/>
  <c r="AX596" i="9"/>
  <c r="AN608" i="9"/>
  <c r="AV562" i="4"/>
  <c r="AR599" i="9"/>
  <c r="AU600" i="9"/>
  <c r="AR608" i="9"/>
  <c r="AY571" i="4"/>
  <c r="AN591" i="9"/>
  <c r="AN582" i="9"/>
  <c r="AU587" i="9"/>
  <c r="AN586" i="9"/>
  <c r="AR586" i="9" s="1"/>
  <c r="AU586" i="9"/>
  <c r="AR598" i="9"/>
  <c r="AX599" i="9"/>
  <c r="AX580" i="9"/>
  <c r="AR596" i="9"/>
  <c r="AU599" i="9"/>
  <c r="AR584" i="9"/>
  <c r="AU608" i="9"/>
  <c r="AR587" i="9"/>
  <c r="AN602" i="9"/>
  <c r="AY578" i="4"/>
  <c r="AS562" i="4"/>
  <c r="AS568" i="4"/>
  <c r="AN609" i="9"/>
  <c r="AN594" i="9"/>
  <c r="AU594" i="9" s="1"/>
  <c r="AN581" i="9"/>
  <c r="AU581" i="9" s="1"/>
  <c r="AN585" i="9"/>
  <c r="AV559" i="4"/>
  <c r="AR595" i="9"/>
  <c r="AU580" i="9"/>
  <c r="AN588" i="9"/>
  <c r="AX585" i="9"/>
  <c r="AX600" i="9"/>
  <c r="AR581" i="9"/>
  <c r="AR579" i="9"/>
  <c r="AR594" i="9"/>
  <c r="AR600" i="9"/>
  <c r="AO608" i="9"/>
  <c r="AY575" i="4"/>
  <c r="AY569" i="4"/>
  <c r="AN590" i="9"/>
  <c r="AU590" i="9" s="1"/>
  <c r="AY556" i="4"/>
  <c r="AN603" i="9"/>
  <c r="AN606" i="9"/>
  <c r="AO606" i="9" s="1"/>
  <c r="AR601" i="9"/>
  <c r="AR590" i="9"/>
  <c r="AN610" i="9"/>
  <c r="AY558" i="4"/>
  <c r="AN607" i="9"/>
  <c r="AR593" i="9"/>
  <c r="AN604" i="9"/>
  <c r="AN605" i="9"/>
  <c r="AU585" i="9"/>
  <c r="AU579" i="9"/>
  <c r="AX601" i="9"/>
  <c r="AR582" i="9"/>
  <c r="AX606" i="9"/>
  <c r="AN589" i="9"/>
  <c r="AU604" i="9"/>
  <c r="AU603" i="9"/>
  <c r="AX584" i="9"/>
  <c r="AU582" i="9"/>
  <c r="AR580" i="9"/>
  <c r="AU596" i="9"/>
  <c r="AR585" i="9"/>
  <c r="AO605" i="9"/>
  <c r="AU584" i="9"/>
  <c r="AX608" i="9"/>
  <c r="AX588" i="9"/>
  <c r="AX589" i="9"/>
  <c r="AU601" i="9"/>
  <c r="AN592" i="9"/>
  <c r="AV560" i="4"/>
  <c r="AR606" i="9"/>
  <c r="AX579" i="9"/>
  <c r="AN597" i="9"/>
  <c r="AN583" i="9"/>
  <c r="AX590" i="9"/>
  <c r="AU598" i="9"/>
  <c r="AO604" i="9"/>
  <c r="AU591" i="9"/>
  <c r="AX591" i="9"/>
  <c r="AR602" i="9"/>
  <c r="AU602" i="9"/>
  <c r="AX602" i="9"/>
  <c r="AU609" i="9"/>
  <c r="AR609" i="9"/>
  <c r="AX609" i="9"/>
  <c r="AO609" i="9"/>
  <c r="AR588" i="9"/>
  <c r="AU588" i="9"/>
  <c r="AO603" i="9"/>
  <c r="AX603" i="9"/>
  <c r="AR603" i="9"/>
  <c r="AR610" i="9"/>
  <c r="AX610" i="9"/>
  <c r="AU610" i="9"/>
  <c r="AO610" i="9"/>
  <c r="AR607" i="9"/>
  <c r="AO607" i="9"/>
  <c r="AU607" i="9"/>
  <c r="AX607" i="9"/>
  <c r="AX604" i="9"/>
  <c r="AR604" i="9"/>
  <c r="AX605" i="9"/>
  <c r="AU605" i="9"/>
  <c r="AR605" i="9"/>
  <c r="AU589" i="9"/>
  <c r="AR589" i="9"/>
  <c r="AR592" i="9"/>
  <c r="AU592" i="9"/>
  <c r="AX592" i="9"/>
  <c r="AX597" i="9"/>
  <c r="AU597" i="9"/>
  <c r="AU583" i="9"/>
  <c r="AX583" i="9"/>
  <c r="AR583" i="9"/>
  <c r="AZ575" i="4" l="1"/>
  <c r="AT562" i="4"/>
  <c r="AU562" i="4"/>
  <c r="AZ578" i="4"/>
  <c r="AT564" i="4"/>
  <c r="AU564" i="4"/>
  <c r="AZ551" i="4"/>
  <c r="AT563" i="4"/>
  <c r="AU563" i="4"/>
  <c r="AZ565" i="4"/>
  <c r="AQ558" i="4"/>
  <c r="AN571" i="4"/>
  <c r="AN572" i="4"/>
  <c r="AN578" i="4"/>
  <c r="AN574" i="4"/>
  <c r="AN575" i="4"/>
  <c r="AN577" i="4"/>
  <c r="BA525" i="4"/>
  <c r="AN525" i="4" s="1"/>
  <c r="BA534" i="4"/>
  <c r="AN534" i="4" s="1"/>
  <c r="BA517" i="4"/>
  <c r="AN517" i="4" s="1"/>
  <c r="AN570" i="4"/>
  <c r="AN566" i="4"/>
  <c r="AN558" i="4"/>
  <c r="AN550" i="4"/>
  <c r="AN565" i="4"/>
  <c r="AN557" i="4"/>
  <c r="AN569" i="4"/>
  <c r="AN563" i="4"/>
  <c r="AN556" i="4"/>
  <c r="AN549" i="4"/>
  <c r="AN564" i="4"/>
  <c r="AN555" i="4"/>
  <c r="BA523" i="4"/>
  <c r="AN523" i="4" s="1"/>
  <c r="BA533" i="4"/>
  <c r="AN533" i="4" s="1"/>
  <c r="BA526" i="4"/>
  <c r="AN526" i="4"/>
  <c r="AN552" i="4"/>
  <c r="AN554" i="4"/>
  <c r="AN567" i="4"/>
  <c r="AN551" i="4"/>
  <c r="AN553" i="4"/>
  <c r="AQ576" i="4"/>
  <c r="AR576" i="4"/>
  <c r="AN576" i="4" s="1"/>
  <c r="AW573" i="4"/>
  <c r="AX573" i="4"/>
  <c r="BA573" i="4" s="1"/>
  <c r="AZ558" i="4"/>
  <c r="AZ556" i="4"/>
  <c r="AZ571" i="4"/>
  <c r="AZ569" i="4"/>
  <c r="AT568" i="4"/>
  <c r="AU568" i="4"/>
  <c r="AN568" i="4" s="1"/>
  <c r="BA538" i="4"/>
  <c r="AN538" i="4" s="1"/>
  <c r="BA524" i="4"/>
  <c r="AN524" i="4" s="1"/>
  <c r="BA518" i="4"/>
  <c r="AN518" i="4" s="1"/>
  <c r="BA531" i="4"/>
  <c r="AN531" i="4" s="1"/>
  <c r="BA532" i="4"/>
  <c r="AN532" i="4" s="1"/>
  <c r="BA537" i="4"/>
  <c r="AN537" i="4" s="1"/>
  <c r="AS610" i="9"/>
  <c r="AT610" i="9"/>
  <c r="AV610" i="9"/>
  <c r="AW610" i="9"/>
  <c r="AY610" i="9"/>
  <c r="AZ610" i="9"/>
  <c r="AP610" i="9"/>
  <c r="AS606" i="9"/>
  <c r="AT606" i="9"/>
  <c r="AY606" i="9"/>
  <c r="AZ606" i="9"/>
  <c r="AP606" i="9"/>
  <c r="AT602" i="9"/>
  <c r="AS602" i="9"/>
  <c r="AW602" i="9"/>
  <c r="AV602" i="9"/>
  <c r="AY602" i="9"/>
  <c r="AZ602" i="9"/>
  <c r="AS600" i="9"/>
  <c r="AT600" i="9"/>
  <c r="AV600" i="9"/>
  <c r="AW600" i="9"/>
  <c r="AY600" i="9"/>
  <c r="AZ600" i="9"/>
  <c r="AT598" i="9"/>
  <c r="AS598" i="9"/>
  <c r="AW598" i="9"/>
  <c r="AV598" i="9"/>
  <c r="AT594" i="9"/>
  <c r="AS594" i="9"/>
  <c r="AW594" i="9"/>
  <c r="AV594" i="9"/>
  <c r="AT590" i="9"/>
  <c r="AS590" i="9"/>
  <c r="AW590" i="9"/>
  <c r="AV590" i="9"/>
  <c r="AY590" i="9"/>
  <c r="AZ590" i="9"/>
  <c r="AS584" i="9"/>
  <c r="AT584" i="9"/>
  <c r="AV584" i="9"/>
  <c r="AW584" i="9"/>
  <c r="AY584" i="9"/>
  <c r="AZ584" i="9"/>
  <c r="AT582" i="9"/>
  <c r="AS582" i="9"/>
  <c r="AW582" i="9"/>
  <c r="AV582" i="9"/>
  <c r="AS580" i="9"/>
  <c r="AT580" i="9"/>
  <c r="AV580" i="9"/>
  <c r="AW580" i="9"/>
  <c r="AY580" i="9"/>
  <c r="AZ580" i="9"/>
  <c r="AT609" i="9"/>
  <c r="AS609" i="9"/>
  <c r="AW609" i="9"/>
  <c r="AV609" i="9"/>
  <c r="AY609" i="9"/>
  <c r="AZ609" i="9"/>
  <c r="AP609" i="9"/>
  <c r="AT605" i="9"/>
  <c r="AS605" i="9"/>
  <c r="AW605" i="9"/>
  <c r="AV605" i="9"/>
  <c r="AY605" i="9"/>
  <c r="AZ605" i="9"/>
  <c r="AP605" i="9"/>
  <c r="AV597" i="9"/>
  <c r="AW597" i="9"/>
  <c r="AY597" i="9"/>
  <c r="AZ597" i="9"/>
  <c r="AS593" i="9"/>
  <c r="AT593" i="9"/>
  <c r="AV593" i="9"/>
  <c r="AW593" i="9"/>
  <c r="AS589" i="9"/>
  <c r="AT589" i="9"/>
  <c r="AV589" i="9"/>
  <c r="AW589" i="9"/>
  <c r="AY589" i="9"/>
  <c r="AZ589" i="9"/>
  <c r="AT586" i="9"/>
  <c r="AS586" i="9"/>
  <c r="AW586" i="9"/>
  <c r="AV586" i="9"/>
  <c r="AT607" i="9"/>
  <c r="AS607" i="9"/>
  <c r="AW607" i="9"/>
  <c r="AV607" i="9"/>
  <c r="AY607" i="9"/>
  <c r="AZ607" i="9"/>
  <c r="AP607" i="9"/>
  <c r="AT603" i="9"/>
  <c r="AS603" i="9"/>
  <c r="AW603" i="9"/>
  <c r="AV603" i="9"/>
  <c r="AY603" i="9"/>
  <c r="AZ603" i="9"/>
  <c r="AP603" i="9"/>
  <c r="AS601" i="9"/>
  <c r="AT601" i="9"/>
  <c r="AV601" i="9"/>
  <c r="AW601" i="9"/>
  <c r="AY601" i="9"/>
  <c r="AZ601" i="9"/>
  <c r="AT599" i="9"/>
  <c r="AS599" i="9"/>
  <c r="AW599" i="9"/>
  <c r="AV599" i="9"/>
  <c r="AY599" i="9"/>
  <c r="AZ599" i="9"/>
  <c r="AT595" i="9"/>
  <c r="AS595" i="9"/>
  <c r="AW595" i="9"/>
  <c r="AV595" i="9"/>
  <c r="AW591" i="9"/>
  <c r="AV591" i="9"/>
  <c r="AY591" i="9"/>
  <c r="AZ591" i="9"/>
  <c r="AS588" i="9"/>
  <c r="AT588" i="9"/>
  <c r="AV588" i="9"/>
  <c r="AW588" i="9"/>
  <c r="AY588" i="9"/>
  <c r="AZ588" i="9"/>
  <c r="AT583" i="9"/>
  <c r="AS583" i="9"/>
  <c r="AW583" i="9"/>
  <c r="AV583" i="9"/>
  <c r="AY583" i="9"/>
  <c r="AZ583" i="9"/>
  <c r="AS581" i="9"/>
  <c r="AT581" i="9"/>
  <c r="AV581" i="9"/>
  <c r="AW581" i="9"/>
  <c r="AT579" i="9"/>
  <c r="AS579" i="9"/>
  <c r="AW579" i="9"/>
  <c r="AV579" i="9"/>
  <c r="AY579" i="9"/>
  <c r="AZ579" i="9"/>
  <c r="AS608" i="9"/>
  <c r="AT608" i="9"/>
  <c r="AV608" i="9"/>
  <c r="AW608" i="9"/>
  <c r="AY608" i="9"/>
  <c r="AZ608" i="9"/>
  <c r="AP608" i="9"/>
  <c r="AS604" i="9"/>
  <c r="AT604" i="9"/>
  <c r="AV604" i="9"/>
  <c r="AW604" i="9"/>
  <c r="AY604" i="9"/>
  <c r="AZ604" i="9"/>
  <c r="AP604" i="9"/>
  <c r="AS596" i="9"/>
  <c r="AT596" i="9"/>
  <c r="AV596" i="9"/>
  <c r="AW596" i="9"/>
  <c r="AY596" i="9"/>
  <c r="AZ596" i="9"/>
  <c r="AS592" i="9"/>
  <c r="AT592" i="9"/>
  <c r="AV592" i="9"/>
  <c r="AW592" i="9"/>
  <c r="AY592" i="9"/>
  <c r="AZ592" i="9"/>
  <c r="AT587" i="9"/>
  <c r="AS587" i="9"/>
  <c r="AW587" i="9"/>
  <c r="AV587" i="9"/>
  <c r="AY587" i="9"/>
  <c r="AZ587" i="9"/>
  <c r="AS585" i="9"/>
  <c r="AT585" i="9"/>
  <c r="AV585" i="9"/>
  <c r="AW585" i="9"/>
  <c r="AY585" i="9"/>
  <c r="AZ585" i="9"/>
  <c r="AO570" i="9"/>
  <c r="AQ570" i="9"/>
  <c r="AO568" i="9"/>
  <c r="AQ568" i="9"/>
  <c r="AO566" i="9"/>
  <c r="AQ566" i="9"/>
  <c r="AO562" i="9"/>
  <c r="AQ562" i="9"/>
  <c r="AO558" i="9"/>
  <c r="AQ558" i="9"/>
  <c r="AO552" i="9"/>
  <c r="AQ552" i="9"/>
  <c r="AO550" i="9"/>
  <c r="AQ550" i="9"/>
  <c r="AO548" i="9"/>
  <c r="AQ548" i="9"/>
  <c r="AO565" i="9"/>
  <c r="AQ565" i="9"/>
  <c r="AO561" i="9"/>
  <c r="AQ561" i="9"/>
  <c r="AO557" i="9"/>
  <c r="AQ557" i="9"/>
  <c r="AO554" i="9"/>
  <c r="AQ554" i="9"/>
  <c r="AO569" i="9"/>
  <c r="AQ569" i="9"/>
  <c r="AO567" i="9"/>
  <c r="AQ567" i="9"/>
  <c r="AO563" i="9"/>
  <c r="AQ563" i="9"/>
  <c r="AO559" i="9"/>
  <c r="AQ559" i="9"/>
  <c r="AO556" i="9"/>
  <c r="AQ556" i="9"/>
  <c r="AO551" i="9"/>
  <c r="AQ551" i="9"/>
  <c r="AO549" i="9"/>
  <c r="AQ549" i="9"/>
  <c r="AO547" i="9"/>
  <c r="AQ547" i="9"/>
  <c r="AO564" i="9"/>
  <c r="AQ564" i="9"/>
  <c r="AO560" i="9"/>
  <c r="AQ560" i="9"/>
  <c r="AO555" i="9"/>
  <c r="AQ555" i="9"/>
  <c r="AO553" i="9"/>
  <c r="AQ553" i="9"/>
  <c r="AR597" i="9"/>
  <c r="AX594" i="9"/>
  <c r="AX586" i="9"/>
  <c r="AX595" i="9"/>
  <c r="AX593" i="9"/>
  <c r="AO599" i="4"/>
  <c r="AS599" i="4"/>
  <c r="AO586" i="4"/>
  <c r="AO607" i="4"/>
  <c r="AO594" i="4"/>
  <c r="AO598" i="4"/>
  <c r="AO602" i="4"/>
  <c r="AY586" i="4"/>
  <c r="AV599" i="4"/>
  <c r="AO600" i="4"/>
  <c r="AY599" i="4"/>
  <c r="AO581" i="4"/>
  <c r="AV594" i="4"/>
  <c r="AV600" i="4"/>
  <c r="AU606" i="9"/>
  <c r="AX582" i="9"/>
  <c r="AO608" i="4"/>
  <c r="AO587" i="4"/>
  <c r="AS586" i="4"/>
  <c r="AO584" i="4"/>
  <c r="AS584" i="4" s="1"/>
  <c r="AP607" i="4"/>
  <c r="AO605" i="4"/>
  <c r="AY605" i="4" s="1"/>
  <c r="AO606" i="4"/>
  <c r="AO610" i="4"/>
  <c r="AP610" i="4"/>
  <c r="AV586" i="4"/>
  <c r="AV605" i="4"/>
  <c r="AO589" i="4"/>
  <c r="AO590" i="4"/>
  <c r="AY600" i="4"/>
  <c r="AV607" i="4"/>
  <c r="AV561" i="4"/>
  <c r="AS602" i="4"/>
  <c r="AS605" i="4"/>
  <c r="AS600" i="4"/>
  <c r="AS590" i="4"/>
  <c r="AS581" i="4"/>
  <c r="AR591" i="9"/>
  <c r="AO593" i="4"/>
  <c r="AV593" i="4" s="1"/>
  <c r="AO597" i="4"/>
  <c r="AY608" i="4"/>
  <c r="AS593" i="4"/>
  <c r="AO609" i="4"/>
  <c r="AS587" i="4"/>
  <c r="AO601" i="4"/>
  <c r="AS601" i="4" s="1"/>
  <c r="AO585" i="4"/>
  <c r="AS585" i="4" s="1"/>
  <c r="AV608" i="4"/>
  <c r="AY587" i="4"/>
  <c r="AP608" i="4"/>
  <c r="AV606" i="4"/>
  <c r="AY585" i="4"/>
  <c r="AV547" i="4"/>
  <c r="AS589" i="4"/>
  <c r="AV584" i="4"/>
  <c r="AO591" i="4"/>
  <c r="AX581" i="9"/>
  <c r="AX598" i="9"/>
  <c r="AO580" i="4"/>
  <c r="AS580" i="4" s="1"/>
  <c r="AO582" i="4"/>
  <c r="AY582" i="4" s="1"/>
  <c r="AV580" i="4"/>
  <c r="AO596" i="4"/>
  <c r="AS596" i="4" s="1"/>
  <c r="AO603" i="4"/>
  <c r="AY607" i="4"/>
  <c r="AV548" i="4"/>
  <c r="AS594" i="4"/>
  <c r="AS607" i="4"/>
  <c r="AP605" i="4"/>
  <c r="AS582" i="4"/>
  <c r="AO579" i="4"/>
  <c r="AO588" i="4"/>
  <c r="AY588" i="4" s="1"/>
  <c r="AO595" i="4"/>
  <c r="AS595" i="4" s="1"/>
  <c r="AO604" i="4"/>
  <c r="AO592" i="4"/>
  <c r="AS598" i="4"/>
  <c r="AY589" i="4"/>
  <c r="AS608" i="4"/>
  <c r="AO583" i="4"/>
  <c r="AP609" i="4"/>
  <c r="AS603" i="4"/>
  <c r="AS606" i="4"/>
  <c r="AS588" i="4"/>
  <c r="AY595" i="4"/>
  <c r="AY592" i="4"/>
  <c r="AY581" i="4"/>
  <c r="AY583" i="4"/>
  <c r="AY606" i="4"/>
  <c r="AP604" i="4"/>
  <c r="AY610" i="4"/>
  <c r="AS610" i="4"/>
  <c r="AS597" i="4"/>
  <c r="AY597" i="4"/>
  <c r="AV609" i="4"/>
  <c r="AY609" i="4"/>
  <c r="AS609" i="4"/>
  <c r="AY591" i="4"/>
  <c r="AS591" i="4"/>
  <c r="AV591" i="4"/>
  <c r="AP603" i="4"/>
  <c r="AV603" i="4"/>
  <c r="AY603" i="4"/>
  <c r="AS579" i="4"/>
  <c r="AY579" i="4"/>
  <c r="AV604" i="4"/>
  <c r="AS604" i="4"/>
  <c r="AY604" i="4"/>
  <c r="AS592" i="4"/>
  <c r="AV592" i="4"/>
  <c r="AV583" i="4"/>
  <c r="AS583" i="4"/>
  <c r="AY598" i="9" l="1"/>
  <c r="AZ598" i="9"/>
  <c r="AY581" i="9"/>
  <c r="AZ581" i="9"/>
  <c r="AT591" i="9"/>
  <c r="AS591" i="9"/>
  <c r="AY582" i="9"/>
  <c r="AZ582" i="9"/>
  <c r="AV606" i="9"/>
  <c r="AW606" i="9"/>
  <c r="AY593" i="9"/>
  <c r="AZ593" i="9"/>
  <c r="AY595" i="9"/>
  <c r="AZ595" i="9"/>
  <c r="AY586" i="9"/>
  <c r="AZ586" i="9"/>
  <c r="AY594" i="9"/>
  <c r="AZ594" i="9"/>
  <c r="AS597" i="9"/>
  <c r="AT597" i="9"/>
  <c r="AM605" i="9"/>
  <c r="AM610" i="9"/>
  <c r="AM607" i="9"/>
  <c r="AM604" i="9"/>
  <c r="AM609" i="9"/>
  <c r="AM606" i="9"/>
  <c r="AN573" i="4"/>
  <c r="AM608" i="9"/>
  <c r="AM603" i="9"/>
  <c r="AP560" i="9"/>
  <c r="AM560" i="9"/>
  <c r="AP559" i="9"/>
  <c r="AM559" i="9"/>
  <c r="AP548" i="9"/>
  <c r="AM548" i="9"/>
  <c r="AP547" i="9"/>
  <c r="AM547" i="9"/>
  <c r="AP551" i="9"/>
  <c r="AM551" i="9"/>
  <c r="AP554" i="9"/>
  <c r="AM554" i="9"/>
  <c r="AP552" i="9"/>
  <c r="AM552" i="9"/>
  <c r="AP568" i="9"/>
  <c r="AM568" i="9"/>
  <c r="AP555" i="9"/>
  <c r="AM555" i="9"/>
  <c r="AP564" i="9"/>
  <c r="AM564" i="9"/>
  <c r="AP549" i="9"/>
  <c r="AM549" i="9"/>
  <c r="AP556" i="9"/>
  <c r="AM556" i="9"/>
  <c r="AP563" i="9"/>
  <c r="AM563" i="9"/>
  <c r="AP569" i="9"/>
  <c r="AM569" i="9"/>
  <c r="AP557" i="9"/>
  <c r="AM557" i="9"/>
  <c r="AP565" i="9"/>
  <c r="AM565" i="9"/>
  <c r="AP550" i="9"/>
  <c r="AM550" i="9"/>
  <c r="AP558" i="9"/>
  <c r="AM558" i="9"/>
  <c r="AP566" i="9"/>
  <c r="AM566" i="9"/>
  <c r="AP570" i="9"/>
  <c r="AM570" i="9"/>
  <c r="AP553" i="9"/>
  <c r="AM553" i="9"/>
  <c r="AP567" i="9"/>
  <c r="AM567" i="9"/>
  <c r="AP561" i="9"/>
  <c r="AM561" i="9"/>
  <c r="AP562" i="9"/>
  <c r="AM562" i="9"/>
  <c r="AP602" i="4"/>
  <c r="L602" i="9"/>
  <c r="AP600" i="4"/>
  <c r="AQ600" i="4" s="1"/>
  <c r="L600" i="9"/>
  <c r="AP598" i="4"/>
  <c r="AR598" i="4" s="1"/>
  <c r="L598" i="9"/>
  <c r="AP594" i="4"/>
  <c r="AR594" i="4" s="1"/>
  <c r="L594" i="9"/>
  <c r="AP590" i="4"/>
  <c r="L590" i="9"/>
  <c r="AP584" i="4"/>
  <c r="AR584" i="4" s="1"/>
  <c r="L584" i="9"/>
  <c r="AP582" i="4"/>
  <c r="L582" i="9"/>
  <c r="AP580" i="4"/>
  <c r="AQ580" i="4" s="1"/>
  <c r="L580" i="9"/>
  <c r="AP597" i="4"/>
  <c r="L597" i="9"/>
  <c r="AP593" i="4"/>
  <c r="AR593" i="4" s="1"/>
  <c r="L593" i="9"/>
  <c r="AP589" i="4"/>
  <c r="AR589" i="4" s="1"/>
  <c r="L589" i="9"/>
  <c r="AP586" i="4"/>
  <c r="AR586" i="4" s="1"/>
  <c r="L586" i="9"/>
  <c r="AP601" i="4"/>
  <c r="L601" i="9"/>
  <c r="AP599" i="4"/>
  <c r="AR599" i="4" s="1"/>
  <c r="L599" i="9"/>
  <c r="AP595" i="4"/>
  <c r="L595" i="9"/>
  <c r="AP591" i="4"/>
  <c r="AQ591" i="4" s="1"/>
  <c r="L591" i="9"/>
  <c r="AP588" i="4"/>
  <c r="L588" i="9"/>
  <c r="AP583" i="4"/>
  <c r="AQ583" i="4" s="1"/>
  <c r="L583" i="9"/>
  <c r="AP581" i="4"/>
  <c r="AQ581" i="4" s="1"/>
  <c r="L581" i="9"/>
  <c r="AP579" i="4"/>
  <c r="AQ579" i="4" s="1"/>
  <c r="L579" i="9"/>
  <c r="AP596" i="4"/>
  <c r="L596" i="9"/>
  <c r="AP592" i="4"/>
  <c r="L592" i="9"/>
  <c r="AP587" i="4"/>
  <c r="L587" i="9"/>
  <c r="AP585" i="4"/>
  <c r="AQ585" i="4" s="1"/>
  <c r="L585" i="9"/>
  <c r="AR605" i="4"/>
  <c r="AR603" i="4"/>
  <c r="AR607" i="4"/>
  <c r="AR608" i="4"/>
  <c r="AR610" i="4"/>
  <c r="AR609" i="4"/>
  <c r="AW561" i="4"/>
  <c r="AX561" i="4"/>
  <c r="AW547" i="4"/>
  <c r="AX547" i="4"/>
  <c r="AW548" i="4"/>
  <c r="AX548" i="4"/>
  <c r="AR604" i="4"/>
  <c r="AW560" i="4"/>
  <c r="AX560" i="4"/>
  <c r="AW562" i="4"/>
  <c r="AX562" i="4"/>
  <c r="AW559" i="4"/>
  <c r="AX559" i="4"/>
  <c r="AR582" i="4"/>
  <c r="AQ584" i="4"/>
  <c r="AQ586" i="4"/>
  <c r="AT610" i="4"/>
  <c r="AZ610" i="4"/>
  <c r="AQ610" i="4"/>
  <c r="AT606" i="4"/>
  <c r="AW606" i="4"/>
  <c r="AZ606" i="4"/>
  <c r="AT602" i="4"/>
  <c r="AT600" i="4"/>
  <c r="AW600" i="4"/>
  <c r="AZ600" i="4"/>
  <c r="AT598" i="4"/>
  <c r="AT594" i="4"/>
  <c r="AW594" i="4"/>
  <c r="AT590" i="4"/>
  <c r="AT584" i="4"/>
  <c r="AW584" i="4"/>
  <c r="AT582" i="4"/>
  <c r="AZ582" i="4"/>
  <c r="AT580" i="4"/>
  <c r="AW580" i="4"/>
  <c r="AT609" i="4"/>
  <c r="AW609" i="4"/>
  <c r="AZ609" i="4"/>
  <c r="AQ609" i="4"/>
  <c r="AT605" i="4"/>
  <c r="AW605" i="4"/>
  <c r="AZ605" i="4"/>
  <c r="AQ605" i="4"/>
  <c r="AT597" i="4"/>
  <c r="AZ597" i="4"/>
  <c r="AT593" i="4"/>
  <c r="AW593" i="4"/>
  <c r="AT589" i="4"/>
  <c r="AZ589" i="4"/>
  <c r="AT586" i="4"/>
  <c r="AW586" i="4"/>
  <c r="AZ586" i="4"/>
  <c r="AT607" i="4"/>
  <c r="AW607" i="4"/>
  <c r="AZ607" i="4"/>
  <c r="AQ607" i="4"/>
  <c r="AT603" i="4"/>
  <c r="AW603" i="4"/>
  <c r="AZ603" i="4"/>
  <c r="AQ603" i="4"/>
  <c r="AT601" i="4"/>
  <c r="AT599" i="4"/>
  <c r="AW599" i="4"/>
  <c r="AZ599" i="4"/>
  <c r="AT595" i="4"/>
  <c r="AZ595" i="4"/>
  <c r="AT591" i="4"/>
  <c r="AW591" i="4"/>
  <c r="AZ591" i="4"/>
  <c r="AT588" i="4"/>
  <c r="AZ588" i="4"/>
  <c r="AT583" i="4"/>
  <c r="AW583" i="4"/>
  <c r="AZ583" i="4"/>
  <c r="AT581" i="4"/>
  <c r="AZ581" i="4"/>
  <c r="AT579" i="4"/>
  <c r="AZ579" i="4"/>
  <c r="AT608" i="4"/>
  <c r="AW608" i="4"/>
  <c r="AZ608" i="4"/>
  <c r="AQ608" i="4"/>
  <c r="AT604" i="4"/>
  <c r="AW604" i="4"/>
  <c r="AZ604" i="4"/>
  <c r="AQ604" i="4"/>
  <c r="AT596" i="4"/>
  <c r="AT592" i="4"/>
  <c r="AW592" i="4"/>
  <c r="AZ592" i="4"/>
  <c r="AT587" i="4"/>
  <c r="AZ587" i="4"/>
  <c r="AT585" i="4"/>
  <c r="AZ585" i="4"/>
  <c r="AU610" i="4"/>
  <c r="AU606" i="4"/>
  <c r="AX606" i="4"/>
  <c r="BA606" i="4" s="1"/>
  <c r="AU602" i="4"/>
  <c r="AU600" i="4"/>
  <c r="AX600" i="4"/>
  <c r="BA600" i="4" s="1"/>
  <c r="AU598" i="4"/>
  <c r="AU594" i="4"/>
  <c r="AX594" i="4"/>
  <c r="BA594" i="4" s="1"/>
  <c r="AU590" i="4"/>
  <c r="AU584" i="4"/>
  <c r="AX584" i="4"/>
  <c r="BA584" i="4" s="1"/>
  <c r="AU582" i="4"/>
  <c r="AU580" i="4"/>
  <c r="AX580" i="4"/>
  <c r="BA580" i="4" s="1"/>
  <c r="AU609" i="4"/>
  <c r="AX609" i="4"/>
  <c r="BA609" i="4" s="1"/>
  <c r="AU605" i="4"/>
  <c r="AX605" i="4"/>
  <c r="BA605" i="4" s="1"/>
  <c r="AU597" i="4"/>
  <c r="AU593" i="4"/>
  <c r="AX593" i="4"/>
  <c r="BA593" i="4" s="1"/>
  <c r="AU589" i="4"/>
  <c r="AU586" i="4"/>
  <c r="AX586" i="4"/>
  <c r="BA586" i="4" s="1"/>
  <c r="AU607" i="4"/>
  <c r="AX607" i="4"/>
  <c r="BA607" i="4" s="1"/>
  <c r="AU603" i="4"/>
  <c r="AX603" i="4"/>
  <c r="BA603" i="4" s="1"/>
  <c r="AU601" i="4"/>
  <c r="AU599" i="4"/>
  <c r="AX599" i="4"/>
  <c r="BA599" i="4" s="1"/>
  <c r="AU595" i="4"/>
  <c r="AU591" i="4"/>
  <c r="AX591" i="4"/>
  <c r="BA591" i="4" s="1"/>
  <c r="AU588" i="4"/>
  <c r="AU583" i="4"/>
  <c r="AX583" i="4"/>
  <c r="BA583" i="4" s="1"/>
  <c r="AU581" i="4"/>
  <c r="AU579" i="4"/>
  <c r="AU608" i="4"/>
  <c r="AX608" i="4"/>
  <c r="BA608" i="4" s="1"/>
  <c r="AU604" i="4"/>
  <c r="AX604" i="4"/>
  <c r="BA604" i="4" s="1"/>
  <c r="AU596" i="4"/>
  <c r="AU592" i="4"/>
  <c r="AX592" i="4"/>
  <c r="BA592" i="4" s="1"/>
  <c r="AU587" i="4"/>
  <c r="AU585" i="4"/>
  <c r="G642" i="4"/>
  <c r="G642" i="9" s="1"/>
  <c r="G639" i="4"/>
  <c r="G639" i="9" s="1"/>
  <c r="G638" i="4"/>
  <c r="G638" i="9" s="1"/>
  <c r="G635" i="4"/>
  <c r="G635" i="9" s="1"/>
  <c r="G634" i="4"/>
  <c r="G634" i="9" s="1"/>
  <c r="G633" i="4"/>
  <c r="G633" i="9" s="1"/>
  <c r="G632" i="4"/>
  <c r="G632" i="9" s="1"/>
  <c r="G631" i="4"/>
  <c r="G631" i="9" s="1"/>
  <c r="G630" i="4"/>
  <c r="G630" i="9" s="1"/>
  <c r="G627" i="4"/>
  <c r="G627" i="9" s="1"/>
  <c r="G626" i="4"/>
  <c r="G626" i="9" s="1"/>
  <c r="G623" i="4"/>
  <c r="G623" i="9" s="1"/>
  <c r="G622" i="4"/>
  <c r="G622" i="9" s="1"/>
  <c r="G620" i="4"/>
  <c r="G620" i="9" s="1"/>
  <c r="G616" i="4"/>
  <c r="G616" i="9" s="1"/>
  <c r="G615" i="4"/>
  <c r="G615" i="9" s="1"/>
  <c r="G614" i="4"/>
  <c r="G614" i="9" s="1"/>
  <c r="G613" i="4"/>
  <c r="G613" i="9" s="1"/>
  <c r="G612" i="4"/>
  <c r="G612" i="9" s="1"/>
  <c r="G611" i="4"/>
  <c r="G611" i="9" s="1"/>
  <c r="G641" i="4"/>
  <c r="G641" i="9" s="1"/>
  <c r="G640" i="4"/>
  <c r="G640" i="9" s="1"/>
  <c r="G637" i="4"/>
  <c r="G637" i="9" s="1"/>
  <c r="G636" i="4"/>
  <c r="G636" i="9" s="1"/>
  <c r="G629" i="4"/>
  <c r="G629" i="9" s="1"/>
  <c r="G628" i="4"/>
  <c r="G628" i="9" s="1"/>
  <c r="G625" i="4"/>
  <c r="G625" i="9" s="1"/>
  <c r="G624" i="4"/>
  <c r="G624" i="9" s="1"/>
  <c r="G621" i="4"/>
  <c r="G621" i="9" s="1"/>
  <c r="G619" i="4"/>
  <c r="G619" i="9" s="1"/>
  <c r="G618" i="4"/>
  <c r="G618" i="9" s="1"/>
  <c r="G617" i="4"/>
  <c r="G617" i="9" s="1"/>
  <c r="K639" i="4"/>
  <c r="L639" i="9" s="1"/>
  <c r="AQ639" i="9" s="1"/>
  <c r="K635" i="4"/>
  <c r="L635" i="9" s="1"/>
  <c r="AQ635" i="9" s="1"/>
  <c r="K633" i="4"/>
  <c r="K631" i="4"/>
  <c r="K627" i="4"/>
  <c r="K623" i="4"/>
  <c r="K620" i="4"/>
  <c r="K615" i="4"/>
  <c r="K613" i="4"/>
  <c r="K611" i="4"/>
  <c r="K640" i="4"/>
  <c r="L640" i="9" s="1"/>
  <c r="AQ640" i="9" s="1"/>
  <c r="K636" i="4"/>
  <c r="L636" i="9" s="1"/>
  <c r="AQ636" i="9" s="1"/>
  <c r="K628" i="4"/>
  <c r="K624" i="4"/>
  <c r="K619" i="4"/>
  <c r="K617" i="4"/>
  <c r="K642" i="4"/>
  <c r="L642" i="9" s="1"/>
  <c r="AQ642" i="9" s="1"/>
  <c r="K638" i="4"/>
  <c r="L638" i="9" s="1"/>
  <c r="AQ638" i="9" s="1"/>
  <c r="K634" i="4"/>
  <c r="K632" i="4"/>
  <c r="K630" i="4"/>
  <c r="K626" i="4"/>
  <c r="K622" i="4"/>
  <c r="K616" i="4"/>
  <c r="K614" i="4"/>
  <c r="K612" i="4"/>
  <c r="K641" i="4"/>
  <c r="L641" i="9" s="1"/>
  <c r="AQ641" i="9" s="1"/>
  <c r="K637" i="4"/>
  <c r="L637" i="9" s="1"/>
  <c r="AQ637" i="9" s="1"/>
  <c r="K629" i="4"/>
  <c r="K625" i="4"/>
  <c r="K621" i="4"/>
  <c r="K618" i="4"/>
  <c r="E417" i="1"/>
  <c r="D417" i="1" s="1"/>
  <c r="H449" i="1"/>
  <c r="E413" i="1"/>
  <c r="D413" i="1" s="1"/>
  <c r="H445" i="1"/>
  <c r="E409" i="1"/>
  <c r="D409" i="1" s="1"/>
  <c r="H441" i="1"/>
  <c r="E405" i="1"/>
  <c r="D405" i="1" s="1"/>
  <c r="H437" i="1"/>
  <c r="E401" i="1"/>
  <c r="D401" i="1" s="1"/>
  <c r="H433" i="1"/>
  <c r="E397" i="1"/>
  <c r="D397" i="1" s="1"/>
  <c r="H429" i="1"/>
  <c r="E393" i="1"/>
  <c r="D393" i="1" s="1"/>
  <c r="H425" i="1"/>
  <c r="E391" i="1"/>
  <c r="D391" i="1" s="1"/>
  <c r="H423" i="1"/>
  <c r="E389" i="1"/>
  <c r="D389" i="1" s="1"/>
  <c r="H421" i="1"/>
  <c r="E415" i="1"/>
  <c r="D415" i="1" s="1"/>
  <c r="H447" i="1"/>
  <c r="E411" i="1"/>
  <c r="D411" i="1" s="1"/>
  <c r="H443" i="1"/>
  <c r="E407" i="1"/>
  <c r="D407" i="1" s="1"/>
  <c r="H439" i="1"/>
  <c r="E403" i="1"/>
  <c r="D403" i="1" s="1"/>
  <c r="H435" i="1"/>
  <c r="E399" i="1"/>
  <c r="D399" i="1" s="1"/>
  <c r="H431" i="1"/>
  <c r="E395" i="1"/>
  <c r="D395" i="1" s="1"/>
  <c r="H427" i="1"/>
  <c r="E418" i="1"/>
  <c r="D418" i="1" s="1"/>
  <c r="H450" i="1"/>
  <c r="E416" i="1"/>
  <c r="D416" i="1" s="1"/>
  <c r="H448" i="1"/>
  <c r="E414" i="1"/>
  <c r="D414" i="1" s="1"/>
  <c r="H446" i="1"/>
  <c r="E412" i="1"/>
  <c r="D412" i="1" s="1"/>
  <c r="H444" i="1"/>
  <c r="E410" i="1"/>
  <c r="D410" i="1" s="1"/>
  <c r="H442" i="1"/>
  <c r="E408" i="1"/>
  <c r="D408" i="1" s="1"/>
  <c r="H440" i="1"/>
  <c r="E406" i="1"/>
  <c r="D406" i="1" s="1"/>
  <c r="H438" i="1"/>
  <c r="E404" i="1"/>
  <c r="D404" i="1" s="1"/>
  <c r="H436" i="1"/>
  <c r="E402" i="1"/>
  <c r="D402" i="1" s="1"/>
  <c r="H434" i="1"/>
  <c r="E400" i="1"/>
  <c r="D400" i="1" s="1"/>
  <c r="H432" i="1"/>
  <c r="E398" i="1"/>
  <c r="D398" i="1" s="1"/>
  <c r="H430" i="1"/>
  <c r="E396" i="1"/>
  <c r="D396" i="1" s="1"/>
  <c r="H428" i="1"/>
  <c r="E394" i="1"/>
  <c r="D394" i="1" s="1"/>
  <c r="H426" i="1"/>
  <c r="E392" i="1"/>
  <c r="D392" i="1" s="1"/>
  <c r="H424" i="1"/>
  <c r="E390" i="1"/>
  <c r="D390" i="1" s="1"/>
  <c r="H422" i="1"/>
  <c r="E388" i="1"/>
  <c r="D388" i="1" s="1"/>
  <c r="H420" i="1"/>
  <c r="E355" i="1"/>
  <c r="D355" i="1" s="1"/>
  <c r="H387" i="1"/>
  <c r="AY596" i="4"/>
  <c r="AY602" i="4"/>
  <c r="AN631" i="9"/>
  <c r="AP606" i="4"/>
  <c r="AN626" i="9"/>
  <c r="AV590" i="4"/>
  <c r="AV585" i="4"/>
  <c r="AY590" i="4"/>
  <c r="AY598" i="4"/>
  <c r="AN616" i="9"/>
  <c r="AN615" i="9"/>
  <c r="AR631" i="9"/>
  <c r="AN630" i="9"/>
  <c r="AV588" i="4"/>
  <c r="AN642" i="9"/>
  <c r="AV582" i="4"/>
  <c r="AN641" i="9"/>
  <c r="AU616" i="9"/>
  <c r="AN612" i="9"/>
  <c r="AR612" i="9" s="1"/>
  <c r="AN611" i="9"/>
  <c r="AR642" i="9"/>
  <c r="AR626" i="9"/>
  <c r="AR641" i="9"/>
  <c r="AY593" i="4"/>
  <c r="AO642" i="9"/>
  <c r="AX612" i="9"/>
  <c r="AN636" i="9"/>
  <c r="AR636" i="9" s="1"/>
  <c r="AR616" i="9"/>
  <c r="AR615" i="9"/>
  <c r="AN622" i="9"/>
  <c r="AN614" i="9"/>
  <c r="AN624" i="9"/>
  <c r="AX616" i="9"/>
  <c r="AX624" i="9"/>
  <c r="AR630" i="9"/>
  <c r="AU642" i="9"/>
  <c r="AU641" i="9"/>
  <c r="AU626" i="9"/>
  <c r="AY601" i="4"/>
  <c r="AV610" i="4"/>
  <c r="AY594" i="4"/>
  <c r="AN637" i="9"/>
  <c r="AN629" i="9"/>
  <c r="AU631" i="9"/>
  <c r="AX630" i="9"/>
  <c r="AN633" i="9"/>
  <c r="AX633" i="9" s="1"/>
  <c r="AY580" i="4"/>
  <c r="AN625" i="9"/>
  <c r="AU625" i="9" s="1"/>
  <c r="AR637" i="9"/>
  <c r="AX615" i="9"/>
  <c r="AN634" i="9"/>
  <c r="AU624" i="9"/>
  <c r="AR633" i="9"/>
  <c r="AY584" i="4"/>
  <c r="AV579" i="4"/>
  <c r="AN618" i="9"/>
  <c r="AU618" i="9" s="1"/>
  <c r="AN617" i="9"/>
  <c r="AX637" i="9"/>
  <c r="AX636" i="9"/>
  <c r="AN639" i="9"/>
  <c r="AU639" i="9"/>
  <c r="AN620" i="9"/>
  <c r="AX620" i="9"/>
  <c r="AN627" i="9"/>
  <c r="AX614" i="9"/>
  <c r="AR620" i="9"/>
  <c r="AN619" i="9"/>
  <c r="AR619" i="9" s="1"/>
  <c r="AU615" i="9"/>
  <c r="AN638" i="9"/>
  <c r="AN635" i="9"/>
  <c r="AV602" i="4"/>
  <c r="AU614" i="9"/>
  <c r="AX625" i="9"/>
  <c r="AX631" i="9"/>
  <c r="AU619" i="9"/>
  <c r="AN621" i="9"/>
  <c r="AR614" i="9"/>
  <c r="AR627" i="9"/>
  <c r="AR622" i="9"/>
  <c r="AX642" i="9"/>
  <c r="AO641" i="9"/>
  <c r="AU633" i="9"/>
  <c r="AX626" i="9"/>
  <c r="AU635" i="9"/>
  <c r="AU611" i="9"/>
  <c r="AU634" i="9"/>
  <c r="AN632" i="9"/>
  <c r="AV596" i="4"/>
  <c r="AX618" i="9"/>
  <c r="AX617" i="9"/>
  <c r="AN613" i="9"/>
  <c r="AV595" i="4"/>
  <c r="AN628" i="9"/>
  <c r="AU636" i="9"/>
  <c r="AO636" i="9"/>
  <c r="AN623" i="9"/>
  <c r="AU630" i="9"/>
  <c r="AR618" i="9"/>
  <c r="AR611" i="9"/>
  <c r="AN640" i="9"/>
  <c r="AX641" i="9"/>
  <c r="AU612" i="9"/>
  <c r="AX611" i="9"/>
  <c r="AO640" i="9"/>
  <c r="AX622" i="9"/>
  <c r="AU622" i="9"/>
  <c r="AO637" i="9"/>
  <c r="AU637" i="9"/>
  <c r="AX629" i="9"/>
  <c r="AR629" i="9"/>
  <c r="AR634" i="9"/>
  <c r="AX634" i="9"/>
  <c r="AU617" i="9"/>
  <c r="AR617" i="9"/>
  <c r="AO639" i="9"/>
  <c r="AR639" i="9"/>
  <c r="AX627" i="9"/>
  <c r="AU627" i="9"/>
  <c r="AR638" i="9"/>
  <c r="AX638" i="9"/>
  <c r="AO638" i="9"/>
  <c r="AU638" i="9"/>
  <c r="AR635" i="9"/>
  <c r="AO635" i="9"/>
  <c r="AX635" i="9"/>
  <c r="AX621" i="9"/>
  <c r="AR621" i="9"/>
  <c r="AU621" i="9"/>
  <c r="AX632" i="9"/>
  <c r="AR632" i="9"/>
  <c r="AU632" i="9"/>
  <c r="AU613" i="9"/>
  <c r="AR613" i="9"/>
  <c r="AX613" i="9"/>
  <c r="AU628" i="9"/>
  <c r="AX628" i="9"/>
  <c r="AR628" i="9"/>
  <c r="AX623" i="9"/>
  <c r="AU623" i="9"/>
  <c r="AR623" i="9"/>
  <c r="AR640" i="9"/>
  <c r="AX640" i="9"/>
  <c r="AU640" i="9"/>
  <c r="AZ584" i="4" l="1"/>
  <c r="AZ594" i="4"/>
  <c r="AW610" i="4"/>
  <c r="AX610" i="4"/>
  <c r="BA610" i="4" s="1"/>
  <c r="AZ601" i="4"/>
  <c r="AZ598" i="4"/>
  <c r="AZ590" i="4"/>
  <c r="AW585" i="4"/>
  <c r="AX585" i="4"/>
  <c r="BA585" i="4" s="1"/>
  <c r="AZ602" i="4"/>
  <c r="AZ596" i="4"/>
  <c r="AQ593" i="4"/>
  <c r="AR600" i="4"/>
  <c r="AQ599" i="4"/>
  <c r="AR580" i="4"/>
  <c r="AQ594" i="4"/>
  <c r="AN607" i="4"/>
  <c r="AN609" i="4"/>
  <c r="AN603" i="4"/>
  <c r="AN604" i="4"/>
  <c r="AN605" i="4"/>
  <c r="AN608" i="4"/>
  <c r="AN599" i="4"/>
  <c r="AN586" i="4"/>
  <c r="AN593" i="4"/>
  <c r="AN580" i="4"/>
  <c r="AN584" i="4"/>
  <c r="AN594" i="4"/>
  <c r="AN600" i="4"/>
  <c r="BA547" i="4"/>
  <c r="AN547" i="4" s="1"/>
  <c r="AQ592" i="4"/>
  <c r="AQ587" i="4"/>
  <c r="AQ596" i="4"/>
  <c r="AQ588" i="4"/>
  <c r="AQ595" i="4"/>
  <c r="AQ601" i="4"/>
  <c r="AQ589" i="4"/>
  <c r="AQ597" i="4"/>
  <c r="AQ582" i="4"/>
  <c r="AQ590" i="4"/>
  <c r="AQ598" i="4"/>
  <c r="AQ602" i="4"/>
  <c r="BA548" i="4"/>
  <c r="AN548" i="4" s="1"/>
  <c r="BA561" i="4"/>
  <c r="AN561" i="4"/>
  <c r="AR597" i="4"/>
  <c r="AR590" i="4"/>
  <c r="AR602" i="4"/>
  <c r="AZ593" i="4"/>
  <c r="AZ580" i="4"/>
  <c r="AQ606" i="4"/>
  <c r="AR606" i="4"/>
  <c r="AN606" i="4" s="1"/>
  <c r="AW579" i="4"/>
  <c r="AX579" i="4"/>
  <c r="BA579" i="4" s="1"/>
  <c r="AR585" i="4"/>
  <c r="AN585" i="4" s="1"/>
  <c r="AR592" i="4"/>
  <c r="AN592" i="4" s="1"/>
  <c r="AR579" i="4"/>
  <c r="AR583" i="4"/>
  <c r="AN583" i="4" s="1"/>
  <c r="AR591" i="4"/>
  <c r="AN591" i="4" s="1"/>
  <c r="AR587" i="4"/>
  <c r="AR596" i="4"/>
  <c r="AR581" i="4"/>
  <c r="AR588" i="4"/>
  <c r="AR595" i="4"/>
  <c r="AR601" i="4"/>
  <c r="BA559" i="4"/>
  <c r="AN559" i="4" s="1"/>
  <c r="BA562" i="4"/>
  <c r="AN562" i="4" s="1"/>
  <c r="BA560" i="4"/>
  <c r="AN560" i="4" s="1"/>
  <c r="AS617" i="9"/>
  <c r="AT617" i="9"/>
  <c r="AV617" i="9"/>
  <c r="AW617" i="9"/>
  <c r="AY617" i="9"/>
  <c r="AZ617" i="9"/>
  <c r="AT619" i="9"/>
  <c r="AS619" i="9"/>
  <c r="AW619" i="9"/>
  <c r="AV619" i="9"/>
  <c r="AW624" i="9"/>
  <c r="AV624" i="9"/>
  <c r="AY624" i="9"/>
  <c r="AZ624" i="9"/>
  <c r="AT628" i="9"/>
  <c r="AS628" i="9"/>
  <c r="AW628" i="9"/>
  <c r="AV628" i="9"/>
  <c r="AY628" i="9"/>
  <c r="AZ628" i="9"/>
  <c r="AT636" i="9"/>
  <c r="AS636" i="9"/>
  <c r="AW636" i="9"/>
  <c r="AV636" i="9"/>
  <c r="AY636" i="9"/>
  <c r="AZ636" i="9"/>
  <c r="AP636" i="9"/>
  <c r="AT640" i="9"/>
  <c r="AS640" i="9"/>
  <c r="AW640" i="9"/>
  <c r="AV640" i="9"/>
  <c r="AY640" i="9"/>
  <c r="AZ640" i="9"/>
  <c r="AP640" i="9"/>
  <c r="AT611" i="9"/>
  <c r="AS611" i="9"/>
  <c r="AW611" i="9"/>
  <c r="AV611" i="9"/>
  <c r="AY611" i="9"/>
  <c r="AZ611" i="9"/>
  <c r="AS613" i="9"/>
  <c r="AT613" i="9"/>
  <c r="AV613" i="9"/>
  <c r="AW613" i="9"/>
  <c r="AY613" i="9"/>
  <c r="AZ613" i="9"/>
  <c r="AT615" i="9"/>
  <c r="AS615" i="9"/>
  <c r="AW615" i="9"/>
  <c r="AV615" i="9"/>
  <c r="AY615" i="9"/>
  <c r="AZ615" i="9"/>
  <c r="AT620" i="9"/>
  <c r="AS620" i="9"/>
  <c r="AY620" i="9"/>
  <c r="AZ620" i="9"/>
  <c r="AT623" i="9"/>
  <c r="AS623" i="9"/>
  <c r="AW623" i="9"/>
  <c r="AV623" i="9"/>
  <c r="AY623" i="9"/>
  <c r="AZ623" i="9"/>
  <c r="AT627" i="9"/>
  <c r="AS627" i="9"/>
  <c r="AW627" i="9"/>
  <c r="AV627" i="9"/>
  <c r="AY627" i="9"/>
  <c r="AZ627" i="9"/>
  <c r="AT631" i="9"/>
  <c r="AS631" i="9"/>
  <c r="AW631" i="9"/>
  <c r="AV631" i="9"/>
  <c r="AY631" i="9"/>
  <c r="AZ631" i="9"/>
  <c r="AS633" i="9"/>
  <c r="AT633" i="9"/>
  <c r="AV633" i="9"/>
  <c r="AW633" i="9"/>
  <c r="AY633" i="9"/>
  <c r="AZ633" i="9"/>
  <c r="AT635" i="9"/>
  <c r="AS635" i="9"/>
  <c r="AW635" i="9"/>
  <c r="AV635" i="9"/>
  <c r="AY635" i="9"/>
  <c r="AZ635" i="9"/>
  <c r="AP635" i="9"/>
  <c r="AT639" i="9"/>
  <c r="AS639" i="9"/>
  <c r="AW639" i="9"/>
  <c r="AV639" i="9"/>
  <c r="AP639" i="9"/>
  <c r="AS618" i="9"/>
  <c r="AT618" i="9"/>
  <c r="AV618" i="9"/>
  <c r="AW618" i="9"/>
  <c r="AY618" i="9"/>
  <c r="AZ618" i="9"/>
  <c r="AS621" i="9"/>
  <c r="AT621" i="9"/>
  <c r="AV621" i="9"/>
  <c r="AW621" i="9"/>
  <c r="AY621" i="9"/>
  <c r="AZ621" i="9"/>
  <c r="AV625" i="9"/>
  <c r="AW625" i="9"/>
  <c r="AY625" i="9"/>
  <c r="AZ625" i="9"/>
  <c r="AS629" i="9"/>
  <c r="AT629" i="9"/>
  <c r="AY629" i="9"/>
  <c r="AZ629" i="9"/>
  <c r="AT637" i="9"/>
  <c r="AS637" i="9"/>
  <c r="AW637" i="9"/>
  <c r="AV637" i="9"/>
  <c r="AY637" i="9"/>
  <c r="AZ637" i="9"/>
  <c r="AP637" i="9"/>
  <c r="AT641" i="9"/>
  <c r="AS641" i="9"/>
  <c r="AW641" i="9"/>
  <c r="AV641" i="9"/>
  <c r="AY641" i="9"/>
  <c r="AZ641" i="9"/>
  <c r="AP641" i="9"/>
  <c r="AS612" i="9"/>
  <c r="AT612" i="9"/>
  <c r="AW612" i="9"/>
  <c r="AV612" i="9"/>
  <c r="AY612" i="9"/>
  <c r="AZ612" i="9"/>
  <c r="AS614" i="9"/>
  <c r="AT614" i="9"/>
  <c r="AV614" i="9"/>
  <c r="AW614" i="9"/>
  <c r="AY614" i="9"/>
  <c r="AZ614" i="9"/>
  <c r="AT616" i="9"/>
  <c r="AS616" i="9"/>
  <c r="AW616" i="9"/>
  <c r="AV616" i="9"/>
  <c r="AY616" i="9"/>
  <c r="AZ616" i="9"/>
  <c r="AS622" i="9"/>
  <c r="AT622" i="9"/>
  <c r="AV622" i="9"/>
  <c r="AW622" i="9"/>
  <c r="AY622" i="9"/>
  <c r="AZ622" i="9"/>
  <c r="AS626" i="9"/>
  <c r="AT626" i="9"/>
  <c r="AV626" i="9"/>
  <c r="AW626" i="9"/>
  <c r="AY626" i="9"/>
  <c r="AZ626" i="9"/>
  <c r="AS630" i="9"/>
  <c r="AT630" i="9"/>
  <c r="AV630" i="9"/>
  <c r="AW630" i="9"/>
  <c r="AY630" i="9"/>
  <c r="AZ630" i="9"/>
  <c r="AT632" i="9"/>
  <c r="AS632" i="9"/>
  <c r="AW632" i="9"/>
  <c r="AV632" i="9"/>
  <c r="AY632" i="9"/>
  <c r="AZ632" i="9"/>
  <c r="AS634" i="9"/>
  <c r="AT634" i="9"/>
  <c r="AV634" i="9"/>
  <c r="AW634" i="9"/>
  <c r="AY634" i="9"/>
  <c r="AZ634" i="9"/>
  <c r="AT638" i="9"/>
  <c r="AS638" i="9"/>
  <c r="AW638" i="9"/>
  <c r="AV638" i="9"/>
  <c r="AY638" i="9"/>
  <c r="AZ638" i="9"/>
  <c r="AP638" i="9"/>
  <c r="AT642" i="9"/>
  <c r="AS642" i="9"/>
  <c r="AW642" i="9"/>
  <c r="AV642" i="9"/>
  <c r="AY642" i="9"/>
  <c r="AZ642" i="9"/>
  <c r="AP642" i="9"/>
  <c r="AO585" i="9"/>
  <c r="AQ585" i="9"/>
  <c r="AO587" i="9"/>
  <c r="AQ587" i="9"/>
  <c r="AO592" i="9"/>
  <c r="AQ592" i="9"/>
  <c r="AO596" i="9"/>
  <c r="AQ596" i="9"/>
  <c r="AO579" i="9"/>
  <c r="AQ579" i="9"/>
  <c r="AO581" i="9"/>
  <c r="AQ581" i="9"/>
  <c r="AO583" i="9"/>
  <c r="AQ583" i="9"/>
  <c r="AO588" i="9"/>
  <c r="AQ588" i="9"/>
  <c r="AO591" i="9"/>
  <c r="AQ591" i="9"/>
  <c r="AO595" i="9"/>
  <c r="AQ595" i="9"/>
  <c r="AO599" i="9"/>
  <c r="AQ599" i="9"/>
  <c r="AO601" i="9"/>
  <c r="AQ601" i="9"/>
  <c r="AO586" i="9"/>
  <c r="AQ586" i="9"/>
  <c r="AO589" i="9"/>
  <c r="AQ589" i="9"/>
  <c r="AO593" i="9"/>
  <c r="AQ593" i="9"/>
  <c r="AO597" i="9"/>
  <c r="AQ597" i="9"/>
  <c r="AO580" i="9"/>
  <c r="AQ580" i="9"/>
  <c r="AO582" i="9"/>
  <c r="AQ582" i="9"/>
  <c r="AO584" i="9"/>
  <c r="AQ584" i="9"/>
  <c r="AO590" i="9"/>
  <c r="AQ590" i="9"/>
  <c r="AO594" i="9"/>
  <c r="AQ594" i="9"/>
  <c r="AO598" i="9"/>
  <c r="AQ598" i="9"/>
  <c r="AO600" i="9"/>
  <c r="AQ600" i="9"/>
  <c r="AO602" i="9"/>
  <c r="AQ602" i="9"/>
  <c r="AX619" i="9"/>
  <c r="AR625" i="9"/>
  <c r="AO629" i="4"/>
  <c r="AO622" i="4"/>
  <c r="AO613" i="4"/>
  <c r="AO639" i="4"/>
  <c r="AO632" i="4"/>
  <c r="AO621" i="4"/>
  <c r="AO625" i="4"/>
  <c r="AV621" i="4"/>
  <c r="AP639" i="4"/>
  <c r="AV589" i="4"/>
  <c r="AO636" i="4"/>
  <c r="AO612" i="4"/>
  <c r="AV581" i="4"/>
  <c r="AS629" i="4"/>
  <c r="AV636" i="4"/>
  <c r="AY613" i="4"/>
  <c r="AY625" i="4"/>
  <c r="AY636" i="4"/>
  <c r="AY621" i="4"/>
  <c r="AO640" i="4"/>
  <c r="AO626" i="4"/>
  <c r="AY626" i="4" s="1"/>
  <c r="AU620" i="9"/>
  <c r="AU629" i="9"/>
  <c r="AO635" i="4"/>
  <c r="AO631" i="4"/>
  <c r="AS635" i="4"/>
  <c r="AS639" i="4"/>
  <c r="AV587" i="4"/>
  <c r="AS622" i="4"/>
  <c r="AV629" i="4"/>
  <c r="AV632" i="4"/>
  <c r="AV613" i="4"/>
  <c r="AV601" i="4"/>
  <c r="AO637" i="4"/>
  <c r="AY637" i="4" s="1"/>
  <c r="AO627" i="4"/>
  <c r="AV627" i="4" s="1"/>
  <c r="AO634" i="4"/>
  <c r="AV634" i="4" s="1"/>
  <c r="AO616" i="4"/>
  <c r="AS616" i="4" s="1"/>
  <c r="AO615" i="4"/>
  <c r="AS615" i="4" s="1"/>
  <c r="AY639" i="4"/>
  <c r="AV635" i="4"/>
  <c r="AS636" i="4"/>
  <c r="AS621" i="4"/>
  <c r="AY640" i="4"/>
  <c r="AV637" i="4"/>
  <c r="AY616" i="4"/>
  <c r="AO630" i="4"/>
  <c r="AY630" i="4" s="1"/>
  <c r="AO624" i="4"/>
  <c r="AS632" i="4"/>
  <c r="AY612" i="4"/>
  <c r="AV630" i="4"/>
  <c r="AY627" i="4"/>
  <c r="AX639" i="9"/>
  <c r="AR624" i="9"/>
  <c r="AV598" i="4"/>
  <c r="AO611" i="4"/>
  <c r="AV611" i="4" s="1"/>
  <c r="AY611" i="4"/>
  <c r="AO628" i="4"/>
  <c r="AY628" i="4" s="1"/>
  <c r="AV597" i="4"/>
  <c r="AV628" i="4"/>
  <c r="AO642" i="4"/>
  <c r="AS613" i="4"/>
  <c r="AO619" i="4"/>
  <c r="AO614" i="4"/>
  <c r="AO641" i="4"/>
  <c r="AY641" i="4" s="1"/>
  <c r="AV622" i="4"/>
  <c r="AY631" i="4"/>
  <c r="AO638" i="4"/>
  <c r="AO633" i="4"/>
  <c r="AS628" i="4"/>
  <c r="AO618" i="4"/>
  <c r="AY618" i="4" s="1"/>
  <c r="AP642" i="4"/>
  <c r="AS631" i="4"/>
  <c r="AO617" i="4"/>
  <c r="AS617" i="4" s="1"/>
  <c r="AV641" i="4"/>
  <c r="AO620" i="4"/>
  <c r="AV618" i="4"/>
  <c r="AP638" i="4"/>
  <c r="AS634" i="4"/>
  <c r="AY638" i="4"/>
  <c r="AS640" i="4"/>
  <c r="AY629" i="4"/>
  <c r="AO623" i="4"/>
  <c r="AP641" i="4"/>
  <c r="AS637" i="4"/>
  <c r="AV639" i="4"/>
  <c r="AS625" i="4"/>
  <c r="AP636" i="4"/>
  <c r="AS630" i="4"/>
  <c r="AP637" i="4"/>
  <c r="AS627" i="4"/>
  <c r="AS624" i="4"/>
  <c r="AS626" i="4"/>
  <c r="AY615" i="4"/>
  <c r="AS641" i="4"/>
  <c r="AV640" i="4"/>
  <c r="AY619" i="4"/>
  <c r="AP635" i="4"/>
  <c r="AY635" i="4"/>
  <c r="AV624" i="4"/>
  <c r="AY624" i="4"/>
  <c r="AS642" i="4"/>
  <c r="AV642" i="4"/>
  <c r="AS619" i="4"/>
  <c r="AV619" i="4"/>
  <c r="AV614" i="4"/>
  <c r="AY614" i="4"/>
  <c r="AS638" i="4"/>
  <c r="AV638" i="4"/>
  <c r="AS633" i="4"/>
  <c r="AV633" i="4"/>
  <c r="AS620" i="4"/>
  <c r="AV620" i="4"/>
  <c r="AY623" i="4"/>
  <c r="AS623" i="4"/>
  <c r="AV623" i="4"/>
  <c r="AM635" i="9" l="1"/>
  <c r="AN579" i="4"/>
  <c r="AM641" i="9"/>
  <c r="AN610" i="4"/>
  <c r="AT624" i="9"/>
  <c r="AS624" i="9"/>
  <c r="AY639" i="9"/>
  <c r="AZ639" i="9"/>
  <c r="AM639" i="9" s="1"/>
  <c r="AV629" i="9"/>
  <c r="AW629" i="9"/>
  <c r="AW620" i="9"/>
  <c r="AV620" i="9"/>
  <c r="AS625" i="9"/>
  <c r="AT625" i="9"/>
  <c r="AY619" i="9"/>
  <c r="AZ619" i="9"/>
  <c r="AM638" i="9"/>
  <c r="AM642" i="9"/>
  <c r="AM637" i="9"/>
  <c r="AM636" i="9"/>
  <c r="AM640" i="9"/>
  <c r="AP602" i="9"/>
  <c r="AM602" i="9"/>
  <c r="AP590" i="9"/>
  <c r="AM590" i="9"/>
  <c r="AP582" i="9"/>
  <c r="AM582" i="9"/>
  <c r="AP601" i="9"/>
  <c r="AM601" i="9"/>
  <c r="AP588" i="9"/>
  <c r="AM588" i="9"/>
  <c r="AP596" i="9"/>
  <c r="AM596" i="9"/>
  <c r="AP598" i="9"/>
  <c r="AM598" i="9"/>
  <c r="AP597" i="9"/>
  <c r="AM597" i="9"/>
  <c r="AP589" i="9"/>
  <c r="AM589" i="9"/>
  <c r="AP595" i="9"/>
  <c r="AM595" i="9"/>
  <c r="AP581" i="9"/>
  <c r="AM581" i="9"/>
  <c r="AP587" i="9"/>
  <c r="AM587" i="9"/>
  <c r="AP600" i="9"/>
  <c r="AM600" i="9"/>
  <c r="AP594" i="9"/>
  <c r="AM594" i="9"/>
  <c r="AP584" i="9"/>
  <c r="AM584" i="9"/>
  <c r="AP580" i="9"/>
  <c r="AM580" i="9"/>
  <c r="AP593" i="9"/>
  <c r="AM593" i="9"/>
  <c r="AP586" i="9"/>
  <c r="AM586" i="9"/>
  <c r="AP599" i="9"/>
  <c r="AM599" i="9"/>
  <c r="AP591" i="9"/>
  <c r="AM591" i="9"/>
  <c r="AP583" i="9"/>
  <c r="AM583" i="9"/>
  <c r="AP579" i="9"/>
  <c r="AM579" i="9"/>
  <c r="AP592" i="9"/>
  <c r="AM592" i="9"/>
  <c r="AP585" i="9"/>
  <c r="AM585" i="9"/>
  <c r="AP618" i="4"/>
  <c r="L618" i="9"/>
  <c r="AP621" i="4"/>
  <c r="AQ621" i="4" s="1"/>
  <c r="L621" i="9"/>
  <c r="AP625" i="4"/>
  <c r="L625" i="9"/>
  <c r="AP629" i="4"/>
  <c r="AQ629" i="4" s="1"/>
  <c r="L629" i="9"/>
  <c r="AP612" i="4"/>
  <c r="L612" i="9"/>
  <c r="AP614" i="4"/>
  <c r="AR614" i="4" s="1"/>
  <c r="L614" i="9"/>
  <c r="AP616" i="4"/>
  <c r="L616" i="9"/>
  <c r="AP622" i="4"/>
  <c r="AQ622" i="4" s="1"/>
  <c r="L622" i="9"/>
  <c r="AP626" i="4"/>
  <c r="L626" i="9"/>
  <c r="AP630" i="4"/>
  <c r="AQ630" i="4" s="1"/>
  <c r="L630" i="9"/>
  <c r="AP632" i="4"/>
  <c r="AR632" i="4" s="1"/>
  <c r="L632" i="9"/>
  <c r="AP634" i="4"/>
  <c r="AQ634" i="4" s="1"/>
  <c r="L634" i="9"/>
  <c r="AP617" i="4"/>
  <c r="L617" i="9"/>
  <c r="AP619" i="4"/>
  <c r="AR619" i="4" s="1"/>
  <c r="L619" i="9"/>
  <c r="AP624" i="4"/>
  <c r="AR624" i="4" s="1"/>
  <c r="L624" i="9"/>
  <c r="AP628" i="4"/>
  <c r="AQ628" i="4" s="1"/>
  <c r="L628" i="9"/>
  <c r="AP611" i="4"/>
  <c r="L611" i="9"/>
  <c r="AP613" i="4"/>
  <c r="AQ613" i="4" s="1"/>
  <c r="L613" i="9"/>
  <c r="AP615" i="4"/>
  <c r="AR615" i="4" s="1"/>
  <c r="L615" i="9"/>
  <c r="AP620" i="4"/>
  <c r="AQ620" i="4" s="1"/>
  <c r="L620" i="9"/>
  <c r="AP623" i="4"/>
  <c r="L623" i="9"/>
  <c r="AP627" i="4"/>
  <c r="AR627" i="4" s="1"/>
  <c r="L627" i="9"/>
  <c r="AP631" i="4"/>
  <c r="L631" i="9"/>
  <c r="AP633" i="4"/>
  <c r="AQ633" i="4" s="1"/>
  <c r="L633" i="9"/>
  <c r="AR637" i="4"/>
  <c r="AR636" i="4"/>
  <c r="AR641" i="4"/>
  <c r="AR635" i="4"/>
  <c r="AR639" i="4"/>
  <c r="AR642" i="4"/>
  <c r="AW601" i="4"/>
  <c r="AX601" i="4"/>
  <c r="BA601" i="4" s="1"/>
  <c r="AW597" i="4"/>
  <c r="AX597" i="4"/>
  <c r="BA597" i="4" s="1"/>
  <c r="AW598" i="4"/>
  <c r="AX598" i="4"/>
  <c r="AW581" i="4"/>
  <c r="AX581" i="4"/>
  <c r="AW589" i="4"/>
  <c r="AX589" i="4"/>
  <c r="AW587" i="4"/>
  <c r="AX587" i="4"/>
  <c r="BA587" i="4" s="1"/>
  <c r="AR638" i="4"/>
  <c r="AW590" i="4"/>
  <c r="AX590" i="4"/>
  <c r="AW582" i="4"/>
  <c r="AX582" i="4"/>
  <c r="AW596" i="4"/>
  <c r="AX596" i="4"/>
  <c r="BA596" i="4" s="1"/>
  <c r="AW595" i="4"/>
  <c r="AX595" i="4"/>
  <c r="AW602" i="4"/>
  <c r="AX602" i="4"/>
  <c r="AW588" i="4"/>
  <c r="AX588" i="4"/>
  <c r="BA588" i="4" s="1"/>
  <c r="AR622" i="4"/>
  <c r="AR628" i="4"/>
  <c r="AR625" i="4"/>
  <c r="AR616" i="4"/>
  <c r="AR631" i="4"/>
  <c r="AQ614" i="4"/>
  <c r="AQ619" i="4"/>
  <c r="AT617" i="4"/>
  <c r="AT619" i="4"/>
  <c r="AW619" i="4"/>
  <c r="AZ619" i="4"/>
  <c r="AT624" i="4"/>
  <c r="AW624" i="4"/>
  <c r="AZ624" i="4"/>
  <c r="AT628" i="4"/>
  <c r="AW628" i="4"/>
  <c r="AZ628" i="4"/>
  <c r="AT636" i="4"/>
  <c r="AW636" i="4"/>
  <c r="AZ636" i="4"/>
  <c r="AQ636" i="4"/>
  <c r="AT640" i="4"/>
  <c r="AW640" i="4"/>
  <c r="AZ640" i="4"/>
  <c r="AW611" i="4"/>
  <c r="AZ611" i="4"/>
  <c r="AT613" i="4"/>
  <c r="AW613" i="4"/>
  <c r="AZ613" i="4"/>
  <c r="AT615" i="4"/>
  <c r="AZ615" i="4"/>
  <c r="AT620" i="4"/>
  <c r="AW620" i="4"/>
  <c r="AT623" i="4"/>
  <c r="AW623" i="4"/>
  <c r="AZ623" i="4"/>
  <c r="AT627" i="4"/>
  <c r="AW627" i="4"/>
  <c r="AZ627" i="4"/>
  <c r="AT631" i="4"/>
  <c r="AZ631" i="4"/>
  <c r="AT633" i="4"/>
  <c r="AW633" i="4"/>
  <c r="AT635" i="4"/>
  <c r="AW635" i="4"/>
  <c r="AZ635" i="4"/>
  <c r="AQ635" i="4"/>
  <c r="AT639" i="4"/>
  <c r="AW639" i="4"/>
  <c r="AZ639" i="4"/>
  <c r="AQ639" i="4"/>
  <c r="AW618" i="4"/>
  <c r="AZ618" i="4"/>
  <c r="AT621" i="4"/>
  <c r="AW621" i="4"/>
  <c r="AZ621" i="4"/>
  <c r="AT625" i="4"/>
  <c r="AZ625" i="4"/>
  <c r="AT629" i="4"/>
  <c r="AW629" i="4"/>
  <c r="AZ629" i="4"/>
  <c r="AT637" i="4"/>
  <c r="AW637" i="4"/>
  <c r="AZ637" i="4"/>
  <c r="AQ637" i="4"/>
  <c r="AT641" i="4"/>
  <c r="AW641" i="4"/>
  <c r="AZ641" i="4"/>
  <c r="AQ641" i="4"/>
  <c r="AZ612" i="4"/>
  <c r="AW614" i="4"/>
  <c r="AZ614" i="4"/>
  <c r="AT616" i="4"/>
  <c r="AZ616" i="4"/>
  <c r="AT622" i="4"/>
  <c r="AW622" i="4"/>
  <c r="AT626" i="4"/>
  <c r="AZ626" i="4"/>
  <c r="AT630" i="4"/>
  <c r="AW630" i="4"/>
  <c r="AZ630" i="4"/>
  <c r="AT632" i="4"/>
  <c r="AW632" i="4"/>
  <c r="AT634" i="4"/>
  <c r="AW634" i="4"/>
  <c r="AT638" i="4"/>
  <c r="AW638" i="4"/>
  <c r="AZ638" i="4"/>
  <c r="AQ638" i="4"/>
  <c r="AT642" i="4"/>
  <c r="AW642" i="4"/>
  <c r="AQ642" i="4"/>
  <c r="AU617" i="4"/>
  <c r="AU619" i="4"/>
  <c r="AX619" i="4"/>
  <c r="BA619" i="4" s="1"/>
  <c r="AU624" i="4"/>
  <c r="AX624" i="4"/>
  <c r="BA624" i="4" s="1"/>
  <c r="AU628" i="4"/>
  <c r="AX628" i="4"/>
  <c r="BA628" i="4" s="1"/>
  <c r="AU636" i="4"/>
  <c r="AX636" i="4"/>
  <c r="BA636" i="4" s="1"/>
  <c r="AU640" i="4"/>
  <c r="AX640" i="4"/>
  <c r="BA640" i="4" s="1"/>
  <c r="AX611" i="4"/>
  <c r="BA611" i="4" s="1"/>
  <c r="AU613" i="4"/>
  <c r="AX613" i="4"/>
  <c r="BA613" i="4" s="1"/>
  <c r="AU615" i="4"/>
  <c r="AU620" i="4"/>
  <c r="AX620" i="4"/>
  <c r="BA620" i="4" s="1"/>
  <c r="AU623" i="4"/>
  <c r="AX623" i="4"/>
  <c r="BA623" i="4" s="1"/>
  <c r="AU627" i="4"/>
  <c r="AX627" i="4"/>
  <c r="BA627" i="4" s="1"/>
  <c r="AU631" i="4"/>
  <c r="AU633" i="4"/>
  <c r="AX633" i="4"/>
  <c r="BA633" i="4" s="1"/>
  <c r="AU635" i="4"/>
  <c r="AX635" i="4"/>
  <c r="BA635" i="4" s="1"/>
  <c r="AU639" i="4"/>
  <c r="AX639" i="4"/>
  <c r="BA639" i="4" s="1"/>
  <c r="AX618" i="4"/>
  <c r="BA618" i="4" s="1"/>
  <c r="AU621" i="4"/>
  <c r="AX621" i="4"/>
  <c r="BA621" i="4" s="1"/>
  <c r="AU625" i="4"/>
  <c r="AU629" i="4"/>
  <c r="AX629" i="4"/>
  <c r="BA629" i="4" s="1"/>
  <c r="AU637" i="4"/>
  <c r="AX637" i="4"/>
  <c r="BA637" i="4" s="1"/>
  <c r="AU641" i="4"/>
  <c r="AX641" i="4"/>
  <c r="BA641" i="4" s="1"/>
  <c r="AX614" i="4"/>
  <c r="BA614" i="4" s="1"/>
  <c r="AU616" i="4"/>
  <c r="AU622" i="4"/>
  <c r="AX622" i="4"/>
  <c r="BA622" i="4" s="1"/>
  <c r="AU626" i="4"/>
  <c r="AU630" i="4"/>
  <c r="AX630" i="4"/>
  <c r="BA630" i="4" s="1"/>
  <c r="AU632" i="4"/>
  <c r="AX632" i="4"/>
  <c r="BA632" i="4" s="1"/>
  <c r="AU634" i="4"/>
  <c r="AX634" i="4"/>
  <c r="BA634" i="4" s="1"/>
  <c r="AU638" i="4"/>
  <c r="AX638" i="4"/>
  <c r="BA638" i="4" s="1"/>
  <c r="AU642" i="4"/>
  <c r="AX642" i="4"/>
  <c r="BA642" i="4" s="1"/>
  <c r="E387" i="1"/>
  <c r="D387" i="1" s="1"/>
  <c r="H419" i="1"/>
  <c r="E420" i="1"/>
  <c r="D420" i="1" s="1"/>
  <c r="H452" i="1"/>
  <c r="E422" i="1"/>
  <c r="D422" i="1" s="1"/>
  <c r="H454" i="1"/>
  <c r="E424" i="1"/>
  <c r="D424" i="1" s="1"/>
  <c r="H456" i="1"/>
  <c r="E426" i="1"/>
  <c r="D426" i="1" s="1"/>
  <c r="H458" i="1"/>
  <c r="E428" i="1"/>
  <c r="D428" i="1" s="1"/>
  <c r="H460" i="1"/>
  <c r="E430" i="1"/>
  <c r="D430" i="1" s="1"/>
  <c r="H462" i="1"/>
  <c r="E432" i="1"/>
  <c r="D432" i="1" s="1"/>
  <c r="H464" i="1"/>
  <c r="E434" i="1"/>
  <c r="D434" i="1" s="1"/>
  <c r="H466" i="1"/>
  <c r="E436" i="1"/>
  <c r="D436" i="1" s="1"/>
  <c r="H468" i="1"/>
  <c r="E438" i="1"/>
  <c r="D438" i="1" s="1"/>
  <c r="H470" i="1"/>
  <c r="E440" i="1"/>
  <c r="D440" i="1" s="1"/>
  <c r="H472" i="1"/>
  <c r="E442" i="1"/>
  <c r="D442" i="1" s="1"/>
  <c r="H474" i="1"/>
  <c r="E444" i="1"/>
  <c r="D444" i="1" s="1"/>
  <c r="H476" i="1"/>
  <c r="E446" i="1"/>
  <c r="D446" i="1" s="1"/>
  <c r="H478" i="1"/>
  <c r="E448" i="1"/>
  <c r="D448" i="1" s="1"/>
  <c r="H480" i="1"/>
  <c r="E450" i="1"/>
  <c r="D450" i="1" s="1"/>
  <c r="H482" i="1"/>
  <c r="E427" i="1"/>
  <c r="D427" i="1" s="1"/>
  <c r="H459" i="1"/>
  <c r="E431" i="1"/>
  <c r="D431" i="1" s="1"/>
  <c r="H463" i="1"/>
  <c r="E435" i="1"/>
  <c r="D435" i="1" s="1"/>
  <c r="H467" i="1"/>
  <c r="E439" i="1"/>
  <c r="D439" i="1" s="1"/>
  <c r="H471" i="1"/>
  <c r="E443" i="1"/>
  <c r="D443" i="1" s="1"/>
  <c r="H475" i="1"/>
  <c r="E447" i="1"/>
  <c r="D447" i="1" s="1"/>
  <c r="H479" i="1"/>
  <c r="E421" i="1"/>
  <c r="D421" i="1" s="1"/>
  <c r="H453" i="1"/>
  <c r="E423" i="1"/>
  <c r="D423" i="1" s="1"/>
  <c r="H455" i="1"/>
  <c r="E425" i="1"/>
  <c r="D425" i="1" s="1"/>
  <c r="H457" i="1"/>
  <c r="E429" i="1"/>
  <c r="D429" i="1" s="1"/>
  <c r="H461" i="1"/>
  <c r="E433" i="1"/>
  <c r="D433" i="1" s="1"/>
  <c r="H465" i="1"/>
  <c r="E437" i="1"/>
  <c r="D437" i="1" s="1"/>
  <c r="H469" i="1"/>
  <c r="E441" i="1"/>
  <c r="D441" i="1" s="1"/>
  <c r="H473" i="1"/>
  <c r="E445" i="1"/>
  <c r="D445" i="1" s="1"/>
  <c r="H477" i="1"/>
  <c r="E449" i="1"/>
  <c r="D449" i="1" s="1"/>
  <c r="H481" i="1"/>
  <c r="AY617" i="4"/>
  <c r="AS611" i="4"/>
  <c r="AY642" i="4"/>
  <c r="AS614" i="4"/>
  <c r="AV612" i="4"/>
  <c r="AY634" i="4"/>
  <c r="AV615" i="4"/>
  <c r="AS612" i="4"/>
  <c r="AP640" i="4"/>
  <c r="AV616" i="4"/>
  <c r="AY633" i="4"/>
  <c r="AV625" i="4"/>
  <c r="AY620" i="4"/>
  <c r="AV626" i="4"/>
  <c r="AY632" i="4"/>
  <c r="AY622" i="4"/>
  <c r="AS618" i="4"/>
  <c r="AV631" i="4"/>
  <c r="AV617" i="4"/>
  <c r="AZ632" i="4" l="1"/>
  <c r="AT612" i="4"/>
  <c r="AU612" i="4"/>
  <c r="AZ642" i="4"/>
  <c r="AZ617" i="4"/>
  <c r="AQ627" i="4"/>
  <c r="AR613" i="4"/>
  <c r="AR630" i="4"/>
  <c r="AR621" i="4"/>
  <c r="AR634" i="4"/>
  <c r="AR629" i="4"/>
  <c r="AN642" i="4"/>
  <c r="AN636" i="4"/>
  <c r="AN639" i="4"/>
  <c r="AN637" i="4"/>
  <c r="AN635" i="4"/>
  <c r="AN638" i="4"/>
  <c r="AN641" i="4"/>
  <c r="AQ631" i="4"/>
  <c r="AQ623" i="4"/>
  <c r="AQ615" i="4"/>
  <c r="AQ611" i="4"/>
  <c r="AQ624" i="4"/>
  <c r="AN624" i="4"/>
  <c r="AQ617" i="4"/>
  <c r="AQ632" i="4"/>
  <c r="AN632" i="4"/>
  <c r="AQ626" i="4"/>
  <c r="AQ616" i="4"/>
  <c r="AQ612" i="4"/>
  <c r="AQ625" i="4"/>
  <c r="AQ618" i="4"/>
  <c r="AN588" i="4"/>
  <c r="AN601" i="4"/>
  <c r="BA589" i="4"/>
  <c r="AN589" i="4" s="1"/>
  <c r="BA598" i="4"/>
  <c r="AN598" i="4" s="1"/>
  <c r="BA595" i="4"/>
  <c r="AN595" i="4" s="1"/>
  <c r="AN627" i="4"/>
  <c r="AN613" i="4"/>
  <c r="AN628" i="4"/>
  <c r="AN619" i="4"/>
  <c r="AN634" i="4"/>
  <c r="AN630" i="4"/>
  <c r="AN622" i="4"/>
  <c r="AN629" i="4"/>
  <c r="AN621" i="4"/>
  <c r="AN597" i="4"/>
  <c r="AN587" i="4"/>
  <c r="BA581" i="4"/>
  <c r="AN581" i="4" s="1"/>
  <c r="AN596" i="4"/>
  <c r="AR623" i="4"/>
  <c r="AN623" i="4" s="1"/>
  <c r="AR611" i="4"/>
  <c r="AR617" i="4"/>
  <c r="AR626" i="4"/>
  <c r="AR612" i="4"/>
  <c r="AR618" i="4"/>
  <c r="AT611" i="4"/>
  <c r="AU611" i="4"/>
  <c r="AZ620" i="4"/>
  <c r="AZ633" i="4"/>
  <c r="AZ634" i="4"/>
  <c r="AT618" i="4"/>
  <c r="AU618" i="4"/>
  <c r="AW616" i="4"/>
  <c r="AX616" i="4"/>
  <c r="BA616" i="4" s="1"/>
  <c r="AZ622" i="4"/>
  <c r="AQ640" i="4"/>
  <c r="AR640" i="4"/>
  <c r="AN640" i="4" s="1"/>
  <c r="AT614" i="4"/>
  <c r="AU614" i="4"/>
  <c r="AN614" i="4" s="1"/>
  <c r="AR633" i="4"/>
  <c r="AN633" i="4" s="1"/>
  <c r="AR620" i="4"/>
  <c r="AN620" i="4" s="1"/>
  <c r="BA602" i="4"/>
  <c r="AN602" i="4" s="1"/>
  <c r="BA582" i="4"/>
  <c r="AN582" i="4" s="1"/>
  <c r="BA590" i="4"/>
  <c r="AN590" i="4" s="1"/>
  <c r="AO633" i="9"/>
  <c r="AQ633" i="9"/>
  <c r="AO631" i="9"/>
  <c r="AQ631" i="9"/>
  <c r="AO627" i="9"/>
  <c r="AQ627" i="9"/>
  <c r="AO623" i="9"/>
  <c r="AQ623" i="9"/>
  <c r="AO620" i="9"/>
  <c r="AQ620" i="9"/>
  <c r="AO615" i="9"/>
  <c r="AQ615" i="9"/>
  <c r="AO613" i="9"/>
  <c r="AQ613" i="9"/>
  <c r="AO611" i="9"/>
  <c r="AQ611" i="9"/>
  <c r="AO628" i="9"/>
  <c r="AQ628" i="9"/>
  <c r="AO624" i="9"/>
  <c r="AQ624" i="9"/>
  <c r="AO619" i="9"/>
  <c r="AQ619" i="9"/>
  <c r="AO617" i="9"/>
  <c r="AQ617" i="9"/>
  <c r="AO634" i="9"/>
  <c r="AQ634" i="9"/>
  <c r="AO632" i="9"/>
  <c r="AQ632" i="9"/>
  <c r="AO630" i="9"/>
  <c r="AQ630" i="9"/>
  <c r="AO626" i="9"/>
  <c r="AQ626" i="9"/>
  <c r="AO622" i="9"/>
  <c r="AQ622" i="9"/>
  <c r="AO616" i="9"/>
  <c r="AQ616" i="9"/>
  <c r="AO614" i="9"/>
  <c r="AQ614" i="9"/>
  <c r="AO612" i="9"/>
  <c r="AQ612" i="9"/>
  <c r="AO629" i="9"/>
  <c r="AQ629" i="9"/>
  <c r="AO625" i="9"/>
  <c r="AQ625" i="9"/>
  <c r="AO621" i="9"/>
  <c r="AQ621" i="9"/>
  <c r="AO618" i="9"/>
  <c r="AQ618" i="9"/>
  <c r="AW617" i="4"/>
  <c r="AX617" i="4"/>
  <c r="BA617" i="4" s="1"/>
  <c r="AW625" i="4"/>
  <c r="AX625" i="4"/>
  <c r="BA625" i="4" s="1"/>
  <c r="AW612" i="4"/>
  <c r="AX612" i="4"/>
  <c r="BA612" i="4" s="1"/>
  <c r="AW626" i="4"/>
  <c r="AX626" i="4"/>
  <c r="BA626" i="4" s="1"/>
  <c r="AW631" i="4"/>
  <c r="AX631" i="4"/>
  <c r="BA631" i="4" s="1"/>
  <c r="AW615" i="4"/>
  <c r="AX615" i="4"/>
  <c r="BA615" i="4" s="1"/>
  <c r="E481" i="1"/>
  <c r="D481" i="1" s="1"/>
  <c r="H513" i="1"/>
  <c r="E477" i="1"/>
  <c r="D477" i="1" s="1"/>
  <c r="H509" i="1"/>
  <c r="E473" i="1"/>
  <c r="D473" i="1" s="1"/>
  <c r="H505" i="1"/>
  <c r="E469" i="1"/>
  <c r="D469" i="1" s="1"/>
  <c r="H501" i="1"/>
  <c r="E465" i="1"/>
  <c r="D465" i="1" s="1"/>
  <c r="H497" i="1"/>
  <c r="E461" i="1"/>
  <c r="D461" i="1" s="1"/>
  <c r="H493" i="1"/>
  <c r="E457" i="1"/>
  <c r="D457" i="1" s="1"/>
  <c r="H489" i="1"/>
  <c r="E455" i="1"/>
  <c r="D455" i="1" s="1"/>
  <c r="H487" i="1"/>
  <c r="E453" i="1"/>
  <c r="D453" i="1" s="1"/>
  <c r="H485" i="1"/>
  <c r="E479" i="1"/>
  <c r="D479" i="1" s="1"/>
  <c r="H511" i="1"/>
  <c r="E475" i="1"/>
  <c r="D475" i="1" s="1"/>
  <c r="H507" i="1"/>
  <c r="E471" i="1"/>
  <c r="D471" i="1" s="1"/>
  <c r="H503" i="1"/>
  <c r="E467" i="1"/>
  <c r="D467" i="1" s="1"/>
  <c r="H499" i="1"/>
  <c r="E463" i="1"/>
  <c r="D463" i="1" s="1"/>
  <c r="H495" i="1"/>
  <c r="E459" i="1"/>
  <c r="D459" i="1" s="1"/>
  <c r="H491" i="1"/>
  <c r="E482" i="1"/>
  <c r="D482" i="1" s="1"/>
  <c r="H514" i="1"/>
  <c r="E480" i="1"/>
  <c r="D480" i="1" s="1"/>
  <c r="H512" i="1"/>
  <c r="E478" i="1"/>
  <c r="D478" i="1" s="1"/>
  <c r="H510" i="1"/>
  <c r="E476" i="1"/>
  <c r="D476" i="1" s="1"/>
  <c r="H508" i="1"/>
  <c r="E474" i="1"/>
  <c r="D474" i="1" s="1"/>
  <c r="H506" i="1"/>
  <c r="E472" i="1"/>
  <c r="D472" i="1" s="1"/>
  <c r="H504" i="1"/>
  <c r="E470" i="1"/>
  <c r="D470" i="1" s="1"/>
  <c r="H502" i="1"/>
  <c r="E468" i="1"/>
  <c r="D468" i="1" s="1"/>
  <c r="H500" i="1"/>
  <c r="E466" i="1"/>
  <c r="D466" i="1" s="1"/>
  <c r="H498" i="1"/>
  <c r="E464" i="1"/>
  <c r="D464" i="1" s="1"/>
  <c r="H496" i="1"/>
  <c r="E462" i="1"/>
  <c r="D462" i="1" s="1"/>
  <c r="H494" i="1"/>
  <c r="E460" i="1"/>
  <c r="D460" i="1" s="1"/>
  <c r="H492" i="1"/>
  <c r="E458" i="1"/>
  <c r="D458" i="1" s="1"/>
  <c r="H490" i="1"/>
  <c r="E456" i="1"/>
  <c r="D456" i="1" s="1"/>
  <c r="H488" i="1"/>
  <c r="E454" i="1"/>
  <c r="D454" i="1" s="1"/>
  <c r="H486" i="1"/>
  <c r="E452" i="1"/>
  <c r="D452" i="1" s="1"/>
  <c r="H484" i="1"/>
  <c r="E419" i="1"/>
  <c r="D419" i="1" s="1"/>
  <c r="H451" i="1"/>
  <c r="AN626" i="4" l="1"/>
  <c r="AN617" i="4"/>
  <c r="AN618" i="4"/>
  <c r="AN611" i="4"/>
  <c r="AN612" i="4"/>
  <c r="AN625" i="4"/>
  <c r="AN616" i="4"/>
  <c r="AN615" i="4"/>
  <c r="AN631" i="4"/>
  <c r="AP621" i="9"/>
  <c r="AM621" i="9"/>
  <c r="AP622" i="9"/>
  <c r="AM622" i="9"/>
  <c r="AP628" i="9"/>
  <c r="AM628" i="9"/>
  <c r="AP614" i="9"/>
  <c r="AM614" i="9"/>
  <c r="AP634" i="9"/>
  <c r="AM634" i="9"/>
  <c r="AP613" i="9"/>
  <c r="AM613" i="9"/>
  <c r="AP627" i="9"/>
  <c r="AM627" i="9"/>
  <c r="AP633" i="9"/>
  <c r="AM633" i="9"/>
  <c r="AP629" i="9"/>
  <c r="AM629" i="9"/>
  <c r="AP630" i="9"/>
  <c r="AM630" i="9"/>
  <c r="AP619" i="9"/>
  <c r="AM619" i="9"/>
  <c r="AP620" i="9"/>
  <c r="AM620" i="9"/>
  <c r="AP618" i="9"/>
  <c r="AM618" i="9"/>
  <c r="AP625" i="9"/>
  <c r="AM625" i="9"/>
  <c r="AP612" i="9"/>
  <c r="AM612" i="9"/>
  <c r="AP616" i="9"/>
  <c r="AM616" i="9"/>
  <c r="AP626" i="9"/>
  <c r="AM626" i="9"/>
  <c r="AP632" i="9"/>
  <c r="AM632" i="9"/>
  <c r="AP617" i="9"/>
  <c r="AM617" i="9"/>
  <c r="AP624" i="9"/>
  <c r="AM624" i="9"/>
  <c r="AP611" i="9"/>
  <c r="AM611" i="9"/>
  <c r="AP615" i="9"/>
  <c r="AM615" i="9"/>
  <c r="AP623" i="9"/>
  <c r="AM623" i="9"/>
  <c r="AP631" i="9"/>
  <c r="AM631" i="9"/>
  <c r="E451" i="1"/>
  <c r="D451" i="1" s="1"/>
  <c r="H483" i="1"/>
  <c r="E484" i="1"/>
  <c r="D484" i="1" s="1"/>
  <c r="H516" i="1"/>
  <c r="E486" i="1"/>
  <c r="D486" i="1" s="1"/>
  <c r="H518" i="1"/>
  <c r="E488" i="1"/>
  <c r="D488" i="1" s="1"/>
  <c r="H520" i="1"/>
  <c r="E490" i="1"/>
  <c r="D490" i="1" s="1"/>
  <c r="H522" i="1"/>
  <c r="E492" i="1"/>
  <c r="D492" i="1" s="1"/>
  <c r="H524" i="1"/>
  <c r="E494" i="1"/>
  <c r="D494" i="1" s="1"/>
  <c r="H526" i="1"/>
  <c r="E496" i="1"/>
  <c r="D496" i="1" s="1"/>
  <c r="H528" i="1"/>
  <c r="E498" i="1"/>
  <c r="D498" i="1" s="1"/>
  <c r="H530" i="1"/>
  <c r="E500" i="1"/>
  <c r="D500" i="1" s="1"/>
  <c r="H532" i="1"/>
  <c r="E502" i="1"/>
  <c r="D502" i="1" s="1"/>
  <c r="H534" i="1"/>
  <c r="E504" i="1"/>
  <c r="D504" i="1" s="1"/>
  <c r="H536" i="1"/>
  <c r="E506" i="1"/>
  <c r="D506" i="1" s="1"/>
  <c r="H538" i="1"/>
  <c r="E508" i="1"/>
  <c r="D508" i="1" s="1"/>
  <c r="H540" i="1"/>
  <c r="E510" i="1"/>
  <c r="D510" i="1" s="1"/>
  <c r="H542" i="1"/>
  <c r="E512" i="1"/>
  <c r="D512" i="1" s="1"/>
  <c r="H544" i="1"/>
  <c r="E514" i="1"/>
  <c r="D514" i="1" s="1"/>
  <c r="H546" i="1"/>
  <c r="E491" i="1"/>
  <c r="D491" i="1" s="1"/>
  <c r="H523" i="1"/>
  <c r="E495" i="1"/>
  <c r="D495" i="1" s="1"/>
  <c r="H527" i="1"/>
  <c r="E499" i="1"/>
  <c r="D499" i="1" s="1"/>
  <c r="H531" i="1"/>
  <c r="E503" i="1"/>
  <c r="D503" i="1" s="1"/>
  <c r="H535" i="1"/>
  <c r="E507" i="1"/>
  <c r="D507" i="1" s="1"/>
  <c r="H539" i="1"/>
  <c r="E511" i="1"/>
  <c r="D511" i="1" s="1"/>
  <c r="H543" i="1"/>
  <c r="E485" i="1"/>
  <c r="D485" i="1" s="1"/>
  <c r="H517" i="1"/>
  <c r="E487" i="1"/>
  <c r="D487" i="1" s="1"/>
  <c r="H519" i="1"/>
  <c r="E489" i="1"/>
  <c r="D489" i="1" s="1"/>
  <c r="H521" i="1"/>
  <c r="E493" i="1"/>
  <c r="D493" i="1" s="1"/>
  <c r="H525" i="1"/>
  <c r="E497" i="1"/>
  <c r="D497" i="1" s="1"/>
  <c r="H529" i="1"/>
  <c r="E501" i="1"/>
  <c r="D501" i="1" s="1"/>
  <c r="H533" i="1"/>
  <c r="E505" i="1"/>
  <c r="D505" i="1" s="1"/>
  <c r="H537" i="1"/>
  <c r="E509" i="1"/>
  <c r="D509" i="1" s="1"/>
  <c r="H541" i="1"/>
  <c r="E513" i="1"/>
  <c r="D513" i="1" s="1"/>
  <c r="H545" i="1"/>
  <c r="E545" i="1" l="1"/>
  <c r="D545" i="1" s="1"/>
  <c r="H577" i="1"/>
  <c r="E541" i="1"/>
  <c r="D541" i="1" s="1"/>
  <c r="H573" i="1"/>
  <c r="E537" i="1"/>
  <c r="D537" i="1" s="1"/>
  <c r="H569" i="1"/>
  <c r="E533" i="1"/>
  <c r="D533" i="1" s="1"/>
  <c r="H565" i="1"/>
  <c r="E529" i="1"/>
  <c r="D529" i="1" s="1"/>
  <c r="H561" i="1"/>
  <c r="E525" i="1"/>
  <c r="D525" i="1" s="1"/>
  <c r="H557" i="1"/>
  <c r="E521" i="1"/>
  <c r="D521" i="1" s="1"/>
  <c r="H553" i="1"/>
  <c r="E519" i="1"/>
  <c r="D519" i="1" s="1"/>
  <c r="H551" i="1"/>
  <c r="E517" i="1"/>
  <c r="D517" i="1" s="1"/>
  <c r="H549" i="1"/>
  <c r="E543" i="1"/>
  <c r="D543" i="1" s="1"/>
  <c r="H575" i="1"/>
  <c r="E539" i="1"/>
  <c r="D539" i="1" s="1"/>
  <c r="H571" i="1"/>
  <c r="E535" i="1"/>
  <c r="D535" i="1" s="1"/>
  <c r="H567" i="1"/>
  <c r="E531" i="1"/>
  <c r="D531" i="1" s="1"/>
  <c r="H563" i="1"/>
  <c r="E527" i="1"/>
  <c r="D527" i="1" s="1"/>
  <c r="H559" i="1"/>
  <c r="E523" i="1"/>
  <c r="D523" i="1" s="1"/>
  <c r="H555" i="1"/>
  <c r="E546" i="1"/>
  <c r="D546" i="1" s="1"/>
  <c r="H578" i="1"/>
  <c r="E544" i="1"/>
  <c r="D544" i="1" s="1"/>
  <c r="H576" i="1"/>
  <c r="E542" i="1"/>
  <c r="D542" i="1" s="1"/>
  <c r="H574" i="1"/>
  <c r="E540" i="1"/>
  <c r="D540" i="1" s="1"/>
  <c r="H572" i="1"/>
  <c r="E538" i="1"/>
  <c r="D538" i="1" s="1"/>
  <c r="H570" i="1"/>
  <c r="E536" i="1"/>
  <c r="D536" i="1" s="1"/>
  <c r="H568" i="1"/>
  <c r="E534" i="1"/>
  <c r="D534" i="1" s="1"/>
  <c r="H566" i="1"/>
  <c r="E532" i="1"/>
  <c r="D532" i="1" s="1"/>
  <c r="H564" i="1"/>
  <c r="E530" i="1"/>
  <c r="D530" i="1" s="1"/>
  <c r="H562" i="1"/>
  <c r="E528" i="1"/>
  <c r="D528" i="1" s="1"/>
  <c r="H560" i="1"/>
  <c r="E526" i="1"/>
  <c r="D526" i="1" s="1"/>
  <c r="H558" i="1"/>
  <c r="E524" i="1"/>
  <c r="D524" i="1" s="1"/>
  <c r="H556" i="1"/>
  <c r="E522" i="1"/>
  <c r="D522" i="1" s="1"/>
  <c r="H554" i="1"/>
  <c r="E520" i="1"/>
  <c r="D520" i="1" s="1"/>
  <c r="H552" i="1"/>
  <c r="E518" i="1"/>
  <c r="D518" i="1" s="1"/>
  <c r="H550" i="1"/>
  <c r="E516" i="1"/>
  <c r="D516" i="1" s="1"/>
  <c r="H548" i="1"/>
  <c r="E483" i="1"/>
  <c r="D483" i="1" s="1"/>
  <c r="H515" i="1"/>
  <c r="E515" i="1" l="1"/>
  <c r="D515" i="1" s="1"/>
  <c r="H547" i="1"/>
  <c r="E548" i="1"/>
  <c r="D548" i="1" s="1"/>
  <c r="H580" i="1"/>
  <c r="E550" i="1"/>
  <c r="D550" i="1" s="1"/>
  <c r="H582" i="1"/>
  <c r="E552" i="1"/>
  <c r="D552" i="1" s="1"/>
  <c r="H584" i="1"/>
  <c r="E554" i="1"/>
  <c r="D554" i="1" s="1"/>
  <c r="H586" i="1"/>
  <c r="E556" i="1"/>
  <c r="D556" i="1" s="1"/>
  <c r="H588" i="1"/>
  <c r="E558" i="1"/>
  <c r="D558" i="1" s="1"/>
  <c r="H590" i="1"/>
  <c r="E560" i="1"/>
  <c r="D560" i="1" s="1"/>
  <c r="H592" i="1"/>
  <c r="E562" i="1"/>
  <c r="D562" i="1" s="1"/>
  <c r="H594" i="1"/>
  <c r="E564" i="1"/>
  <c r="D564" i="1" s="1"/>
  <c r="H596" i="1"/>
  <c r="E566" i="1"/>
  <c r="D566" i="1" s="1"/>
  <c r="H598" i="1"/>
  <c r="E568" i="1"/>
  <c r="D568" i="1" s="1"/>
  <c r="H600" i="1"/>
  <c r="E570" i="1"/>
  <c r="D570" i="1" s="1"/>
  <c r="H602" i="1"/>
  <c r="E572" i="1"/>
  <c r="D572" i="1" s="1"/>
  <c r="H604" i="1"/>
  <c r="E574" i="1"/>
  <c r="D574" i="1" s="1"/>
  <c r="H606" i="1"/>
  <c r="E576" i="1"/>
  <c r="D576" i="1" s="1"/>
  <c r="H608" i="1"/>
  <c r="E578" i="1"/>
  <c r="D578" i="1" s="1"/>
  <c r="H610" i="1"/>
  <c r="E555" i="1"/>
  <c r="D555" i="1" s="1"/>
  <c r="H587" i="1"/>
  <c r="E559" i="1"/>
  <c r="D559" i="1" s="1"/>
  <c r="H591" i="1"/>
  <c r="E563" i="1"/>
  <c r="D563" i="1" s="1"/>
  <c r="H595" i="1"/>
  <c r="E567" i="1"/>
  <c r="D567" i="1" s="1"/>
  <c r="H599" i="1"/>
  <c r="E571" i="1"/>
  <c r="D571" i="1" s="1"/>
  <c r="H603" i="1"/>
  <c r="E575" i="1"/>
  <c r="D575" i="1" s="1"/>
  <c r="H607" i="1"/>
  <c r="E549" i="1"/>
  <c r="D549" i="1" s="1"/>
  <c r="H581" i="1"/>
  <c r="E551" i="1"/>
  <c r="D551" i="1" s="1"/>
  <c r="H583" i="1"/>
  <c r="E553" i="1"/>
  <c r="D553" i="1" s="1"/>
  <c r="H585" i="1"/>
  <c r="E557" i="1"/>
  <c r="D557" i="1" s="1"/>
  <c r="H589" i="1"/>
  <c r="E561" i="1"/>
  <c r="D561" i="1" s="1"/>
  <c r="H593" i="1"/>
  <c r="E565" i="1"/>
  <c r="D565" i="1" s="1"/>
  <c r="H597" i="1"/>
  <c r="E569" i="1"/>
  <c r="D569" i="1" s="1"/>
  <c r="H601" i="1"/>
  <c r="E573" i="1"/>
  <c r="D573" i="1" s="1"/>
  <c r="H605" i="1"/>
  <c r="E577" i="1"/>
  <c r="D577" i="1" s="1"/>
  <c r="H609" i="1"/>
  <c r="E609" i="1" l="1"/>
  <c r="D609" i="1" s="1"/>
  <c r="H641" i="1"/>
  <c r="E641" i="1" s="1"/>
  <c r="D641" i="1" s="1"/>
  <c r="E605" i="1"/>
  <c r="D605" i="1" s="1"/>
  <c r="H637" i="1"/>
  <c r="E637" i="1" s="1"/>
  <c r="D637" i="1" s="1"/>
  <c r="E601" i="1"/>
  <c r="D601" i="1" s="1"/>
  <c r="H633" i="1"/>
  <c r="E633" i="1" s="1"/>
  <c r="D633" i="1" s="1"/>
  <c r="E597" i="1"/>
  <c r="D597" i="1" s="1"/>
  <c r="H629" i="1"/>
  <c r="E629" i="1" s="1"/>
  <c r="D629" i="1" s="1"/>
  <c r="E593" i="1"/>
  <c r="D593" i="1" s="1"/>
  <c r="H625" i="1"/>
  <c r="E625" i="1" s="1"/>
  <c r="D625" i="1" s="1"/>
  <c r="E589" i="1"/>
  <c r="D589" i="1" s="1"/>
  <c r="H621" i="1"/>
  <c r="E621" i="1" s="1"/>
  <c r="D621" i="1" s="1"/>
  <c r="E585" i="1"/>
  <c r="D585" i="1" s="1"/>
  <c r="H617" i="1"/>
  <c r="E617" i="1" s="1"/>
  <c r="D617" i="1" s="1"/>
  <c r="E583" i="1"/>
  <c r="D583" i="1" s="1"/>
  <c r="H615" i="1"/>
  <c r="E615" i="1" s="1"/>
  <c r="D615" i="1" s="1"/>
  <c r="E581" i="1"/>
  <c r="D581" i="1" s="1"/>
  <c r="H613" i="1"/>
  <c r="E613" i="1" s="1"/>
  <c r="D613" i="1" s="1"/>
  <c r="E607" i="1"/>
  <c r="D607" i="1" s="1"/>
  <c r="H639" i="1"/>
  <c r="E639" i="1" s="1"/>
  <c r="D639" i="1" s="1"/>
  <c r="E603" i="1"/>
  <c r="D603" i="1" s="1"/>
  <c r="H635" i="1"/>
  <c r="E635" i="1" s="1"/>
  <c r="D635" i="1" s="1"/>
  <c r="E599" i="1"/>
  <c r="D599" i="1" s="1"/>
  <c r="H631" i="1"/>
  <c r="E631" i="1" s="1"/>
  <c r="D631" i="1" s="1"/>
  <c r="E595" i="1"/>
  <c r="D595" i="1" s="1"/>
  <c r="H627" i="1"/>
  <c r="E627" i="1" s="1"/>
  <c r="D627" i="1" s="1"/>
  <c r="E591" i="1"/>
  <c r="D591" i="1" s="1"/>
  <c r="H623" i="1"/>
  <c r="E623" i="1" s="1"/>
  <c r="D623" i="1" s="1"/>
  <c r="E587" i="1"/>
  <c r="D587" i="1" s="1"/>
  <c r="H619" i="1"/>
  <c r="E619" i="1" s="1"/>
  <c r="D619" i="1" s="1"/>
  <c r="E610" i="1"/>
  <c r="D610" i="1" s="1"/>
  <c r="H642" i="1"/>
  <c r="E642" i="1" s="1"/>
  <c r="D642" i="1" s="1"/>
  <c r="E608" i="1"/>
  <c r="D608" i="1" s="1"/>
  <c r="H640" i="1"/>
  <c r="E640" i="1" s="1"/>
  <c r="D640" i="1" s="1"/>
  <c r="E606" i="1"/>
  <c r="D606" i="1" s="1"/>
  <c r="H638" i="1"/>
  <c r="E638" i="1" s="1"/>
  <c r="D638" i="1" s="1"/>
  <c r="E604" i="1"/>
  <c r="D604" i="1" s="1"/>
  <c r="H636" i="1"/>
  <c r="E636" i="1" s="1"/>
  <c r="D636" i="1" s="1"/>
  <c r="E602" i="1"/>
  <c r="D602" i="1" s="1"/>
  <c r="H634" i="1"/>
  <c r="E634" i="1" s="1"/>
  <c r="D634" i="1" s="1"/>
  <c r="E600" i="1"/>
  <c r="D600" i="1" s="1"/>
  <c r="H632" i="1"/>
  <c r="E632" i="1" s="1"/>
  <c r="D632" i="1" s="1"/>
  <c r="E598" i="1"/>
  <c r="D598" i="1" s="1"/>
  <c r="H630" i="1"/>
  <c r="E630" i="1" s="1"/>
  <c r="D630" i="1" s="1"/>
  <c r="E596" i="1"/>
  <c r="D596" i="1" s="1"/>
  <c r="H628" i="1"/>
  <c r="E628" i="1" s="1"/>
  <c r="D628" i="1" s="1"/>
  <c r="E594" i="1"/>
  <c r="D594" i="1" s="1"/>
  <c r="H626" i="1"/>
  <c r="E626" i="1" s="1"/>
  <c r="D626" i="1" s="1"/>
  <c r="E592" i="1"/>
  <c r="D592" i="1" s="1"/>
  <c r="H624" i="1"/>
  <c r="E624" i="1" s="1"/>
  <c r="D624" i="1" s="1"/>
  <c r="E590" i="1"/>
  <c r="D590" i="1" s="1"/>
  <c r="H622" i="1"/>
  <c r="E622" i="1" s="1"/>
  <c r="D622" i="1" s="1"/>
  <c r="E588" i="1"/>
  <c r="D588" i="1" s="1"/>
  <c r="H620" i="1"/>
  <c r="E620" i="1" s="1"/>
  <c r="D620" i="1" s="1"/>
  <c r="E586" i="1"/>
  <c r="D586" i="1" s="1"/>
  <c r="H618" i="1"/>
  <c r="E618" i="1" s="1"/>
  <c r="D618" i="1" s="1"/>
  <c r="E584" i="1"/>
  <c r="D584" i="1" s="1"/>
  <c r="H616" i="1"/>
  <c r="E616" i="1" s="1"/>
  <c r="D616" i="1" s="1"/>
  <c r="E582" i="1"/>
  <c r="D582" i="1" s="1"/>
  <c r="H614" i="1"/>
  <c r="E614" i="1" s="1"/>
  <c r="D614" i="1" s="1"/>
  <c r="E580" i="1"/>
  <c r="D580" i="1" s="1"/>
  <c r="H612" i="1"/>
  <c r="E612" i="1" s="1"/>
  <c r="D612" i="1" s="1"/>
  <c r="E547" i="1"/>
  <c r="D547" i="1" s="1"/>
  <c r="H579" i="1"/>
  <c r="E579" i="1" l="1"/>
  <c r="D579" i="1" s="1"/>
  <c r="H611" i="1"/>
  <c r="E611" i="1" s="1"/>
  <c r="D611" i="1" s="1"/>
</calcChain>
</file>

<file path=xl/sharedStrings.xml><?xml version="1.0" encoding="utf-8"?>
<sst xmlns="http://schemas.openxmlformats.org/spreadsheetml/2006/main" count="16150" uniqueCount="2940">
  <si>
    <t>武器名称</t>
    <phoneticPr fontId="1" type="noConversion"/>
  </si>
  <si>
    <t>品质</t>
    <phoneticPr fontId="1" type="noConversion"/>
  </si>
  <si>
    <t>职业</t>
    <phoneticPr fontId="1" type="noConversion"/>
  </si>
  <si>
    <t>职业等级</t>
    <phoneticPr fontId="1" type="noConversion"/>
  </si>
  <si>
    <t>攻击力</t>
    <phoneticPr fontId="1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</si>
  <si>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id</t>
    </r>
    <phoneticPr fontId="1" type="noConversion"/>
  </si>
  <si>
    <t>hp</t>
    <phoneticPr fontId="1" type="noConversion"/>
  </si>
  <si>
    <t>mp</t>
    <phoneticPr fontId="1" type="noConversion"/>
  </si>
  <si>
    <t>力量</t>
    <phoneticPr fontId="1" type="noConversion"/>
  </si>
  <si>
    <t>防御</t>
    <phoneticPr fontId="1" type="noConversion"/>
  </si>
  <si>
    <t>魔法</t>
    <phoneticPr fontId="1" type="noConversion"/>
  </si>
  <si>
    <t>敏捷</t>
    <phoneticPr fontId="1" type="noConversion"/>
  </si>
  <si>
    <t>幸运</t>
    <phoneticPr fontId="1" type="noConversion"/>
  </si>
  <si>
    <t>命中</t>
    <phoneticPr fontId="1" type="noConversion"/>
  </si>
  <si>
    <t>闪避</t>
    <phoneticPr fontId="1" type="noConversion"/>
  </si>
  <si>
    <t>会心率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</si>
  <si>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</si>
  <si>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</si>
  <si>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</si>
  <si>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</si>
  <si>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</si>
  <si>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s</t>
    <phoneticPr fontId="1" type="noConversion"/>
  </si>
  <si>
    <t>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</si>
  <si>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</si>
  <si>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</si>
  <si>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</si>
  <si>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--</t>
    <phoneticPr fontId="1" type="noConversion"/>
  </si>
  <si>
    <t>战士</t>
    <phoneticPr fontId="1" type="noConversion"/>
  </si>
  <si>
    <t>武斗家</t>
    <phoneticPr fontId="1" type="noConversion"/>
  </si>
  <si>
    <t>魔法师</t>
    <phoneticPr fontId="1" type="noConversion"/>
  </si>
  <si>
    <t>僧侣</t>
    <phoneticPr fontId="1" type="noConversion"/>
  </si>
  <si>
    <t>舞师</t>
    <phoneticPr fontId="1" type="noConversion"/>
  </si>
  <si>
    <t>盗贼</t>
    <phoneticPr fontId="1" type="noConversion"/>
  </si>
  <si>
    <t>养羊师</t>
    <phoneticPr fontId="1" type="noConversion"/>
  </si>
  <si>
    <t>吟游诗人</t>
    <phoneticPr fontId="1" type="noConversion"/>
  </si>
  <si>
    <t>滑稽师</t>
    <phoneticPr fontId="1" type="noConversion"/>
  </si>
  <si>
    <t>水手</t>
    <phoneticPr fontId="1" type="noConversion"/>
  </si>
  <si>
    <t>战斗大师</t>
    <phoneticPr fontId="1" type="noConversion"/>
  </si>
  <si>
    <t>魔法战士</t>
    <phoneticPr fontId="1" type="noConversion"/>
  </si>
  <si>
    <t>圣骑士</t>
    <phoneticPr fontId="1" type="noConversion"/>
  </si>
  <si>
    <t>贤者</t>
    <phoneticPr fontId="1" type="noConversion"/>
  </si>
  <si>
    <t>魔物猎人</t>
    <phoneticPr fontId="1" type="noConversion"/>
  </si>
  <si>
    <t>海贼</t>
    <phoneticPr fontId="1" type="noConversion"/>
  </si>
  <si>
    <t>超级明星</t>
    <phoneticPr fontId="1" type="noConversion"/>
  </si>
  <si>
    <t>天地雷鳴士</t>
  </si>
  <si>
    <t>神之手</t>
    <phoneticPr fontId="1" type="noConversion"/>
  </si>
  <si>
    <t>勇者</t>
    <phoneticPr fontId="1" type="noConversion"/>
  </si>
  <si>
    <t>主属性at</t>
    <phoneticPr fontId="1" type="noConversion"/>
  </si>
  <si>
    <t>风def</t>
    <phoneticPr fontId="1" type="noConversion"/>
  </si>
  <si>
    <t>雷def</t>
    <phoneticPr fontId="1" type="noConversion"/>
  </si>
  <si>
    <t>水def</t>
    <phoneticPr fontId="1" type="noConversion"/>
  </si>
  <si>
    <t>火def</t>
    <phoneticPr fontId="1" type="noConversion"/>
  </si>
  <si>
    <t>暗def</t>
    <phoneticPr fontId="1" type="noConversion"/>
  </si>
  <si>
    <t>光def</t>
    <phoneticPr fontId="1" type="noConversion"/>
  </si>
  <si>
    <t>刀</t>
    <phoneticPr fontId="1" type="noConversion"/>
  </si>
  <si>
    <t>牙齿</t>
    <phoneticPr fontId="1" type="noConversion"/>
  </si>
  <si>
    <t>词缀1</t>
    <phoneticPr fontId="1" type="noConversion"/>
  </si>
  <si>
    <t>词缀2</t>
    <phoneticPr fontId="1" type="noConversion"/>
  </si>
  <si>
    <t>词缀3</t>
    <phoneticPr fontId="1" type="noConversion"/>
  </si>
  <si>
    <r>
      <rPr>
        <b/>
        <sz val="10"/>
        <color theme="1"/>
        <rFont val="Arial Unicode MS"/>
        <family val="2"/>
        <charset val="134"/>
      </rPr>
      <t>战士</t>
    </r>
  </si>
  <si>
    <r>
      <rPr>
        <b/>
        <sz val="10"/>
        <color theme="1"/>
        <rFont val="Arial Unicode MS"/>
        <family val="2"/>
        <charset val="134"/>
      </rPr>
      <t>武斗家</t>
    </r>
  </si>
  <si>
    <r>
      <rPr>
        <sz val="10"/>
        <color theme="1"/>
        <rFont val="宋体"/>
        <family val="2"/>
      </rPr>
      <t>魔法师</t>
    </r>
    <phoneticPr fontId="1" type="noConversion"/>
  </si>
  <si>
    <r>
      <rPr>
        <b/>
        <sz val="10"/>
        <color theme="1"/>
        <rFont val="Arial Unicode MS"/>
        <family val="2"/>
        <charset val="134"/>
      </rPr>
      <t>僧侣</t>
    </r>
  </si>
  <si>
    <r>
      <rPr>
        <b/>
        <sz val="10"/>
        <color theme="1"/>
        <rFont val="Arial Unicode MS"/>
        <family val="2"/>
        <charset val="134"/>
      </rPr>
      <t>舞师</t>
    </r>
  </si>
  <si>
    <r>
      <rPr>
        <b/>
        <sz val="10"/>
        <color theme="1"/>
        <rFont val="Arial Unicode MS"/>
        <family val="2"/>
        <charset val="134"/>
      </rPr>
      <t>盗贼</t>
    </r>
  </si>
  <si>
    <r>
      <rPr>
        <b/>
        <sz val="10"/>
        <color theme="1"/>
        <rFont val="Arial Unicode MS"/>
        <family val="2"/>
        <charset val="134"/>
      </rPr>
      <t>养羊师</t>
    </r>
  </si>
  <si>
    <r>
      <rPr>
        <b/>
        <sz val="10"/>
        <color theme="1"/>
        <rFont val="Arial Unicode MS"/>
        <family val="2"/>
        <charset val="134"/>
      </rPr>
      <t>吟游诗人</t>
    </r>
  </si>
  <si>
    <r>
      <rPr>
        <b/>
        <sz val="10"/>
        <color theme="1"/>
        <rFont val="Arial Unicode MS"/>
        <family val="2"/>
        <charset val="134"/>
      </rPr>
      <t>滑稽师</t>
    </r>
  </si>
  <si>
    <r>
      <rPr>
        <b/>
        <sz val="10"/>
        <color theme="1"/>
        <rFont val="Arial Unicode MS"/>
        <family val="2"/>
        <charset val="134"/>
      </rPr>
      <t>水手</t>
    </r>
  </si>
  <si>
    <r>
      <rPr>
        <sz val="10"/>
        <color theme="1"/>
        <rFont val="Arial Unicode MS"/>
        <family val="2"/>
        <charset val="134"/>
      </rPr>
      <t>战斗大师</t>
    </r>
  </si>
  <si>
    <r>
      <rPr>
        <sz val="10"/>
        <color theme="1"/>
        <rFont val="Arial Unicode MS"/>
        <family val="2"/>
        <charset val="134"/>
      </rPr>
      <t>魔法战士</t>
    </r>
  </si>
  <si>
    <r>
      <rPr>
        <sz val="10"/>
        <color theme="1"/>
        <rFont val="Arial Unicode MS"/>
        <family val="2"/>
        <charset val="134"/>
      </rPr>
      <t>圣骑士</t>
    </r>
  </si>
  <si>
    <r>
      <rPr>
        <sz val="10"/>
        <color theme="1"/>
        <rFont val="Arial Unicode MS"/>
        <family val="2"/>
        <charset val="134"/>
      </rPr>
      <t>贤者</t>
    </r>
  </si>
  <si>
    <r>
      <rPr>
        <sz val="10"/>
        <color theme="1"/>
        <rFont val="Arial Unicode MS"/>
        <family val="2"/>
        <charset val="134"/>
      </rPr>
      <t>魔物猎人</t>
    </r>
  </si>
  <si>
    <r>
      <rPr>
        <sz val="10"/>
        <color theme="1"/>
        <rFont val="Arial Unicode MS"/>
        <family val="2"/>
        <charset val="134"/>
      </rPr>
      <t>海贼</t>
    </r>
  </si>
  <si>
    <r>
      <rPr>
        <sz val="10"/>
        <color theme="1"/>
        <rFont val="Arial Unicode MS"/>
        <family val="2"/>
        <charset val="134"/>
      </rPr>
      <t>超级明星</t>
    </r>
  </si>
  <si>
    <r>
      <rPr>
        <sz val="10"/>
        <color theme="1"/>
        <rFont val="Arial Unicode MS"/>
        <family val="2"/>
        <charset val="134"/>
      </rPr>
      <t>天地雷鳴士</t>
    </r>
  </si>
  <si>
    <r>
      <rPr>
        <sz val="10"/>
        <color theme="1"/>
        <rFont val="Arial Unicode MS"/>
        <family val="2"/>
        <charset val="134"/>
      </rPr>
      <t>神之手</t>
    </r>
  </si>
  <si>
    <r>
      <rPr>
        <sz val="10"/>
        <color theme="1"/>
        <rFont val="Arial Unicode MS"/>
        <family val="2"/>
        <charset val="134"/>
      </rPr>
      <t>勇者</t>
    </r>
  </si>
  <si>
    <t>法杖</t>
    <phoneticPr fontId="1" type="noConversion"/>
  </si>
  <si>
    <t>法杖</t>
    <phoneticPr fontId="1" type="noConversion"/>
  </si>
  <si>
    <t>刀</t>
    <phoneticPr fontId="1" type="noConversion"/>
  </si>
  <si>
    <t>拳套</t>
    <phoneticPr fontId="1" type="noConversion"/>
  </si>
  <si>
    <t>锤子</t>
    <phoneticPr fontId="1" type="noConversion"/>
  </si>
  <si>
    <t>a</t>
    <phoneticPr fontId="1" type="noConversion"/>
  </si>
  <si>
    <t>传说的</t>
    <phoneticPr fontId="1" type="noConversion"/>
  </si>
  <si>
    <t>闪耀的</t>
    <phoneticPr fontId="1" type="noConversion"/>
  </si>
  <si>
    <t>优质的</t>
    <phoneticPr fontId="1" type="noConversion"/>
  </si>
  <si>
    <t>普通的</t>
    <phoneticPr fontId="1" type="noConversion"/>
  </si>
  <si>
    <t>神奇的</t>
    <phoneticPr fontId="1" type="noConversion"/>
  </si>
  <si>
    <t>犀利的</t>
    <phoneticPr fontId="1" type="noConversion"/>
  </si>
  <si>
    <t>发亮的</t>
    <phoneticPr fontId="1" type="noConversion"/>
  </si>
  <si>
    <t>破旧的</t>
    <phoneticPr fontId="1" type="noConversion"/>
  </si>
  <si>
    <t>璀璨的</t>
    <phoneticPr fontId="1" type="noConversion"/>
  </si>
  <si>
    <t>神秘的</t>
    <phoneticPr fontId="1" type="noConversion"/>
  </si>
  <si>
    <t>拉风的</t>
    <phoneticPr fontId="1" type="noConversion"/>
  </si>
  <si>
    <t>精致的</t>
    <phoneticPr fontId="1" type="noConversion"/>
  </si>
  <si>
    <t>坚硬的</t>
    <phoneticPr fontId="1" type="noConversion"/>
  </si>
  <si>
    <t>水晶</t>
    <phoneticPr fontId="1" type="noConversion"/>
  </si>
  <si>
    <t>青铜</t>
    <phoneticPr fontId="1" type="noConversion"/>
  </si>
  <si>
    <t>白银</t>
    <phoneticPr fontId="1" type="noConversion"/>
  </si>
  <si>
    <t>一般的</t>
    <phoneticPr fontId="1" type="noConversion"/>
  </si>
  <si>
    <t>精钢</t>
    <phoneticPr fontId="1" type="noConversion"/>
  </si>
  <si>
    <t>初级的</t>
    <phoneticPr fontId="1" type="noConversion"/>
  </si>
  <si>
    <t>精灵</t>
    <phoneticPr fontId="1" type="noConversion"/>
  </si>
  <si>
    <t>智慧</t>
    <phoneticPr fontId="1" type="noConversion"/>
  </si>
  <si>
    <t>晨曦</t>
    <phoneticPr fontId="1" type="noConversion"/>
  </si>
  <si>
    <t>女神</t>
    <phoneticPr fontId="1" type="noConversion"/>
  </si>
  <si>
    <t>卡尼亚</t>
    <phoneticPr fontId="1" type="noConversion"/>
  </si>
  <si>
    <t>忏悔</t>
    <phoneticPr fontId="1" type="noConversion"/>
  </si>
  <si>
    <t>塞尔塔</t>
    <phoneticPr fontId="1" type="noConversion"/>
  </si>
  <si>
    <t>斯塞提</t>
    <phoneticPr fontId="1" type="noConversion"/>
  </si>
  <si>
    <t>魔王</t>
    <phoneticPr fontId="1" type="noConversion"/>
  </si>
  <si>
    <t>虚幻</t>
    <phoneticPr fontId="1" type="noConversion"/>
  </si>
  <si>
    <t>遗迹</t>
    <phoneticPr fontId="1" type="noConversion"/>
  </si>
  <si>
    <t>言语</t>
    <phoneticPr fontId="1" type="noConversion"/>
  </si>
  <si>
    <t>混乱</t>
    <phoneticPr fontId="1" type="noConversion"/>
  </si>
  <si>
    <t>img</t>
    <phoneticPr fontId="1" type="noConversion"/>
  </si>
  <si>
    <t>锤子</t>
    <phoneticPr fontId="1" type="noConversion"/>
  </si>
  <si>
    <t>重锤</t>
    <phoneticPr fontId="1" type="noConversion"/>
  </si>
  <si>
    <t>轻锤</t>
    <phoneticPr fontId="1" type="noConversion"/>
  </si>
  <si>
    <t>短刀</t>
    <phoneticPr fontId="1" type="noConversion"/>
  </si>
  <si>
    <t>刃</t>
    <phoneticPr fontId="1" type="noConversion"/>
  </si>
  <si>
    <t>魔杖</t>
    <phoneticPr fontId="1" type="noConversion"/>
  </si>
  <si>
    <t>权杖</t>
    <phoneticPr fontId="1" type="noConversion"/>
  </si>
  <si>
    <t>獠牙</t>
    <phoneticPr fontId="1" type="noConversion"/>
  </si>
  <si>
    <t>毒牙</t>
    <phoneticPr fontId="1" type="noConversion"/>
  </si>
  <si>
    <t>重拳</t>
    <phoneticPr fontId="1" type="noConversion"/>
  </si>
  <si>
    <t>轻拳</t>
    <phoneticPr fontId="1" type="noConversion"/>
  </si>
  <si>
    <t>技能</t>
    <phoneticPr fontId="1" type="noConversion"/>
  </si>
  <si>
    <t>武器类型</t>
    <phoneticPr fontId="1" type="noConversion"/>
  </si>
  <si>
    <t>枪</t>
  </si>
  <si>
    <t>枪</t>
    <phoneticPr fontId="1" type="noConversion"/>
  </si>
  <si>
    <t>镰刀</t>
    <phoneticPr fontId="1" type="noConversion"/>
  </si>
  <si>
    <t>法杖</t>
    <phoneticPr fontId="1" type="noConversion"/>
  </si>
  <si>
    <t>烟斗</t>
    <phoneticPr fontId="1" type="noConversion"/>
  </si>
  <si>
    <t>扇子</t>
    <phoneticPr fontId="1" type="noConversion"/>
  </si>
  <si>
    <t>牙齿</t>
    <phoneticPr fontId="1" type="noConversion"/>
  </si>
  <si>
    <t>球</t>
    <phoneticPr fontId="1" type="noConversion"/>
  </si>
  <si>
    <t>爪</t>
    <phoneticPr fontId="1" type="noConversion"/>
  </si>
  <si>
    <t>烟斗</t>
    <phoneticPr fontId="1" type="noConversion"/>
  </si>
  <si>
    <t>弓</t>
    <phoneticPr fontId="1" type="noConversion"/>
  </si>
  <si>
    <t>球</t>
    <phoneticPr fontId="1" type="noConversion"/>
  </si>
  <si>
    <t>法球</t>
    <phoneticPr fontId="1" type="noConversion"/>
  </si>
  <si>
    <t>扇子</t>
    <phoneticPr fontId="1" type="noConversion"/>
  </si>
  <si>
    <t>舞扇</t>
    <phoneticPr fontId="1" type="noConversion"/>
  </si>
  <si>
    <t>羽扇</t>
    <phoneticPr fontId="1" type="noConversion"/>
  </si>
  <si>
    <t>爪</t>
    <phoneticPr fontId="1" type="noConversion"/>
  </si>
  <si>
    <t>魔杖</t>
    <phoneticPr fontId="1" type="noConversion"/>
  </si>
  <si>
    <t>弓</t>
    <phoneticPr fontId="1" type="noConversion"/>
  </si>
  <si>
    <t>短弓</t>
    <phoneticPr fontId="1" type="noConversion"/>
  </si>
  <si>
    <t>硬弓</t>
    <phoneticPr fontId="1" type="noConversion"/>
  </si>
  <si>
    <t>枪</t>
    <phoneticPr fontId="1" type="noConversion"/>
  </si>
  <si>
    <t>钢枪</t>
    <phoneticPr fontId="1" type="noConversion"/>
  </si>
  <si>
    <t>玉枪</t>
    <phoneticPr fontId="1" type="noConversion"/>
  </si>
  <si>
    <t>血爪</t>
    <phoneticPr fontId="1" type="noConversion"/>
  </si>
  <si>
    <t>毒爪</t>
    <phoneticPr fontId="1" type="noConversion"/>
  </si>
  <si>
    <t>毒球</t>
    <phoneticPr fontId="1" type="noConversion"/>
  </si>
  <si>
    <t>颓废</t>
    <phoneticPr fontId="1" type="noConversion"/>
  </si>
  <si>
    <t>玄铁</t>
    <phoneticPr fontId="1" type="noConversion"/>
  </si>
  <si>
    <t>空灵</t>
    <phoneticPr fontId="1" type="noConversion"/>
  </si>
  <si>
    <t>凌厉的</t>
    <phoneticPr fontId="1" type="noConversion"/>
  </si>
  <si>
    <t>--</t>
    <phoneticPr fontId="1" type="noConversion"/>
  </si>
  <si>
    <t>id</t>
    <phoneticPr fontId="1" type="noConversion"/>
  </si>
  <si>
    <t>img</t>
    <phoneticPr fontId="1" type="noConversion"/>
  </si>
  <si>
    <t>type</t>
    <phoneticPr fontId="1" type="noConversion"/>
  </si>
  <si>
    <t>wt</t>
    <phoneticPr fontId="1" type="noConversion"/>
  </si>
  <si>
    <t>name</t>
    <phoneticPr fontId="1" type="noConversion"/>
  </si>
  <si>
    <t>sell</t>
    <phoneticPr fontId="1" type="noConversion"/>
  </si>
  <si>
    <t>attr</t>
    <phoneticPr fontId="1" type="noConversion"/>
  </si>
  <si>
    <t>buy</t>
    <phoneticPr fontId="1" type="noConversion"/>
  </si>
  <si>
    <t>equip</t>
  </si>
  <si>
    <t>level</t>
  </si>
  <si>
    <t>maxHP</t>
  </si>
  <si>
    <t>maxSP</t>
  </si>
  <si>
    <t>maxFS</t>
  </si>
  <si>
    <t>pAtk</t>
  </si>
  <si>
    <t>pDef</t>
  </si>
  <si>
    <t>mAtk</t>
  </si>
  <si>
    <t>mDef</t>
  </si>
  <si>
    <t>agile</t>
  </si>
  <si>
    <t>lucky</t>
  </si>
  <si>
    <t>hit</t>
  </si>
  <si>
    <t>miss</t>
  </si>
  <si>
    <t>critical</t>
  </si>
  <si>
    <t>move</t>
  </si>
  <si>
    <t>cp</t>
  </si>
  <si>
    <t>command</t>
  </si>
  <si>
    <t>battle</t>
  </si>
  <si>
    <t>锤子</t>
    <phoneticPr fontId="1" type="noConversion"/>
  </si>
  <si>
    <t>IC1001</t>
  </si>
  <si>
    <t>IC1002</t>
  </si>
  <si>
    <t>IC1006</t>
    <phoneticPr fontId="1" type="noConversion"/>
  </si>
  <si>
    <t>IC1016</t>
    <phoneticPr fontId="1" type="noConversion"/>
  </si>
  <si>
    <t>IC1022</t>
    <phoneticPr fontId="1" type="noConversion"/>
  </si>
  <si>
    <t>IC1028</t>
    <phoneticPr fontId="1" type="noConversion"/>
  </si>
  <si>
    <t>IC1032</t>
    <phoneticPr fontId="1" type="noConversion"/>
  </si>
  <si>
    <t>IC1033</t>
    <phoneticPr fontId="1" type="noConversion"/>
  </si>
  <si>
    <t>IC1034</t>
    <phoneticPr fontId="1" type="noConversion"/>
  </si>
  <si>
    <t>IC1035</t>
  </si>
  <si>
    <t>IC1036</t>
  </si>
  <si>
    <t>IC1037</t>
  </si>
  <si>
    <t>发亮的晨曦锤子</t>
  </si>
  <si>
    <t>破旧的虚幻轻锤</t>
  </si>
  <si>
    <t>神奇的精钢刀</t>
  </si>
  <si>
    <t>犀利的忏悔刃</t>
  </si>
  <si>
    <t>闪耀的颓废刃</t>
  </si>
  <si>
    <t>闪耀的白银权杖</t>
  </si>
  <si>
    <t>闪耀的玄铁权杖</t>
  </si>
  <si>
    <t>坚硬的青铜权杖</t>
  </si>
  <si>
    <t>发亮的女神法杖</t>
  </si>
  <si>
    <t>神秘的混乱魔杖</t>
  </si>
  <si>
    <t>犀利的言语魔杖</t>
  </si>
  <si>
    <t>拉风的卡尼亚魔杖</t>
  </si>
  <si>
    <t>犀利的精钢魔杖</t>
  </si>
  <si>
    <t>普通的忏悔魔杖</t>
  </si>
  <si>
    <t>犀利的精灵舞扇</t>
  </si>
  <si>
    <t>拉风的白银毒牙</t>
  </si>
  <si>
    <t>拉风的卡尼亚獠牙</t>
  </si>
  <si>
    <t>犀利的精灵法杖</t>
  </si>
  <si>
    <t>优质的空灵魔杖</t>
  </si>
  <si>
    <t>凌厉的空灵法杖</t>
  </si>
  <si>
    <t>神秘的水晶烟斗</t>
  </si>
  <si>
    <t>拉风的白银烟斗</t>
  </si>
  <si>
    <t>优质的青铜烟斗</t>
  </si>
  <si>
    <t>凌厉的塞尔塔烟斗</t>
  </si>
  <si>
    <t>初级的晨曦烟斗</t>
  </si>
  <si>
    <t>坚硬的忏悔重拳</t>
  </si>
  <si>
    <t>坚硬的白银轻锤</t>
  </si>
  <si>
    <t>发亮的混乱锤子</t>
  </si>
  <si>
    <t>精致的颓废重锤</t>
  </si>
  <si>
    <t>凌厉的遗迹重锤</t>
  </si>
  <si>
    <t>一般的晨曦轻锤</t>
  </si>
  <si>
    <t>神秘的精钢权杖</t>
  </si>
  <si>
    <t>闪耀的斯塞提法杖</t>
  </si>
  <si>
    <t>犀利的女神法杖</t>
  </si>
  <si>
    <t>初级的水晶魔杖</t>
  </si>
  <si>
    <t>璀璨的魔王爪</t>
  </si>
  <si>
    <t>璀璨的遗迹短刀</t>
  </si>
  <si>
    <t>拉风的卡尼亚刀</t>
  </si>
  <si>
    <t>发亮的忏悔刃</t>
  </si>
  <si>
    <t>破旧的言语短刀</t>
  </si>
  <si>
    <t>传说的遗迹烟斗</t>
  </si>
  <si>
    <t>璀璨的智慧烟斗</t>
  </si>
  <si>
    <t>精致的女神烟斗</t>
  </si>
  <si>
    <t>犀利的颓废烟斗</t>
  </si>
  <si>
    <t>发亮的水晶烟斗</t>
  </si>
  <si>
    <t>破旧的魔王烟斗</t>
  </si>
  <si>
    <t>初级的智慧法球</t>
  </si>
  <si>
    <t>一般的塞尔塔毒球</t>
  </si>
  <si>
    <t>神秘的水晶拳套</t>
  </si>
  <si>
    <t>拉风的颓废轻拳</t>
  </si>
  <si>
    <t>坚硬的白银重拳</t>
  </si>
  <si>
    <t>初级的卡尼亚拳套</t>
  </si>
  <si>
    <t>优质的斯塞提刃</t>
  </si>
  <si>
    <t>mp</t>
    <phoneticPr fontId="1" type="noConversion"/>
  </si>
  <si>
    <t>防御</t>
    <phoneticPr fontId="1" type="noConversion"/>
  </si>
  <si>
    <t>魔法</t>
    <phoneticPr fontId="1" type="noConversion"/>
  </si>
  <si>
    <t>敏捷</t>
    <phoneticPr fontId="1" type="noConversion"/>
  </si>
  <si>
    <t>命中</t>
    <phoneticPr fontId="1" type="noConversion"/>
  </si>
  <si>
    <t>幸运</t>
    <phoneticPr fontId="1" type="noConversion"/>
  </si>
  <si>
    <t>闪避</t>
    <phoneticPr fontId="1" type="noConversion"/>
  </si>
  <si>
    <t>暴击</t>
    <phoneticPr fontId="1" type="noConversion"/>
  </si>
  <si>
    <t>风</t>
    <phoneticPr fontId="1" type="noConversion"/>
  </si>
  <si>
    <t>雷</t>
    <phoneticPr fontId="1" type="noConversion"/>
  </si>
  <si>
    <t>水</t>
    <phoneticPr fontId="1" type="noConversion"/>
  </si>
  <si>
    <t>火</t>
    <phoneticPr fontId="1" type="noConversion"/>
  </si>
  <si>
    <t>暗</t>
    <phoneticPr fontId="1" type="noConversion"/>
  </si>
  <si>
    <t>光</t>
    <phoneticPr fontId="1" type="noConversion"/>
  </si>
  <si>
    <t>飞行</t>
    <phoneticPr fontId="1" type="noConversion"/>
  </si>
  <si>
    <t>龙</t>
    <phoneticPr fontId="1" type="noConversion"/>
  </si>
  <si>
    <t>僵尸</t>
    <phoneticPr fontId="1" type="noConversion"/>
  </si>
  <si>
    <t>土</t>
    <phoneticPr fontId="1" type="noConversion"/>
  </si>
  <si>
    <t>金属</t>
    <phoneticPr fontId="1" type="noConversion"/>
  </si>
  <si>
    <r>
      <rPr>
        <sz val="10"/>
        <color theme="1"/>
        <rFont val="宋体"/>
        <family val="2"/>
      </rPr>
      <t>魔法师</t>
    </r>
    <phoneticPr fontId="1" type="noConversion"/>
  </si>
  <si>
    <t>hp</t>
    <phoneticPr fontId="1" type="noConversion"/>
  </si>
  <si>
    <t>力量</t>
    <phoneticPr fontId="1" type="noConversion"/>
  </si>
  <si>
    <t>火</t>
    <phoneticPr fontId="1" type="noConversion"/>
  </si>
  <si>
    <t>风</t>
    <phoneticPr fontId="1" type="noConversion"/>
  </si>
  <si>
    <t>雷</t>
    <phoneticPr fontId="1" type="noConversion"/>
  </si>
  <si>
    <t>光</t>
    <phoneticPr fontId="1" type="noConversion"/>
  </si>
  <si>
    <t>暗</t>
    <phoneticPr fontId="1" type="noConversion"/>
  </si>
  <si>
    <t>水</t>
    <phoneticPr fontId="1" type="noConversion"/>
  </si>
  <si>
    <t>副属性数量</t>
    <phoneticPr fontId="1" type="noConversion"/>
  </si>
  <si>
    <t>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</si>
  <si>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</si>
  <si>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</si>
  <si>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</si>
  <si>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主属性at</t>
    <phoneticPr fontId="1" type="noConversion"/>
  </si>
  <si>
    <t>s</t>
    <phoneticPr fontId="1" type="noConversion"/>
  </si>
  <si>
    <t>c</t>
    <phoneticPr fontId="1" type="noConversion"/>
  </si>
  <si>
    <t>神秘的斯塞提锤子</t>
  </si>
  <si>
    <t>传说的魔王轻锤</t>
  </si>
  <si>
    <t>神奇的青铜锤子</t>
  </si>
  <si>
    <t>神秘的魔王重锤</t>
  </si>
  <si>
    <t>传说的卡尼亚重锤</t>
  </si>
  <si>
    <t>神秘的空灵轻锤</t>
  </si>
  <si>
    <t>璀璨的水晶轻锤</t>
  </si>
  <si>
    <t>神秘的言语锤子</t>
  </si>
  <si>
    <t>犀利的晨曦锤子</t>
  </si>
  <si>
    <t>拉风的卡尼亚轻锤</t>
  </si>
  <si>
    <t>犀利的塞尔塔锤子</t>
  </si>
  <si>
    <t>犀利的遗迹重锤</t>
  </si>
  <si>
    <t>闪耀的水晶轻锤</t>
  </si>
  <si>
    <t>精致的水晶重锤</t>
  </si>
  <si>
    <t>拉风的卡尼亚锤子</t>
  </si>
  <si>
    <t>凌厉的遗迹轻锤</t>
  </si>
  <si>
    <t>坚硬的精灵轻锤</t>
  </si>
  <si>
    <t>发亮的言语轻锤</t>
  </si>
  <si>
    <t>优质的卡尼亚重锤</t>
  </si>
  <si>
    <t>坚硬的玄铁锤子</t>
  </si>
  <si>
    <t>凌厉的女神重锤</t>
  </si>
  <si>
    <t>凌厉的水晶轻锤</t>
  </si>
  <si>
    <t>发亮的青铜锤子</t>
  </si>
  <si>
    <t>一般的虚幻重锤</t>
  </si>
  <si>
    <t>破旧的青铜锤子</t>
  </si>
  <si>
    <t>一般的精钢重锤</t>
  </si>
  <si>
    <t>普通的晨曦重锤</t>
  </si>
  <si>
    <t>一般的遗迹锤子</t>
  </si>
  <si>
    <t>神秘的忏悔短刀</t>
  </si>
  <si>
    <t>传说的精钢短刀</t>
  </si>
  <si>
    <t>神奇的精灵刃</t>
  </si>
  <si>
    <t>璀璨的空灵短刀</t>
  </si>
  <si>
    <t>传说的颓废刀</t>
  </si>
  <si>
    <t>璀璨的玄铁刀</t>
  </si>
  <si>
    <t>神奇的白银短刀</t>
  </si>
  <si>
    <t>精致的魔王刃</t>
  </si>
  <si>
    <t>犀利的虚幻刃</t>
  </si>
  <si>
    <t>拉风的玄铁刃</t>
  </si>
  <si>
    <t>闪耀的女神刃</t>
  </si>
  <si>
    <t>精致的女神刀</t>
  </si>
  <si>
    <t>犀利的忏悔短刀</t>
  </si>
  <si>
    <t>拉风的精钢刀</t>
  </si>
  <si>
    <t>发亮的言语刀</t>
  </si>
  <si>
    <t>优质的塞尔塔刃</t>
  </si>
  <si>
    <t>优质的女神刀</t>
  </si>
  <si>
    <t>坚硬的精灵刀</t>
  </si>
  <si>
    <t>凌厉的言语短刀</t>
  </si>
  <si>
    <t>发亮的遗迹短刀</t>
  </si>
  <si>
    <t>坚硬的混乱刀</t>
  </si>
  <si>
    <t>坚硬的女神刀</t>
  </si>
  <si>
    <t>普通的白银刃</t>
  </si>
  <si>
    <t>普通的白银短刀</t>
  </si>
  <si>
    <t>初级的混乱刃</t>
  </si>
  <si>
    <t>普通的玄铁刃</t>
  </si>
  <si>
    <t>一般的魔王刀</t>
  </si>
  <si>
    <t>初级的白银刃</t>
  </si>
  <si>
    <t>初级的遗迹短刀</t>
  </si>
  <si>
    <t>神秘的空灵权杖</t>
  </si>
  <si>
    <t>传说的忏悔魔杖</t>
  </si>
  <si>
    <t>传说的遗迹权杖</t>
  </si>
  <si>
    <t>传说的青铜法杖</t>
  </si>
  <si>
    <t>神奇的智慧权杖</t>
  </si>
  <si>
    <t>神秘的水晶权杖</t>
  </si>
  <si>
    <t>神奇的晨曦权杖</t>
  </si>
  <si>
    <t>闪耀的言语权杖</t>
  </si>
  <si>
    <t>拉风的玄铁魔杖</t>
  </si>
  <si>
    <t>精致的塞尔塔权杖</t>
  </si>
  <si>
    <t>闪耀的虚幻权杖</t>
  </si>
  <si>
    <t>拉风的女神魔杖</t>
  </si>
  <si>
    <t>精致的斯塞提法杖</t>
  </si>
  <si>
    <t>凌厉的颓废权杖</t>
  </si>
  <si>
    <t>凌厉的女神法杖</t>
  </si>
  <si>
    <t>优质的忏悔魔杖</t>
  </si>
  <si>
    <t>凌厉的精钢魔杖</t>
  </si>
  <si>
    <t>优质的精钢权杖</t>
  </si>
  <si>
    <t>坚硬的玄铁魔杖</t>
  </si>
  <si>
    <t>发亮的混乱魔杖</t>
  </si>
  <si>
    <t>普通的空灵魔杖</t>
  </si>
  <si>
    <t>破旧的玄铁权杖</t>
  </si>
  <si>
    <t>一般的智慧权杖</t>
  </si>
  <si>
    <t>破旧的遗迹魔杖</t>
  </si>
  <si>
    <t>普通的忏悔法杖</t>
  </si>
  <si>
    <t>破旧的玄铁法杖</t>
  </si>
  <si>
    <t>普通的忏悔权杖</t>
  </si>
  <si>
    <t>传说的塞尔塔魔杖</t>
  </si>
  <si>
    <t>传说的斯塞提爪</t>
  </si>
  <si>
    <t>神秘的玄铁权杖</t>
  </si>
  <si>
    <t>传说的空灵爪</t>
  </si>
  <si>
    <t>璀璨的玄铁权杖</t>
  </si>
  <si>
    <t>闪耀的斯塞提魔杖</t>
  </si>
  <si>
    <t>精致的水晶爪</t>
  </si>
  <si>
    <t>犀利的女神权杖</t>
  </si>
  <si>
    <t>精致的卡尼亚爪</t>
  </si>
  <si>
    <t>精致的颓废爪</t>
  </si>
  <si>
    <t>拉风的白银爪</t>
  </si>
  <si>
    <t>发亮的精灵权杖</t>
  </si>
  <si>
    <t>坚硬的塞尔塔爪</t>
  </si>
  <si>
    <t>凌厉的空灵权杖</t>
  </si>
  <si>
    <t>优质的玄铁魔杖</t>
  </si>
  <si>
    <t>发亮的玄铁权杖</t>
  </si>
  <si>
    <t>优质的智慧权杖</t>
  </si>
  <si>
    <t>一般的塞尔塔爪</t>
  </si>
  <si>
    <t>初级的魔王魔杖</t>
  </si>
  <si>
    <t>普通的虚幻魔杖</t>
  </si>
  <si>
    <t>破旧的白银权杖</t>
  </si>
  <si>
    <t>破旧的颓废爪</t>
  </si>
  <si>
    <t>普通的白银魔杖</t>
  </si>
  <si>
    <t>初级的晨曦魔杖</t>
  </si>
  <si>
    <t>破旧的空灵爪</t>
  </si>
  <si>
    <t>璀璨的言语舞扇</t>
  </si>
  <si>
    <t>璀璨的虚幻羽扇</t>
  </si>
  <si>
    <t>璀璨的水晶扇子</t>
  </si>
  <si>
    <t>神秘的言语舞扇</t>
  </si>
  <si>
    <t>神奇的晨曦羽扇</t>
  </si>
  <si>
    <t>神秘的精灵扇子</t>
  </si>
  <si>
    <t>神奇的魔王羽扇</t>
  </si>
  <si>
    <t>传说的言语羽扇</t>
  </si>
  <si>
    <t>闪耀的空灵舞扇</t>
  </si>
  <si>
    <t>精致的女神羽扇</t>
  </si>
  <si>
    <t>拉风的精钢扇子</t>
  </si>
  <si>
    <t>犀利的精灵羽扇</t>
  </si>
  <si>
    <t>精致的魔王羽扇</t>
  </si>
  <si>
    <t>犀利的卡尼亚舞扇</t>
  </si>
  <si>
    <t>闪耀的塞尔塔舞扇</t>
  </si>
  <si>
    <t>凌厉的白银舞扇</t>
  </si>
  <si>
    <t>凌厉的忏悔舞扇</t>
  </si>
  <si>
    <t>凌厉的女神舞扇</t>
  </si>
  <si>
    <t>凌厉的精钢羽扇</t>
  </si>
  <si>
    <t>凌厉的混乱舞扇</t>
  </si>
  <si>
    <t>发亮的卡尼亚舞扇</t>
  </si>
  <si>
    <t>优质的水晶羽扇</t>
  </si>
  <si>
    <t>凌厉的白银扇子</t>
  </si>
  <si>
    <t>普通的魔王舞扇</t>
  </si>
  <si>
    <t>破旧的青铜扇子</t>
  </si>
  <si>
    <t>普通的精钢扇子</t>
  </si>
  <si>
    <t>一般的魔王舞扇</t>
  </si>
  <si>
    <t>初级的玄铁扇子</t>
  </si>
  <si>
    <t>一般的斯塞提羽扇</t>
  </si>
  <si>
    <t>初级的精钢扇子</t>
  </si>
  <si>
    <t>一般的忏悔羽扇</t>
  </si>
  <si>
    <t>传说的遗迹獠牙</t>
  </si>
  <si>
    <t>神奇的颓废牙齿</t>
  </si>
  <si>
    <t>神奇的魔王毒牙</t>
  </si>
  <si>
    <t>传说的精钢獠牙</t>
  </si>
  <si>
    <t>神秘的白银獠牙</t>
  </si>
  <si>
    <t>传说的玄铁牙齿</t>
  </si>
  <si>
    <t>传说的塞尔塔獠牙</t>
  </si>
  <si>
    <t>璀璨的空灵毒牙</t>
  </si>
  <si>
    <t>犀利的精钢毒牙</t>
  </si>
  <si>
    <t>犀利的遗迹獠牙</t>
  </si>
  <si>
    <t>拉风的斯塞提毒牙</t>
  </si>
  <si>
    <t>犀利的塞尔塔毒牙</t>
  </si>
  <si>
    <t>拉风的水晶毒牙</t>
  </si>
  <si>
    <t>闪耀的青铜牙齿</t>
  </si>
  <si>
    <t>优质的遗迹獠牙</t>
  </si>
  <si>
    <t>优质的白银毒牙</t>
  </si>
  <si>
    <t>发亮的空灵牙齿</t>
  </si>
  <si>
    <t>凌厉的忏悔毒牙</t>
  </si>
  <si>
    <t>坚硬的精灵獠牙</t>
  </si>
  <si>
    <t>凌厉的混乱牙齿</t>
  </si>
  <si>
    <t>优质的魔王毒牙</t>
  </si>
  <si>
    <t>初级的虚幻牙齿</t>
  </si>
  <si>
    <t>初级的混乱獠牙</t>
  </si>
  <si>
    <t>初级的颓废牙齿</t>
  </si>
  <si>
    <t>破旧的晨曦牙齿</t>
  </si>
  <si>
    <t>初级的精灵獠牙</t>
  </si>
  <si>
    <t>初级的空灵獠牙</t>
  </si>
  <si>
    <t>破旧的颓废牙齿</t>
  </si>
  <si>
    <t>破旧的斯塞提獠牙</t>
  </si>
  <si>
    <t>传说的塞尔塔权杖</t>
  </si>
  <si>
    <t>传说的精钢权杖</t>
  </si>
  <si>
    <t>璀璨的智慧法杖</t>
  </si>
  <si>
    <t>神奇的水晶法杖</t>
  </si>
  <si>
    <t>神奇的玄铁权杖</t>
  </si>
  <si>
    <t>传说的魔王权杖</t>
  </si>
  <si>
    <t>神秘的晨曦权杖</t>
  </si>
  <si>
    <t>传说的颓废法杖</t>
  </si>
  <si>
    <t>精致的精钢权杖</t>
  </si>
  <si>
    <t>闪耀的精灵法杖</t>
  </si>
  <si>
    <t>闪耀的晨曦法杖</t>
  </si>
  <si>
    <t>犀利的混乱权杖</t>
  </si>
  <si>
    <t>坚硬的言语法杖</t>
  </si>
  <si>
    <t>坚硬的卡尼亚法杖</t>
  </si>
  <si>
    <t>发亮的白银权杖</t>
  </si>
  <si>
    <t>凌厉的智慧法杖</t>
  </si>
  <si>
    <t>优质的斯塞提魔杖</t>
  </si>
  <si>
    <t>坚硬的智慧魔杖</t>
  </si>
  <si>
    <t>破旧的虚幻法杖</t>
  </si>
  <si>
    <t>一般的智慧法杖</t>
  </si>
  <si>
    <t>初级的智慧魔杖</t>
  </si>
  <si>
    <t>普通的言语法杖</t>
  </si>
  <si>
    <t>破旧的塞尔塔魔杖</t>
  </si>
  <si>
    <t>破旧的遗迹权杖</t>
  </si>
  <si>
    <t>一般的青铜权杖</t>
  </si>
  <si>
    <t>神奇的言语烟斗</t>
  </si>
  <si>
    <t>璀璨的空灵烟斗</t>
  </si>
  <si>
    <t>神奇的混乱烟斗</t>
  </si>
  <si>
    <t>神奇的水晶烟斗</t>
  </si>
  <si>
    <t>璀璨的颓废烟斗</t>
  </si>
  <si>
    <t>神秘的混乱烟斗</t>
  </si>
  <si>
    <t>拉风的颓废烟斗</t>
  </si>
  <si>
    <t>闪耀的混乱烟斗</t>
  </si>
  <si>
    <t>拉风的晨曦烟斗</t>
  </si>
  <si>
    <t>拉风的精钢烟斗</t>
  </si>
  <si>
    <t>闪耀的忏悔烟斗</t>
  </si>
  <si>
    <t>凌厉的斯塞提烟斗</t>
  </si>
  <si>
    <t>发亮的遗迹烟斗</t>
  </si>
  <si>
    <t>优质的颓废烟斗</t>
  </si>
  <si>
    <t>发亮的青铜烟斗</t>
  </si>
  <si>
    <t>坚硬的空灵烟斗</t>
  </si>
  <si>
    <t>普通的卡尼亚烟斗</t>
  </si>
  <si>
    <t>破旧的白银烟斗</t>
  </si>
  <si>
    <t>一般的青铜烟斗</t>
  </si>
  <si>
    <t>普通的颓废烟斗</t>
  </si>
  <si>
    <t>破旧的空灵烟斗</t>
  </si>
  <si>
    <t>传说的遗迹弓</t>
  </si>
  <si>
    <t>神奇的言语弓</t>
  </si>
  <si>
    <t>璀璨的遗迹弓</t>
  </si>
  <si>
    <t>神秘的水晶短弓</t>
  </si>
  <si>
    <t>神秘的虚幻硬弓</t>
  </si>
  <si>
    <t>神秘的忏悔短弓</t>
  </si>
  <si>
    <t>神秘的混乱短弓</t>
  </si>
  <si>
    <t>神奇的虚幻硬弓</t>
  </si>
  <si>
    <t>犀利的精灵短弓</t>
  </si>
  <si>
    <t>拉风的白银短弓</t>
  </si>
  <si>
    <t>精致的遗迹硬弓</t>
  </si>
  <si>
    <t>拉风的颓废弓</t>
  </si>
  <si>
    <t>犀利的水晶弓</t>
  </si>
  <si>
    <t>闪耀的白银弓</t>
  </si>
  <si>
    <t>拉风的智慧弓</t>
  </si>
  <si>
    <t>发亮的晨曦弓</t>
  </si>
  <si>
    <t>优质的玄铁弓</t>
  </si>
  <si>
    <t>坚硬的玄铁弓</t>
  </si>
  <si>
    <t>优质的精灵硬弓</t>
  </si>
  <si>
    <t>发亮的言语弓</t>
  </si>
  <si>
    <t>发亮的智慧弓</t>
  </si>
  <si>
    <t>优质的空灵弓</t>
  </si>
  <si>
    <t>一般的塞尔塔弓</t>
  </si>
  <si>
    <t>初级的青铜短弓</t>
  </si>
  <si>
    <t>破旧的斯塞提弓</t>
  </si>
  <si>
    <t>破旧的水晶硬弓</t>
  </si>
  <si>
    <t>破旧的空灵短弓</t>
  </si>
  <si>
    <t>破旧的言语硬弓</t>
  </si>
  <si>
    <t>破旧的虚幻短弓</t>
  </si>
  <si>
    <t>破旧的精钢短弓</t>
  </si>
  <si>
    <t>神秘的卡尼亚轻拳</t>
  </si>
  <si>
    <t>传说的卡尼亚轻拳</t>
  </si>
  <si>
    <t>璀璨的塞尔塔轻拳</t>
  </si>
  <si>
    <t>神奇的虚幻拳套</t>
  </si>
  <si>
    <t>神秘的水晶重拳</t>
  </si>
  <si>
    <t>神奇的水晶轻拳</t>
  </si>
  <si>
    <t>传说的女神轻拳</t>
  </si>
  <si>
    <t>拉风的卡尼亚拳套</t>
  </si>
  <si>
    <t>拉风的晨曦轻拳</t>
  </si>
  <si>
    <t>闪耀的青铜轻拳</t>
  </si>
  <si>
    <t>精致的白银轻拳</t>
  </si>
  <si>
    <t>精致的忏悔轻拳</t>
  </si>
  <si>
    <t>犀利的虚幻轻拳</t>
  </si>
  <si>
    <t>拉风的空灵轻拳</t>
  </si>
  <si>
    <t>犀利的精灵轻拳</t>
  </si>
  <si>
    <t>凌厉的智慧重拳</t>
  </si>
  <si>
    <t>优质的晨曦拳套</t>
  </si>
  <si>
    <t>坚硬的晨曦重拳</t>
  </si>
  <si>
    <t>发亮的青铜轻拳</t>
  </si>
  <si>
    <t>优质的颓废重拳</t>
  </si>
  <si>
    <t>凌厉的忏悔轻拳</t>
  </si>
  <si>
    <t>凌厉的白银拳套</t>
  </si>
  <si>
    <t>一般的水晶拳套</t>
  </si>
  <si>
    <t>一般的塞尔塔拳套</t>
  </si>
  <si>
    <t>普通的魔王重拳</t>
  </si>
  <si>
    <t>一般的颓废重拳</t>
  </si>
  <si>
    <t>一般的斯塞提轻拳</t>
  </si>
  <si>
    <t>破旧的智慧轻拳</t>
  </si>
  <si>
    <t>普通的空灵拳套</t>
  </si>
  <si>
    <t>传说的智慧轻锤</t>
  </si>
  <si>
    <t>神秘的卡尼亚重锤</t>
  </si>
  <si>
    <t>神奇的虚幻轻锤</t>
  </si>
  <si>
    <t>璀璨的斯塞提重锤</t>
  </si>
  <si>
    <t>璀璨的魔王重锤</t>
  </si>
  <si>
    <t>璀璨的白银重锤</t>
  </si>
  <si>
    <t>神奇的玄铁轻锤</t>
  </si>
  <si>
    <t>神秘的遗迹轻锤</t>
  </si>
  <si>
    <t>精致的女神轻锤</t>
  </si>
  <si>
    <t>闪耀的忏悔轻锤</t>
  </si>
  <si>
    <t>犀利的颓废轻锤</t>
  </si>
  <si>
    <t>拉风的晨曦轻锤</t>
  </si>
  <si>
    <t>犀利的忏悔锤子</t>
  </si>
  <si>
    <t>拉风的玄铁锤子</t>
  </si>
  <si>
    <t>精致的颓废锤子</t>
  </si>
  <si>
    <t>闪耀的空灵锤子</t>
  </si>
  <si>
    <t>坚硬的青铜重锤</t>
  </si>
  <si>
    <t>凌厉的斯塞提轻锤</t>
  </si>
  <si>
    <t>优质的青铜锤子</t>
  </si>
  <si>
    <t>凌厉的卡尼亚重锤</t>
  </si>
  <si>
    <t>凌厉的智慧轻锤</t>
  </si>
  <si>
    <t>优质的混乱轻锤</t>
  </si>
  <si>
    <t>凌厉的卡尼亚锤子</t>
  </si>
  <si>
    <t>初级的青铜重锤</t>
  </si>
  <si>
    <t>普通的智慧重锤</t>
  </si>
  <si>
    <t>普通的精灵锤子</t>
  </si>
  <si>
    <t>破旧的空灵轻锤</t>
  </si>
  <si>
    <t>破旧的智慧轻锤</t>
  </si>
  <si>
    <t>破旧的遗迹锤子</t>
  </si>
  <si>
    <t>一般的颓废锤子</t>
  </si>
  <si>
    <t>初级的虚幻锤子</t>
  </si>
  <si>
    <t>璀璨的虚幻玉枪</t>
  </si>
  <si>
    <t>传说的魔王玉枪</t>
  </si>
  <si>
    <t>神奇的塞尔塔玉枪</t>
  </si>
  <si>
    <t>神秘的魔王玉枪</t>
  </si>
  <si>
    <t>神奇的精钢钢枪</t>
  </si>
  <si>
    <t>璀璨的精灵枪</t>
  </si>
  <si>
    <t>璀璨的白银玉枪</t>
  </si>
  <si>
    <t>神秘的虚幻枪</t>
  </si>
  <si>
    <t>精致的遗迹钢枪</t>
  </si>
  <si>
    <t>闪耀的空灵枪</t>
  </si>
  <si>
    <t>闪耀的精灵玉枪</t>
  </si>
  <si>
    <t>精致的智慧枪</t>
  </si>
  <si>
    <t>闪耀的玄铁玉枪</t>
  </si>
  <si>
    <t>精致的斯塞提玉枪</t>
  </si>
  <si>
    <t>拉风的女神玉枪</t>
  </si>
  <si>
    <t>犀利的斯塞提枪</t>
  </si>
  <si>
    <t>优质的白银钢枪</t>
  </si>
  <si>
    <t>坚硬的白银枪</t>
  </si>
  <si>
    <t>发亮的精钢玉枪</t>
  </si>
  <si>
    <t>坚硬的斯塞提枪</t>
  </si>
  <si>
    <t>优质的空灵枪</t>
  </si>
  <si>
    <t>坚硬的女神枪</t>
  </si>
  <si>
    <t>优质的混乱钢枪</t>
  </si>
  <si>
    <t>优质的颓废枪</t>
  </si>
  <si>
    <t>初级的混乱枪</t>
  </si>
  <si>
    <t>破旧的智慧枪</t>
  </si>
  <si>
    <t>一般的塞尔塔玉枪</t>
  </si>
  <si>
    <t>普通的精钢钢枪</t>
  </si>
  <si>
    <t>一般的玄铁钢枪</t>
  </si>
  <si>
    <t>普通的晨曦钢枪</t>
  </si>
  <si>
    <t>普通的魔王钢枪</t>
  </si>
  <si>
    <t>普通的忏悔枪</t>
  </si>
  <si>
    <t>传说的女神重锤</t>
  </si>
  <si>
    <t>传说的晨曦轻锤</t>
  </si>
  <si>
    <t>神秘的斯塞提轻锤</t>
  </si>
  <si>
    <t>神奇的白银锤子</t>
  </si>
  <si>
    <t>神奇的卡尼亚轻锤</t>
  </si>
  <si>
    <t>神秘的精钢锤子</t>
  </si>
  <si>
    <t>传说的精灵重锤</t>
  </si>
  <si>
    <t>神秘的空灵重锤</t>
  </si>
  <si>
    <t>精致的卡尼亚重锤</t>
  </si>
  <si>
    <t>犀利的白银轻锤</t>
  </si>
  <si>
    <t>犀利的塞尔塔轻锤</t>
  </si>
  <si>
    <t>精致的玄铁轻锤</t>
  </si>
  <si>
    <t>拉风的青铜重锤</t>
  </si>
  <si>
    <t>犀利的言语锤子</t>
  </si>
  <si>
    <t>发亮的青铜轻锤</t>
  </si>
  <si>
    <t>优质的颓废重锤</t>
  </si>
  <si>
    <t>优质的言语锤子</t>
  </si>
  <si>
    <t>破旧的水晶轻锤</t>
  </si>
  <si>
    <t>普通的魔王锤子</t>
  </si>
  <si>
    <t>普通的精灵轻锤</t>
  </si>
  <si>
    <t>一般的言语锤子</t>
  </si>
  <si>
    <t>破旧的卡尼亚轻锤</t>
  </si>
  <si>
    <t>破旧的忏悔轻锤</t>
  </si>
  <si>
    <t>破旧的玄铁锤子</t>
  </si>
  <si>
    <t>璀璨的遗迹法杖</t>
  </si>
  <si>
    <t>璀璨的女神魔杖</t>
  </si>
  <si>
    <t>璀璨的斯塞提魔杖</t>
  </si>
  <si>
    <t>神奇的斯塞提魔杖</t>
  </si>
  <si>
    <t>神奇的忏悔魔杖</t>
  </si>
  <si>
    <t>传说的精钢魔杖</t>
  </si>
  <si>
    <t>神秘的忏悔权杖</t>
  </si>
  <si>
    <t>闪耀的白银魔杖</t>
  </si>
  <si>
    <t>精致的遗迹魔杖</t>
  </si>
  <si>
    <t>拉风的魔王法杖</t>
  </si>
  <si>
    <t>拉风的遗迹权杖</t>
  </si>
  <si>
    <t>闪耀的斯塞提权杖</t>
  </si>
  <si>
    <t>拉风的魔王权杖</t>
  </si>
  <si>
    <t>凌厉的晨曦魔杖</t>
  </si>
  <si>
    <t>发亮的魔王权杖</t>
  </si>
  <si>
    <t>凌厉的魔王魔杖</t>
  </si>
  <si>
    <t>坚硬的玄铁法杖</t>
  </si>
  <si>
    <t>发亮的水晶法杖</t>
  </si>
  <si>
    <t>发亮的智慧魔杖</t>
  </si>
  <si>
    <t>发亮的空灵法杖</t>
  </si>
  <si>
    <t>一般的言语法杖</t>
  </si>
  <si>
    <t>一般的青铜魔杖</t>
  </si>
  <si>
    <t>初级的遗迹权杖</t>
  </si>
  <si>
    <t>破旧的魔王权杖</t>
  </si>
  <si>
    <t>普通的晨曦法杖</t>
  </si>
  <si>
    <t>一般的遗迹魔杖</t>
  </si>
  <si>
    <t>初级的斯塞提魔杖</t>
  </si>
  <si>
    <t>普通的玄铁权杖</t>
  </si>
  <si>
    <t>璀璨的智慧爪</t>
  </si>
  <si>
    <t>传说的玄铁毒爪</t>
  </si>
  <si>
    <t>神奇的卡尼亚毒爪</t>
  </si>
  <si>
    <t>神秘的虚幻毒爪</t>
  </si>
  <si>
    <t>璀璨的精钢毒爪</t>
  </si>
  <si>
    <t>传说的混乱毒爪</t>
  </si>
  <si>
    <t>神奇的空灵血爪</t>
  </si>
  <si>
    <t>拉风的虚幻爪</t>
  </si>
  <si>
    <t>精致的斯塞提毒爪</t>
  </si>
  <si>
    <t>犀利的晨曦毒爪</t>
  </si>
  <si>
    <t>拉风的晨曦毒爪</t>
  </si>
  <si>
    <t>闪耀的塞尔塔血爪</t>
  </si>
  <si>
    <t>拉风的精钢血爪</t>
  </si>
  <si>
    <t>犀利的塞尔塔血爪</t>
  </si>
  <si>
    <t>精致的精灵爪</t>
  </si>
  <si>
    <t>发亮的晨曦血爪</t>
  </si>
  <si>
    <t>优质的塞尔塔毒爪</t>
  </si>
  <si>
    <t>优质的卡尼亚血爪</t>
  </si>
  <si>
    <t>凌厉的忏悔毒爪</t>
  </si>
  <si>
    <t>凌厉的卡尼亚血爪</t>
  </si>
  <si>
    <t>坚硬的晨曦毒爪</t>
  </si>
  <si>
    <t>发亮的水晶爪</t>
  </si>
  <si>
    <t>优质的精钢血爪</t>
  </si>
  <si>
    <t>初级的斯塞提毒爪</t>
  </si>
  <si>
    <t>普通的精灵血爪</t>
  </si>
  <si>
    <t>一般的女神血爪</t>
  </si>
  <si>
    <t>一般的颓废爪</t>
  </si>
  <si>
    <t>普通的晨曦爪</t>
  </si>
  <si>
    <t>破旧的卡尼亚爪</t>
  </si>
  <si>
    <t>初级的精灵血爪</t>
  </si>
  <si>
    <t>初级的言语毒爪</t>
  </si>
  <si>
    <t>璀璨的智慧刀</t>
  </si>
  <si>
    <t>神奇的精钢刃</t>
  </si>
  <si>
    <t>传说的女神短刀</t>
  </si>
  <si>
    <t>神奇的塞尔塔刀</t>
  </si>
  <si>
    <t>神奇的混乱刀</t>
  </si>
  <si>
    <t>璀璨的虚幻刀</t>
  </si>
  <si>
    <t>精致的言语刃</t>
  </si>
  <si>
    <t>闪耀的玄铁刃</t>
  </si>
  <si>
    <t>闪耀的精钢短刀</t>
  </si>
  <si>
    <t>闪耀的青铜刀</t>
  </si>
  <si>
    <t>拉风的言语短刀</t>
  </si>
  <si>
    <t>闪耀的魔王短刀</t>
  </si>
  <si>
    <t>精致的魔王短刀</t>
  </si>
  <si>
    <t>优质的卡尼亚刀</t>
  </si>
  <si>
    <t>优质的混乱短刀</t>
  </si>
  <si>
    <t>优质的言语刀</t>
  </si>
  <si>
    <t>优质的魔王短刀</t>
  </si>
  <si>
    <t>凌厉的智慧刃</t>
  </si>
  <si>
    <t>优质的青铜刀</t>
  </si>
  <si>
    <t>坚硬的混乱刃</t>
  </si>
  <si>
    <t>普通的晨曦刃</t>
  </si>
  <si>
    <t>破旧的精钢刃</t>
  </si>
  <si>
    <t>破旧的晨曦刃</t>
  </si>
  <si>
    <t>一般的精钢刀</t>
  </si>
  <si>
    <t>普通的精灵刃</t>
  </si>
  <si>
    <t>一般的白银刃</t>
  </si>
  <si>
    <t>初级的言语刀</t>
  </si>
  <si>
    <t>初级的玄铁短刀</t>
  </si>
  <si>
    <t>神秘的空灵烟斗</t>
  </si>
  <si>
    <t>璀璨的混乱烟斗</t>
  </si>
  <si>
    <t>神奇的空灵烟斗</t>
  </si>
  <si>
    <t>神秘的言语烟斗</t>
  </si>
  <si>
    <t>神秘的智慧烟斗</t>
  </si>
  <si>
    <t>神秘的忏悔烟斗</t>
  </si>
  <si>
    <t>闪耀的斯塞提烟斗</t>
  </si>
  <si>
    <t>拉风的斯塞提烟斗</t>
  </si>
  <si>
    <t>闪耀的遗迹烟斗</t>
  </si>
  <si>
    <t>发亮的白银烟斗</t>
  </si>
  <si>
    <t>坚硬的精灵烟斗</t>
  </si>
  <si>
    <t>凌厉的白银烟斗</t>
  </si>
  <si>
    <t>优质的虚幻烟斗</t>
  </si>
  <si>
    <t>初级的精灵烟斗</t>
  </si>
  <si>
    <t>普通的精灵烟斗</t>
  </si>
  <si>
    <t>破旧的忏悔烟斗</t>
  </si>
  <si>
    <t>普通的言语烟斗</t>
  </si>
  <si>
    <t>普通的水晶烟斗</t>
  </si>
  <si>
    <t>破旧的虚幻烟斗</t>
  </si>
  <si>
    <t>神奇的水晶法球</t>
  </si>
  <si>
    <t>传说的精钢球</t>
  </si>
  <si>
    <t>璀璨的忏悔法球</t>
  </si>
  <si>
    <t>璀璨的精灵球</t>
  </si>
  <si>
    <t>神秘的玄铁毒球</t>
  </si>
  <si>
    <t>神秘的白银法球</t>
  </si>
  <si>
    <t>璀璨的塞尔塔球</t>
  </si>
  <si>
    <t>传说的精钢毒球</t>
  </si>
  <si>
    <t>闪耀的白银球</t>
  </si>
  <si>
    <t>闪耀的忏悔毒球</t>
  </si>
  <si>
    <t>闪耀的颓废法球</t>
  </si>
  <si>
    <t>拉风的水晶球</t>
  </si>
  <si>
    <t>拉风的精灵法球</t>
  </si>
  <si>
    <t>精致的言语毒球</t>
  </si>
  <si>
    <t>犀利的水晶法球</t>
  </si>
  <si>
    <t>闪耀的卡尼亚毒球</t>
  </si>
  <si>
    <t>坚硬的智慧球</t>
  </si>
  <si>
    <t>发亮的魔王球</t>
  </si>
  <si>
    <t>凌厉的水晶毒球</t>
  </si>
  <si>
    <t>优质的遗迹毒球</t>
  </si>
  <si>
    <t>坚硬的智慧法球</t>
  </si>
  <si>
    <t>发亮的魔王毒球</t>
  </si>
  <si>
    <t>坚硬的颓废毒球</t>
  </si>
  <si>
    <t>发亮的卡尼亚法球</t>
  </si>
  <si>
    <t>破旧的混乱毒球</t>
  </si>
  <si>
    <t>破旧的晨曦球</t>
  </si>
  <si>
    <t>普通的虚幻毒球</t>
  </si>
  <si>
    <t>一般的遗迹法球</t>
  </si>
  <si>
    <t>初级的女神法球</t>
  </si>
  <si>
    <t>普通的精灵毒球</t>
  </si>
  <si>
    <t>璀璨的智慧重拳</t>
  </si>
  <si>
    <t>璀璨的空灵重拳</t>
  </si>
  <si>
    <t>璀璨的白银拳套</t>
  </si>
  <si>
    <t>传说的白银重拳</t>
  </si>
  <si>
    <t>璀璨的遗迹重拳</t>
  </si>
  <si>
    <t>传说的青铜轻拳</t>
  </si>
  <si>
    <t>神奇的青铜轻拳</t>
  </si>
  <si>
    <t>精致的魔王拳套</t>
  </si>
  <si>
    <t>精致的混乱重拳</t>
  </si>
  <si>
    <t>犀利的晨曦轻拳</t>
  </si>
  <si>
    <t>闪耀的卡尼亚拳套</t>
  </si>
  <si>
    <t>拉风的言语重拳</t>
  </si>
  <si>
    <t>精致的精灵重拳</t>
  </si>
  <si>
    <t>凌厉的空灵重拳</t>
  </si>
  <si>
    <t>坚硬的晨曦轻拳</t>
  </si>
  <si>
    <t>发亮的精钢拳套</t>
  </si>
  <si>
    <t>优质的白银重拳</t>
  </si>
  <si>
    <t>优质的精灵轻拳</t>
  </si>
  <si>
    <t>凌厉的白银重拳</t>
  </si>
  <si>
    <t>初级的玄铁重拳</t>
  </si>
  <si>
    <t>破旧的空灵拳套</t>
  </si>
  <si>
    <t>一般的遗迹轻拳</t>
  </si>
  <si>
    <t>初级的魔王轻拳</t>
  </si>
  <si>
    <t>初级的斯塞提拳套</t>
  </si>
  <si>
    <t>一般的虚幻拳套</t>
  </si>
  <si>
    <t>普通的玄铁重拳</t>
  </si>
  <si>
    <t>一般的魔王重拳</t>
  </si>
  <si>
    <t>璀璨的塞尔塔刃</t>
  </si>
  <si>
    <t>神秘的精钢短刀</t>
  </si>
  <si>
    <t>神奇的白银刃</t>
  </si>
  <si>
    <t>神秘的言语刀</t>
  </si>
  <si>
    <t>神奇的水晶短刀</t>
  </si>
  <si>
    <t>神秘的智慧短刀</t>
  </si>
  <si>
    <t>闪耀的青铜短刀</t>
  </si>
  <si>
    <t>犀利的女神短刀</t>
  </si>
  <si>
    <t>犀利的精灵刃</t>
  </si>
  <si>
    <t>闪耀的塞尔塔刃</t>
  </si>
  <si>
    <t>犀利的玄铁短刀</t>
  </si>
  <si>
    <t>精致的精灵刃</t>
  </si>
  <si>
    <t>优质的颓废刃</t>
  </si>
  <si>
    <t>发亮的女神短刀</t>
  </si>
  <si>
    <t>优质的白银短刀</t>
  </si>
  <si>
    <t>坚硬的玄铁刃</t>
  </si>
  <si>
    <t>凌厉的女神短刀</t>
  </si>
  <si>
    <t>优质的言语短刀</t>
  </si>
  <si>
    <t>优质的精灵刃</t>
  </si>
  <si>
    <t>破旧的卡尼亚刀</t>
  </si>
  <si>
    <t>普通的混乱短刀</t>
  </si>
  <si>
    <t>一般的精灵刀</t>
  </si>
  <si>
    <t>初级的混乱刀</t>
  </si>
  <si>
    <t>普通的空灵刃</t>
  </si>
  <si>
    <t>破旧的斯塞提刀</t>
  </si>
  <si>
    <t>一般的斯塞提短刀</t>
  </si>
  <si>
    <t>一般的玄铁刀</t>
  </si>
  <si>
    <t>主属性</t>
    <phoneticPr fontId="1" type="noConversion"/>
  </si>
  <si>
    <t>职业属性</t>
    <phoneticPr fontId="1" type="noConversion"/>
  </si>
  <si>
    <r>
      <rPr>
        <sz val="10"/>
        <color theme="1"/>
        <rFont val="宋体"/>
        <family val="2"/>
      </rPr>
      <t>魔法师</t>
    </r>
    <phoneticPr fontId="1" type="noConversion"/>
  </si>
  <si>
    <t>雷</t>
    <phoneticPr fontId="1" type="noConversion"/>
  </si>
  <si>
    <t>光</t>
    <phoneticPr fontId="1" type="noConversion"/>
  </si>
  <si>
    <t>风</t>
    <phoneticPr fontId="1" type="noConversion"/>
  </si>
  <si>
    <t>暗</t>
    <phoneticPr fontId="1" type="noConversion"/>
  </si>
  <si>
    <t>火</t>
    <phoneticPr fontId="1" type="noConversion"/>
  </si>
  <si>
    <t>材料1</t>
    <phoneticPr fontId="1" type="noConversion"/>
  </si>
  <si>
    <t>num</t>
    <phoneticPr fontId="1" type="noConversion"/>
  </si>
  <si>
    <t>材料2</t>
    <phoneticPr fontId="1" type="noConversion"/>
  </si>
  <si>
    <t>材料3</t>
    <phoneticPr fontId="1" type="noConversion"/>
  </si>
  <si>
    <t>材料4</t>
    <phoneticPr fontId="1" type="noConversion"/>
  </si>
  <si>
    <t>hp</t>
  </si>
  <si>
    <t>mp</t>
  </si>
  <si>
    <t>力量</t>
  </si>
  <si>
    <t>防御力</t>
  </si>
  <si>
    <t>魔攻</t>
  </si>
  <si>
    <t>敏捷</t>
  </si>
  <si>
    <t>幸运</t>
  </si>
  <si>
    <t>战士</t>
  </si>
  <si>
    <t>武斗家</t>
  </si>
  <si>
    <t>魔法师</t>
  </si>
  <si>
    <t>僧侣</t>
  </si>
  <si>
    <t>舞师</t>
  </si>
  <si>
    <t>盗贼</t>
  </si>
  <si>
    <t>养羊师</t>
  </si>
  <si>
    <t>吟游诗人</t>
  </si>
  <si>
    <t>滑稽师</t>
  </si>
  <si>
    <t>水手</t>
  </si>
  <si>
    <t>战斗大师</t>
  </si>
  <si>
    <t>魔法战士</t>
  </si>
  <si>
    <t>圣骑士</t>
  </si>
  <si>
    <t>贤者</t>
  </si>
  <si>
    <t>魔物猎人</t>
  </si>
  <si>
    <t>海贼</t>
  </si>
  <si>
    <t>超级明星</t>
  </si>
  <si>
    <t>神之手</t>
  </si>
  <si>
    <t>勇者</t>
  </si>
  <si>
    <t>属性成长</t>
  </si>
  <si>
    <t>s</t>
    <phoneticPr fontId="1" type="noConversion"/>
  </si>
  <si>
    <t>IC0871</t>
  </si>
  <si>
    <t>a</t>
    <phoneticPr fontId="1" type="noConversion"/>
  </si>
  <si>
    <t>IC0872</t>
  </si>
  <si>
    <t>b</t>
    <phoneticPr fontId="1" type="noConversion"/>
  </si>
  <si>
    <t>IC0873</t>
  </si>
  <si>
    <t>IC0231</t>
  </si>
  <si>
    <t>IC0232</t>
  </si>
  <si>
    <t>IC0233</t>
  </si>
  <si>
    <t>IC0875</t>
  </si>
  <si>
    <t>IC0876</t>
  </si>
  <si>
    <t>IC0568</t>
  </si>
  <si>
    <t>IC0569</t>
  </si>
  <si>
    <t>IC0924</t>
  </si>
  <si>
    <t>IC0925</t>
  </si>
  <si>
    <t>IC0926</t>
  </si>
  <si>
    <t>c</t>
    <phoneticPr fontId="1" type="noConversion"/>
  </si>
  <si>
    <t>IC0942</t>
  </si>
  <si>
    <t>IC0943</t>
  </si>
  <si>
    <t>IC0944</t>
  </si>
  <si>
    <t>IC0945</t>
  </si>
  <si>
    <t>IC0950</t>
  </si>
  <si>
    <t>IC0951</t>
  </si>
  <si>
    <t>IC0952</t>
  </si>
  <si>
    <t>IC0953</t>
  </si>
  <si>
    <t>IC0892</t>
  </si>
  <si>
    <t>IC0893</t>
  </si>
  <si>
    <t>IC0894</t>
  </si>
  <si>
    <t>IC0895</t>
  </si>
  <si>
    <t>IC0887</t>
  </si>
  <si>
    <t>IC0888</t>
  </si>
  <si>
    <t>IC0889</t>
  </si>
  <si>
    <t>IC0890</t>
  </si>
  <si>
    <t>IC0761</t>
  </si>
  <si>
    <t>IC0762</t>
  </si>
  <si>
    <t>IC0763</t>
  </si>
  <si>
    <t>IC0764</t>
  </si>
  <si>
    <t>IC0901</t>
  </si>
  <si>
    <t>IC0902</t>
  </si>
  <si>
    <t>IC0903</t>
  </si>
  <si>
    <t>IC0904</t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</si>
  <si>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id</t>
    </r>
    <phoneticPr fontId="1" type="noConversion"/>
  </si>
  <si>
    <t>名称</t>
    <phoneticPr fontId="1" type="noConversion"/>
  </si>
  <si>
    <t>属性</t>
    <phoneticPr fontId="1" type="noConversion"/>
  </si>
  <si>
    <t>等级</t>
    <phoneticPr fontId="1" type="noConversion"/>
  </si>
  <si>
    <t>img</t>
    <phoneticPr fontId="1" type="noConversion"/>
  </si>
  <si>
    <t>cost</t>
    <phoneticPr fontId="1" type="noConversion"/>
  </si>
  <si>
    <t>money</t>
    <phoneticPr fontId="1" type="noConversion"/>
  </si>
  <si>
    <t>风</t>
    <phoneticPr fontId="1" type="noConversion"/>
  </si>
  <si>
    <t>a</t>
    <phoneticPr fontId="1" type="noConversion"/>
  </si>
  <si>
    <t>b</t>
    <phoneticPr fontId="1" type="noConversion"/>
  </si>
  <si>
    <t>雷</t>
    <phoneticPr fontId="1" type="noConversion"/>
  </si>
  <si>
    <t>s</t>
    <phoneticPr fontId="1" type="noConversion"/>
  </si>
  <si>
    <t>雷</t>
    <phoneticPr fontId="1" type="noConversion"/>
  </si>
  <si>
    <t>水</t>
    <phoneticPr fontId="1" type="noConversion"/>
  </si>
  <si>
    <t>IC0874</t>
    <phoneticPr fontId="1" type="noConversion"/>
  </si>
  <si>
    <t>水</t>
    <phoneticPr fontId="1" type="noConversion"/>
  </si>
  <si>
    <t>b</t>
    <phoneticPr fontId="1" type="noConversion"/>
  </si>
  <si>
    <t>火</t>
    <phoneticPr fontId="1" type="noConversion"/>
  </si>
  <si>
    <t>IC0567</t>
    <phoneticPr fontId="1" type="noConversion"/>
  </si>
  <si>
    <t>火</t>
    <phoneticPr fontId="1" type="noConversion"/>
  </si>
  <si>
    <t>暗</t>
    <phoneticPr fontId="1" type="noConversion"/>
  </si>
  <si>
    <t>光</t>
    <phoneticPr fontId="1" type="noConversion"/>
  </si>
  <si>
    <t>--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</si>
  <si>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</si>
  <si>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</si>
  <si>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</si>
  <si>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</si>
  <si>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蘑菇</t>
  </si>
  <si>
    <t>漂亮的蘑菇</t>
  </si>
  <si>
    <t>诱人的蘑菇</t>
  </si>
  <si>
    <t>五彩的蘑菇</t>
  </si>
  <si>
    <t>稻草</t>
  </si>
  <si>
    <t>扁扁的稻草</t>
  </si>
  <si>
    <t>灰色的稻草</t>
  </si>
  <si>
    <t>斑斓的稻草</t>
  </si>
  <si>
    <t>红水晶</t>
  </si>
  <si>
    <t>蓝水晶</t>
  </si>
  <si>
    <t>黄水晶</t>
  </si>
  <si>
    <t>紫水晶</t>
  </si>
  <si>
    <t>石头</t>
  </si>
  <si>
    <t>坚硬的石头</t>
  </si>
  <si>
    <t>发光的石头</t>
  </si>
  <si>
    <t>耀眼的石头</t>
  </si>
  <si>
    <t>狗牙</t>
  </si>
  <si>
    <t>长獠牙</t>
  </si>
  <si>
    <t>带血的牙</t>
  </si>
  <si>
    <t>剧毒牙</t>
  </si>
  <si>
    <t>多汁的坚果</t>
  </si>
  <si>
    <t>美味的坚果</t>
  </si>
  <si>
    <t>诱人的坚果</t>
  </si>
  <si>
    <t>夏娃的坚果</t>
  </si>
  <si>
    <t>材料汇总</t>
    <phoneticPr fontId="1" type="noConversion"/>
  </si>
  <si>
    <t>材料</t>
    <phoneticPr fontId="1" type="noConversion"/>
  </si>
  <si>
    <t>顶级风之精华</t>
  </si>
  <si>
    <t>上级风之精华</t>
  </si>
  <si>
    <t>风之精华</t>
  </si>
  <si>
    <t>顶级雷之精华</t>
  </si>
  <si>
    <t>上级雷之精华</t>
  </si>
  <si>
    <t>雷之精华</t>
  </si>
  <si>
    <t>顶级水之精华</t>
  </si>
  <si>
    <t>上级水之精华</t>
  </si>
  <si>
    <t>水之精华</t>
  </si>
  <si>
    <t>顶级火之精华</t>
  </si>
  <si>
    <t>上级火之精华</t>
  </si>
  <si>
    <t>火之精华</t>
  </si>
  <si>
    <t>顶级暗之精华</t>
  </si>
  <si>
    <t>上级暗之精华</t>
  </si>
  <si>
    <t>暗之精华</t>
  </si>
  <si>
    <t>顶级光之精华</t>
  </si>
  <si>
    <t>上级光之精华</t>
  </si>
  <si>
    <t>光之精华</t>
  </si>
  <si>
    <t>rank</t>
    <phoneticPr fontId="1" type="noConversion"/>
  </si>
  <si>
    <t>下级职业</t>
    <phoneticPr fontId="1" type="noConversion"/>
  </si>
  <si>
    <t>上级职业</t>
    <phoneticPr fontId="1" type="noConversion"/>
  </si>
  <si>
    <t>终极职业</t>
    <phoneticPr fontId="1" type="noConversion"/>
  </si>
  <si>
    <t>下级职业</t>
    <phoneticPr fontId="1" type="noConversion"/>
  </si>
  <si>
    <t>上级职业</t>
    <phoneticPr fontId="1" type="noConversion"/>
  </si>
  <si>
    <t>上级职业</t>
    <phoneticPr fontId="1" type="noConversion"/>
  </si>
  <si>
    <t>终极职业</t>
    <phoneticPr fontId="1" type="noConversion"/>
  </si>
  <si>
    <t>终极职业</t>
    <phoneticPr fontId="1" type="noConversion"/>
  </si>
  <si>
    <t>属性权重</t>
    <phoneticPr fontId="1" type="noConversion"/>
  </si>
  <si>
    <t>hp+</t>
    <phoneticPr fontId="1" type="noConversion"/>
  </si>
  <si>
    <t>sp+</t>
    <phoneticPr fontId="1" type="noConversion"/>
  </si>
  <si>
    <t>防御+</t>
    <phoneticPr fontId="1" type="noConversion"/>
  </si>
  <si>
    <t>力量+</t>
    <phoneticPr fontId="1" type="noConversion"/>
  </si>
  <si>
    <t>敏捷+</t>
    <phoneticPr fontId="1" type="noConversion"/>
  </si>
  <si>
    <t>幸运+</t>
    <phoneticPr fontId="1" type="noConversion"/>
  </si>
  <si>
    <t>命中+</t>
    <phoneticPr fontId="1" type="noConversion"/>
  </si>
  <si>
    <t>闪避+</t>
    <phoneticPr fontId="1" type="noConversion"/>
  </si>
  <si>
    <t>会心率+</t>
    <phoneticPr fontId="1" type="noConversion"/>
  </si>
  <si>
    <t>风抗+</t>
    <phoneticPr fontId="1" type="noConversion"/>
  </si>
  <si>
    <t>雷抗+</t>
    <phoneticPr fontId="1" type="noConversion"/>
  </si>
  <si>
    <t>水抗+</t>
    <phoneticPr fontId="1" type="noConversion"/>
  </si>
  <si>
    <t>火抗+</t>
    <phoneticPr fontId="1" type="noConversion"/>
  </si>
  <si>
    <t>暗抗+</t>
    <phoneticPr fontId="1" type="noConversion"/>
  </si>
  <si>
    <t>光抗+</t>
    <phoneticPr fontId="1" type="noConversion"/>
  </si>
  <si>
    <t>飞行系伤害+</t>
    <phoneticPr fontId="1" type="noConversion"/>
  </si>
  <si>
    <t>龙系伤害+</t>
    <phoneticPr fontId="1" type="noConversion"/>
  </si>
  <si>
    <t>僵尸系伤害+</t>
    <phoneticPr fontId="1" type="noConversion"/>
  </si>
  <si>
    <t>土系伤害+</t>
    <phoneticPr fontId="1" type="noConversion"/>
  </si>
  <si>
    <t>金属系伤害+</t>
    <phoneticPr fontId="1" type="noConversion"/>
  </si>
  <si>
    <t>造成x属性伤害+</t>
    <phoneticPr fontId="1" type="noConversion"/>
  </si>
  <si>
    <t>魔法+</t>
    <phoneticPr fontId="1" type="noConversion"/>
  </si>
  <si>
    <t>des1</t>
    <phoneticPr fontId="1" type="noConversion"/>
  </si>
  <si>
    <t>锤子</t>
    <phoneticPr fontId="1" type="noConversion"/>
  </si>
  <si>
    <t>IC1001</t>
    <phoneticPr fontId="1" type="noConversion"/>
  </si>
  <si>
    <t>IC1002</t>
    <phoneticPr fontId="1" type="noConversion"/>
  </si>
  <si>
    <t>IC1006</t>
    <phoneticPr fontId="1" type="noConversion"/>
  </si>
  <si>
    <t>IC1016</t>
  </si>
  <si>
    <t>IC1022</t>
  </si>
  <si>
    <t>IC1028</t>
  </si>
  <si>
    <t>IC1032</t>
    <phoneticPr fontId="1" type="noConversion"/>
  </si>
  <si>
    <t>IC1033</t>
  </si>
  <si>
    <t>法杖</t>
    <phoneticPr fontId="1" type="noConversion"/>
  </si>
  <si>
    <t>IC1121</t>
  </si>
  <si>
    <t>IC1123</t>
  </si>
  <si>
    <t>IC1124</t>
  </si>
  <si>
    <t>IC1128</t>
  </si>
  <si>
    <t>IC1138</t>
  </si>
  <si>
    <t>IC1156</t>
  </si>
  <si>
    <t>IC1145</t>
  </si>
  <si>
    <t>IC1109</t>
  </si>
  <si>
    <t>刀</t>
    <phoneticPr fontId="1" type="noConversion"/>
  </si>
  <si>
    <t>IC1201</t>
  </si>
  <si>
    <t>IC1203</t>
  </si>
  <si>
    <t>IC1204</t>
  </si>
  <si>
    <t>IC1207</t>
  </si>
  <si>
    <t>IC1209</t>
  </si>
  <si>
    <t>IC1213</t>
  </si>
  <si>
    <t>IC1225</t>
  </si>
  <si>
    <t>IC1226</t>
  </si>
  <si>
    <t>IC1776</t>
  </si>
  <si>
    <t>IC1754</t>
  </si>
  <si>
    <t>IC1758</t>
  </si>
  <si>
    <t>IC1760</t>
  </si>
  <si>
    <t>IC1777</t>
  </si>
  <si>
    <t>IC1765</t>
  </si>
  <si>
    <t>烟斗</t>
    <phoneticPr fontId="1" type="noConversion"/>
  </si>
  <si>
    <t>牙齿</t>
    <phoneticPr fontId="1" type="noConversion"/>
  </si>
  <si>
    <t>球</t>
    <phoneticPr fontId="1" type="noConversion"/>
  </si>
  <si>
    <t>弓</t>
    <phoneticPr fontId="1" type="noConversion"/>
  </si>
  <si>
    <t>枪</t>
    <phoneticPr fontId="1" type="noConversion"/>
  </si>
  <si>
    <t>IC1772</t>
    <phoneticPr fontId="1" type="noConversion"/>
  </si>
  <si>
    <t>IC1781</t>
    <phoneticPr fontId="1" type="noConversion"/>
  </si>
  <si>
    <t>IC1103</t>
  </si>
  <si>
    <t>IC1101</t>
  </si>
  <si>
    <t>IC1104</t>
  </si>
  <si>
    <t>IC1106</t>
  </si>
  <si>
    <t>IC1113</t>
  </si>
  <si>
    <t>IC1118</t>
  </si>
  <si>
    <t>IC1155</t>
  </si>
  <si>
    <t>IC1143</t>
    <phoneticPr fontId="1" type="noConversion"/>
  </si>
  <si>
    <t>IC1551</t>
  </si>
  <si>
    <t>IC1552</t>
  </si>
  <si>
    <t>IC1553</t>
  </si>
  <si>
    <t>IC1554</t>
  </si>
  <si>
    <t>IC1556</t>
  </si>
  <si>
    <t>IC1558</t>
  </si>
  <si>
    <t>IC1559</t>
  </si>
  <si>
    <t>IC1560</t>
  </si>
  <si>
    <t>IC1416</t>
    <phoneticPr fontId="1" type="noConversion"/>
  </si>
  <si>
    <t>IC1413</t>
    <phoneticPr fontId="1" type="noConversion"/>
  </si>
  <si>
    <t>IC1407</t>
  </si>
  <si>
    <t>IC1401</t>
  </si>
  <si>
    <t>IC1417</t>
  </si>
  <si>
    <t>IC1419</t>
  </si>
  <si>
    <t>IC1415</t>
    <phoneticPr fontId="1" type="noConversion"/>
  </si>
  <si>
    <t>IC1400</t>
    <phoneticPr fontId="1" type="noConversion"/>
  </si>
  <si>
    <t>IC1301</t>
  </si>
  <si>
    <t>IC1304</t>
  </si>
  <si>
    <t>IC1313</t>
  </si>
  <si>
    <t>IC1315</t>
  </si>
  <si>
    <t>IC1318</t>
  </si>
  <si>
    <t>IC1322</t>
  </si>
  <si>
    <t>IC1325</t>
  </si>
  <si>
    <t>IC1328</t>
  </si>
  <si>
    <t>IC1650</t>
  </si>
  <si>
    <t>IC1651</t>
  </si>
  <si>
    <t>IC1654</t>
  </si>
  <si>
    <t>IC1655</t>
    <phoneticPr fontId="1" type="noConversion"/>
  </si>
  <si>
    <t>IC1666</t>
    <phoneticPr fontId="1" type="noConversion"/>
  </si>
  <si>
    <t>IC1673</t>
  </si>
  <si>
    <t>IC1674</t>
  </si>
  <si>
    <t>IC1665</t>
    <phoneticPr fontId="1" type="noConversion"/>
  </si>
  <si>
    <t>扇子</t>
    <phoneticPr fontId="1" type="noConversion"/>
  </si>
  <si>
    <t>IC1835</t>
    <phoneticPr fontId="1" type="noConversion"/>
  </si>
  <si>
    <t>IC1836</t>
  </si>
  <si>
    <t>IC1837</t>
  </si>
  <si>
    <t>IC1838</t>
  </si>
  <si>
    <t>IC1839</t>
  </si>
  <si>
    <t>IC1840</t>
  </si>
  <si>
    <t>拳套</t>
    <phoneticPr fontId="1" type="noConversion"/>
  </si>
  <si>
    <t>IC1526</t>
  </si>
  <si>
    <t>IC1527</t>
  </si>
  <si>
    <t>IC1528</t>
  </si>
  <si>
    <t>IC1529</t>
  </si>
  <si>
    <t>IC1530</t>
  </si>
  <si>
    <t>IC1531</t>
  </si>
  <si>
    <t>IC1532</t>
  </si>
  <si>
    <t>IC1519</t>
    <phoneticPr fontId="1" type="noConversion"/>
  </si>
  <si>
    <t>战士</t>
    <phoneticPr fontId="1" type="noConversion"/>
  </si>
  <si>
    <t>爪</t>
    <phoneticPr fontId="1" type="noConversion"/>
  </si>
  <si>
    <t>s</t>
  </si>
  <si>
    <t>a</t>
  </si>
  <si>
    <t>b</t>
  </si>
  <si>
    <t>c</t>
  </si>
  <si>
    <t>护腕</t>
    <phoneticPr fontId="1" type="noConversion"/>
  </si>
  <si>
    <t>戒指</t>
    <phoneticPr fontId="1" type="noConversion"/>
  </si>
  <si>
    <t>项链</t>
    <phoneticPr fontId="1" type="noConversion"/>
  </si>
  <si>
    <t>护腕</t>
    <phoneticPr fontId="1" type="noConversion"/>
  </si>
  <si>
    <t>IC1867</t>
  </si>
  <si>
    <t>IC1867</t>
    <phoneticPr fontId="1" type="noConversion"/>
  </si>
  <si>
    <t>IC1869</t>
  </si>
  <si>
    <t>IC1869</t>
    <phoneticPr fontId="1" type="noConversion"/>
  </si>
  <si>
    <t>IC1870</t>
  </si>
  <si>
    <t>IC1870</t>
    <phoneticPr fontId="1" type="noConversion"/>
  </si>
  <si>
    <t>IC1871</t>
  </si>
  <si>
    <t>IC1871</t>
    <phoneticPr fontId="1" type="noConversion"/>
  </si>
  <si>
    <t>IC1872</t>
  </si>
  <si>
    <t>IC1872</t>
    <phoneticPr fontId="1" type="noConversion"/>
  </si>
  <si>
    <t>IC1873</t>
  </si>
  <si>
    <t>IC1873</t>
    <phoneticPr fontId="1" type="noConversion"/>
  </si>
  <si>
    <t>IC1875</t>
  </si>
  <si>
    <t>IC1875</t>
    <phoneticPr fontId="1" type="noConversion"/>
  </si>
  <si>
    <t>IC1905</t>
  </si>
  <si>
    <t>IC1905</t>
    <phoneticPr fontId="1" type="noConversion"/>
  </si>
  <si>
    <t>IC1906</t>
  </si>
  <si>
    <t>IC1906</t>
    <phoneticPr fontId="1" type="noConversion"/>
  </si>
  <si>
    <t>IC1931</t>
  </si>
  <si>
    <t>IC1931</t>
    <phoneticPr fontId="1" type="noConversion"/>
  </si>
  <si>
    <t>IC1932</t>
  </si>
  <si>
    <t>IC1932</t>
    <phoneticPr fontId="1" type="noConversion"/>
  </si>
  <si>
    <t>IC1933</t>
  </si>
  <si>
    <t>IC1933</t>
    <phoneticPr fontId="1" type="noConversion"/>
  </si>
  <si>
    <t>IC1934</t>
  </si>
  <si>
    <t>IC1934</t>
    <phoneticPr fontId="1" type="noConversion"/>
  </si>
  <si>
    <t>IC1935</t>
  </si>
  <si>
    <t>IC1935</t>
    <phoneticPr fontId="1" type="noConversion"/>
  </si>
  <si>
    <t>戒指</t>
    <phoneticPr fontId="1" type="noConversion"/>
  </si>
  <si>
    <t>IC1743</t>
  </si>
  <si>
    <t>IC1743</t>
    <phoneticPr fontId="1" type="noConversion"/>
  </si>
  <si>
    <t>IC1778</t>
  </si>
  <si>
    <t>IC1778</t>
    <phoneticPr fontId="1" type="noConversion"/>
  </si>
  <si>
    <t>IC1779</t>
  </si>
  <si>
    <t>IC1779</t>
    <phoneticPr fontId="1" type="noConversion"/>
  </si>
  <si>
    <t>IC1857</t>
  </si>
  <si>
    <t>IC1857</t>
    <phoneticPr fontId="1" type="noConversion"/>
  </si>
  <si>
    <t>IC1858</t>
  </si>
  <si>
    <t>IC1858</t>
    <phoneticPr fontId="1" type="noConversion"/>
  </si>
  <si>
    <t>IC1851</t>
  </si>
  <si>
    <t>IC1851</t>
    <phoneticPr fontId="1" type="noConversion"/>
  </si>
  <si>
    <t>IC1852</t>
  </si>
  <si>
    <t>IC1852</t>
    <phoneticPr fontId="1" type="noConversion"/>
  </si>
  <si>
    <t>IC1853</t>
  </si>
  <si>
    <t>IC1853</t>
    <phoneticPr fontId="1" type="noConversion"/>
  </si>
  <si>
    <t>IC1854</t>
  </si>
  <si>
    <t>IC1854</t>
    <phoneticPr fontId="1" type="noConversion"/>
  </si>
  <si>
    <t>IC1901</t>
  </si>
  <si>
    <t>IC1901</t>
    <phoneticPr fontId="1" type="noConversion"/>
  </si>
  <si>
    <t>IC1902</t>
  </si>
  <si>
    <t>IC1902</t>
    <phoneticPr fontId="1" type="noConversion"/>
  </si>
  <si>
    <t>IC1903</t>
  </si>
  <si>
    <t>IC1903</t>
    <phoneticPr fontId="1" type="noConversion"/>
  </si>
  <si>
    <t>IC1943</t>
  </si>
  <si>
    <t>IC1943</t>
    <phoneticPr fontId="1" type="noConversion"/>
  </si>
  <si>
    <t>IC1930</t>
  </si>
  <si>
    <t>IC1930</t>
    <phoneticPr fontId="1" type="noConversion"/>
  </si>
  <si>
    <t>项链</t>
    <phoneticPr fontId="1" type="noConversion"/>
  </si>
  <si>
    <t>IC1880</t>
  </si>
  <si>
    <t>IC1880</t>
    <phoneticPr fontId="1" type="noConversion"/>
  </si>
  <si>
    <t>IC1882</t>
  </si>
  <si>
    <t>IC1882</t>
    <phoneticPr fontId="1" type="noConversion"/>
  </si>
  <si>
    <t>IC1883</t>
  </si>
  <si>
    <t>IC1886</t>
  </si>
  <si>
    <t>IC1886</t>
    <phoneticPr fontId="1" type="noConversion"/>
  </si>
  <si>
    <t>IC1889</t>
  </si>
  <si>
    <t>IC1889</t>
    <phoneticPr fontId="1" type="noConversion"/>
  </si>
  <si>
    <t>IC1892</t>
  </si>
  <si>
    <t>IC1892</t>
    <phoneticPr fontId="1" type="noConversion"/>
  </si>
  <si>
    <t>IC1895</t>
  </si>
  <si>
    <t>IC1895</t>
    <phoneticPr fontId="1" type="noConversion"/>
  </si>
  <si>
    <t>IC1898</t>
  </si>
  <si>
    <t>IC1898</t>
    <phoneticPr fontId="1" type="noConversion"/>
  </si>
  <si>
    <t>IC1900</t>
  </si>
  <si>
    <t>IC1900</t>
    <phoneticPr fontId="1" type="noConversion"/>
  </si>
  <si>
    <t>IC1924</t>
  </si>
  <si>
    <t>IC1924</t>
    <phoneticPr fontId="1" type="noConversion"/>
  </si>
  <si>
    <t>IC1928</t>
  </si>
  <si>
    <t>IC1928</t>
    <phoneticPr fontId="1" type="noConversion"/>
  </si>
  <si>
    <t>IC1877</t>
  </si>
  <si>
    <t>IC1877</t>
    <phoneticPr fontId="1" type="noConversion"/>
  </si>
  <si>
    <t>IC1878</t>
  </si>
  <si>
    <t>IC1878</t>
    <phoneticPr fontId="1" type="noConversion"/>
  </si>
  <si>
    <t>IC1742</t>
  </si>
  <si>
    <t>IC1742</t>
    <phoneticPr fontId="1" type="noConversion"/>
  </si>
  <si>
    <t>传说的塞尔塔戒指</t>
  </si>
  <si>
    <t>神秘的水晶护腕</t>
  </si>
  <si>
    <t>闪耀的水晶项链</t>
  </si>
  <si>
    <t>闪耀的忏悔戒指</t>
  </si>
  <si>
    <t>犀利的青铜护腕</t>
  </si>
  <si>
    <t>精致的卡尼亚戒指</t>
  </si>
  <si>
    <t>犀利的虚幻戒指</t>
  </si>
  <si>
    <t>犀利的空灵戒指</t>
  </si>
  <si>
    <t>坚硬的卡尼亚戒指</t>
  </si>
  <si>
    <t>优质的青铜戒指</t>
  </si>
  <si>
    <t>坚硬的言语护腕</t>
  </si>
  <si>
    <t>凌厉的玄铁戒指</t>
  </si>
  <si>
    <t>坚硬的塞尔塔戒指</t>
  </si>
  <si>
    <t>普通的智慧戒指</t>
  </si>
  <si>
    <t>初级的水晶项链</t>
  </si>
  <si>
    <t>初级的精灵项链</t>
  </si>
  <si>
    <t>破旧的忏悔戒指</t>
  </si>
  <si>
    <t>普通的遗迹项链</t>
  </si>
  <si>
    <t>神奇的智慧护腕</t>
  </si>
  <si>
    <t>神奇的青铜戒指</t>
  </si>
  <si>
    <t>神奇的精灵戒指</t>
  </si>
  <si>
    <t>神秘的魔王戒指</t>
  </si>
  <si>
    <t>闪耀的魔王戒指</t>
  </si>
  <si>
    <t>精致的晨曦戒指</t>
  </si>
  <si>
    <t>闪耀的晨曦项链</t>
  </si>
  <si>
    <t>凌厉的水晶戒指</t>
  </si>
  <si>
    <t>发亮的忏悔护腕</t>
  </si>
  <si>
    <t>坚硬的混乱戒指</t>
  </si>
  <si>
    <t>发亮的遗迹戒指</t>
  </si>
  <si>
    <t>破旧的白银护腕</t>
  </si>
  <si>
    <t>初级的虚幻戒指</t>
  </si>
  <si>
    <t>一般的智慧项链</t>
  </si>
  <si>
    <t>一般的混乱护腕</t>
  </si>
  <si>
    <t>传说的晨曦项链</t>
  </si>
  <si>
    <t>璀璨的遗迹护腕</t>
  </si>
  <si>
    <t>神奇的玄铁项链</t>
  </si>
  <si>
    <t>犀利的精灵戒指</t>
  </si>
  <si>
    <t>精致的晨曦护腕</t>
  </si>
  <si>
    <t>精致的斯塞提戒指</t>
  </si>
  <si>
    <t>闪耀的塞尔塔戒指</t>
  </si>
  <si>
    <t>拉风的颓废项链</t>
  </si>
  <si>
    <t>发亮的言语项链</t>
  </si>
  <si>
    <t>坚硬的魔王戒指</t>
  </si>
  <si>
    <t>破旧的精灵戒指</t>
  </si>
  <si>
    <t>普通的精灵项链</t>
  </si>
  <si>
    <t>初级的空灵戒指</t>
  </si>
  <si>
    <t>初级的白银戒指</t>
  </si>
  <si>
    <t>破旧的空灵戒指</t>
  </si>
  <si>
    <t>初级的白银项链</t>
  </si>
  <si>
    <t>传说的混乱护腕</t>
  </si>
  <si>
    <t>神秘的斯塞提项链</t>
  </si>
  <si>
    <t>神秘的忏悔护腕</t>
  </si>
  <si>
    <t>犀利的颓废项链</t>
  </si>
  <si>
    <t>精致的晨曦项链</t>
  </si>
  <si>
    <t>闪耀的塞尔塔项链</t>
  </si>
  <si>
    <t>闪耀的水晶戒指</t>
  </si>
  <si>
    <t>精致的空灵戒指</t>
  </si>
  <si>
    <t>优质的水晶戒指</t>
  </si>
  <si>
    <t>凌厉的卡尼亚项链</t>
  </si>
  <si>
    <t>发亮的精钢护腕</t>
  </si>
  <si>
    <t>凌厉的女神戒指</t>
  </si>
  <si>
    <t>一般的精钢戒指</t>
  </si>
  <si>
    <t>普通的精钢项链</t>
  </si>
  <si>
    <t>一般的水晶护腕</t>
  </si>
  <si>
    <t>璀璨的卡尼亚戒指</t>
  </si>
  <si>
    <t>神秘的斯塞提戒指</t>
  </si>
  <si>
    <t>神秘的玄铁护腕</t>
  </si>
  <si>
    <t>神奇的魔王护腕</t>
  </si>
  <si>
    <t>传说的智慧护腕</t>
  </si>
  <si>
    <t>精致的白银护腕</t>
  </si>
  <si>
    <t>闪耀的颓废项链</t>
  </si>
  <si>
    <t>坚硬的空灵护腕</t>
  </si>
  <si>
    <t>优质的空灵护腕</t>
  </si>
  <si>
    <t>凌厉的青铜护腕</t>
  </si>
  <si>
    <t>普通的玄铁戒指</t>
  </si>
  <si>
    <t>初级的晨曦护腕</t>
  </si>
  <si>
    <t>一般的空灵戒指</t>
  </si>
  <si>
    <t>一般的白银项链</t>
  </si>
  <si>
    <t>一般的玄铁项链</t>
  </si>
  <si>
    <t>神秘的水晶项链</t>
  </si>
  <si>
    <t>精致的水晶项链</t>
  </si>
  <si>
    <t>闪耀的忏悔项链</t>
  </si>
  <si>
    <t>拉风的颓废护腕</t>
  </si>
  <si>
    <t>凌厉的颓废项链</t>
  </si>
  <si>
    <t>凌厉的白银护腕</t>
  </si>
  <si>
    <t>优质的斯塞提戒指</t>
  </si>
  <si>
    <t>凌厉的虚幻戒指</t>
  </si>
  <si>
    <t>坚硬的晨曦护腕</t>
  </si>
  <si>
    <t>普通的塞尔塔项链</t>
  </si>
  <si>
    <t>初级的白银护腕</t>
  </si>
  <si>
    <t>初级的斯塞提护腕</t>
  </si>
  <si>
    <t>传说的女神护腕</t>
  </si>
  <si>
    <t>神奇的忏悔项链</t>
  </si>
  <si>
    <t>拉风的斯塞提戒指</t>
  </si>
  <si>
    <t>闪耀的卡尼亚护腕</t>
  </si>
  <si>
    <t>发亮的智慧戒指</t>
  </si>
  <si>
    <t>优质的智慧护腕</t>
  </si>
  <si>
    <t>一般的空灵护腕</t>
  </si>
  <si>
    <t>破旧的塞尔塔护腕</t>
  </si>
  <si>
    <t>初级的青铜项链</t>
  </si>
  <si>
    <t>传说的精灵项链</t>
  </si>
  <si>
    <t>神秘的玄铁项链</t>
  </si>
  <si>
    <t>璀璨的智慧护腕</t>
  </si>
  <si>
    <t>神秘的晨曦护腕</t>
  </si>
  <si>
    <t>神奇的白银戒指</t>
  </si>
  <si>
    <t>犀利的精钢戒指</t>
  </si>
  <si>
    <t>犀利的青铜戒指</t>
  </si>
  <si>
    <t>坚硬的精灵护腕</t>
  </si>
  <si>
    <t>一般的女神戒指</t>
  </si>
  <si>
    <t>破旧的晨曦项链</t>
  </si>
  <si>
    <t>破旧的精钢护腕</t>
  </si>
  <si>
    <t>神秘的水晶戒指</t>
  </si>
  <si>
    <t>传说的言语护腕</t>
  </si>
  <si>
    <t>神奇的白银护腕</t>
  </si>
  <si>
    <t>璀璨的混乱护腕</t>
  </si>
  <si>
    <t>传说的虚幻护腕</t>
  </si>
  <si>
    <t>璀璨的斯塞提戒指</t>
  </si>
  <si>
    <t>闪耀的晨曦戒指</t>
  </si>
  <si>
    <t>精致的言语项链</t>
  </si>
  <si>
    <t>闪耀的空灵护腕</t>
  </si>
  <si>
    <t>凌厉的混乱项链</t>
  </si>
  <si>
    <t>坚硬的智慧护腕</t>
  </si>
  <si>
    <t>一般的卡尼亚项链</t>
  </si>
  <si>
    <t>一般的颓废戒指</t>
  </si>
  <si>
    <t>一般的女神护腕</t>
  </si>
  <si>
    <t>神秘的空灵护腕</t>
  </si>
  <si>
    <t>神奇的塞尔塔护腕</t>
  </si>
  <si>
    <t>传说的水晶戒指</t>
  </si>
  <si>
    <t>传说的言语项链</t>
  </si>
  <si>
    <t>精致的忏悔戒指</t>
  </si>
  <si>
    <t>闪耀的青铜护腕</t>
  </si>
  <si>
    <t>犀利的言语戒指</t>
  </si>
  <si>
    <t>犀利的混乱项链</t>
  </si>
  <si>
    <t>发亮的水晶护腕</t>
  </si>
  <si>
    <t>一般的晨曦戒指</t>
  </si>
  <si>
    <t>破旧的精灵护腕</t>
  </si>
  <si>
    <t>初级的忏悔项链</t>
  </si>
  <si>
    <t>初级的智慧戒指</t>
  </si>
  <si>
    <t>普通的混乱护腕</t>
  </si>
  <si>
    <t>璀璨的精钢戒指</t>
  </si>
  <si>
    <t>神秘的遗迹护腕</t>
  </si>
  <si>
    <t>闪耀的斯塞提戒指</t>
  </si>
  <si>
    <t>闪耀的颓废戒指</t>
  </si>
  <si>
    <t>拉风的魔王戒指</t>
  </si>
  <si>
    <t>凌厉的忏悔戒指</t>
  </si>
  <si>
    <t>凌厉的白银项链</t>
  </si>
  <si>
    <t>凌厉的智慧项链</t>
  </si>
  <si>
    <t>发亮的塞尔塔项链</t>
  </si>
  <si>
    <t>初级的颓废项链</t>
  </si>
  <si>
    <t>破旧的玄铁戒指</t>
  </si>
  <si>
    <t>初级的空灵护腕</t>
  </si>
  <si>
    <t>神秘的白银项链</t>
  </si>
  <si>
    <t>璀璨的青铜护腕</t>
  </si>
  <si>
    <t>精致的言语护腕</t>
  </si>
  <si>
    <t>精致的精钢项链</t>
  </si>
  <si>
    <t>拉风的忏悔项链</t>
  </si>
  <si>
    <t>发亮的遗迹护腕</t>
  </si>
  <si>
    <t>凌厉的卡尼亚戒指</t>
  </si>
  <si>
    <t>破旧的魔王戒指</t>
  </si>
  <si>
    <t>初级的精钢护腕</t>
  </si>
  <si>
    <t>传说的女神项链</t>
  </si>
  <si>
    <t>神奇的斯塞提项链</t>
  </si>
  <si>
    <t>传说的晨曦护腕</t>
  </si>
  <si>
    <t>拉风的玄铁项链</t>
  </si>
  <si>
    <t>犀利的女神戒指</t>
  </si>
  <si>
    <t>精致的智慧戒指</t>
  </si>
  <si>
    <t>凌厉的魔王项链</t>
  </si>
  <si>
    <t>发亮的水晶项链</t>
  </si>
  <si>
    <t>发亮的言语戒指</t>
  </si>
  <si>
    <t>凌厉的空灵项链</t>
  </si>
  <si>
    <t>一般的青铜护腕</t>
  </si>
  <si>
    <t>神秘的精灵护腕</t>
  </si>
  <si>
    <t>神秘的女神戒指</t>
  </si>
  <si>
    <t>璀璨的女神护腕</t>
  </si>
  <si>
    <t>神奇的空灵项链</t>
  </si>
  <si>
    <t>璀璨的空灵戒指</t>
  </si>
  <si>
    <t>拉风的智慧护腕</t>
  </si>
  <si>
    <t>精致的颓废戒指</t>
  </si>
  <si>
    <t>坚硬的女神戒指</t>
  </si>
  <si>
    <t>发亮的青铜护腕</t>
  </si>
  <si>
    <t>一般的忏悔护腕</t>
  </si>
  <si>
    <t>破旧的精钢项链</t>
  </si>
  <si>
    <t>传说的魔王项链</t>
  </si>
  <si>
    <t>璀璨的精灵护腕</t>
  </si>
  <si>
    <t>拉风的虚幻护腕</t>
  </si>
  <si>
    <t>精致的女神护腕</t>
  </si>
  <si>
    <t>初级的塞尔塔护腕</t>
  </si>
  <si>
    <t>璀璨的魔王护腕</t>
  </si>
  <si>
    <t>璀璨的塞尔塔护腕</t>
  </si>
  <si>
    <t>璀璨的青铜项链</t>
  </si>
  <si>
    <t>闪耀的女神项链</t>
  </si>
  <si>
    <t>犀利的卡尼亚项链</t>
  </si>
  <si>
    <t>精致的智慧护腕</t>
  </si>
  <si>
    <t>凌厉的言语项链</t>
  </si>
  <si>
    <t>发亮的晨曦戒指</t>
  </si>
  <si>
    <t>凌厉的混乱护腕</t>
  </si>
  <si>
    <t>优质的卡尼亚戒指</t>
  </si>
  <si>
    <t>破旧的青铜护腕</t>
  </si>
  <si>
    <t>普通的混乱项链</t>
  </si>
  <si>
    <t>初级的遗迹项链</t>
  </si>
  <si>
    <t>破旧的言语戒指</t>
  </si>
  <si>
    <t>神奇的精钢护腕</t>
  </si>
  <si>
    <t>传说的虚幻项链</t>
  </si>
  <si>
    <t>犀利的玄铁护腕</t>
  </si>
  <si>
    <t>坚硬的女神护腕</t>
  </si>
  <si>
    <t>优质的颓废项链</t>
  </si>
  <si>
    <t>优质的青铜护腕</t>
  </si>
  <si>
    <t>优质的空灵戒指</t>
  </si>
  <si>
    <t>传说的精钢戒指</t>
  </si>
  <si>
    <t>精致的卡尼亚护腕</t>
  </si>
  <si>
    <t>拉风的精灵戒指</t>
  </si>
  <si>
    <t>优质的女神戒指</t>
  </si>
  <si>
    <t>发亮的精灵项链</t>
  </si>
  <si>
    <t>普通的魔王项链</t>
  </si>
  <si>
    <t>一般的晨曦项链</t>
  </si>
  <si>
    <t>传说的忏悔戒指</t>
  </si>
  <si>
    <t>璀璨的卡尼亚护腕</t>
  </si>
  <si>
    <t>拉风的混乱项链</t>
  </si>
  <si>
    <t>精致的塞尔塔项链</t>
  </si>
  <si>
    <t>坚硬的斯塞提护腕</t>
  </si>
  <si>
    <t>凌厉的斯塞提护腕</t>
  </si>
  <si>
    <t>坚硬的言语戒指</t>
  </si>
  <si>
    <t>普通的斯塞提护腕</t>
  </si>
  <si>
    <t>神秘的精钢护腕</t>
  </si>
  <si>
    <t>神奇的精钢戒指</t>
  </si>
  <si>
    <t>拉风的魔王项链</t>
  </si>
  <si>
    <t>闪耀的女神戒指</t>
  </si>
  <si>
    <t>犀利的混乱戒指</t>
  </si>
  <si>
    <t>发亮的颓废项链</t>
  </si>
  <si>
    <t>一般的玄铁护腕</t>
  </si>
  <si>
    <t>初级的精钢项链</t>
  </si>
  <si>
    <t>初级的虚幻项链</t>
  </si>
  <si>
    <t>初级的塞尔塔戒指</t>
  </si>
  <si>
    <t>火</t>
    <phoneticPr fontId="1" type="noConversion"/>
  </si>
  <si>
    <t>风</t>
    <phoneticPr fontId="1" type="noConversion"/>
  </si>
  <si>
    <r>
      <rPr>
        <sz val="10"/>
        <color theme="1"/>
        <rFont val="宋体"/>
        <family val="2"/>
      </rPr>
      <t>魔法师</t>
    </r>
    <phoneticPr fontId="1" type="noConversion"/>
  </si>
  <si>
    <t>雷</t>
    <phoneticPr fontId="1" type="noConversion"/>
  </si>
  <si>
    <t>光</t>
    <phoneticPr fontId="1" type="noConversion"/>
  </si>
  <si>
    <t>暗</t>
    <phoneticPr fontId="1" type="noConversion"/>
  </si>
  <si>
    <t>水</t>
    <phoneticPr fontId="1" type="noConversion"/>
  </si>
  <si>
    <t>防御力</t>
    <phoneticPr fontId="1" type="noConversion"/>
  </si>
  <si>
    <t>攻击</t>
  </si>
  <si>
    <t>攻击</t>
    <phoneticPr fontId="1" type="noConversion"/>
  </si>
  <si>
    <t>武器id</t>
  </si>
  <si>
    <t>img</t>
  </si>
  <si>
    <t>武器名称</t>
  </si>
  <si>
    <t>品质</t>
  </si>
  <si>
    <t>技能</t>
  </si>
  <si>
    <t>职业</t>
  </si>
  <si>
    <t>武器类型</t>
  </si>
  <si>
    <t>职业等级</t>
  </si>
  <si>
    <t>魔法</t>
  </si>
  <si>
    <t>命中</t>
  </si>
  <si>
    <t>闪避</t>
  </si>
  <si>
    <t>会心率</t>
  </si>
  <si>
    <t>主属性at</t>
  </si>
  <si>
    <t>风def</t>
  </si>
  <si>
    <t>雷def</t>
  </si>
  <si>
    <t>水def</t>
  </si>
  <si>
    <t>火def</t>
  </si>
  <si>
    <t>暗def</t>
  </si>
  <si>
    <t>光def</t>
  </si>
  <si>
    <t>飞行系</t>
  </si>
  <si>
    <t>龙系</t>
  </si>
  <si>
    <t>僵尸系</t>
  </si>
  <si>
    <t>土系</t>
  </si>
  <si>
    <t>金属系</t>
  </si>
  <si>
    <t>--</t>
  </si>
  <si>
    <t>神秘的虚幻戒指</t>
  </si>
  <si>
    <t>神秘的颓废戒指</t>
  </si>
  <si>
    <t>璀璨的忏悔护腕</t>
  </si>
  <si>
    <t>神奇的晨曦戒指</t>
  </si>
  <si>
    <t>闪耀的晨曦护腕</t>
  </si>
  <si>
    <t>精致的青铜戒指</t>
  </si>
  <si>
    <t>拉风的水晶项链</t>
  </si>
  <si>
    <t>精致的遗迹项链</t>
  </si>
  <si>
    <t>犀利的空灵护腕</t>
  </si>
  <si>
    <t>坚硬的水晶项链</t>
  </si>
  <si>
    <t>凌厉的言语戒指</t>
  </si>
  <si>
    <t>破旧的晨曦戒指</t>
  </si>
  <si>
    <t>一般的遗迹戒指</t>
  </si>
  <si>
    <t>破旧的智慧戒指</t>
  </si>
  <si>
    <t>初级的精灵戒指</t>
  </si>
  <si>
    <t>一般的魔王项链</t>
  </si>
  <si>
    <t>传说的卡尼亚护腕</t>
  </si>
  <si>
    <t>神秘的精灵项链</t>
  </si>
  <si>
    <t>神奇的女神护腕</t>
  </si>
  <si>
    <t>闪耀的智慧项链</t>
  </si>
  <si>
    <t>犀利的虚幻项链</t>
  </si>
  <si>
    <t>犀利的遗迹戒指</t>
  </si>
  <si>
    <t>犀利的混乱护腕</t>
  </si>
  <si>
    <t>优质的玄铁戒指</t>
  </si>
  <si>
    <t>发亮的玄铁护腕</t>
  </si>
  <si>
    <t>优质的混乱护腕</t>
  </si>
  <si>
    <t>破旧的言语护腕</t>
  </si>
  <si>
    <t>初级的青铜护腕</t>
  </si>
  <si>
    <t>破旧的精钢戒指</t>
  </si>
  <si>
    <t>普通的智慧项链</t>
  </si>
  <si>
    <t>神奇的空灵护腕</t>
  </si>
  <si>
    <t>神秘的女神项链</t>
  </si>
  <si>
    <t>璀璨的玄铁项链</t>
  </si>
  <si>
    <t>精致的虚幻项链</t>
  </si>
  <si>
    <t>犀利的精灵项链</t>
  </si>
  <si>
    <t>闪耀的言语护腕</t>
  </si>
  <si>
    <t>优质的魔王项链</t>
  </si>
  <si>
    <t>优质的白银项链</t>
  </si>
  <si>
    <t>凌厉的空灵戒指</t>
  </si>
  <si>
    <t>普通的精钢戒指</t>
  </si>
  <si>
    <t>破旧的女神项链</t>
  </si>
  <si>
    <t>初级的颓废戒指</t>
  </si>
  <si>
    <t>一般的白银戒指</t>
  </si>
  <si>
    <t>一般的精灵护腕</t>
  </si>
  <si>
    <t>璀璨的虚幻护腕</t>
  </si>
  <si>
    <t>璀璨的晨曦项链</t>
  </si>
  <si>
    <t>传说的遗迹护腕</t>
  </si>
  <si>
    <t>拉风的水晶护腕</t>
  </si>
  <si>
    <t>拉风的塞尔塔戒指</t>
  </si>
  <si>
    <t>犀利的魔王护腕</t>
  </si>
  <si>
    <t>犀利的精灵护腕</t>
  </si>
  <si>
    <t>犀利的水晶戒指</t>
  </si>
  <si>
    <t>坚硬的青铜项链</t>
  </si>
  <si>
    <t>凌厉的魔王护腕</t>
  </si>
  <si>
    <t>凌厉的颓废戒指</t>
  </si>
  <si>
    <t>优质的水晶护腕</t>
  </si>
  <si>
    <t>一般的忏悔项链</t>
  </si>
  <si>
    <t>破旧的颓废戒指</t>
  </si>
  <si>
    <t>初级的遗迹护腕</t>
  </si>
  <si>
    <t>神奇的智慧戒指</t>
  </si>
  <si>
    <t>璀璨的言语项链</t>
  </si>
  <si>
    <t>神奇的晨曦护腕</t>
  </si>
  <si>
    <t>拉风的晨曦护腕</t>
  </si>
  <si>
    <t>精致的智慧项链</t>
  </si>
  <si>
    <t>闪耀的青铜项链</t>
  </si>
  <si>
    <t>闪耀的魔王项链</t>
  </si>
  <si>
    <t>精致的忏悔护腕</t>
  </si>
  <si>
    <t>发亮的精钢项链</t>
  </si>
  <si>
    <t>凌厉的精灵护腕</t>
  </si>
  <si>
    <t>坚硬的青铜护腕</t>
  </si>
  <si>
    <t>一般的水晶项链</t>
  </si>
  <si>
    <t>破旧的忏悔项链</t>
  </si>
  <si>
    <t>初级的女神护腕</t>
  </si>
  <si>
    <t>传说的白银护腕</t>
  </si>
  <si>
    <t>璀璨的空灵项链</t>
  </si>
  <si>
    <t>闪耀的空灵项链</t>
  </si>
  <si>
    <t>精致的女神项链</t>
  </si>
  <si>
    <t>坚硬的遗迹护腕</t>
  </si>
  <si>
    <t>坚硬的空灵戒指</t>
  </si>
  <si>
    <t>初级的卡尼亚护腕</t>
  </si>
  <si>
    <t>一般的遗迹项链</t>
  </si>
  <si>
    <t>普通的颓废护腕</t>
  </si>
  <si>
    <t>普通的虚幻戒指</t>
  </si>
  <si>
    <t>神奇的忏悔护腕</t>
  </si>
  <si>
    <t>传说的魔王戒指</t>
  </si>
  <si>
    <t>神秘的言语护腕</t>
  </si>
  <si>
    <t>神秘的空灵戒指</t>
  </si>
  <si>
    <t>神奇的女神项链</t>
  </si>
  <si>
    <t>闪耀的卡尼亚戒指</t>
  </si>
  <si>
    <t>精致的空灵项链</t>
  </si>
  <si>
    <t>闪耀的虚幻戒指</t>
  </si>
  <si>
    <t>犀利的虚幻护腕</t>
  </si>
  <si>
    <t>凌厉的精灵戒指</t>
  </si>
  <si>
    <t>优质的虚幻戒指</t>
  </si>
  <si>
    <t>坚硬的白银项链</t>
  </si>
  <si>
    <t>发亮的魔王戒指</t>
  </si>
  <si>
    <t>破旧的颓废项链</t>
  </si>
  <si>
    <t>破旧的白银项链</t>
  </si>
  <si>
    <t>传说的精灵戒指</t>
  </si>
  <si>
    <t>神奇的虚幻戒指</t>
  </si>
  <si>
    <t>神奇的塞尔塔项链</t>
  </si>
  <si>
    <t>精致的精灵戒指</t>
  </si>
  <si>
    <t>闪耀的精灵护腕</t>
  </si>
  <si>
    <t>精致的魔王项链</t>
  </si>
  <si>
    <t>拉风的白银项链</t>
  </si>
  <si>
    <t>犀利的斯塞提项链</t>
  </si>
  <si>
    <t>优质的白银戒指</t>
  </si>
  <si>
    <t>优质的言语戒指</t>
  </si>
  <si>
    <t>初级的混乱项链</t>
  </si>
  <si>
    <t>破旧的遗迹护腕</t>
  </si>
  <si>
    <t>传说的空灵项链</t>
  </si>
  <si>
    <t>传说的忏悔项链</t>
  </si>
  <si>
    <t>璀璨的塞尔塔戒指</t>
  </si>
  <si>
    <t>璀璨的晨曦护腕</t>
  </si>
  <si>
    <t>精致的玄铁戒指</t>
  </si>
  <si>
    <t>精致的精钢护腕</t>
  </si>
  <si>
    <t>闪耀的女神护腕</t>
  </si>
  <si>
    <t>闪耀的精钢护腕</t>
  </si>
  <si>
    <t>坚硬的忏悔项链</t>
  </si>
  <si>
    <t>发亮的混乱戒指</t>
  </si>
  <si>
    <t>发亮的白银护腕</t>
  </si>
  <si>
    <t>优质的忏悔护腕</t>
  </si>
  <si>
    <t>普通的精灵护腕</t>
  </si>
  <si>
    <t>初级的晨曦戒指</t>
  </si>
  <si>
    <t>神奇的卡尼亚项链</t>
  </si>
  <si>
    <t>闪耀的虚幻项链</t>
  </si>
  <si>
    <t>精致的忏悔项链</t>
  </si>
  <si>
    <t>坚硬的精钢戒指</t>
  </si>
  <si>
    <t>坚硬的颓废戒指</t>
  </si>
  <si>
    <t>优质的精灵护腕</t>
  </si>
  <si>
    <t>凌厉的卡尼亚护腕</t>
  </si>
  <si>
    <t>初级的言语戒指</t>
  </si>
  <si>
    <t>普通的塞尔塔护腕</t>
  </si>
  <si>
    <t>普通的晨曦戒指</t>
  </si>
  <si>
    <t>神秘的智慧护腕</t>
  </si>
  <si>
    <t>神奇的白银项链</t>
  </si>
  <si>
    <t>传说的玄铁护腕</t>
  </si>
  <si>
    <t>拉风的斯塞提护腕</t>
  </si>
  <si>
    <t>拉风的女神戒指</t>
  </si>
  <si>
    <t>优质的混乱戒指</t>
  </si>
  <si>
    <t>凌厉的精灵项链</t>
  </si>
  <si>
    <t>一般的精灵项链</t>
  </si>
  <si>
    <t>璀璨的精灵戒指</t>
  </si>
  <si>
    <t>神奇的玄铁护腕</t>
  </si>
  <si>
    <t>闪耀的玄铁戒指</t>
  </si>
  <si>
    <t>精致的斯塞提护腕</t>
  </si>
  <si>
    <t>闪耀的遗迹项链</t>
  </si>
  <si>
    <t>闪耀的卡尼亚项链</t>
  </si>
  <si>
    <t>发亮的白银项链</t>
  </si>
  <si>
    <t>发亮的混乱护腕</t>
  </si>
  <si>
    <t>坚硬的魔王护腕</t>
  </si>
  <si>
    <t>凌厉的晨曦护腕</t>
  </si>
  <si>
    <t>破旧的忏悔护腕</t>
  </si>
  <si>
    <t>一般的卡尼亚戒指</t>
  </si>
  <si>
    <t>传说的遗迹项链</t>
  </si>
  <si>
    <t>神奇的颓废项链</t>
  </si>
  <si>
    <t>精致的魔王护腕</t>
  </si>
  <si>
    <t>拉风的空灵戒指</t>
  </si>
  <si>
    <t>拉风的青铜护腕</t>
  </si>
  <si>
    <t>闪耀的玄铁项链</t>
  </si>
  <si>
    <t>坚硬的斯塞提戒指</t>
  </si>
  <si>
    <t>坚硬的颓废护腕</t>
  </si>
  <si>
    <t>发亮的虚幻项链</t>
  </si>
  <si>
    <t>一般的智慧戒指</t>
  </si>
  <si>
    <t>璀璨的遗迹戒指</t>
  </si>
  <si>
    <t>精致的水晶护腕</t>
  </si>
  <si>
    <t>拉风的空灵项链</t>
  </si>
  <si>
    <t>犀利的智慧护腕</t>
  </si>
  <si>
    <t>精致的精灵项链</t>
  </si>
  <si>
    <t>一般的混乱项链</t>
  </si>
  <si>
    <t>普通的玄铁护腕</t>
  </si>
  <si>
    <t>初级的忏悔戒指</t>
  </si>
  <si>
    <t>破旧的魔王护腕</t>
  </si>
  <si>
    <t>普通的青铜护腕</t>
  </si>
  <si>
    <t>神秘的玄铁戒指</t>
  </si>
  <si>
    <t>神秘的卡尼亚戒指</t>
  </si>
  <si>
    <t>传说的青铜项链</t>
  </si>
  <si>
    <t>凌厉的混乱戒指</t>
  </si>
  <si>
    <t>优质的塞尔塔护腕</t>
  </si>
  <si>
    <t>凌厉的女神项链</t>
  </si>
  <si>
    <t>优质的卡尼亚项链</t>
  </si>
  <si>
    <t>优质的精灵项链</t>
  </si>
  <si>
    <t>凌厉的斯塞提项链</t>
  </si>
  <si>
    <t>破旧的卡尼亚戒指</t>
  </si>
  <si>
    <t>破旧的青铜项链</t>
  </si>
  <si>
    <t>破旧的斯塞提戒指</t>
  </si>
  <si>
    <t>神秘的塞尔塔戒指</t>
  </si>
  <si>
    <t>神奇的水晶项链</t>
  </si>
  <si>
    <t>神秘的颓废项链</t>
  </si>
  <si>
    <t>神奇的忏悔戒指</t>
  </si>
  <si>
    <t>拉风的智慧项链</t>
  </si>
  <si>
    <t>犀利的精钢项链</t>
  </si>
  <si>
    <t>精致的水晶戒指</t>
  </si>
  <si>
    <t>坚硬的虚幻护腕</t>
  </si>
  <si>
    <t>发亮的空灵戒指</t>
  </si>
  <si>
    <t>发亮的女神护腕</t>
  </si>
  <si>
    <t>普通的空灵戒指</t>
  </si>
  <si>
    <t>破旧的精灵项链</t>
  </si>
  <si>
    <t>破旧的魔王项链</t>
  </si>
  <si>
    <t>破旧的塞尔塔戒指</t>
  </si>
  <si>
    <t>神秘的白银戒指</t>
  </si>
  <si>
    <t>神秘的魔王护腕</t>
  </si>
  <si>
    <t>神秘的智慧戒指</t>
  </si>
  <si>
    <t>神秘的晨曦项链</t>
  </si>
  <si>
    <t>犀利的颓废护腕</t>
  </si>
  <si>
    <t>犀利的斯塞提戒指</t>
  </si>
  <si>
    <t>犀利的白银项链</t>
  </si>
  <si>
    <t>发亮的混乱项链</t>
  </si>
  <si>
    <t>优质的遗迹项链</t>
  </si>
  <si>
    <t>一般的言语项链</t>
  </si>
  <si>
    <t>普通的言语护腕</t>
  </si>
  <si>
    <t>神秘的遗迹项链</t>
  </si>
  <si>
    <t>璀璨的精钢护腕</t>
  </si>
  <si>
    <t>闪耀的白银戒指</t>
  </si>
  <si>
    <t>犀利的晨曦项链</t>
  </si>
  <si>
    <t>拉风的遗迹戒指</t>
  </si>
  <si>
    <t>神秘的忏悔戒指</t>
  </si>
  <si>
    <t>神奇的遗迹项链</t>
  </si>
  <si>
    <t>神奇的混乱项链</t>
  </si>
  <si>
    <t>神秘的魔王项链</t>
  </si>
  <si>
    <t>传说的水晶护腕</t>
  </si>
  <si>
    <t>拉风的青铜项链</t>
  </si>
  <si>
    <t>闪耀的魔王护腕</t>
  </si>
  <si>
    <t>优质的青铜项链</t>
  </si>
  <si>
    <t>优质的晨曦项链</t>
  </si>
  <si>
    <t>坚硬的水晶戒指</t>
  </si>
  <si>
    <t>发亮的卡尼亚护腕</t>
  </si>
  <si>
    <t>优质的言语护腕</t>
  </si>
  <si>
    <t>一般的空灵项链</t>
  </si>
  <si>
    <t>普通的斯塞提项链</t>
  </si>
  <si>
    <t>初级的卡尼亚戒指</t>
  </si>
  <si>
    <t>一般的塞尔塔戒指</t>
  </si>
  <si>
    <t>神秘的青铜项链</t>
  </si>
  <si>
    <t>传说的白银戒指</t>
  </si>
  <si>
    <t>闪耀的言语项链</t>
  </si>
  <si>
    <t>坚硬的卡尼亚项链</t>
  </si>
  <si>
    <t>坚硬的遗迹戒指</t>
  </si>
  <si>
    <t>坚硬的颓废项链</t>
  </si>
  <si>
    <t>破旧的虚幻护腕</t>
  </si>
  <si>
    <t>破旧的混乱戒指</t>
  </si>
  <si>
    <t>一般的精灵戒指</t>
  </si>
  <si>
    <t>攻击力</t>
    <phoneticPr fontId="1" type="noConversion"/>
  </si>
  <si>
    <t>副属性数量</t>
    <phoneticPr fontId="1" type="noConversion"/>
  </si>
  <si>
    <t>攻击力+6</t>
    <phoneticPr fontId="1" type="noConversion"/>
  </si>
  <si>
    <t>攻击力+28,力量+25</t>
    <phoneticPr fontId="1" type="noConversion"/>
  </si>
  <si>
    <t>攻击力+42,力量+38</t>
    <phoneticPr fontId="1" type="noConversion"/>
  </si>
  <si>
    <t>攻击力+56,力量+51</t>
    <phoneticPr fontId="1" type="noConversion"/>
  </si>
  <si>
    <t>攻击力+5</t>
    <phoneticPr fontId="1" type="noConversion"/>
  </si>
  <si>
    <t>攻击力+11</t>
    <phoneticPr fontId="1" type="noConversion"/>
  </si>
  <si>
    <t>攻击力+21,力量+19</t>
    <phoneticPr fontId="1" type="noConversion"/>
  </si>
  <si>
    <t>攻击力+14,力量+13</t>
    <phoneticPr fontId="1" type="noConversion"/>
  </si>
  <si>
    <t>攻击力+35,力量+32,风抗+46</t>
    <phoneticPr fontId="1" type="noConversion"/>
  </si>
  <si>
    <t>攻击力+49,火抗+39,力量+44</t>
    <phoneticPr fontId="1" type="noConversion"/>
  </si>
  <si>
    <t>防御</t>
    <phoneticPr fontId="1" type="noConversion"/>
  </si>
  <si>
    <t>des</t>
    <phoneticPr fontId="1" type="noConversion"/>
  </si>
  <si>
    <t>rank</t>
    <phoneticPr fontId="1" type="noConversion"/>
  </si>
  <si>
    <t>材料汇总</t>
    <phoneticPr fontId="1" type="noConversion"/>
  </si>
  <si>
    <t>材料1</t>
    <phoneticPr fontId="1" type="noConversion"/>
  </si>
  <si>
    <t>职业</t>
    <phoneticPr fontId="1" type="noConversion"/>
  </si>
  <si>
    <t>主属性</t>
    <phoneticPr fontId="1" type="noConversion"/>
  </si>
  <si>
    <t>num</t>
    <phoneticPr fontId="1" type="noConversion"/>
  </si>
  <si>
    <t>材料2</t>
    <phoneticPr fontId="1" type="noConversion"/>
  </si>
  <si>
    <t>id</t>
    <phoneticPr fontId="1" type="noConversion"/>
  </si>
  <si>
    <t>材料3</t>
    <phoneticPr fontId="1" type="noConversion"/>
  </si>
  <si>
    <t>材料4</t>
    <phoneticPr fontId="1" type="noConversion"/>
  </si>
  <si>
    <t>攻击力+21,光抗+3,魔法+1,命中+2%</t>
    <phoneticPr fontId="1" type="noConversion"/>
  </si>
  <si>
    <t>攻击力+41,力量+13,金属系伤害+6%,水抗+7</t>
    <phoneticPr fontId="1" type="noConversion"/>
  </si>
  <si>
    <t>攻击力+62,土系伤害+9%,闪避+2%,力量+19,幸运+10</t>
    <phoneticPr fontId="1" type="noConversion"/>
  </si>
  <si>
    <t>攻击力+82,龙系伤害+12%,力量+25,魔法+4,火伤害+15%</t>
    <phoneticPr fontId="1" type="noConversion"/>
  </si>
  <si>
    <t>攻击力+103,土系伤害+15%,火伤害+18%,雷抗+16,力量+32,飞行系伤害+15%</t>
    <phoneticPr fontId="1" type="noConversion"/>
  </si>
  <si>
    <t>攻击力+124,火伤害+22%,飞行系伤害+18%,力量+38,命中+10%,雷抗+19</t>
    <phoneticPr fontId="1" type="noConversion"/>
  </si>
  <si>
    <t>攻击力+144,命中+11%,火伤害+26%,僵尸系伤害+21%,金属系伤害+21%,龙系伤害+21%,会心率+4%</t>
    <phoneticPr fontId="1" type="noConversion"/>
  </si>
  <si>
    <t>攻击力+165,火伤害+29%,光抗+26,会心率+4%,水抗+29,金属系伤害+24%,龙系伤害+24%</t>
    <phoneticPr fontId="1" type="noConversion"/>
  </si>
  <si>
    <t>攻击力+18,力量+5,金属系伤害+6%</t>
    <phoneticPr fontId="1" type="noConversion"/>
  </si>
  <si>
    <t>攻击力+36,土系伤害+6%,火伤害+8%</t>
    <phoneticPr fontId="1" type="noConversion"/>
  </si>
  <si>
    <t>攻击力+55,金属系伤害+7%,土系伤害+7%</t>
    <phoneticPr fontId="1" type="noConversion"/>
  </si>
  <si>
    <t>攻击力+73,僵尸系伤害+9%,火伤害+12%,力量+19</t>
    <phoneticPr fontId="1" type="noConversion"/>
  </si>
  <si>
    <t>攻击力+91,光抗+12,火伤害+15%,龙系伤害+12%</t>
    <phoneticPr fontId="1" type="noConversion"/>
  </si>
  <si>
    <t>攻击力+109,火伤害+18%,力量+29,土系伤害+14%</t>
    <phoneticPr fontId="1" type="noConversion"/>
  </si>
  <si>
    <t>攻击力+128,火伤害+21%,力量+33,命中+9%,土系伤害+16%</t>
    <phoneticPr fontId="1" type="noConversion"/>
  </si>
  <si>
    <t>攻击力+146,火伤害+24%,敏捷+19,力量+38,会心率+3%</t>
    <phoneticPr fontId="1" type="noConversion"/>
  </si>
  <si>
    <t>攻击力+20,飞行系伤害+6%</t>
    <phoneticPr fontId="1" type="noConversion"/>
  </si>
  <si>
    <t>攻击力+40,火伤害+8%</t>
    <phoneticPr fontId="1" type="noConversion"/>
  </si>
  <si>
    <t>攻击力+59,火伤害+8%</t>
    <phoneticPr fontId="1" type="noConversion"/>
  </si>
  <si>
    <t>攻击力+79,龙系伤害+7%</t>
    <phoneticPr fontId="1" type="noConversion"/>
  </si>
  <si>
    <t>攻击力+99,力量+10,闪避+1%</t>
    <phoneticPr fontId="1" type="noConversion"/>
  </si>
  <si>
    <t>攻击力+119,力量+12,火伤害+12%</t>
    <phoneticPr fontId="1" type="noConversion"/>
  </si>
  <si>
    <t>攻击力+139,会心率+1%,火伤害+14%</t>
    <phoneticPr fontId="1" type="noConversion"/>
  </si>
  <si>
    <t>攻击力+158,火伤害+16%,力量+16</t>
    <phoneticPr fontId="1" type="noConversion"/>
  </si>
  <si>
    <t>攻击力+23</t>
    <phoneticPr fontId="1" type="noConversion"/>
  </si>
  <si>
    <t>攻击力+23</t>
    <phoneticPr fontId="1" type="noConversion"/>
  </si>
  <si>
    <t>攻击力+45</t>
    <phoneticPr fontId="1" type="noConversion"/>
  </si>
  <si>
    <t>攻击力+68</t>
    <phoneticPr fontId="1" type="noConversion"/>
  </si>
  <si>
    <t>攻击力+68</t>
    <phoneticPr fontId="1" type="noConversion"/>
  </si>
  <si>
    <t>攻击力+90</t>
    <phoneticPr fontId="1" type="noConversion"/>
  </si>
  <si>
    <t>攻击力+113</t>
    <phoneticPr fontId="1" type="noConversion"/>
  </si>
  <si>
    <t>攻击力+135</t>
    <phoneticPr fontId="1" type="noConversion"/>
  </si>
  <si>
    <t>攻击力+158</t>
    <phoneticPr fontId="1" type="noConversion"/>
  </si>
  <si>
    <t>攻击力+181</t>
    <phoneticPr fontId="1" type="noConversion"/>
  </si>
  <si>
    <t>攻击力+21,龙系伤害+6%,僵尸系伤害+6%,土系伤害+6%</t>
    <phoneticPr fontId="1" type="noConversion"/>
  </si>
  <si>
    <t>攻击力+42,力量+13,金属系伤害+6%,火抗+6</t>
    <phoneticPr fontId="1" type="noConversion"/>
  </si>
  <si>
    <t>攻击力+62,风伤害+11%,敏捷+17,火抗+10,力量+19</t>
    <phoneticPr fontId="1" type="noConversion"/>
  </si>
  <si>
    <t>攻击力+83,飞行系伤害+12%,命中+7%,力量+26,土系伤害+12%</t>
    <phoneticPr fontId="1" type="noConversion"/>
  </si>
  <si>
    <t>攻击力+104,力量+32,风伤害+19%,幸运+16,会心率+3%,敏捷+28</t>
    <phoneticPr fontId="1" type="noConversion"/>
  </si>
  <si>
    <t>攻击力+125,敏捷+33,力量+38,飞行系伤害+18%,幸运+19,金属系伤害+18%</t>
    <phoneticPr fontId="1" type="noConversion"/>
  </si>
  <si>
    <t>攻击力+146,力量+45,风伤害+26%,金属系伤害+21%,暗抗+22,龙系伤害+21%,幸运+22</t>
    <phoneticPr fontId="1" type="noConversion"/>
  </si>
  <si>
    <t>攻击力+166,敏捷+44,力量+51,风伤害+30%,会心率+4%,僵尸系伤害+24%,飞行系伤害+24%</t>
    <phoneticPr fontId="1" type="noConversion"/>
  </si>
  <si>
    <t>攻击力+18,风伤害+8%,龙系伤害+6%</t>
    <phoneticPr fontId="1" type="noConversion"/>
  </si>
  <si>
    <t>攻击力+37,风伤害+8%,龙系伤害+6%</t>
    <phoneticPr fontId="1" type="noConversion"/>
  </si>
  <si>
    <t>攻击力+55,闪避+3%,风伤害+9%</t>
    <phoneticPr fontId="1" type="noConversion"/>
  </si>
  <si>
    <t>攻击力+74,飞行系伤害+10%,风伤害+12%,力量+19</t>
    <phoneticPr fontId="1" type="noConversion"/>
  </si>
  <si>
    <t>攻击力+92,力量+24,闪避+5%,龙系伤害+12%</t>
    <phoneticPr fontId="1" type="noConversion"/>
  </si>
  <si>
    <t>攻击力+110,风伤害+18%,命中+7%,金属系伤害+14%</t>
    <phoneticPr fontId="1" type="noConversion"/>
  </si>
  <si>
    <t>攻击力+129,风伤害+21%,幸运+17,力量+34,命中+9%</t>
    <phoneticPr fontId="1" type="noConversion"/>
  </si>
  <si>
    <t>攻击力+147,龙系伤害+19%,力量+38,命中+10%,会心率+3%</t>
    <phoneticPr fontId="1" type="noConversion"/>
  </si>
  <si>
    <t>攻击力+20,僵尸系伤害+6%</t>
    <phoneticPr fontId="1" type="noConversion"/>
  </si>
  <si>
    <t>攻击力+40,金属系伤害+6%</t>
    <phoneticPr fontId="1" type="noConversion"/>
  </si>
  <si>
    <t>攻击力+60,力量+6</t>
    <phoneticPr fontId="1" type="noConversion"/>
  </si>
  <si>
    <t>攻击力+80,土系伤害+7%</t>
    <phoneticPr fontId="1" type="noConversion"/>
  </si>
  <si>
    <t>攻击力+100,力量+10,龙系伤害+8%</t>
    <phoneticPr fontId="1" type="noConversion"/>
  </si>
  <si>
    <t>攻击力+120,风伤害+12%,力量+12</t>
    <phoneticPr fontId="1" type="noConversion"/>
  </si>
  <si>
    <t>攻击力+140,力量+14,闪避+3%</t>
    <phoneticPr fontId="1" type="noConversion"/>
  </si>
  <si>
    <t>攻击力+160,风伤害+16%,僵尸系伤害+13%</t>
    <phoneticPr fontId="1" type="noConversion"/>
  </si>
  <si>
    <t>攻击力+46</t>
    <phoneticPr fontId="1" type="noConversion"/>
  </si>
  <si>
    <t>攻击力+91</t>
    <phoneticPr fontId="1" type="noConversion"/>
  </si>
  <si>
    <t>攻击力+114</t>
    <phoneticPr fontId="1" type="noConversion"/>
  </si>
  <si>
    <t>攻击力+137</t>
    <phoneticPr fontId="1" type="noConversion"/>
  </si>
  <si>
    <t>攻击力+160</t>
    <phoneticPr fontId="1" type="noConversion"/>
  </si>
  <si>
    <t>攻击力+182</t>
    <phoneticPr fontId="1" type="noConversion"/>
  </si>
  <si>
    <t>攻击力+6,暗抗+2,雷伤害+8%,魔法+19</t>
    <phoneticPr fontId="1" type="noConversion"/>
  </si>
  <si>
    <t>攻击力+12,闪避+2%,雷伤害+8%,僵尸系伤害+6%</t>
    <phoneticPr fontId="1" type="noConversion"/>
  </si>
  <si>
    <t>攻击力+19,幸运+11,水抗+12,魔法+58,雷伤害+11%</t>
    <phoneticPr fontId="1" type="noConversion"/>
  </si>
  <si>
    <t>攻击力+25,金属系伤害+11%,僵尸系伤害+11%,魔法+77,闪避+5%</t>
    <phoneticPr fontId="1" type="noConversion"/>
  </si>
  <si>
    <t>攻击力+31,雷伤害+17%,魔法+96,飞行系伤害+14%,金属系伤害+14%,闪避+6%</t>
    <phoneticPr fontId="1" type="noConversion"/>
  </si>
  <si>
    <t>攻击力+37,魔法+115,雷伤害+21%,敏捷+27,飞行系伤害+17%,金属系伤害+17%</t>
    <phoneticPr fontId="1" type="noConversion"/>
  </si>
  <si>
    <t>攻击力+44,雷伤害+24%,魔法+134,敏捷+32,命中+13%,飞行系伤害+19%,土系伤害+19%</t>
    <phoneticPr fontId="1" type="noConversion"/>
  </si>
  <si>
    <t>攻击力+50,雷伤害+28%,魔法+154,飞行系伤害+22%,龙系伤害+22%,土系伤害+22%,水抗+33</t>
    <phoneticPr fontId="1" type="noConversion"/>
  </si>
  <si>
    <t>攻击力+6,雷伤害+8%,僵尸系伤害+6%</t>
    <phoneticPr fontId="1" type="noConversion"/>
  </si>
  <si>
    <t>攻击力+11,僵尸系伤害+6%,雷伤害+8%</t>
    <phoneticPr fontId="1" type="noConversion"/>
  </si>
  <si>
    <t>攻击力+17,力量+4,魔法+43</t>
    <phoneticPr fontId="1" type="noConversion"/>
  </si>
  <si>
    <t>攻击力+22,雷伤害+11%,魔法+58,闪避+4%</t>
    <phoneticPr fontId="1" type="noConversion"/>
  </si>
  <si>
    <t>攻击力+28,僵尸系伤害+11%,魔法+72,雷伤害+13%</t>
    <phoneticPr fontId="1" type="noConversion"/>
  </si>
  <si>
    <t>攻击力+33,雷伤害+16%,力量+9,魔法+86</t>
    <phoneticPr fontId="1" type="noConversion"/>
  </si>
  <si>
    <t>攻击力+39,魔法+101,雷抗+19,雷伤害+19%,水抗+22</t>
    <phoneticPr fontId="1" type="noConversion"/>
  </si>
  <si>
    <t>攻击力+44,魔法+115,命中+11%,雷伤害+21%,闪避+7%</t>
    <phoneticPr fontId="1" type="noConversion"/>
  </si>
  <si>
    <t>攻击力+6,雷伤害+8%</t>
    <phoneticPr fontId="1" type="noConversion"/>
  </si>
  <si>
    <t>攻击力+12,会心率+0%</t>
    <phoneticPr fontId="1" type="noConversion"/>
  </si>
  <si>
    <t>攻击力+18,魔法+18</t>
    <phoneticPr fontId="1" type="noConversion"/>
  </si>
  <si>
    <t>攻击力+24,风抗+5</t>
    <phoneticPr fontId="1" type="noConversion"/>
  </si>
  <si>
    <t>攻击力+30,幸运+6,雷伤害+8%</t>
    <phoneticPr fontId="1" type="noConversion"/>
  </si>
  <si>
    <t>攻击力+36,水抗+8,雷伤害+8%</t>
    <phoneticPr fontId="1" type="noConversion"/>
  </si>
  <si>
    <t>攻击力+42,命中+4%,魔法+42</t>
    <phoneticPr fontId="1" type="noConversion"/>
  </si>
  <si>
    <t>攻击力+48,龙系伤害+9%,魔法+48</t>
    <phoneticPr fontId="1" type="noConversion"/>
  </si>
  <si>
    <t>攻击力+7</t>
    <phoneticPr fontId="1" type="noConversion"/>
  </si>
  <si>
    <t>攻击力+14</t>
    <phoneticPr fontId="1" type="noConversion"/>
  </si>
  <si>
    <t>攻击力+21</t>
    <phoneticPr fontId="1" type="noConversion"/>
  </si>
  <si>
    <t>攻击力+27</t>
    <phoneticPr fontId="1" type="noConversion"/>
  </si>
  <si>
    <t>攻击力+34</t>
    <phoneticPr fontId="1" type="noConversion"/>
  </si>
  <si>
    <t>攻击力+41</t>
    <phoneticPr fontId="1" type="noConversion"/>
  </si>
  <si>
    <t>攻击力+48</t>
    <phoneticPr fontId="1" type="noConversion"/>
  </si>
  <si>
    <t>攻击力+55</t>
    <phoneticPr fontId="1" type="noConversion"/>
  </si>
  <si>
    <t>攻击力+12,土系伤害+6%,魔法+15,命中+2%</t>
    <phoneticPr fontId="1" type="noConversion"/>
  </si>
  <si>
    <t>攻击力+23,光伤害+8%,金属系伤害+6%,暗抗+6</t>
    <phoneticPr fontId="1" type="noConversion"/>
  </si>
  <si>
    <t>攻击力+35,闪避+3%,魔法+46,光伤害+11%,敏捷+13</t>
    <phoneticPr fontId="1" type="noConversion"/>
  </si>
  <si>
    <t>攻击力+47,金属系伤害+12%,土系伤害+12%,光伤害+15%,幸运+13</t>
    <phoneticPr fontId="1" type="noConversion"/>
  </si>
  <si>
    <t>攻击力+58,魔法+77,金属系伤害+15%,光抗+18,土系伤害+15%,僵尸系伤害+15%</t>
    <phoneticPr fontId="1" type="noConversion"/>
  </si>
  <si>
    <t>攻击力+70,命中+10%,僵尸系伤害+18%,魔法+93,敏捷+26,龙系伤害+18%</t>
    <phoneticPr fontId="1" type="noConversion"/>
  </si>
  <si>
    <t>攻击力+82,魔法+108,光伤害+26%,会心率+4%,闪避+8%,敏捷+30,土系伤害+21%</t>
    <phoneticPr fontId="1" type="noConversion"/>
  </si>
  <si>
    <t>攻击力+93,魔法+124,幸运+26,光伤害+30%,敏捷+35,雷抗+18,命中+13%</t>
    <phoneticPr fontId="1" type="noConversion"/>
  </si>
  <si>
    <t>攻击力+10,暗抗+2,魔法+12</t>
    <phoneticPr fontId="1" type="noConversion"/>
  </si>
  <si>
    <t>攻击力+21,闪避+2%,光伤害+8%</t>
    <phoneticPr fontId="1" type="noConversion"/>
  </si>
  <si>
    <t>攻击力+31,魔法+35,金属系伤害+7%</t>
    <phoneticPr fontId="1" type="noConversion"/>
  </si>
  <si>
    <t>攻击力+41,敏捷+13,魔法+46,金属系伤害+9%</t>
    <phoneticPr fontId="1" type="noConversion"/>
  </si>
  <si>
    <t>攻击力+52,命中+6%,光伤害+15%,魔法+58</t>
    <phoneticPr fontId="1" type="noConversion"/>
  </si>
  <si>
    <t>攻击力+62,魔法+70,龙系伤害+14%,敏捷+19</t>
    <phoneticPr fontId="1" type="noConversion"/>
  </si>
  <si>
    <t>攻击力+72,光伤害+21%,魔法+81,龙系伤害+17%,暗抗+17</t>
    <phoneticPr fontId="1" type="noConversion"/>
  </si>
  <si>
    <t>攻击力+82,会心率+3%,龙系伤害+19%,光伤害+24%,风抗+55</t>
    <phoneticPr fontId="1" type="noConversion"/>
  </si>
  <si>
    <t>攻击力+11,幸运+1</t>
    <phoneticPr fontId="1" type="noConversion"/>
  </si>
  <si>
    <t>攻击力+22,魔法+10</t>
    <phoneticPr fontId="1" type="noConversion"/>
  </si>
  <si>
    <t>攻击力+34,暗抗+3</t>
    <phoneticPr fontId="1" type="noConversion"/>
  </si>
  <si>
    <t>攻击力+45,命中+2%</t>
    <phoneticPr fontId="1" type="noConversion"/>
  </si>
  <si>
    <t>攻击力+56,闪避+2%,土系伤害+7%</t>
    <phoneticPr fontId="1" type="noConversion"/>
  </si>
  <si>
    <t>攻击力+67,土系伤害+8%,魔法+29</t>
    <phoneticPr fontId="1" type="noConversion"/>
  </si>
  <si>
    <t>攻击力+78,光伤害+12%,敏捷+9</t>
    <phoneticPr fontId="1" type="noConversion"/>
  </si>
  <si>
    <t>攻击力+90,光伤害+14%,魔法+39</t>
    <phoneticPr fontId="1" type="noConversion"/>
  </si>
  <si>
    <t>攻击力+13</t>
    <phoneticPr fontId="1" type="noConversion"/>
  </si>
  <si>
    <t>攻击力+26</t>
    <phoneticPr fontId="1" type="noConversion"/>
  </si>
  <si>
    <t>攻击力+38</t>
    <phoneticPr fontId="1" type="noConversion"/>
  </si>
  <si>
    <t>攻击力+51</t>
    <phoneticPr fontId="1" type="noConversion"/>
  </si>
  <si>
    <t>攻击力+64</t>
    <phoneticPr fontId="1" type="noConversion"/>
  </si>
  <si>
    <t>攻击力+77</t>
    <phoneticPr fontId="1" type="noConversion"/>
  </si>
  <si>
    <t>攻击力+89</t>
    <phoneticPr fontId="1" type="noConversion"/>
  </si>
  <si>
    <t>攻击力+102</t>
    <phoneticPr fontId="1" type="noConversion"/>
  </si>
  <si>
    <t>攻击力+10,龙系伤害+6%,幸运+4,闪避+2%</t>
    <phoneticPr fontId="1" type="noConversion"/>
  </si>
  <si>
    <t>攻击力+20,敏捷+15,命中+4%,闪避+4%</t>
    <phoneticPr fontId="1" type="noConversion"/>
  </si>
  <si>
    <t>攻击力+31,魔法+29,会心率+2%,风伤害+10%,僵尸系伤害+8%</t>
    <phoneticPr fontId="1" type="noConversion"/>
  </si>
  <si>
    <t>攻击力+41,风伤害+13%,敏捷+30,僵尸系伤害+11%,幸运+14</t>
    <phoneticPr fontId="1" type="noConversion"/>
  </si>
  <si>
    <t>攻击力+51,幸运+18,会心率+3%,风伤害+17%,敏捷+37,僵尸系伤害+13%</t>
    <phoneticPr fontId="1" type="noConversion"/>
  </si>
  <si>
    <t>攻击力+61,飞行系伤害+16%,敏捷+45,风伤害+20%,龙系伤害+16%,命中+11%</t>
    <phoneticPr fontId="1" type="noConversion"/>
  </si>
  <si>
    <t>攻击力+71,飞行系伤害+19%,龙系伤害+19%,敏捷+52,僵尸系伤害+19%,幸运+25,水抗+16</t>
    <phoneticPr fontId="1" type="noConversion"/>
  </si>
  <si>
    <t>攻击力+82,魔法+77,飞行系伤害+21%,风伤害+27%,会心率+5%,力量+25,敏捷+60</t>
    <phoneticPr fontId="1" type="noConversion"/>
  </si>
  <si>
    <t>攻击力+9,土系伤害+6%,敏捷+6</t>
    <phoneticPr fontId="1" type="noConversion"/>
  </si>
  <si>
    <t>攻击力+18,敏捷+11,风伤害+8%</t>
    <phoneticPr fontId="1" type="noConversion"/>
  </si>
  <si>
    <t>攻击力+27,敏捷+17,风伤害+8%</t>
    <phoneticPr fontId="1" type="noConversion"/>
  </si>
  <si>
    <t>攻击力+36,力量+9,会心率+2%,幸运+11</t>
    <phoneticPr fontId="1" type="noConversion"/>
  </si>
  <si>
    <t>攻击力+45,飞行系伤害+10%,魔法+36,幸运+13</t>
    <phoneticPr fontId="1" type="noConversion"/>
  </si>
  <si>
    <t>攻击力+54,敏捷+34,风伤害+15%,闪避+9%</t>
    <phoneticPr fontId="1" type="noConversion"/>
  </si>
  <si>
    <t>攻击力+63,敏捷+39,风伤害+18%,会心率+3%,魔法+50</t>
    <phoneticPr fontId="1" type="noConversion"/>
  </si>
  <si>
    <t>攻击力+72,敏捷+45,龙系伤害+16%,幸运+21,风伤害+21%</t>
    <phoneticPr fontId="1" type="noConversion"/>
  </si>
  <si>
    <t>攻击力+10,风伤害+8%</t>
    <phoneticPr fontId="1" type="noConversion"/>
  </si>
  <si>
    <t>攻击力+20,闪避+1%</t>
    <phoneticPr fontId="1" type="noConversion"/>
  </si>
  <si>
    <t>攻击力+29,幸运+3</t>
    <phoneticPr fontId="1" type="noConversion"/>
  </si>
  <si>
    <t>攻击力+39,风伤害+8%</t>
    <phoneticPr fontId="1" type="noConversion"/>
  </si>
  <si>
    <t>攻击力+49,敏捷+12,幸运+6</t>
    <phoneticPr fontId="1" type="noConversion"/>
  </si>
  <si>
    <t>攻击力+59,敏捷+14,幸运+7</t>
    <phoneticPr fontId="1" type="noConversion"/>
  </si>
  <si>
    <t>攻击力+69,土系伤害+8%,风伤害+10%</t>
    <phoneticPr fontId="1" type="noConversion"/>
  </si>
  <si>
    <t>攻击力+78,敏捷+19,风伤害+12%</t>
    <phoneticPr fontId="1" type="noConversion"/>
  </si>
  <si>
    <t>攻击力+11</t>
    <phoneticPr fontId="1" type="noConversion"/>
  </si>
  <si>
    <t>攻击力+22</t>
    <phoneticPr fontId="1" type="noConversion"/>
  </si>
  <si>
    <t>攻击力+45</t>
    <phoneticPr fontId="1" type="noConversion"/>
  </si>
  <si>
    <t>攻击力+56</t>
    <phoneticPr fontId="1" type="noConversion"/>
  </si>
  <si>
    <t>攻击力+67</t>
    <phoneticPr fontId="1" type="noConversion"/>
  </si>
  <si>
    <t>攻击力+78</t>
    <phoneticPr fontId="1" type="noConversion"/>
  </si>
  <si>
    <t>攻击力+15,敏捷+7,闪避+2%,魔法+6</t>
    <phoneticPr fontId="1" type="noConversion"/>
  </si>
  <si>
    <t>攻击力+30,僵尸系伤害+6%,敏捷+13,雷抗+6</t>
    <phoneticPr fontId="1" type="noConversion"/>
  </si>
  <si>
    <t>攻击力+45,龙系伤害+8%,幸运+9,力量+14,飞行系伤害+8%</t>
    <phoneticPr fontId="1" type="noConversion"/>
  </si>
  <si>
    <t>攻击力+60,水抗+13,幸运+12,飞行系伤害+11%,敏捷+26</t>
    <phoneticPr fontId="1" type="noConversion"/>
  </si>
  <si>
    <t>攻击力+75,暗伤害+17%,魔法+29,幸运+15,敏捷+33,会心率+3%</t>
    <phoneticPr fontId="1" type="noConversion"/>
  </si>
  <si>
    <t>攻击力+90,僵尸系伤害+17%,幸运+18,魔法+35,会心率+3%,飞行系伤害+17%</t>
    <phoneticPr fontId="1" type="noConversion"/>
  </si>
  <si>
    <t>攻击力+105,暗伤害+24%,龙系伤害+19%,魔法+40,会心率+4%,命中+11%,金属系伤害+19%</t>
    <phoneticPr fontId="1" type="noConversion"/>
  </si>
  <si>
    <t>攻击力+120,幸运+25,龙系伤害+22%,金属系伤害+22%,会心率+4%,僵尸系伤害+22%,飞行系伤害+22%</t>
    <phoneticPr fontId="1" type="noConversion"/>
  </si>
  <si>
    <t>攻击力+13,暗伤害+8%,闪避+1%</t>
    <phoneticPr fontId="1" type="noConversion"/>
  </si>
  <si>
    <t>攻击力+26,幸运+5,闪避+3%</t>
    <phoneticPr fontId="1" type="noConversion"/>
  </si>
  <si>
    <t>攻击力+40,幸运+7,僵尸系伤害+7%</t>
    <phoneticPr fontId="1" type="noConversion"/>
  </si>
  <si>
    <t>攻击力+53,幸运+9,暗伤害+11%,命中+5%</t>
    <phoneticPr fontId="1" type="noConversion"/>
  </si>
  <si>
    <t>攻击力+66,金属系伤害+11%,飞行系伤害+11%,幸运+12</t>
    <phoneticPr fontId="1" type="noConversion"/>
  </si>
  <si>
    <t>攻击力+79,闪避+8%,力量+21,金属系伤害+13%</t>
    <phoneticPr fontId="1" type="noConversion"/>
  </si>
  <si>
    <t>攻击力+93,敏捷+35,僵尸系伤害+15%,幸运+16,土系伤害+15%</t>
    <phoneticPr fontId="1" type="noConversion"/>
  </si>
  <si>
    <t>攻击力+106,敏捷+40,命中+9%,魔法+35,光抗+22</t>
    <phoneticPr fontId="1" type="noConversion"/>
  </si>
  <si>
    <t>攻击力+14,暗伤害+8%</t>
    <phoneticPr fontId="1" type="noConversion"/>
  </si>
  <si>
    <t>攻击力+29,飞行系伤害+6%</t>
    <phoneticPr fontId="1" type="noConversion"/>
  </si>
  <si>
    <t>攻击力+43,魔法+5</t>
    <phoneticPr fontId="1" type="noConversion"/>
  </si>
  <si>
    <t>攻击力+58,暗伤害+8%</t>
    <phoneticPr fontId="1" type="noConversion"/>
  </si>
  <si>
    <t>攻击力+72,闪避+3%,飞行系伤害+7%</t>
    <phoneticPr fontId="1" type="noConversion"/>
  </si>
  <si>
    <t>攻击力+86,敏捷+12,暗伤害+10%</t>
    <phoneticPr fontId="1" type="noConversion"/>
  </si>
  <si>
    <t>攻击力+101,暗伤害+12%,飞行系伤害+10%</t>
    <phoneticPr fontId="1" type="noConversion"/>
  </si>
  <si>
    <t>攻击力+115,暗抗+8,暗伤害+14%</t>
    <phoneticPr fontId="1" type="noConversion"/>
  </si>
  <si>
    <t>攻击力+16</t>
    <phoneticPr fontId="1" type="noConversion"/>
  </si>
  <si>
    <t>攻击力+33</t>
    <phoneticPr fontId="1" type="noConversion"/>
  </si>
  <si>
    <t>攻击力+49</t>
    <phoneticPr fontId="1" type="noConversion"/>
  </si>
  <si>
    <t>攻击力+66</t>
    <phoneticPr fontId="1" type="noConversion"/>
  </si>
  <si>
    <t>攻击力+82</t>
    <phoneticPr fontId="1" type="noConversion"/>
  </si>
  <si>
    <t>攻击力+82</t>
    <phoneticPr fontId="1" type="noConversion"/>
  </si>
  <si>
    <t>攻击力+98</t>
    <phoneticPr fontId="1" type="noConversion"/>
  </si>
  <si>
    <t>攻击力+115</t>
    <phoneticPr fontId="1" type="noConversion"/>
  </si>
  <si>
    <t>攻击力+131</t>
    <phoneticPr fontId="1" type="noConversion"/>
  </si>
  <si>
    <t>攻击力+18,敏捷+5,雷伤害+8%,金属系伤害+6%</t>
    <phoneticPr fontId="1" type="noConversion"/>
  </si>
  <si>
    <t>攻击力+35,雷伤害+8%,光抗+6,敏捷+10</t>
    <phoneticPr fontId="1" type="noConversion"/>
  </si>
  <si>
    <t>攻击力+53,会心率+2%,力量+16,幸运+12,土系伤害+10%</t>
    <phoneticPr fontId="1" type="noConversion"/>
  </si>
  <si>
    <t>攻击力+71,魔法+56,雷伤害+17%,力量+22,金属系伤害+13%</t>
    <phoneticPr fontId="1" type="noConversion"/>
  </si>
  <si>
    <t>攻击力+88,金属系伤害+17%,雷伤害+21%,幸运+19,飞行系伤害+17%,僵尸系伤害+17%</t>
    <phoneticPr fontId="1" type="noConversion"/>
  </si>
  <si>
    <t>攻击力+106,雷伤害+25%,力量+33,魔法+84,僵尸系伤害+20%,飞行系伤害+20%</t>
    <phoneticPr fontId="1" type="noConversion"/>
  </si>
  <si>
    <t>攻击力+124,魔法+99,雷伤害+30%,命中+14%,会心率+5%,幸运+27,飞行系伤害+24%</t>
    <phoneticPr fontId="1" type="noConversion"/>
  </si>
  <si>
    <t>攻击力+141,僵尸系伤害+27%,幸运+31,雷伤害+34%,龙系伤害+27%,会心率+5%,飞行系伤害+27%</t>
    <phoneticPr fontId="1" type="noConversion"/>
  </si>
  <si>
    <t>攻击力+16,闪避+1%,雷伤害+8%</t>
    <phoneticPr fontId="1" type="noConversion"/>
  </si>
  <si>
    <t>攻击力+31,土系伤害+6%,雷伤害+8%</t>
    <phoneticPr fontId="1" type="noConversion"/>
  </si>
  <si>
    <t>攻击力+47,魔法+32,力量+12</t>
    <phoneticPr fontId="1" type="noConversion"/>
  </si>
  <si>
    <t>攻击力+63,雷伤害+13%,会心率+2%,僵尸系伤害+11%</t>
    <phoneticPr fontId="1" type="noConversion"/>
  </si>
  <si>
    <t>攻击力+78,龙系伤害+13%,幸运+14,闪避+5%</t>
    <phoneticPr fontId="1" type="noConversion"/>
  </si>
  <si>
    <t>攻击力+94,僵尸系伤害+16%,魔法+63,雷伤害+20%</t>
    <phoneticPr fontId="1" type="noConversion"/>
  </si>
  <si>
    <t>攻击力+109,闪避+6%,雷伤害+23%,飞行系伤害+19%,幸运+20</t>
    <phoneticPr fontId="1" type="noConversion"/>
  </si>
  <si>
    <t>攻击力+125,金属系伤害+21%,幸运+23,雷伤害+27%,魔法+84</t>
    <phoneticPr fontId="1" type="noConversion"/>
  </si>
  <si>
    <t>攻击力+17,雷伤害+8%</t>
    <phoneticPr fontId="1" type="noConversion"/>
  </si>
  <si>
    <t>攻击力+34,命中+1%</t>
    <phoneticPr fontId="1" type="noConversion"/>
  </si>
  <si>
    <t>攻击力+51,魔法+13</t>
    <phoneticPr fontId="1" type="noConversion"/>
  </si>
  <si>
    <t>攻击力+68,会心率+1%</t>
    <phoneticPr fontId="1" type="noConversion"/>
  </si>
  <si>
    <t>攻击力+85,力量+9,金属系伤害+8%</t>
    <phoneticPr fontId="1" type="noConversion"/>
  </si>
  <si>
    <t>攻击力+102,敏捷+9,土系伤害+10%</t>
    <phoneticPr fontId="1" type="noConversion"/>
  </si>
  <si>
    <t>攻击力+119,幸运+8,会心率+1%</t>
    <phoneticPr fontId="1" type="noConversion"/>
  </si>
  <si>
    <t>攻击力+136,金属系伤害+13%,敏捷+12</t>
    <phoneticPr fontId="1" type="noConversion"/>
  </si>
  <si>
    <t>攻击力+19</t>
    <phoneticPr fontId="1" type="noConversion"/>
  </si>
  <si>
    <t>攻击力+39</t>
    <phoneticPr fontId="1" type="noConversion"/>
  </si>
  <si>
    <t>攻击力+58</t>
    <phoneticPr fontId="1" type="noConversion"/>
  </si>
  <si>
    <t>攻击力+78</t>
    <phoneticPr fontId="1" type="noConversion"/>
  </si>
  <si>
    <t>攻击力+97</t>
    <phoneticPr fontId="1" type="noConversion"/>
  </si>
  <si>
    <t>攻击力+116</t>
    <phoneticPr fontId="1" type="noConversion"/>
  </si>
  <si>
    <t>攻击力+136</t>
    <phoneticPr fontId="1" type="noConversion"/>
  </si>
  <si>
    <t>攻击力+155</t>
    <phoneticPr fontId="1" type="noConversion"/>
  </si>
  <si>
    <t>攻击力+16,魔法+17,光伤害+8%,火抗+3</t>
    <phoneticPr fontId="1" type="noConversion"/>
  </si>
  <si>
    <t>攻击力+31,会心率+1%,力量+10,魔法+34</t>
    <phoneticPr fontId="1" type="noConversion"/>
  </si>
  <si>
    <t>攻击力+47,僵尸系伤害+10%,魔法+51,光伤害+13%,火抗+10</t>
    <phoneticPr fontId="1" type="noConversion"/>
  </si>
  <si>
    <t>攻击力+62,光伤害+17%,命中+8%,僵尸系伤害+14%,幸运+16</t>
    <phoneticPr fontId="1" type="noConversion"/>
  </si>
  <si>
    <t>攻击力+78,魔法+84,光伤害+22%,命中+10%,闪避+6%,力量+24</t>
    <phoneticPr fontId="1" type="noConversion"/>
  </si>
  <si>
    <t>攻击力+94,光伤害+26%,龙系伤害+21%,风抗+55,魔法+101,会心率+4%</t>
    <phoneticPr fontId="1" type="noConversion"/>
  </si>
  <si>
    <t>攻击力+109,光伤害+30%,魔法+118,金属系伤害+24%,僵尸系伤害+24%,会心率+5%,风抗+64</t>
    <phoneticPr fontId="1" type="noConversion"/>
  </si>
  <si>
    <t>攻击力+125,光伤害+35%,会心率+5%,魔法+135,力量+38,敏捷+35,僵尸系伤害+28%</t>
    <phoneticPr fontId="1" type="noConversion"/>
  </si>
  <si>
    <t>攻击力+14,飞行系伤害+6%,闪避+1%</t>
    <phoneticPr fontId="1" type="noConversion"/>
  </si>
  <si>
    <t>攻击力+28,光伤害+8%,风抗+14</t>
    <phoneticPr fontId="1" type="noConversion"/>
  </si>
  <si>
    <t>攻击力+41,金属系伤害+8%,魔法+38</t>
    <phoneticPr fontId="1" type="noConversion"/>
  </si>
  <si>
    <t>攻击力+55,魔法+51,幸运+12,命中+6%</t>
    <phoneticPr fontId="1" type="noConversion"/>
  </si>
  <si>
    <t>攻击力+69,魔法+63,命中+8%,幸运+15</t>
    <phoneticPr fontId="1" type="noConversion"/>
  </si>
  <si>
    <t>攻击力+83,魔法+76,幸运+18,光伤害+20%</t>
    <phoneticPr fontId="1" type="noConversion"/>
  </si>
  <si>
    <t>攻击力+97,金属系伤害+19%,龙系伤害+19%,光伤害+24%,魔法+89</t>
    <phoneticPr fontId="1" type="noConversion"/>
  </si>
  <si>
    <t>攻击力+110,魔法+101,光伤害+27%,闪避+7%,幸运+24</t>
    <phoneticPr fontId="1" type="noConversion"/>
  </si>
  <si>
    <t>攻击力+15,魔法+5</t>
    <phoneticPr fontId="1" type="noConversion"/>
  </si>
  <si>
    <t>攻击力+30,光伤害+8%</t>
    <phoneticPr fontId="1" type="noConversion"/>
  </si>
  <si>
    <t>攻击力+45,光伤害+8%</t>
    <phoneticPr fontId="1" type="noConversion"/>
  </si>
  <si>
    <t>攻击力+60,龙系伤害+7%</t>
    <phoneticPr fontId="1" type="noConversion"/>
  </si>
  <si>
    <t>攻击力+75,会心率+1%,光伤害+10%</t>
    <phoneticPr fontId="1" type="noConversion"/>
  </si>
  <si>
    <t>攻击力+90,飞行系伤害+10%,幸运+8</t>
    <phoneticPr fontId="1" type="noConversion"/>
  </si>
  <si>
    <t>攻击力+105,幸运+9,土系伤害+11%</t>
    <phoneticPr fontId="1" type="noConversion"/>
  </si>
  <si>
    <t>攻击力+120,龙系伤害+13%,敏捷+11</t>
    <phoneticPr fontId="1" type="noConversion"/>
  </si>
  <si>
    <t>攻击力+17</t>
    <phoneticPr fontId="1" type="noConversion"/>
  </si>
  <si>
    <t>攻击力+51</t>
    <phoneticPr fontId="1" type="noConversion"/>
  </si>
  <si>
    <t>攻击力+86</t>
    <phoneticPr fontId="1" type="noConversion"/>
  </si>
  <si>
    <t>攻击力+103</t>
    <phoneticPr fontId="1" type="noConversion"/>
  </si>
  <si>
    <t>攻击力+120</t>
    <phoneticPr fontId="1" type="noConversion"/>
  </si>
  <si>
    <t>攻击力+137</t>
    <phoneticPr fontId="1" type="noConversion"/>
  </si>
  <si>
    <t>攻击力+16,敏捷+3,幸运+4,闪避+1%</t>
    <phoneticPr fontId="1" type="noConversion"/>
  </si>
  <si>
    <t>攻击力+32,土系伤害+6%,敏捷+7,命中+5%</t>
    <phoneticPr fontId="1" type="noConversion"/>
  </si>
  <si>
    <t>攻击力+48,僵尸系伤害+9%,魔法+34,火伤害+11%,闪避+3%</t>
    <phoneticPr fontId="1" type="noConversion"/>
  </si>
  <si>
    <t>攻击力+64,火伤害+15%,幸运+17,闪避+3%,火抗+9</t>
    <phoneticPr fontId="1" type="noConversion"/>
  </si>
  <si>
    <t>攻击力+80,幸运+22,魔法+56,火伤害+19%,闪避+4%,金属系伤害+15%</t>
    <phoneticPr fontId="1" type="noConversion"/>
  </si>
  <si>
    <t>攻击力+96,魔法+68,命中+13%,敏捷+20,火伤害+22%,幸运+26</t>
    <phoneticPr fontId="1" type="noConversion"/>
  </si>
  <si>
    <t>攻击力+112,暗抗+26,敏捷+24,金属系伤害+21%,飞行系伤害+21%,魔法+79,幸运+31</t>
    <phoneticPr fontId="1" type="noConversion"/>
  </si>
  <si>
    <t>攻击力+128,飞行系伤害+24%,火伤害+30%,魔法+90,幸运+35,会心率+6%,力量+39</t>
    <phoneticPr fontId="1" type="noConversion"/>
  </si>
  <si>
    <t>攻击力+14,敏捷+3,龙系伤害+6%</t>
    <phoneticPr fontId="1" type="noConversion"/>
  </si>
  <si>
    <t>攻击力+28,火伤害+8%,僵尸系伤害+6%</t>
    <phoneticPr fontId="1" type="noConversion"/>
  </si>
  <si>
    <t>攻击力+43,魔法+25,龙系伤害+7%</t>
    <phoneticPr fontId="1" type="noConversion"/>
  </si>
  <si>
    <t>攻击力+57,火伤害+12%,闪避+3%,风抗+11</t>
    <phoneticPr fontId="1" type="noConversion"/>
  </si>
  <si>
    <t>攻击力+71,土系伤害+12%,命中+8%,魔法+42</t>
    <phoneticPr fontId="1" type="noConversion"/>
  </si>
  <si>
    <t>攻击力+85,暗抗+17,僵尸系伤害+14%,飞行系伤害+14%</t>
    <phoneticPr fontId="1" type="noConversion"/>
  </si>
  <si>
    <t>攻击力+99,魔法+59,会心率+4%,火伤害+20%,土系伤害+16%</t>
    <phoneticPr fontId="1" type="noConversion"/>
  </si>
  <si>
    <t>攻击力+113,飞行系伤害+19%,力量+30,会心率+4%,魔法+68</t>
    <phoneticPr fontId="1" type="noConversion"/>
  </si>
  <si>
    <t>攻击力+15,龙系伤害+6%</t>
    <phoneticPr fontId="1" type="noConversion"/>
  </si>
  <si>
    <t>攻击力+31,闪避+1%</t>
    <phoneticPr fontId="1" type="noConversion"/>
  </si>
  <si>
    <t>攻击力+46,命中+2%</t>
    <phoneticPr fontId="1" type="noConversion"/>
  </si>
  <si>
    <t>攻击力+62,火抗+3</t>
    <phoneticPr fontId="1" type="noConversion"/>
  </si>
  <si>
    <t>攻击力+77,会心率+1%,火伤害+9%</t>
    <phoneticPr fontId="1" type="noConversion"/>
  </si>
  <si>
    <t>攻击力+92,火伤害+11%,魔法+21</t>
    <phoneticPr fontId="1" type="noConversion"/>
  </si>
  <si>
    <t>攻击力+108,火伤害+13%,会心率+2%</t>
    <phoneticPr fontId="1" type="noConversion"/>
  </si>
  <si>
    <t>攻击力+123,龙系伤害+12%,火伤害+15%</t>
    <phoneticPr fontId="1" type="noConversion"/>
  </si>
  <si>
    <t>攻击力+18</t>
    <phoneticPr fontId="1" type="noConversion"/>
  </si>
  <si>
    <t>攻击力+35</t>
    <phoneticPr fontId="1" type="noConversion"/>
  </si>
  <si>
    <t>攻击力+53</t>
    <phoneticPr fontId="1" type="noConversion"/>
  </si>
  <si>
    <t>攻击力+70</t>
    <phoneticPr fontId="1" type="noConversion"/>
  </si>
  <si>
    <t>攻击力+88</t>
    <phoneticPr fontId="1" type="noConversion"/>
  </si>
  <si>
    <t>攻击力+105</t>
    <phoneticPr fontId="1" type="noConversion"/>
  </si>
  <si>
    <t>攻击力+123</t>
    <phoneticPr fontId="1" type="noConversion"/>
  </si>
  <si>
    <t>攻击力+140</t>
    <phoneticPr fontId="1" type="noConversion"/>
  </si>
  <si>
    <t>攻击力+21,水伤害+8%,僵尸系伤害+6%,力量+6</t>
    <phoneticPr fontId="1" type="noConversion"/>
  </si>
  <si>
    <t>攻击力+42,力量+13,金属系伤害+7%,暗抗+7</t>
    <phoneticPr fontId="1" type="noConversion"/>
  </si>
  <si>
    <t>攻击力+62,水伤害+13%,幸运+10,光抗+7,力量+19</t>
    <phoneticPr fontId="1" type="noConversion"/>
  </si>
  <si>
    <t>攻击力+83,水伤害+17%,力量+26,水抗+13,金属系伤害+14%</t>
    <phoneticPr fontId="1" type="noConversion"/>
  </si>
  <si>
    <t>攻击力+104,力量+32,水伤害+22%,会心率+3%,幸运+16,僵尸系伤害+17%</t>
    <phoneticPr fontId="1" type="noConversion"/>
  </si>
  <si>
    <t>攻击力+125,水伤害+26%,暗抗+22,飞行系伤害+21%,力量+38,风抗+22</t>
    <phoneticPr fontId="1" type="noConversion"/>
  </si>
  <si>
    <t>攻击力+146,水伤害+30%,会心率+4%,土系伤害+24%,敏捷+39,金属系伤害+24%,闪避+10%</t>
    <phoneticPr fontId="1" type="noConversion"/>
  </si>
  <si>
    <t>攻击力+166,力量+51,飞行系伤害+28%,水伤害+35%,会心率+4%,敏捷+44,金属系伤害+28%</t>
    <phoneticPr fontId="1" type="noConversion"/>
  </si>
  <si>
    <t>攻击力+18,幸运+2,水伤害+8%</t>
    <phoneticPr fontId="1" type="noConversion"/>
  </si>
  <si>
    <t>攻击力+37,龙系伤害+6%,土系伤害+6%</t>
    <phoneticPr fontId="1" type="noConversion"/>
  </si>
  <si>
    <t>攻击力+55,力量+14,水伤害+10%</t>
    <phoneticPr fontId="1" type="noConversion"/>
  </si>
  <si>
    <t>攻击力+74,魔法+17,力量+19,光抗+7</t>
    <phoneticPr fontId="1" type="noConversion"/>
  </si>
  <si>
    <t>攻击力+92,闪避+5%,会心率+2%,飞行系伤害+14%</t>
    <phoneticPr fontId="1" type="noConversion"/>
  </si>
  <si>
    <t>攻击力+110,金属系伤害+16%,力量+29,闪避+6%</t>
    <phoneticPr fontId="1" type="noConversion"/>
  </si>
  <si>
    <t>攻击力+129,会心率+3%,龙系伤害+19%,力量+34,水伤害+24%</t>
    <phoneticPr fontId="1" type="noConversion"/>
  </si>
  <si>
    <t>攻击力+147,力量+38,水伤害+27%,暗抗+22,龙系伤害+22%</t>
    <phoneticPr fontId="1" type="noConversion"/>
  </si>
  <si>
    <t>攻击力+20,力量+2</t>
    <phoneticPr fontId="1" type="noConversion"/>
  </si>
  <si>
    <t>攻击力+40,水伤害+8%</t>
    <phoneticPr fontId="1" type="noConversion"/>
  </si>
  <si>
    <t>攻击力+60,水伤害+8%</t>
    <phoneticPr fontId="1" type="noConversion"/>
  </si>
  <si>
    <t>攻击力+80,幸运+4</t>
    <phoneticPr fontId="1" type="noConversion"/>
  </si>
  <si>
    <t>攻击力+100,力量+10,土系伤害+9%</t>
    <phoneticPr fontId="1" type="noConversion"/>
  </si>
  <si>
    <t>攻击力+120,僵尸系伤害+11%,命中+3%</t>
    <phoneticPr fontId="1" type="noConversion"/>
  </si>
  <si>
    <t>攻击力+140,水伤害+16%,会心率+1%</t>
    <phoneticPr fontId="1" type="noConversion"/>
  </si>
  <si>
    <t>攻击力+160,水伤害+18%,水抗+8</t>
    <phoneticPr fontId="1" type="noConversion"/>
  </si>
  <si>
    <t>攻击力+23</t>
    <phoneticPr fontId="1" type="noConversion"/>
  </si>
  <si>
    <t>攻击力+46</t>
    <phoneticPr fontId="1" type="noConversion"/>
  </si>
  <si>
    <t>攻击力+32,风抗+4,命中+2%,雷抗+4</t>
    <phoneticPr fontId="1" type="noConversion"/>
  </si>
  <si>
    <t>攻击力+63,力量+19,命中+4%,光抗+8</t>
    <phoneticPr fontId="1" type="noConversion"/>
  </si>
  <si>
    <t>攻击力+95,僵尸系伤害+14%,龙系伤害+14%,金属系伤害+14%,闪避+5%</t>
    <phoneticPr fontId="1" type="noConversion"/>
  </si>
  <si>
    <t>攻击力+126,命中+8%,火伤害+23%,力量+39,幸运+15</t>
    <phoneticPr fontId="1" type="noConversion"/>
  </si>
  <si>
    <t>攻击力+158,幸运+19,火伤害+28%,风抗+22,飞行系伤害+23%,力量+49</t>
    <phoneticPr fontId="1" type="noConversion"/>
  </si>
  <si>
    <t>攻击力+189,力量+58,龙系伤害+27%,火伤害+34%,敏捷+42,闪避+11%</t>
    <phoneticPr fontId="1" type="noConversion"/>
  </si>
  <si>
    <t>攻击力+221,敏捷+49,飞行系伤害+32%,金属系伤害+32%,力量+68,暗抗+31,雷抗+31</t>
    <phoneticPr fontId="1" type="noConversion"/>
  </si>
  <si>
    <t>攻击力+253,力量+78,命中+16%,龙系伤害+36%,火伤害+46%,飞行系伤害+36%,土系伤害+36%</t>
    <phoneticPr fontId="1" type="noConversion"/>
  </si>
  <si>
    <t>攻击力+28,力量+7,敏捷+5</t>
    <phoneticPr fontId="1" type="noConversion"/>
  </si>
  <si>
    <t>攻击力+56,飞行系伤害+7%,火伤害+9%</t>
    <phoneticPr fontId="1" type="noConversion"/>
  </si>
  <si>
    <t>攻击力+84,会心率+2%,火抗+6</t>
    <phoneticPr fontId="1" type="noConversion"/>
  </si>
  <si>
    <t>攻击力+112,飞行系伤害+15%,金属系伤害+15%,力量+29</t>
    <phoneticPr fontId="1" type="noConversion"/>
  </si>
  <si>
    <t>攻击力+140,火伤害+23%,力量+36,飞行系伤害+18%</t>
    <phoneticPr fontId="1" type="noConversion"/>
  </si>
  <si>
    <t>攻击力+168,飞行系伤害+22%,金属系伤害+22%,暗抗+20</t>
    <phoneticPr fontId="1" type="noConversion"/>
  </si>
  <si>
    <t>攻击力+196,力量+51,土系伤害+25%,火伤害+32%,幸运+20</t>
    <phoneticPr fontId="1" type="noConversion"/>
  </si>
  <si>
    <t>攻击力+223,金属系伤害+29%,力量+58,僵尸系伤害+29%,命中+12%</t>
    <phoneticPr fontId="1" type="noConversion"/>
  </si>
  <si>
    <t>攻击力+30,土系伤害+6%</t>
    <phoneticPr fontId="1" type="noConversion"/>
  </si>
  <si>
    <t>攻击力+61,火伤害+8%</t>
    <phoneticPr fontId="1" type="noConversion"/>
  </si>
  <si>
    <t>攻击力+91,敏捷+7</t>
    <phoneticPr fontId="1" type="noConversion"/>
  </si>
  <si>
    <t>攻击力+121,幸运+5</t>
    <phoneticPr fontId="1" type="noConversion"/>
  </si>
  <si>
    <t>攻击力+152,金属系伤害+13%,闪避+3%</t>
    <phoneticPr fontId="1" type="noConversion"/>
  </si>
  <si>
    <t>攻击力+182,火伤害+19%,闪避+3%</t>
    <phoneticPr fontId="1" type="noConversion"/>
  </si>
  <si>
    <t>攻击力+213,会心率+1%,火伤害+22%</t>
    <phoneticPr fontId="1" type="noConversion"/>
  </si>
  <si>
    <t>攻击力+243,力量+24,火抗+7</t>
    <phoneticPr fontId="1" type="noConversion"/>
  </si>
  <si>
    <t>攻击力+69</t>
    <phoneticPr fontId="1" type="noConversion"/>
  </si>
  <si>
    <t>攻击力+104</t>
    <phoneticPr fontId="1" type="noConversion"/>
  </si>
  <si>
    <t>攻击力+138</t>
    <phoneticPr fontId="1" type="noConversion"/>
  </si>
  <si>
    <t>攻击力+173</t>
    <phoneticPr fontId="1" type="noConversion"/>
  </si>
  <si>
    <t>攻击力+208</t>
    <phoneticPr fontId="1" type="noConversion"/>
  </si>
  <si>
    <t>攻击力+242</t>
    <phoneticPr fontId="1" type="noConversion"/>
  </si>
  <si>
    <t>攻击力+277</t>
    <phoneticPr fontId="1" type="noConversion"/>
  </si>
  <si>
    <t>攻击力+26,僵尸系伤害+6%,魔法+19,龙系伤害+6%</t>
    <phoneticPr fontId="1" type="noConversion"/>
  </si>
  <si>
    <t>攻击力+52,龙系伤害+9%,魔法+38,雷伤害+12%</t>
    <phoneticPr fontId="1" type="noConversion"/>
  </si>
  <si>
    <t>攻击力+79,飞行系伤害+14%,力量+24,魔法+58,雷伤害+18%</t>
    <phoneticPr fontId="1" type="noConversion"/>
  </si>
  <si>
    <t>攻击力+105,敏捷+21,雷伤害+24%,水抗+22,土系伤害+19%</t>
    <phoneticPr fontId="1" type="noConversion"/>
  </si>
  <si>
    <t>攻击力+131,会心率+3%,力量+40,幸运+19,雷伤害+30%,魔法+96</t>
    <phoneticPr fontId="1" type="noConversion"/>
  </si>
  <si>
    <t>攻击力+157,雷伤害+35%,土系伤害+28%,魔法+115,僵尸系伤害+28%,闪避+8%</t>
    <phoneticPr fontId="1" type="noConversion"/>
  </si>
  <si>
    <t>攻击力+183,幸运+27,敏捷+36,闪避+9%,魔法+134,金属系伤害+33%,雷伤害+41%</t>
    <phoneticPr fontId="1" type="noConversion"/>
  </si>
  <si>
    <t>攻击力+210,雷伤害+47%,魔法+154,土系伤害+38%,力量+65,飞行系伤害+38%,僵尸系伤害+38%</t>
    <phoneticPr fontId="1" type="noConversion"/>
  </si>
  <si>
    <t>攻击力+23,雷伤害+8%,幸运+3</t>
    <phoneticPr fontId="1" type="noConversion"/>
  </si>
  <si>
    <t>攻击力+46,幸运+6,雷伤害+9%</t>
    <phoneticPr fontId="1" type="noConversion"/>
  </si>
  <si>
    <t>攻击力+70,力量+18,飞行系伤害+11%</t>
    <phoneticPr fontId="1" type="noConversion"/>
  </si>
  <si>
    <t>攻击力+93,力量+24,雷伤害+19%,金属系伤害+15%</t>
    <phoneticPr fontId="1" type="noConversion"/>
  </si>
  <si>
    <t>攻击力+116,龙系伤害+19%,魔法+72,暗抗+12</t>
    <phoneticPr fontId="1" type="noConversion"/>
  </si>
  <si>
    <t>攻击力+139,魔法+86,金属系伤害+22%,力量+36</t>
    <phoneticPr fontId="1" type="noConversion"/>
  </si>
  <si>
    <t>攻击力+162,飞行系伤害+26%,雷伤害+33%,闪避+7%,火抗+14</t>
    <phoneticPr fontId="1" type="noConversion"/>
  </si>
  <si>
    <t>攻击力+185,雷伤害+37%,魔法+115,力量+48,敏捷+31</t>
    <phoneticPr fontId="1" type="noConversion"/>
  </si>
  <si>
    <t>攻击力+25,魔法+6</t>
    <phoneticPr fontId="1" type="noConversion"/>
  </si>
  <si>
    <t>攻击力+50,敏捷+3</t>
    <phoneticPr fontId="1" type="noConversion"/>
  </si>
  <si>
    <t>攻击力+76,力量+8</t>
    <phoneticPr fontId="1" type="noConversion"/>
  </si>
  <si>
    <t>攻击力+101,飞行系伤害+10%</t>
    <phoneticPr fontId="1" type="noConversion"/>
  </si>
  <si>
    <t>攻击力+126,魔法+30,闪避+2%</t>
    <phoneticPr fontId="1" type="noConversion"/>
  </si>
  <si>
    <t>攻击力+151,力量+15,雷伤害+18%</t>
    <phoneticPr fontId="1" type="noConversion"/>
  </si>
  <si>
    <t>攻击力+176,闪避+3%,光抗+8</t>
    <phoneticPr fontId="1" type="noConversion"/>
  </si>
  <si>
    <t>攻击力+202,土系伤害+19%,敏捷+13</t>
    <phoneticPr fontId="1" type="noConversion"/>
  </si>
  <si>
    <t>攻击力+29</t>
    <phoneticPr fontId="1" type="noConversion"/>
  </si>
  <si>
    <t>攻击力+57</t>
    <phoneticPr fontId="1" type="noConversion"/>
  </si>
  <si>
    <t>攻击力+144</t>
    <phoneticPr fontId="1" type="noConversion"/>
  </si>
  <si>
    <t>攻击力+172</t>
    <phoneticPr fontId="1" type="noConversion"/>
  </si>
  <si>
    <t>攻击力+201</t>
    <phoneticPr fontId="1" type="noConversion"/>
  </si>
  <si>
    <t>攻击力+230</t>
    <phoneticPr fontId="1" type="noConversion"/>
  </si>
  <si>
    <t>攻击力+27,力量+8,幸运+4,龙系伤害+6%</t>
    <phoneticPr fontId="1" type="noConversion"/>
  </si>
  <si>
    <t>攻击力+55,风伤害+12%,飞行系伤害+10%,龙系伤害+10%</t>
    <phoneticPr fontId="1" type="noConversion"/>
  </si>
  <si>
    <t>攻击力+82,力量+25,僵尸系伤害+15%,会心率+2%,风伤害+18%</t>
    <phoneticPr fontId="1" type="noConversion"/>
  </si>
  <si>
    <t>攻击力+110,风伤害+24%,魔法+64,龙系伤害+19%,僵尸系伤害+19%</t>
    <phoneticPr fontId="1" type="noConversion"/>
  </si>
  <si>
    <t>攻击力+137,僵尸系伤害+24%,风伤害+30%,飞行系伤害+24%,金属系伤害+24%,力量+42</t>
    <phoneticPr fontId="1" type="noConversion"/>
  </si>
  <si>
    <t>攻击力+165,火抗+23,魔法+95,力量+51,风伤害+36%,闪避+10%</t>
    <phoneticPr fontId="1" type="noConversion"/>
  </si>
  <si>
    <t>攻击力+192,飞行系伤害+34%,风伤害+42%,力量+59,土系伤害+34%,龙系伤害+34%,命中+14%</t>
    <phoneticPr fontId="1" type="noConversion"/>
  </si>
  <si>
    <t>攻击力+220,魔法+127,风伤害+49%,雷抗+26,金属系伤害+39%,会心率+5%,飞行系伤害+39%</t>
    <phoneticPr fontId="1" type="noConversion"/>
  </si>
  <si>
    <t>攻击力+24,风伤害+8%,土系伤害+6%</t>
    <phoneticPr fontId="1" type="noConversion"/>
  </si>
  <si>
    <t>攻击力+49,雷抗+5,闪避+3%</t>
    <phoneticPr fontId="1" type="noConversion"/>
  </si>
  <si>
    <t>攻击力+73,魔法+36,命中+5%</t>
    <phoneticPr fontId="1" type="noConversion"/>
  </si>
  <si>
    <t>攻击力+97,风伤害+19%,会心率+2%,土系伤害+15%</t>
    <phoneticPr fontId="1" type="noConversion"/>
  </si>
  <si>
    <t>攻击力+121,风伤害+24%,土系伤害+19%,力量+32</t>
    <phoneticPr fontId="1" type="noConversion"/>
  </si>
  <si>
    <t>攻击力+146,力量+38,风伤害+29%,僵尸系伤害+23%</t>
    <phoneticPr fontId="1" type="noConversion"/>
  </si>
  <si>
    <t>攻击力+170,风伤害+33%,暗抗+20,龙系伤害+27%,僵尸系伤害+27%</t>
    <phoneticPr fontId="1" type="noConversion"/>
  </si>
  <si>
    <t>攻击力+194,魔法+95,风伤害+38%,土系伤害+31%,飞行系伤害+31%</t>
    <phoneticPr fontId="1" type="noConversion"/>
  </si>
  <si>
    <t>攻击力+26,魔法+5</t>
    <phoneticPr fontId="1" type="noConversion"/>
  </si>
  <si>
    <t>攻击力+53,风抗+2</t>
    <phoneticPr fontId="1" type="noConversion"/>
  </si>
  <si>
    <t>攻击力+79,力量+8</t>
    <phoneticPr fontId="1" type="noConversion"/>
  </si>
  <si>
    <t>攻击力+106,风伤害+12%</t>
    <phoneticPr fontId="1" type="noConversion"/>
  </si>
  <si>
    <t>攻击力+132,飞行系伤害+12%,龙系伤害+12%</t>
    <phoneticPr fontId="1" type="noConversion"/>
  </si>
  <si>
    <t>攻击力+158,闪避+3%,敏捷+12</t>
    <phoneticPr fontId="1" type="noConversion"/>
  </si>
  <si>
    <t>攻击力+185,力量+18,风伤害+21%</t>
    <phoneticPr fontId="1" type="noConversion"/>
  </si>
  <si>
    <t>攻击力+211,僵尸系伤害+20%,风伤害+25%</t>
    <phoneticPr fontId="1" type="noConversion"/>
  </si>
  <si>
    <t>攻击力+30</t>
    <phoneticPr fontId="1" type="noConversion"/>
  </si>
  <si>
    <t>攻击力+60</t>
    <phoneticPr fontId="1" type="noConversion"/>
  </si>
  <si>
    <t>攻击力+90</t>
    <phoneticPr fontId="1" type="noConversion"/>
  </si>
  <si>
    <t>攻击力+150</t>
    <phoneticPr fontId="1" type="noConversion"/>
  </si>
  <si>
    <t>攻击力+181</t>
    <phoneticPr fontId="1" type="noConversion"/>
  </si>
  <si>
    <t>攻击力+211</t>
    <phoneticPr fontId="1" type="noConversion"/>
  </si>
  <si>
    <t>攻击力+241</t>
    <phoneticPr fontId="1" type="noConversion"/>
  </si>
  <si>
    <t>攻击力+18,幸运+4,光伤害+8%,会心率+1%</t>
    <phoneticPr fontId="1" type="noConversion"/>
  </si>
  <si>
    <t>攻击力+37,光伤害+11%,敏捷+13,命中+4%</t>
    <phoneticPr fontId="1" type="noConversion"/>
  </si>
  <si>
    <t>攻击力+55,敏捷+19,会心率+2%,暗抗+8,魔法+69</t>
    <phoneticPr fontId="1" type="noConversion"/>
  </si>
  <si>
    <t>攻击力+73,幸运+16,命中+8%,光伤害+22%,魔法+92</t>
    <phoneticPr fontId="1" type="noConversion"/>
  </si>
  <si>
    <t>攻击力+92,魔法+115,光伤害+28%,风抗+22,幸运+20,会心率+3%</t>
    <phoneticPr fontId="1" type="noConversion"/>
  </si>
  <si>
    <t>攻击力+110,会心率+4%,魔法+138,光伤害+33%,敏捷+38,水抗+26</t>
    <phoneticPr fontId="1" type="noConversion"/>
  </si>
  <si>
    <t>攻击力+128,幸运+28,光伤害+39%,暗抗+19,飞行系伤害+31%,金属系伤害+31%,闪避+11%</t>
    <phoneticPr fontId="1" type="noConversion"/>
  </si>
  <si>
    <t>攻击力+147,光伤害+44%,敏捷+51,龙系伤害+35%,金属系伤害+35%,幸运+32,土系伤害+35%</t>
    <phoneticPr fontId="1" type="noConversion"/>
  </si>
  <si>
    <t>攻击力+16,魔法+17,敏捷+5</t>
    <phoneticPr fontId="1" type="noConversion"/>
  </si>
  <si>
    <t>攻击力+32,敏捷+10,命中+3%</t>
    <phoneticPr fontId="1" type="noConversion"/>
  </si>
  <si>
    <t>攻击力+49,幸运+9,光伤害+13%</t>
    <phoneticPr fontId="1" type="noConversion"/>
  </si>
  <si>
    <t>攻击力+65,魔法+69,幸运+12,敏捷+19</t>
    <phoneticPr fontId="1" type="noConversion"/>
  </si>
  <si>
    <t>攻击力+81,魔法+86,光伤害+22%,敏捷+24</t>
    <phoneticPr fontId="1" type="noConversion"/>
  </si>
  <si>
    <t>攻击力+97,敏捷+29,光伤害+26%,光抗+20</t>
    <phoneticPr fontId="1" type="noConversion"/>
  </si>
  <si>
    <t>攻击力+114,光伤害+30%,命中+11%,土系伤害+24%,魔法+121</t>
    <phoneticPr fontId="1" type="noConversion"/>
  </si>
  <si>
    <t>攻击力+130,闪避+10%,金属系伤害+28%,幸运+24,命中+12%</t>
    <phoneticPr fontId="1" type="noConversion"/>
  </si>
  <si>
    <t>攻击力+18,光伤害+8%</t>
    <phoneticPr fontId="1" type="noConversion"/>
  </si>
  <si>
    <t>攻击力+35,魔法+14</t>
    <phoneticPr fontId="1" type="noConversion"/>
  </si>
  <si>
    <t>攻击力+53,光伤害+8%</t>
    <phoneticPr fontId="1" type="noConversion"/>
  </si>
  <si>
    <t>攻击力+71,力量+7</t>
    <phoneticPr fontId="1" type="noConversion"/>
  </si>
  <si>
    <t>攻击力+88,龙系伤害+10%,敏捷+10</t>
    <phoneticPr fontId="1" type="noConversion"/>
  </si>
  <si>
    <t>攻击力+106,金属系伤害+12%,命中+4%</t>
    <phoneticPr fontId="1" type="noConversion"/>
  </si>
  <si>
    <t>攻击力+123,会心率+2%,光伤害+18%</t>
    <phoneticPr fontId="1" type="noConversion"/>
  </si>
  <si>
    <t>攻击力+141,命中+5%,敏捷+16</t>
    <phoneticPr fontId="1" type="noConversion"/>
  </si>
  <si>
    <t>攻击力+20</t>
    <phoneticPr fontId="1" type="noConversion"/>
  </si>
  <si>
    <t>攻击力+40</t>
    <phoneticPr fontId="1" type="noConversion"/>
  </si>
  <si>
    <t>攻击力+80</t>
    <phoneticPr fontId="1" type="noConversion"/>
  </si>
  <si>
    <t>攻击力+101</t>
    <phoneticPr fontId="1" type="noConversion"/>
  </si>
  <si>
    <t>攻击力+121</t>
    <phoneticPr fontId="1" type="noConversion"/>
  </si>
  <si>
    <t>攻击力+141</t>
    <phoneticPr fontId="1" type="noConversion"/>
  </si>
  <si>
    <t>攻击力+161</t>
    <phoneticPr fontId="1" type="noConversion"/>
  </si>
  <si>
    <t>攻击力+25,水抗+5,力量+8,暗伤害+8%</t>
    <phoneticPr fontId="1" type="noConversion"/>
  </si>
  <si>
    <t>攻击力+50,暗抗+5,力量+15,敏捷+16</t>
    <phoneticPr fontId="1" type="noConversion"/>
  </si>
  <si>
    <t>攻击力+75,敏捷+25,龙系伤害+13%,火抗+13,暗抗+8</t>
    <phoneticPr fontId="1" type="noConversion"/>
  </si>
  <si>
    <t>攻击力+100,龙系伤害+17%,土系伤害+17%,暗伤害+22%,敏捷+33</t>
    <phoneticPr fontId="1" type="noConversion"/>
  </si>
  <si>
    <t>攻击力+125,飞行系伤害+21%,暗伤害+27%,龙系伤害+21%,土系伤害+21%,金属系伤害+21%</t>
    <phoneticPr fontId="1" type="noConversion"/>
  </si>
  <si>
    <t>攻击力+150,力量+46,暗伤害+32%,命中+12%,敏捷+49,会心率+4%</t>
    <phoneticPr fontId="1" type="noConversion"/>
  </si>
  <si>
    <t>攻击力+175,暗伤害+38%,飞行系伤害+30%,力量+54,闪避+15%,敏捷+58,会心率+5%</t>
    <phoneticPr fontId="1" type="noConversion"/>
  </si>
  <si>
    <t>攻击力+200,魔法+74,龙系伤害+34%,土系伤害+34%,会心率+5%,敏捷+66,力量+61</t>
    <phoneticPr fontId="1" type="noConversion"/>
  </si>
  <si>
    <t>攻击力+22,暗伤害+8%,力量+6</t>
    <phoneticPr fontId="1" type="noConversion"/>
  </si>
  <si>
    <t>攻击力+44,命中+3%,火抗+7</t>
    <phoneticPr fontId="1" type="noConversion"/>
  </si>
  <si>
    <t>攻击力+66,力量+17,土系伤害+10%</t>
    <phoneticPr fontId="1" type="noConversion"/>
  </si>
  <si>
    <t>攻击力+88,力量+23,敏捷+25,闪避+6%</t>
    <phoneticPr fontId="1" type="noConversion"/>
  </si>
  <si>
    <t>攻击力+110,力量+29,敏捷+31,会心率+3%</t>
    <phoneticPr fontId="1" type="noConversion"/>
  </si>
  <si>
    <t>攻击力+132,敏捷+37,僵尸系伤害+20%,暗伤害+25%</t>
    <phoneticPr fontId="1" type="noConversion"/>
  </si>
  <si>
    <t>攻击力+155,暗伤害+30%,力量+40,僵尸系伤害+24%,敏捷+43</t>
    <phoneticPr fontId="1" type="noConversion"/>
  </si>
  <si>
    <t>攻击力+177,水抗+30,火抗+26,暗伤害+34%,龙系伤害+27%</t>
    <phoneticPr fontId="1" type="noConversion"/>
  </si>
  <si>
    <t>攻击力+24,龙系伤害+6%</t>
    <phoneticPr fontId="1" type="noConversion"/>
  </si>
  <si>
    <t>攻击力+48,会心率+1%</t>
    <phoneticPr fontId="1" type="noConversion"/>
  </si>
  <si>
    <t>攻击力+72,暗伤害+8%</t>
    <phoneticPr fontId="1" type="noConversion"/>
  </si>
  <si>
    <t>攻击力+96,敏捷+10</t>
    <phoneticPr fontId="1" type="noConversion"/>
  </si>
  <si>
    <t>攻击力+120,闪避+3%,命中+3%</t>
    <phoneticPr fontId="1" type="noConversion"/>
  </si>
  <si>
    <t>攻击力+144,命中+4%,闪避+4%</t>
    <phoneticPr fontId="1" type="noConversion"/>
  </si>
  <si>
    <t>攻击力+168,飞行系伤害+15%,暗伤害+19%</t>
    <phoneticPr fontId="1" type="noConversion"/>
  </si>
  <si>
    <t>攻击力+192,敏捷+21,力量+19</t>
    <phoneticPr fontId="1" type="noConversion"/>
  </si>
  <si>
    <t>攻击力+109</t>
    <phoneticPr fontId="1" type="noConversion"/>
  </si>
  <si>
    <t>攻击力+164</t>
    <phoneticPr fontId="1" type="noConversion"/>
  </si>
  <si>
    <t>攻击力+192</t>
    <phoneticPr fontId="1" type="noConversion"/>
  </si>
  <si>
    <t>攻击力+219</t>
    <phoneticPr fontId="1" type="noConversion"/>
  </si>
  <si>
    <t>攻击力+30,力量+9,命中+3%,水伤害+8%</t>
    <phoneticPr fontId="1" type="noConversion"/>
  </si>
  <si>
    <t>攻击力+60,金属系伤害+9%,会心率+2%,水伤害+11%</t>
    <phoneticPr fontId="1" type="noConversion"/>
  </si>
  <si>
    <t>攻击力+91,僵尸系伤害+14%,闪避+5%,金属系伤害+14%,水伤害+17%</t>
    <phoneticPr fontId="1" type="noConversion"/>
  </si>
  <si>
    <t>攻击力+121,飞行系伤害+18%,会心率+3%,水伤害+23%,僵尸系伤害+18%</t>
    <phoneticPr fontId="1" type="noConversion"/>
  </si>
  <si>
    <t>攻击力+151,水伤害+29%,命中+12%,土系伤害+23%,龙系伤害+23%,飞行系伤害+23%</t>
    <phoneticPr fontId="1" type="noConversion"/>
  </si>
  <si>
    <t>攻击力+181,敏捷+38,僵尸系伤害+27%,光抗+20,水伤害+34%,金属系伤害+27%</t>
    <phoneticPr fontId="1" type="noConversion"/>
  </si>
  <si>
    <t>攻击力+211,金属系伤害+32%,命中+16%,会心率+5%,水伤害+40%,暗抗+31,僵尸系伤害+32%</t>
    <phoneticPr fontId="1" type="noConversion"/>
  </si>
  <si>
    <t>攻击力+242,幸运+37,敏捷+51,土系伤害+37%,闪避+13%,金属系伤害+37%,水伤害+46%</t>
    <phoneticPr fontId="1" type="noConversion"/>
  </si>
  <si>
    <t>攻击力+27,水伤害+8%,幸运+3</t>
    <phoneticPr fontId="1" type="noConversion"/>
  </si>
  <si>
    <t>攻击力+53,魔法+10,水伤害+9%</t>
    <phoneticPr fontId="1" type="noConversion"/>
  </si>
  <si>
    <t>攻击力+80,龙系伤害+11%,力量+21</t>
    <phoneticPr fontId="1" type="noConversion"/>
  </si>
  <si>
    <t>攻击力+107,闪避+5%,金属系伤害+15%,命中+7%</t>
    <phoneticPr fontId="1" type="noConversion"/>
  </si>
  <si>
    <t>攻击力+134,命中+9%,会心率+3%,僵尸系伤害+18%</t>
    <phoneticPr fontId="1" type="noConversion"/>
  </si>
  <si>
    <t>攻击力+160,水伤害+27%,龙系伤害+22%,飞行系伤害+22%</t>
    <phoneticPr fontId="1" type="noConversion"/>
  </si>
  <si>
    <t>攻击力+187,龙系伤害+25%,幸运+24,水抗+20,飞行系伤害+25%</t>
    <phoneticPr fontId="1" type="noConversion"/>
  </si>
  <si>
    <t>攻击力+214,僵尸系伤害+29%,土系伤害+29%,幸运+28,水伤害+36%</t>
    <phoneticPr fontId="1" type="noConversion"/>
  </si>
  <si>
    <t>攻击力+29,闪避+1%</t>
    <phoneticPr fontId="1" type="noConversion"/>
  </si>
  <si>
    <t>攻击力+58,会心率+1%</t>
    <phoneticPr fontId="1" type="noConversion"/>
  </si>
  <si>
    <t>攻击力+87,敏捷+6</t>
    <phoneticPr fontId="1" type="noConversion"/>
  </si>
  <si>
    <t>攻击力+116,魔法+9</t>
    <phoneticPr fontId="1" type="noConversion"/>
  </si>
  <si>
    <t>攻击力+145,水伤害+15%,飞行系伤害+12%</t>
    <phoneticPr fontId="1" type="noConversion"/>
  </si>
  <si>
    <t>攻击力+174,魔法+13,水伤害+19%</t>
    <phoneticPr fontId="1" type="noConversion"/>
  </si>
  <si>
    <t>攻击力+203,力量+20,僵尸系伤害+17%</t>
    <phoneticPr fontId="1" type="noConversion"/>
  </si>
  <si>
    <t>攻击力+232,水抗+10,闪避+4%</t>
    <phoneticPr fontId="1" type="noConversion"/>
  </si>
  <si>
    <t>攻击力+99</t>
    <phoneticPr fontId="1" type="noConversion"/>
  </si>
  <si>
    <t>攻击力+132</t>
    <phoneticPr fontId="1" type="noConversion"/>
  </si>
  <si>
    <t>攻击力+166</t>
    <phoneticPr fontId="1" type="noConversion"/>
  </si>
  <si>
    <t>攻击力+199</t>
    <phoneticPr fontId="1" type="noConversion"/>
  </si>
  <si>
    <t>攻击力+232</t>
    <phoneticPr fontId="1" type="noConversion"/>
  </si>
  <si>
    <t>攻击力+265</t>
    <phoneticPr fontId="1" type="noConversion"/>
  </si>
  <si>
    <t>攻击力+21,幸运+5,敏捷+5,光伤害+8%</t>
    <phoneticPr fontId="1" type="noConversion"/>
  </si>
  <si>
    <t>攻击力+42,会心率+2%,光伤害+10%,命中+5%</t>
    <phoneticPr fontId="1" type="noConversion"/>
  </si>
  <si>
    <t>攻击力+63,金属系伤害+12%,闪避+4%,敏捷+16,龙系伤害+12%</t>
    <phoneticPr fontId="1" type="noConversion"/>
  </si>
  <si>
    <t>攻击力+84,僵尸系伤害+16%,土系伤害+16%,会心率+3%,金属系伤害+16%</t>
    <phoneticPr fontId="1" type="noConversion"/>
  </si>
  <si>
    <t>攻击力+105,闪避+7%,光伤害+26%,僵尸系伤害+20%,敏捷+27,魔法+77</t>
    <phoneticPr fontId="1" type="noConversion"/>
  </si>
  <si>
    <t>攻击力+126,金属系伤害+25%,会心率+5%,魔法+92,敏捷+33,光伤害+31%</t>
    <phoneticPr fontId="1" type="noConversion"/>
  </si>
  <si>
    <t>攻击力+147,土系伤害+29%,敏捷+38,力量+45,光伤害+36%,会心率+5%,飞行系伤害+29%</t>
    <phoneticPr fontId="1" type="noConversion"/>
  </si>
  <si>
    <t>攻击力+168,闪避+11%,飞行系伤害+33%,光伤害+41%,魔法+123,龙系伤害+33%,幸运+37</t>
    <phoneticPr fontId="1" type="noConversion"/>
  </si>
  <si>
    <t>攻击力+19,金属系伤害+6%,光伤害+8%</t>
    <phoneticPr fontId="1" type="noConversion"/>
  </si>
  <si>
    <t>攻击力+37,会心率+1%,土系伤害+6%</t>
    <phoneticPr fontId="1" type="noConversion"/>
  </si>
  <si>
    <t>攻击力+56,闪避+3%,光伤害+12%</t>
    <phoneticPr fontId="1" type="noConversion"/>
  </si>
  <si>
    <t>攻击力+74,飞行系伤害+13%,光伤害+16%,敏捷+16</t>
    <phoneticPr fontId="1" type="noConversion"/>
  </si>
  <si>
    <t>攻击力+93,会心率+3%,光伤害+20%,僵尸系伤害+16%</t>
    <phoneticPr fontId="1" type="noConversion"/>
  </si>
  <si>
    <t>攻击力+111,会心率+4%,光伤害+24%,魔法+69</t>
    <phoneticPr fontId="1" type="noConversion"/>
  </si>
  <si>
    <t>攻击力+130,会心率+4%,光伤害+28%,水抗+17,飞行系伤害+23%</t>
    <phoneticPr fontId="1" type="noConversion"/>
  </si>
  <si>
    <t>攻击力+148,金属系伤害+26%,光伤害+32%,飞行系伤害+26%,会心率+5%</t>
    <phoneticPr fontId="1" type="noConversion"/>
  </si>
  <si>
    <t>攻击力+40,龙系伤害+6%</t>
    <phoneticPr fontId="1" type="noConversion"/>
  </si>
  <si>
    <t>攻击力+60,闪避+1%</t>
    <phoneticPr fontId="1" type="noConversion"/>
  </si>
  <si>
    <t>攻击力+81,僵尸系伤害+8%</t>
    <phoneticPr fontId="1" type="noConversion"/>
  </si>
  <si>
    <t>攻击力+101,飞行系伤害+10%,力量+10</t>
    <phoneticPr fontId="1" type="noConversion"/>
  </si>
  <si>
    <t>攻击力+121,幸运+9,僵尸系伤害+12%</t>
    <phoneticPr fontId="1" type="noConversion"/>
  </si>
  <si>
    <t>攻击力+141,力量+14,光伤害+18%</t>
    <phoneticPr fontId="1" type="noConversion"/>
  </si>
  <si>
    <t>攻击力+161,闪避+4%,龙系伤害+16%</t>
    <phoneticPr fontId="1" type="noConversion"/>
  </si>
  <si>
    <t>攻击力+92</t>
    <phoneticPr fontId="1" type="noConversion"/>
  </si>
  <si>
    <t>攻击力+138</t>
    <phoneticPr fontId="1" type="noConversion"/>
  </si>
  <si>
    <t>攻击力+184</t>
    <phoneticPr fontId="1" type="noConversion"/>
  </si>
  <si>
    <t>攻击力+20,飞行系伤害+6%,魔法+23,僵尸系伤害+6%</t>
    <phoneticPr fontId="1" type="noConversion"/>
  </si>
  <si>
    <t>攻击力+40,龙系伤害+9%,雷伤害+11%,金属系伤害+9%</t>
    <phoneticPr fontId="1" type="noConversion"/>
  </si>
  <si>
    <t>攻击力+61,雷伤害+17%,龙系伤害+14%,金属系伤害+14%,僵尸系伤害+14%</t>
    <phoneticPr fontId="1" type="noConversion"/>
  </si>
  <si>
    <t>攻击力+81,魔法+92,命中+8%,雷伤害+23%,龙系伤害+18%</t>
    <phoneticPr fontId="1" type="noConversion"/>
  </si>
  <si>
    <t>攻击力+101,敏捷+33,闪避+8%,土系伤害+23%,飞行系伤害+23%,幸运+19</t>
    <phoneticPr fontId="1" type="noConversion"/>
  </si>
  <si>
    <t>攻击力+121,土系伤害+28%,雷伤害+34%,魔法+138,敏捷+40,闪避+10%</t>
    <phoneticPr fontId="1" type="noConversion"/>
  </si>
  <si>
    <t>攻击力+142,僵尸系伤害+32%,魔法+161,风抗+27,雷伤害+40%,龙系伤害+32%,暗抗+23</t>
    <phoneticPr fontId="1" type="noConversion"/>
  </si>
  <si>
    <t>攻击力+162,魔法+184,金属系伤害+37%,雷伤害+46%,幸运+31,飞行系伤害+37%,命中+16%</t>
    <phoneticPr fontId="1" type="noConversion"/>
  </si>
  <si>
    <t>攻击力+18,魔法+17,僵尸系伤害+6%</t>
    <phoneticPr fontId="1" type="noConversion"/>
  </si>
  <si>
    <t>攻击力+36,魔法+35,僵尸系伤害+7%</t>
    <phoneticPr fontId="1" type="noConversion"/>
  </si>
  <si>
    <t>攻击力+54,幸运+9,僵尸系伤害+11%</t>
    <phoneticPr fontId="1" type="noConversion"/>
  </si>
  <si>
    <t>攻击力+72,会心率+2%,雷伤害+18%,魔法+69</t>
    <phoneticPr fontId="1" type="noConversion"/>
  </si>
  <si>
    <t>攻击力+89,会心率+2%,魔法+86,雷伤害+22%</t>
    <phoneticPr fontId="1" type="noConversion"/>
  </si>
  <si>
    <t>攻击力+107,魔法+104,幸运+17,力量+28</t>
    <phoneticPr fontId="1" type="noConversion"/>
  </si>
  <si>
    <t>攻击力+125,幸运+20,敏捷+35,风抗+20,雷伤害+31%</t>
    <phoneticPr fontId="1" type="noConversion"/>
  </si>
  <si>
    <t>攻击力+143,幸运+23,敏捷+40,雷伤害+36%,僵尸系伤害+29%</t>
    <phoneticPr fontId="1" type="noConversion"/>
  </si>
  <si>
    <t>攻击力+19,魔法+7</t>
    <phoneticPr fontId="1" type="noConversion"/>
  </si>
  <si>
    <t>攻击力+39,魔法+14</t>
    <phoneticPr fontId="1" type="noConversion"/>
  </si>
  <si>
    <t>攻击力+58,雷伤害+8%</t>
    <phoneticPr fontId="1" type="noConversion"/>
  </si>
  <si>
    <t>攻击力+78,雷伤害+11%</t>
    <phoneticPr fontId="1" type="noConversion"/>
  </si>
  <si>
    <t>攻击力+97,雷伤害+13%,魔法+36</t>
    <phoneticPr fontId="1" type="noConversion"/>
  </si>
  <si>
    <t>攻击力+117,雷伤害+16%,土系伤害+13%</t>
    <phoneticPr fontId="1" type="noConversion"/>
  </si>
  <si>
    <t>攻击力+136,命中+4%,雷伤害+19%</t>
    <phoneticPr fontId="1" type="noConversion"/>
  </si>
  <si>
    <t>攻击力+156,雷伤害+22%,魔法+58</t>
    <phoneticPr fontId="1" type="noConversion"/>
  </si>
  <si>
    <t>攻击力+44</t>
    <phoneticPr fontId="1" type="noConversion"/>
  </si>
  <si>
    <t>攻击力+89</t>
    <phoneticPr fontId="1" type="noConversion"/>
  </si>
  <si>
    <t>攻击力+111</t>
    <phoneticPr fontId="1" type="noConversion"/>
  </si>
  <si>
    <t>攻击力+133</t>
    <phoneticPr fontId="1" type="noConversion"/>
  </si>
  <si>
    <t>攻击力+177</t>
    <phoneticPr fontId="1" type="noConversion"/>
  </si>
  <si>
    <t>攻击力+39,命中+3%,力量+12,闪避+2%</t>
    <phoneticPr fontId="1" type="noConversion"/>
  </si>
  <si>
    <t>攻击力+79,光伤害+15%,命中+5%,飞行系伤害+12%</t>
    <phoneticPr fontId="1" type="noConversion"/>
  </si>
  <si>
    <t>攻击力+118,力量+36,光伤害+22%,闪避+6%,幸运+15</t>
    <phoneticPr fontId="1" type="noConversion"/>
  </si>
  <si>
    <t>攻击力+157,力量+48,会心率+3%,敏捷+32,命中+10%</t>
    <phoneticPr fontId="1" type="noConversion"/>
  </si>
  <si>
    <t>攻击力+197,闪避+10%,力量+60,飞行系伤害+29%,光伤害+36%,金属系伤害+29%</t>
    <phoneticPr fontId="1" type="noConversion"/>
  </si>
  <si>
    <t>攻击力+236,僵尸系伤害+35%,敏捷+48,金属系伤害+35%,力量+73,光伤害+44%</t>
    <phoneticPr fontId="1" type="noConversion"/>
  </si>
  <si>
    <t>攻击力+275,命中+17%,幸运+34,力量+85,光伤害+51%,会心率+6%,僵尸系伤害+41%</t>
    <phoneticPr fontId="1" type="noConversion"/>
  </si>
  <si>
    <t>攻击力+314,光伤害+58%,力量+97,幸运+39,魔法+74,会心率+7%,飞行系伤害+47%</t>
    <phoneticPr fontId="1" type="noConversion"/>
  </si>
  <si>
    <t>攻击力+35,光伤害+8%,光抗+4</t>
    <phoneticPr fontId="1" type="noConversion"/>
  </si>
  <si>
    <t>攻击力+70,龙系伤害+9%,火抗+5</t>
    <phoneticPr fontId="1" type="noConversion"/>
  </si>
  <si>
    <t>攻击力+104,土系伤害+14%,敏捷+18</t>
    <phoneticPr fontId="1" type="noConversion"/>
  </si>
  <si>
    <t>攻击力+139,敏捷+24,光伤害+23%,金属系伤害+19%</t>
    <phoneticPr fontId="1" type="noConversion"/>
  </si>
  <si>
    <t>攻击力+174,龙系伤害+23%,光伤害+29%,敏捷+30</t>
    <phoneticPr fontId="1" type="noConversion"/>
  </si>
  <si>
    <t>攻击力+209,会心率+4%,闪避+9%,光伤害+35%</t>
    <phoneticPr fontId="1" type="noConversion"/>
  </si>
  <si>
    <t>攻击力+243,土系伤害+33%,飞行系伤害+33%,光伤害+41%,光抗+28</t>
    <phoneticPr fontId="1" type="noConversion"/>
  </si>
  <si>
    <t>攻击力+278,力量+73,敏捷+48,幸运+29,光伤害+47%</t>
    <phoneticPr fontId="1" type="noConversion"/>
  </si>
  <si>
    <t>攻击力+38,龙系伤害+6%</t>
    <phoneticPr fontId="1" type="noConversion"/>
  </si>
  <si>
    <t>攻击力+76,会心率+1%</t>
    <phoneticPr fontId="1" type="noConversion"/>
  </si>
  <si>
    <t>攻击力+113,光伤害+12%</t>
    <phoneticPr fontId="1" type="noConversion"/>
  </si>
  <si>
    <t>攻击力+151,魔法+12</t>
    <phoneticPr fontId="1" type="noConversion"/>
  </si>
  <si>
    <t>攻击力+189,土系伤害+16%,命中+4%</t>
    <phoneticPr fontId="1" type="noConversion"/>
  </si>
  <si>
    <t>攻击力+227,光伤害+24%,龙系伤害+19%</t>
    <phoneticPr fontId="1" type="noConversion"/>
  </si>
  <si>
    <t>攻击力+265,光伤害+28%,力量+26</t>
    <phoneticPr fontId="1" type="noConversion"/>
  </si>
  <si>
    <t>攻击力+302,敏捷+20,金属系伤害+25%</t>
    <phoneticPr fontId="1" type="noConversion"/>
  </si>
  <si>
    <t>攻击力+43</t>
    <phoneticPr fontId="1" type="noConversion"/>
  </si>
  <si>
    <t>攻击力+86</t>
    <phoneticPr fontId="1" type="noConversion"/>
  </si>
  <si>
    <t>攻击力+129</t>
    <phoneticPr fontId="1" type="noConversion"/>
  </si>
  <si>
    <t>攻击力+215</t>
    <phoneticPr fontId="1" type="noConversion"/>
  </si>
  <si>
    <t>攻击力+259</t>
    <phoneticPr fontId="1" type="noConversion"/>
  </si>
  <si>
    <t>攻击力+302</t>
    <phoneticPr fontId="1" type="noConversion"/>
  </si>
  <si>
    <t>攻击力+345</t>
    <phoneticPr fontId="1" type="noConversion"/>
  </si>
  <si>
    <t>攻击力+35,魔法+15,火伤害+8%,会心率+1%</t>
    <phoneticPr fontId="1" type="noConversion"/>
  </si>
  <si>
    <t>攻击力+69,金属系伤害+12%,闪避+4%,命中+6%</t>
    <phoneticPr fontId="1" type="noConversion"/>
  </si>
  <si>
    <t>攻击力+104,水抗+14,敏捷+22,火伤害+22%,土系伤害+18%</t>
    <phoneticPr fontId="1" type="noConversion"/>
  </si>
  <si>
    <t>攻击力+138,会心率+4%,光抗+18,火伤害+29%,风抗+18</t>
    <phoneticPr fontId="1" type="noConversion"/>
  </si>
  <si>
    <t>攻击力+173,闪避+9%,幸运+27,光抗+23,飞行系伤害+29%,火伤害+36%</t>
    <phoneticPr fontId="1" type="noConversion"/>
  </si>
  <si>
    <t>攻击力+208,力量+64,敏捷+44,闪避+11%,火抗+28,僵尸系伤害+35%</t>
    <phoneticPr fontId="1" type="noConversion"/>
  </si>
  <si>
    <t>攻击力+242,土系伤害+41%,僵尸系伤害+41%,金属系伤害+41%,火伤害+51%,雷抗+32,闪避+13%</t>
    <phoneticPr fontId="1" type="noConversion"/>
  </si>
  <si>
    <t>攻击力+277,土系伤害+47%,命中+22%,闪避+15%,会心率+7%,幸运+43,火伤害+58%</t>
    <phoneticPr fontId="1" type="noConversion"/>
  </si>
  <si>
    <t>攻击力+31,会心率+1%,幸运+4</t>
    <phoneticPr fontId="1" type="noConversion"/>
  </si>
  <si>
    <t>攻击力+61,火伤害+12%,敏捷+11</t>
    <phoneticPr fontId="1" type="noConversion"/>
  </si>
  <si>
    <t>攻击力+92,龙系伤害+14%,命中+6%</t>
    <phoneticPr fontId="1" type="noConversion"/>
  </si>
  <si>
    <t>攻击力+122,火伤害+23%,飞行系伤害+19%,风抗+14</t>
    <phoneticPr fontId="1" type="noConversion"/>
  </si>
  <si>
    <t>攻击力+153,火伤害+29%,龙系伤害+23%,闪避+7%</t>
    <phoneticPr fontId="1" type="noConversion"/>
  </si>
  <si>
    <t>攻击力+184,闪避+8%,龙系伤害+28%,命中+12%</t>
    <phoneticPr fontId="1" type="noConversion"/>
  </si>
  <si>
    <t>攻击力+214,火伤害+40%,僵尸系伤害+32%,土系伤害+32%,闪避+10%</t>
    <phoneticPr fontId="1" type="noConversion"/>
  </si>
  <si>
    <t>攻击力+245,土系伤害+37%,火伤害+46%,僵尸系伤害+37%,金属系伤害+37%</t>
    <phoneticPr fontId="1" type="noConversion"/>
  </si>
  <si>
    <t>攻击力+33,火伤害+8%</t>
    <phoneticPr fontId="1" type="noConversion"/>
  </si>
  <si>
    <t>攻击力+67,火伤害+8%</t>
    <phoneticPr fontId="1" type="noConversion"/>
  </si>
  <si>
    <t>攻击力+100,敏捷+7</t>
    <phoneticPr fontId="1" type="noConversion"/>
  </si>
  <si>
    <t>攻击力+133,金属系伤害+12%</t>
    <phoneticPr fontId="1" type="noConversion"/>
  </si>
  <si>
    <t>攻击力+166,水抗+7,力量+17</t>
    <phoneticPr fontId="1" type="noConversion"/>
  </si>
  <si>
    <t>攻击力+200,敏捷+14,闪避+4%</t>
    <phoneticPr fontId="1" type="noConversion"/>
  </si>
  <si>
    <t>攻击力+233,命中+6%,火伤害+26%</t>
    <phoneticPr fontId="1" type="noConversion"/>
  </si>
  <si>
    <t>攻击力+266,火伤害+30%,金属系伤害+24%</t>
    <phoneticPr fontId="1" type="noConversion"/>
  </si>
  <si>
    <t>攻击力+38</t>
    <phoneticPr fontId="1" type="noConversion"/>
  </si>
  <si>
    <t>攻击力+76</t>
    <phoneticPr fontId="1" type="noConversion"/>
  </si>
  <si>
    <t>攻击力+152</t>
    <phoneticPr fontId="1" type="noConversion"/>
  </si>
  <si>
    <t>攻击力+190</t>
    <phoneticPr fontId="1" type="noConversion"/>
  </si>
  <si>
    <t>攻击力+228</t>
    <phoneticPr fontId="1" type="noConversion"/>
  </si>
  <si>
    <t>攻击力+265</t>
    <phoneticPr fontId="1" type="noConversion"/>
  </si>
  <si>
    <t>攻击力+303</t>
    <phoneticPr fontId="1" type="noConversion"/>
  </si>
  <si>
    <t>防御+13,hp+12,火抗+5,敏捷+4</t>
    <phoneticPr fontId="1" type="noConversion"/>
  </si>
  <si>
    <t>防御+26,hp+25,幸运+9,力量+20</t>
    <phoneticPr fontId="1" type="noConversion"/>
  </si>
  <si>
    <t>防御+38,力量+30,hp+37,雷抗+16,火抗+16</t>
    <phoneticPr fontId="1" type="noConversion"/>
  </si>
  <si>
    <t>防御+51,火抗+21,幸运+18,力量+40,雷抗+21</t>
    <phoneticPr fontId="1" type="noConversion"/>
  </si>
  <si>
    <t>防御+64,闪避+6%,魔法+32,水抗+16,火抗+26,命中+12%</t>
    <phoneticPr fontId="1" type="noConversion"/>
  </si>
  <si>
    <t>防御+77,火抗+31,命中+14%,hp+75,sp+22,敏捷+27</t>
    <phoneticPr fontId="1" type="noConversion"/>
  </si>
  <si>
    <t>防御+90,hp+87,闪避+8%,风抗+32,光抗+79,sp+25,暗抗+32</t>
    <phoneticPr fontId="1" type="noConversion"/>
  </si>
  <si>
    <t>防御+102,sp+29,闪避+9%,幸运+36,暗抗+36,风抗+36,火抗+42</t>
    <phoneticPr fontId="1" type="noConversion"/>
  </si>
  <si>
    <t>防御+7,火抗+6,hp+14</t>
    <phoneticPr fontId="1" type="noConversion"/>
  </si>
  <si>
    <t>防御+14,魔法+15,敏捷+10</t>
    <phoneticPr fontId="1" type="noConversion"/>
  </si>
  <si>
    <t>防御+22,魔法+22,敏捷+15</t>
    <phoneticPr fontId="1" type="noConversion"/>
  </si>
  <si>
    <t>防御+29,火抗+24,hp+57,力量+46</t>
    <phoneticPr fontId="1" type="noConversion"/>
  </si>
  <si>
    <t>防御+36,闪避+6%,力量+57,水抗+18</t>
    <phoneticPr fontId="1" type="noConversion"/>
  </si>
  <si>
    <t>防御+43,火抗+36,风抗+31,sp+25</t>
    <phoneticPr fontId="1" type="noConversion"/>
  </si>
  <si>
    <t>防御+50,雷抗+42,风抗+36,火抗+42,敏捷+35</t>
    <phoneticPr fontId="1" type="noConversion"/>
  </si>
  <si>
    <t>防御+58,雷抗+48,火抗+48,力量+92,风抗+42</t>
    <phoneticPr fontId="1" type="noConversion"/>
  </si>
  <si>
    <t>防御+8,hp+20</t>
    <phoneticPr fontId="1" type="noConversion"/>
  </si>
  <si>
    <t>防御+15,火抗+17</t>
    <phoneticPr fontId="1" type="noConversion"/>
  </si>
  <si>
    <t>防御+23,暗抗+22</t>
    <phoneticPr fontId="1" type="noConversion"/>
  </si>
  <si>
    <t>防御+30,火抗+33</t>
    <phoneticPr fontId="1" type="noConversion"/>
  </si>
  <si>
    <t>防御+38,光抗+90,命中+18%</t>
    <phoneticPr fontId="1" type="noConversion"/>
  </si>
  <si>
    <t>防御+46,火抗+50,敏捷+42</t>
    <phoneticPr fontId="1" type="noConversion"/>
  </si>
  <si>
    <t>防御+53,力量+111,hp+139</t>
    <phoneticPr fontId="1" type="noConversion"/>
  </si>
  <si>
    <t>防御+61,命中+29%,力量+127</t>
    <phoneticPr fontId="1" type="noConversion"/>
  </si>
  <si>
    <t>防御+15</t>
    <phoneticPr fontId="1" type="noConversion"/>
  </si>
  <si>
    <t>防御+30</t>
    <phoneticPr fontId="1" type="noConversion"/>
  </si>
  <si>
    <t>防御+44</t>
    <phoneticPr fontId="1" type="noConversion"/>
  </si>
  <si>
    <t>防御+44</t>
    <phoneticPr fontId="1" type="noConversion"/>
  </si>
  <si>
    <t>防御+59</t>
    <phoneticPr fontId="1" type="noConversion"/>
  </si>
  <si>
    <t>防御+74</t>
    <phoneticPr fontId="1" type="noConversion"/>
  </si>
  <si>
    <t>防御+89</t>
    <phoneticPr fontId="1" type="noConversion"/>
  </si>
  <si>
    <t>防御+104</t>
    <phoneticPr fontId="1" type="noConversion"/>
  </si>
  <si>
    <t>防御+118</t>
    <phoneticPr fontId="1" type="noConversion"/>
  </si>
  <si>
    <t>防御+12,火抗+5,hp+11,魔法+7</t>
    <phoneticPr fontId="1" type="noConversion"/>
  </si>
  <si>
    <t>防御+23,hp+23,敏捷+16,sp+9</t>
    <phoneticPr fontId="1" type="noConversion"/>
  </si>
  <si>
    <t>防御+35,敏捷+23,暗抗+14,风抗+16,命中+7%</t>
    <phoneticPr fontId="1" type="noConversion"/>
  </si>
  <si>
    <t>防御+46,hp+45,光抗+52,敏捷+31,水抗+18</t>
    <phoneticPr fontId="1" type="noConversion"/>
  </si>
  <si>
    <t>防御+58,敏捷+39,闪避+10%,幸运+23,风抗+26,hp+57</t>
    <phoneticPr fontId="1" type="noConversion"/>
  </si>
  <si>
    <t>防御+69,sp+27,力量+54,闪避+12%,敏捷+47,hp+68</t>
    <phoneticPr fontId="1" type="noConversion"/>
  </si>
  <si>
    <t>防御+81,雷抗+22,hp+79,命中+16%,暗抗+32,风抗+36,力量+63</t>
    <phoneticPr fontId="1" type="noConversion"/>
  </si>
  <si>
    <t>防御+92,风抗+42,雷抗+25,水抗+36,闪避+16%,敏捷+63,hp+91</t>
    <phoneticPr fontId="1" type="noConversion"/>
  </si>
  <si>
    <t>防御+6,火抗+5,sp+5</t>
    <phoneticPr fontId="1" type="noConversion"/>
  </si>
  <si>
    <t>防御+13,hp+26,力量+21</t>
    <phoneticPr fontId="1" type="noConversion"/>
  </si>
  <si>
    <t>防御+19,hp+39,闪避+7%</t>
    <phoneticPr fontId="1" type="noConversion"/>
  </si>
  <si>
    <t>防御+26,火抗+21,风抗+24,敏捷+36</t>
    <phoneticPr fontId="1" type="noConversion"/>
  </si>
  <si>
    <t>防御+32,力量+52,风抗+30,魔法+42</t>
    <phoneticPr fontId="1" type="noConversion"/>
  </si>
  <si>
    <t>防御+39,光抗+90,hp+78,命中+16%</t>
    <phoneticPr fontId="1" type="noConversion"/>
  </si>
  <si>
    <t>防御+45,闪避+16%,力量+73,hp+91,命中+18%</t>
    <phoneticPr fontId="1" type="noConversion"/>
  </si>
  <si>
    <t>防御+52,风抗+48,hp+104,雷抗+29,火抗+42</t>
    <phoneticPr fontId="1" type="noConversion"/>
  </si>
  <si>
    <t>防御+7,雷抗+5</t>
    <phoneticPr fontId="1" type="noConversion"/>
  </si>
  <si>
    <t>防御+14,hp+36</t>
    <phoneticPr fontId="1" type="noConversion"/>
  </si>
  <si>
    <t>防御+21,sp+22</t>
    <phoneticPr fontId="1" type="noConversion"/>
  </si>
  <si>
    <t>防御+27,光抗+83</t>
    <phoneticPr fontId="1" type="noConversion"/>
  </si>
  <si>
    <t>防御+34,风抗+41,hp+90</t>
    <phoneticPr fontId="1" type="noConversion"/>
  </si>
  <si>
    <t>防御+41,命中+22%,hp+108</t>
    <phoneticPr fontId="1" type="noConversion"/>
  </si>
  <si>
    <t>防御+48,光抗+145,火抗+50</t>
    <phoneticPr fontId="1" type="noConversion"/>
  </si>
  <si>
    <t>防御+55,sp+58,幸运+58</t>
    <phoneticPr fontId="1" type="noConversion"/>
  </si>
  <si>
    <t>防御+13</t>
    <phoneticPr fontId="1" type="noConversion"/>
  </si>
  <si>
    <t>防御+27</t>
    <phoneticPr fontId="1" type="noConversion"/>
  </si>
  <si>
    <t>防御+40</t>
    <phoneticPr fontId="1" type="noConversion"/>
  </si>
  <si>
    <t>防御+53</t>
    <phoneticPr fontId="1" type="noConversion"/>
  </si>
  <si>
    <t>防御+67</t>
    <phoneticPr fontId="1" type="noConversion"/>
  </si>
  <si>
    <t>防御+80</t>
    <phoneticPr fontId="1" type="noConversion"/>
  </si>
  <si>
    <t>防御+93</t>
    <phoneticPr fontId="1" type="noConversion"/>
  </si>
  <si>
    <t>防御+107</t>
    <phoneticPr fontId="1" type="noConversion"/>
  </si>
  <si>
    <t>防御+8,hp+7,魔法+11,幸运+5</t>
    <phoneticPr fontId="1" type="noConversion"/>
  </si>
  <si>
    <t>防御+15,雷抗+12,敏捷+13,sp+20</t>
    <phoneticPr fontId="1" type="noConversion"/>
  </si>
  <si>
    <t>防御+23,敏捷+19,幸运+15,命中+8%,hp+20</t>
    <phoneticPr fontId="1" type="noConversion"/>
  </si>
  <si>
    <t>防御+31,sp+40,魔法+44,暗抗+18,敏捷+26</t>
    <phoneticPr fontId="1" type="noConversion"/>
  </si>
  <si>
    <t>防御+38,暗抗+23,hp+34,水抗+23,魔法+54,风抗+26</t>
    <phoneticPr fontId="1" type="noConversion"/>
  </si>
  <si>
    <t>防御+46,sp+60,火抗+19,命中+15%,闪避+10%,光抗+78</t>
    <phoneticPr fontId="1" type="noConversion"/>
  </si>
  <si>
    <t>防御+54,雷抗+41,sp+70,hp+48,暗抗+32,魔法+76,光抗+91</t>
    <phoneticPr fontId="1" type="noConversion"/>
  </si>
  <si>
    <t>防御+61,闪避+13%,水抗+36,魔法+87,雷抗+47,sp+80,风抗+42</t>
    <phoneticPr fontId="1" type="noConversion"/>
  </si>
  <si>
    <t>防御+4,雷抗+7,sp+11</t>
    <phoneticPr fontId="1" type="noConversion"/>
  </si>
  <si>
    <t>防御+9,火抗+7,sp+23</t>
    <phoneticPr fontId="1" type="noConversion"/>
  </si>
  <si>
    <t>防御+13,魔法+37,sp+34</t>
    <phoneticPr fontId="1" type="noConversion"/>
  </si>
  <si>
    <t>防御+17,风抗+24,暗抗+21,力量+25</t>
    <phoneticPr fontId="1" type="noConversion"/>
  </si>
  <si>
    <t>防御+22,魔法+62,命中+15%,光抗+75</t>
    <phoneticPr fontId="1" type="noConversion"/>
  </si>
  <si>
    <t>防御+26,魔法+75,火抗+22,暗抗+31</t>
    <phoneticPr fontId="1" type="noConversion"/>
  </si>
  <si>
    <t>防御+30,魔法+87,敏捷+52,雷抗+47,光抗+105</t>
    <phoneticPr fontId="1" type="noConversion"/>
  </si>
  <si>
    <t>防御+35,sp+92,雷抗+54,幸运+46,风抗+48</t>
    <phoneticPr fontId="1" type="noConversion"/>
  </si>
  <si>
    <t>防御+5,火抗+5</t>
    <phoneticPr fontId="1" type="noConversion"/>
  </si>
  <si>
    <t>防御+9,魔法+35</t>
    <phoneticPr fontId="1" type="noConversion"/>
  </si>
  <si>
    <t>防御+14,闪避+8%</t>
    <phoneticPr fontId="1" type="noConversion"/>
  </si>
  <si>
    <t>防御+18,雷抗+37</t>
    <phoneticPr fontId="1" type="noConversion"/>
  </si>
  <si>
    <t>防御+23,雷抗+47,幸运+40</t>
    <phoneticPr fontId="1" type="noConversion"/>
  </si>
  <si>
    <t>防御+27,雷抗+56,sp+95</t>
    <phoneticPr fontId="1" type="noConversion"/>
  </si>
  <si>
    <t>防御+32,幸运+55,sp+111</t>
    <phoneticPr fontId="1" type="noConversion"/>
  </si>
  <si>
    <t>防御+36,力量+69,火抗+40</t>
    <phoneticPr fontId="1" type="noConversion"/>
  </si>
  <si>
    <t>防御+9</t>
    <phoneticPr fontId="1" type="noConversion"/>
  </si>
  <si>
    <t>防御+18</t>
    <phoneticPr fontId="1" type="noConversion"/>
  </si>
  <si>
    <t>防御+36</t>
    <phoneticPr fontId="1" type="noConversion"/>
  </si>
  <si>
    <t>防御+62</t>
    <phoneticPr fontId="1" type="noConversion"/>
  </si>
  <si>
    <t>防御+71</t>
    <phoneticPr fontId="1" type="noConversion"/>
  </si>
  <si>
    <t>防御+9,sp+9,风抗+3,暗抗+5</t>
    <phoneticPr fontId="1" type="noConversion"/>
  </si>
  <si>
    <t>防御+18,sp+18,闪避+3%,光抗+26</t>
    <phoneticPr fontId="1" type="noConversion"/>
  </si>
  <si>
    <t>防御+27,光抗+39,魔法+30,雷抗+14,风抗+10</t>
    <phoneticPr fontId="1" type="noConversion"/>
  </si>
  <si>
    <t>防御+36,魔法+40,光抗+52,火抗+18,sp+36</t>
    <phoneticPr fontId="1" type="noConversion"/>
  </si>
  <si>
    <t>防御+45,敏捷+31,雷抗+23,暗抗+26,水抗+23,光抗+65</t>
    <phoneticPr fontId="1" type="noConversion"/>
  </si>
  <si>
    <t>防御+54,敏捷+37,光抗+78,sp+54,命中+14%,火抗+27</t>
    <phoneticPr fontId="1" type="noConversion"/>
  </si>
  <si>
    <t>防御+63,闪避+11%,sp+63,魔法+70,水抗+32,光抗+91,雷抗+32</t>
    <phoneticPr fontId="1" type="noConversion"/>
  </si>
  <si>
    <t>防御+72,光抗+104,雷抗+36,命中+18%,力量+58,暗抗+42,幸运+36</t>
    <phoneticPr fontId="1" type="noConversion"/>
  </si>
  <si>
    <t>防御+5,魔法+11,敏捷+7</t>
    <phoneticPr fontId="1" type="noConversion"/>
  </si>
  <si>
    <t>防御+10,闪避+4%,魔法+23</t>
    <phoneticPr fontId="1" type="noConversion"/>
  </si>
  <si>
    <t>防御+15,sp+31,风抗+11</t>
    <phoneticPr fontId="1" type="noConversion"/>
  </si>
  <si>
    <t>防御+20,sp+42,火抗+21,雷抗+21</t>
    <phoneticPr fontId="1" type="noConversion"/>
  </si>
  <si>
    <t>防御+25,光抗+75,魔法+57,sp+52</t>
    <phoneticPr fontId="1" type="noConversion"/>
  </si>
  <si>
    <t>防御+30,光抗+90,sp+62,魔法+69</t>
    <phoneticPr fontId="1" type="noConversion"/>
  </si>
  <si>
    <t>防御+35,sp+73,光抗+105,闪避+12%,命中+18%</t>
    <phoneticPr fontId="1" type="noConversion"/>
  </si>
  <si>
    <t>防御+40,光抗+120,sp+83,hp+83,幸运+42</t>
    <phoneticPr fontId="1" type="noConversion"/>
  </si>
  <si>
    <t>防御+5,暗抗+8</t>
    <phoneticPr fontId="1" type="noConversion"/>
  </si>
  <si>
    <t>防御+11,魔法+32</t>
    <phoneticPr fontId="1" type="noConversion"/>
  </si>
  <si>
    <t>防御+16,魔法+48</t>
    <phoneticPr fontId="1" type="noConversion"/>
  </si>
  <si>
    <t>防御+21,雷抗+29</t>
    <phoneticPr fontId="1" type="noConversion"/>
  </si>
  <si>
    <t>防御+27,闪避+12%,hp+72</t>
    <phoneticPr fontId="1" type="noConversion"/>
  </si>
  <si>
    <t>防御+32,闪避+15%,sp+86</t>
    <phoneticPr fontId="1" type="noConversion"/>
  </si>
  <si>
    <t>防御+37,hp+101,光抗+145</t>
    <phoneticPr fontId="1" type="noConversion"/>
  </si>
  <si>
    <t>防御+43,魔法+127,幸运+58</t>
    <phoneticPr fontId="1" type="noConversion"/>
  </si>
  <si>
    <t>防御+10</t>
    <phoneticPr fontId="1" type="noConversion"/>
  </si>
  <si>
    <t>防御+21</t>
    <phoneticPr fontId="1" type="noConversion"/>
  </si>
  <si>
    <t>防御+31</t>
    <phoneticPr fontId="1" type="noConversion"/>
  </si>
  <si>
    <t>防御+41</t>
    <phoneticPr fontId="1" type="noConversion"/>
  </si>
  <si>
    <t>防御+52</t>
    <phoneticPr fontId="1" type="noConversion"/>
  </si>
  <si>
    <t>防御+73</t>
    <phoneticPr fontId="1" type="noConversion"/>
  </si>
  <si>
    <t>防御+83</t>
    <phoneticPr fontId="1" type="noConversion"/>
  </si>
  <si>
    <t>防御+8,魔法+9,闪避+2%,火抗+5</t>
    <phoneticPr fontId="1" type="noConversion"/>
  </si>
  <si>
    <t>防御+15,雷抗+6,风抗+10,敏捷+18</t>
    <phoneticPr fontId="1" type="noConversion"/>
  </si>
  <si>
    <t>防御+23,风抗+16,敏捷+27,光抗+39,闪避+7%</t>
    <phoneticPr fontId="1" type="noConversion"/>
  </si>
  <si>
    <t>防御+31,火抗+18,暗抗+18,雷抗+13,敏捷+35</t>
    <phoneticPr fontId="1" type="noConversion"/>
  </si>
  <si>
    <t>防御+38,光抗+65,水抗+23,闪避+11%,魔法+45,敏捷+44</t>
    <phoneticPr fontId="1" type="noConversion"/>
  </si>
  <si>
    <t>防御+46,火抗+27,幸运+30,闪避+13%,雷抗+19,光抗+78</t>
    <phoneticPr fontId="1" type="noConversion"/>
  </si>
  <si>
    <t>防御+54,水抗+32,力量+44,火抗+32,风抗+36,魔法+63,闪避+16%</t>
    <phoneticPr fontId="1" type="noConversion"/>
  </si>
  <si>
    <t>防御+61,敏捷+71,水抗+36,暗抗+36,光抗+104,命中+20%,hp+63</t>
    <phoneticPr fontId="1" type="noConversion"/>
  </si>
  <si>
    <t>防御+4,火抗+5,风抗+6</t>
    <phoneticPr fontId="1" type="noConversion"/>
  </si>
  <si>
    <t>防御+9,光抗+30,暗抗+10</t>
    <phoneticPr fontId="1" type="noConversion"/>
  </si>
  <si>
    <t>防御+13,风抗+18,sp+25</t>
    <phoneticPr fontId="1" type="noConversion"/>
  </si>
  <si>
    <t>防御+17,幸运+23,敏捷+41,雷抗+15</t>
    <phoneticPr fontId="1" type="noConversion"/>
  </si>
  <si>
    <t>防御+22,闪避+13%,暗抗+26,风抗+30</t>
    <phoneticPr fontId="1" type="noConversion"/>
  </si>
  <si>
    <t>防御+26,火抗+31,敏捷+61,雷抗+22</t>
    <phoneticPr fontId="1" type="noConversion"/>
  </si>
  <si>
    <t>防御+30,水抗+36,幸运+40,暗抗+36,力量+51</t>
    <phoneticPr fontId="1" type="noConversion"/>
  </si>
  <si>
    <t>防御+35,hp+73,风抗+48,雷抗+29,水抗+42</t>
    <phoneticPr fontId="1" type="noConversion"/>
  </si>
  <si>
    <t>防御+5,敏捷+14</t>
    <phoneticPr fontId="1" type="noConversion"/>
  </si>
  <si>
    <t>防御+9,敏捷+28</t>
    <phoneticPr fontId="1" type="noConversion"/>
  </si>
  <si>
    <t>防御+14,水抗+22</t>
    <phoneticPr fontId="1" type="noConversion"/>
  </si>
  <si>
    <t>防御+18,风抗+33</t>
    <phoneticPr fontId="1" type="noConversion"/>
  </si>
  <si>
    <t>防御+23,风抗+41,敏捷+70</t>
    <phoneticPr fontId="1" type="noConversion"/>
  </si>
  <si>
    <t>防御+27,风抗+50,火抗+43</t>
    <phoneticPr fontId="1" type="noConversion"/>
  </si>
  <si>
    <t>防御+32,hp+88,sp+81</t>
    <phoneticPr fontId="1" type="noConversion"/>
  </si>
  <si>
    <t>防御+36,风抗+66,敏捷+112</t>
    <phoneticPr fontId="1" type="noConversion"/>
  </si>
  <si>
    <t>防御+9,魔法+8,力量+8,暗抗+5</t>
    <phoneticPr fontId="1" type="noConversion"/>
  </si>
  <si>
    <t>防御+18,hp+20,幸运+7,力量+16</t>
    <phoneticPr fontId="1" type="noConversion"/>
  </si>
  <si>
    <t>防御+27,幸运+11,hp+31,敏捷+24,光抗+24</t>
    <phoneticPr fontId="1" type="noConversion"/>
  </si>
  <si>
    <t>防御+36,敏捷+33,风抗+18,sp+22,雷抗+18</t>
    <phoneticPr fontId="1" type="noConversion"/>
  </si>
  <si>
    <t>防御+45,光抗+40,暗抗+26,力量+41,敏捷+41,hp+51</t>
    <phoneticPr fontId="1" type="noConversion"/>
  </si>
  <si>
    <t>防御+54,敏捷+49,幸运+22,暗抗+31,sp+33,力量+49</t>
    <phoneticPr fontId="1" type="noConversion"/>
  </si>
  <si>
    <t>防御+63,暗抗+36,光抗+56,敏捷+57,sp+38,力量+57,雷抗+32</t>
    <phoneticPr fontId="1" type="noConversion"/>
  </si>
  <si>
    <t>防御+72,sp+44,幸运+29,力量+65,敏捷+65,闪避+16%,火抗+36</t>
    <phoneticPr fontId="1" type="noConversion"/>
  </si>
  <si>
    <t>防御+5,sp+6,火抗+5</t>
    <phoneticPr fontId="1" type="noConversion"/>
  </si>
  <si>
    <t>防御+10,敏捷+19,雷抗+10</t>
    <phoneticPr fontId="1" type="noConversion"/>
  </si>
  <si>
    <t>防御+15,命中+6%,敏捷+28</t>
    <phoneticPr fontId="1" type="noConversion"/>
  </si>
  <si>
    <t>防御+20,敏捷+37,幸运+17,sp+25</t>
    <phoneticPr fontId="1" type="noConversion"/>
  </si>
  <si>
    <t>防御+25,sp+31,暗抗+30,敏捷+47</t>
    <phoneticPr fontId="1" type="noConversion"/>
  </si>
  <si>
    <t>防御+30,力量+56,幸运+25,暗抗+36</t>
    <phoneticPr fontId="1" type="noConversion"/>
  </si>
  <si>
    <t>防御+35,幸运+29,sp+44,闪避+17%,暗抗+42</t>
    <phoneticPr fontId="1" type="noConversion"/>
  </si>
  <si>
    <t>防御+40,hp+94,暗抗+48,火抗+42,风抗+42</t>
    <phoneticPr fontId="1" type="noConversion"/>
  </si>
  <si>
    <t>防御+5,sp+9</t>
    <phoneticPr fontId="1" type="noConversion"/>
  </si>
  <si>
    <t>防御+11,水抗+17</t>
    <phoneticPr fontId="1" type="noConversion"/>
  </si>
  <si>
    <t>防御+16,暗抗+25</t>
    <phoneticPr fontId="1" type="noConversion"/>
  </si>
  <si>
    <t>防御+21,hp+65</t>
    <phoneticPr fontId="1" type="noConversion"/>
  </si>
  <si>
    <t>防御+27,hp+81,sp+43</t>
    <phoneticPr fontId="1" type="noConversion"/>
  </si>
  <si>
    <t>防御+32,暗抗+50,sp+52</t>
    <phoneticPr fontId="1" type="noConversion"/>
  </si>
  <si>
    <t>防御+37,sp+60,幸运+40</t>
    <phoneticPr fontId="1" type="noConversion"/>
  </si>
  <si>
    <t>防御+43,敏捷+104,命中+23%</t>
    <phoneticPr fontId="1" type="noConversion"/>
  </si>
  <si>
    <t>防御+10,闪避+2%,sp+6,hp+9</t>
    <phoneticPr fontId="1" type="noConversion"/>
  </si>
  <si>
    <t>防御+20,暗抗+9,火抗+6,hp+18</t>
    <phoneticPr fontId="1" type="noConversion"/>
  </si>
  <si>
    <t>防御+31,雷抗+16,风抗+16,魔法+27,水抗+14</t>
    <phoneticPr fontId="1" type="noConversion"/>
  </si>
  <si>
    <t>防御+41,幸运+18,雷抗+21,火抗+13,sp+25</t>
    <phoneticPr fontId="1" type="noConversion"/>
  </si>
  <si>
    <t>防御+51,火抗+16,命中+12%,sp+32,力量+39,hp+45</t>
    <phoneticPr fontId="1" type="noConversion"/>
  </si>
  <si>
    <t>防御+61,暗抗+27,力量+46,敏捷+41,sp+38,hp+54</t>
    <phoneticPr fontId="1" type="noConversion"/>
  </si>
  <si>
    <t>防御+72,力量+54,hp+63,闪避+12%,光抗+79,命中+16%,sp+44</t>
    <phoneticPr fontId="1" type="noConversion"/>
  </si>
  <si>
    <t>防御+82,敏捷+54,sp+51,力量+62,雷抗+42,命中+18%,幸运+36</t>
    <phoneticPr fontId="1" type="noConversion"/>
  </si>
  <si>
    <t>防御+6,雷抗+6,hp+10</t>
    <phoneticPr fontId="1" type="noConversion"/>
  </si>
  <si>
    <t>防御+12,风抗+12,hp+21</t>
    <phoneticPr fontId="1" type="noConversion"/>
  </si>
  <si>
    <t>防御+17,命中+8%,光抗+39</t>
    <phoneticPr fontId="1" type="noConversion"/>
  </si>
  <si>
    <t>防御+23,雷抗+24,水抗+21,暗抗+21</t>
    <phoneticPr fontId="1" type="noConversion"/>
  </si>
  <si>
    <t>防御+29,sp+36,风抗+30,雷抗+30</t>
    <phoneticPr fontId="1" type="noConversion"/>
  </si>
  <si>
    <t>防御+35,暗抗+31,sp+44,hp+62</t>
    <phoneticPr fontId="1" type="noConversion"/>
  </si>
  <si>
    <t>防御+40,雷抗+42,hp+73,幸运+36,sp+51</t>
    <phoneticPr fontId="1" type="noConversion"/>
  </si>
  <si>
    <t>防御+46,暗抗+42,雷抗+48,魔法+83,闪避+16%</t>
    <phoneticPr fontId="1" type="noConversion"/>
  </si>
  <si>
    <t>防御+6,雷抗+8</t>
    <phoneticPr fontId="1" type="noConversion"/>
  </si>
  <si>
    <t>防御+12,力量+24</t>
    <phoneticPr fontId="1" type="noConversion"/>
  </si>
  <si>
    <t>防御+18,sp+30</t>
    <phoneticPr fontId="1" type="noConversion"/>
  </si>
  <si>
    <t>防御+24,力量+49</t>
    <phoneticPr fontId="1" type="noConversion"/>
  </si>
  <si>
    <t>防御+30,雷抗+41,水抗+36</t>
    <phoneticPr fontId="1" type="noConversion"/>
  </si>
  <si>
    <t>防御+36,力量+73,命中+22%</t>
    <phoneticPr fontId="1" type="noConversion"/>
  </si>
  <si>
    <t>防御+43,sp+71,幸运+50</t>
    <phoneticPr fontId="1" type="noConversion"/>
  </si>
  <si>
    <t>防御+49,风抗+66,雷抗+66</t>
    <phoneticPr fontId="1" type="noConversion"/>
  </si>
  <si>
    <t>防御+12</t>
    <phoneticPr fontId="1" type="noConversion"/>
  </si>
  <si>
    <t>防御+24</t>
    <phoneticPr fontId="1" type="noConversion"/>
  </si>
  <si>
    <t>防御+47</t>
    <phoneticPr fontId="1" type="noConversion"/>
  </si>
  <si>
    <t>防御+95</t>
    <phoneticPr fontId="1" type="noConversion"/>
  </si>
  <si>
    <t>防御+11,光抗+13,sp+9,敏捷+6</t>
    <phoneticPr fontId="1" type="noConversion"/>
  </si>
  <si>
    <t>防御+22,闪避+3%,光抗+26,力量+14</t>
    <phoneticPr fontId="1" type="noConversion"/>
  </si>
  <si>
    <t>防御+33,暗抗+16,力量+20,sp+27,火抗+14</t>
    <phoneticPr fontId="1" type="noConversion"/>
  </si>
  <si>
    <t>防御+44,命中+10%,光抗+52,风抗+13,水抗+18</t>
    <phoneticPr fontId="1" type="noConversion"/>
  </si>
  <si>
    <t>防御+54,sp+45,火抗+23,光抗+65,闪避+8%,幸运+25</t>
    <phoneticPr fontId="1" type="noConversion"/>
  </si>
  <si>
    <t>防御+65,闪避+9%,幸运+30,水抗+27,hp+54,魔法+65</t>
    <phoneticPr fontId="1" type="noConversion"/>
  </si>
  <si>
    <t>防御+76,火抗+32,命中+18%,水抗+32,sp+63,hp+63,风抗+22</t>
    <phoneticPr fontId="1" type="noConversion"/>
  </si>
  <si>
    <t>防御+87,光抗+104,幸运+40,sp+73,命中+20%,水抗+36,暗抗+42</t>
    <phoneticPr fontId="1" type="noConversion"/>
  </si>
  <si>
    <t>防御+6,敏捷+7,闪避+2%</t>
    <phoneticPr fontId="1" type="noConversion"/>
  </si>
  <si>
    <t>防御+12,命中+6%,hp+21</t>
    <phoneticPr fontId="1" type="noConversion"/>
  </si>
  <si>
    <t>防御+18,光抗+45,力量+23</t>
    <phoneticPr fontId="1" type="noConversion"/>
  </si>
  <si>
    <t>防御+24,hp+42,sp+42,光抗+60</t>
    <phoneticPr fontId="1" type="noConversion"/>
  </si>
  <si>
    <t>防御+31,幸运+29,暗抗+30,风抗+18</t>
    <phoneticPr fontId="1" type="noConversion"/>
  </si>
  <si>
    <t>防御+37,光抗+90,命中+17%,闪避+11%</t>
    <phoneticPr fontId="1" type="noConversion"/>
  </si>
  <si>
    <t>防御+43,sp+73,水抗+36,暗抗+42,hp+73</t>
    <phoneticPr fontId="1" type="noConversion"/>
  </si>
  <si>
    <t>防御+49,光抗+120,风抗+29,魔法+100,hp+83</t>
    <phoneticPr fontId="1" type="noConversion"/>
  </si>
  <si>
    <t>防御+6,敏捷+10</t>
    <phoneticPr fontId="1" type="noConversion"/>
  </si>
  <si>
    <t>防御+13,魔法+35</t>
    <phoneticPr fontId="1" type="noConversion"/>
  </si>
  <si>
    <t>防御+19,火抗+22</t>
    <phoneticPr fontId="1" type="noConversion"/>
  </si>
  <si>
    <t>防御+26,风抗+20</t>
    <phoneticPr fontId="1" type="noConversion"/>
  </si>
  <si>
    <t>防御+32,光抗+104,魔法+86</t>
    <phoneticPr fontId="1" type="noConversion"/>
  </si>
  <si>
    <t>防御+39,魔法+104,光抗+124</t>
    <phoneticPr fontId="1" type="noConversion"/>
  </si>
  <si>
    <t>防御+45,光抗+145,力量+76</t>
    <phoneticPr fontId="1" type="noConversion"/>
  </si>
  <si>
    <t>防御+52,光抗+166,力量+86</t>
    <phoneticPr fontId="1" type="noConversion"/>
  </si>
  <si>
    <t>防御+25</t>
    <phoneticPr fontId="1" type="noConversion"/>
  </si>
  <si>
    <t>防御+38</t>
    <phoneticPr fontId="1" type="noConversion"/>
  </si>
  <si>
    <t>防御+50</t>
    <phoneticPr fontId="1" type="noConversion"/>
  </si>
  <si>
    <t>防御+63</t>
    <phoneticPr fontId="1" type="noConversion"/>
  </si>
  <si>
    <t>防御+75</t>
    <phoneticPr fontId="1" type="noConversion"/>
  </si>
  <si>
    <t>防御+88</t>
    <phoneticPr fontId="1" type="noConversion"/>
  </si>
  <si>
    <t>防御+101</t>
    <phoneticPr fontId="1" type="noConversion"/>
  </si>
  <si>
    <t>防御+8,魔法+7,命中+3%,光抗+11</t>
    <phoneticPr fontId="1" type="noConversion"/>
  </si>
  <si>
    <t>防御+15,hp+16,雷抗+10,水抗+6</t>
    <phoneticPr fontId="1" type="noConversion"/>
  </si>
  <si>
    <t>防御+23,光抗+34,sp+16,命中+7%,雷抗+16</t>
    <phoneticPr fontId="1" type="noConversion"/>
  </si>
  <si>
    <t>防御+31,风抗+18,sp+22,hp+32,火抗+21</t>
    <phoneticPr fontId="1" type="noConversion"/>
  </si>
  <si>
    <t>防御+38,hp+40,力量+32,闪避+6%,魔法+36,sp+27</t>
    <phoneticPr fontId="1" type="noConversion"/>
  </si>
  <si>
    <t>防御+46,幸运+29,魔法+44,火抗+31,暗抗+27,闪避+7%</t>
    <phoneticPr fontId="1" type="noConversion"/>
  </si>
  <si>
    <t>防御+54,sp+38,风抗+32,敏捷+33,力量+44,命中+17%,火抗+36</t>
    <phoneticPr fontId="1" type="noConversion"/>
  </si>
  <si>
    <t>防御+61,火抗+42,命中+19%,hp+63,sp+44,幸运+38,光抗+91</t>
    <phoneticPr fontId="1" type="noConversion"/>
  </si>
  <si>
    <t>防御+4,幸运+5,hp+9</t>
    <phoneticPr fontId="1" type="noConversion"/>
  </si>
  <si>
    <t>防御+9,魔法+17,火抗+12</t>
    <phoneticPr fontId="1" type="noConversion"/>
  </si>
  <si>
    <t>防御+13,火抗+18,闪避+4%</t>
    <phoneticPr fontId="1" type="noConversion"/>
  </si>
  <si>
    <t>防御+17,魔法+33,sp+25,闪避+6%</t>
    <phoneticPr fontId="1" type="noConversion"/>
  </si>
  <si>
    <t>防御+22,力量+36,水抗+18,魔法+42</t>
    <phoneticPr fontId="1" type="noConversion"/>
  </si>
  <si>
    <t>防御+26,敏捷+33,命中+17%,雷抗+36</t>
    <phoneticPr fontId="1" type="noConversion"/>
  </si>
  <si>
    <t>防御+30,光抗+91,敏捷+38,幸运+38,雷抗+42</t>
    <phoneticPr fontId="1" type="noConversion"/>
  </si>
  <si>
    <t>防御+35,力量+58,火抗+48,敏捷+44,魔法+67</t>
    <phoneticPr fontId="1" type="noConversion"/>
  </si>
  <si>
    <t>防御+5,魔法+12</t>
    <phoneticPr fontId="1" type="noConversion"/>
  </si>
  <si>
    <t>防御+9,魔法+23</t>
    <phoneticPr fontId="1" type="noConversion"/>
  </si>
  <si>
    <t>防御+14,力量+30</t>
    <phoneticPr fontId="1" type="noConversion"/>
  </si>
  <si>
    <t>防御+18,魔法+46</t>
    <phoneticPr fontId="1" type="noConversion"/>
  </si>
  <si>
    <t>防御+23,火抗+41,闪避+10%</t>
    <phoneticPr fontId="1" type="noConversion"/>
  </si>
  <si>
    <t>防御+27,sp+52,力量+60</t>
    <phoneticPr fontId="1" type="noConversion"/>
  </si>
  <si>
    <t>防御+32,水抗+35,sp+60</t>
    <phoneticPr fontId="1" type="noConversion"/>
  </si>
  <si>
    <t>防御+36,命中+30%,火抗+66</t>
    <phoneticPr fontId="1" type="noConversion"/>
  </si>
  <si>
    <t>防御+14,水抗+5,力量+9,hp+13</t>
    <phoneticPr fontId="1" type="noConversion"/>
  </si>
  <si>
    <t>防御+28,火抗+10,hp+26,力量+18</t>
    <phoneticPr fontId="1" type="noConversion"/>
  </si>
  <si>
    <t>防御+42,水抗+16,命中+7%,力量+27,敏捷+21</t>
    <phoneticPr fontId="1" type="noConversion"/>
  </si>
  <si>
    <t>防御+56,火抗+21,命中+9%,水抗+21,闪避+7%</t>
    <phoneticPr fontId="1" type="noConversion"/>
  </si>
  <si>
    <t>防御+70,命中+12%,hp+65,水抗+26,雷抗+23,暗抗+16</t>
    <phoneticPr fontId="1" type="noConversion"/>
  </si>
  <si>
    <t>防御+84,雷抗+27,hp+78,命中+14%,闪避+11%,水抗+31</t>
    <phoneticPr fontId="1" type="noConversion"/>
  </si>
  <si>
    <t>防御+99,雷抗+32,光抗+79,力量+63,闪避+13%,水抗+36,命中+16%</t>
    <phoneticPr fontId="1" type="noConversion"/>
  </si>
  <si>
    <t>防御+113,力量+73,雷抗+36,hp+104,暗抗+25,水抗+42,幸运+36</t>
    <phoneticPr fontId="1" type="noConversion"/>
  </si>
  <si>
    <t>防御+8,水抗+6,火抗+6</t>
    <phoneticPr fontId="1" type="noConversion"/>
  </si>
  <si>
    <t>防御+16,幸运+10,力量+21</t>
    <phoneticPr fontId="1" type="noConversion"/>
  </si>
  <si>
    <t>防御+24,hp+45,雷抗+16</t>
    <phoneticPr fontId="1" type="noConversion"/>
  </si>
  <si>
    <t>防御+32,光抗+52,暗抗+15,力量+42</t>
    <phoneticPr fontId="1" type="noConversion"/>
  </si>
  <si>
    <t>防御+40,hp+75,sp+42,命中+13%</t>
    <phoneticPr fontId="1" type="noConversion"/>
  </si>
  <si>
    <t>防御+48,闪避+12%,敏捷+49,hp+90</t>
    <phoneticPr fontId="1" type="noConversion"/>
  </si>
  <si>
    <t>防御+55,命中+18%,闪避+14%,光抗+91,风抗+36</t>
    <phoneticPr fontId="1" type="noConversion"/>
  </si>
  <si>
    <t>防御+63,暗抗+29,hp+120,命中+21%,水抗+48</t>
    <phoneticPr fontId="1" type="noConversion"/>
  </si>
  <si>
    <t>防御+8,水抗+8</t>
    <phoneticPr fontId="1" type="noConversion"/>
  </si>
  <si>
    <t>防御+17,hp+41</t>
    <phoneticPr fontId="1" type="noConversion"/>
  </si>
  <si>
    <t>防御+25,力量+43</t>
    <phoneticPr fontId="1" type="noConversion"/>
  </si>
  <si>
    <t>防御+33,雷抗+29</t>
    <phoneticPr fontId="1" type="noConversion"/>
  </si>
  <si>
    <t>防御+42,力量+72,水抗+41</t>
    <phoneticPr fontId="1" type="noConversion"/>
  </si>
  <si>
    <t>防御+50,hp+124,幸运+43</t>
    <phoneticPr fontId="1" type="noConversion"/>
  </si>
  <si>
    <t>防御+59,力量+101,水抗+58</t>
    <phoneticPr fontId="1" type="noConversion"/>
  </si>
  <si>
    <t>防御+67,火抗+66,hp+166</t>
    <phoneticPr fontId="1" type="noConversion"/>
  </si>
  <si>
    <t>防御+16</t>
    <phoneticPr fontId="1" type="noConversion"/>
  </si>
  <si>
    <t>防御+33</t>
    <phoneticPr fontId="1" type="noConversion"/>
  </si>
  <si>
    <t>防御+49</t>
    <phoneticPr fontId="1" type="noConversion"/>
  </si>
  <si>
    <t>防御+65</t>
    <phoneticPr fontId="1" type="noConversion"/>
  </si>
  <si>
    <t>防御+81</t>
    <phoneticPr fontId="1" type="noConversion"/>
  </si>
  <si>
    <t>防御+98</t>
    <phoneticPr fontId="1" type="noConversion"/>
  </si>
  <si>
    <t>防御+114</t>
    <phoneticPr fontId="1" type="noConversion"/>
  </si>
  <si>
    <t>防御+130</t>
    <phoneticPr fontId="1" type="noConversion"/>
  </si>
  <si>
    <t>防御+17,闪避+2%,火抗+6,hp+16</t>
    <phoneticPr fontId="1" type="noConversion"/>
  </si>
  <si>
    <t>防御+34,命中+6%,力量+25,幸运+11</t>
    <phoneticPr fontId="1" type="noConversion"/>
  </si>
  <si>
    <t>防御+51,火抗+19,雷抗+14,力量+38,命中+8%</t>
    <phoneticPr fontId="1" type="noConversion"/>
  </si>
  <si>
    <t>防御+68,雷抗+18,力量+50,敏捷+36,魔法+35</t>
    <phoneticPr fontId="1" type="noConversion"/>
  </si>
  <si>
    <t>防御+84,力量+63,火抗+31,光抗+31,hp+82,水抗+19</t>
    <phoneticPr fontId="1" type="noConversion"/>
  </si>
  <si>
    <t>防御+101,sp+39,幸运+33,闪避+14%,风抗+38,敏捷+54</t>
    <phoneticPr fontId="1" type="noConversion"/>
  </si>
  <si>
    <t>防御+118,水抗+27,光抗+44,火抗+44,命中+19%,hp+114,力量+88</t>
    <phoneticPr fontId="1" type="noConversion"/>
  </si>
  <si>
    <t>防御+135,hp+131,闪避+18%,雷抗+37,暗抗+44,火抗+50,命中+22%</t>
    <phoneticPr fontId="1" type="noConversion"/>
  </si>
  <si>
    <t>防御+10,火抗+7,力量+14</t>
    <phoneticPr fontId="1" type="noConversion"/>
  </si>
  <si>
    <t>防御+19,力量+29,火抗+14</t>
    <phoneticPr fontId="1" type="noConversion"/>
  </si>
  <si>
    <t>防御+29,hp+56,力量+43</t>
    <phoneticPr fontId="1" type="noConversion"/>
  </si>
  <si>
    <t>防御+38,敏捷+41,火抗+29,魔法+40</t>
    <phoneticPr fontId="1" type="noConversion"/>
  </si>
  <si>
    <t>防御+48,火抗+36,hp+94,闪避+13%</t>
    <phoneticPr fontId="1" type="noConversion"/>
  </si>
  <si>
    <t>防御+57,火抗+43,hp+112,暗抗+37</t>
    <phoneticPr fontId="1" type="noConversion"/>
  </si>
  <si>
    <t>防御+67,幸运+44,hp+131,闪避+18%,力量+100</t>
    <phoneticPr fontId="1" type="noConversion"/>
  </si>
  <si>
    <t>防御+76,力量+115,命中+25%,火抗+57,hp+150</t>
    <phoneticPr fontId="1" type="noConversion"/>
  </si>
  <si>
    <t>防御+10,敏捷+14</t>
    <phoneticPr fontId="1" type="noConversion"/>
  </si>
  <si>
    <t>防御+20,hp+52</t>
    <phoneticPr fontId="1" type="noConversion"/>
  </si>
  <si>
    <t>防御+30,hp+78</t>
    <phoneticPr fontId="1" type="noConversion"/>
  </si>
  <si>
    <t>防御+40,火抗+40</t>
    <phoneticPr fontId="1" type="noConversion"/>
  </si>
  <si>
    <t>防御+50,火抗+50,力量+99</t>
    <phoneticPr fontId="1" type="noConversion"/>
  </si>
  <si>
    <t>防御+60,光抗+60,风抗+60</t>
    <phoneticPr fontId="1" type="noConversion"/>
  </si>
  <si>
    <t>防御+70,命中+30%,火抗+70</t>
    <phoneticPr fontId="1" type="noConversion"/>
  </si>
  <si>
    <t>防御+80,火抗+79,雷抗+59</t>
    <phoneticPr fontId="1" type="noConversion"/>
  </si>
  <si>
    <t>防御+20</t>
    <phoneticPr fontId="1" type="noConversion"/>
  </si>
  <si>
    <t>防御+39</t>
    <phoneticPr fontId="1" type="noConversion"/>
  </si>
  <si>
    <t>防御+59</t>
    <phoneticPr fontId="1" type="noConversion"/>
  </si>
  <si>
    <t>防御+78</t>
    <phoneticPr fontId="1" type="noConversion"/>
  </si>
  <si>
    <t>防御+117</t>
    <phoneticPr fontId="1" type="noConversion"/>
  </si>
  <si>
    <t>防御+137</t>
    <phoneticPr fontId="1" type="noConversion"/>
  </si>
  <si>
    <t>防御+156</t>
    <phoneticPr fontId="1" type="noConversion"/>
  </si>
  <si>
    <t>防御+13,敏捷+7,hp+12,魔法+11</t>
    <phoneticPr fontId="1" type="noConversion"/>
  </si>
  <si>
    <t>防御+26,水抗+8,暗抗+11,雷抗+16</t>
    <phoneticPr fontId="1" type="noConversion"/>
  </si>
  <si>
    <t>防御+39,sp+36,雷抗+24,魔法+33,hp+37</t>
    <phoneticPr fontId="1" type="noConversion"/>
  </si>
  <si>
    <t>防御+52,暗抗+22,魔法+44,sp+48,光抗+25</t>
    <phoneticPr fontId="1" type="noConversion"/>
  </si>
  <si>
    <t>防御+65,魔法+54,命中+14%,sp+60,光抗+31,敏捷+37</t>
    <phoneticPr fontId="1" type="noConversion"/>
  </si>
  <si>
    <t>防御+78,雷抗+47,火抗+28,魔法+65,sp+72,hp+73</t>
    <phoneticPr fontId="1" type="noConversion"/>
  </si>
  <si>
    <t>防御+91,力量+80,sp+84,风抗+44,魔法+76,幸运+38,命中+19%</t>
    <phoneticPr fontId="1" type="noConversion"/>
  </si>
  <si>
    <t>防御+104,魔法+87,雷抗+63,sp+96,光抗+50,力量+91,火抗+37</t>
    <phoneticPr fontId="1" type="noConversion"/>
  </si>
  <si>
    <t>防御+7,魔法+12,雷抗+9</t>
    <phoneticPr fontId="1" type="noConversion"/>
  </si>
  <si>
    <t>防御+15,力量+26,hp+28</t>
    <phoneticPr fontId="1" type="noConversion"/>
  </si>
  <si>
    <t>防御+22,雷抗+27,幸运+19</t>
    <phoneticPr fontId="1" type="noConversion"/>
  </si>
  <si>
    <t>防御+29,sp+55,魔法+50,暗抗+25</t>
    <phoneticPr fontId="1" type="noConversion"/>
  </si>
  <si>
    <t>防御+37,命中+16%,力量+66,风抗+36</t>
    <phoneticPr fontId="1" type="noConversion"/>
  </si>
  <si>
    <t>防御+44,雷抗+54,幸运+37,hp+84</t>
    <phoneticPr fontId="1" type="noConversion"/>
  </si>
  <si>
    <t>防御+51,暗抗+44,幸运+44,sp+96,火抗+37</t>
    <phoneticPr fontId="1" type="noConversion"/>
  </si>
  <si>
    <t>防御+59,魔法+100,sp+110,幸运+50,光抗+57</t>
    <phoneticPr fontId="1" type="noConversion"/>
  </si>
  <si>
    <t>防御+8,sp+19</t>
    <phoneticPr fontId="1" type="noConversion"/>
  </si>
  <si>
    <t>防御+16,闪避+6%</t>
    <phoneticPr fontId="1" type="noConversion"/>
  </si>
  <si>
    <t>防御+23,光抗+30</t>
    <phoneticPr fontId="1" type="noConversion"/>
  </si>
  <si>
    <t>防御+31,雷抗+50</t>
    <phoneticPr fontId="1" type="noConversion"/>
  </si>
  <si>
    <t>防御+39,魔法+86,暗抗+43</t>
    <phoneticPr fontId="1" type="noConversion"/>
  </si>
  <si>
    <t>防御+47,sp+114,火抗+44</t>
    <phoneticPr fontId="1" type="noConversion"/>
  </si>
  <si>
    <t>防御+54,sp+133,雷抗+88</t>
    <phoneticPr fontId="1" type="noConversion"/>
  </si>
  <si>
    <t>防御+62,魔法+138,sp+152</t>
    <phoneticPr fontId="1" type="noConversion"/>
  </si>
  <si>
    <t>防御+15</t>
    <phoneticPr fontId="1" type="noConversion"/>
  </si>
  <si>
    <t>防御+30</t>
    <phoneticPr fontId="1" type="noConversion"/>
  </si>
  <si>
    <t>防御+45</t>
    <phoneticPr fontId="1" type="noConversion"/>
  </si>
  <si>
    <t>防御+60</t>
    <phoneticPr fontId="1" type="noConversion"/>
  </si>
  <si>
    <t>防御+75</t>
    <phoneticPr fontId="1" type="noConversion"/>
  </si>
  <si>
    <t>防御+91</t>
    <phoneticPr fontId="1" type="noConversion"/>
  </si>
  <si>
    <t>防御+106</t>
    <phoneticPr fontId="1" type="noConversion"/>
  </si>
  <si>
    <t>防御+121</t>
    <phoneticPr fontId="1" type="noConversion"/>
  </si>
  <si>
    <t>防御+15,魔法+13,风抗+5,hp+14</t>
    <phoneticPr fontId="1" type="noConversion"/>
  </si>
  <si>
    <t>防御+31,魔法+25,命中+6%,风抗+9</t>
    <phoneticPr fontId="1" type="noConversion"/>
  </si>
  <si>
    <t>防御+46,风抗+14,sp+33,幸运+16,火抗+16</t>
    <phoneticPr fontId="1" type="noConversion"/>
  </si>
  <si>
    <t>防御+61,魔法+50,风抗+18,敏捷+38,hp+54</t>
    <phoneticPr fontId="1" type="noConversion"/>
  </si>
  <si>
    <t>防御+77,雷抗+19,水抗+27,火抗+27,风抗+23,敏捷+47</t>
    <phoneticPr fontId="1" type="noConversion"/>
  </si>
  <si>
    <t>防御+92,hp+82,风抗+28,暗抗+38,火抗+33,sp+65</t>
    <phoneticPr fontId="1" type="noConversion"/>
  </si>
  <si>
    <t>防御+108,力量+84,魔法+88,sp+76,风抗+32,光抗+50,雷抗+27</t>
    <phoneticPr fontId="1" type="noConversion"/>
  </si>
  <si>
    <t>防御+123,光抗+57,风抗+37,hp+109,sp+87,闪避+19%,水抗+44</t>
    <phoneticPr fontId="1" type="noConversion"/>
  </si>
  <si>
    <t>防御+9,sp+12,光抗+8</t>
    <phoneticPr fontId="1" type="noConversion"/>
  </si>
  <si>
    <t>防御+17,力量+27,风抗+11</t>
    <phoneticPr fontId="1" type="noConversion"/>
  </si>
  <si>
    <t>防御+26,火抗+19,魔法+43</t>
    <phoneticPr fontId="1" type="noConversion"/>
  </si>
  <si>
    <t>防御+35,sp+50,幸运+25,力量+55</t>
    <phoneticPr fontId="1" type="noConversion"/>
  </si>
  <si>
    <t>防御+43,火抗+31,魔法+72,风抗+27</t>
    <phoneticPr fontId="1" type="noConversion"/>
  </si>
  <si>
    <t>防御+52,幸运+37,水抗+37,风抗+32</t>
    <phoneticPr fontId="1" type="noConversion"/>
  </si>
  <si>
    <t>防御+60,魔法+100,雷抗+31,力量+96,hp+109</t>
    <phoneticPr fontId="1" type="noConversion"/>
  </si>
  <si>
    <t>防御+69,风抗+42,火抗+50,sp+100,幸运+50</t>
    <phoneticPr fontId="1" type="noConversion"/>
  </si>
  <si>
    <t>防御+9,hp+22</t>
    <phoneticPr fontId="1" type="noConversion"/>
  </si>
  <si>
    <t>防御+18,雷抗+12</t>
    <phoneticPr fontId="1" type="noConversion"/>
  </si>
  <si>
    <t>防御+27,命中+13%</t>
    <phoneticPr fontId="1" type="noConversion"/>
  </si>
  <si>
    <t>防御+36,hp+86</t>
    <phoneticPr fontId="1" type="noConversion"/>
  </si>
  <si>
    <t>防御+46,水抗+43,魔法+99</t>
    <phoneticPr fontId="1" type="noConversion"/>
  </si>
  <si>
    <t>防御+55,风抗+44,力量+114</t>
    <phoneticPr fontId="1" type="noConversion"/>
  </si>
  <si>
    <t>防御+64,闪避+26%,风抗+51</t>
    <phoneticPr fontId="1" type="noConversion"/>
  </si>
  <si>
    <t>防御+73,hp+173,雷抗+48</t>
    <phoneticPr fontId="1" type="noConversion"/>
  </si>
  <si>
    <t>防御+18</t>
    <phoneticPr fontId="1" type="noConversion"/>
  </si>
  <si>
    <t>防御+36</t>
    <phoneticPr fontId="1" type="noConversion"/>
  </si>
  <si>
    <t>防御+53</t>
    <phoneticPr fontId="1" type="noConversion"/>
  </si>
  <si>
    <t>防御+71</t>
    <phoneticPr fontId="1" type="noConversion"/>
  </si>
  <si>
    <t>防御+89</t>
    <phoneticPr fontId="1" type="noConversion"/>
  </si>
  <si>
    <t>防御+107</t>
    <phoneticPr fontId="1" type="noConversion"/>
  </si>
  <si>
    <t>防御+124</t>
    <phoneticPr fontId="1" type="noConversion"/>
  </si>
  <si>
    <t>防御+142</t>
    <phoneticPr fontId="1" type="noConversion"/>
  </si>
  <si>
    <t>防御+12,力量+8,幸运+5,光抗+6</t>
    <phoneticPr fontId="1" type="noConversion"/>
  </si>
  <si>
    <t>防御+25,魔法+26,sp+26,火抗+8</t>
    <phoneticPr fontId="1" type="noConversion"/>
  </si>
  <si>
    <t>防御+37,hp+33,光抗+19,命中+8%,sp+39</t>
    <phoneticPr fontId="1" type="noConversion"/>
  </si>
  <si>
    <t>防御+49,魔法+52,光抗+25,火抗+15,雷抗+25</t>
    <phoneticPr fontId="1" type="noConversion"/>
  </si>
  <si>
    <t>防御+61,sp+65,魔法+65,光抗+31,闪避+11%,暗抗+31</t>
    <phoneticPr fontId="1" type="noConversion"/>
  </si>
  <si>
    <t>防御+74,sp+78,闪避+13%,光抗+38,魔法+78,hp+65</t>
    <phoneticPr fontId="1" type="noConversion"/>
  </si>
  <si>
    <t>防御+86,sp+91,光抗+44,魔法+91,暗抗+44,hp+76,敏捷+60</t>
    <phoneticPr fontId="1" type="noConversion"/>
  </si>
  <si>
    <t>防御+98,光抗+50,雷抗+50,力量+61,sp+104,命中+22%,hp+87</t>
    <phoneticPr fontId="1" type="noConversion"/>
  </si>
  <si>
    <t>防御+7,sp+15,敏捷+10</t>
    <phoneticPr fontId="1" type="noConversion"/>
  </si>
  <si>
    <t>防御+14,hp+25,光抗+14</t>
    <phoneticPr fontId="1" type="noConversion"/>
  </si>
  <si>
    <t>防御+21,魔法+45,光抗+22</t>
    <phoneticPr fontId="1" type="noConversion"/>
  </si>
  <si>
    <t>防御+28,力量+35,sp+60,光抗+29</t>
    <phoneticPr fontId="1" type="noConversion"/>
  </si>
  <si>
    <t>防御+35,雷抗+36,sp+75,光抗+36</t>
    <phoneticPr fontId="1" type="noConversion"/>
  </si>
  <si>
    <t>防御+41,命中+19%,光抗+43,hp+75</t>
    <phoneticPr fontId="1" type="noConversion"/>
  </si>
  <si>
    <t>防御+48,光抗+50,水抗+44,sp+105,魔法+105</t>
    <phoneticPr fontId="1" type="noConversion"/>
  </si>
  <si>
    <t>防御+55,光抗+57,魔法+120,暗抗+57,sp+120</t>
    <phoneticPr fontId="1" type="noConversion"/>
  </si>
  <si>
    <t>防御+7,风抗+7</t>
    <phoneticPr fontId="1" type="noConversion"/>
  </si>
  <si>
    <t>防御+15,sp+41</t>
    <phoneticPr fontId="1" type="noConversion"/>
  </si>
  <si>
    <t>防御+22,光抗+30</t>
    <phoneticPr fontId="1" type="noConversion"/>
  </si>
  <si>
    <t>防御+29,敏捷+54</t>
    <phoneticPr fontId="1" type="noConversion"/>
  </si>
  <si>
    <t>防御+36,光抗+50,火抗+30</t>
    <phoneticPr fontId="1" type="noConversion"/>
  </si>
  <si>
    <t>防御+44,sp+124,光抗+60</t>
    <phoneticPr fontId="1" type="noConversion"/>
  </si>
  <si>
    <t>防御+51,sp+145,魔法+145</t>
    <phoneticPr fontId="1" type="noConversion"/>
  </si>
  <si>
    <t>防御+58,sp+166,魔法+166</t>
    <phoneticPr fontId="1" type="noConversion"/>
  </si>
  <si>
    <t>防御+14</t>
    <phoneticPr fontId="1" type="noConversion"/>
  </si>
  <si>
    <t>防御+28</t>
    <phoneticPr fontId="1" type="noConversion"/>
  </si>
  <si>
    <t>防御+43</t>
    <phoneticPr fontId="1" type="noConversion"/>
  </si>
  <si>
    <t>防御+57</t>
    <phoneticPr fontId="1" type="noConversion"/>
  </si>
  <si>
    <t>防御+85</t>
    <phoneticPr fontId="1" type="noConversion"/>
  </si>
  <si>
    <t>防御+99</t>
    <phoneticPr fontId="1" type="noConversion"/>
  </si>
  <si>
    <t>防御+15,力量+11,暗抗+6,魔法+13</t>
    <phoneticPr fontId="1" type="noConversion"/>
  </si>
  <si>
    <t>防御+31,魔法+26,hp+26,暗抗+13</t>
    <phoneticPr fontId="1" type="noConversion"/>
  </si>
  <si>
    <t>防御+46,暗抗+19,水抗+19,闪避+7%,力量+33</t>
    <phoneticPr fontId="1" type="noConversion"/>
  </si>
  <si>
    <t>防御+61,暗抗+25,水抗+25,hp+52,幸运+23</t>
    <phoneticPr fontId="1" type="noConversion"/>
  </si>
  <si>
    <t>防御+77,力量+54,暗抗+31,命中+15%,敏捷+45,sp+52</t>
    <phoneticPr fontId="1" type="noConversion"/>
  </si>
  <si>
    <t>防御+92,火抗+23,闪避+14%,敏捷+54,雷抗+42,暗抗+38</t>
    <phoneticPr fontId="1" type="noConversion"/>
  </si>
  <si>
    <t>防御+108,暗抗+44,风抗+44,魔法+91,力量+76,闪避+16%,幸运+40</t>
    <phoneticPr fontId="1" type="noConversion"/>
  </si>
  <si>
    <t>防御+123,力量+87,暗抗+50,hp+103,闪避+18%,命中+23%,幸运+46</t>
    <phoneticPr fontId="1" type="noConversion"/>
  </si>
  <si>
    <t>防御+9,魔法+15,暗抗+7</t>
    <phoneticPr fontId="1" type="noConversion"/>
  </si>
  <si>
    <t>防御+17,hp+30,力量+25</t>
    <phoneticPr fontId="1" type="noConversion"/>
  </si>
  <si>
    <t>防御+26,力量+37,命中+10%</t>
    <phoneticPr fontId="1" type="noConversion"/>
  </si>
  <si>
    <t>防御+35,暗抗+29,hp+59,命中+13%</t>
    <phoneticPr fontId="1" type="noConversion"/>
  </si>
  <si>
    <t>防御+43,暗抗+36,sp+59,hp+74</t>
    <phoneticPr fontId="1" type="noConversion"/>
  </si>
  <si>
    <t>防御+52,命中+20%,暗抗+43,hp+89</t>
    <phoneticPr fontId="1" type="noConversion"/>
  </si>
  <si>
    <t>防御+60,暗抗+50,力量+87,hp+104,闪避+18%</t>
    <phoneticPr fontId="1" type="noConversion"/>
  </si>
  <si>
    <t>防御+69,水抗+57,雷抗+65,火抗+35,幸运+52</t>
    <phoneticPr fontId="1" type="noConversion"/>
  </si>
  <si>
    <t>防御+9,火抗+6</t>
    <phoneticPr fontId="1" type="noConversion"/>
  </si>
  <si>
    <t>防御+18,命中+9%</t>
    <phoneticPr fontId="1" type="noConversion"/>
  </si>
  <si>
    <t>防御+27,光抗+22</t>
    <phoneticPr fontId="1" type="noConversion"/>
  </si>
  <si>
    <t>防御+36,力量+69</t>
    <phoneticPr fontId="1" type="noConversion"/>
  </si>
  <si>
    <t>防御+46,hp+103,敏捷+71</t>
    <phoneticPr fontId="1" type="noConversion"/>
  </si>
  <si>
    <t>防御+55,sp+98,力量+104</t>
    <phoneticPr fontId="1" type="noConversion"/>
  </si>
  <si>
    <t>防御+64,力量+121,火抗+42</t>
    <phoneticPr fontId="1" type="noConversion"/>
  </si>
  <si>
    <t>防御+73,光抗+59,暗抗+79</t>
    <phoneticPr fontId="1" type="noConversion"/>
  </si>
  <si>
    <t>防御+18,水抗+7,暗抗+5,敏捷+9</t>
    <phoneticPr fontId="1" type="noConversion"/>
  </si>
  <si>
    <t>防御+37,hp+29,风抗+11,闪避+5%</t>
    <phoneticPr fontId="1" type="noConversion"/>
  </si>
  <si>
    <t>防御+55,力量+36,火抗+19,sp+29,暗抗+14</t>
    <phoneticPr fontId="1" type="noConversion"/>
  </si>
  <si>
    <t>防御+74,力量+48,水抗+28,敏捷+36,风抗+22</t>
    <phoneticPr fontId="1" type="noConversion"/>
  </si>
  <si>
    <t>防御+92,hp+71,幸运+27,光抗+19,水抗+35,力量+60</t>
    <phoneticPr fontId="1" type="noConversion"/>
  </si>
  <si>
    <t>防御+111,火抗+38,力量+72,hp+86,水抗+42,风抗+33</t>
    <phoneticPr fontId="1" type="noConversion"/>
  </si>
  <si>
    <t>防御+129,水抗+50,力量+84,火抗+44,hp+100,敏捷+63,风抗+38</t>
    <phoneticPr fontId="1" type="noConversion"/>
  </si>
  <si>
    <t>防御+147,火抗+50,水抗+57,暗抗+37,力量+96,命中+22%,雷抗+44</t>
    <phoneticPr fontId="1" type="noConversion"/>
  </si>
  <si>
    <t>防御+10,水抗+8,hp+16</t>
    <phoneticPr fontId="1" type="noConversion"/>
  </si>
  <si>
    <t>防御+21,光抗+9,力量+27</t>
    <phoneticPr fontId="1" type="noConversion"/>
  </si>
  <si>
    <t>防御+31,力量+41,sp+34</t>
    <phoneticPr fontId="1" type="noConversion"/>
  </si>
  <si>
    <t>防御+41,力量+55,水抗+32,命中+13%</t>
    <phoneticPr fontId="1" type="noConversion"/>
  </si>
  <si>
    <t>防御+52,闪避+13%,力量+69,雷抗+31</t>
    <phoneticPr fontId="1" type="noConversion"/>
  </si>
  <si>
    <t>防御+62,hp+98,力量+82,水抗+49</t>
    <phoneticPr fontId="1" type="noConversion"/>
  </si>
  <si>
    <t>防御+73,hp+115,闪避+18%,水抗+57,光抗+31</t>
    <phoneticPr fontId="1" type="noConversion"/>
  </si>
  <si>
    <t>防御+83,水抗+65,hp+131,幸运+50,风抗+50</t>
    <phoneticPr fontId="1" type="noConversion"/>
  </si>
  <si>
    <t>防御+11,力量+19</t>
    <phoneticPr fontId="1" type="noConversion"/>
  </si>
  <si>
    <t>防御+22,风抗+17</t>
    <phoneticPr fontId="1" type="noConversion"/>
  </si>
  <si>
    <t>防御+33,水抗+34</t>
    <phoneticPr fontId="1" type="noConversion"/>
  </si>
  <si>
    <t>防御+44,命中+18%</t>
    <phoneticPr fontId="1" type="noConversion"/>
  </si>
  <si>
    <t>防御+55,闪避+18%,水抗+56</t>
    <phoneticPr fontId="1" type="noConversion"/>
  </si>
  <si>
    <t>防御+66,闪避+22%,水抗+67</t>
    <phoneticPr fontId="1" type="noConversion"/>
  </si>
  <si>
    <t>防御+77,hp+159,力量+133</t>
    <phoneticPr fontId="1" type="noConversion"/>
  </si>
  <si>
    <t>防御+88,力量+152,闪避+29%</t>
    <phoneticPr fontId="1" type="noConversion"/>
  </si>
  <si>
    <t>防御+21</t>
    <phoneticPr fontId="1" type="noConversion"/>
  </si>
  <si>
    <t>防御+64</t>
    <phoneticPr fontId="1" type="noConversion"/>
  </si>
  <si>
    <t>防御+128</t>
    <phoneticPr fontId="1" type="noConversion"/>
  </si>
  <si>
    <t>防御+149</t>
    <phoneticPr fontId="1" type="noConversion"/>
  </si>
  <si>
    <t>防御+170</t>
    <phoneticPr fontId="1" type="noConversion"/>
  </si>
  <si>
    <t>防御+14,sp+10,火抗+6,雷抗+5</t>
    <phoneticPr fontId="1" type="noConversion"/>
  </si>
  <si>
    <t>防御+28,幸运+13,敏捷+15,闪避+4%</t>
    <phoneticPr fontId="1" type="noConversion"/>
  </si>
  <si>
    <t>防御+41,命中+10%,水抗+11,光抗+21,sp+29</t>
    <phoneticPr fontId="1" type="noConversion"/>
  </si>
  <si>
    <t>防御+55,雷抗+18,光抗+28,暗抗+25,sp+39</t>
    <phoneticPr fontId="1" type="noConversion"/>
  </si>
  <si>
    <t>防御+69,光抗+35,命中+16%,幸运+31,sp+49,力量+44</t>
    <phoneticPr fontId="1" type="noConversion"/>
  </si>
  <si>
    <t>防御+83,敏捷+44,力量+52,命中+19%,火抗+38,魔法+65</t>
    <phoneticPr fontId="1" type="noConversion"/>
  </si>
  <si>
    <t>防御+97,光抗+50,风抗+32,sp+69,力量+61,命中+22%,hp+76</t>
    <phoneticPr fontId="1" type="noConversion"/>
  </si>
  <si>
    <t>防御+111,雷抗+37,力量+70,火抗+50,hp+87,光抗+57,sp+78</t>
    <phoneticPr fontId="1" type="noConversion"/>
  </si>
  <si>
    <t>防御+8,魔法+12,hp+12</t>
    <phoneticPr fontId="1" type="noConversion"/>
  </si>
  <si>
    <t>防御+16,光抗+16,hp+25</t>
    <phoneticPr fontId="1" type="noConversion"/>
  </si>
  <si>
    <t>防御+23,光抗+24,sp+34</t>
    <phoneticPr fontId="1" type="noConversion"/>
  </si>
  <si>
    <t>防御+31,幸运+29,光抗+32,sp+45</t>
    <phoneticPr fontId="1" type="noConversion"/>
  </si>
  <si>
    <t>防御+39,雷抗+27,力量+50,光抗+41</t>
    <phoneticPr fontId="1" type="noConversion"/>
  </si>
  <si>
    <t>防御+47,魔法+75,光抗+49,sp+67</t>
    <phoneticPr fontId="1" type="noConversion"/>
  </si>
  <si>
    <t>防御+54,闪避+15%,火抗+50,命中+25%,sp+79</t>
    <phoneticPr fontId="1" type="noConversion"/>
  </si>
  <si>
    <t>防御+62,力量+80,魔法+100,hp+100,光抗+65</t>
    <phoneticPr fontId="1" type="noConversion"/>
  </si>
  <si>
    <t>防御+8,光抗+11</t>
    <phoneticPr fontId="1" type="noConversion"/>
  </si>
  <si>
    <t>防御+16,雷抗+15</t>
    <phoneticPr fontId="1" type="noConversion"/>
  </si>
  <si>
    <t>防御+25,暗抗+30</t>
    <phoneticPr fontId="1" type="noConversion"/>
  </si>
  <si>
    <t>防御+33,命中+20%</t>
    <phoneticPr fontId="1" type="noConversion"/>
  </si>
  <si>
    <t>防御+41,雷抗+37,火抗+50</t>
    <phoneticPr fontId="1" type="noConversion"/>
  </si>
  <si>
    <t>防御+49,光抗+67,水抗+36</t>
    <phoneticPr fontId="1" type="noConversion"/>
  </si>
  <si>
    <t>防御+57,光抗+79,敏捷+82</t>
    <phoneticPr fontId="1" type="noConversion"/>
  </si>
  <si>
    <t>防御+66,hp+138,水抗+48</t>
    <phoneticPr fontId="1" type="noConversion"/>
  </si>
  <si>
    <t>防御+32</t>
    <phoneticPr fontId="1" type="noConversion"/>
  </si>
  <si>
    <t>防御+48</t>
    <phoneticPr fontId="1" type="noConversion"/>
  </si>
  <si>
    <t>防御+80</t>
    <phoneticPr fontId="1" type="noConversion"/>
  </si>
  <si>
    <t>防御+96</t>
    <phoneticPr fontId="1" type="noConversion"/>
  </si>
  <si>
    <t>防御+112</t>
    <phoneticPr fontId="1" type="noConversion"/>
  </si>
  <si>
    <t>防御+14,命中+3%,魔法+13,hp+12</t>
    <phoneticPr fontId="1" type="noConversion"/>
  </si>
  <si>
    <t>防御+28,魔法+26,雷抗+11,sp+26</t>
    <phoneticPr fontId="1" type="noConversion"/>
  </si>
  <si>
    <t>防御+41,雷抗+16,魔法+39,敏捷+28,闪避+7%</t>
    <phoneticPr fontId="1" type="noConversion"/>
  </si>
  <si>
    <t>防御+55,雷抗+22,sp+52,幸运+22,hp+49</t>
    <phoneticPr fontId="1" type="noConversion"/>
  </si>
  <si>
    <t>防御+69,魔法+65,闪避+12%,雷抗+27,暗抗+31,命中+14%</t>
    <phoneticPr fontId="1" type="noConversion"/>
  </si>
  <si>
    <t>防御+83,hp+73,暗抗+38,敏捷+56,雷抗+33,sp+78</t>
    <phoneticPr fontId="1" type="noConversion"/>
  </si>
  <si>
    <t>防御+97,暗抗+44,力量+69,sp+91,光抗+50,闪避+17%,雷抗+38</t>
    <phoneticPr fontId="1" type="noConversion"/>
  </si>
  <si>
    <t>防御+111,sp+104,力量+78,hp+98,水抗+30,闪避+19%,雷抗+44</t>
    <phoneticPr fontId="1" type="noConversion"/>
  </si>
  <si>
    <t>防御+8,雷抗+6,水抗+4</t>
    <phoneticPr fontId="1" type="noConversion"/>
  </si>
  <si>
    <t>防御+16,魔法+30,力量+22</t>
    <phoneticPr fontId="1" type="noConversion"/>
  </si>
  <si>
    <t>防御+23,光抗+24,力量+34</t>
    <phoneticPr fontId="1" type="noConversion"/>
  </si>
  <si>
    <t>防御+31,hp+56,雷抗+25,魔法+60</t>
    <phoneticPr fontId="1" type="noConversion"/>
  </si>
  <si>
    <t>防御+39,风抗+31,hp+70,命中+16%</t>
    <phoneticPr fontId="1" type="noConversion"/>
  </si>
  <si>
    <t>防御+47,敏捷+65,雷抗+37,光抗+49</t>
    <phoneticPr fontId="1" type="noConversion"/>
  </si>
  <si>
    <t>防御+54,雷抗+44,暗抗+50,魔法+105,光抗+57</t>
    <phoneticPr fontId="1" type="noConversion"/>
  </si>
  <si>
    <t>防御+62,魔法+120,水抗+35,敏捷+86,雷抗+50</t>
    <phoneticPr fontId="1" type="noConversion"/>
  </si>
  <si>
    <t>防御+8,sp+21</t>
    <phoneticPr fontId="1" type="noConversion"/>
  </si>
  <si>
    <t>防御+16,闪避+8%</t>
    <phoneticPr fontId="1" type="noConversion"/>
  </si>
  <si>
    <t>防御+25,雷抗+26</t>
    <phoneticPr fontId="1" type="noConversion"/>
  </si>
  <si>
    <t>防御+33,暗抗+40</t>
    <phoneticPr fontId="1" type="noConversion"/>
  </si>
  <si>
    <t>防御+41,水抗+30,雷抗+43</t>
    <phoneticPr fontId="1" type="noConversion"/>
  </si>
  <si>
    <t>防御+49,雷抗+52,风抗+52</t>
    <phoneticPr fontId="1" type="noConversion"/>
  </si>
  <si>
    <t>防御+57,雷抗+60,sp+145</t>
    <phoneticPr fontId="1" type="noConversion"/>
  </si>
  <si>
    <t>防御+66,sp+166,hp+156</t>
    <phoneticPr fontId="1" type="noConversion"/>
  </si>
  <si>
    <t>防御+19,hp+18,雷抗+6,水抗+5</t>
    <phoneticPr fontId="1" type="noConversion"/>
  </si>
  <si>
    <t>防御+39,hp+36,魔法+26,命中+7%</t>
    <phoneticPr fontId="1" type="noConversion"/>
  </si>
  <si>
    <t>防御+58,闪避+8%,力量+49,hp+54,sp+35</t>
    <phoneticPr fontId="1" type="noConversion"/>
  </si>
  <si>
    <t>防御+77,hp+72,闪避+11%,水抗+18,火抗+30</t>
    <phoneticPr fontId="1" type="noConversion"/>
  </si>
  <si>
    <t>防御+97,闪避+14%,火抗+38,hp+90,sp+59,力量+82</t>
    <phoneticPr fontId="1" type="noConversion"/>
  </si>
  <si>
    <t>防御+116,sp+71,水抗+27,hp+108,火抗+45,幸运+39</t>
    <phoneticPr fontId="1" type="noConversion"/>
  </si>
  <si>
    <t>防御+135,幸运+46,命中+23%,光抗+59,敏捷+75,闪避+19%,火抗+53</t>
    <phoneticPr fontId="1" type="noConversion"/>
  </si>
  <si>
    <t>防御+155,sp+94,火抗+60,hp+144,闪避+22%,力量+131,幸运+52</t>
    <phoneticPr fontId="1" type="noConversion"/>
  </si>
  <si>
    <t>防御+11,sp+13,命中+4%</t>
    <phoneticPr fontId="1" type="noConversion"/>
  </si>
  <si>
    <t>防御+22,闪避+6%,hp+41</t>
    <phoneticPr fontId="1" type="noConversion"/>
  </si>
  <si>
    <t>防御+33,力量+56,火抗+26</t>
    <phoneticPr fontId="1" type="noConversion"/>
  </si>
  <si>
    <t>防御+44,hp+82,力量+75,敏捷+49</t>
    <phoneticPr fontId="1" type="noConversion"/>
  </si>
  <si>
    <t>防御+54,sp+67,风抗+32,力量+94</t>
    <phoneticPr fontId="1" type="noConversion"/>
  </si>
  <si>
    <t>防御+65,敏捷+74,闪避+19%,幸运+45</t>
    <phoneticPr fontId="1" type="noConversion"/>
  </si>
  <si>
    <t>防御+76,火抗+60,hp+144,力量+131,幸运+52</t>
    <phoneticPr fontId="1" type="noConversion"/>
  </si>
  <si>
    <t>防御+87,sp+108,力量+150,火抗+69,hp+165</t>
    <phoneticPr fontId="1" type="noConversion"/>
  </si>
  <si>
    <t>防御+11,力量+26</t>
    <phoneticPr fontId="1" type="noConversion"/>
  </si>
  <si>
    <t>防御+23,sp+37</t>
    <phoneticPr fontId="1" type="noConversion"/>
  </si>
  <si>
    <t>防御+34,sp+56</t>
    <phoneticPr fontId="1" type="noConversion"/>
  </si>
  <si>
    <t>防御+46,幸运+41</t>
    <phoneticPr fontId="1" type="noConversion"/>
  </si>
  <si>
    <t>防御+57,光抗+67,火抗+60</t>
    <phoneticPr fontId="1" type="noConversion"/>
  </si>
  <si>
    <t>防御+69,敏捷+103,魔法+124</t>
    <phoneticPr fontId="1" type="noConversion"/>
  </si>
  <si>
    <t>防御+80,sp+131,光抗+94</t>
    <phoneticPr fontId="1" type="noConversion"/>
  </si>
  <si>
    <t>防御+92,光抗+108,hp+228</t>
    <phoneticPr fontId="1" type="noConversion"/>
  </si>
  <si>
    <t>防御+22</t>
    <phoneticPr fontId="1" type="noConversion"/>
  </si>
  <si>
    <t>防御+67</t>
    <phoneticPr fontId="1" type="noConversion"/>
  </si>
  <si>
    <t>防御+90</t>
    <phoneticPr fontId="1" type="noConversion"/>
  </si>
  <si>
    <t>防御+134</t>
    <phoneticPr fontId="1" type="noConversion"/>
  </si>
  <si>
    <t>防御+157</t>
    <phoneticPr fontId="1" type="noConversion"/>
  </si>
  <si>
    <t>防御+179</t>
    <phoneticPr fontId="1" type="noConversion"/>
  </si>
  <si>
    <t>防御+18,hp+18,风抗+7,sp+14</t>
    <phoneticPr fontId="1" type="noConversion"/>
  </si>
  <si>
    <t>防御+37,hp+36,幸运+14,力量+29</t>
    <phoneticPr fontId="1" type="noConversion"/>
  </si>
  <si>
    <t>防御+55,sp+43,敏捷+29,雷抗+20,力量+43</t>
    <phoneticPr fontId="1" type="noConversion"/>
  </si>
  <si>
    <t>防御+74,幸运+29,sp+57,火抗+26,光抗+26</t>
    <phoneticPr fontId="1" type="noConversion"/>
  </si>
  <si>
    <t>防御+92,sp+72,火抗+33,hp+90,命中+18%,暗抗+33</t>
    <phoneticPr fontId="1" type="noConversion"/>
  </si>
  <si>
    <t>防御+111,命中+22%,幸运+43,魔法+86,水抗+39,雷抗+39</t>
    <phoneticPr fontId="1" type="noConversion"/>
  </si>
  <si>
    <t>防御+129,力量+101,hp+126,sp+101,命中+25%,光抗+46,幸运+50</t>
    <phoneticPr fontId="1" type="noConversion"/>
  </si>
  <si>
    <t>防御+147,hp+144,水抗+52,力量+115,闪避+20%,sp+115,雷抗+52</t>
    <phoneticPr fontId="1" type="noConversion"/>
  </si>
  <si>
    <t>防御+10,sp+16,光抗+7</t>
    <phoneticPr fontId="1" type="noConversion"/>
  </si>
  <si>
    <t>防御+21,hp+41,光抗+15</t>
    <phoneticPr fontId="1" type="noConversion"/>
  </si>
  <si>
    <t>防御+31,hp+62,暗抗+22</t>
    <phoneticPr fontId="1" type="noConversion"/>
  </si>
  <si>
    <t>防御+41,魔法+66,命中+17%,hp+82</t>
    <phoneticPr fontId="1" type="noConversion"/>
  </si>
  <si>
    <t>防御+52,水抗+37,敏捷+56,火抗+37</t>
    <phoneticPr fontId="1" type="noConversion"/>
  </si>
  <si>
    <t>防御+62,闪避+17%,风抗+45,敏捷+67</t>
    <phoneticPr fontId="1" type="noConversion"/>
  </si>
  <si>
    <t>防御+73,光抗+52,命中+29%,hp+144,暗抗+52</t>
    <phoneticPr fontId="1" type="noConversion"/>
  </si>
  <si>
    <t>防御+83,水抗+60,幸运+66,光抗+60,命中+33%</t>
    <phoneticPr fontId="1" type="noConversion"/>
  </si>
  <si>
    <t>防御+11,雷抗+10</t>
    <phoneticPr fontId="1" type="noConversion"/>
  </si>
  <si>
    <t>防御+22,敏捷+31</t>
    <phoneticPr fontId="1" type="noConversion"/>
  </si>
  <si>
    <t>防御+33,光抗+31</t>
    <phoneticPr fontId="1" type="noConversion"/>
  </si>
  <si>
    <t>防御+44,命中+23%</t>
    <phoneticPr fontId="1" type="noConversion"/>
  </si>
  <si>
    <t>防御+55,hp+143,光抗+52</t>
    <phoneticPr fontId="1" type="noConversion"/>
  </si>
  <si>
    <t>防御+66,光抗+62,力量+137</t>
    <phoneticPr fontId="1" type="noConversion"/>
  </si>
  <si>
    <t>防御+77,敏捷+109,水抗+73</t>
    <phoneticPr fontId="1" type="noConversion"/>
  </si>
  <si>
    <t>防御+88,光抗+83,力量+182</t>
    <phoneticPr fontId="1" type="noConversion"/>
  </si>
  <si>
    <t>sell</t>
    <phoneticPr fontId="1" type="noConversion"/>
  </si>
  <si>
    <t>风</t>
    <phoneticPr fontId="1" type="noConversion"/>
  </si>
  <si>
    <t>雷</t>
    <phoneticPr fontId="1" type="noConversion"/>
  </si>
  <si>
    <t>水</t>
    <phoneticPr fontId="1" type="noConversion"/>
  </si>
  <si>
    <t>火</t>
    <phoneticPr fontId="1" type="noConversion"/>
  </si>
  <si>
    <t>暗</t>
    <phoneticPr fontId="1" type="noConversion"/>
  </si>
  <si>
    <t>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</si>
</sst>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sz val="10"/>
      <color theme="1"/>
      <name val="Arial Unicode MS"/>
      <family val="2"/>
      <charset val="134"/>
    </font>
    <font>
      <sz val="10"/>
      <color theme="1"/>
      <name val="宋体"/>
      <family val="2"/>
    </font>
    <font>
      <sz val="10"/>
      <color theme="1"/>
      <name val="Arial Unicode MS"/>
      <family val="2"/>
      <charset val="134"/>
    </font>
    <font>
      <sz val="10"/>
      <color theme="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50"/>
      <name val="宋体"/>
      <family val="2"/>
      <scheme val="minor"/>
    </font>
    <font>
      <b/>
      <sz val="10"/>
      <color theme="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2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9" fontId="2" fillId="0" borderId="1" xfId="0" applyNumberFormat="1" applyFont="1" applyBorder="1"/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0" fillId="0" borderId="0" xfId="0" applyNumberFormat="1"/>
    <xf numFmtId="0" fontId="2" fillId="0" borderId="0" xfId="0" applyNumberFormat="1" applyFont="1" applyFill="1" applyBorder="1" applyAlignment="1">
      <alignment horizontal="center"/>
    </xf>
    <xf numFmtId="9" fontId="3" fillId="0" borderId="1" xfId="0" applyNumberFormat="1" applyFont="1" applyBorder="1"/>
    <xf numFmtId="0" fontId="0" fillId="0" borderId="1" xfId="0" applyBorder="1"/>
    <xf numFmtId="9" fontId="3" fillId="0" borderId="0" xfId="0" applyNumberFormat="1" applyFont="1" applyFill="1" applyBorder="1"/>
    <xf numFmtId="0" fontId="0" fillId="2" borderId="0" xfId="0" applyFill="1"/>
    <xf numFmtId="0" fontId="2" fillId="3" borderId="1" xfId="0" applyFont="1" applyFill="1" applyBorder="1" applyAlignment="1">
      <alignment horizontal="center"/>
    </xf>
    <xf numFmtId="10" fontId="2" fillId="3" borderId="1" xfId="0" applyNumberFormat="1" applyFont="1" applyFill="1" applyBorder="1" applyAlignment="1">
      <alignment horizontal="center"/>
    </xf>
    <xf numFmtId="0" fontId="0" fillId="0" borderId="10" xfId="0" applyFill="1" applyBorder="1"/>
    <xf numFmtId="0" fontId="7" fillId="4" borderId="1" xfId="0" applyFont="1" applyFill="1" applyBorder="1"/>
    <xf numFmtId="0" fontId="8" fillId="5" borderId="1" xfId="0" applyFont="1" applyFill="1" applyBorder="1" applyAlignment="1">
      <alignment horizontal="center"/>
    </xf>
    <xf numFmtId="0" fontId="2" fillId="0" borderId="1" xfId="0" applyNumberFormat="1" applyFont="1" applyBorder="1"/>
    <xf numFmtId="0" fontId="3" fillId="0" borderId="1" xfId="0" quotePrefix="1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0" fillId="0" borderId="1" xfId="0" applyNumberFormat="1" applyBorder="1"/>
    <xf numFmtId="0" fontId="3" fillId="0" borderId="0" xfId="0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9" fillId="0" borderId="1" xfId="0" applyFont="1" applyBorder="1"/>
    <xf numFmtId="0" fontId="10" fillId="0" borderId="0" xfId="0" applyFont="1"/>
    <xf numFmtId="9" fontId="4" fillId="0" borderId="1" xfId="0" applyNumberFormat="1" applyFont="1" applyBorder="1"/>
    <xf numFmtId="0" fontId="0" fillId="0" borderId="2" xfId="0" applyBorder="1"/>
    <xf numFmtId="0" fontId="3" fillId="0" borderId="3" xfId="0" applyFont="1" applyFill="1" applyBorder="1" applyAlignment="1">
      <alignment horizontal="center"/>
    </xf>
    <xf numFmtId="0" fontId="0" fillId="0" borderId="4" xfId="0" applyBorder="1"/>
    <xf numFmtId="0" fontId="3" fillId="0" borderId="5" xfId="0" applyFont="1" applyFill="1" applyBorder="1" applyAlignment="1">
      <alignment horizontal="center"/>
    </xf>
    <xf numFmtId="0" fontId="0" fillId="0" borderId="6" xfId="0" applyBorder="1"/>
    <xf numFmtId="0" fontId="3" fillId="0" borderId="7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9" xfId="0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7" xfId="0" applyBorder="1"/>
    <xf numFmtId="0" fontId="2" fillId="3" borderId="1" xfId="0" applyNumberFormat="1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266700</xdr:colOff>
          <xdr:row>1</xdr:row>
          <xdr:rowOff>114300</xdr:rowOff>
        </xdr:from>
        <xdr:to>
          <xdr:col>35</xdr:col>
          <xdr:colOff>657225</xdr:colOff>
          <xdr:row>3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19050</xdr:rowOff>
        </xdr:from>
        <xdr:to>
          <xdr:col>0</xdr:col>
          <xdr:colOff>561975</xdr:colOff>
          <xdr:row>11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361950</xdr:colOff>
          <xdr:row>0</xdr:row>
          <xdr:rowOff>133350</xdr:rowOff>
        </xdr:from>
        <xdr:to>
          <xdr:col>36</xdr:col>
          <xdr:colOff>333375</xdr:colOff>
          <xdr:row>2</xdr:row>
          <xdr:rowOff>114300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4)\&#26032;&#35774;&#3574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家具"/>
      <sheetName val="新材料"/>
      <sheetName val="工房属性"/>
    </sheetNames>
    <sheetDataSet>
      <sheetData sheetId="0"/>
      <sheetData sheetId="1"/>
      <sheetData sheetId="2">
        <row r="3">
          <cell r="I3">
            <v>21</v>
          </cell>
          <cell r="J3">
            <v>11</v>
          </cell>
          <cell r="K3">
            <v>3</v>
          </cell>
          <cell r="L3">
            <v>6</v>
          </cell>
          <cell r="M3">
            <v>7</v>
          </cell>
          <cell r="N3">
            <v>1</v>
          </cell>
          <cell r="O3">
            <v>3</v>
          </cell>
          <cell r="P3">
            <v>3</v>
          </cell>
          <cell r="Q3">
            <v>1.4999999999999999E-2</v>
          </cell>
          <cell r="R3">
            <v>7.4999999999999997E-3</v>
          </cell>
          <cell r="S3">
            <v>5.0000000000000001E-3</v>
          </cell>
          <cell r="V3">
            <v>3</v>
          </cell>
          <cell r="W3">
            <v>4</v>
          </cell>
          <cell r="X3">
            <v>2</v>
          </cell>
          <cell r="Y3">
            <v>4</v>
          </cell>
          <cell r="Z3">
            <v>3</v>
          </cell>
          <cell r="AA3">
            <v>8</v>
          </cell>
          <cell r="AB3">
            <v>0.08</v>
          </cell>
        </row>
        <row r="4">
          <cell r="I4">
            <v>41</v>
          </cell>
          <cell r="J4">
            <v>23</v>
          </cell>
          <cell r="K4">
            <v>5</v>
          </cell>
          <cell r="L4">
            <v>13</v>
          </cell>
          <cell r="M4">
            <v>14</v>
          </cell>
          <cell r="N4">
            <v>2</v>
          </cell>
          <cell r="O4">
            <v>6</v>
          </cell>
          <cell r="P4">
            <v>6</v>
          </cell>
          <cell r="Q4">
            <v>0.03</v>
          </cell>
          <cell r="R4">
            <v>1.4999999999999999E-2</v>
          </cell>
          <cell r="S4">
            <v>0.01</v>
          </cell>
          <cell r="V4">
            <v>6</v>
          </cell>
          <cell r="W4">
            <v>7</v>
          </cell>
          <cell r="X4">
            <v>4</v>
          </cell>
          <cell r="Y4">
            <v>7</v>
          </cell>
          <cell r="Z4">
            <v>6</v>
          </cell>
          <cell r="AA4">
            <v>16</v>
          </cell>
          <cell r="AB4">
            <v>0.08</v>
          </cell>
        </row>
        <row r="5">
          <cell r="I5">
            <v>62</v>
          </cell>
          <cell r="J5">
            <v>34</v>
          </cell>
          <cell r="K5">
            <v>8</v>
          </cell>
          <cell r="L5">
            <v>19</v>
          </cell>
          <cell r="M5">
            <v>21</v>
          </cell>
          <cell r="N5">
            <v>3</v>
          </cell>
          <cell r="O5">
            <v>9</v>
          </cell>
          <cell r="P5">
            <v>10</v>
          </cell>
          <cell r="Q5">
            <v>0.05</v>
          </cell>
          <cell r="R5">
            <v>2.2499999999999999E-2</v>
          </cell>
          <cell r="S5">
            <v>1.6666666666666666E-2</v>
          </cell>
          <cell r="V5">
            <v>10</v>
          </cell>
          <cell r="W5">
            <v>11</v>
          </cell>
          <cell r="X5">
            <v>7</v>
          </cell>
          <cell r="Y5">
            <v>11</v>
          </cell>
          <cell r="Z5">
            <v>10</v>
          </cell>
          <cell r="AA5">
            <v>24</v>
          </cell>
          <cell r="AB5">
            <v>0.11066666666666666</v>
          </cell>
        </row>
        <row r="6">
          <cell r="I6">
            <v>82</v>
          </cell>
          <cell r="J6">
            <v>46</v>
          </cell>
          <cell r="K6">
            <v>10</v>
          </cell>
          <cell r="L6">
            <v>25</v>
          </cell>
          <cell r="M6">
            <v>28</v>
          </cell>
          <cell r="N6">
            <v>4</v>
          </cell>
          <cell r="O6">
            <v>12</v>
          </cell>
          <cell r="P6">
            <v>13</v>
          </cell>
          <cell r="Q6">
            <v>6.5000000000000002E-2</v>
          </cell>
          <cell r="R6">
            <v>0.03</v>
          </cell>
          <cell r="S6">
            <v>2.1666666666666664E-2</v>
          </cell>
          <cell r="V6">
            <v>13</v>
          </cell>
          <cell r="W6">
            <v>15</v>
          </cell>
          <cell r="X6">
            <v>9</v>
          </cell>
          <cell r="Y6">
            <v>15</v>
          </cell>
          <cell r="Z6">
            <v>13</v>
          </cell>
          <cell r="AA6">
            <v>32</v>
          </cell>
          <cell r="AB6">
            <v>0.14666666666666667</v>
          </cell>
        </row>
        <row r="7">
          <cell r="I7">
            <v>103</v>
          </cell>
          <cell r="J7">
            <v>57</v>
          </cell>
          <cell r="K7">
            <v>13</v>
          </cell>
          <cell r="L7">
            <v>32</v>
          </cell>
          <cell r="M7">
            <v>35</v>
          </cell>
          <cell r="N7">
            <v>4</v>
          </cell>
          <cell r="O7">
            <v>16</v>
          </cell>
          <cell r="P7">
            <v>16</v>
          </cell>
          <cell r="Q7">
            <v>0.08</v>
          </cell>
          <cell r="R7">
            <v>0.04</v>
          </cell>
          <cell r="S7">
            <v>2.6666666666666665E-2</v>
          </cell>
          <cell r="V7">
            <v>16</v>
          </cell>
          <cell r="W7">
            <v>18</v>
          </cell>
          <cell r="X7">
            <v>11</v>
          </cell>
          <cell r="Y7">
            <v>18</v>
          </cell>
          <cell r="Z7">
            <v>16</v>
          </cell>
          <cell r="AA7">
            <v>40</v>
          </cell>
          <cell r="AB7">
            <v>0.184</v>
          </cell>
        </row>
        <row r="8">
          <cell r="I8">
            <v>124</v>
          </cell>
          <cell r="J8">
            <v>69</v>
          </cell>
          <cell r="K8">
            <v>15</v>
          </cell>
          <cell r="L8">
            <v>38</v>
          </cell>
          <cell r="M8">
            <v>42</v>
          </cell>
          <cell r="N8">
            <v>5</v>
          </cell>
          <cell r="O8">
            <v>19</v>
          </cell>
          <cell r="P8">
            <v>19</v>
          </cell>
          <cell r="Q8">
            <v>9.5000000000000001E-2</v>
          </cell>
          <cell r="R8">
            <v>4.7500000000000001E-2</v>
          </cell>
          <cell r="S8">
            <v>3.1666666666666662E-2</v>
          </cell>
          <cell r="V8">
            <v>19</v>
          </cell>
          <cell r="W8">
            <v>22</v>
          </cell>
          <cell r="X8">
            <v>13</v>
          </cell>
          <cell r="Y8">
            <v>22</v>
          </cell>
          <cell r="Z8">
            <v>19</v>
          </cell>
          <cell r="AA8">
            <v>48</v>
          </cell>
          <cell r="AB8">
            <v>0.22066666666666668</v>
          </cell>
        </row>
        <row r="9">
          <cell r="I9">
            <v>144</v>
          </cell>
          <cell r="J9">
            <v>80</v>
          </cell>
          <cell r="K9">
            <v>18</v>
          </cell>
          <cell r="L9">
            <v>44</v>
          </cell>
          <cell r="M9">
            <v>49</v>
          </cell>
          <cell r="N9">
            <v>6</v>
          </cell>
          <cell r="O9">
            <v>22</v>
          </cell>
          <cell r="P9">
            <v>22</v>
          </cell>
          <cell r="Q9">
            <v>0.11</v>
          </cell>
          <cell r="R9">
            <v>5.5E-2</v>
          </cell>
          <cell r="S9">
            <v>3.6666666666666667E-2</v>
          </cell>
          <cell r="V9">
            <v>22</v>
          </cell>
          <cell r="W9">
            <v>26</v>
          </cell>
          <cell r="X9">
            <v>16</v>
          </cell>
          <cell r="Y9">
            <v>26</v>
          </cell>
          <cell r="Z9">
            <v>22</v>
          </cell>
          <cell r="AA9">
            <v>56</v>
          </cell>
          <cell r="AB9">
            <v>0.25666666666666665</v>
          </cell>
        </row>
        <row r="10">
          <cell r="I10">
            <v>165</v>
          </cell>
          <cell r="J10">
            <v>92</v>
          </cell>
          <cell r="K10">
            <v>20</v>
          </cell>
          <cell r="L10">
            <v>51</v>
          </cell>
          <cell r="M10">
            <v>56</v>
          </cell>
          <cell r="N10">
            <v>7</v>
          </cell>
          <cell r="O10">
            <v>25</v>
          </cell>
          <cell r="P10">
            <v>26</v>
          </cell>
          <cell r="Q10">
            <v>0.13</v>
          </cell>
          <cell r="R10">
            <v>6.25E-2</v>
          </cell>
          <cell r="S10">
            <v>4.3333333333333328E-2</v>
          </cell>
          <cell r="V10">
            <v>26</v>
          </cell>
          <cell r="W10">
            <v>29</v>
          </cell>
          <cell r="X10">
            <v>18</v>
          </cell>
          <cell r="Y10">
            <v>29</v>
          </cell>
          <cell r="Z10">
            <v>26</v>
          </cell>
          <cell r="AA10">
            <v>64</v>
          </cell>
          <cell r="AB10">
            <v>0.29466666666666663</v>
          </cell>
        </row>
        <row r="11">
          <cell r="I11">
            <v>18</v>
          </cell>
          <cell r="J11">
            <v>9</v>
          </cell>
          <cell r="K11">
            <v>2</v>
          </cell>
          <cell r="L11">
            <v>5</v>
          </cell>
          <cell r="M11">
            <v>5</v>
          </cell>
          <cell r="N11">
            <v>1</v>
          </cell>
          <cell r="O11">
            <v>2</v>
          </cell>
          <cell r="P11">
            <v>2</v>
          </cell>
          <cell r="Q11">
            <v>0.01</v>
          </cell>
          <cell r="R11">
            <v>5.0000000000000001E-3</v>
          </cell>
          <cell r="S11">
            <v>3.3333333333333331E-3</v>
          </cell>
          <cell r="V11">
            <v>2</v>
          </cell>
          <cell r="W11">
            <v>3</v>
          </cell>
          <cell r="X11">
            <v>2</v>
          </cell>
          <cell r="Y11">
            <v>3</v>
          </cell>
          <cell r="Z11">
            <v>2</v>
          </cell>
          <cell r="AA11">
            <v>6</v>
          </cell>
          <cell r="AB11">
            <v>0.08</v>
          </cell>
        </row>
        <row r="12">
          <cell r="I12">
            <v>36</v>
          </cell>
          <cell r="J12">
            <v>17</v>
          </cell>
          <cell r="K12">
            <v>4</v>
          </cell>
          <cell r="L12">
            <v>10</v>
          </cell>
          <cell r="M12">
            <v>11</v>
          </cell>
          <cell r="N12">
            <v>1</v>
          </cell>
          <cell r="O12">
            <v>5</v>
          </cell>
          <cell r="P12">
            <v>5</v>
          </cell>
          <cell r="Q12">
            <v>2.5000000000000001E-2</v>
          </cell>
          <cell r="R12">
            <v>1.2500000000000001E-2</v>
          </cell>
          <cell r="S12">
            <v>8.3333333333333332E-3</v>
          </cell>
          <cell r="V12">
            <v>5</v>
          </cell>
          <cell r="W12">
            <v>6</v>
          </cell>
          <cell r="X12">
            <v>3</v>
          </cell>
          <cell r="Y12">
            <v>6</v>
          </cell>
          <cell r="Z12">
            <v>5</v>
          </cell>
          <cell r="AA12">
            <v>12</v>
          </cell>
          <cell r="AB12">
            <v>0.08</v>
          </cell>
        </row>
        <row r="13">
          <cell r="I13">
            <v>55</v>
          </cell>
          <cell r="J13">
            <v>26</v>
          </cell>
          <cell r="K13">
            <v>6</v>
          </cell>
          <cell r="L13">
            <v>14</v>
          </cell>
          <cell r="M13">
            <v>16</v>
          </cell>
          <cell r="N13">
            <v>2</v>
          </cell>
          <cell r="O13">
            <v>7</v>
          </cell>
          <cell r="P13">
            <v>7</v>
          </cell>
          <cell r="Q13">
            <v>3.5000000000000003E-2</v>
          </cell>
          <cell r="R13">
            <v>1.7500000000000002E-2</v>
          </cell>
          <cell r="S13">
            <v>1.1666666666666667E-2</v>
          </cell>
          <cell r="V13">
            <v>7</v>
          </cell>
          <cell r="W13">
            <v>8</v>
          </cell>
          <cell r="X13">
            <v>5</v>
          </cell>
          <cell r="Y13">
            <v>8</v>
          </cell>
          <cell r="Z13">
            <v>7</v>
          </cell>
          <cell r="AA13">
            <v>18</v>
          </cell>
          <cell r="AB13">
            <v>8.8666666666666671E-2</v>
          </cell>
        </row>
        <row r="14">
          <cell r="I14">
            <v>73</v>
          </cell>
          <cell r="J14">
            <v>34</v>
          </cell>
          <cell r="K14">
            <v>8</v>
          </cell>
          <cell r="L14">
            <v>19</v>
          </cell>
          <cell r="M14">
            <v>21</v>
          </cell>
          <cell r="N14">
            <v>3</v>
          </cell>
          <cell r="O14">
            <v>9</v>
          </cell>
          <cell r="P14">
            <v>10</v>
          </cell>
          <cell r="Q14">
            <v>0.05</v>
          </cell>
          <cell r="R14">
            <v>2.2499999999999999E-2</v>
          </cell>
          <cell r="S14">
            <v>1.6666666666666666E-2</v>
          </cell>
          <cell r="V14">
            <v>10</v>
          </cell>
          <cell r="W14">
            <v>11</v>
          </cell>
          <cell r="X14">
            <v>7</v>
          </cell>
          <cell r="Y14">
            <v>11</v>
          </cell>
          <cell r="Z14">
            <v>10</v>
          </cell>
          <cell r="AA14">
            <v>24</v>
          </cell>
          <cell r="AB14">
            <v>0.11800000000000001</v>
          </cell>
        </row>
        <row r="15">
          <cell r="I15">
            <v>91</v>
          </cell>
          <cell r="J15">
            <v>43</v>
          </cell>
          <cell r="K15">
            <v>10</v>
          </cell>
          <cell r="L15">
            <v>24</v>
          </cell>
          <cell r="M15">
            <v>26</v>
          </cell>
          <cell r="N15">
            <v>3</v>
          </cell>
          <cell r="O15">
            <v>12</v>
          </cell>
          <cell r="P15">
            <v>12</v>
          </cell>
          <cell r="Q15">
            <v>0.06</v>
          </cell>
          <cell r="R15">
            <v>0.03</v>
          </cell>
          <cell r="S15">
            <v>0.02</v>
          </cell>
          <cell r="V15">
            <v>12</v>
          </cell>
          <cell r="W15">
            <v>14</v>
          </cell>
          <cell r="X15">
            <v>8</v>
          </cell>
          <cell r="Y15">
            <v>14</v>
          </cell>
          <cell r="Z15">
            <v>12</v>
          </cell>
          <cell r="AA15">
            <v>30</v>
          </cell>
          <cell r="AB15">
            <v>0.14733333333333332</v>
          </cell>
        </row>
        <row r="16">
          <cell r="I16">
            <v>109</v>
          </cell>
          <cell r="J16">
            <v>51</v>
          </cell>
          <cell r="K16">
            <v>12</v>
          </cell>
          <cell r="L16">
            <v>29</v>
          </cell>
          <cell r="M16">
            <v>32</v>
          </cell>
          <cell r="N16">
            <v>4</v>
          </cell>
          <cell r="O16">
            <v>14</v>
          </cell>
          <cell r="P16">
            <v>14</v>
          </cell>
          <cell r="Q16">
            <v>7.0000000000000007E-2</v>
          </cell>
          <cell r="R16">
            <v>3.5000000000000003E-2</v>
          </cell>
          <cell r="S16">
            <v>2.3333333333333334E-2</v>
          </cell>
          <cell r="V16">
            <v>14</v>
          </cell>
          <cell r="W16">
            <v>17</v>
          </cell>
          <cell r="X16">
            <v>10</v>
          </cell>
          <cell r="Y16">
            <v>17</v>
          </cell>
          <cell r="Z16">
            <v>14</v>
          </cell>
          <cell r="AA16">
            <v>36</v>
          </cell>
          <cell r="AB16">
            <v>0.17666666666666667</v>
          </cell>
        </row>
        <row r="17">
          <cell r="I17">
            <v>128</v>
          </cell>
          <cell r="J17">
            <v>60</v>
          </cell>
          <cell r="K17">
            <v>13</v>
          </cell>
          <cell r="L17">
            <v>33</v>
          </cell>
          <cell r="M17">
            <v>37</v>
          </cell>
          <cell r="N17">
            <v>5</v>
          </cell>
          <cell r="O17">
            <v>16</v>
          </cell>
          <cell r="P17">
            <v>17</v>
          </cell>
          <cell r="Q17">
            <v>8.5000000000000006E-2</v>
          </cell>
          <cell r="R17">
            <v>0.04</v>
          </cell>
          <cell r="S17">
            <v>2.8333333333333335E-2</v>
          </cell>
          <cell r="V17">
            <v>17</v>
          </cell>
          <cell r="W17">
            <v>19</v>
          </cell>
          <cell r="X17">
            <v>12</v>
          </cell>
          <cell r="Y17">
            <v>19</v>
          </cell>
          <cell r="Z17">
            <v>17</v>
          </cell>
          <cell r="AA17">
            <v>42</v>
          </cell>
          <cell r="AB17">
            <v>0.20600000000000002</v>
          </cell>
        </row>
        <row r="18">
          <cell r="I18">
            <v>146</v>
          </cell>
          <cell r="J18">
            <v>69</v>
          </cell>
          <cell r="K18">
            <v>15</v>
          </cell>
          <cell r="L18">
            <v>38</v>
          </cell>
          <cell r="M18">
            <v>42</v>
          </cell>
          <cell r="N18">
            <v>5</v>
          </cell>
          <cell r="O18">
            <v>19</v>
          </cell>
          <cell r="P18">
            <v>19</v>
          </cell>
          <cell r="Q18">
            <v>9.5000000000000001E-2</v>
          </cell>
          <cell r="R18">
            <v>4.7500000000000001E-2</v>
          </cell>
          <cell r="S18">
            <v>3.1666666666666662E-2</v>
          </cell>
          <cell r="V18">
            <v>19</v>
          </cell>
          <cell r="W18">
            <v>22</v>
          </cell>
          <cell r="X18">
            <v>13</v>
          </cell>
          <cell r="Y18">
            <v>22</v>
          </cell>
          <cell r="Z18">
            <v>19</v>
          </cell>
          <cell r="AA18">
            <v>48</v>
          </cell>
          <cell r="AB18">
            <v>0.23533333333333334</v>
          </cell>
        </row>
        <row r="19">
          <cell r="I19">
            <v>20</v>
          </cell>
          <cell r="J19">
            <v>4</v>
          </cell>
          <cell r="K19">
            <v>1</v>
          </cell>
          <cell r="L19">
            <v>2</v>
          </cell>
          <cell r="M19">
            <v>2</v>
          </cell>
          <cell r="N19">
            <v>0</v>
          </cell>
          <cell r="O19">
            <v>1</v>
          </cell>
          <cell r="P19">
            <v>1</v>
          </cell>
          <cell r="Q19">
            <v>5.0000000000000001E-3</v>
          </cell>
          <cell r="R19">
            <v>2.5000000000000001E-3</v>
          </cell>
          <cell r="S19">
            <v>1.6666666666666666E-3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3</v>
          </cell>
          <cell r="AB19">
            <v>0.08</v>
          </cell>
        </row>
        <row r="20">
          <cell r="I20">
            <v>40</v>
          </cell>
          <cell r="J20">
            <v>7</v>
          </cell>
          <cell r="K20">
            <v>2</v>
          </cell>
          <cell r="L20">
            <v>4</v>
          </cell>
          <cell r="M20">
            <v>4</v>
          </cell>
          <cell r="N20">
            <v>1</v>
          </cell>
          <cell r="O20">
            <v>2</v>
          </cell>
          <cell r="P20">
            <v>2</v>
          </cell>
          <cell r="Q20">
            <v>0.01</v>
          </cell>
          <cell r="R20">
            <v>5.0000000000000001E-3</v>
          </cell>
          <cell r="S20">
            <v>3.3333333333333331E-3</v>
          </cell>
          <cell r="V20">
            <v>2</v>
          </cell>
          <cell r="W20">
            <v>2</v>
          </cell>
          <cell r="X20">
            <v>1</v>
          </cell>
          <cell r="Y20">
            <v>2</v>
          </cell>
          <cell r="Z20">
            <v>2</v>
          </cell>
          <cell r="AA20">
            <v>5</v>
          </cell>
          <cell r="AB20">
            <v>0.08</v>
          </cell>
        </row>
        <row r="21">
          <cell r="I21">
            <v>59</v>
          </cell>
          <cell r="J21">
            <v>11</v>
          </cell>
          <cell r="K21">
            <v>2</v>
          </cell>
          <cell r="L21">
            <v>6</v>
          </cell>
          <cell r="M21">
            <v>7</v>
          </cell>
          <cell r="N21">
            <v>1</v>
          </cell>
          <cell r="O21">
            <v>3</v>
          </cell>
          <cell r="P21">
            <v>3</v>
          </cell>
          <cell r="Q21">
            <v>1.4999999999999999E-2</v>
          </cell>
          <cell r="R21">
            <v>7.4999999999999997E-3</v>
          </cell>
          <cell r="S21">
            <v>5.0000000000000001E-3</v>
          </cell>
          <cell r="V21">
            <v>3</v>
          </cell>
          <cell r="W21">
            <v>3</v>
          </cell>
          <cell r="X21">
            <v>2</v>
          </cell>
          <cell r="Y21">
            <v>3</v>
          </cell>
          <cell r="Z21">
            <v>3</v>
          </cell>
          <cell r="AA21">
            <v>8</v>
          </cell>
          <cell r="AB21">
            <v>0.08</v>
          </cell>
        </row>
        <row r="22">
          <cell r="I22">
            <v>79</v>
          </cell>
          <cell r="J22">
            <v>14</v>
          </cell>
          <cell r="K22">
            <v>3</v>
          </cell>
          <cell r="L22">
            <v>8</v>
          </cell>
          <cell r="M22">
            <v>9</v>
          </cell>
          <cell r="N22">
            <v>1</v>
          </cell>
          <cell r="O22">
            <v>4</v>
          </cell>
          <cell r="P22">
            <v>4</v>
          </cell>
          <cell r="Q22">
            <v>0.02</v>
          </cell>
          <cell r="R22">
            <v>0.01</v>
          </cell>
          <cell r="S22">
            <v>6.6666666666666662E-3</v>
          </cell>
          <cell r="V22">
            <v>4</v>
          </cell>
          <cell r="W22">
            <v>5</v>
          </cell>
          <cell r="X22">
            <v>3</v>
          </cell>
          <cell r="Y22">
            <v>5</v>
          </cell>
          <cell r="Z22">
            <v>4</v>
          </cell>
          <cell r="AA22">
            <v>10</v>
          </cell>
          <cell r="AB22">
            <v>8.1333333333333327E-2</v>
          </cell>
        </row>
        <row r="23">
          <cell r="I23">
            <v>99</v>
          </cell>
          <cell r="J23">
            <v>18</v>
          </cell>
          <cell r="K23">
            <v>4</v>
          </cell>
          <cell r="L23">
            <v>10</v>
          </cell>
          <cell r="M23">
            <v>11</v>
          </cell>
          <cell r="N23">
            <v>1</v>
          </cell>
          <cell r="O23">
            <v>5</v>
          </cell>
          <cell r="P23">
            <v>5</v>
          </cell>
          <cell r="Q23">
            <v>2.5000000000000001E-2</v>
          </cell>
          <cell r="R23">
            <v>1.2500000000000001E-2</v>
          </cell>
          <cell r="S23">
            <v>8.3333333333333332E-3</v>
          </cell>
          <cell r="V23">
            <v>5</v>
          </cell>
          <cell r="W23">
            <v>6</v>
          </cell>
          <cell r="X23">
            <v>4</v>
          </cell>
          <cell r="Y23">
            <v>6</v>
          </cell>
          <cell r="Z23">
            <v>5</v>
          </cell>
          <cell r="AA23">
            <v>13</v>
          </cell>
          <cell r="AB23">
            <v>0.10199999999999999</v>
          </cell>
        </row>
        <row r="24">
          <cell r="I24">
            <v>119</v>
          </cell>
          <cell r="J24">
            <v>21</v>
          </cell>
          <cell r="K24">
            <v>5</v>
          </cell>
          <cell r="L24">
            <v>12</v>
          </cell>
          <cell r="M24">
            <v>13</v>
          </cell>
          <cell r="N24">
            <v>2</v>
          </cell>
          <cell r="O24">
            <v>6</v>
          </cell>
          <cell r="P24">
            <v>6</v>
          </cell>
          <cell r="Q24">
            <v>0.03</v>
          </cell>
          <cell r="R24">
            <v>1.4999999999999999E-2</v>
          </cell>
          <cell r="S24">
            <v>0.01</v>
          </cell>
          <cell r="V24">
            <v>6</v>
          </cell>
          <cell r="W24">
            <v>7</v>
          </cell>
          <cell r="X24">
            <v>4</v>
          </cell>
          <cell r="Y24">
            <v>7</v>
          </cell>
          <cell r="Z24">
            <v>6</v>
          </cell>
          <cell r="AA24">
            <v>15</v>
          </cell>
          <cell r="AB24">
            <v>0.12266666666666667</v>
          </cell>
        </row>
        <row r="25">
          <cell r="I25">
            <v>139</v>
          </cell>
          <cell r="J25">
            <v>25</v>
          </cell>
          <cell r="K25">
            <v>6</v>
          </cell>
          <cell r="L25">
            <v>14</v>
          </cell>
          <cell r="M25">
            <v>15</v>
          </cell>
          <cell r="N25">
            <v>2</v>
          </cell>
          <cell r="O25">
            <v>7</v>
          </cell>
          <cell r="P25">
            <v>7</v>
          </cell>
          <cell r="Q25">
            <v>3.5000000000000003E-2</v>
          </cell>
          <cell r="R25">
            <v>1.7500000000000002E-2</v>
          </cell>
          <cell r="S25">
            <v>1.1666666666666667E-2</v>
          </cell>
          <cell r="V25">
            <v>7</v>
          </cell>
          <cell r="W25">
            <v>8</v>
          </cell>
          <cell r="X25">
            <v>5</v>
          </cell>
          <cell r="Y25">
            <v>8</v>
          </cell>
          <cell r="Z25">
            <v>7</v>
          </cell>
          <cell r="AA25">
            <v>18</v>
          </cell>
          <cell r="AB25">
            <v>0.14333333333333334</v>
          </cell>
        </row>
        <row r="26">
          <cell r="I26">
            <v>158</v>
          </cell>
          <cell r="J26">
            <v>29</v>
          </cell>
          <cell r="K26">
            <v>6</v>
          </cell>
          <cell r="L26">
            <v>16</v>
          </cell>
          <cell r="M26">
            <v>18</v>
          </cell>
          <cell r="N26">
            <v>2</v>
          </cell>
          <cell r="O26">
            <v>8</v>
          </cell>
          <cell r="P26">
            <v>8</v>
          </cell>
          <cell r="Q26">
            <v>0.04</v>
          </cell>
          <cell r="R26">
            <v>0.02</v>
          </cell>
          <cell r="S26">
            <v>1.3333333333333332E-2</v>
          </cell>
          <cell r="V26">
            <v>8</v>
          </cell>
          <cell r="W26">
            <v>9</v>
          </cell>
          <cell r="X26">
            <v>6</v>
          </cell>
          <cell r="Y26">
            <v>9</v>
          </cell>
          <cell r="Z26">
            <v>8</v>
          </cell>
          <cell r="AA26">
            <v>20</v>
          </cell>
          <cell r="AB26">
            <v>0.16333333333333333</v>
          </cell>
        </row>
        <row r="27">
          <cell r="I27">
            <v>23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</row>
        <row r="28">
          <cell r="I28">
            <v>45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</row>
        <row r="29">
          <cell r="I29">
            <v>68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</row>
        <row r="30">
          <cell r="I30">
            <v>90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</row>
        <row r="31">
          <cell r="I31">
            <v>113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</row>
        <row r="32">
          <cell r="I32">
            <v>135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</row>
        <row r="33">
          <cell r="I33">
            <v>158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</row>
        <row r="34">
          <cell r="I34">
            <v>181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</row>
        <row r="35">
          <cell r="I35">
            <v>21</v>
          </cell>
          <cell r="J35">
            <v>10</v>
          </cell>
          <cell r="K35">
            <v>3</v>
          </cell>
          <cell r="L35">
            <v>6</v>
          </cell>
          <cell r="M35">
            <v>6</v>
          </cell>
          <cell r="N35">
            <v>1</v>
          </cell>
          <cell r="O35">
            <v>6</v>
          </cell>
          <cell r="P35">
            <v>3</v>
          </cell>
          <cell r="Q35">
            <v>1.4999999999999999E-2</v>
          </cell>
          <cell r="R35">
            <v>1.4999999999999999E-2</v>
          </cell>
          <cell r="S35">
            <v>5.0000000000000001E-3</v>
          </cell>
          <cell r="V35">
            <v>4</v>
          </cell>
          <cell r="W35">
            <v>2</v>
          </cell>
          <cell r="X35">
            <v>3</v>
          </cell>
          <cell r="Y35">
            <v>3</v>
          </cell>
          <cell r="Z35">
            <v>3</v>
          </cell>
          <cell r="AA35">
            <v>9</v>
          </cell>
          <cell r="AB35">
            <v>0.08</v>
          </cell>
        </row>
        <row r="36">
          <cell r="I36">
            <v>42</v>
          </cell>
          <cell r="J36">
            <v>19</v>
          </cell>
          <cell r="K36">
            <v>6</v>
          </cell>
          <cell r="L36">
            <v>13</v>
          </cell>
          <cell r="M36">
            <v>12</v>
          </cell>
          <cell r="N36">
            <v>2</v>
          </cell>
          <cell r="O36">
            <v>11</v>
          </cell>
          <cell r="P36">
            <v>6</v>
          </cell>
          <cell r="Q36">
            <v>0.03</v>
          </cell>
          <cell r="R36">
            <v>2.75E-2</v>
          </cell>
          <cell r="S36">
            <v>0.01</v>
          </cell>
          <cell r="V36">
            <v>7</v>
          </cell>
          <cell r="W36">
            <v>4</v>
          </cell>
          <cell r="X36">
            <v>6</v>
          </cell>
          <cell r="Y36">
            <v>6</v>
          </cell>
          <cell r="Z36">
            <v>6</v>
          </cell>
          <cell r="AA36">
            <v>18</v>
          </cell>
          <cell r="AB36">
            <v>0.08</v>
          </cell>
        </row>
        <row r="37">
          <cell r="I37">
            <v>62</v>
          </cell>
          <cell r="J37">
            <v>29</v>
          </cell>
          <cell r="K37">
            <v>10</v>
          </cell>
          <cell r="L37">
            <v>19</v>
          </cell>
          <cell r="M37">
            <v>17</v>
          </cell>
          <cell r="N37">
            <v>3</v>
          </cell>
          <cell r="O37">
            <v>17</v>
          </cell>
          <cell r="P37">
            <v>10</v>
          </cell>
          <cell r="Q37">
            <v>0.05</v>
          </cell>
          <cell r="R37">
            <v>4.2500000000000003E-2</v>
          </cell>
          <cell r="S37">
            <v>1.6666666666666666E-2</v>
          </cell>
          <cell r="V37">
            <v>11</v>
          </cell>
          <cell r="W37">
            <v>7</v>
          </cell>
          <cell r="X37">
            <v>10</v>
          </cell>
          <cell r="Y37">
            <v>10</v>
          </cell>
          <cell r="Z37">
            <v>10</v>
          </cell>
          <cell r="AA37">
            <v>28</v>
          </cell>
          <cell r="AB37">
            <v>0.11133333333333333</v>
          </cell>
        </row>
        <row r="38">
          <cell r="I38">
            <v>83</v>
          </cell>
          <cell r="J38">
            <v>38</v>
          </cell>
          <cell r="K38">
            <v>13</v>
          </cell>
          <cell r="L38">
            <v>26</v>
          </cell>
          <cell r="M38">
            <v>23</v>
          </cell>
          <cell r="N38">
            <v>4</v>
          </cell>
          <cell r="O38">
            <v>22</v>
          </cell>
          <cell r="P38">
            <v>13</v>
          </cell>
          <cell r="Q38">
            <v>6.5000000000000002E-2</v>
          </cell>
          <cell r="R38">
            <v>5.5E-2</v>
          </cell>
          <cell r="S38">
            <v>2.1666666666666664E-2</v>
          </cell>
          <cell r="V38">
            <v>15</v>
          </cell>
          <cell r="W38">
            <v>9</v>
          </cell>
          <cell r="X38">
            <v>13</v>
          </cell>
          <cell r="Y38">
            <v>13</v>
          </cell>
          <cell r="Z38">
            <v>13</v>
          </cell>
          <cell r="AA38">
            <v>37</v>
          </cell>
          <cell r="AB38">
            <v>0.14800000000000002</v>
          </cell>
        </row>
        <row r="39">
          <cell r="I39">
            <v>104</v>
          </cell>
          <cell r="J39">
            <v>48</v>
          </cell>
          <cell r="K39">
            <v>16</v>
          </cell>
          <cell r="L39">
            <v>32</v>
          </cell>
          <cell r="M39">
            <v>29</v>
          </cell>
          <cell r="N39">
            <v>5</v>
          </cell>
          <cell r="O39">
            <v>28</v>
          </cell>
          <cell r="P39">
            <v>16</v>
          </cell>
          <cell r="Q39">
            <v>0.08</v>
          </cell>
          <cell r="R39">
            <v>7.0000000000000007E-2</v>
          </cell>
          <cell r="S39">
            <v>2.6666666666666665E-2</v>
          </cell>
          <cell r="V39">
            <v>18</v>
          </cell>
          <cell r="W39">
            <v>11</v>
          </cell>
          <cell r="X39">
            <v>16</v>
          </cell>
          <cell r="Y39">
            <v>16</v>
          </cell>
          <cell r="Z39">
            <v>16</v>
          </cell>
          <cell r="AA39">
            <v>46</v>
          </cell>
          <cell r="AB39">
            <v>0.18533333333333335</v>
          </cell>
        </row>
        <row r="40">
          <cell r="I40">
            <v>125</v>
          </cell>
          <cell r="J40">
            <v>58</v>
          </cell>
          <cell r="K40">
            <v>19</v>
          </cell>
          <cell r="L40">
            <v>38</v>
          </cell>
          <cell r="M40">
            <v>35</v>
          </cell>
          <cell r="N40">
            <v>6</v>
          </cell>
          <cell r="O40">
            <v>33</v>
          </cell>
          <cell r="P40">
            <v>19</v>
          </cell>
          <cell r="Q40">
            <v>9.5000000000000001E-2</v>
          </cell>
          <cell r="R40">
            <v>8.2500000000000004E-2</v>
          </cell>
          <cell r="S40">
            <v>3.1666666666666662E-2</v>
          </cell>
          <cell r="V40">
            <v>22</v>
          </cell>
          <cell r="W40">
            <v>13</v>
          </cell>
          <cell r="X40">
            <v>19</v>
          </cell>
          <cell r="Y40">
            <v>19</v>
          </cell>
          <cell r="Z40">
            <v>19</v>
          </cell>
          <cell r="AA40">
            <v>55</v>
          </cell>
          <cell r="AB40">
            <v>0.222</v>
          </cell>
        </row>
        <row r="41">
          <cell r="I41">
            <v>146</v>
          </cell>
          <cell r="J41">
            <v>67</v>
          </cell>
          <cell r="K41">
            <v>22</v>
          </cell>
          <cell r="L41">
            <v>45</v>
          </cell>
          <cell r="M41">
            <v>40</v>
          </cell>
          <cell r="N41">
            <v>7</v>
          </cell>
          <cell r="O41">
            <v>39</v>
          </cell>
          <cell r="P41">
            <v>22</v>
          </cell>
          <cell r="Q41">
            <v>0.11</v>
          </cell>
          <cell r="R41">
            <v>9.7500000000000003E-2</v>
          </cell>
          <cell r="S41">
            <v>3.6666666666666667E-2</v>
          </cell>
          <cell r="V41">
            <v>26</v>
          </cell>
          <cell r="W41">
            <v>16</v>
          </cell>
          <cell r="X41">
            <v>22</v>
          </cell>
          <cell r="Y41">
            <v>22</v>
          </cell>
          <cell r="Z41">
            <v>22</v>
          </cell>
          <cell r="AA41">
            <v>64</v>
          </cell>
          <cell r="AB41">
            <v>0.25866666666666666</v>
          </cell>
        </row>
        <row r="42">
          <cell r="I42">
            <v>166</v>
          </cell>
          <cell r="J42">
            <v>77</v>
          </cell>
          <cell r="K42">
            <v>26</v>
          </cell>
          <cell r="L42">
            <v>51</v>
          </cell>
          <cell r="M42">
            <v>46</v>
          </cell>
          <cell r="N42">
            <v>8</v>
          </cell>
          <cell r="O42">
            <v>44</v>
          </cell>
          <cell r="P42">
            <v>26</v>
          </cell>
          <cell r="Q42">
            <v>0.13</v>
          </cell>
          <cell r="R42">
            <v>0.11</v>
          </cell>
          <cell r="S42">
            <v>4.3333333333333328E-2</v>
          </cell>
          <cell r="V42">
            <v>29</v>
          </cell>
          <cell r="W42">
            <v>18</v>
          </cell>
          <cell r="X42">
            <v>26</v>
          </cell>
          <cell r="Y42">
            <v>26</v>
          </cell>
          <cell r="Z42">
            <v>26</v>
          </cell>
          <cell r="AA42">
            <v>74</v>
          </cell>
          <cell r="AB42">
            <v>0.29600000000000004</v>
          </cell>
        </row>
        <row r="43">
          <cell r="I43">
            <v>18</v>
          </cell>
          <cell r="J43">
            <v>7</v>
          </cell>
          <cell r="K43">
            <v>2</v>
          </cell>
          <cell r="L43">
            <v>5</v>
          </cell>
          <cell r="M43">
            <v>4</v>
          </cell>
          <cell r="N43">
            <v>1</v>
          </cell>
          <cell r="O43">
            <v>4</v>
          </cell>
          <cell r="P43">
            <v>2</v>
          </cell>
          <cell r="Q43">
            <v>0.01</v>
          </cell>
          <cell r="R43">
            <v>0.01</v>
          </cell>
          <cell r="S43">
            <v>3.3333333333333331E-3</v>
          </cell>
          <cell r="V43">
            <v>3</v>
          </cell>
          <cell r="W43">
            <v>2</v>
          </cell>
          <cell r="X43">
            <v>2</v>
          </cell>
          <cell r="Y43">
            <v>2</v>
          </cell>
          <cell r="Z43">
            <v>2</v>
          </cell>
          <cell r="AA43">
            <v>7</v>
          </cell>
          <cell r="AB43">
            <v>0.08</v>
          </cell>
        </row>
        <row r="44">
          <cell r="I44">
            <v>37</v>
          </cell>
          <cell r="J44">
            <v>14</v>
          </cell>
          <cell r="K44">
            <v>5</v>
          </cell>
          <cell r="L44">
            <v>10</v>
          </cell>
          <cell r="M44">
            <v>9</v>
          </cell>
          <cell r="N44">
            <v>2</v>
          </cell>
          <cell r="O44">
            <v>8</v>
          </cell>
          <cell r="P44">
            <v>5</v>
          </cell>
          <cell r="Q44">
            <v>2.5000000000000001E-2</v>
          </cell>
          <cell r="R44">
            <v>0.02</v>
          </cell>
          <cell r="S44">
            <v>8.3333333333333332E-3</v>
          </cell>
          <cell r="V44">
            <v>6</v>
          </cell>
          <cell r="W44">
            <v>3</v>
          </cell>
          <cell r="X44">
            <v>5</v>
          </cell>
          <cell r="Y44">
            <v>5</v>
          </cell>
          <cell r="Z44">
            <v>5</v>
          </cell>
          <cell r="AA44">
            <v>14</v>
          </cell>
          <cell r="AB44">
            <v>0.08</v>
          </cell>
        </row>
        <row r="45">
          <cell r="I45">
            <v>55</v>
          </cell>
          <cell r="J45">
            <v>22</v>
          </cell>
          <cell r="K45">
            <v>7</v>
          </cell>
          <cell r="L45">
            <v>14</v>
          </cell>
          <cell r="M45">
            <v>13</v>
          </cell>
          <cell r="N45">
            <v>2</v>
          </cell>
          <cell r="O45">
            <v>12</v>
          </cell>
          <cell r="P45">
            <v>7</v>
          </cell>
          <cell r="Q45">
            <v>3.5000000000000003E-2</v>
          </cell>
          <cell r="R45">
            <v>0.03</v>
          </cell>
          <cell r="S45">
            <v>1.1666666666666667E-2</v>
          </cell>
          <cell r="V45">
            <v>8</v>
          </cell>
          <cell r="W45">
            <v>5</v>
          </cell>
          <cell r="X45">
            <v>7</v>
          </cell>
          <cell r="Y45">
            <v>7</v>
          </cell>
          <cell r="Z45">
            <v>7</v>
          </cell>
          <cell r="AA45">
            <v>21</v>
          </cell>
          <cell r="AB45">
            <v>8.8000000000000009E-2</v>
          </cell>
        </row>
        <row r="46">
          <cell r="I46">
            <v>74</v>
          </cell>
          <cell r="J46">
            <v>29</v>
          </cell>
          <cell r="K46">
            <v>10</v>
          </cell>
          <cell r="L46">
            <v>19</v>
          </cell>
          <cell r="M46">
            <v>17</v>
          </cell>
          <cell r="N46">
            <v>3</v>
          </cell>
          <cell r="O46">
            <v>17</v>
          </cell>
          <cell r="P46">
            <v>10</v>
          </cell>
          <cell r="Q46">
            <v>0.05</v>
          </cell>
          <cell r="R46">
            <v>4.2500000000000003E-2</v>
          </cell>
          <cell r="S46">
            <v>1.6666666666666666E-2</v>
          </cell>
          <cell r="V46">
            <v>11</v>
          </cell>
          <cell r="W46">
            <v>7</v>
          </cell>
          <cell r="X46">
            <v>10</v>
          </cell>
          <cell r="Y46">
            <v>10</v>
          </cell>
          <cell r="Z46">
            <v>10</v>
          </cell>
          <cell r="AA46">
            <v>28</v>
          </cell>
          <cell r="AB46">
            <v>0.11933333333333333</v>
          </cell>
        </row>
        <row r="47">
          <cell r="I47">
            <v>92</v>
          </cell>
          <cell r="J47">
            <v>36</v>
          </cell>
          <cell r="K47">
            <v>12</v>
          </cell>
          <cell r="L47">
            <v>24</v>
          </cell>
          <cell r="M47">
            <v>22</v>
          </cell>
          <cell r="N47">
            <v>4</v>
          </cell>
          <cell r="O47">
            <v>21</v>
          </cell>
          <cell r="P47">
            <v>12</v>
          </cell>
          <cell r="Q47">
            <v>0.06</v>
          </cell>
          <cell r="R47">
            <v>5.2499999999999998E-2</v>
          </cell>
          <cell r="S47">
            <v>0.02</v>
          </cell>
          <cell r="V47">
            <v>14</v>
          </cell>
          <cell r="W47">
            <v>8</v>
          </cell>
          <cell r="X47">
            <v>12</v>
          </cell>
          <cell r="Y47">
            <v>12</v>
          </cell>
          <cell r="Z47">
            <v>12</v>
          </cell>
          <cell r="AA47">
            <v>35</v>
          </cell>
          <cell r="AB47">
            <v>0.14866666666666667</v>
          </cell>
        </row>
        <row r="48">
          <cell r="I48">
            <v>110</v>
          </cell>
          <cell r="J48">
            <v>43</v>
          </cell>
          <cell r="K48">
            <v>14</v>
          </cell>
          <cell r="L48">
            <v>29</v>
          </cell>
          <cell r="M48">
            <v>26</v>
          </cell>
          <cell r="N48">
            <v>5</v>
          </cell>
          <cell r="O48">
            <v>25</v>
          </cell>
          <cell r="P48">
            <v>14</v>
          </cell>
          <cell r="Q48">
            <v>7.0000000000000007E-2</v>
          </cell>
          <cell r="R48">
            <v>6.25E-2</v>
          </cell>
          <cell r="S48">
            <v>2.3333333333333334E-2</v>
          </cell>
          <cell r="V48">
            <v>17</v>
          </cell>
          <cell r="W48">
            <v>10</v>
          </cell>
          <cell r="X48">
            <v>14</v>
          </cell>
          <cell r="Y48">
            <v>14</v>
          </cell>
          <cell r="Z48">
            <v>14</v>
          </cell>
          <cell r="AA48">
            <v>41</v>
          </cell>
          <cell r="AB48">
            <v>0.17733333333333334</v>
          </cell>
        </row>
        <row r="49">
          <cell r="I49">
            <v>129</v>
          </cell>
          <cell r="J49">
            <v>50</v>
          </cell>
          <cell r="K49">
            <v>17</v>
          </cell>
          <cell r="L49">
            <v>34</v>
          </cell>
          <cell r="M49">
            <v>30</v>
          </cell>
          <cell r="N49">
            <v>5</v>
          </cell>
          <cell r="O49">
            <v>29</v>
          </cell>
          <cell r="P49">
            <v>17</v>
          </cell>
          <cell r="Q49">
            <v>8.5000000000000006E-2</v>
          </cell>
          <cell r="R49">
            <v>7.2499999999999995E-2</v>
          </cell>
          <cell r="S49">
            <v>2.8333333333333335E-2</v>
          </cell>
          <cell r="V49">
            <v>19</v>
          </cell>
          <cell r="W49">
            <v>12</v>
          </cell>
          <cell r="X49">
            <v>17</v>
          </cell>
          <cell r="Y49">
            <v>17</v>
          </cell>
          <cell r="Z49">
            <v>17</v>
          </cell>
          <cell r="AA49">
            <v>48</v>
          </cell>
          <cell r="AB49">
            <v>0.20733333333333334</v>
          </cell>
        </row>
        <row r="50">
          <cell r="I50">
            <v>147</v>
          </cell>
          <cell r="J50">
            <v>58</v>
          </cell>
          <cell r="K50">
            <v>19</v>
          </cell>
          <cell r="L50">
            <v>38</v>
          </cell>
          <cell r="M50">
            <v>35</v>
          </cell>
          <cell r="N50">
            <v>6</v>
          </cell>
          <cell r="O50">
            <v>33</v>
          </cell>
          <cell r="P50">
            <v>19</v>
          </cell>
          <cell r="Q50">
            <v>9.5000000000000001E-2</v>
          </cell>
          <cell r="R50">
            <v>8.2500000000000004E-2</v>
          </cell>
          <cell r="S50">
            <v>3.1666666666666662E-2</v>
          </cell>
          <cell r="V50">
            <v>22</v>
          </cell>
          <cell r="W50">
            <v>13</v>
          </cell>
          <cell r="X50">
            <v>19</v>
          </cell>
          <cell r="Y50">
            <v>19</v>
          </cell>
          <cell r="Z50">
            <v>19</v>
          </cell>
          <cell r="AA50">
            <v>55</v>
          </cell>
          <cell r="AB50">
            <v>0.23666666666666669</v>
          </cell>
        </row>
        <row r="51">
          <cell r="I51">
            <v>20</v>
          </cell>
          <cell r="J51">
            <v>3</v>
          </cell>
          <cell r="K51">
            <v>1</v>
          </cell>
          <cell r="L51">
            <v>2</v>
          </cell>
          <cell r="M51">
            <v>2</v>
          </cell>
          <cell r="N51">
            <v>0</v>
          </cell>
          <cell r="O51">
            <v>2</v>
          </cell>
          <cell r="P51">
            <v>1</v>
          </cell>
          <cell r="Q51">
            <v>5.0000000000000001E-3</v>
          </cell>
          <cell r="R51">
            <v>5.0000000000000001E-3</v>
          </cell>
          <cell r="S51">
            <v>1.6666666666666666E-3</v>
          </cell>
          <cell r="V51">
            <v>1</v>
          </cell>
          <cell r="W51">
            <v>1</v>
          </cell>
          <cell r="X51">
            <v>1</v>
          </cell>
          <cell r="Y51">
            <v>1</v>
          </cell>
          <cell r="Z51">
            <v>1</v>
          </cell>
          <cell r="AA51">
            <v>3</v>
          </cell>
          <cell r="AB51">
            <v>0.08</v>
          </cell>
        </row>
        <row r="52">
          <cell r="I52">
            <v>40</v>
          </cell>
          <cell r="J52">
            <v>6</v>
          </cell>
          <cell r="K52">
            <v>2</v>
          </cell>
          <cell r="L52">
            <v>4</v>
          </cell>
          <cell r="M52">
            <v>4</v>
          </cell>
          <cell r="N52">
            <v>1</v>
          </cell>
          <cell r="O52">
            <v>3</v>
          </cell>
          <cell r="P52">
            <v>2</v>
          </cell>
          <cell r="Q52">
            <v>0.01</v>
          </cell>
          <cell r="R52">
            <v>7.4999999999999997E-3</v>
          </cell>
          <cell r="S52">
            <v>3.3333333333333331E-3</v>
          </cell>
          <cell r="V52">
            <v>2</v>
          </cell>
          <cell r="W52">
            <v>1</v>
          </cell>
          <cell r="X52">
            <v>2</v>
          </cell>
          <cell r="Y52">
            <v>2</v>
          </cell>
          <cell r="Z52">
            <v>2</v>
          </cell>
          <cell r="AA52">
            <v>6</v>
          </cell>
          <cell r="AB52">
            <v>0.08</v>
          </cell>
        </row>
        <row r="53">
          <cell r="I53">
            <v>60</v>
          </cell>
          <cell r="J53">
            <v>9</v>
          </cell>
          <cell r="K53">
            <v>3</v>
          </cell>
          <cell r="L53">
            <v>6</v>
          </cell>
          <cell r="M53">
            <v>5</v>
          </cell>
          <cell r="N53">
            <v>1</v>
          </cell>
          <cell r="O53">
            <v>5</v>
          </cell>
          <cell r="P53">
            <v>3</v>
          </cell>
          <cell r="Q53">
            <v>1.4999999999999999E-2</v>
          </cell>
          <cell r="R53">
            <v>1.2500000000000001E-2</v>
          </cell>
          <cell r="S53">
            <v>5.0000000000000001E-3</v>
          </cell>
          <cell r="V53">
            <v>3</v>
          </cell>
          <cell r="W53">
            <v>2</v>
          </cell>
          <cell r="X53">
            <v>3</v>
          </cell>
          <cell r="Y53">
            <v>3</v>
          </cell>
          <cell r="Z53">
            <v>3</v>
          </cell>
          <cell r="AA53">
            <v>9</v>
          </cell>
          <cell r="AB53">
            <v>0.08</v>
          </cell>
        </row>
        <row r="54">
          <cell r="I54">
            <v>80</v>
          </cell>
          <cell r="J54">
            <v>12</v>
          </cell>
          <cell r="K54">
            <v>4</v>
          </cell>
          <cell r="L54">
            <v>8</v>
          </cell>
          <cell r="M54">
            <v>7</v>
          </cell>
          <cell r="N54">
            <v>1</v>
          </cell>
          <cell r="O54">
            <v>7</v>
          </cell>
          <cell r="P54">
            <v>4</v>
          </cell>
          <cell r="Q54">
            <v>0.02</v>
          </cell>
          <cell r="R54">
            <v>1.7500000000000002E-2</v>
          </cell>
          <cell r="S54">
            <v>6.6666666666666662E-3</v>
          </cell>
          <cell r="V54">
            <v>5</v>
          </cell>
          <cell r="W54">
            <v>3</v>
          </cell>
          <cell r="X54">
            <v>4</v>
          </cell>
          <cell r="Y54">
            <v>4</v>
          </cell>
          <cell r="Z54">
            <v>4</v>
          </cell>
          <cell r="AA54">
            <v>12</v>
          </cell>
          <cell r="AB54">
            <v>8.199999999999999E-2</v>
          </cell>
        </row>
        <row r="55">
          <cell r="I55">
            <v>100</v>
          </cell>
          <cell r="J55">
            <v>15</v>
          </cell>
          <cell r="K55">
            <v>5</v>
          </cell>
          <cell r="L55">
            <v>10</v>
          </cell>
          <cell r="M55">
            <v>9</v>
          </cell>
          <cell r="N55">
            <v>2</v>
          </cell>
          <cell r="O55">
            <v>9</v>
          </cell>
          <cell r="P55">
            <v>5</v>
          </cell>
          <cell r="Q55">
            <v>2.5000000000000001E-2</v>
          </cell>
          <cell r="R55">
            <v>2.2499999999999999E-2</v>
          </cell>
          <cell r="S55">
            <v>8.3333333333333332E-3</v>
          </cell>
          <cell r="V55">
            <v>6</v>
          </cell>
          <cell r="W55">
            <v>4</v>
          </cell>
          <cell r="X55">
            <v>5</v>
          </cell>
          <cell r="Y55">
            <v>5</v>
          </cell>
          <cell r="Z55">
            <v>5</v>
          </cell>
          <cell r="AA55">
            <v>14</v>
          </cell>
          <cell r="AB55">
            <v>0.10333333333333333</v>
          </cell>
        </row>
        <row r="56">
          <cell r="I56">
            <v>120</v>
          </cell>
          <cell r="J56">
            <v>18</v>
          </cell>
          <cell r="K56">
            <v>6</v>
          </cell>
          <cell r="L56">
            <v>12</v>
          </cell>
          <cell r="M56">
            <v>11</v>
          </cell>
          <cell r="N56">
            <v>2</v>
          </cell>
          <cell r="O56">
            <v>10</v>
          </cell>
          <cell r="P56">
            <v>6</v>
          </cell>
          <cell r="Q56">
            <v>0.03</v>
          </cell>
          <cell r="R56">
            <v>2.5000000000000001E-2</v>
          </cell>
          <cell r="S56">
            <v>0.01</v>
          </cell>
          <cell r="V56">
            <v>7</v>
          </cell>
          <cell r="W56">
            <v>4</v>
          </cell>
          <cell r="X56">
            <v>6</v>
          </cell>
          <cell r="Y56">
            <v>6</v>
          </cell>
          <cell r="Z56">
            <v>6</v>
          </cell>
          <cell r="AA56">
            <v>17</v>
          </cell>
          <cell r="AB56">
            <v>0.12333333333333334</v>
          </cell>
        </row>
        <row r="57">
          <cell r="I57">
            <v>140</v>
          </cell>
          <cell r="J57">
            <v>21</v>
          </cell>
          <cell r="K57">
            <v>7</v>
          </cell>
          <cell r="L57">
            <v>14</v>
          </cell>
          <cell r="M57">
            <v>13</v>
          </cell>
          <cell r="N57">
            <v>2</v>
          </cell>
          <cell r="O57">
            <v>12</v>
          </cell>
          <cell r="P57">
            <v>7</v>
          </cell>
          <cell r="Q57">
            <v>3.5000000000000003E-2</v>
          </cell>
          <cell r="R57">
            <v>0.03</v>
          </cell>
          <cell r="S57">
            <v>1.1666666666666667E-2</v>
          </cell>
          <cell r="V57">
            <v>8</v>
          </cell>
          <cell r="W57">
            <v>5</v>
          </cell>
          <cell r="X57">
            <v>7</v>
          </cell>
          <cell r="Y57">
            <v>7</v>
          </cell>
          <cell r="Z57">
            <v>7</v>
          </cell>
          <cell r="AA57">
            <v>20</v>
          </cell>
          <cell r="AB57">
            <v>0.14400000000000002</v>
          </cell>
        </row>
        <row r="58">
          <cell r="I58">
            <v>160</v>
          </cell>
          <cell r="J58">
            <v>24</v>
          </cell>
          <cell r="K58">
            <v>8</v>
          </cell>
          <cell r="L58">
            <v>16</v>
          </cell>
          <cell r="M58">
            <v>14</v>
          </cell>
          <cell r="N58">
            <v>3</v>
          </cell>
          <cell r="O58">
            <v>14</v>
          </cell>
          <cell r="P58">
            <v>8</v>
          </cell>
          <cell r="Q58">
            <v>0.04</v>
          </cell>
          <cell r="R58">
            <v>3.5000000000000003E-2</v>
          </cell>
          <cell r="S58">
            <v>1.3333333333333332E-2</v>
          </cell>
          <cell r="V58">
            <v>9</v>
          </cell>
          <cell r="W58">
            <v>6</v>
          </cell>
          <cell r="X58">
            <v>8</v>
          </cell>
          <cell r="Y58">
            <v>8</v>
          </cell>
          <cell r="Z58">
            <v>8</v>
          </cell>
          <cell r="AA58">
            <v>23</v>
          </cell>
          <cell r="AB58">
            <v>0.16466666666666666</v>
          </cell>
        </row>
        <row r="59">
          <cell r="I59">
            <v>23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</row>
        <row r="60">
          <cell r="I60">
            <v>46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</row>
        <row r="61">
          <cell r="I61">
            <v>68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</row>
        <row r="62">
          <cell r="I62">
            <v>91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</row>
        <row r="63">
          <cell r="I63">
            <v>114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</row>
        <row r="64">
          <cell r="I64">
            <v>137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</row>
        <row r="65">
          <cell r="I65">
            <v>160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</row>
        <row r="66">
          <cell r="I66">
            <v>182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</row>
        <row r="67">
          <cell r="I67">
            <v>6</v>
          </cell>
          <cell r="J67">
            <v>6</v>
          </cell>
          <cell r="K67">
            <v>7</v>
          </cell>
          <cell r="L67">
            <v>2</v>
          </cell>
          <cell r="M67">
            <v>4</v>
          </cell>
          <cell r="N67">
            <v>19</v>
          </cell>
          <cell r="O67">
            <v>5</v>
          </cell>
          <cell r="P67">
            <v>4</v>
          </cell>
          <cell r="Q67">
            <v>0.02</v>
          </cell>
          <cell r="R67">
            <v>1.2500000000000001E-2</v>
          </cell>
          <cell r="S67">
            <v>6.6666666666666662E-3</v>
          </cell>
          <cell r="V67">
            <v>4</v>
          </cell>
          <cell r="W67">
            <v>4</v>
          </cell>
          <cell r="X67">
            <v>3</v>
          </cell>
          <cell r="Y67">
            <v>2</v>
          </cell>
          <cell r="Z67">
            <v>3</v>
          </cell>
          <cell r="AA67">
            <v>9</v>
          </cell>
          <cell r="AB67">
            <v>0.08</v>
          </cell>
        </row>
        <row r="68">
          <cell r="I68">
            <v>12</v>
          </cell>
          <cell r="J68">
            <v>12</v>
          </cell>
          <cell r="K68">
            <v>14</v>
          </cell>
          <cell r="L68">
            <v>4</v>
          </cell>
          <cell r="M68">
            <v>8</v>
          </cell>
          <cell r="N68">
            <v>38</v>
          </cell>
          <cell r="O68">
            <v>9</v>
          </cell>
          <cell r="P68">
            <v>7</v>
          </cell>
          <cell r="Q68">
            <v>3.5000000000000003E-2</v>
          </cell>
          <cell r="R68">
            <v>2.2499999999999999E-2</v>
          </cell>
          <cell r="S68">
            <v>1.1666666666666667E-2</v>
          </cell>
          <cell r="V68">
            <v>7</v>
          </cell>
          <cell r="W68">
            <v>8</v>
          </cell>
          <cell r="X68">
            <v>6</v>
          </cell>
          <cell r="Y68">
            <v>4</v>
          </cell>
          <cell r="Z68">
            <v>6</v>
          </cell>
          <cell r="AA68">
            <v>18</v>
          </cell>
          <cell r="AB68">
            <v>0.08</v>
          </cell>
        </row>
        <row r="69">
          <cell r="I69">
            <v>19</v>
          </cell>
          <cell r="J69">
            <v>17</v>
          </cell>
          <cell r="K69">
            <v>21</v>
          </cell>
          <cell r="L69">
            <v>6</v>
          </cell>
          <cell r="M69">
            <v>12</v>
          </cell>
          <cell r="N69">
            <v>58</v>
          </cell>
          <cell r="O69">
            <v>14</v>
          </cell>
          <cell r="P69">
            <v>11</v>
          </cell>
          <cell r="Q69">
            <v>5.5E-2</v>
          </cell>
          <cell r="R69">
            <v>3.5000000000000003E-2</v>
          </cell>
          <cell r="S69">
            <v>1.8333333333333333E-2</v>
          </cell>
          <cell r="V69">
            <v>11</v>
          </cell>
          <cell r="W69">
            <v>12</v>
          </cell>
          <cell r="X69">
            <v>10</v>
          </cell>
          <cell r="Y69">
            <v>7</v>
          </cell>
          <cell r="Z69">
            <v>10</v>
          </cell>
          <cell r="AA69">
            <v>28</v>
          </cell>
          <cell r="AB69">
            <v>0.10533333333333333</v>
          </cell>
        </row>
        <row r="70">
          <cell r="I70">
            <v>25</v>
          </cell>
          <cell r="J70">
            <v>23</v>
          </cell>
          <cell r="K70">
            <v>28</v>
          </cell>
          <cell r="L70">
            <v>8</v>
          </cell>
          <cell r="M70">
            <v>15</v>
          </cell>
          <cell r="N70">
            <v>77</v>
          </cell>
          <cell r="O70">
            <v>18</v>
          </cell>
          <cell r="P70">
            <v>14</v>
          </cell>
          <cell r="Q70">
            <v>7.0000000000000007E-2</v>
          </cell>
          <cell r="R70">
            <v>4.4999999999999998E-2</v>
          </cell>
          <cell r="S70">
            <v>2.3333333333333334E-2</v>
          </cell>
          <cell r="V70">
            <v>15</v>
          </cell>
          <cell r="W70">
            <v>17</v>
          </cell>
          <cell r="X70">
            <v>13</v>
          </cell>
          <cell r="Y70">
            <v>9</v>
          </cell>
          <cell r="Z70">
            <v>13</v>
          </cell>
          <cell r="AA70">
            <v>37</v>
          </cell>
          <cell r="AB70">
            <v>0.13866666666666666</v>
          </cell>
        </row>
        <row r="71">
          <cell r="I71">
            <v>31</v>
          </cell>
          <cell r="J71">
            <v>29</v>
          </cell>
          <cell r="K71">
            <v>35</v>
          </cell>
          <cell r="L71">
            <v>10</v>
          </cell>
          <cell r="M71">
            <v>19</v>
          </cell>
          <cell r="N71">
            <v>96</v>
          </cell>
          <cell r="O71">
            <v>23</v>
          </cell>
          <cell r="P71">
            <v>18</v>
          </cell>
          <cell r="Q71">
            <v>0.09</v>
          </cell>
          <cell r="R71">
            <v>5.7500000000000002E-2</v>
          </cell>
          <cell r="S71">
            <v>0.03</v>
          </cell>
          <cell r="V71">
            <v>18</v>
          </cell>
          <cell r="W71">
            <v>21</v>
          </cell>
          <cell r="X71">
            <v>16</v>
          </cell>
          <cell r="Y71">
            <v>11</v>
          </cell>
          <cell r="Z71">
            <v>16</v>
          </cell>
          <cell r="AA71">
            <v>46</v>
          </cell>
          <cell r="AB71">
            <v>0.17399999999999999</v>
          </cell>
        </row>
        <row r="72">
          <cell r="I72">
            <v>37</v>
          </cell>
          <cell r="J72">
            <v>35</v>
          </cell>
          <cell r="K72">
            <v>42</v>
          </cell>
          <cell r="L72">
            <v>12</v>
          </cell>
          <cell r="M72">
            <v>23</v>
          </cell>
          <cell r="N72">
            <v>115</v>
          </cell>
          <cell r="O72">
            <v>27</v>
          </cell>
          <cell r="P72">
            <v>21</v>
          </cell>
          <cell r="Q72">
            <v>0.105</v>
          </cell>
          <cell r="R72">
            <v>6.7500000000000004E-2</v>
          </cell>
          <cell r="S72">
            <v>3.5000000000000003E-2</v>
          </cell>
          <cell r="V72">
            <v>22</v>
          </cell>
          <cell r="W72">
            <v>25</v>
          </cell>
          <cell r="X72">
            <v>19</v>
          </cell>
          <cell r="Y72">
            <v>13</v>
          </cell>
          <cell r="Z72">
            <v>19</v>
          </cell>
          <cell r="AA72">
            <v>55</v>
          </cell>
          <cell r="AB72">
            <v>0.20800000000000002</v>
          </cell>
        </row>
        <row r="73">
          <cell r="I73">
            <v>44</v>
          </cell>
          <cell r="J73">
            <v>40</v>
          </cell>
          <cell r="K73">
            <v>49</v>
          </cell>
          <cell r="L73">
            <v>13</v>
          </cell>
          <cell r="M73">
            <v>27</v>
          </cell>
          <cell r="N73">
            <v>134</v>
          </cell>
          <cell r="O73">
            <v>32</v>
          </cell>
          <cell r="P73">
            <v>25</v>
          </cell>
          <cell r="Q73">
            <v>0.125</v>
          </cell>
          <cell r="R73">
            <v>0.08</v>
          </cell>
          <cell r="S73">
            <v>4.1666666666666671E-2</v>
          </cell>
          <cell r="V73">
            <v>26</v>
          </cell>
          <cell r="W73">
            <v>29</v>
          </cell>
          <cell r="X73">
            <v>22</v>
          </cell>
          <cell r="Y73">
            <v>16</v>
          </cell>
          <cell r="Z73">
            <v>22</v>
          </cell>
          <cell r="AA73">
            <v>64</v>
          </cell>
          <cell r="AB73">
            <v>0.24266666666666667</v>
          </cell>
        </row>
        <row r="74">
          <cell r="I74">
            <v>50</v>
          </cell>
          <cell r="J74">
            <v>46</v>
          </cell>
          <cell r="K74">
            <v>56</v>
          </cell>
          <cell r="L74">
            <v>15</v>
          </cell>
          <cell r="M74">
            <v>31</v>
          </cell>
          <cell r="N74">
            <v>154</v>
          </cell>
          <cell r="O74">
            <v>36</v>
          </cell>
          <cell r="P74">
            <v>28</v>
          </cell>
          <cell r="Q74">
            <v>0.14000000000000001</v>
          </cell>
          <cell r="R74">
            <v>0.09</v>
          </cell>
          <cell r="S74">
            <v>4.6666666666666669E-2</v>
          </cell>
          <cell r="V74">
            <v>29</v>
          </cell>
          <cell r="W74">
            <v>33</v>
          </cell>
          <cell r="X74">
            <v>26</v>
          </cell>
          <cell r="Y74">
            <v>18</v>
          </cell>
          <cell r="Z74">
            <v>26</v>
          </cell>
          <cell r="AA74">
            <v>74</v>
          </cell>
          <cell r="AB74">
            <v>0.27733333333333332</v>
          </cell>
        </row>
        <row r="75">
          <cell r="I75">
            <v>6</v>
          </cell>
          <cell r="J75">
            <v>4</v>
          </cell>
          <cell r="K75">
            <v>5</v>
          </cell>
          <cell r="L75">
            <v>1</v>
          </cell>
          <cell r="M75">
            <v>3</v>
          </cell>
          <cell r="N75">
            <v>14</v>
          </cell>
          <cell r="O75">
            <v>3</v>
          </cell>
          <cell r="P75">
            <v>3</v>
          </cell>
          <cell r="Q75">
            <v>1.4999999999999999E-2</v>
          </cell>
          <cell r="R75">
            <v>7.4999999999999997E-3</v>
          </cell>
          <cell r="S75">
            <v>5.0000000000000001E-3</v>
          </cell>
          <cell r="V75">
            <v>3</v>
          </cell>
          <cell r="W75">
            <v>3</v>
          </cell>
          <cell r="X75">
            <v>2</v>
          </cell>
          <cell r="Y75">
            <v>2</v>
          </cell>
          <cell r="Z75">
            <v>2</v>
          </cell>
          <cell r="AA75">
            <v>7</v>
          </cell>
          <cell r="AB75">
            <v>0.08</v>
          </cell>
        </row>
        <row r="76">
          <cell r="I76">
            <v>11</v>
          </cell>
          <cell r="J76">
            <v>9</v>
          </cell>
          <cell r="K76">
            <v>11</v>
          </cell>
          <cell r="L76">
            <v>3</v>
          </cell>
          <cell r="M76">
            <v>6</v>
          </cell>
          <cell r="N76">
            <v>29</v>
          </cell>
          <cell r="O76">
            <v>7</v>
          </cell>
          <cell r="P76">
            <v>5</v>
          </cell>
          <cell r="Q76">
            <v>2.5000000000000001E-2</v>
          </cell>
          <cell r="R76">
            <v>1.7500000000000002E-2</v>
          </cell>
          <cell r="S76">
            <v>8.3333333333333332E-3</v>
          </cell>
          <cell r="V76">
            <v>6</v>
          </cell>
          <cell r="W76">
            <v>6</v>
          </cell>
          <cell r="X76">
            <v>5</v>
          </cell>
          <cell r="Y76">
            <v>3</v>
          </cell>
          <cell r="Z76">
            <v>5</v>
          </cell>
          <cell r="AA76">
            <v>14</v>
          </cell>
          <cell r="AB76">
            <v>0.08</v>
          </cell>
        </row>
        <row r="77">
          <cell r="I77">
            <v>17</v>
          </cell>
          <cell r="J77">
            <v>13</v>
          </cell>
          <cell r="K77">
            <v>16</v>
          </cell>
          <cell r="L77">
            <v>4</v>
          </cell>
          <cell r="M77">
            <v>9</v>
          </cell>
          <cell r="N77">
            <v>43</v>
          </cell>
          <cell r="O77">
            <v>10</v>
          </cell>
          <cell r="P77">
            <v>8</v>
          </cell>
          <cell r="Q77">
            <v>0.04</v>
          </cell>
          <cell r="R77">
            <v>2.5000000000000001E-2</v>
          </cell>
          <cell r="S77">
            <v>1.3333333333333332E-2</v>
          </cell>
          <cell r="V77">
            <v>8</v>
          </cell>
          <cell r="W77">
            <v>9</v>
          </cell>
          <cell r="X77">
            <v>7</v>
          </cell>
          <cell r="Y77">
            <v>5</v>
          </cell>
          <cell r="Z77">
            <v>7</v>
          </cell>
          <cell r="AA77">
            <v>21</v>
          </cell>
          <cell r="AB77">
            <v>0.08</v>
          </cell>
        </row>
        <row r="78">
          <cell r="I78">
            <v>22</v>
          </cell>
          <cell r="J78">
            <v>17</v>
          </cell>
          <cell r="K78">
            <v>21</v>
          </cell>
          <cell r="L78">
            <v>6</v>
          </cell>
          <cell r="M78">
            <v>12</v>
          </cell>
          <cell r="N78">
            <v>58</v>
          </cell>
          <cell r="O78">
            <v>14</v>
          </cell>
          <cell r="P78">
            <v>11</v>
          </cell>
          <cell r="Q78">
            <v>5.5E-2</v>
          </cell>
          <cell r="R78">
            <v>3.5000000000000003E-2</v>
          </cell>
          <cell r="S78">
            <v>1.8333333333333333E-2</v>
          </cell>
          <cell r="V78">
            <v>11</v>
          </cell>
          <cell r="W78">
            <v>12</v>
          </cell>
          <cell r="X78">
            <v>10</v>
          </cell>
          <cell r="Y78">
            <v>7</v>
          </cell>
          <cell r="Z78">
            <v>10</v>
          </cell>
          <cell r="AA78">
            <v>28</v>
          </cell>
          <cell r="AB78">
            <v>0.10733333333333332</v>
          </cell>
        </row>
        <row r="79">
          <cell r="I79">
            <v>28</v>
          </cell>
          <cell r="J79">
            <v>22</v>
          </cell>
          <cell r="K79">
            <v>26</v>
          </cell>
          <cell r="L79">
            <v>7</v>
          </cell>
          <cell r="M79">
            <v>14</v>
          </cell>
          <cell r="N79">
            <v>72</v>
          </cell>
          <cell r="O79">
            <v>17</v>
          </cell>
          <cell r="P79">
            <v>13</v>
          </cell>
          <cell r="Q79">
            <v>6.5000000000000002E-2</v>
          </cell>
          <cell r="R79">
            <v>4.2500000000000003E-2</v>
          </cell>
          <cell r="S79">
            <v>2.1666666666666664E-2</v>
          </cell>
          <cell r="V79">
            <v>14</v>
          </cell>
          <cell r="W79">
            <v>16</v>
          </cell>
          <cell r="X79">
            <v>12</v>
          </cell>
          <cell r="Y79">
            <v>8</v>
          </cell>
          <cell r="Z79">
            <v>12</v>
          </cell>
          <cell r="AA79">
            <v>35</v>
          </cell>
          <cell r="AB79">
            <v>0.13266666666666668</v>
          </cell>
        </row>
        <row r="80">
          <cell r="I80">
            <v>33</v>
          </cell>
          <cell r="J80">
            <v>26</v>
          </cell>
          <cell r="K80">
            <v>32</v>
          </cell>
          <cell r="L80">
            <v>9</v>
          </cell>
          <cell r="M80">
            <v>17</v>
          </cell>
          <cell r="N80">
            <v>86</v>
          </cell>
          <cell r="O80">
            <v>21</v>
          </cell>
          <cell r="P80">
            <v>16</v>
          </cell>
          <cell r="Q80">
            <v>0.08</v>
          </cell>
          <cell r="R80">
            <v>5.2499999999999998E-2</v>
          </cell>
          <cell r="S80">
            <v>2.6666666666666665E-2</v>
          </cell>
          <cell r="V80">
            <v>17</v>
          </cell>
          <cell r="W80">
            <v>19</v>
          </cell>
          <cell r="X80">
            <v>14</v>
          </cell>
          <cell r="Y80">
            <v>10</v>
          </cell>
          <cell r="Z80">
            <v>14</v>
          </cell>
          <cell r="AA80">
            <v>41</v>
          </cell>
          <cell r="AB80">
            <v>0.16</v>
          </cell>
        </row>
        <row r="81">
          <cell r="I81">
            <v>39</v>
          </cell>
          <cell r="J81">
            <v>30</v>
          </cell>
          <cell r="K81">
            <v>37</v>
          </cell>
          <cell r="L81">
            <v>10</v>
          </cell>
          <cell r="M81">
            <v>20</v>
          </cell>
          <cell r="N81">
            <v>101</v>
          </cell>
          <cell r="O81">
            <v>24</v>
          </cell>
          <cell r="P81">
            <v>18</v>
          </cell>
          <cell r="Q81">
            <v>0.09</v>
          </cell>
          <cell r="R81">
            <v>0.06</v>
          </cell>
          <cell r="S81">
            <v>0.03</v>
          </cell>
          <cell r="V81">
            <v>19</v>
          </cell>
          <cell r="W81">
            <v>22</v>
          </cell>
          <cell r="X81">
            <v>17</v>
          </cell>
          <cell r="Y81">
            <v>12</v>
          </cell>
          <cell r="Z81">
            <v>17</v>
          </cell>
          <cell r="AA81">
            <v>48</v>
          </cell>
          <cell r="AB81">
            <v>0.18600000000000003</v>
          </cell>
        </row>
        <row r="82">
          <cell r="I82">
            <v>44</v>
          </cell>
          <cell r="J82">
            <v>35</v>
          </cell>
          <cell r="K82">
            <v>42</v>
          </cell>
          <cell r="L82">
            <v>12</v>
          </cell>
          <cell r="M82">
            <v>23</v>
          </cell>
          <cell r="N82">
            <v>115</v>
          </cell>
          <cell r="O82">
            <v>27</v>
          </cell>
          <cell r="P82">
            <v>21</v>
          </cell>
          <cell r="Q82">
            <v>0.105</v>
          </cell>
          <cell r="R82">
            <v>6.7500000000000004E-2</v>
          </cell>
          <cell r="S82">
            <v>3.5000000000000003E-2</v>
          </cell>
          <cell r="V82">
            <v>22</v>
          </cell>
          <cell r="W82">
            <v>25</v>
          </cell>
          <cell r="X82">
            <v>19</v>
          </cell>
          <cell r="Y82">
            <v>13</v>
          </cell>
          <cell r="Z82">
            <v>19</v>
          </cell>
          <cell r="AA82">
            <v>55</v>
          </cell>
          <cell r="AB82">
            <v>0.21266666666666667</v>
          </cell>
        </row>
        <row r="83">
          <cell r="I83">
            <v>6</v>
          </cell>
          <cell r="J83">
            <v>2</v>
          </cell>
          <cell r="K83">
            <v>2</v>
          </cell>
          <cell r="L83">
            <v>1</v>
          </cell>
          <cell r="M83">
            <v>1</v>
          </cell>
          <cell r="N83">
            <v>6</v>
          </cell>
          <cell r="O83">
            <v>1</v>
          </cell>
          <cell r="P83">
            <v>1</v>
          </cell>
          <cell r="Q83">
            <v>5.0000000000000001E-3</v>
          </cell>
          <cell r="R83">
            <v>2.5000000000000001E-3</v>
          </cell>
          <cell r="S83">
            <v>1.6666666666666666E-3</v>
          </cell>
          <cell r="V83">
            <v>1</v>
          </cell>
          <cell r="W83">
            <v>1</v>
          </cell>
          <cell r="X83">
            <v>1</v>
          </cell>
          <cell r="Y83">
            <v>1</v>
          </cell>
          <cell r="Z83">
            <v>1</v>
          </cell>
          <cell r="AA83">
            <v>3</v>
          </cell>
          <cell r="AB83">
            <v>0.08</v>
          </cell>
        </row>
        <row r="84">
          <cell r="I84">
            <v>12</v>
          </cell>
          <cell r="J84">
            <v>4</v>
          </cell>
          <cell r="K84">
            <v>4</v>
          </cell>
          <cell r="L84">
            <v>1</v>
          </cell>
          <cell r="M84">
            <v>2</v>
          </cell>
          <cell r="N84">
            <v>12</v>
          </cell>
          <cell r="O84">
            <v>3</v>
          </cell>
          <cell r="P84">
            <v>2</v>
          </cell>
          <cell r="Q84">
            <v>0.01</v>
          </cell>
          <cell r="R84">
            <v>7.4999999999999997E-3</v>
          </cell>
          <cell r="S84">
            <v>3.3333333333333331E-3</v>
          </cell>
          <cell r="V84">
            <v>2</v>
          </cell>
          <cell r="W84">
            <v>3</v>
          </cell>
          <cell r="X84">
            <v>2</v>
          </cell>
          <cell r="Y84">
            <v>1</v>
          </cell>
          <cell r="Z84">
            <v>2</v>
          </cell>
          <cell r="AA84">
            <v>6</v>
          </cell>
          <cell r="AB84">
            <v>0.08</v>
          </cell>
        </row>
        <row r="85">
          <cell r="I85">
            <v>18</v>
          </cell>
          <cell r="J85">
            <v>5</v>
          </cell>
          <cell r="K85">
            <v>7</v>
          </cell>
          <cell r="L85">
            <v>2</v>
          </cell>
          <cell r="M85">
            <v>4</v>
          </cell>
          <cell r="N85">
            <v>18</v>
          </cell>
          <cell r="O85">
            <v>4</v>
          </cell>
          <cell r="P85">
            <v>3</v>
          </cell>
          <cell r="Q85">
            <v>1.4999999999999999E-2</v>
          </cell>
          <cell r="R85">
            <v>0.01</v>
          </cell>
          <cell r="S85">
            <v>5.0000000000000001E-3</v>
          </cell>
          <cell r="V85">
            <v>3</v>
          </cell>
          <cell r="W85">
            <v>4</v>
          </cell>
          <cell r="X85">
            <v>3</v>
          </cell>
          <cell r="Y85">
            <v>2</v>
          </cell>
          <cell r="Z85">
            <v>3</v>
          </cell>
          <cell r="AA85">
            <v>9</v>
          </cell>
          <cell r="AB85">
            <v>0.08</v>
          </cell>
        </row>
        <row r="86">
          <cell r="I86">
            <v>24</v>
          </cell>
          <cell r="J86">
            <v>7</v>
          </cell>
          <cell r="K86">
            <v>9</v>
          </cell>
          <cell r="L86">
            <v>2</v>
          </cell>
          <cell r="M86">
            <v>5</v>
          </cell>
          <cell r="N86">
            <v>24</v>
          </cell>
          <cell r="O86">
            <v>6</v>
          </cell>
          <cell r="P86">
            <v>4</v>
          </cell>
          <cell r="Q86">
            <v>0.02</v>
          </cell>
          <cell r="R86">
            <v>1.4999999999999999E-2</v>
          </cell>
          <cell r="S86">
            <v>6.6666666666666662E-3</v>
          </cell>
          <cell r="V86">
            <v>5</v>
          </cell>
          <cell r="W86">
            <v>5</v>
          </cell>
          <cell r="X86">
            <v>4</v>
          </cell>
          <cell r="Y86">
            <v>3</v>
          </cell>
          <cell r="Z86">
            <v>4</v>
          </cell>
          <cell r="AA86">
            <v>12</v>
          </cell>
          <cell r="AB86">
            <v>0.08</v>
          </cell>
        </row>
        <row r="87">
          <cell r="I87">
            <v>30</v>
          </cell>
          <cell r="J87">
            <v>9</v>
          </cell>
          <cell r="K87">
            <v>11</v>
          </cell>
          <cell r="L87">
            <v>3</v>
          </cell>
          <cell r="M87">
            <v>6</v>
          </cell>
          <cell r="N87">
            <v>30</v>
          </cell>
          <cell r="O87">
            <v>7</v>
          </cell>
          <cell r="P87">
            <v>6</v>
          </cell>
          <cell r="Q87">
            <v>0.03</v>
          </cell>
          <cell r="R87">
            <v>1.7500000000000002E-2</v>
          </cell>
          <cell r="S87">
            <v>0.01</v>
          </cell>
          <cell r="V87">
            <v>6</v>
          </cell>
          <cell r="W87">
            <v>7</v>
          </cell>
          <cell r="X87">
            <v>5</v>
          </cell>
          <cell r="Y87">
            <v>4</v>
          </cell>
          <cell r="Z87">
            <v>5</v>
          </cell>
          <cell r="AA87">
            <v>14</v>
          </cell>
          <cell r="AB87">
            <v>0.08</v>
          </cell>
        </row>
        <row r="88">
          <cell r="I88">
            <v>36</v>
          </cell>
          <cell r="J88">
            <v>11</v>
          </cell>
          <cell r="K88">
            <v>13</v>
          </cell>
          <cell r="L88">
            <v>4</v>
          </cell>
          <cell r="M88">
            <v>7</v>
          </cell>
          <cell r="N88">
            <v>36</v>
          </cell>
          <cell r="O88">
            <v>9</v>
          </cell>
          <cell r="P88">
            <v>7</v>
          </cell>
          <cell r="Q88">
            <v>3.5000000000000003E-2</v>
          </cell>
          <cell r="R88">
            <v>2.2499999999999999E-2</v>
          </cell>
          <cell r="S88">
            <v>1.1666666666666667E-2</v>
          </cell>
          <cell r="V88">
            <v>7</v>
          </cell>
          <cell r="W88">
            <v>8</v>
          </cell>
          <cell r="X88">
            <v>6</v>
          </cell>
          <cell r="Y88">
            <v>4</v>
          </cell>
          <cell r="Z88">
            <v>6</v>
          </cell>
          <cell r="AA88">
            <v>17</v>
          </cell>
          <cell r="AB88">
            <v>8.199999999999999E-2</v>
          </cell>
        </row>
        <row r="89">
          <cell r="I89">
            <v>42</v>
          </cell>
          <cell r="J89">
            <v>13</v>
          </cell>
          <cell r="K89">
            <v>15</v>
          </cell>
          <cell r="L89">
            <v>4</v>
          </cell>
          <cell r="M89">
            <v>8</v>
          </cell>
          <cell r="N89">
            <v>42</v>
          </cell>
          <cell r="O89">
            <v>10</v>
          </cell>
          <cell r="P89">
            <v>8</v>
          </cell>
          <cell r="Q89">
            <v>0.04</v>
          </cell>
          <cell r="R89">
            <v>2.5000000000000001E-2</v>
          </cell>
          <cell r="S89">
            <v>1.3333333333333332E-2</v>
          </cell>
          <cell r="V89">
            <v>8</v>
          </cell>
          <cell r="W89">
            <v>9</v>
          </cell>
          <cell r="X89">
            <v>7</v>
          </cell>
          <cell r="Y89">
            <v>5</v>
          </cell>
          <cell r="Z89">
            <v>7</v>
          </cell>
          <cell r="AA89">
            <v>20</v>
          </cell>
          <cell r="AB89">
            <v>9.4666666666666663E-2</v>
          </cell>
        </row>
        <row r="90">
          <cell r="I90">
            <v>48</v>
          </cell>
          <cell r="J90">
            <v>14</v>
          </cell>
          <cell r="K90">
            <v>18</v>
          </cell>
          <cell r="L90">
            <v>5</v>
          </cell>
          <cell r="M90">
            <v>10</v>
          </cell>
          <cell r="N90">
            <v>48</v>
          </cell>
          <cell r="O90">
            <v>11</v>
          </cell>
          <cell r="P90">
            <v>9</v>
          </cell>
          <cell r="Q90">
            <v>4.4999999999999998E-2</v>
          </cell>
          <cell r="R90">
            <v>2.75E-2</v>
          </cell>
          <cell r="S90">
            <v>1.4999999999999999E-2</v>
          </cell>
          <cell r="V90">
            <v>9</v>
          </cell>
          <cell r="W90">
            <v>10</v>
          </cell>
          <cell r="X90">
            <v>8</v>
          </cell>
          <cell r="Y90">
            <v>6</v>
          </cell>
          <cell r="Z90">
            <v>8</v>
          </cell>
          <cell r="AA90">
            <v>23</v>
          </cell>
          <cell r="AB90">
            <v>0.10866666666666668</v>
          </cell>
        </row>
        <row r="91">
          <cell r="I91">
            <v>7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</row>
        <row r="92">
          <cell r="I92">
            <v>14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</row>
        <row r="93">
          <cell r="I93">
            <v>21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</row>
        <row r="94">
          <cell r="I94">
            <v>27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</row>
        <row r="95">
          <cell r="I95">
            <v>34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</row>
        <row r="96">
          <cell r="I96">
            <v>41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</row>
        <row r="97">
          <cell r="I97">
            <v>48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</row>
        <row r="98">
          <cell r="I98">
            <v>55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</row>
        <row r="99">
          <cell r="I99">
            <v>12</v>
          </cell>
          <cell r="J99">
            <v>8</v>
          </cell>
          <cell r="K99">
            <v>6</v>
          </cell>
          <cell r="L99">
            <v>4</v>
          </cell>
          <cell r="M99">
            <v>4</v>
          </cell>
          <cell r="N99">
            <v>15</v>
          </cell>
          <cell r="O99">
            <v>4</v>
          </cell>
          <cell r="P99">
            <v>3</v>
          </cell>
          <cell r="Q99">
            <v>1.4999999999999999E-2</v>
          </cell>
          <cell r="R99">
            <v>0.01</v>
          </cell>
          <cell r="S99">
            <v>5.0000000000000001E-3</v>
          </cell>
          <cell r="V99">
            <v>2</v>
          </cell>
          <cell r="W99">
            <v>3</v>
          </cell>
          <cell r="X99">
            <v>3</v>
          </cell>
          <cell r="Y99">
            <v>3</v>
          </cell>
          <cell r="Z99">
            <v>4</v>
          </cell>
          <cell r="AA99">
            <v>9</v>
          </cell>
          <cell r="AB99">
            <v>0.08</v>
          </cell>
        </row>
        <row r="100">
          <cell r="I100">
            <v>23</v>
          </cell>
          <cell r="J100">
            <v>15</v>
          </cell>
          <cell r="K100">
            <v>13</v>
          </cell>
          <cell r="L100">
            <v>7</v>
          </cell>
          <cell r="M100">
            <v>9</v>
          </cell>
          <cell r="N100">
            <v>31</v>
          </cell>
          <cell r="O100">
            <v>9</v>
          </cell>
          <cell r="P100">
            <v>6</v>
          </cell>
          <cell r="Q100">
            <v>0.03</v>
          </cell>
          <cell r="R100">
            <v>2.2499999999999999E-2</v>
          </cell>
          <cell r="S100">
            <v>0.01</v>
          </cell>
          <cell r="V100">
            <v>4</v>
          </cell>
          <cell r="W100">
            <v>6</v>
          </cell>
          <cell r="X100">
            <v>6</v>
          </cell>
          <cell r="Y100">
            <v>6</v>
          </cell>
          <cell r="Z100">
            <v>7</v>
          </cell>
          <cell r="AA100">
            <v>18</v>
          </cell>
          <cell r="AB100">
            <v>0.08</v>
          </cell>
        </row>
        <row r="101">
          <cell r="I101">
            <v>35</v>
          </cell>
          <cell r="J101">
            <v>23</v>
          </cell>
          <cell r="K101">
            <v>19</v>
          </cell>
          <cell r="L101">
            <v>11</v>
          </cell>
          <cell r="M101">
            <v>13</v>
          </cell>
          <cell r="N101">
            <v>46</v>
          </cell>
          <cell r="O101">
            <v>13</v>
          </cell>
          <cell r="P101">
            <v>10</v>
          </cell>
          <cell r="Q101">
            <v>0.05</v>
          </cell>
          <cell r="R101">
            <v>3.2500000000000001E-2</v>
          </cell>
          <cell r="S101">
            <v>1.6666666666666666E-2</v>
          </cell>
          <cell r="V101">
            <v>7</v>
          </cell>
          <cell r="W101">
            <v>10</v>
          </cell>
          <cell r="X101">
            <v>10</v>
          </cell>
          <cell r="Y101">
            <v>10</v>
          </cell>
          <cell r="Z101">
            <v>11</v>
          </cell>
          <cell r="AA101">
            <v>28</v>
          </cell>
          <cell r="AB101">
            <v>0.11333333333333334</v>
          </cell>
        </row>
        <row r="102">
          <cell r="I102">
            <v>47</v>
          </cell>
          <cell r="J102">
            <v>31</v>
          </cell>
          <cell r="K102">
            <v>26</v>
          </cell>
          <cell r="L102">
            <v>14</v>
          </cell>
          <cell r="M102">
            <v>18</v>
          </cell>
          <cell r="N102">
            <v>62</v>
          </cell>
          <cell r="O102">
            <v>17</v>
          </cell>
          <cell r="P102">
            <v>13</v>
          </cell>
          <cell r="Q102">
            <v>6.5000000000000002E-2</v>
          </cell>
          <cell r="R102">
            <v>4.2500000000000003E-2</v>
          </cell>
          <cell r="S102">
            <v>2.1666666666666664E-2</v>
          </cell>
          <cell r="V102">
            <v>9</v>
          </cell>
          <cell r="W102">
            <v>13</v>
          </cell>
          <cell r="X102">
            <v>13</v>
          </cell>
          <cell r="Y102">
            <v>13</v>
          </cell>
          <cell r="Z102">
            <v>15</v>
          </cell>
          <cell r="AA102">
            <v>37</v>
          </cell>
          <cell r="AB102">
            <v>0.152</v>
          </cell>
        </row>
        <row r="103">
          <cell r="I103">
            <v>58</v>
          </cell>
          <cell r="J103">
            <v>38</v>
          </cell>
          <cell r="K103">
            <v>32</v>
          </cell>
          <cell r="L103">
            <v>18</v>
          </cell>
          <cell r="M103">
            <v>22</v>
          </cell>
          <cell r="N103">
            <v>77</v>
          </cell>
          <cell r="O103">
            <v>22</v>
          </cell>
          <cell r="P103">
            <v>16</v>
          </cell>
          <cell r="Q103">
            <v>0.08</v>
          </cell>
          <cell r="R103">
            <v>5.5E-2</v>
          </cell>
          <cell r="S103">
            <v>2.6666666666666665E-2</v>
          </cell>
          <cell r="V103">
            <v>11</v>
          </cell>
          <cell r="W103">
            <v>16</v>
          </cell>
          <cell r="X103">
            <v>16</v>
          </cell>
          <cell r="Y103">
            <v>16</v>
          </cell>
          <cell r="Z103">
            <v>18</v>
          </cell>
          <cell r="AA103">
            <v>46</v>
          </cell>
          <cell r="AB103">
            <v>0.18866666666666668</v>
          </cell>
        </row>
        <row r="104">
          <cell r="I104">
            <v>70</v>
          </cell>
          <cell r="J104">
            <v>46</v>
          </cell>
          <cell r="K104">
            <v>38</v>
          </cell>
          <cell r="L104">
            <v>22</v>
          </cell>
          <cell r="M104">
            <v>27</v>
          </cell>
          <cell r="N104">
            <v>93</v>
          </cell>
          <cell r="O104">
            <v>26</v>
          </cell>
          <cell r="P104">
            <v>19</v>
          </cell>
          <cell r="Q104">
            <v>9.5000000000000001E-2</v>
          </cell>
          <cell r="R104">
            <v>6.5000000000000002E-2</v>
          </cell>
          <cell r="S104">
            <v>3.1666666666666662E-2</v>
          </cell>
          <cell r="V104">
            <v>13</v>
          </cell>
          <cell r="W104">
            <v>19</v>
          </cell>
          <cell r="X104">
            <v>19</v>
          </cell>
          <cell r="Y104">
            <v>19</v>
          </cell>
          <cell r="Z104">
            <v>22</v>
          </cell>
          <cell r="AA104">
            <v>55</v>
          </cell>
          <cell r="AB104">
            <v>0.22733333333333333</v>
          </cell>
        </row>
        <row r="105">
          <cell r="I105">
            <v>82</v>
          </cell>
          <cell r="J105">
            <v>54</v>
          </cell>
          <cell r="K105">
            <v>45</v>
          </cell>
          <cell r="L105">
            <v>25</v>
          </cell>
          <cell r="M105">
            <v>31</v>
          </cell>
          <cell r="N105">
            <v>108</v>
          </cell>
          <cell r="O105">
            <v>30</v>
          </cell>
          <cell r="P105">
            <v>22</v>
          </cell>
          <cell r="Q105">
            <v>0.11</v>
          </cell>
          <cell r="R105">
            <v>7.4999999999999997E-2</v>
          </cell>
          <cell r="S105">
            <v>3.6666666666666667E-2</v>
          </cell>
          <cell r="V105">
            <v>16</v>
          </cell>
          <cell r="W105">
            <v>22</v>
          </cell>
          <cell r="X105">
            <v>22</v>
          </cell>
          <cell r="Y105">
            <v>22</v>
          </cell>
          <cell r="Z105">
            <v>26</v>
          </cell>
          <cell r="AA105">
            <v>64</v>
          </cell>
          <cell r="AB105">
            <v>0.26466666666666666</v>
          </cell>
        </row>
        <row r="106">
          <cell r="I106">
            <v>93</v>
          </cell>
          <cell r="J106">
            <v>61</v>
          </cell>
          <cell r="K106">
            <v>51</v>
          </cell>
          <cell r="L106">
            <v>29</v>
          </cell>
          <cell r="M106">
            <v>36</v>
          </cell>
          <cell r="N106">
            <v>124</v>
          </cell>
          <cell r="O106">
            <v>35</v>
          </cell>
          <cell r="P106">
            <v>26</v>
          </cell>
          <cell r="Q106">
            <v>0.13</v>
          </cell>
          <cell r="R106">
            <v>8.7499999999999994E-2</v>
          </cell>
          <cell r="S106">
            <v>4.3333333333333328E-2</v>
          </cell>
          <cell r="V106">
            <v>18</v>
          </cell>
          <cell r="W106">
            <v>26</v>
          </cell>
          <cell r="X106">
            <v>26</v>
          </cell>
          <cell r="Y106">
            <v>26</v>
          </cell>
          <cell r="Z106">
            <v>29</v>
          </cell>
          <cell r="AA106">
            <v>74</v>
          </cell>
          <cell r="AB106">
            <v>0.30333333333333334</v>
          </cell>
        </row>
        <row r="107">
          <cell r="I107">
            <v>10</v>
          </cell>
          <cell r="J107">
            <v>6</v>
          </cell>
          <cell r="K107">
            <v>5</v>
          </cell>
          <cell r="L107">
            <v>3</v>
          </cell>
          <cell r="M107">
            <v>3</v>
          </cell>
          <cell r="N107">
            <v>12</v>
          </cell>
          <cell r="O107">
            <v>3</v>
          </cell>
          <cell r="P107">
            <v>2</v>
          </cell>
          <cell r="Q107">
            <v>0.01</v>
          </cell>
          <cell r="R107">
            <v>7.4999999999999997E-3</v>
          </cell>
          <cell r="S107">
            <v>3.3333333333333331E-3</v>
          </cell>
          <cell r="V107">
            <v>2</v>
          </cell>
          <cell r="W107">
            <v>2</v>
          </cell>
          <cell r="X107">
            <v>2</v>
          </cell>
          <cell r="Y107">
            <v>2</v>
          </cell>
          <cell r="Z107">
            <v>3</v>
          </cell>
          <cell r="AA107">
            <v>7</v>
          </cell>
          <cell r="AB107">
            <v>0.08</v>
          </cell>
        </row>
        <row r="108">
          <cell r="I108">
            <v>21</v>
          </cell>
          <cell r="J108">
            <v>12</v>
          </cell>
          <cell r="K108">
            <v>10</v>
          </cell>
          <cell r="L108">
            <v>5</v>
          </cell>
          <cell r="M108">
            <v>7</v>
          </cell>
          <cell r="N108">
            <v>23</v>
          </cell>
          <cell r="O108">
            <v>6</v>
          </cell>
          <cell r="P108">
            <v>5</v>
          </cell>
          <cell r="Q108">
            <v>2.5000000000000001E-2</v>
          </cell>
          <cell r="R108">
            <v>1.4999999999999999E-2</v>
          </cell>
          <cell r="S108">
            <v>8.3333333333333332E-3</v>
          </cell>
          <cell r="V108">
            <v>3</v>
          </cell>
          <cell r="W108">
            <v>5</v>
          </cell>
          <cell r="X108">
            <v>5</v>
          </cell>
          <cell r="Y108">
            <v>5</v>
          </cell>
          <cell r="Z108">
            <v>6</v>
          </cell>
          <cell r="AA108">
            <v>14</v>
          </cell>
          <cell r="AB108">
            <v>0.08</v>
          </cell>
        </row>
        <row r="109">
          <cell r="I109">
            <v>31</v>
          </cell>
          <cell r="J109">
            <v>17</v>
          </cell>
          <cell r="K109">
            <v>14</v>
          </cell>
          <cell r="L109">
            <v>8</v>
          </cell>
          <cell r="M109">
            <v>10</v>
          </cell>
          <cell r="N109">
            <v>35</v>
          </cell>
          <cell r="O109">
            <v>10</v>
          </cell>
          <cell r="P109">
            <v>7</v>
          </cell>
          <cell r="Q109">
            <v>3.5000000000000003E-2</v>
          </cell>
          <cell r="R109">
            <v>2.5000000000000001E-2</v>
          </cell>
          <cell r="S109">
            <v>1.1666666666666667E-2</v>
          </cell>
          <cell r="V109">
            <v>5</v>
          </cell>
          <cell r="W109">
            <v>7</v>
          </cell>
          <cell r="X109">
            <v>7</v>
          </cell>
          <cell r="Y109">
            <v>7</v>
          </cell>
          <cell r="Z109">
            <v>8</v>
          </cell>
          <cell r="AA109">
            <v>21</v>
          </cell>
          <cell r="AB109">
            <v>8.8000000000000009E-2</v>
          </cell>
        </row>
        <row r="110">
          <cell r="I110">
            <v>41</v>
          </cell>
          <cell r="J110">
            <v>23</v>
          </cell>
          <cell r="K110">
            <v>19</v>
          </cell>
          <cell r="L110">
            <v>11</v>
          </cell>
          <cell r="M110">
            <v>13</v>
          </cell>
          <cell r="N110">
            <v>46</v>
          </cell>
          <cell r="O110">
            <v>13</v>
          </cell>
          <cell r="P110">
            <v>10</v>
          </cell>
          <cell r="Q110">
            <v>0.05</v>
          </cell>
          <cell r="R110">
            <v>3.2500000000000001E-2</v>
          </cell>
          <cell r="S110">
            <v>1.6666666666666666E-2</v>
          </cell>
          <cell r="V110">
            <v>7</v>
          </cell>
          <cell r="W110">
            <v>10</v>
          </cell>
          <cell r="X110">
            <v>10</v>
          </cell>
          <cell r="Y110">
            <v>10</v>
          </cell>
          <cell r="Z110">
            <v>11</v>
          </cell>
          <cell r="AA110">
            <v>28</v>
          </cell>
          <cell r="AB110">
            <v>0.11733333333333333</v>
          </cell>
        </row>
        <row r="111">
          <cell r="I111">
            <v>52</v>
          </cell>
          <cell r="J111">
            <v>29</v>
          </cell>
          <cell r="K111">
            <v>24</v>
          </cell>
          <cell r="L111">
            <v>13</v>
          </cell>
          <cell r="M111">
            <v>17</v>
          </cell>
          <cell r="N111">
            <v>58</v>
          </cell>
          <cell r="O111">
            <v>16</v>
          </cell>
          <cell r="P111">
            <v>12</v>
          </cell>
          <cell r="Q111">
            <v>0.06</v>
          </cell>
          <cell r="R111">
            <v>0.04</v>
          </cell>
          <cell r="S111">
            <v>0.02</v>
          </cell>
          <cell r="V111">
            <v>8</v>
          </cell>
          <cell r="W111">
            <v>12</v>
          </cell>
          <cell r="X111">
            <v>12</v>
          </cell>
          <cell r="Y111">
            <v>12</v>
          </cell>
          <cell r="Z111">
            <v>14</v>
          </cell>
          <cell r="AA111">
            <v>35</v>
          </cell>
          <cell r="AB111">
            <v>0.14733333333333332</v>
          </cell>
        </row>
        <row r="112">
          <cell r="I112">
            <v>62</v>
          </cell>
          <cell r="J112">
            <v>35</v>
          </cell>
          <cell r="K112">
            <v>29</v>
          </cell>
          <cell r="L112">
            <v>16</v>
          </cell>
          <cell r="M112">
            <v>20</v>
          </cell>
          <cell r="N112">
            <v>70</v>
          </cell>
          <cell r="O112">
            <v>19</v>
          </cell>
          <cell r="P112">
            <v>14</v>
          </cell>
          <cell r="Q112">
            <v>7.0000000000000007E-2</v>
          </cell>
          <cell r="R112">
            <v>4.7500000000000001E-2</v>
          </cell>
          <cell r="S112">
            <v>2.3333333333333334E-2</v>
          </cell>
          <cell r="V112">
            <v>10</v>
          </cell>
          <cell r="W112">
            <v>14</v>
          </cell>
          <cell r="X112">
            <v>14</v>
          </cell>
          <cell r="Y112">
            <v>14</v>
          </cell>
          <cell r="Z112">
            <v>17</v>
          </cell>
          <cell r="AA112">
            <v>41</v>
          </cell>
          <cell r="AB112">
            <v>0.17666666666666667</v>
          </cell>
        </row>
        <row r="113">
          <cell r="I113">
            <v>72</v>
          </cell>
          <cell r="J113">
            <v>40</v>
          </cell>
          <cell r="K113">
            <v>34</v>
          </cell>
          <cell r="L113">
            <v>19</v>
          </cell>
          <cell r="M113">
            <v>24</v>
          </cell>
          <cell r="N113">
            <v>81</v>
          </cell>
          <cell r="O113">
            <v>23</v>
          </cell>
          <cell r="P113">
            <v>17</v>
          </cell>
          <cell r="Q113">
            <v>8.5000000000000006E-2</v>
          </cell>
          <cell r="R113">
            <v>5.7500000000000002E-2</v>
          </cell>
          <cell r="S113">
            <v>2.8333333333333335E-2</v>
          </cell>
          <cell r="V113">
            <v>12</v>
          </cell>
          <cell r="W113">
            <v>17</v>
          </cell>
          <cell r="X113">
            <v>17</v>
          </cell>
          <cell r="Y113">
            <v>17</v>
          </cell>
          <cell r="Z113">
            <v>19</v>
          </cell>
          <cell r="AA113">
            <v>48</v>
          </cell>
          <cell r="AB113">
            <v>0.20666666666666667</v>
          </cell>
        </row>
        <row r="114">
          <cell r="I114">
            <v>82</v>
          </cell>
          <cell r="J114">
            <v>46</v>
          </cell>
          <cell r="K114">
            <v>38</v>
          </cell>
          <cell r="L114">
            <v>22</v>
          </cell>
          <cell r="M114">
            <v>27</v>
          </cell>
          <cell r="N114">
            <v>93</v>
          </cell>
          <cell r="O114">
            <v>26</v>
          </cell>
          <cell r="P114">
            <v>19</v>
          </cell>
          <cell r="Q114">
            <v>9.5000000000000001E-2</v>
          </cell>
          <cell r="R114">
            <v>6.5000000000000002E-2</v>
          </cell>
          <cell r="S114">
            <v>3.1666666666666662E-2</v>
          </cell>
          <cell r="V114">
            <v>13</v>
          </cell>
          <cell r="W114">
            <v>19</v>
          </cell>
          <cell r="X114">
            <v>19</v>
          </cell>
          <cell r="Y114">
            <v>19</v>
          </cell>
          <cell r="Z114">
            <v>22</v>
          </cell>
          <cell r="AA114">
            <v>55</v>
          </cell>
          <cell r="AB114">
            <v>0.23533333333333334</v>
          </cell>
        </row>
        <row r="115">
          <cell r="I115">
            <v>11</v>
          </cell>
          <cell r="J115">
            <v>2</v>
          </cell>
          <cell r="K115">
            <v>2</v>
          </cell>
          <cell r="L115">
            <v>1</v>
          </cell>
          <cell r="M115">
            <v>1</v>
          </cell>
          <cell r="N115">
            <v>5</v>
          </cell>
          <cell r="O115">
            <v>1</v>
          </cell>
          <cell r="P115">
            <v>1</v>
          </cell>
          <cell r="Q115">
            <v>5.0000000000000001E-3</v>
          </cell>
          <cell r="R115">
            <v>2.5000000000000001E-3</v>
          </cell>
          <cell r="S115">
            <v>1.6666666666666666E-3</v>
          </cell>
          <cell r="V115">
            <v>1</v>
          </cell>
          <cell r="W115">
            <v>1</v>
          </cell>
          <cell r="X115">
            <v>1</v>
          </cell>
          <cell r="Y115">
            <v>1</v>
          </cell>
          <cell r="Z115">
            <v>1</v>
          </cell>
          <cell r="AA115">
            <v>3</v>
          </cell>
          <cell r="AB115">
            <v>0.08</v>
          </cell>
        </row>
        <row r="116">
          <cell r="I116">
            <v>22</v>
          </cell>
          <cell r="J116">
            <v>5</v>
          </cell>
          <cell r="K116">
            <v>4</v>
          </cell>
          <cell r="L116">
            <v>2</v>
          </cell>
          <cell r="M116">
            <v>3</v>
          </cell>
          <cell r="N116">
            <v>10</v>
          </cell>
          <cell r="O116">
            <v>3</v>
          </cell>
          <cell r="P116">
            <v>2</v>
          </cell>
          <cell r="Q116">
            <v>0.01</v>
          </cell>
          <cell r="R116">
            <v>7.4999999999999997E-3</v>
          </cell>
          <cell r="S116">
            <v>3.3333333333333331E-3</v>
          </cell>
          <cell r="V116">
            <v>1</v>
          </cell>
          <cell r="W116">
            <v>2</v>
          </cell>
          <cell r="X116">
            <v>2</v>
          </cell>
          <cell r="Y116">
            <v>2</v>
          </cell>
          <cell r="Z116">
            <v>2</v>
          </cell>
          <cell r="AA116">
            <v>6</v>
          </cell>
          <cell r="AB116">
            <v>0.08</v>
          </cell>
        </row>
        <row r="117">
          <cell r="I117">
            <v>34</v>
          </cell>
          <cell r="J117">
            <v>7</v>
          </cell>
          <cell r="K117">
            <v>6</v>
          </cell>
          <cell r="L117">
            <v>3</v>
          </cell>
          <cell r="M117">
            <v>4</v>
          </cell>
          <cell r="N117">
            <v>15</v>
          </cell>
          <cell r="O117">
            <v>4</v>
          </cell>
          <cell r="P117">
            <v>3</v>
          </cell>
          <cell r="Q117">
            <v>1.4999999999999999E-2</v>
          </cell>
          <cell r="R117">
            <v>0.01</v>
          </cell>
          <cell r="S117">
            <v>5.0000000000000001E-3</v>
          </cell>
          <cell r="V117">
            <v>2</v>
          </cell>
          <cell r="W117">
            <v>3</v>
          </cell>
          <cell r="X117">
            <v>3</v>
          </cell>
          <cell r="Y117">
            <v>3</v>
          </cell>
          <cell r="Z117">
            <v>3</v>
          </cell>
          <cell r="AA117">
            <v>9</v>
          </cell>
          <cell r="AB117">
            <v>0.08</v>
          </cell>
        </row>
        <row r="118">
          <cell r="I118">
            <v>45</v>
          </cell>
          <cell r="J118">
            <v>10</v>
          </cell>
          <cell r="K118">
            <v>8</v>
          </cell>
          <cell r="L118">
            <v>4</v>
          </cell>
          <cell r="M118">
            <v>6</v>
          </cell>
          <cell r="N118">
            <v>19</v>
          </cell>
          <cell r="O118">
            <v>5</v>
          </cell>
          <cell r="P118">
            <v>4</v>
          </cell>
          <cell r="Q118">
            <v>0.02</v>
          </cell>
          <cell r="R118">
            <v>1.2500000000000001E-2</v>
          </cell>
          <cell r="S118">
            <v>6.6666666666666662E-3</v>
          </cell>
          <cell r="V118">
            <v>3</v>
          </cell>
          <cell r="W118">
            <v>4</v>
          </cell>
          <cell r="X118">
            <v>4</v>
          </cell>
          <cell r="Y118">
            <v>4</v>
          </cell>
          <cell r="Z118">
            <v>5</v>
          </cell>
          <cell r="AA118">
            <v>12</v>
          </cell>
          <cell r="AB118">
            <v>0.08</v>
          </cell>
        </row>
        <row r="119">
          <cell r="I119">
            <v>56</v>
          </cell>
          <cell r="J119">
            <v>12</v>
          </cell>
          <cell r="K119">
            <v>10</v>
          </cell>
          <cell r="L119">
            <v>6</v>
          </cell>
          <cell r="M119">
            <v>7</v>
          </cell>
          <cell r="N119">
            <v>24</v>
          </cell>
          <cell r="O119">
            <v>7</v>
          </cell>
          <cell r="P119">
            <v>5</v>
          </cell>
          <cell r="Q119">
            <v>2.5000000000000001E-2</v>
          </cell>
          <cell r="R119">
            <v>1.7500000000000002E-2</v>
          </cell>
          <cell r="S119">
            <v>8.3333333333333332E-3</v>
          </cell>
          <cell r="V119">
            <v>4</v>
          </cell>
          <cell r="W119">
            <v>5</v>
          </cell>
          <cell r="X119">
            <v>5</v>
          </cell>
          <cell r="Y119">
            <v>5</v>
          </cell>
          <cell r="Z119">
            <v>6</v>
          </cell>
          <cell r="AA119">
            <v>14</v>
          </cell>
          <cell r="AB119">
            <v>8.4666666666666668E-2</v>
          </cell>
        </row>
        <row r="120">
          <cell r="I120">
            <v>67</v>
          </cell>
          <cell r="J120">
            <v>14</v>
          </cell>
          <cell r="K120">
            <v>12</v>
          </cell>
          <cell r="L120">
            <v>7</v>
          </cell>
          <cell r="M120">
            <v>8</v>
          </cell>
          <cell r="N120">
            <v>29</v>
          </cell>
          <cell r="O120">
            <v>8</v>
          </cell>
          <cell r="P120">
            <v>6</v>
          </cell>
          <cell r="Q120">
            <v>0.03</v>
          </cell>
          <cell r="R120">
            <v>0.02</v>
          </cell>
          <cell r="S120">
            <v>0.01</v>
          </cell>
          <cell r="V120">
            <v>4</v>
          </cell>
          <cell r="W120">
            <v>6</v>
          </cell>
          <cell r="X120">
            <v>6</v>
          </cell>
          <cell r="Y120">
            <v>6</v>
          </cell>
          <cell r="Z120">
            <v>7</v>
          </cell>
          <cell r="AA120">
            <v>17</v>
          </cell>
          <cell r="AB120">
            <v>0.10066666666666667</v>
          </cell>
        </row>
        <row r="121">
          <cell r="I121">
            <v>78</v>
          </cell>
          <cell r="J121">
            <v>17</v>
          </cell>
          <cell r="K121">
            <v>14</v>
          </cell>
          <cell r="L121">
            <v>8</v>
          </cell>
          <cell r="M121">
            <v>10</v>
          </cell>
          <cell r="N121">
            <v>34</v>
          </cell>
          <cell r="O121">
            <v>9</v>
          </cell>
          <cell r="P121">
            <v>7</v>
          </cell>
          <cell r="Q121">
            <v>3.5000000000000003E-2</v>
          </cell>
          <cell r="R121">
            <v>2.2499999999999999E-2</v>
          </cell>
          <cell r="S121">
            <v>1.1666666666666667E-2</v>
          </cell>
          <cell r="V121">
            <v>5</v>
          </cell>
          <cell r="W121">
            <v>7</v>
          </cell>
          <cell r="X121">
            <v>7</v>
          </cell>
          <cell r="Y121">
            <v>7</v>
          </cell>
          <cell r="Z121">
            <v>8</v>
          </cell>
          <cell r="AA121">
            <v>20</v>
          </cell>
          <cell r="AB121">
            <v>0.11800000000000001</v>
          </cell>
        </row>
        <row r="122">
          <cell r="I122">
            <v>90</v>
          </cell>
          <cell r="J122">
            <v>19</v>
          </cell>
          <cell r="K122">
            <v>16</v>
          </cell>
          <cell r="L122">
            <v>9</v>
          </cell>
          <cell r="M122">
            <v>11</v>
          </cell>
          <cell r="N122">
            <v>39</v>
          </cell>
          <cell r="O122">
            <v>11</v>
          </cell>
          <cell r="P122">
            <v>8</v>
          </cell>
          <cell r="Q122">
            <v>0.04</v>
          </cell>
          <cell r="R122">
            <v>2.75E-2</v>
          </cell>
          <cell r="S122">
            <v>1.3333333333333332E-2</v>
          </cell>
          <cell r="V122">
            <v>6</v>
          </cell>
          <cell r="W122">
            <v>8</v>
          </cell>
          <cell r="X122">
            <v>8</v>
          </cell>
          <cell r="Y122">
            <v>8</v>
          </cell>
          <cell r="Z122">
            <v>9</v>
          </cell>
          <cell r="AA122">
            <v>23</v>
          </cell>
          <cell r="AB122">
            <v>0.13533333333333333</v>
          </cell>
        </row>
        <row r="123">
          <cell r="I123">
            <v>13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</row>
        <row r="124">
          <cell r="I124">
            <v>26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</row>
        <row r="125">
          <cell r="I125">
            <v>38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</row>
        <row r="126">
          <cell r="I126">
            <v>51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</row>
        <row r="127">
          <cell r="I127">
            <v>64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</row>
        <row r="128">
          <cell r="I128">
            <v>77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</row>
        <row r="129">
          <cell r="I129">
            <v>89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</row>
        <row r="130">
          <cell r="I130">
            <v>102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</row>
        <row r="131">
          <cell r="I131">
            <v>10</v>
          </cell>
          <cell r="J131">
            <v>7</v>
          </cell>
          <cell r="K131">
            <v>5</v>
          </cell>
          <cell r="L131">
            <v>3</v>
          </cell>
          <cell r="M131">
            <v>4</v>
          </cell>
          <cell r="N131">
            <v>10</v>
          </cell>
          <cell r="O131">
            <v>7</v>
          </cell>
          <cell r="P131">
            <v>4</v>
          </cell>
          <cell r="Q131">
            <v>0.02</v>
          </cell>
          <cell r="R131">
            <v>1.7500000000000002E-2</v>
          </cell>
          <cell r="S131">
            <v>6.6666666666666662E-3</v>
          </cell>
          <cell r="V131">
            <v>4</v>
          </cell>
          <cell r="W131">
            <v>2</v>
          </cell>
          <cell r="X131">
            <v>3</v>
          </cell>
          <cell r="Y131">
            <v>3</v>
          </cell>
          <cell r="Z131">
            <v>3</v>
          </cell>
          <cell r="AA131">
            <v>9</v>
          </cell>
          <cell r="AB131">
            <v>0.08</v>
          </cell>
        </row>
        <row r="132">
          <cell r="I132">
            <v>20</v>
          </cell>
          <cell r="J132">
            <v>13</v>
          </cell>
          <cell r="K132">
            <v>10</v>
          </cell>
          <cell r="L132">
            <v>6</v>
          </cell>
          <cell r="M132">
            <v>8</v>
          </cell>
          <cell r="N132">
            <v>19</v>
          </cell>
          <cell r="O132">
            <v>15</v>
          </cell>
          <cell r="P132">
            <v>7</v>
          </cell>
          <cell r="Q132">
            <v>3.5000000000000003E-2</v>
          </cell>
          <cell r="R132">
            <v>3.7499999999999999E-2</v>
          </cell>
          <cell r="S132">
            <v>1.1666666666666667E-2</v>
          </cell>
          <cell r="V132">
            <v>7</v>
          </cell>
          <cell r="W132">
            <v>4</v>
          </cell>
          <cell r="X132">
            <v>6</v>
          </cell>
          <cell r="Y132">
            <v>6</v>
          </cell>
          <cell r="Z132">
            <v>6</v>
          </cell>
          <cell r="AA132">
            <v>18</v>
          </cell>
          <cell r="AB132">
            <v>0.08</v>
          </cell>
        </row>
        <row r="133">
          <cell r="I133">
            <v>31</v>
          </cell>
          <cell r="J133">
            <v>20</v>
          </cell>
          <cell r="K133">
            <v>15</v>
          </cell>
          <cell r="L133">
            <v>9</v>
          </cell>
          <cell r="M133">
            <v>12</v>
          </cell>
          <cell r="N133">
            <v>29</v>
          </cell>
          <cell r="O133">
            <v>22</v>
          </cell>
          <cell r="P133">
            <v>11</v>
          </cell>
          <cell r="Q133">
            <v>5.5E-2</v>
          </cell>
          <cell r="R133">
            <v>5.5E-2</v>
          </cell>
          <cell r="S133">
            <v>1.8333333333333333E-2</v>
          </cell>
          <cell r="V133">
            <v>11</v>
          </cell>
          <cell r="W133">
            <v>7</v>
          </cell>
          <cell r="X133">
            <v>10</v>
          </cell>
          <cell r="Y133">
            <v>10</v>
          </cell>
          <cell r="Z133">
            <v>10</v>
          </cell>
          <cell r="AA133">
            <v>28</v>
          </cell>
          <cell r="AB133">
            <v>9.9333333333333329E-2</v>
          </cell>
        </row>
        <row r="134">
          <cell r="I134">
            <v>41</v>
          </cell>
          <cell r="J134">
            <v>27</v>
          </cell>
          <cell r="K134">
            <v>20</v>
          </cell>
          <cell r="L134">
            <v>13</v>
          </cell>
          <cell r="M134">
            <v>15</v>
          </cell>
          <cell r="N134">
            <v>38</v>
          </cell>
          <cell r="O134">
            <v>30</v>
          </cell>
          <cell r="P134">
            <v>14</v>
          </cell>
          <cell r="Q134">
            <v>7.0000000000000007E-2</v>
          </cell>
          <cell r="R134">
            <v>7.4999999999999997E-2</v>
          </cell>
          <cell r="S134">
            <v>2.3333333333333334E-2</v>
          </cell>
          <cell r="V134">
            <v>15</v>
          </cell>
          <cell r="W134">
            <v>9</v>
          </cell>
          <cell r="X134">
            <v>13</v>
          </cell>
          <cell r="Y134">
            <v>13</v>
          </cell>
          <cell r="Z134">
            <v>13</v>
          </cell>
          <cell r="AA134">
            <v>37</v>
          </cell>
          <cell r="AB134">
            <v>0.13200000000000001</v>
          </cell>
        </row>
        <row r="135">
          <cell r="I135">
            <v>51</v>
          </cell>
          <cell r="J135">
            <v>34</v>
          </cell>
          <cell r="K135">
            <v>26</v>
          </cell>
          <cell r="L135">
            <v>16</v>
          </cell>
          <cell r="M135">
            <v>19</v>
          </cell>
          <cell r="N135">
            <v>48</v>
          </cell>
          <cell r="O135">
            <v>37</v>
          </cell>
          <cell r="P135">
            <v>18</v>
          </cell>
          <cell r="Q135">
            <v>0.09</v>
          </cell>
          <cell r="R135">
            <v>9.2499999999999999E-2</v>
          </cell>
          <cell r="S135">
            <v>0.03</v>
          </cell>
          <cell r="V135">
            <v>18</v>
          </cell>
          <cell r="W135">
            <v>11</v>
          </cell>
          <cell r="X135">
            <v>16</v>
          </cell>
          <cell r="Y135">
            <v>16</v>
          </cell>
          <cell r="Z135">
            <v>16</v>
          </cell>
          <cell r="AA135">
            <v>46</v>
          </cell>
          <cell r="AB135">
            <v>0.16600000000000001</v>
          </cell>
        </row>
        <row r="136">
          <cell r="I136">
            <v>61</v>
          </cell>
          <cell r="J136">
            <v>40</v>
          </cell>
          <cell r="K136">
            <v>31</v>
          </cell>
          <cell r="L136">
            <v>19</v>
          </cell>
          <cell r="M136">
            <v>23</v>
          </cell>
          <cell r="N136">
            <v>58</v>
          </cell>
          <cell r="O136">
            <v>45</v>
          </cell>
          <cell r="P136">
            <v>21</v>
          </cell>
          <cell r="Q136">
            <v>0.105</v>
          </cell>
          <cell r="R136">
            <v>0.1125</v>
          </cell>
          <cell r="S136">
            <v>3.5000000000000003E-2</v>
          </cell>
          <cell r="V136">
            <v>22</v>
          </cell>
          <cell r="W136">
            <v>13</v>
          </cell>
          <cell r="X136">
            <v>19</v>
          </cell>
          <cell r="Y136">
            <v>19</v>
          </cell>
          <cell r="Z136">
            <v>19</v>
          </cell>
          <cell r="AA136">
            <v>55</v>
          </cell>
          <cell r="AB136">
            <v>0.19866666666666666</v>
          </cell>
        </row>
        <row r="137">
          <cell r="I137">
            <v>71</v>
          </cell>
          <cell r="J137">
            <v>47</v>
          </cell>
          <cell r="K137">
            <v>36</v>
          </cell>
          <cell r="L137">
            <v>22</v>
          </cell>
          <cell r="M137">
            <v>27</v>
          </cell>
          <cell r="N137">
            <v>67</v>
          </cell>
          <cell r="O137">
            <v>52</v>
          </cell>
          <cell r="P137">
            <v>25</v>
          </cell>
          <cell r="Q137">
            <v>0.125</v>
          </cell>
          <cell r="R137">
            <v>0.13</v>
          </cell>
          <cell r="S137">
            <v>4.1666666666666671E-2</v>
          </cell>
          <cell r="V137">
            <v>26</v>
          </cell>
          <cell r="W137">
            <v>16</v>
          </cell>
          <cell r="X137">
            <v>22</v>
          </cell>
          <cell r="Y137">
            <v>22</v>
          </cell>
          <cell r="Z137">
            <v>22</v>
          </cell>
          <cell r="AA137">
            <v>64</v>
          </cell>
          <cell r="AB137">
            <v>0.23133333333333334</v>
          </cell>
        </row>
        <row r="138">
          <cell r="I138">
            <v>82</v>
          </cell>
          <cell r="J138">
            <v>54</v>
          </cell>
          <cell r="K138">
            <v>41</v>
          </cell>
          <cell r="L138">
            <v>25</v>
          </cell>
          <cell r="M138">
            <v>31</v>
          </cell>
          <cell r="N138">
            <v>77</v>
          </cell>
          <cell r="O138">
            <v>60</v>
          </cell>
          <cell r="P138">
            <v>28</v>
          </cell>
          <cell r="Q138">
            <v>0.14000000000000001</v>
          </cell>
          <cell r="R138">
            <v>0.15</v>
          </cell>
          <cell r="S138">
            <v>4.6666666666666669E-2</v>
          </cell>
          <cell r="V138">
            <v>29</v>
          </cell>
          <cell r="W138">
            <v>18</v>
          </cell>
          <cell r="X138">
            <v>26</v>
          </cell>
          <cell r="Y138">
            <v>26</v>
          </cell>
          <cell r="Z138">
            <v>26</v>
          </cell>
          <cell r="AA138">
            <v>74</v>
          </cell>
          <cell r="AB138">
            <v>0.26533333333333337</v>
          </cell>
        </row>
        <row r="139">
          <cell r="I139">
            <v>9</v>
          </cell>
          <cell r="J139">
            <v>5</v>
          </cell>
          <cell r="K139">
            <v>4</v>
          </cell>
          <cell r="L139">
            <v>2</v>
          </cell>
          <cell r="M139">
            <v>3</v>
          </cell>
          <cell r="N139">
            <v>7</v>
          </cell>
          <cell r="O139">
            <v>6</v>
          </cell>
          <cell r="P139">
            <v>3</v>
          </cell>
          <cell r="Q139">
            <v>1.4999999999999999E-2</v>
          </cell>
          <cell r="R139">
            <v>1.4999999999999999E-2</v>
          </cell>
          <cell r="S139">
            <v>5.0000000000000001E-3</v>
          </cell>
          <cell r="V139">
            <v>3</v>
          </cell>
          <cell r="W139">
            <v>2</v>
          </cell>
          <cell r="X139">
            <v>2</v>
          </cell>
          <cell r="Y139">
            <v>2</v>
          </cell>
          <cell r="Z139">
            <v>2</v>
          </cell>
          <cell r="AA139">
            <v>7</v>
          </cell>
          <cell r="AB139">
            <v>0.08</v>
          </cell>
        </row>
        <row r="140">
          <cell r="I140">
            <v>18</v>
          </cell>
          <cell r="J140">
            <v>10</v>
          </cell>
          <cell r="K140">
            <v>8</v>
          </cell>
          <cell r="L140">
            <v>5</v>
          </cell>
          <cell r="M140">
            <v>6</v>
          </cell>
          <cell r="N140">
            <v>14</v>
          </cell>
          <cell r="O140">
            <v>11</v>
          </cell>
          <cell r="P140">
            <v>5</v>
          </cell>
          <cell r="Q140">
            <v>2.5000000000000001E-2</v>
          </cell>
          <cell r="R140">
            <v>2.75E-2</v>
          </cell>
          <cell r="S140">
            <v>8.3333333333333332E-3</v>
          </cell>
          <cell r="V140">
            <v>6</v>
          </cell>
          <cell r="W140">
            <v>3</v>
          </cell>
          <cell r="X140">
            <v>5</v>
          </cell>
          <cell r="Y140">
            <v>5</v>
          </cell>
          <cell r="Z140">
            <v>5</v>
          </cell>
          <cell r="AA140">
            <v>14</v>
          </cell>
          <cell r="AB140">
            <v>0.08</v>
          </cell>
        </row>
        <row r="141">
          <cell r="I141">
            <v>27</v>
          </cell>
          <cell r="J141">
            <v>15</v>
          </cell>
          <cell r="K141">
            <v>12</v>
          </cell>
          <cell r="L141">
            <v>7</v>
          </cell>
          <cell r="M141">
            <v>9</v>
          </cell>
          <cell r="N141">
            <v>22</v>
          </cell>
          <cell r="O141">
            <v>17</v>
          </cell>
          <cell r="P141">
            <v>8</v>
          </cell>
          <cell r="Q141">
            <v>0.04</v>
          </cell>
          <cell r="R141">
            <v>4.2500000000000003E-2</v>
          </cell>
          <cell r="S141">
            <v>1.3333333333333332E-2</v>
          </cell>
          <cell r="V141">
            <v>8</v>
          </cell>
          <cell r="W141">
            <v>5</v>
          </cell>
          <cell r="X141">
            <v>7</v>
          </cell>
          <cell r="Y141">
            <v>7</v>
          </cell>
          <cell r="Z141">
            <v>7</v>
          </cell>
          <cell r="AA141">
            <v>21</v>
          </cell>
          <cell r="AB141">
            <v>0.08</v>
          </cell>
        </row>
        <row r="142">
          <cell r="I142">
            <v>36</v>
          </cell>
          <cell r="J142">
            <v>20</v>
          </cell>
          <cell r="K142">
            <v>15</v>
          </cell>
          <cell r="L142">
            <v>9</v>
          </cell>
          <cell r="M142">
            <v>12</v>
          </cell>
          <cell r="N142">
            <v>29</v>
          </cell>
          <cell r="O142">
            <v>22</v>
          </cell>
          <cell r="P142">
            <v>11</v>
          </cell>
          <cell r="Q142">
            <v>5.5E-2</v>
          </cell>
          <cell r="R142">
            <v>5.5E-2</v>
          </cell>
          <cell r="S142">
            <v>1.8333333333333333E-2</v>
          </cell>
          <cell r="V142">
            <v>11</v>
          </cell>
          <cell r="W142">
            <v>7</v>
          </cell>
          <cell r="X142">
            <v>10</v>
          </cell>
          <cell r="Y142">
            <v>10</v>
          </cell>
          <cell r="Z142">
            <v>10</v>
          </cell>
          <cell r="AA142">
            <v>28</v>
          </cell>
          <cell r="AB142">
            <v>0.10266666666666667</v>
          </cell>
        </row>
        <row r="143">
          <cell r="I143">
            <v>45</v>
          </cell>
          <cell r="J143">
            <v>25</v>
          </cell>
          <cell r="K143">
            <v>19</v>
          </cell>
          <cell r="L143">
            <v>12</v>
          </cell>
          <cell r="M143">
            <v>14</v>
          </cell>
          <cell r="N143">
            <v>36</v>
          </cell>
          <cell r="O143">
            <v>28</v>
          </cell>
          <cell r="P143">
            <v>13</v>
          </cell>
          <cell r="Q143">
            <v>6.5000000000000002E-2</v>
          </cell>
          <cell r="R143">
            <v>7.0000000000000007E-2</v>
          </cell>
          <cell r="S143">
            <v>2.1666666666666664E-2</v>
          </cell>
          <cell r="V143">
            <v>14</v>
          </cell>
          <cell r="W143">
            <v>8</v>
          </cell>
          <cell r="X143">
            <v>12</v>
          </cell>
          <cell r="Y143">
            <v>12</v>
          </cell>
          <cell r="Z143">
            <v>12</v>
          </cell>
          <cell r="AA143">
            <v>35</v>
          </cell>
          <cell r="AB143">
            <v>0.128</v>
          </cell>
        </row>
        <row r="144">
          <cell r="I144">
            <v>54</v>
          </cell>
          <cell r="J144">
            <v>30</v>
          </cell>
          <cell r="K144">
            <v>23</v>
          </cell>
          <cell r="L144">
            <v>14</v>
          </cell>
          <cell r="M144">
            <v>17</v>
          </cell>
          <cell r="N144">
            <v>43</v>
          </cell>
          <cell r="O144">
            <v>34</v>
          </cell>
          <cell r="P144">
            <v>16</v>
          </cell>
          <cell r="Q144">
            <v>0.08</v>
          </cell>
          <cell r="R144">
            <v>8.5000000000000006E-2</v>
          </cell>
          <cell r="S144">
            <v>2.6666666666666665E-2</v>
          </cell>
          <cell r="V144">
            <v>17</v>
          </cell>
          <cell r="W144">
            <v>10</v>
          </cell>
          <cell r="X144">
            <v>14</v>
          </cell>
          <cell r="Y144">
            <v>14</v>
          </cell>
          <cell r="Z144">
            <v>14</v>
          </cell>
          <cell r="AA144">
            <v>41</v>
          </cell>
          <cell r="AB144">
            <v>0.154</v>
          </cell>
        </row>
        <row r="145">
          <cell r="I145">
            <v>63</v>
          </cell>
          <cell r="J145">
            <v>35</v>
          </cell>
          <cell r="K145">
            <v>27</v>
          </cell>
          <cell r="L145">
            <v>16</v>
          </cell>
          <cell r="M145">
            <v>20</v>
          </cell>
          <cell r="N145">
            <v>50</v>
          </cell>
          <cell r="O145">
            <v>39</v>
          </cell>
          <cell r="P145">
            <v>18</v>
          </cell>
          <cell r="Q145">
            <v>0.09</v>
          </cell>
          <cell r="R145">
            <v>9.7500000000000003E-2</v>
          </cell>
          <cell r="S145">
            <v>0.03</v>
          </cell>
          <cell r="V145">
            <v>19</v>
          </cell>
          <cell r="W145">
            <v>12</v>
          </cell>
          <cell r="X145">
            <v>17</v>
          </cell>
          <cell r="Y145">
            <v>17</v>
          </cell>
          <cell r="Z145">
            <v>17</v>
          </cell>
          <cell r="AA145">
            <v>48</v>
          </cell>
          <cell r="AB145">
            <v>0.17866666666666667</v>
          </cell>
        </row>
        <row r="146">
          <cell r="I146">
            <v>72</v>
          </cell>
          <cell r="J146">
            <v>40</v>
          </cell>
          <cell r="K146">
            <v>31</v>
          </cell>
          <cell r="L146">
            <v>19</v>
          </cell>
          <cell r="M146">
            <v>23</v>
          </cell>
          <cell r="N146">
            <v>58</v>
          </cell>
          <cell r="O146">
            <v>45</v>
          </cell>
          <cell r="P146">
            <v>21</v>
          </cell>
          <cell r="Q146">
            <v>0.105</v>
          </cell>
          <cell r="R146">
            <v>0.1125</v>
          </cell>
          <cell r="S146">
            <v>3.5000000000000003E-2</v>
          </cell>
          <cell r="V146">
            <v>22</v>
          </cell>
          <cell r="W146">
            <v>13</v>
          </cell>
          <cell r="X146">
            <v>19</v>
          </cell>
          <cell r="Y146">
            <v>19</v>
          </cell>
          <cell r="Z146">
            <v>19</v>
          </cell>
          <cell r="AA146">
            <v>55</v>
          </cell>
          <cell r="AB146">
            <v>0.20600000000000002</v>
          </cell>
        </row>
        <row r="147">
          <cell r="I147">
            <v>10</v>
          </cell>
          <cell r="J147">
            <v>2</v>
          </cell>
          <cell r="K147">
            <v>2</v>
          </cell>
          <cell r="L147">
            <v>1</v>
          </cell>
          <cell r="M147">
            <v>1</v>
          </cell>
          <cell r="N147">
            <v>3</v>
          </cell>
          <cell r="O147">
            <v>2</v>
          </cell>
          <cell r="P147">
            <v>1</v>
          </cell>
          <cell r="Q147">
            <v>5.0000000000000001E-3</v>
          </cell>
          <cell r="R147">
            <v>5.0000000000000001E-3</v>
          </cell>
          <cell r="S147">
            <v>1.6666666666666666E-3</v>
          </cell>
          <cell r="V147">
            <v>1</v>
          </cell>
          <cell r="W147">
            <v>1</v>
          </cell>
          <cell r="X147">
            <v>1</v>
          </cell>
          <cell r="Y147">
            <v>1</v>
          </cell>
          <cell r="Z147">
            <v>1</v>
          </cell>
          <cell r="AA147">
            <v>3</v>
          </cell>
          <cell r="AB147">
            <v>0.08</v>
          </cell>
        </row>
        <row r="148">
          <cell r="I148">
            <v>20</v>
          </cell>
          <cell r="J148">
            <v>4</v>
          </cell>
          <cell r="K148">
            <v>3</v>
          </cell>
          <cell r="L148">
            <v>2</v>
          </cell>
          <cell r="M148">
            <v>2</v>
          </cell>
          <cell r="N148">
            <v>6</v>
          </cell>
          <cell r="O148">
            <v>5</v>
          </cell>
          <cell r="P148">
            <v>2</v>
          </cell>
          <cell r="Q148">
            <v>0.01</v>
          </cell>
          <cell r="R148">
            <v>1.2500000000000001E-2</v>
          </cell>
          <cell r="S148">
            <v>3.3333333333333331E-3</v>
          </cell>
          <cell r="V148">
            <v>2</v>
          </cell>
          <cell r="W148">
            <v>1</v>
          </cell>
          <cell r="X148">
            <v>2</v>
          </cell>
          <cell r="Y148">
            <v>2</v>
          </cell>
          <cell r="Z148">
            <v>2</v>
          </cell>
          <cell r="AA148">
            <v>6</v>
          </cell>
          <cell r="AB148">
            <v>0.08</v>
          </cell>
        </row>
        <row r="149">
          <cell r="I149">
            <v>29</v>
          </cell>
          <cell r="J149">
            <v>6</v>
          </cell>
          <cell r="K149">
            <v>5</v>
          </cell>
          <cell r="L149">
            <v>3</v>
          </cell>
          <cell r="M149">
            <v>4</v>
          </cell>
          <cell r="N149">
            <v>9</v>
          </cell>
          <cell r="O149">
            <v>7</v>
          </cell>
          <cell r="P149">
            <v>3</v>
          </cell>
          <cell r="Q149">
            <v>1.4999999999999999E-2</v>
          </cell>
          <cell r="R149">
            <v>1.7500000000000002E-2</v>
          </cell>
          <cell r="S149">
            <v>5.0000000000000001E-3</v>
          </cell>
          <cell r="V149">
            <v>3</v>
          </cell>
          <cell r="W149">
            <v>2</v>
          </cell>
          <cell r="X149">
            <v>3</v>
          </cell>
          <cell r="Y149">
            <v>3</v>
          </cell>
          <cell r="Z149">
            <v>3</v>
          </cell>
          <cell r="AA149">
            <v>9</v>
          </cell>
          <cell r="AB149">
            <v>0.08</v>
          </cell>
        </row>
        <row r="150">
          <cell r="I150">
            <v>39</v>
          </cell>
          <cell r="J150">
            <v>8</v>
          </cell>
          <cell r="K150">
            <v>6</v>
          </cell>
          <cell r="L150">
            <v>4</v>
          </cell>
          <cell r="M150">
            <v>5</v>
          </cell>
          <cell r="N150">
            <v>12</v>
          </cell>
          <cell r="O150">
            <v>9</v>
          </cell>
          <cell r="P150">
            <v>4</v>
          </cell>
          <cell r="Q150">
            <v>0.02</v>
          </cell>
          <cell r="R150">
            <v>2.2499999999999999E-2</v>
          </cell>
          <cell r="S150">
            <v>6.6666666666666662E-3</v>
          </cell>
          <cell r="V150">
            <v>5</v>
          </cell>
          <cell r="W150">
            <v>3</v>
          </cell>
          <cell r="X150">
            <v>4</v>
          </cell>
          <cell r="Y150">
            <v>4</v>
          </cell>
          <cell r="Z150">
            <v>4</v>
          </cell>
          <cell r="AA150">
            <v>12</v>
          </cell>
          <cell r="AB150">
            <v>0.08</v>
          </cell>
        </row>
        <row r="151">
          <cell r="I151">
            <v>49</v>
          </cell>
          <cell r="J151">
            <v>11</v>
          </cell>
          <cell r="K151">
            <v>8</v>
          </cell>
          <cell r="L151">
            <v>5</v>
          </cell>
          <cell r="M151">
            <v>6</v>
          </cell>
          <cell r="N151">
            <v>15</v>
          </cell>
          <cell r="O151">
            <v>12</v>
          </cell>
          <cell r="P151">
            <v>6</v>
          </cell>
          <cell r="Q151">
            <v>0.03</v>
          </cell>
          <cell r="R151">
            <v>0.03</v>
          </cell>
          <cell r="S151">
            <v>0.01</v>
          </cell>
          <cell r="V151">
            <v>6</v>
          </cell>
          <cell r="W151">
            <v>4</v>
          </cell>
          <cell r="X151">
            <v>5</v>
          </cell>
          <cell r="Y151">
            <v>5</v>
          </cell>
          <cell r="Z151">
            <v>5</v>
          </cell>
          <cell r="AA151">
            <v>14</v>
          </cell>
          <cell r="AB151">
            <v>0.08</v>
          </cell>
        </row>
        <row r="152">
          <cell r="I152">
            <v>59</v>
          </cell>
          <cell r="J152">
            <v>13</v>
          </cell>
          <cell r="K152">
            <v>10</v>
          </cell>
          <cell r="L152">
            <v>6</v>
          </cell>
          <cell r="M152">
            <v>7</v>
          </cell>
          <cell r="N152">
            <v>18</v>
          </cell>
          <cell r="O152">
            <v>14</v>
          </cell>
          <cell r="P152">
            <v>7</v>
          </cell>
          <cell r="Q152">
            <v>3.5000000000000003E-2</v>
          </cell>
          <cell r="R152">
            <v>3.5000000000000003E-2</v>
          </cell>
          <cell r="S152">
            <v>1.1666666666666667E-2</v>
          </cell>
          <cell r="V152">
            <v>7</v>
          </cell>
          <cell r="W152">
            <v>4</v>
          </cell>
          <cell r="X152">
            <v>6</v>
          </cell>
          <cell r="Y152">
            <v>6</v>
          </cell>
          <cell r="Z152">
            <v>6</v>
          </cell>
          <cell r="AA152">
            <v>17</v>
          </cell>
          <cell r="AB152">
            <v>8.9333333333333334E-2</v>
          </cell>
        </row>
        <row r="153">
          <cell r="I153">
            <v>69</v>
          </cell>
          <cell r="J153">
            <v>15</v>
          </cell>
          <cell r="K153">
            <v>11</v>
          </cell>
          <cell r="L153">
            <v>7</v>
          </cell>
          <cell r="M153">
            <v>8</v>
          </cell>
          <cell r="N153">
            <v>21</v>
          </cell>
          <cell r="O153">
            <v>16</v>
          </cell>
          <cell r="P153">
            <v>8</v>
          </cell>
          <cell r="Q153">
            <v>0.04</v>
          </cell>
          <cell r="R153">
            <v>0.04</v>
          </cell>
          <cell r="S153">
            <v>1.3333333333333332E-2</v>
          </cell>
          <cell r="V153">
            <v>8</v>
          </cell>
          <cell r="W153">
            <v>5</v>
          </cell>
          <cell r="X153">
            <v>7</v>
          </cell>
          <cell r="Y153">
            <v>7</v>
          </cell>
          <cell r="Z153">
            <v>7</v>
          </cell>
          <cell r="AA153">
            <v>20</v>
          </cell>
          <cell r="AB153">
            <v>0.10333333333333333</v>
          </cell>
        </row>
        <row r="154">
          <cell r="I154">
            <v>78</v>
          </cell>
          <cell r="J154">
            <v>17</v>
          </cell>
          <cell r="K154">
            <v>13</v>
          </cell>
          <cell r="L154">
            <v>8</v>
          </cell>
          <cell r="M154">
            <v>10</v>
          </cell>
          <cell r="N154">
            <v>24</v>
          </cell>
          <cell r="O154">
            <v>19</v>
          </cell>
          <cell r="P154">
            <v>9</v>
          </cell>
          <cell r="Q154">
            <v>4.4999999999999998E-2</v>
          </cell>
          <cell r="R154">
            <v>4.7500000000000001E-2</v>
          </cell>
          <cell r="S154">
            <v>1.4999999999999999E-2</v>
          </cell>
          <cell r="V154">
            <v>9</v>
          </cell>
          <cell r="W154">
            <v>6</v>
          </cell>
          <cell r="X154">
            <v>8</v>
          </cell>
          <cell r="Y154">
            <v>8</v>
          </cell>
          <cell r="Z154">
            <v>8</v>
          </cell>
          <cell r="AA154">
            <v>23</v>
          </cell>
          <cell r="AB154">
            <v>0.11866666666666667</v>
          </cell>
        </row>
        <row r="155">
          <cell r="I155">
            <v>11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</row>
        <row r="156">
          <cell r="I156">
            <v>22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</row>
        <row r="157">
          <cell r="I157">
            <v>34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</row>
        <row r="158">
          <cell r="I158">
            <v>45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</row>
        <row r="159">
          <cell r="I159">
            <v>56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</row>
        <row r="160">
          <cell r="I160">
            <v>67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</row>
        <row r="161">
          <cell r="I161">
            <v>78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</row>
        <row r="162">
          <cell r="I162">
            <v>89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</row>
        <row r="163">
          <cell r="I163">
            <v>15</v>
          </cell>
          <cell r="J163">
            <v>9</v>
          </cell>
          <cell r="K163">
            <v>4</v>
          </cell>
          <cell r="L163">
            <v>5</v>
          </cell>
          <cell r="M163">
            <v>4</v>
          </cell>
          <cell r="N163">
            <v>6</v>
          </cell>
          <cell r="O163">
            <v>7</v>
          </cell>
          <cell r="P163">
            <v>3</v>
          </cell>
          <cell r="Q163">
            <v>1.4999999999999999E-2</v>
          </cell>
          <cell r="R163">
            <v>1.7500000000000002E-2</v>
          </cell>
          <cell r="S163">
            <v>5.0000000000000001E-3</v>
          </cell>
          <cell r="V163">
            <v>3</v>
          </cell>
          <cell r="W163">
            <v>3</v>
          </cell>
          <cell r="X163">
            <v>4</v>
          </cell>
          <cell r="Y163">
            <v>3</v>
          </cell>
          <cell r="Z163">
            <v>4</v>
          </cell>
          <cell r="AA163">
            <v>6</v>
          </cell>
          <cell r="AB163">
            <v>0.08</v>
          </cell>
        </row>
        <row r="164">
          <cell r="I164">
            <v>30</v>
          </cell>
          <cell r="J164">
            <v>17</v>
          </cell>
          <cell r="K164">
            <v>8</v>
          </cell>
          <cell r="L164">
            <v>9</v>
          </cell>
          <cell r="M164">
            <v>9</v>
          </cell>
          <cell r="N164">
            <v>12</v>
          </cell>
          <cell r="O164">
            <v>13</v>
          </cell>
          <cell r="P164">
            <v>6</v>
          </cell>
          <cell r="Q164">
            <v>0.03</v>
          </cell>
          <cell r="R164">
            <v>3.2500000000000001E-2</v>
          </cell>
          <cell r="S164">
            <v>0.01</v>
          </cell>
          <cell r="V164">
            <v>6</v>
          </cell>
          <cell r="W164">
            <v>6</v>
          </cell>
          <cell r="X164">
            <v>7</v>
          </cell>
          <cell r="Y164">
            <v>6</v>
          </cell>
          <cell r="Z164">
            <v>7</v>
          </cell>
          <cell r="AA164">
            <v>11</v>
          </cell>
          <cell r="AB164">
            <v>0.08</v>
          </cell>
        </row>
        <row r="165">
          <cell r="I165">
            <v>45</v>
          </cell>
          <cell r="J165">
            <v>26</v>
          </cell>
          <cell r="K165">
            <v>12</v>
          </cell>
          <cell r="L165">
            <v>14</v>
          </cell>
          <cell r="M165">
            <v>13</v>
          </cell>
          <cell r="N165">
            <v>17</v>
          </cell>
          <cell r="O165">
            <v>20</v>
          </cell>
          <cell r="P165">
            <v>9</v>
          </cell>
          <cell r="Q165">
            <v>4.4999999999999998E-2</v>
          </cell>
          <cell r="R165">
            <v>0.05</v>
          </cell>
          <cell r="S165">
            <v>1.4999999999999999E-2</v>
          </cell>
          <cell r="V165">
            <v>10</v>
          </cell>
          <cell r="W165">
            <v>10</v>
          </cell>
          <cell r="X165">
            <v>11</v>
          </cell>
          <cell r="Y165">
            <v>10</v>
          </cell>
          <cell r="Z165">
            <v>11</v>
          </cell>
          <cell r="AA165">
            <v>17</v>
          </cell>
          <cell r="AB165">
            <v>0.10400000000000001</v>
          </cell>
        </row>
        <row r="166">
          <cell r="I166">
            <v>60</v>
          </cell>
          <cell r="J166">
            <v>35</v>
          </cell>
          <cell r="K166">
            <v>15</v>
          </cell>
          <cell r="L166">
            <v>18</v>
          </cell>
          <cell r="M166">
            <v>18</v>
          </cell>
          <cell r="N166">
            <v>23</v>
          </cell>
          <cell r="O166">
            <v>26</v>
          </cell>
          <cell r="P166">
            <v>12</v>
          </cell>
          <cell r="Q166">
            <v>0.06</v>
          </cell>
          <cell r="R166">
            <v>6.5000000000000002E-2</v>
          </cell>
          <cell r="S166">
            <v>0.02</v>
          </cell>
          <cell r="V166">
            <v>13</v>
          </cell>
          <cell r="W166">
            <v>13</v>
          </cell>
          <cell r="X166">
            <v>15</v>
          </cell>
          <cell r="Y166">
            <v>13</v>
          </cell>
          <cell r="Z166">
            <v>15</v>
          </cell>
          <cell r="AA166">
            <v>22</v>
          </cell>
          <cell r="AB166">
            <v>0.13800000000000001</v>
          </cell>
        </row>
        <row r="167">
          <cell r="I167">
            <v>75</v>
          </cell>
          <cell r="J167">
            <v>43</v>
          </cell>
          <cell r="K167">
            <v>19</v>
          </cell>
          <cell r="L167">
            <v>23</v>
          </cell>
          <cell r="M167">
            <v>22</v>
          </cell>
          <cell r="N167">
            <v>29</v>
          </cell>
          <cell r="O167">
            <v>33</v>
          </cell>
          <cell r="P167">
            <v>15</v>
          </cell>
          <cell r="Q167">
            <v>7.4999999999999997E-2</v>
          </cell>
          <cell r="R167">
            <v>8.2500000000000004E-2</v>
          </cell>
          <cell r="S167">
            <v>2.5000000000000001E-2</v>
          </cell>
          <cell r="V167">
            <v>16</v>
          </cell>
          <cell r="W167">
            <v>16</v>
          </cell>
          <cell r="X167">
            <v>18</v>
          </cell>
          <cell r="Y167">
            <v>16</v>
          </cell>
          <cell r="Z167">
            <v>18</v>
          </cell>
          <cell r="AA167">
            <v>28</v>
          </cell>
          <cell r="AB167">
            <v>0.17266666666666666</v>
          </cell>
        </row>
        <row r="168">
          <cell r="I168">
            <v>90</v>
          </cell>
          <cell r="J168">
            <v>52</v>
          </cell>
          <cell r="K168">
            <v>23</v>
          </cell>
          <cell r="L168">
            <v>28</v>
          </cell>
          <cell r="M168">
            <v>27</v>
          </cell>
          <cell r="N168">
            <v>35</v>
          </cell>
          <cell r="O168">
            <v>40</v>
          </cell>
          <cell r="P168">
            <v>18</v>
          </cell>
          <cell r="Q168">
            <v>0.09</v>
          </cell>
          <cell r="R168">
            <v>0.1</v>
          </cell>
          <cell r="S168">
            <v>0.03</v>
          </cell>
          <cell r="V168">
            <v>19</v>
          </cell>
          <cell r="W168">
            <v>19</v>
          </cell>
          <cell r="X168">
            <v>22</v>
          </cell>
          <cell r="Y168">
            <v>19</v>
          </cell>
          <cell r="Z168">
            <v>22</v>
          </cell>
          <cell r="AA168">
            <v>34</v>
          </cell>
          <cell r="AB168">
            <v>0.20866666666666667</v>
          </cell>
        </row>
        <row r="169">
          <cell r="I169">
            <v>105</v>
          </cell>
          <cell r="J169">
            <v>60</v>
          </cell>
          <cell r="K169">
            <v>27</v>
          </cell>
          <cell r="L169">
            <v>32</v>
          </cell>
          <cell r="M169">
            <v>31</v>
          </cell>
          <cell r="N169">
            <v>40</v>
          </cell>
          <cell r="O169">
            <v>46</v>
          </cell>
          <cell r="P169">
            <v>22</v>
          </cell>
          <cell r="Q169">
            <v>0.11</v>
          </cell>
          <cell r="R169">
            <v>0.115</v>
          </cell>
          <cell r="S169">
            <v>3.6666666666666667E-2</v>
          </cell>
          <cell r="V169">
            <v>22</v>
          </cell>
          <cell r="W169">
            <v>22</v>
          </cell>
          <cell r="X169">
            <v>26</v>
          </cell>
          <cell r="Y169">
            <v>22</v>
          </cell>
          <cell r="Z169">
            <v>26</v>
          </cell>
          <cell r="AA169">
            <v>39</v>
          </cell>
          <cell r="AB169">
            <v>0.24199999999999999</v>
          </cell>
        </row>
        <row r="170">
          <cell r="I170">
            <v>120</v>
          </cell>
          <cell r="J170">
            <v>69</v>
          </cell>
          <cell r="K170">
            <v>31</v>
          </cell>
          <cell r="L170">
            <v>37</v>
          </cell>
          <cell r="M170">
            <v>36</v>
          </cell>
          <cell r="N170">
            <v>46</v>
          </cell>
          <cell r="O170">
            <v>53</v>
          </cell>
          <cell r="P170">
            <v>25</v>
          </cell>
          <cell r="Q170">
            <v>0.125</v>
          </cell>
          <cell r="R170">
            <v>0.13250000000000001</v>
          </cell>
          <cell r="S170">
            <v>4.1666666666666671E-2</v>
          </cell>
          <cell r="V170">
            <v>26</v>
          </cell>
          <cell r="W170">
            <v>26</v>
          </cell>
          <cell r="X170">
            <v>29</v>
          </cell>
          <cell r="Y170">
            <v>26</v>
          </cell>
          <cell r="Z170">
            <v>29</v>
          </cell>
          <cell r="AA170">
            <v>45</v>
          </cell>
          <cell r="AB170">
            <v>0.27800000000000002</v>
          </cell>
        </row>
        <row r="171">
          <cell r="I171">
            <v>13</v>
          </cell>
          <cell r="J171">
            <v>6</v>
          </cell>
          <cell r="K171">
            <v>3</v>
          </cell>
          <cell r="L171">
            <v>3</v>
          </cell>
          <cell r="M171">
            <v>3</v>
          </cell>
          <cell r="N171">
            <v>4</v>
          </cell>
          <cell r="O171">
            <v>5</v>
          </cell>
          <cell r="P171">
            <v>2</v>
          </cell>
          <cell r="Q171">
            <v>0.01</v>
          </cell>
          <cell r="R171">
            <v>1.2500000000000001E-2</v>
          </cell>
          <cell r="S171">
            <v>3.3333333333333331E-3</v>
          </cell>
          <cell r="V171">
            <v>2</v>
          </cell>
          <cell r="W171">
            <v>2</v>
          </cell>
          <cell r="X171">
            <v>3</v>
          </cell>
          <cell r="Y171">
            <v>2</v>
          </cell>
          <cell r="Z171">
            <v>3</v>
          </cell>
          <cell r="AA171">
            <v>4</v>
          </cell>
          <cell r="AB171">
            <v>0.08</v>
          </cell>
        </row>
        <row r="172">
          <cell r="I172">
            <v>26</v>
          </cell>
          <cell r="J172">
            <v>13</v>
          </cell>
          <cell r="K172">
            <v>6</v>
          </cell>
          <cell r="L172">
            <v>7</v>
          </cell>
          <cell r="M172">
            <v>7</v>
          </cell>
          <cell r="N172">
            <v>9</v>
          </cell>
          <cell r="O172">
            <v>10</v>
          </cell>
          <cell r="P172">
            <v>5</v>
          </cell>
          <cell r="Q172">
            <v>2.5000000000000001E-2</v>
          </cell>
          <cell r="R172">
            <v>2.5000000000000001E-2</v>
          </cell>
          <cell r="S172">
            <v>8.3333333333333332E-3</v>
          </cell>
          <cell r="V172">
            <v>5</v>
          </cell>
          <cell r="W172">
            <v>5</v>
          </cell>
          <cell r="X172">
            <v>6</v>
          </cell>
          <cell r="Y172">
            <v>5</v>
          </cell>
          <cell r="Z172">
            <v>6</v>
          </cell>
          <cell r="AA172">
            <v>8</v>
          </cell>
          <cell r="AB172">
            <v>0.08</v>
          </cell>
        </row>
        <row r="173">
          <cell r="I173">
            <v>40</v>
          </cell>
          <cell r="J173">
            <v>19</v>
          </cell>
          <cell r="K173">
            <v>9</v>
          </cell>
          <cell r="L173">
            <v>10</v>
          </cell>
          <cell r="M173">
            <v>10</v>
          </cell>
          <cell r="N173">
            <v>13</v>
          </cell>
          <cell r="O173">
            <v>15</v>
          </cell>
          <cell r="P173">
            <v>7</v>
          </cell>
          <cell r="Q173">
            <v>3.5000000000000003E-2</v>
          </cell>
          <cell r="R173">
            <v>3.7499999999999999E-2</v>
          </cell>
          <cell r="S173">
            <v>1.1666666666666667E-2</v>
          </cell>
          <cell r="V173">
            <v>7</v>
          </cell>
          <cell r="W173">
            <v>7</v>
          </cell>
          <cell r="X173">
            <v>8</v>
          </cell>
          <cell r="Y173">
            <v>7</v>
          </cell>
          <cell r="Z173">
            <v>8</v>
          </cell>
          <cell r="AA173">
            <v>13</v>
          </cell>
          <cell r="AB173">
            <v>8.199999999999999E-2</v>
          </cell>
        </row>
        <row r="174">
          <cell r="I174">
            <v>53</v>
          </cell>
          <cell r="J174">
            <v>26</v>
          </cell>
          <cell r="K174">
            <v>12</v>
          </cell>
          <cell r="L174">
            <v>14</v>
          </cell>
          <cell r="M174">
            <v>13</v>
          </cell>
          <cell r="N174">
            <v>17</v>
          </cell>
          <cell r="O174">
            <v>20</v>
          </cell>
          <cell r="P174">
            <v>9</v>
          </cell>
          <cell r="Q174">
            <v>4.4999999999999998E-2</v>
          </cell>
          <cell r="R174">
            <v>0.05</v>
          </cell>
          <cell r="S174">
            <v>1.4999999999999999E-2</v>
          </cell>
          <cell r="V174">
            <v>10</v>
          </cell>
          <cell r="W174">
            <v>10</v>
          </cell>
          <cell r="X174">
            <v>11</v>
          </cell>
          <cell r="Y174">
            <v>10</v>
          </cell>
          <cell r="Z174">
            <v>11</v>
          </cell>
          <cell r="AA174">
            <v>17</v>
          </cell>
          <cell r="AB174">
            <v>0.10933333333333334</v>
          </cell>
        </row>
        <row r="175">
          <cell r="I175">
            <v>66</v>
          </cell>
          <cell r="J175">
            <v>32</v>
          </cell>
          <cell r="K175">
            <v>14</v>
          </cell>
          <cell r="L175">
            <v>17</v>
          </cell>
          <cell r="M175">
            <v>17</v>
          </cell>
          <cell r="N175">
            <v>22</v>
          </cell>
          <cell r="O175">
            <v>25</v>
          </cell>
          <cell r="P175">
            <v>12</v>
          </cell>
          <cell r="Q175">
            <v>0.06</v>
          </cell>
          <cell r="R175">
            <v>6.25E-2</v>
          </cell>
          <cell r="S175">
            <v>0.02</v>
          </cell>
          <cell r="V175">
            <v>12</v>
          </cell>
          <cell r="W175">
            <v>12</v>
          </cell>
          <cell r="X175">
            <v>14</v>
          </cell>
          <cell r="Y175">
            <v>12</v>
          </cell>
          <cell r="Z175">
            <v>14</v>
          </cell>
          <cell r="AA175">
            <v>21</v>
          </cell>
          <cell r="AB175">
            <v>0.13666666666666666</v>
          </cell>
        </row>
        <row r="176">
          <cell r="I176">
            <v>79</v>
          </cell>
          <cell r="J176">
            <v>39</v>
          </cell>
          <cell r="K176">
            <v>17</v>
          </cell>
          <cell r="L176">
            <v>21</v>
          </cell>
          <cell r="M176">
            <v>20</v>
          </cell>
          <cell r="N176">
            <v>26</v>
          </cell>
          <cell r="O176">
            <v>30</v>
          </cell>
          <cell r="P176">
            <v>14</v>
          </cell>
          <cell r="Q176">
            <v>7.0000000000000007E-2</v>
          </cell>
          <cell r="R176">
            <v>7.4999999999999997E-2</v>
          </cell>
          <cell r="S176">
            <v>2.3333333333333334E-2</v>
          </cell>
          <cell r="V176">
            <v>14</v>
          </cell>
          <cell r="W176">
            <v>14</v>
          </cell>
          <cell r="X176">
            <v>17</v>
          </cell>
          <cell r="Y176">
            <v>14</v>
          </cell>
          <cell r="Z176">
            <v>17</v>
          </cell>
          <cell r="AA176">
            <v>25</v>
          </cell>
          <cell r="AB176">
            <v>0.16399999999999998</v>
          </cell>
        </row>
        <row r="177">
          <cell r="I177">
            <v>93</v>
          </cell>
          <cell r="J177">
            <v>45</v>
          </cell>
          <cell r="K177">
            <v>20</v>
          </cell>
          <cell r="L177">
            <v>24</v>
          </cell>
          <cell r="M177">
            <v>24</v>
          </cell>
          <cell r="N177">
            <v>30</v>
          </cell>
          <cell r="O177">
            <v>35</v>
          </cell>
          <cell r="P177">
            <v>16</v>
          </cell>
          <cell r="Q177">
            <v>0.08</v>
          </cell>
          <cell r="R177">
            <v>8.7499999999999994E-2</v>
          </cell>
          <cell r="S177">
            <v>2.6666666666666665E-2</v>
          </cell>
          <cell r="V177">
            <v>17</v>
          </cell>
          <cell r="W177">
            <v>17</v>
          </cell>
          <cell r="X177">
            <v>19</v>
          </cell>
          <cell r="Y177">
            <v>17</v>
          </cell>
          <cell r="Z177">
            <v>19</v>
          </cell>
          <cell r="AA177">
            <v>29</v>
          </cell>
          <cell r="AB177">
            <v>0.19133333333333333</v>
          </cell>
        </row>
        <row r="178">
          <cell r="I178">
            <v>106</v>
          </cell>
          <cell r="J178">
            <v>52</v>
          </cell>
          <cell r="K178">
            <v>23</v>
          </cell>
          <cell r="L178">
            <v>28</v>
          </cell>
          <cell r="M178">
            <v>27</v>
          </cell>
          <cell r="N178">
            <v>35</v>
          </cell>
          <cell r="O178">
            <v>40</v>
          </cell>
          <cell r="P178">
            <v>18</v>
          </cell>
          <cell r="Q178">
            <v>0.09</v>
          </cell>
          <cell r="R178">
            <v>0.1</v>
          </cell>
          <cell r="S178">
            <v>0.03</v>
          </cell>
          <cell r="V178">
            <v>19</v>
          </cell>
          <cell r="W178">
            <v>19</v>
          </cell>
          <cell r="X178">
            <v>22</v>
          </cell>
          <cell r="Y178">
            <v>19</v>
          </cell>
          <cell r="Z178">
            <v>22</v>
          </cell>
          <cell r="AA178">
            <v>34</v>
          </cell>
          <cell r="AB178">
            <v>0.21933333333333332</v>
          </cell>
        </row>
        <row r="179">
          <cell r="I179">
            <v>14</v>
          </cell>
          <cell r="J179">
            <v>3</v>
          </cell>
          <cell r="K179">
            <v>1</v>
          </cell>
          <cell r="L179">
            <v>1</v>
          </cell>
          <cell r="M179">
            <v>1</v>
          </cell>
          <cell r="N179">
            <v>2</v>
          </cell>
          <cell r="O179">
            <v>2</v>
          </cell>
          <cell r="P179">
            <v>1</v>
          </cell>
          <cell r="Q179">
            <v>5.0000000000000001E-3</v>
          </cell>
          <cell r="R179">
            <v>5.0000000000000001E-3</v>
          </cell>
          <cell r="S179">
            <v>1.6666666666666666E-3</v>
          </cell>
          <cell r="V179">
            <v>1</v>
          </cell>
          <cell r="W179">
            <v>1</v>
          </cell>
          <cell r="X179">
            <v>1</v>
          </cell>
          <cell r="Y179">
            <v>1</v>
          </cell>
          <cell r="Z179">
            <v>1</v>
          </cell>
          <cell r="AA179">
            <v>2</v>
          </cell>
          <cell r="AB179">
            <v>0.08</v>
          </cell>
        </row>
        <row r="180">
          <cell r="I180">
            <v>29</v>
          </cell>
          <cell r="J180">
            <v>5</v>
          </cell>
          <cell r="K180">
            <v>2</v>
          </cell>
          <cell r="L180">
            <v>3</v>
          </cell>
          <cell r="M180">
            <v>3</v>
          </cell>
          <cell r="N180">
            <v>4</v>
          </cell>
          <cell r="O180">
            <v>4</v>
          </cell>
          <cell r="P180">
            <v>2</v>
          </cell>
          <cell r="Q180">
            <v>0.01</v>
          </cell>
          <cell r="R180">
            <v>0.01</v>
          </cell>
          <cell r="S180">
            <v>3.3333333333333331E-3</v>
          </cell>
          <cell r="V180">
            <v>2</v>
          </cell>
          <cell r="W180">
            <v>2</v>
          </cell>
          <cell r="X180">
            <v>2</v>
          </cell>
          <cell r="Y180">
            <v>2</v>
          </cell>
          <cell r="Z180">
            <v>2</v>
          </cell>
          <cell r="AA180">
            <v>4</v>
          </cell>
          <cell r="AB180">
            <v>0.08</v>
          </cell>
        </row>
        <row r="181">
          <cell r="I181">
            <v>43</v>
          </cell>
          <cell r="J181">
            <v>8</v>
          </cell>
          <cell r="K181">
            <v>4</v>
          </cell>
          <cell r="L181">
            <v>4</v>
          </cell>
          <cell r="M181">
            <v>4</v>
          </cell>
          <cell r="N181">
            <v>5</v>
          </cell>
          <cell r="O181">
            <v>6</v>
          </cell>
          <cell r="P181">
            <v>3</v>
          </cell>
          <cell r="Q181">
            <v>1.4999999999999999E-2</v>
          </cell>
          <cell r="R181">
            <v>1.4999999999999999E-2</v>
          </cell>
          <cell r="S181">
            <v>5.0000000000000001E-3</v>
          </cell>
          <cell r="V181">
            <v>3</v>
          </cell>
          <cell r="W181">
            <v>3</v>
          </cell>
          <cell r="X181">
            <v>3</v>
          </cell>
          <cell r="Y181">
            <v>3</v>
          </cell>
          <cell r="Z181">
            <v>3</v>
          </cell>
          <cell r="AA181">
            <v>5</v>
          </cell>
          <cell r="AB181">
            <v>0.08</v>
          </cell>
        </row>
        <row r="182">
          <cell r="I182">
            <v>58</v>
          </cell>
          <cell r="J182">
            <v>11</v>
          </cell>
          <cell r="K182">
            <v>5</v>
          </cell>
          <cell r="L182">
            <v>6</v>
          </cell>
          <cell r="M182">
            <v>6</v>
          </cell>
          <cell r="N182">
            <v>7</v>
          </cell>
          <cell r="O182">
            <v>8</v>
          </cell>
          <cell r="P182">
            <v>4</v>
          </cell>
          <cell r="Q182">
            <v>0.02</v>
          </cell>
          <cell r="R182">
            <v>0.02</v>
          </cell>
          <cell r="S182">
            <v>6.6666666666666662E-3</v>
          </cell>
          <cell r="V182">
            <v>4</v>
          </cell>
          <cell r="W182">
            <v>4</v>
          </cell>
          <cell r="X182">
            <v>5</v>
          </cell>
          <cell r="Y182">
            <v>4</v>
          </cell>
          <cell r="Z182">
            <v>5</v>
          </cell>
          <cell r="AA182">
            <v>7</v>
          </cell>
          <cell r="AB182">
            <v>0.08</v>
          </cell>
        </row>
        <row r="183">
          <cell r="I183">
            <v>72</v>
          </cell>
          <cell r="J183">
            <v>14</v>
          </cell>
          <cell r="K183">
            <v>6</v>
          </cell>
          <cell r="L183">
            <v>7</v>
          </cell>
          <cell r="M183">
            <v>7</v>
          </cell>
          <cell r="N183">
            <v>9</v>
          </cell>
          <cell r="O183">
            <v>10</v>
          </cell>
          <cell r="P183">
            <v>5</v>
          </cell>
          <cell r="Q183">
            <v>2.5000000000000001E-2</v>
          </cell>
          <cell r="R183">
            <v>2.5000000000000001E-2</v>
          </cell>
          <cell r="S183">
            <v>8.3333333333333332E-3</v>
          </cell>
          <cell r="V183">
            <v>5</v>
          </cell>
          <cell r="W183">
            <v>5</v>
          </cell>
          <cell r="X183">
            <v>6</v>
          </cell>
          <cell r="Y183">
            <v>5</v>
          </cell>
          <cell r="Z183">
            <v>6</v>
          </cell>
          <cell r="AA183">
            <v>9</v>
          </cell>
          <cell r="AB183">
            <v>8.6666666666666656E-2</v>
          </cell>
        </row>
        <row r="184">
          <cell r="I184">
            <v>86</v>
          </cell>
          <cell r="J184">
            <v>16</v>
          </cell>
          <cell r="K184">
            <v>7</v>
          </cell>
          <cell r="L184">
            <v>9</v>
          </cell>
          <cell r="M184">
            <v>8</v>
          </cell>
          <cell r="N184">
            <v>11</v>
          </cell>
          <cell r="O184">
            <v>12</v>
          </cell>
          <cell r="P184">
            <v>6</v>
          </cell>
          <cell r="Q184">
            <v>0.03</v>
          </cell>
          <cell r="R184">
            <v>0.03</v>
          </cell>
          <cell r="S184">
            <v>0.01</v>
          </cell>
          <cell r="V184">
            <v>6</v>
          </cell>
          <cell r="W184">
            <v>6</v>
          </cell>
          <cell r="X184">
            <v>7</v>
          </cell>
          <cell r="Y184">
            <v>6</v>
          </cell>
          <cell r="Z184">
            <v>7</v>
          </cell>
          <cell r="AA184">
            <v>11</v>
          </cell>
          <cell r="AB184">
            <v>0.10333333333333333</v>
          </cell>
        </row>
        <row r="185">
          <cell r="I185">
            <v>101</v>
          </cell>
          <cell r="J185">
            <v>19</v>
          </cell>
          <cell r="K185">
            <v>8</v>
          </cell>
          <cell r="L185">
            <v>10</v>
          </cell>
          <cell r="M185">
            <v>10</v>
          </cell>
          <cell r="N185">
            <v>13</v>
          </cell>
          <cell r="O185">
            <v>14</v>
          </cell>
          <cell r="P185">
            <v>7</v>
          </cell>
          <cell r="Q185">
            <v>3.5000000000000003E-2</v>
          </cell>
          <cell r="R185">
            <v>3.5000000000000003E-2</v>
          </cell>
          <cell r="S185">
            <v>1.1666666666666667E-2</v>
          </cell>
          <cell r="V185">
            <v>7</v>
          </cell>
          <cell r="W185">
            <v>7</v>
          </cell>
          <cell r="X185">
            <v>8</v>
          </cell>
          <cell r="Y185">
            <v>7</v>
          </cell>
          <cell r="Z185">
            <v>8</v>
          </cell>
          <cell r="AA185">
            <v>12</v>
          </cell>
          <cell r="AB185">
            <v>0.12133333333333333</v>
          </cell>
        </row>
        <row r="186">
          <cell r="I186">
            <v>115</v>
          </cell>
          <cell r="J186">
            <v>22</v>
          </cell>
          <cell r="K186">
            <v>10</v>
          </cell>
          <cell r="L186">
            <v>12</v>
          </cell>
          <cell r="M186">
            <v>11</v>
          </cell>
          <cell r="N186">
            <v>14</v>
          </cell>
          <cell r="O186">
            <v>17</v>
          </cell>
          <cell r="P186">
            <v>8</v>
          </cell>
          <cell r="Q186">
            <v>0.04</v>
          </cell>
          <cell r="R186">
            <v>4.2500000000000003E-2</v>
          </cell>
          <cell r="S186">
            <v>1.3333333333333332E-2</v>
          </cell>
          <cell r="V186">
            <v>8</v>
          </cell>
          <cell r="W186">
            <v>8</v>
          </cell>
          <cell r="X186">
            <v>9</v>
          </cell>
          <cell r="Y186">
            <v>8</v>
          </cell>
          <cell r="Z186">
            <v>9</v>
          </cell>
          <cell r="AA186">
            <v>14</v>
          </cell>
          <cell r="AB186">
            <v>0.13933333333333334</v>
          </cell>
        </row>
        <row r="187">
          <cell r="I187">
            <v>16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</row>
        <row r="188">
          <cell r="I188">
            <v>33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</row>
        <row r="189">
          <cell r="I189">
            <v>49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</row>
        <row r="190">
          <cell r="I190">
            <v>66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</row>
        <row r="191">
          <cell r="I191">
            <v>82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</row>
        <row r="192">
          <cell r="I192">
            <v>98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</row>
        <row r="193">
          <cell r="I193">
            <v>115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</row>
        <row r="194">
          <cell r="I194">
            <v>131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</row>
        <row r="195">
          <cell r="I195">
            <v>18</v>
          </cell>
          <cell r="J195">
            <v>8</v>
          </cell>
          <cell r="K195">
            <v>4</v>
          </cell>
          <cell r="L195">
            <v>5</v>
          </cell>
          <cell r="M195">
            <v>5</v>
          </cell>
          <cell r="N195">
            <v>14</v>
          </cell>
          <cell r="O195">
            <v>5</v>
          </cell>
          <cell r="P195">
            <v>4</v>
          </cell>
          <cell r="Q195">
            <v>0.02</v>
          </cell>
          <cell r="R195">
            <v>1.2500000000000001E-2</v>
          </cell>
          <cell r="S195">
            <v>6.6666666666666662E-3</v>
          </cell>
          <cell r="V195">
            <v>4</v>
          </cell>
          <cell r="W195">
            <v>4</v>
          </cell>
          <cell r="X195">
            <v>3</v>
          </cell>
          <cell r="Y195">
            <v>2</v>
          </cell>
          <cell r="Z195">
            <v>3</v>
          </cell>
          <cell r="AA195">
            <v>8</v>
          </cell>
          <cell r="AB195">
            <v>0.08</v>
          </cell>
        </row>
        <row r="196">
          <cell r="I196">
            <v>35</v>
          </cell>
          <cell r="J196">
            <v>15</v>
          </cell>
          <cell r="K196">
            <v>9</v>
          </cell>
          <cell r="L196">
            <v>11</v>
          </cell>
          <cell r="M196">
            <v>10</v>
          </cell>
          <cell r="N196">
            <v>28</v>
          </cell>
          <cell r="O196">
            <v>10</v>
          </cell>
          <cell r="P196">
            <v>8</v>
          </cell>
          <cell r="Q196">
            <v>0.04</v>
          </cell>
          <cell r="R196">
            <v>2.5000000000000001E-2</v>
          </cell>
          <cell r="S196">
            <v>1.3333333333333332E-2</v>
          </cell>
          <cell r="V196">
            <v>7</v>
          </cell>
          <cell r="W196">
            <v>7</v>
          </cell>
          <cell r="X196">
            <v>6</v>
          </cell>
          <cell r="Y196">
            <v>4</v>
          </cell>
          <cell r="Z196">
            <v>6</v>
          </cell>
          <cell r="AA196">
            <v>16</v>
          </cell>
          <cell r="AB196">
            <v>8.4000000000000005E-2</v>
          </cell>
        </row>
        <row r="197">
          <cell r="I197">
            <v>53</v>
          </cell>
          <cell r="J197">
            <v>23</v>
          </cell>
          <cell r="K197">
            <v>13</v>
          </cell>
          <cell r="L197">
            <v>16</v>
          </cell>
          <cell r="M197">
            <v>15</v>
          </cell>
          <cell r="N197">
            <v>42</v>
          </cell>
          <cell r="O197">
            <v>14</v>
          </cell>
          <cell r="P197">
            <v>12</v>
          </cell>
          <cell r="Q197">
            <v>0.06</v>
          </cell>
          <cell r="R197">
            <v>3.5000000000000003E-2</v>
          </cell>
          <cell r="S197">
            <v>0.02</v>
          </cell>
          <cell r="V197">
            <v>11</v>
          </cell>
          <cell r="W197">
            <v>11</v>
          </cell>
          <cell r="X197">
            <v>10</v>
          </cell>
          <cell r="Y197">
            <v>7</v>
          </cell>
          <cell r="Z197">
            <v>10</v>
          </cell>
          <cell r="AA197">
            <v>24</v>
          </cell>
          <cell r="AB197">
            <v>0.12533333333333332</v>
          </cell>
        </row>
        <row r="198">
          <cell r="I198">
            <v>71</v>
          </cell>
          <cell r="J198">
            <v>31</v>
          </cell>
          <cell r="K198">
            <v>18</v>
          </cell>
          <cell r="L198">
            <v>22</v>
          </cell>
          <cell r="M198">
            <v>20</v>
          </cell>
          <cell r="N198">
            <v>56</v>
          </cell>
          <cell r="O198">
            <v>19</v>
          </cell>
          <cell r="P198">
            <v>15</v>
          </cell>
          <cell r="Q198">
            <v>7.4999999999999997E-2</v>
          </cell>
          <cell r="R198">
            <v>4.7500000000000001E-2</v>
          </cell>
          <cell r="S198">
            <v>2.5000000000000001E-2</v>
          </cell>
          <cell r="V198">
            <v>15</v>
          </cell>
          <cell r="W198">
            <v>15</v>
          </cell>
          <cell r="X198">
            <v>13</v>
          </cell>
          <cell r="Y198">
            <v>9</v>
          </cell>
          <cell r="Z198">
            <v>13</v>
          </cell>
          <cell r="AA198">
            <v>32</v>
          </cell>
          <cell r="AB198">
            <v>0.16800000000000001</v>
          </cell>
        </row>
        <row r="199">
          <cell r="I199">
            <v>88</v>
          </cell>
          <cell r="J199">
            <v>38</v>
          </cell>
          <cell r="K199">
            <v>22</v>
          </cell>
          <cell r="L199">
            <v>27</v>
          </cell>
          <cell r="M199">
            <v>26</v>
          </cell>
          <cell r="N199">
            <v>70</v>
          </cell>
          <cell r="O199">
            <v>24</v>
          </cell>
          <cell r="P199">
            <v>19</v>
          </cell>
          <cell r="Q199">
            <v>9.5000000000000001E-2</v>
          </cell>
          <cell r="R199">
            <v>0.06</v>
          </cell>
          <cell r="S199">
            <v>3.1666666666666662E-2</v>
          </cell>
          <cell r="V199">
            <v>18</v>
          </cell>
          <cell r="W199">
            <v>18</v>
          </cell>
          <cell r="X199">
            <v>16</v>
          </cell>
          <cell r="Y199">
            <v>11</v>
          </cell>
          <cell r="Z199">
            <v>16</v>
          </cell>
          <cell r="AA199">
            <v>40</v>
          </cell>
          <cell r="AB199">
            <v>0.20933333333333334</v>
          </cell>
        </row>
        <row r="200">
          <cell r="I200">
            <v>106</v>
          </cell>
          <cell r="J200">
            <v>46</v>
          </cell>
          <cell r="K200">
            <v>27</v>
          </cell>
          <cell r="L200">
            <v>33</v>
          </cell>
          <cell r="M200">
            <v>31</v>
          </cell>
          <cell r="N200">
            <v>84</v>
          </cell>
          <cell r="O200">
            <v>29</v>
          </cell>
          <cell r="P200">
            <v>23</v>
          </cell>
          <cell r="Q200">
            <v>0.115</v>
          </cell>
          <cell r="R200">
            <v>7.2499999999999995E-2</v>
          </cell>
          <cell r="S200">
            <v>3.8333333333333337E-2</v>
          </cell>
          <cell r="V200">
            <v>22</v>
          </cell>
          <cell r="W200">
            <v>22</v>
          </cell>
          <cell r="X200">
            <v>19</v>
          </cell>
          <cell r="Y200">
            <v>13</v>
          </cell>
          <cell r="Z200">
            <v>19</v>
          </cell>
          <cell r="AA200">
            <v>48</v>
          </cell>
          <cell r="AB200">
            <v>0.25266666666666665</v>
          </cell>
        </row>
        <row r="201">
          <cell r="I201">
            <v>124</v>
          </cell>
          <cell r="J201">
            <v>54</v>
          </cell>
          <cell r="K201">
            <v>31</v>
          </cell>
          <cell r="L201">
            <v>38</v>
          </cell>
          <cell r="M201">
            <v>36</v>
          </cell>
          <cell r="N201">
            <v>99</v>
          </cell>
          <cell r="O201">
            <v>34</v>
          </cell>
          <cell r="P201">
            <v>27</v>
          </cell>
          <cell r="Q201">
            <v>0.13500000000000001</v>
          </cell>
          <cell r="R201">
            <v>8.5000000000000006E-2</v>
          </cell>
          <cell r="S201">
            <v>4.4999999999999998E-2</v>
          </cell>
          <cell r="V201">
            <v>26</v>
          </cell>
          <cell r="W201">
            <v>26</v>
          </cell>
          <cell r="X201">
            <v>22</v>
          </cell>
          <cell r="Y201">
            <v>16</v>
          </cell>
          <cell r="Z201">
            <v>22</v>
          </cell>
          <cell r="AA201">
            <v>56</v>
          </cell>
          <cell r="AB201">
            <v>0.29533333333333334</v>
          </cell>
        </row>
        <row r="202">
          <cell r="I202">
            <v>141</v>
          </cell>
          <cell r="J202">
            <v>61</v>
          </cell>
          <cell r="K202">
            <v>36</v>
          </cell>
          <cell r="L202">
            <v>44</v>
          </cell>
          <cell r="M202">
            <v>41</v>
          </cell>
          <cell r="N202">
            <v>113</v>
          </cell>
          <cell r="O202">
            <v>38</v>
          </cell>
          <cell r="P202">
            <v>31</v>
          </cell>
          <cell r="Q202">
            <v>0.155</v>
          </cell>
          <cell r="R202">
            <v>9.5000000000000001E-2</v>
          </cell>
          <cell r="S202">
            <v>5.1666666666666666E-2</v>
          </cell>
          <cell r="V202">
            <v>29</v>
          </cell>
          <cell r="W202">
            <v>29</v>
          </cell>
          <cell r="X202">
            <v>26</v>
          </cell>
          <cell r="Y202">
            <v>18</v>
          </cell>
          <cell r="Z202">
            <v>26</v>
          </cell>
          <cell r="AA202">
            <v>64</v>
          </cell>
          <cell r="AB202">
            <v>0.33666666666666667</v>
          </cell>
        </row>
        <row r="203">
          <cell r="I203">
            <v>16</v>
          </cell>
          <cell r="J203">
            <v>6</v>
          </cell>
          <cell r="K203">
            <v>3</v>
          </cell>
          <cell r="L203">
            <v>4</v>
          </cell>
          <cell r="M203">
            <v>4</v>
          </cell>
          <cell r="N203">
            <v>11</v>
          </cell>
          <cell r="O203">
            <v>4</v>
          </cell>
          <cell r="P203">
            <v>3</v>
          </cell>
          <cell r="Q203">
            <v>1.4999999999999999E-2</v>
          </cell>
          <cell r="R203">
            <v>0.01</v>
          </cell>
          <cell r="S203">
            <v>5.0000000000000001E-3</v>
          </cell>
          <cell r="V203">
            <v>3</v>
          </cell>
          <cell r="W203">
            <v>3</v>
          </cell>
          <cell r="X203">
            <v>2</v>
          </cell>
          <cell r="Y203">
            <v>2</v>
          </cell>
          <cell r="Z203">
            <v>2</v>
          </cell>
          <cell r="AA203">
            <v>6</v>
          </cell>
          <cell r="AB203">
            <v>0.08</v>
          </cell>
        </row>
        <row r="204">
          <cell r="I204">
            <v>31</v>
          </cell>
          <cell r="J204">
            <v>12</v>
          </cell>
          <cell r="K204">
            <v>7</v>
          </cell>
          <cell r="L204">
            <v>8</v>
          </cell>
          <cell r="M204">
            <v>8</v>
          </cell>
          <cell r="N204">
            <v>21</v>
          </cell>
          <cell r="O204">
            <v>7</v>
          </cell>
          <cell r="P204">
            <v>6</v>
          </cell>
          <cell r="Q204">
            <v>0.03</v>
          </cell>
          <cell r="R204">
            <v>1.7500000000000002E-2</v>
          </cell>
          <cell r="S204">
            <v>0.01</v>
          </cell>
          <cell r="V204">
            <v>6</v>
          </cell>
          <cell r="W204">
            <v>6</v>
          </cell>
          <cell r="X204">
            <v>5</v>
          </cell>
          <cell r="Y204">
            <v>3</v>
          </cell>
          <cell r="Z204">
            <v>5</v>
          </cell>
          <cell r="AA204">
            <v>12</v>
          </cell>
          <cell r="AB204">
            <v>0.08</v>
          </cell>
        </row>
        <row r="205">
          <cell r="I205">
            <v>47</v>
          </cell>
          <cell r="J205">
            <v>17</v>
          </cell>
          <cell r="K205">
            <v>10</v>
          </cell>
          <cell r="L205">
            <v>12</v>
          </cell>
          <cell r="M205">
            <v>12</v>
          </cell>
          <cell r="N205">
            <v>32</v>
          </cell>
          <cell r="O205">
            <v>11</v>
          </cell>
          <cell r="P205">
            <v>9</v>
          </cell>
          <cell r="Q205">
            <v>4.4999999999999998E-2</v>
          </cell>
          <cell r="R205">
            <v>2.75E-2</v>
          </cell>
          <cell r="S205">
            <v>1.4999999999999999E-2</v>
          </cell>
          <cell r="V205">
            <v>8</v>
          </cell>
          <cell r="W205">
            <v>8</v>
          </cell>
          <cell r="X205">
            <v>7</v>
          </cell>
          <cell r="Y205">
            <v>5</v>
          </cell>
          <cell r="Z205">
            <v>7</v>
          </cell>
          <cell r="AA205">
            <v>18</v>
          </cell>
          <cell r="AB205">
            <v>0.1</v>
          </cell>
        </row>
        <row r="206">
          <cell r="I206">
            <v>63</v>
          </cell>
          <cell r="J206">
            <v>23</v>
          </cell>
          <cell r="K206">
            <v>13</v>
          </cell>
          <cell r="L206">
            <v>16</v>
          </cell>
          <cell r="M206">
            <v>15</v>
          </cell>
          <cell r="N206">
            <v>42</v>
          </cell>
          <cell r="O206">
            <v>14</v>
          </cell>
          <cell r="P206">
            <v>12</v>
          </cell>
          <cell r="Q206">
            <v>0.06</v>
          </cell>
          <cell r="R206">
            <v>3.5000000000000003E-2</v>
          </cell>
          <cell r="S206">
            <v>0.02</v>
          </cell>
          <cell r="V206">
            <v>11</v>
          </cell>
          <cell r="W206">
            <v>11</v>
          </cell>
          <cell r="X206">
            <v>10</v>
          </cell>
          <cell r="Y206">
            <v>7</v>
          </cell>
          <cell r="Z206">
            <v>10</v>
          </cell>
          <cell r="AA206">
            <v>24</v>
          </cell>
          <cell r="AB206">
            <v>0.13200000000000001</v>
          </cell>
        </row>
        <row r="207">
          <cell r="I207">
            <v>78</v>
          </cell>
          <cell r="J207">
            <v>29</v>
          </cell>
          <cell r="K207">
            <v>17</v>
          </cell>
          <cell r="L207">
            <v>20</v>
          </cell>
          <cell r="M207">
            <v>19</v>
          </cell>
          <cell r="N207">
            <v>53</v>
          </cell>
          <cell r="O207">
            <v>18</v>
          </cell>
          <cell r="P207">
            <v>14</v>
          </cell>
          <cell r="Q207">
            <v>7.0000000000000007E-2</v>
          </cell>
          <cell r="R207">
            <v>4.4999999999999998E-2</v>
          </cell>
          <cell r="S207">
            <v>2.3333333333333334E-2</v>
          </cell>
          <cell r="V207">
            <v>14</v>
          </cell>
          <cell r="W207">
            <v>14</v>
          </cell>
          <cell r="X207">
            <v>12</v>
          </cell>
          <cell r="Y207">
            <v>8</v>
          </cell>
          <cell r="Z207">
            <v>12</v>
          </cell>
          <cell r="AA207">
            <v>30</v>
          </cell>
          <cell r="AB207">
            <v>0.16533333333333336</v>
          </cell>
        </row>
        <row r="208">
          <cell r="I208">
            <v>94</v>
          </cell>
          <cell r="J208">
            <v>35</v>
          </cell>
          <cell r="K208">
            <v>20</v>
          </cell>
          <cell r="L208">
            <v>24</v>
          </cell>
          <cell r="M208">
            <v>23</v>
          </cell>
          <cell r="N208">
            <v>63</v>
          </cell>
          <cell r="O208">
            <v>22</v>
          </cell>
          <cell r="P208">
            <v>17</v>
          </cell>
          <cell r="Q208">
            <v>8.5000000000000006E-2</v>
          </cell>
          <cell r="R208">
            <v>5.5E-2</v>
          </cell>
          <cell r="S208">
            <v>2.8333333333333335E-2</v>
          </cell>
          <cell r="V208">
            <v>17</v>
          </cell>
          <cell r="W208">
            <v>17</v>
          </cell>
          <cell r="X208">
            <v>14</v>
          </cell>
          <cell r="Y208">
            <v>10</v>
          </cell>
          <cell r="Z208">
            <v>14</v>
          </cell>
          <cell r="AA208">
            <v>36</v>
          </cell>
          <cell r="AB208">
            <v>0.19866666666666666</v>
          </cell>
        </row>
        <row r="209">
          <cell r="I209">
            <v>109</v>
          </cell>
          <cell r="J209">
            <v>40</v>
          </cell>
          <cell r="K209">
            <v>24</v>
          </cell>
          <cell r="L209">
            <v>29</v>
          </cell>
          <cell r="M209">
            <v>27</v>
          </cell>
          <cell r="N209">
            <v>74</v>
          </cell>
          <cell r="O209">
            <v>25</v>
          </cell>
          <cell r="P209">
            <v>20</v>
          </cell>
          <cell r="Q209">
            <v>0.1</v>
          </cell>
          <cell r="R209">
            <v>6.25E-2</v>
          </cell>
          <cell r="S209">
            <v>3.3333333333333333E-2</v>
          </cell>
          <cell r="V209">
            <v>19</v>
          </cell>
          <cell r="W209">
            <v>19</v>
          </cell>
          <cell r="X209">
            <v>17</v>
          </cell>
          <cell r="Y209">
            <v>12</v>
          </cell>
          <cell r="Z209">
            <v>17</v>
          </cell>
          <cell r="AA209">
            <v>42</v>
          </cell>
          <cell r="AB209">
            <v>0.23199999999999998</v>
          </cell>
        </row>
        <row r="210">
          <cell r="I210">
            <v>125</v>
          </cell>
          <cell r="J210">
            <v>46</v>
          </cell>
          <cell r="K210">
            <v>27</v>
          </cell>
          <cell r="L210">
            <v>33</v>
          </cell>
          <cell r="M210">
            <v>31</v>
          </cell>
          <cell r="N210">
            <v>84</v>
          </cell>
          <cell r="O210">
            <v>29</v>
          </cell>
          <cell r="P210">
            <v>23</v>
          </cell>
          <cell r="Q210">
            <v>0.115</v>
          </cell>
          <cell r="R210">
            <v>7.2499999999999995E-2</v>
          </cell>
          <cell r="S210">
            <v>3.8333333333333337E-2</v>
          </cell>
          <cell r="V210">
            <v>22</v>
          </cell>
          <cell r="W210">
            <v>22</v>
          </cell>
          <cell r="X210">
            <v>19</v>
          </cell>
          <cell r="Y210">
            <v>13</v>
          </cell>
          <cell r="Z210">
            <v>19</v>
          </cell>
          <cell r="AA210">
            <v>48</v>
          </cell>
          <cell r="AB210">
            <v>0.26533333333333337</v>
          </cell>
        </row>
        <row r="211">
          <cell r="I211">
            <v>17</v>
          </cell>
          <cell r="J211">
            <v>2</v>
          </cell>
          <cell r="K211">
            <v>1</v>
          </cell>
          <cell r="L211">
            <v>2</v>
          </cell>
          <cell r="M211">
            <v>2</v>
          </cell>
          <cell r="N211">
            <v>4</v>
          </cell>
          <cell r="O211">
            <v>2</v>
          </cell>
          <cell r="P211">
            <v>1</v>
          </cell>
          <cell r="Q211">
            <v>5.0000000000000001E-3</v>
          </cell>
          <cell r="R211">
            <v>5.0000000000000001E-3</v>
          </cell>
          <cell r="S211">
            <v>1.6666666666666666E-3</v>
          </cell>
          <cell r="V211">
            <v>1</v>
          </cell>
          <cell r="W211">
            <v>1</v>
          </cell>
          <cell r="X211">
            <v>1</v>
          </cell>
          <cell r="Y211">
            <v>1</v>
          </cell>
          <cell r="Z211">
            <v>1</v>
          </cell>
          <cell r="AA211">
            <v>3</v>
          </cell>
          <cell r="AB211">
            <v>0.08</v>
          </cell>
        </row>
        <row r="212">
          <cell r="I212">
            <v>34</v>
          </cell>
          <cell r="J212">
            <v>5</v>
          </cell>
          <cell r="K212">
            <v>3</v>
          </cell>
          <cell r="L212">
            <v>3</v>
          </cell>
          <cell r="M212">
            <v>3</v>
          </cell>
          <cell r="N212">
            <v>9</v>
          </cell>
          <cell r="O212">
            <v>3</v>
          </cell>
          <cell r="P212">
            <v>2</v>
          </cell>
          <cell r="Q212">
            <v>0.01</v>
          </cell>
          <cell r="R212">
            <v>7.4999999999999997E-3</v>
          </cell>
          <cell r="S212">
            <v>3.3333333333333331E-3</v>
          </cell>
          <cell r="V212">
            <v>2</v>
          </cell>
          <cell r="W212">
            <v>2</v>
          </cell>
          <cell r="X212">
            <v>2</v>
          </cell>
          <cell r="Y212">
            <v>1</v>
          </cell>
          <cell r="Z212">
            <v>2</v>
          </cell>
          <cell r="AA212">
            <v>5</v>
          </cell>
          <cell r="AB212">
            <v>0.08</v>
          </cell>
        </row>
        <row r="213">
          <cell r="I213">
            <v>51</v>
          </cell>
          <cell r="J213">
            <v>7</v>
          </cell>
          <cell r="K213">
            <v>4</v>
          </cell>
          <cell r="L213">
            <v>5</v>
          </cell>
          <cell r="M213">
            <v>5</v>
          </cell>
          <cell r="N213">
            <v>13</v>
          </cell>
          <cell r="O213">
            <v>5</v>
          </cell>
          <cell r="P213">
            <v>4</v>
          </cell>
          <cell r="Q213">
            <v>0.02</v>
          </cell>
          <cell r="R213">
            <v>1.2500000000000001E-2</v>
          </cell>
          <cell r="S213">
            <v>6.6666666666666662E-3</v>
          </cell>
          <cell r="V213">
            <v>3</v>
          </cell>
          <cell r="W213">
            <v>3</v>
          </cell>
          <cell r="X213">
            <v>3</v>
          </cell>
          <cell r="Y213">
            <v>2</v>
          </cell>
          <cell r="Z213">
            <v>3</v>
          </cell>
          <cell r="AA213">
            <v>8</v>
          </cell>
          <cell r="AB213">
            <v>0.08</v>
          </cell>
        </row>
        <row r="214">
          <cell r="I214">
            <v>68</v>
          </cell>
          <cell r="J214">
            <v>10</v>
          </cell>
          <cell r="K214">
            <v>6</v>
          </cell>
          <cell r="L214">
            <v>7</v>
          </cell>
          <cell r="M214">
            <v>6</v>
          </cell>
          <cell r="N214">
            <v>18</v>
          </cell>
          <cell r="O214">
            <v>6</v>
          </cell>
          <cell r="P214">
            <v>5</v>
          </cell>
          <cell r="Q214">
            <v>2.5000000000000001E-2</v>
          </cell>
          <cell r="R214">
            <v>1.4999999999999999E-2</v>
          </cell>
          <cell r="S214">
            <v>8.3333333333333332E-3</v>
          </cell>
          <cell r="V214">
            <v>5</v>
          </cell>
          <cell r="W214">
            <v>5</v>
          </cell>
          <cell r="X214">
            <v>4</v>
          </cell>
          <cell r="Y214">
            <v>3</v>
          </cell>
          <cell r="Z214">
            <v>4</v>
          </cell>
          <cell r="AA214">
            <v>10</v>
          </cell>
          <cell r="AB214">
            <v>8.4000000000000005E-2</v>
          </cell>
        </row>
        <row r="215">
          <cell r="I215">
            <v>85</v>
          </cell>
          <cell r="J215">
            <v>12</v>
          </cell>
          <cell r="K215">
            <v>7</v>
          </cell>
          <cell r="L215">
            <v>9</v>
          </cell>
          <cell r="M215">
            <v>8</v>
          </cell>
          <cell r="N215">
            <v>22</v>
          </cell>
          <cell r="O215">
            <v>8</v>
          </cell>
          <cell r="P215">
            <v>6</v>
          </cell>
          <cell r="Q215">
            <v>0.03</v>
          </cell>
          <cell r="R215">
            <v>0.02</v>
          </cell>
          <cell r="S215">
            <v>0.01</v>
          </cell>
          <cell r="V215">
            <v>6</v>
          </cell>
          <cell r="W215">
            <v>6</v>
          </cell>
          <cell r="X215">
            <v>5</v>
          </cell>
          <cell r="Y215">
            <v>4</v>
          </cell>
          <cell r="Z215">
            <v>5</v>
          </cell>
          <cell r="AA215">
            <v>13</v>
          </cell>
          <cell r="AB215">
            <v>0.10466666666666667</v>
          </cell>
        </row>
        <row r="216">
          <cell r="I216">
            <v>102</v>
          </cell>
          <cell r="J216">
            <v>14</v>
          </cell>
          <cell r="K216">
            <v>8</v>
          </cell>
          <cell r="L216">
            <v>10</v>
          </cell>
          <cell r="M216">
            <v>10</v>
          </cell>
          <cell r="N216">
            <v>26</v>
          </cell>
          <cell r="O216">
            <v>9</v>
          </cell>
          <cell r="P216">
            <v>7</v>
          </cell>
          <cell r="Q216">
            <v>3.5000000000000003E-2</v>
          </cell>
          <cell r="R216">
            <v>2.2499999999999999E-2</v>
          </cell>
          <cell r="S216">
            <v>1.1666666666666667E-2</v>
          </cell>
          <cell r="V216">
            <v>7</v>
          </cell>
          <cell r="W216">
            <v>7</v>
          </cell>
          <cell r="X216">
            <v>6</v>
          </cell>
          <cell r="Y216">
            <v>4</v>
          </cell>
          <cell r="Z216">
            <v>6</v>
          </cell>
          <cell r="AA216">
            <v>15</v>
          </cell>
          <cell r="AB216">
            <v>0.124</v>
          </cell>
        </row>
        <row r="217">
          <cell r="I217">
            <v>119</v>
          </cell>
          <cell r="J217">
            <v>17</v>
          </cell>
          <cell r="K217">
            <v>10</v>
          </cell>
          <cell r="L217">
            <v>12</v>
          </cell>
          <cell r="M217">
            <v>11</v>
          </cell>
          <cell r="N217">
            <v>31</v>
          </cell>
          <cell r="O217">
            <v>11</v>
          </cell>
          <cell r="P217">
            <v>8</v>
          </cell>
          <cell r="Q217">
            <v>0.04</v>
          </cell>
          <cell r="R217">
            <v>2.75E-2</v>
          </cell>
          <cell r="S217">
            <v>1.3333333333333332E-2</v>
          </cell>
          <cell r="V217">
            <v>8</v>
          </cell>
          <cell r="W217">
            <v>8</v>
          </cell>
          <cell r="X217">
            <v>7</v>
          </cell>
          <cell r="Y217">
            <v>5</v>
          </cell>
          <cell r="Z217">
            <v>7</v>
          </cell>
          <cell r="AA217">
            <v>18</v>
          </cell>
          <cell r="AB217">
            <v>0.14599999999999999</v>
          </cell>
        </row>
        <row r="218">
          <cell r="I218">
            <v>136</v>
          </cell>
          <cell r="J218">
            <v>19</v>
          </cell>
          <cell r="K218">
            <v>11</v>
          </cell>
          <cell r="L218">
            <v>14</v>
          </cell>
          <cell r="M218">
            <v>13</v>
          </cell>
          <cell r="N218">
            <v>35</v>
          </cell>
          <cell r="O218">
            <v>12</v>
          </cell>
          <cell r="P218">
            <v>10</v>
          </cell>
          <cell r="Q218">
            <v>0.05</v>
          </cell>
          <cell r="R218">
            <v>0.03</v>
          </cell>
          <cell r="S218">
            <v>1.6666666666666666E-2</v>
          </cell>
          <cell r="V218">
            <v>9</v>
          </cell>
          <cell r="W218">
            <v>9</v>
          </cell>
          <cell r="X218">
            <v>8</v>
          </cell>
          <cell r="Y218">
            <v>6</v>
          </cell>
          <cell r="Z218">
            <v>8</v>
          </cell>
          <cell r="AA218">
            <v>20</v>
          </cell>
          <cell r="AB218">
            <v>0.16666666666666669</v>
          </cell>
        </row>
        <row r="219">
          <cell r="I219">
            <v>19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</row>
        <row r="220">
          <cell r="I220">
            <v>39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</row>
        <row r="221">
          <cell r="I221">
            <v>58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</row>
        <row r="222">
          <cell r="I222">
            <v>78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</row>
        <row r="223">
          <cell r="I223">
            <v>97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</row>
        <row r="224">
          <cell r="I224">
            <v>116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</row>
        <row r="225">
          <cell r="I225">
            <v>136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</row>
        <row r="226">
          <cell r="I226">
            <v>155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</row>
        <row r="227">
          <cell r="I227">
            <v>16</v>
          </cell>
          <cell r="J227">
            <v>8</v>
          </cell>
          <cell r="K227">
            <v>6</v>
          </cell>
          <cell r="L227">
            <v>5</v>
          </cell>
          <cell r="M227">
            <v>5</v>
          </cell>
          <cell r="N227">
            <v>17</v>
          </cell>
          <cell r="O227">
            <v>4</v>
          </cell>
          <cell r="P227">
            <v>4</v>
          </cell>
          <cell r="Q227">
            <v>0.02</v>
          </cell>
          <cell r="R227">
            <v>0.01</v>
          </cell>
          <cell r="S227">
            <v>6.6666666666666662E-3</v>
          </cell>
          <cell r="V227">
            <v>2</v>
          </cell>
          <cell r="W227">
            <v>3</v>
          </cell>
          <cell r="X227">
            <v>3</v>
          </cell>
          <cell r="Y227">
            <v>3</v>
          </cell>
          <cell r="Z227">
            <v>4</v>
          </cell>
          <cell r="AA227">
            <v>9</v>
          </cell>
          <cell r="AB227">
            <v>0.08</v>
          </cell>
        </row>
        <row r="228">
          <cell r="I228">
            <v>31</v>
          </cell>
          <cell r="J228">
            <v>15</v>
          </cell>
          <cell r="K228">
            <v>13</v>
          </cell>
          <cell r="L228">
            <v>10</v>
          </cell>
          <cell r="M228">
            <v>11</v>
          </cell>
          <cell r="N228">
            <v>34</v>
          </cell>
          <cell r="O228">
            <v>9</v>
          </cell>
          <cell r="P228">
            <v>8</v>
          </cell>
          <cell r="Q228">
            <v>0.04</v>
          </cell>
          <cell r="R228">
            <v>2.2499999999999999E-2</v>
          </cell>
          <cell r="S228">
            <v>1.3333333333333332E-2</v>
          </cell>
          <cell r="V228">
            <v>4</v>
          </cell>
          <cell r="W228">
            <v>6</v>
          </cell>
          <cell r="X228">
            <v>6</v>
          </cell>
          <cell r="Y228">
            <v>6</v>
          </cell>
          <cell r="Z228">
            <v>7</v>
          </cell>
          <cell r="AA228">
            <v>18</v>
          </cell>
          <cell r="AB228">
            <v>8.7333333333333318E-2</v>
          </cell>
        </row>
        <row r="229">
          <cell r="I229">
            <v>47</v>
          </cell>
          <cell r="J229">
            <v>23</v>
          </cell>
          <cell r="K229">
            <v>19</v>
          </cell>
          <cell r="L229">
            <v>14</v>
          </cell>
          <cell r="M229">
            <v>16</v>
          </cell>
          <cell r="N229">
            <v>51</v>
          </cell>
          <cell r="O229">
            <v>13</v>
          </cell>
          <cell r="P229">
            <v>12</v>
          </cell>
          <cell r="Q229">
            <v>0.06</v>
          </cell>
          <cell r="R229">
            <v>3.2500000000000001E-2</v>
          </cell>
          <cell r="S229">
            <v>0.02</v>
          </cell>
          <cell r="V229">
            <v>7</v>
          </cell>
          <cell r="W229">
            <v>10</v>
          </cell>
          <cell r="X229">
            <v>10</v>
          </cell>
          <cell r="Y229">
            <v>10</v>
          </cell>
          <cell r="Z229">
            <v>11</v>
          </cell>
          <cell r="AA229">
            <v>28</v>
          </cell>
          <cell r="AB229">
            <v>0.13</v>
          </cell>
        </row>
        <row r="230">
          <cell r="I230">
            <v>62</v>
          </cell>
          <cell r="J230">
            <v>31</v>
          </cell>
          <cell r="K230">
            <v>26</v>
          </cell>
          <cell r="L230">
            <v>19</v>
          </cell>
          <cell r="M230">
            <v>22</v>
          </cell>
          <cell r="N230">
            <v>68</v>
          </cell>
          <cell r="O230">
            <v>17</v>
          </cell>
          <cell r="P230">
            <v>16</v>
          </cell>
          <cell r="Q230">
            <v>0.08</v>
          </cell>
          <cell r="R230">
            <v>4.2500000000000003E-2</v>
          </cell>
          <cell r="S230">
            <v>2.6666666666666665E-2</v>
          </cell>
          <cell r="V230">
            <v>9</v>
          </cell>
          <cell r="W230">
            <v>13</v>
          </cell>
          <cell r="X230">
            <v>13</v>
          </cell>
          <cell r="Y230">
            <v>13</v>
          </cell>
          <cell r="Z230">
            <v>15</v>
          </cell>
          <cell r="AA230">
            <v>37</v>
          </cell>
          <cell r="AB230">
            <v>0.17399999999999999</v>
          </cell>
        </row>
        <row r="231">
          <cell r="I231">
            <v>78</v>
          </cell>
          <cell r="J231">
            <v>38</v>
          </cell>
          <cell r="K231">
            <v>32</v>
          </cell>
          <cell r="L231">
            <v>24</v>
          </cell>
          <cell r="M231">
            <v>27</v>
          </cell>
          <cell r="N231">
            <v>84</v>
          </cell>
          <cell r="O231">
            <v>22</v>
          </cell>
          <cell r="P231">
            <v>20</v>
          </cell>
          <cell r="Q231">
            <v>0.1</v>
          </cell>
          <cell r="R231">
            <v>5.5E-2</v>
          </cell>
          <cell r="S231">
            <v>3.3333333333333333E-2</v>
          </cell>
          <cell r="V231">
            <v>11</v>
          </cell>
          <cell r="W231">
            <v>16</v>
          </cell>
          <cell r="X231">
            <v>16</v>
          </cell>
          <cell r="Y231">
            <v>16</v>
          </cell>
          <cell r="Z231">
            <v>18</v>
          </cell>
          <cell r="AA231">
            <v>46</v>
          </cell>
          <cell r="AB231">
            <v>0.21666666666666667</v>
          </cell>
        </row>
        <row r="232">
          <cell r="I232">
            <v>94</v>
          </cell>
          <cell r="J232">
            <v>46</v>
          </cell>
          <cell r="K232">
            <v>38</v>
          </cell>
          <cell r="L232">
            <v>29</v>
          </cell>
          <cell r="M232">
            <v>33</v>
          </cell>
          <cell r="N232">
            <v>101</v>
          </cell>
          <cell r="O232">
            <v>26</v>
          </cell>
          <cell r="P232">
            <v>24</v>
          </cell>
          <cell r="Q232">
            <v>0.12</v>
          </cell>
          <cell r="R232">
            <v>6.5000000000000002E-2</v>
          </cell>
          <cell r="S232">
            <v>0.04</v>
          </cell>
          <cell r="V232">
            <v>13</v>
          </cell>
          <cell r="W232">
            <v>19</v>
          </cell>
          <cell r="X232">
            <v>19</v>
          </cell>
          <cell r="Y232">
            <v>19</v>
          </cell>
          <cell r="Z232">
            <v>22</v>
          </cell>
          <cell r="AA232">
            <v>55</v>
          </cell>
          <cell r="AB232">
            <v>0.26066666666666666</v>
          </cell>
        </row>
        <row r="233">
          <cell r="I233">
            <v>109</v>
          </cell>
          <cell r="J233">
            <v>54</v>
          </cell>
          <cell r="K233">
            <v>45</v>
          </cell>
          <cell r="L233">
            <v>34</v>
          </cell>
          <cell r="M233">
            <v>38</v>
          </cell>
          <cell r="N233">
            <v>118</v>
          </cell>
          <cell r="O233">
            <v>30</v>
          </cell>
          <cell r="P233">
            <v>28</v>
          </cell>
          <cell r="Q233">
            <v>0.14000000000000001</v>
          </cell>
          <cell r="R233">
            <v>7.4999999999999997E-2</v>
          </cell>
          <cell r="S233">
            <v>4.6666666666666669E-2</v>
          </cell>
          <cell r="V233">
            <v>16</v>
          </cell>
          <cell r="W233">
            <v>22</v>
          </cell>
          <cell r="X233">
            <v>22</v>
          </cell>
          <cell r="Y233">
            <v>22</v>
          </cell>
          <cell r="Z233">
            <v>26</v>
          </cell>
          <cell r="AA233">
            <v>64</v>
          </cell>
          <cell r="AB233">
            <v>0.30399999999999999</v>
          </cell>
        </row>
        <row r="234">
          <cell r="I234">
            <v>125</v>
          </cell>
          <cell r="J234">
            <v>61</v>
          </cell>
          <cell r="K234">
            <v>51</v>
          </cell>
          <cell r="L234">
            <v>38</v>
          </cell>
          <cell r="M234">
            <v>44</v>
          </cell>
          <cell r="N234">
            <v>135</v>
          </cell>
          <cell r="O234">
            <v>35</v>
          </cell>
          <cell r="P234">
            <v>32</v>
          </cell>
          <cell r="Q234">
            <v>0.16</v>
          </cell>
          <cell r="R234">
            <v>8.7499999999999994E-2</v>
          </cell>
          <cell r="S234">
            <v>5.333333333333333E-2</v>
          </cell>
          <cell r="V234">
            <v>18</v>
          </cell>
          <cell r="W234">
            <v>26</v>
          </cell>
          <cell r="X234">
            <v>26</v>
          </cell>
          <cell r="Y234">
            <v>26</v>
          </cell>
          <cell r="Z234">
            <v>29</v>
          </cell>
          <cell r="AA234">
            <v>74</v>
          </cell>
          <cell r="AB234">
            <v>0.34733333333333333</v>
          </cell>
        </row>
        <row r="235">
          <cell r="I235">
            <v>14</v>
          </cell>
          <cell r="J235">
            <v>6</v>
          </cell>
          <cell r="K235">
            <v>5</v>
          </cell>
          <cell r="L235">
            <v>4</v>
          </cell>
          <cell r="M235">
            <v>4</v>
          </cell>
          <cell r="N235">
            <v>13</v>
          </cell>
          <cell r="O235">
            <v>3</v>
          </cell>
          <cell r="P235">
            <v>3</v>
          </cell>
          <cell r="Q235">
            <v>1.4999999999999999E-2</v>
          </cell>
          <cell r="R235">
            <v>7.4999999999999997E-3</v>
          </cell>
          <cell r="S235">
            <v>5.0000000000000001E-3</v>
          </cell>
          <cell r="V235">
            <v>2</v>
          </cell>
          <cell r="W235">
            <v>2</v>
          </cell>
          <cell r="X235">
            <v>2</v>
          </cell>
          <cell r="Y235">
            <v>2</v>
          </cell>
          <cell r="Z235">
            <v>3</v>
          </cell>
          <cell r="AA235">
            <v>7</v>
          </cell>
          <cell r="AB235">
            <v>0.08</v>
          </cell>
        </row>
        <row r="236">
          <cell r="I236">
            <v>28</v>
          </cell>
          <cell r="J236">
            <v>12</v>
          </cell>
          <cell r="K236">
            <v>10</v>
          </cell>
          <cell r="L236">
            <v>7</v>
          </cell>
          <cell r="M236">
            <v>8</v>
          </cell>
          <cell r="N236">
            <v>25</v>
          </cell>
          <cell r="O236">
            <v>6</v>
          </cell>
          <cell r="P236">
            <v>6</v>
          </cell>
          <cell r="Q236">
            <v>0.03</v>
          </cell>
          <cell r="R236">
            <v>1.4999999999999999E-2</v>
          </cell>
          <cell r="S236">
            <v>0.01</v>
          </cell>
          <cell r="V236">
            <v>3</v>
          </cell>
          <cell r="W236">
            <v>5</v>
          </cell>
          <cell r="X236">
            <v>5</v>
          </cell>
          <cell r="Y236">
            <v>5</v>
          </cell>
          <cell r="Z236">
            <v>6</v>
          </cell>
          <cell r="AA236">
            <v>14</v>
          </cell>
          <cell r="AB236">
            <v>0.08</v>
          </cell>
        </row>
        <row r="237">
          <cell r="I237">
            <v>41</v>
          </cell>
          <cell r="J237">
            <v>17</v>
          </cell>
          <cell r="K237">
            <v>14</v>
          </cell>
          <cell r="L237">
            <v>11</v>
          </cell>
          <cell r="M237">
            <v>12</v>
          </cell>
          <cell r="N237">
            <v>38</v>
          </cell>
          <cell r="O237">
            <v>10</v>
          </cell>
          <cell r="P237">
            <v>9</v>
          </cell>
          <cell r="Q237">
            <v>4.4999999999999998E-2</v>
          </cell>
          <cell r="R237">
            <v>2.5000000000000001E-2</v>
          </cell>
          <cell r="S237">
            <v>1.4999999999999999E-2</v>
          </cell>
          <cell r="V237">
            <v>5</v>
          </cell>
          <cell r="W237">
            <v>7</v>
          </cell>
          <cell r="X237">
            <v>7</v>
          </cell>
          <cell r="Y237">
            <v>7</v>
          </cell>
          <cell r="Z237">
            <v>8</v>
          </cell>
          <cell r="AA237">
            <v>21</v>
          </cell>
          <cell r="AB237">
            <v>0.10133333333333333</v>
          </cell>
        </row>
        <row r="238">
          <cell r="I238">
            <v>55</v>
          </cell>
          <cell r="J238">
            <v>23</v>
          </cell>
          <cell r="K238">
            <v>19</v>
          </cell>
          <cell r="L238">
            <v>14</v>
          </cell>
          <cell r="M238">
            <v>16</v>
          </cell>
          <cell r="N238">
            <v>51</v>
          </cell>
          <cell r="O238">
            <v>13</v>
          </cell>
          <cell r="P238">
            <v>12</v>
          </cell>
          <cell r="Q238">
            <v>0.06</v>
          </cell>
          <cell r="R238">
            <v>3.2500000000000001E-2</v>
          </cell>
          <cell r="S238">
            <v>0.02</v>
          </cell>
          <cell r="V238">
            <v>7</v>
          </cell>
          <cell r="W238">
            <v>10</v>
          </cell>
          <cell r="X238">
            <v>10</v>
          </cell>
          <cell r="Y238">
            <v>10</v>
          </cell>
          <cell r="Z238">
            <v>11</v>
          </cell>
          <cell r="AA238">
            <v>28</v>
          </cell>
          <cell r="AB238">
            <v>0.13533333333333333</v>
          </cell>
        </row>
        <row r="239">
          <cell r="I239">
            <v>69</v>
          </cell>
          <cell r="J239">
            <v>29</v>
          </cell>
          <cell r="K239">
            <v>24</v>
          </cell>
          <cell r="L239">
            <v>18</v>
          </cell>
          <cell r="M239">
            <v>20</v>
          </cell>
          <cell r="N239">
            <v>63</v>
          </cell>
          <cell r="O239">
            <v>16</v>
          </cell>
          <cell r="P239">
            <v>15</v>
          </cell>
          <cell r="Q239">
            <v>7.4999999999999997E-2</v>
          </cell>
          <cell r="R239">
            <v>0.04</v>
          </cell>
          <cell r="S239">
            <v>2.5000000000000001E-2</v>
          </cell>
          <cell r="V239">
            <v>8</v>
          </cell>
          <cell r="W239">
            <v>12</v>
          </cell>
          <cell r="X239">
            <v>12</v>
          </cell>
          <cell r="Y239">
            <v>12</v>
          </cell>
          <cell r="Z239">
            <v>14</v>
          </cell>
          <cell r="AA239">
            <v>35</v>
          </cell>
          <cell r="AB239">
            <v>0.16933333333333334</v>
          </cell>
        </row>
        <row r="240">
          <cell r="I240">
            <v>83</v>
          </cell>
          <cell r="J240">
            <v>35</v>
          </cell>
          <cell r="K240">
            <v>29</v>
          </cell>
          <cell r="L240">
            <v>22</v>
          </cell>
          <cell r="M240">
            <v>24</v>
          </cell>
          <cell r="N240">
            <v>76</v>
          </cell>
          <cell r="O240">
            <v>19</v>
          </cell>
          <cell r="P240">
            <v>18</v>
          </cell>
          <cell r="Q240">
            <v>0.09</v>
          </cell>
          <cell r="R240">
            <v>4.7500000000000001E-2</v>
          </cell>
          <cell r="S240">
            <v>0.03</v>
          </cell>
          <cell r="V240">
            <v>10</v>
          </cell>
          <cell r="W240">
            <v>14</v>
          </cell>
          <cell r="X240">
            <v>14</v>
          </cell>
          <cell r="Y240">
            <v>14</v>
          </cell>
          <cell r="Z240">
            <v>17</v>
          </cell>
          <cell r="AA240">
            <v>41</v>
          </cell>
          <cell r="AB240">
            <v>0.20399999999999999</v>
          </cell>
        </row>
        <row r="241">
          <cell r="I241">
            <v>97</v>
          </cell>
          <cell r="J241">
            <v>40</v>
          </cell>
          <cell r="K241">
            <v>34</v>
          </cell>
          <cell r="L241">
            <v>25</v>
          </cell>
          <cell r="M241">
            <v>29</v>
          </cell>
          <cell r="N241">
            <v>89</v>
          </cell>
          <cell r="O241">
            <v>23</v>
          </cell>
          <cell r="P241">
            <v>21</v>
          </cell>
          <cell r="Q241">
            <v>0.105</v>
          </cell>
          <cell r="R241">
            <v>5.7500000000000002E-2</v>
          </cell>
          <cell r="S241">
            <v>3.5000000000000003E-2</v>
          </cell>
          <cell r="V241">
            <v>12</v>
          </cell>
          <cell r="W241">
            <v>17</v>
          </cell>
          <cell r="X241">
            <v>17</v>
          </cell>
          <cell r="Y241">
            <v>17</v>
          </cell>
          <cell r="Z241">
            <v>19</v>
          </cell>
          <cell r="AA241">
            <v>48</v>
          </cell>
          <cell r="AB241">
            <v>0.23866666666666667</v>
          </cell>
        </row>
        <row r="242">
          <cell r="I242">
            <v>110</v>
          </cell>
          <cell r="J242">
            <v>46</v>
          </cell>
          <cell r="K242">
            <v>38</v>
          </cell>
          <cell r="L242">
            <v>29</v>
          </cell>
          <cell r="M242">
            <v>33</v>
          </cell>
          <cell r="N242">
            <v>101</v>
          </cell>
          <cell r="O242">
            <v>26</v>
          </cell>
          <cell r="P242">
            <v>24</v>
          </cell>
          <cell r="Q242">
            <v>0.12</v>
          </cell>
          <cell r="R242">
            <v>6.5000000000000002E-2</v>
          </cell>
          <cell r="S242">
            <v>0.04</v>
          </cell>
          <cell r="V242">
            <v>13</v>
          </cell>
          <cell r="W242">
            <v>19</v>
          </cell>
          <cell r="X242">
            <v>19</v>
          </cell>
          <cell r="Y242">
            <v>19</v>
          </cell>
          <cell r="Z242">
            <v>22</v>
          </cell>
          <cell r="AA242">
            <v>55</v>
          </cell>
          <cell r="AB242">
            <v>0.27133333333333332</v>
          </cell>
        </row>
        <row r="243">
          <cell r="I243">
            <v>15</v>
          </cell>
          <cell r="J243">
            <v>2</v>
          </cell>
          <cell r="K243">
            <v>2</v>
          </cell>
          <cell r="L243">
            <v>2</v>
          </cell>
          <cell r="M243">
            <v>2</v>
          </cell>
          <cell r="N243">
            <v>5</v>
          </cell>
          <cell r="O243">
            <v>1</v>
          </cell>
          <cell r="P243">
            <v>1</v>
          </cell>
          <cell r="Q243">
            <v>5.0000000000000001E-3</v>
          </cell>
          <cell r="R243">
            <v>2.5000000000000001E-3</v>
          </cell>
          <cell r="S243">
            <v>1.6666666666666666E-3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  <cell r="AA243">
            <v>3</v>
          </cell>
          <cell r="AB243">
            <v>0.08</v>
          </cell>
        </row>
        <row r="244">
          <cell r="I244">
            <v>30</v>
          </cell>
          <cell r="J244">
            <v>5</v>
          </cell>
          <cell r="K244">
            <v>4</v>
          </cell>
          <cell r="L244">
            <v>3</v>
          </cell>
          <cell r="M244">
            <v>3</v>
          </cell>
          <cell r="N244">
            <v>11</v>
          </cell>
          <cell r="O244">
            <v>3</v>
          </cell>
          <cell r="P244">
            <v>3</v>
          </cell>
          <cell r="Q244">
            <v>1.4999999999999999E-2</v>
          </cell>
          <cell r="R244">
            <v>7.4999999999999997E-3</v>
          </cell>
          <cell r="S244">
            <v>5.0000000000000001E-3</v>
          </cell>
          <cell r="V244">
            <v>1</v>
          </cell>
          <cell r="W244">
            <v>2</v>
          </cell>
          <cell r="X244">
            <v>2</v>
          </cell>
          <cell r="Y244">
            <v>2</v>
          </cell>
          <cell r="Z244">
            <v>2</v>
          </cell>
          <cell r="AA244">
            <v>6</v>
          </cell>
          <cell r="AB244">
            <v>0.08</v>
          </cell>
        </row>
        <row r="245">
          <cell r="I245">
            <v>45</v>
          </cell>
          <cell r="J245">
            <v>7</v>
          </cell>
          <cell r="K245">
            <v>6</v>
          </cell>
          <cell r="L245">
            <v>5</v>
          </cell>
          <cell r="M245">
            <v>5</v>
          </cell>
          <cell r="N245">
            <v>16</v>
          </cell>
          <cell r="O245">
            <v>4</v>
          </cell>
          <cell r="P245">
            <v>4</v>
          </cell>
          <cell r="Q245">
            <v>0.02</v>
          </cell>
          <cell r="R245">
            <v>0.01</v>
          </cell>
          <cell r="S245">
            <v>6.6666666666666662E-3</v>
          </cell>
          <cell r="V245">
            <v>2</v>
          </cell>
          <cell r="W245">
            <v>3</v>
          </cell>
          <cell r="X245">
            <v>3</v>
          </cell>
          <cell r="Y245">
            <v>3</v>
          </cell>
          <cell r="Z245">
            <v>3</v>
          </cell>
          <cell r="AA245">
            <v>9</v>
          </cell>
          <cell r="AB245">
            <v>0.08</v>
          </cell>
        </row>
        <row r="246">
          <cell r="I246">
            <v>60</v>
          </cell>
          <cell r="J246">
            <v>10</v>
          </cell>
          <cell r="K246">
            <v>8</v>
          </cell>
          <cell r="L246">
            <v>6</v>
          </cell>
          <cell r="M246">
            <v>7</v>
          </cell>
          <cell r="N246">
            <v>21</v>
          </cell>
          <cell r="O246">
            <v>5</v>
          </cell>
          <cell r="P246">
            <v>5</v>
          </cell>
          <cell r="Q246">
            <v>2.5000000000000001E-2</v>
          </cell>
          <cell r="R246">
            <v>1.2500000000000001E-2</v>
          </cell>
          <cell r="S246">
            <v>8.3333333333333332E-3</v>
          </cell>
          <cell r="V246">
            <v>3</v>
          </cell>
          <cell r="W246">
            <v>4</v>
          </cell>
          <cell r="X246">
            <v>4</v>
          </cell>
          <cell r="Y246">
            <v>4</v>
          </cell>
          <cell r="Z246">
            <v>5</v>
          </cell>
          <cell r="AA246">
            <v>12</v>
          </cell>
          <cell r="AB246">
            <v>8.1333333333333327E-2</v>
          </cell>
        </row>
        <row r="247">
          <cell r="I247">
            <v>75</v>
          </cell>
          <cell r="J247">
            <v>12</v>
          </cell>
          <cell r="K247">
            <v>10</v>
          </cell>
          <cell r="L247">
            <v>8</v>
          </cell>
          <cell r="M247">
            <v>9</v>
          </cell>
          <cell r="N247">
            <v>26</v>
          </cell>
          <cell r="O247">
            <v>7</v>
          </cell>
          <cell r="P247">
            <v>6</v>
          </cell>
          <cell r="Q247">
            <v>0.03</v>
          </cell>
          <cell r="R247">
            <v>1.7500000000000002E-2</v>
          </cell>
          <cell r="S247">
            <v>0.01</v>
          </cell>
          <cell r="V247">
            <v>4</v>
          </cell>
          <cell r="W247">
            <v>5</v>
          </cell>
          <cell r="X247">
            <v>5</v>
          </cell>
          <cell r="Y247">
            <v>5</v>
          </cell>
          <cell r="Z247">
            <v>6</v>
          </cell>
          <cell r="AA247">
            <v>14</v>
          </cell>
          <cell r="AB247">
            <v>0.10199999999999999</v>
          </cell>
        </row>
        <row r="248">
          <cell r="I248">
            <v>90</v>
          </cell>
          <cell r="J248">
            <v>14</v>
          </cell>
          <cell r="K248">
            <v>12</v>
          </cell>
          <cell r="L248">
            <v>9</v>
          </cell>
          <cell r="M248">
            <v>10</v>
          </cell>
          <cell r="N248">
            <v>32</v>
          </cell>
          <cell r="O248">
            <v>8</v>
          </cell>
          <cell r="P248">
            <v>8</v>
          </cell>
          <cell r="Q248">
            <v>0.04</v>
          </cell>
          <cell r="R248">
            <v>0.02</v>
          </cell>
          <cell r="S248">
            <v>1.3333333333333332E-2</v>
          </cell>
          <cell r="V248">
            <v>4</v>
          </cell>
          <cell r="W248">
            <v>6</v>
          </cell>
          <cell r="X248">
            <v>6</v>
          </cell>
          <cell r="Y248">
            <v>6</v>
          </cell>
          <cell r="Z248">
            <v>7</v>
          </cell>
          <cell r="AA248">
            <v>17</v>
          </cell>
          <cell r="AB248">
            <v>0.122</v>
          </cell>
        </row>
        <row r="249">
          <cell r="I249">
            <v>105</v>
          </cell>
          <cell r="J249">
            <v>17</v>
          </cell>
          <cell r="K249">
            <v>14</v>
          </cell>
          <cell r="L249">
            <v>11</v>
          </cell>
          <cell r="M249">
            <v>12</v>
          </cell>
          <cell r="N249">
            <v>37</v>
          </cell>
          <cell r="O249">
            <v>9</v>
          </cell>
          <cell r="P249">
            <v>9</v>
          </cell>
          <cell r="Q249">
            <v>4.4999999999999998E-2</v>
          </cell>
          <cell r="R249">
            <v>2.2499999999999999E-2</v>
          </cell>
          <cell r="S249">
            <v>1.4999999999999999E-2</v>
          </cell>
          <cell r="V249">
            <v>5</v>
          </cell>
          <cell r="W249">
            <v>7</v>
          </cell>
          <cell r="X249">
            <v>7</v>
          </cell>
          <cell r="Y249">
            <v>7</v>
          </cell>
          <cell r="Z249">
            <v>8</v>
          </cell>
          <cell r="AA249">
            <v>20</v>
          </cell>
          <cell r="AB249">
            <v>0.14266666666666666</v>
          </cell>
        </row>
        <row r="250">
          <cell r="I250">
            <v>120</v>
          </cell>
          <cell r="J250">
            <v>19</v>
          </cell>
          <cell r="K250">
            <v>16</v>
          </cell>
          <cell r="L250">
            <v>12</v>
          </cell>
          <cell r="M250">
            <v>14</v>
          </cell>
          <cell r="N250">
            <v>42</v>
          </cell>
          <cell r="O250">
            <v>11</v>
          </cell>
          <cell r="P250">
            <v>10</v>
          </cell>
          <cell r="Q250">
            <v>0.05</v>
          </cell>
          <cell r="R250">
            <v>2.75E-2</v>
          </cell>
          <cell r="S250">
            <v>1.6666666666666666E-2</v>
          </cell>
          <cell r="V250">
            <v>6</v>
          </cell>
          <cell r="W250">
            <v>8</v>
          </cell>
          <cell r="X250">
            <v>8</v>
          </cell>
          <cell r="Y250">
            <v>8</v>
          </cell>
          <cell r="Z250">
            <v>9</v>
          </cell>
          <cell r="AA250">
            <v>23</v>
          </cell>
          <cell r="AB250">
            <v>0.16266666666666665</v>
          </cell>
        </row>
        <row r="251">
          <cell r="I251">
            <v>17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</row>
        <row r="252">
          <cell r="I252">
            <v>34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</row>
        <row r="253">
          <cell r="I253">
            <v>51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</row>
        <row r="254">
          <cell r="I254">
            <v>68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</row>
        <row r="255">
          <cell r="I255">
            <v>86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</row>
        <row r="256">
          <cell r="I256">
            <v>103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</row>
        <row r="257">
          <cell r="I257">
            <v>120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</row>
        <row r="258">
          <cell r="I258">
            <v>137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</row>
        <row r="259">
          <cell r="I259">
            <v>16</v>
          </cell>
          <cell r="J259">
            <v>7</v>
          </cell>
          <cell r="K259">
            <v>4</v>
          </cell>
          <cell r="L259">
            <v>5</v>
          </cell>
          <cell r="M259">
            <v>4</v>
          </cell>
          <cell r="N259">
            <v>11</v>
          </cell>
          <cell r="O259">
            <v>3</v>
          </cell>
          <cell r="P259">
            <v>4</v>
          </cell>
          <cell r="Q259">
            <v>0.02</v>
          </cell>
          <cell r="R259">
            <v>7.4999999999999997E-3</v>
          </cell>
          <cell r="S259">
            <v>6.6666666666666662E-3</v>
          </cell>
          <cell r="V259">
            <v>3</v>
          </cell>
          <cell r="W259">
            <v>4</v>
          </cell>
          <cell r="X259">
            <v>2</v>
          </cell>
          <cell r="Y259">
            <v>4</v>
          </cell>
          <cell r="Z259">
            <v>3</v>
          </cell>
          <cell r="AA259">
            <v>8</v>
          </cell>
          <cell r="AB259">
            <v>0.08</v>
          </cell>
        </row>
        <row r="260">
          <cell r="I260">
            <v>32</v>
          </cell>
          <cell r="J260">
            <v>15</v>
          </cell>
          <cell r="K260">
            <v>8</v>
          </cell>
          <cell r="L260">
            <v>10</v>
          </cell>
          <cell r="M260">
            <v>8</v>
          </cell>
          <cell r="N260">
            <v>23</v>
          </cell>
          <cell r="O260">
            <v>7</v>
          </cell>
          <cell r="P260">
            <v>9</v>
          </cell>
          <cell r="Q260">
            <v>4.4999999999999998E-2</v>
          </cell>
          <cell r="R260">
            <v>1.7500000000000002E-2</v>
          </cell>
          <cell r="S260">
            <v>1.4999999999999999E-2</v>
          </cell>
          <cell r="V260">
            <v>6</v>
          </cell>
          <cell r="W260">
            <v>7</v>
          </cell>
          <cell r="X260">
            <v>4</v>
          </cell>
          <cell r="Y260">
            <v>7</v>
          </cell>
          <cell r="Z260">
            <v>6</v>
          </cell>
          <cell r="AA260">
            <v>16</v>
          </cell>
          <cell r="AB260">
            <v>0.08</v>
          </cell>
        </row>
        <row r="261">
          <cell r="I261">
            <v>48</v>
          </cell>
          <cell r="J261">
            <v>22</v>
          </cell>
          <cell r="K261">
            <v>13</v>
          </cell>
          <cell r="L261">
            <v>15</v>
          </cell>
          <cell r="M261">
            <v>13</v>
          </cell>
          <cell r="N261">
            <v>34</v>
          </cell>
          <cell r="O261">
            <v>10</v>
          </cell>
          <cell r="P261">
            <v>13</v>
          </cell>
          <cell r="Q261">
            <v>6.5000000000000002E-2</v>
          </cell>
          <cell r="R261">
            <v>2.5000000000000001E-2</v>
          </cell>
          <cell r="S261">
            <v>2.1666666666666664E-2</v>
          </cell>
          <cell r="V261">
            <v>10</v>
          </cell>
          <cell r="W261">
            <v>11</v>
          </cell>
          <cell r="X261">
            <v>7</v>
          </cell>
          <cell r="Y261">
            <v>11</v>
          </cell>
          <cell r="Z261">
            <v>10</v>
          </cell>
          <cell r="AA261">
            <v>24</v>
          </cell>
          <cell r="AB261">
            <v>0.11199999999999999</v>
          </cell>
        </row>
        <row r="262">
          <cell r="I262">
            <v>64</v>
          </cell>
          <cell r="J262">
            <v>29</v>
          </cell>
          <cell r="K262">
            <v>17</v>
          </cell>
          <cell r="L262">
            <v>20</v>
          </cell>
          <cell r="M262">
            <v>17</v>
          </cell>
          <cell r="N262">
            <v>45</v>
          </cell>
          <cell r="O262">
            <v>13</v>
          </cell>
          <cell r="P262">
            <v>17</v>
          </cell>
          <cell r="Q262">
            <v>8.5000000000000006E-2</v>
          </cell>
          <cell r="R262">
            <v>3.2500000000000001E-2</v>
          </cell>
          <cell r="S262">
            <v>2.8333333333333335E-2</v>
          </cell>
          <cell r="V262">
            <v>13</v>
          </cell>
          <cell r="W262">
            <v>15</v>
          </cell>
          <cell r="X262">
            <v>9</v>
          </cell>
          <cell r="Y262">
            <v>15</v>
          </cell>
          <cell r="Z262">
            <v>13</v>
          </cell>
          <cell r="AA262">
            <v>32</v>
          </cell>
          <cell r="AB262">
            <v>0.14800000000000002</v>
          </cell>
        </row>
        <row r="263">
          <cell r="I263">
            <v>80</v>
          </cell>
          <cell r="J263">
            <v>36</v>
          </cell>
          <cell r="K263">
            <v>21</v>
          </cell>
          <cell r="L263">
            <v>25</v>
          </cell>
          <cell r="M263">
            <v>21</v>
          </cell>
          <cell r="N263">
            <v>56</v>
          </cell>
          <cell r="O263">
            <v>17</v>
          </cell>
          <cell r="P263">
            <v>22</v>
          </cell>
          <cell r="Q263">
            <v>0.11</v>
          </cell>
          <cell r="R263">
            <v>4.2500000000000003E-2</v>
          </cell>
          <cell r="S263">
            <v>3.6666666666666667E-2</v>
          </cell>
          <cell r="V263">
            <v>16</v>
          </cell>
          <cell r="W263">
            <v>18</v>
          </cell>
          <cell r="X263">
            <v>11</v>
          </cell>
          <cell r="Y263">
            <v>18</v>
          </cell>
          <cell r="Z263">
            <v>16</v>
          </cell>
          <cell r="AA263">
            <v>40</v>
          </cell>
          <cell r="AB263">
            <v>0.18533333333333335</v>
          </cell>
        </row>
        <row r="264">
          <cell r="I264">
            <v>96</v>
          </cell>
          <cell r="J264">
            <v>44</v>
          </cell>
          <cell r="K264">
            <v>25</v>
          </cell>
          <cell r="L264">
            <v>30</v>
          </cell>
          <cell r="M264">
            <v>25</v>
          </cell>
          <cell r="N264">
            <v>68</v>
          </cell>
          <cell r="O264">
            <v>20</v>
          </cell>
          <cell r="P264">
            <v>26</v>
          </cell>
          <cell r="Q264">
            <v>0.13</v>
          </cell>
          <cell r="R264">
            <v>0.05</v>
          </cell>
          <cell r="S264">
            <v>4.3333333333333328E-2</v>
          </cell>
          <cell r="V264">
            <v>19</v>
          </cell>
          <cell r="W264">
            <v>22</v>
          </cell>
          <cell r="X264">
            <v>13</v>
          </cell>
          <cell r="Y264">
            <v>22</v>
          </cell>
          <cell r="Z264">
            <v>19</v>
          </cell>
          <cell r="AA264">
            <v>48</v>
          </cell>
          <cell r="AB264">
            <v>0.22266666666666665</v>
          </cell>
        </row>
        <row r="265">
          <cell r="I265">
            <v>112</v>
          </cell>
          <cell r="J265">
            <v>51</v>
          </cell>
          <cell r="K265">
            <v>30</v>
          </cell>
          <cell r="L265">
            <v>34</v>
          </cell>
          <cell r="M265">
            <v>30</v>
          </cell>
          <cell r="N265">
            <v>79</v>
          </cell>
          <cell r="O265">
            <v>24</v>
          </cell>
          <cell r="P265">
            <v>31</v>
          </cell>
          <cell r="Q265">
            <v>0.155</v>
          </cell>
          <cell r="R265">
            <v>0.06</v>
          </cell>
          <cell r="S265">
            <v>5.1666666666666666E-2</v>
          </cell>
          <cell r="V265">
            <v>22</v>
          </cell>
          <cell r="W265">
            <v>26</v>
          </cell>
          <cell r="X265">
            <v>16</v>
          </cell>
          <cell r="Y265">
            <v>26</v>
          </cell>
          <cell r="Z265">
            <v>22</v>
          </cell>
          <cell r="AA265">
            <v>56</v>
          </cell>
          <cell r="AB265">
            <v>0.26066666666666666</v>
          </cell>
        </row>
        <row r="266">
          <cell r="I266">
            <v>128</v>
          </cell>
          <cell r="J266">
            <v>58</v>
          </cell>
          <cell r="K266">
            <v>34</v>
          </cell>
          <cell r="L266">
            <v>39</v>
          </cell>
          <cell r="M266">
            <v>34</v>
          </cell>
          <cell r="N266">
            <v>90</v>
          </cell>
          <cell r="O266">
            <v>27</v>
          </cell>
          <cell r="P266">
            <v>35</v>
          </cell>
          <cell r="Q266">
            <v>0.17499999999999999</v>
          </cell>
          <cell r="R266">
            <v>6.7500000000000004E-2</v>
          </cell>
          <cell r="S266">
            <v>5.8333333333333327E-2</v>
          </cell>
          <cell r="V266">
            <v>26</v>
          </cell>
          <cell r="W266">
            <v>29</v>
          </cell>
          <cell r="X266">
            <v>18</v>
          </cell>
          <cell r="Y266">
            <v>29</v>
          </cell>
          <cell r="Z266">
            <v>26</v>
          </cell>
          <cell r="AA266">
            <v>64</v>
          </cell>
          <cell r="AB266">
            <v>0.29666666666666669</v>
          </cell>
        </row>
        <row r="267">
          <cell r="I267">
            <v>14</v>
          </cell>
          <cell r="J267">
            <v>5</v>
          </cell>
          <cell r="K267">
            <v>3</v>
          </cell>
          <cell r="L267">
            <v>4</v>
          </cell>
          <cell r="M267">
            <v>3</v>
          </cell>
          <cell r="N267">
            <v>8</v>
          </cell>
          <cell r="O267">
            <v>3</v>
          </cell>
          <cell r="P267">
            <v>3</v>
          </cell>
          <cell r="Q267">
            <v>1.4999999999999999E-2</v>
          </cell>
          <cell r="R267">
            <v>7.4999999999999997E-3</v>
          </cell>
          <cell r="S267">
            <v>5.0000000000000001E-3</v>
          </cell>
          <cell r="V267">
            <v>2</v>
          </cell>
          <cell r="W267">
            <v>3</v>
          </cell>
          <cell r="X267">
            <v>2</v>
          </cell>
          <cell r="Y267">
            <v>3</v>
          </cell>
          <cell r="Z267">
            <v>2</v>
          </cell>
          <cell r="AA267">
            <v>6</v>
          </cell>
          <cell r="AB267">
            <v>0.08</v>
          </cell>
        </row>
        <row r="268">
          <cell r="I268">
            <v>28</v>
          </cell>
          <cell r="J268">
            <v>11</v>
          </cell>
          <cell r="K268">
            <v>6</v>
          </cell>
          <cell r="L268">
            <v>7</v>
          </cell>
          <cell r="M268">
            <v>6</v>
          </cell>
          <cell r="N268">
            <v>17</v>
          </cell>
          <cell r="O268">
            <v>5</v>
          </cell>
          <cell r="P268">
            <v>7</v>
          </cell>
          <cell r="Q268">
            <v>3.5000000000000003E-2</v>
          </cell>
          <cell r="R268">
            <v>1.2500000000000001E-2</v>
          </cell>
          <cell r="S268">
            <v>1.1666666666666667E-2</v>
          </cell>
          <cell r="V268">
            <v>5</v>
          </cell>
          <cell r="W268">
            <v>6</v>
          </cell>
          <cell r="X268">
            <v>3</v>
          </cell>
          <cell r="Y268">
            <v>6</v>
          </cell>
          <cell r="Z268">
            <v>5</v>
          </cell>
          <cell r="AA268">
            <v>12</v>
          </cell>
          <cell r="AB268">
            <v>0.08</v>
          </cell>
        </row>
        <row r="269">
          <cell r="I269">
            <v>43</v>
          </cell>
          <cell r="J269">
            <v>16</v>
          </cell>
          <cell r="K269">
            <v>10</v>
          </cell>
          <cell r="L269">
            <v>11</v>
          </cell>
          <cell r="M269">
            <v>10</v>
          </cell>
          <cell r="N269">
            <v>25</v>
          </cell>
          <cell r="O269">
            <v>8</v>
          </cell>
          <cell r="P269">
            <v>10</v>
          </cell>
          <cell r="Q269">
            <v>0.05</v>
          </cell>
          <cell r="R269">
            <v>0.02</v>
          </cell>
          <cell r="S269">
            <v>1.6666666666666666E-2</v>
          </cell>
          <cell r="V269">
            <v>7</v>
          </cell>
          <cell r="W269">
            <v>8</v>
          </cell>
          <cell r="X269">
            <v>5</v>
          </cell>
          <cell r="Y269">
            <v>8</v>
          </cell>
          <cell r="Z269">
            <v>7</v>
          </cell>
          <cell r="AA269">
            <v>18</v>
          </cell>
          <cell r="AB269">
            <v>8.8666666666666671E-2</v>
          </cell>
        </row>
        <row r="270">
          <cell r="I270">
            <v>57</v>
          </cell>
          <cell r="J270">
            <v>22</v>
          </cell>
          <cell r="K270">
            <v>13</v>
          </cell>
          <cell r="L270">
            <v>15</v>
          </cell>
          <cell r="M270">
            <v>13</v>
          </cell>
          <cell r="N270">
            <v>34</v>
          </cell>
          <cell r="O270">
            <v>10</v>
          </cell>
          <cell r="P270">
            <v>13</v>
          </cell>
          <cell r="Q270">
            <v>6.5000000000000002E-2</v>
          </cell>
          <cell r="R270">
            <v>2.5000000000000001E-2</v>
          </cell>
          <cell r="S270">
            <v>2.1666666666666664E-2</v>
          </cell>
          <cell r="V270">
            <v>10</v>
          </cell>
          <cell r="W270">
            <v>11</v>
          </cell>
          <cell r="X270">
            <v>7</v>
          </cell>
          <cell r="Y270">
            <v>11</v>
          </cell>
          <cell r="Z270">
            <v>10</v>
          </cell>
          <cell r="AA270">
            <v>24</v>
          </cell>
          <cell r="AB270">
            <v>0.11800000000000001</v>
          </cell>
        </row>
        <row r="271">
          <cell r="I271">
            <v>71</v>
          </cell>
          <cell r="J271">
            <v>27</v>
          </cell>
          <cell r="K271">
            <v>16</v>
          </cell>
          <cell r="L271">
            <v>18</v>
          </cell>
          <cell r="M271">
            <v>16</v>
          </cell>
          <cell r="N271">
            <v>42</v>
          </cell>
          <cell r="O271">
            <v>13</v>
          </cell>
          <cell r="P271">
            <v>16</v>
          </cell>
          <cell r="Q271">
            <v>0.08</v>
          </cell>
          <cell r="R271">
            <v>3.2500000000000001E-2</v>
          </cell>
          <cell r="S271">
            <v>2.6666666666666665E-2</v>
          </cell>
          <cell r="V271">
            <v>12</v>
          </cell>
          <cell r="W271">
            <v>14</v>
          </cell>
          <cell r="X271">
            <v>8</v>
          </cell>
          <cell r="Y271">
            <v>14</v>
          </cell>
          <cell r="Z271">
            <v>12</v>
          </cell>
          <cell r="AA271">
            <v>30</v>
          </cell>
          <cell r="AB271">
            <v>0.14599999999999999</v>
          </cell>
        </row>
        <row r="272">
          <cell r="I272">
            <v>85</v>
          </cell>
          <cell r="J272">
            <v>33</v>
          </cell>
          <cell r="K272">
            <v>19</v>
          </cell>
          <cell r="L272">
            <v>22</v>
          </cell>
          <cell r="M272">
            <v>19</v>
          </cell>
          <cell r="N272">
            <v>51</v>
          </cell>
          <cell r="O272">
            <v>15</v>
          </cell>
          <cell r="P272">
            <v>20</v>
          </cell>
          <cell r="Q272">
            <v>0.1</v>
          </cell>
          <cell r="R272">
            <v>3.7499999999999999E-2</v>
          </cell>
          <cell r="S272">
            <v>3.3333333333333333E-2</v>
          </cell>
          <cell r="V272">
            <v>14</v>
          </cell>
          <cell r="W272">
            <v>17</v>
          </cell>
          <cell r="X272">
            <v>10</v>
          </cell>
          <cell r="Y272">
            <v>17</v>
          </cell>
          <cell r="Z272">
            <v>14</v>
          </cell>
          <cell r="AA272">
            <v>36</v>
          </cell>
          <cell r="AB272">
            <v>0.17600000000000002</v>
          </cell>
        </row>
        <row r="273">
          <cell r="I273">
            <v>99</v>
          </cell>
          <cell r="J273">
            <v>38</v>
          </cell>
          <cell r="K273">
            <v>22</v>
          </cell>
          <cell r="L273">
            <v>26</v>
          </cell>
          <cell r="M273">
            <v>22</v>
          </cell>
          <cell r="N273">
            <v>59</v>
          </cell>
          <cell r="O273">
            <v>18</v>
          </cell>
          <cell r="P273">
            <v>23</v>
          </cell>
          <cell r="Q273">
            <v>0.115</v>
          </cell>
          <cell r="R273">
            <v>4.4999999999999998E-2</v>
          </cell>
          <cell r="S273">
            <v>3.8333333333333337E-2</v>
          </cell>
          <cell r="V273">
            <v>17</v>
          </cell>
          <cell r="W273">
            <v>19</v>
          </cell>
          <cell r="X273">
            <v>12</v>
          </cell>
          <cell r="Y273">
            <v>19</v>
          </cell>
          <cell r="Z273">
            <v>17</v>
          </cell>
          <cell r="AA273">
            <v>42</v>
          </cell>
          <cell r="AB273">
            <v>0.20466666666666666</v>
          </cell>
        </row>
        <row r="274">
          <cell r="I274">
            <v>113</v>
          </cell>
          <cell r="J274">
            <v>44</v>
          </cell>
          <cell r="K274">
            <v>25</v>
          </cell>
          <cell r="L274">
            <v>30</v>
          </cell>
          <cell r="M274">
            <v>25</v>
          </cell>
          <cell r="N274">
            <v>68</v>
          </cell>
          <cell r="O274">
            <v>20</v>
          </cell>
          <cell r="P274">
            <v>26</v>
          </cell>
          <cell r="Q274">
            <v>0.13</v>
          </cell>
          <cell r="R274">
            <v>0.05</v>
          </cell>
          <cell r="S274">
            <v>4.3333333333333328E-2</v>
          </cell>
          <cell r="V274">
            <v>19</v>
          </cell>
          <cell r="W274">
            <v>22</v>
          </cell>
          <cell r="X274">
            <v>13</v>
          </cell>
          <cell r="Y274">
            <v>22</v>
          </cell>
          <cell r="Z274">
            <v>19</v>
          </cell>
          <cell r="AA274">
            <v>48</v>
          </cell>
          <cell r="AB274">
            <v>0.23399999999999999</v>
          </cell>
        </row>
        <row r="275">
          <cell r="I275">
            <v>15</v>
          </cell>
          <cell r="J275">
            <v>2</v>
          </cell>
          <cell r="K275">
            <v>1</v>
          </cell>
          <cell r="L275">
            <v>2</v>
          </cell>
          <cell r="M275">
            <v>1</v>
          </cell>
          <cell r="N275">
            <v>4</v>
          </cell>
          <cell r="O275">
            <v>1</v>
          </cell>
          <cell r="P275">
            <v>1</v>
          </cell>
          <cell r="Q275">
            <v>5.0000000000000001E-3</v>
          </cell>
          <cell r="R275">
            <v>2.5000000000000001E-3</v>
          </cell>
          <cell r="S275">
            <v>1.6666666666666666E-3</v>
          </cell>
          <cell r="V275">
            <v>1</v>
          </cell>
          <cell r="W275">
            <v>1</v>
          </cell>
          <cell r="X275">
            <v>1</v>
          </cell>
          <cell r="Y275">
            <v>1</v>
          </cell>
          <cell r="Z275">
            <v>1</v>
          </cell>
          <cell r="AA275">
            <v>3</v>
          </cell>
          <cell r="AB275">
            <v>0.08</v>
          </cell>
        </row>
        <row r="276">
          <cell r="I276">
            <v>31</v>
          </cell>
          <cell r="J276">
            <v>5</v>
          </cell>
          <cell r="K276">
            <v>3</v>
          </cell>
          <cell r="L276">
            <v>3</v>
          </cell>
          <cell r="M276">
            <v>3</v>
          </cell>
          <cell r="N276">
            <v>7</v>
          </cell>
          <cell r="O276">
            <v>2</v>
          </cell>
          <cell r="P276">
            <v>3</v>
          </cell>
          <cell r="Q276">
            <v>1.4999999999999999E-2</v>
          </cell>
          <cell r="R276">
            <v>5.0000000000000001E-3</v>
          </cell>
          <cell r="S276">
            <v>5.0000000000000001E-3</v>
          </cell>
          <cell r="V276">
            <v>2</v>
          </cell>
          <cell r="W276">
            <v>2</v>
          </cell>
          <cell r="X276">
            <v>1</v>
          </cell>
          <cell r="Y276">
            <v>2</v>
          </cell>
          <cell r="Z276">
            <v>2</v>
          </cell>
          <cell r="AA276">
            <v>5</v>
          </cell>
          <cell r="AB276">
            <v>0.08</v>
          </cell>
        </row>
        <row r="277">
          <cell r="I277">
            <v>46</v>
          </cell>
          <cell r="J277">
            <v>7</v>
          </cell>
          <cell r="K277">
            <v>4</v>
          </cell>
          <cell r="L277">
            <v>5</v>
          </cell>
          <cell r="M277">
            <v>4</v>
          </cell>
          <cell r="N277">
            <v>11</v>
          </cell>
          <cell r="O277">
            <v>3</v>
          </cell>
          <cell r="P277">
            <v>4</v>
          </cell>
          <cell r="Q277">
            <v>0.02</v>
          </cell>
          <cell r="R277">
            <v>7.4999999999999997E-3</v>
          </cell>
          <cell r="S277">
            <v>6.6666666666666662E-3</v>
          </cell>
          <cell r="V277">
            <v>3</v>
          </cell>
          <cell r="W277">
            <v>3</v>
          </cell>
          <cell r="X277">
            <v>2</v>
          </cell>
          <cell r="Y277">
            <v>3</v>
          </cell>
          <cell r="Z277">
            <v>3</v>
          </cell>
          <cell r="AA277">
            <v>8</v>
          </cell>
          <cell r="AB277">
            <v>0.08</v>
          </cell>
        </row>
        <row r="278">
          <cell r="I278">
            <v>62</v>
          </cell>
          <cell r="J278">
            <v>9</v>
          </cell>
          <cell r="K278">
            <v>5</v>
          </cell>
          <cell r="L278">
            <v>6</v>
          </cell>
          <cell r="M278">
            <v>5</v>
          </cell>
          <cell r="N278">
            <v>14</v>
          </cell>
          <cell r="O278">
            <v>4</v>
          </cell>
          <cell r="P278">
            <v>5</v>
          </cell>
          <cell r="Q278">
            <v>2.5000000000000001E-2</v>
          </cell>
          <cell r="R278">
            <v>0.01</v>
          </cell>
          <cell r="S278">
            <v>8.3333333333333332E-3</v>
          </cell>
          <cell r="V278">
            <v>4</v>
          </cell>
          <cell r="W278">
            <v>5</v>
          </cell>
          <cell r="X278">
            <v>3</v>
          </cell>
          <cell r="Y278">
            <v>5</v>
          </cell>
          <cell r="Z278">
            <v>4</v>
          </cell>
          <cell r="AA278">
            <v>10</v>
          </cell>
          <cell r="AB278">
            <v>0.08</v>
          </cell>
        </row>
        <row r="279">
          <cell r="I279">
            <v>77</v>
          </cell>
          <cell r="J279">
            <v>11</v>
          </cell>
          <cell r="K279">
            <v>7</v>
          </cell>
          <cell r="L279">
            <v>8</v>
          </cell>
          <cell r="M279">
            <v>7</v>
          </cell>
          <cell r="N279">
            <v>18</v>
          </cell>
          <cell r="O279">
            <v>5</v>
          </cell>
          <cell r="P279">
            <v>7</v>
          </cell>
          <cell r="Q279">
            <v>3.5000000000000003E-2</v>
          </cell>
          <cell r="R279">
            <v>1.2500000000000001E-2</v>
          </cell>
          <cell r="S279">
            <v>1.1666666666666667E-2</v>
          </cell>
          <cell r="V279">
            <v>5</v>
          </cell>
          <cell r="W279">
            <v>6</v>
          </cell>
          <cell r="X279">
            <v>4</v>
          </cell>
          <cell r="Y279">
            <v>6</v>
          </cell>
          <cell r="Z279">
            <v>5</v>
          </cell>
          <cell r="AA279">
            <v>13</v>
          </cell>
          <cell r="AB279">
            <v>9.3333333333333338E-2</v>
          </cell>
        </row>
        <row r="280">
          <cell r="I280">
            <v>92</v>
          </cell>
          <cell r="J280">
            <v>14</v>
          </cell>
          <cell r="K280">
            <v>8</v>
          </cell>
          <cell r="L280">
            <v>9</v>
          </cell>
          <cell r="M280">
            <v>8</v>
          </cell>
          <cell r="N280">
            <v>21</v>
          </cell>
          <cell r="O280">
            <v>6</v>
          </cell>
          <cell r="P280">
            <v>8</v>
          </cell>
          <cell r="Q280">
            <v>0.04</v>
          </cell>
          <cell r="R280">
            <v>1.4999999999999999E-2</v>
          </cell>
          <cell r="S280">
            <v>1.3333333333333332E-2</v>
          </cell>
          <cell r="V280">
            <v>6</v>
          </cell>
          <cell r="W280">
            <v>7</v>
          </cell>
          <cell r="X280">
            <v>4</v>
          </cell>
          <cell r="Y280">
            <v>7</v>
          </cell>
          <cell r="Z280">
            <v>6</v>
          </cell>
          <cell r="AA280">
            <v>15</v>
          </cell>
          <cell r="AB280">
            <v>0.11066666666666666</v>
          </cell>
        </row>
        <row r="281">
          <cell r="I281">
            <v>108</v>
          </cell>
          <cell r="J281">
            <v>16</v>
          </cell>
          <cell r="K281">
            <v>9</v>
          </cell>
          <cell r="L281">
            <v>11</v>
          </cell>
          <cell r="M281">
            <v>9</v>
          </cell>
          <cell r="N281">
            <v>25</v>
          </cell>
          <cell r="O281">
            <v>7</v>
          </cell>
          <cell r="P281">
            <v>10</v>
          </cell>
          <cell r="Q281">
            <v>0.05</v>
          </cell>
          <cell r="R281">
            <v>1.7500000000000002E-2</v>
          </cell>
          <cell r="S281">
            <v>1.6666666666666666E-2</v>
          </cell>
          <cell r="V281">
            <v>7</v>
          </cell>
          <cell r="W281">
            <v>8</v>
          </cell>
          <cell r="X281">
            <v>5</v>
          </cell>
          <cell r="Y281">
            <v>8</v>
          </cell>
          <cell r="Z281">
            <v>7</v>
          </cell>
          <cell r="AA281">
            <v>18</v>
          </cell>
          <cell r="AB281">
            <v>0.13</v>
          </cell>
        </row>
        <row r="282">
          <cell r="I282">
            <v>123</v>
          </cell>
          <cell r="J282">
            <v>18</v>
          </cell>
          <cell r="K282">
            <v>11</v>
          </cell>
          <cell r="L282">
            <v>12</v>
          </cell>
          <cell r="M282">
            <v>11</v>
          </cell>
          <cell r="N282">
            <v>28</v>
          </cell>
          <cell r="O282">
            <v>8</v>
          </cell>
          <cell r="P282">
            <v>11</v>
          </cell>
          <cell r="Q282">
            <v>5.5E-2</v>
          </cell>
          <cell r="R282">
            <v>0.02</v>
          </cell>
          <cell r="S282">
            <v>1.8333333333333333E-2</v>
          </cell>
          <cell r="V282">
            <v>8</v>
          </cell>
          <cell r="W282">
            <v>9</v>
          </cell>
          <cell r="X282">
            <v>6</v>
          </cell>
          <cell r="Y282">
            <v>9</v>
          </cell>
          <cell r="Z282">
            <v>8</v>
          </cell>
          <cell r="AA282">
            <v>20</v>
          </cell>
          <cell r="AB282">
            <v>0.14800000000000002</v>
          </cell>
        </row>
        <row r="283">
          <cell r="I283">
            <v>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</row>
        <row r="284">
          <cell r="I284">
            <v>35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</row>
        <row r="285">
          <cell r="I285">
            <v>53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</row>
        <row r="286">
          <cell r="I286">
            <v>70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</row>
        <row r="287">
          <cell r="I287">
            <v>88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</row>
        <row r="288">
          <cell r="I288">
            <v>105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</row>
        <row r="289">
          <cell r="I289">
            <v>123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</row>
        <row r="290">
          <cell r="I290">
            <v>140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</row>
        <row r="291">
          <cell r="I291">
            <v>21</v>
          </cell>
          <cell r="J291">
            <v>11</v>
          </cell>
          <cell r="K291">
            <v>5</v>
          </cell>
          <cell r="L291">
            <v>6</v>
          </cell>
          <cell r="M291">
            <v>7</v>
          </cell>
          <cell r="N291">
            <v>6</v>
          </cell>
          <cell r="O291">
            <v>6</v>
          </cell>
          <cell r="P291">
            <v>3</v>
          </cell>
          <cell r="Q291">
            <v>1.4999999999999999E-2</v>
          </cell>
          <cell r="R291">
            <v>1.4999999999999999E-2</v>
          </cell>
          <cell r="S291">
            <v>5.0000000000000001E-3</v>
          </cell>
          <cell r="V291">
            <v>3</v>
          </cell>
          <cell r="W291">
            <v>3</v>
          </cell>
          <cell r="X291">
            <v>4</v>
          </cell>
          <cell r="Y291">
            <v>4</v>
          </cell>
          <cell r="Z291">
            <v>2</v>
          </cell>
          <cell r="AA291">
            <v>8</v>
          </cell>
          <cell r="AB291">
            <v>0.08</v>
          </cell>
        </row>
        <row r="292">
          <cell r="I292">
            <v>42</v>
          </cell>
          <cell r="J292">
            <v>22</v>
          </cell>
          <cell r="K292">
            <v>10</v>
          </cell>
          <cell r="L292">
            <v>13</v>
          </cell>
          <cell r="M292">
            <v>14</v>
          </cell>
          <cell r="N292">
            <v>12</v>
          </cell>
          <cell r="O292">
            <v>11</v>
          </cell>
          <cell r="P292">
            <v>6</v>
          </cell>
          <cell r="Q292">
            <v>0.03</v>
          </cell>
          <cell r="R292">
            <v>2.75E-2</v>
          </cell>
          <cell r="S292">
            <v>0.01</v>
          </cell>
          <cell r="V292">
            <v>6</v>
          </cell>
          <cell r="W292">
            <v>6</v>
          </cell>
          <cell r="X292">
            <v>7</v>
          </cell>
          <cell r="Y292">
            <v>7</v>
          </cell>
          <cell r="Z292">
            <v>4</v>
          </cell>
          <cell r="AA292">
            <v>16</v>
          </cell>
          <cell r="AB292">
            <v>8.6666666666666656E-2</v>
          </cell>
        </row>
        <row r="293">
          <cell r="I293">
            <v>62</v>
          </cell>
          <cell r="J293">
            <v>33</v>
          </cell>
          <cell r="K293">
            <v>15</v>
          </cell>
          <cell r="L293">
            <v>19</v>
          </cell>
          <cell r="M293">
            <v>21</v>
          </cell>
          <cell r="N293">
            <v>17</v>
          </cell>
          <cell r="O293">
            <v>17</v>
          </cell>
          <cell r="P293">
            <v>10</v>
          </cell>
          <cell r="Q293">
            <v>0.05</v>
          </cell>
          <cell r="R293">
            <v>4.2500000000000003E-2</v>
          </cell>
          <cell r="S293">
            <v>1.6666666666666666E-2</v>
          </cell>
          <cell r="V293">
            <v>10</v>
          </cell>
          <cell r="W293">
            <v>10</v>
          </cell>
          <cell r="X293">
            <v>11</v>
          </cell>
          <cell r="Y293">
            <v>11</v>
          </cell>
          <cell r="Z293">
            <v>7</v>
          </cell>
          <cell r="AA293">
            <v>24</v>
          </cell>
          <cell r="AB293">
            <v>0.12933333333333333</v>
          </cell>
        </row>
        <row r="294">
          <cell r="I294">
            <v>83</v>
          </cell>
          <cell r="J294">
            <v>44</v>
          </cell>
          <cell r="K294">
            <v>20</v>
          </cell>
          <cell r="L294">
            <v>26</v>
          </cell>
          <cell r="M294">
            <v>28</v>
          </cell>
          <cell r="N294">
            <v>23</v>
          </cell>
          <cell r="O294">
            <v>22</v>
          </cell>
          <cell r="P294">
            <v>13</v>
          </cell>
          <cell r="Q294">
            <v>6.5000000000000002E-2</v>
          </cell>
          <cell r="R294">
            <v>5.5E-2</v>
          </cell>
          <cell r="S294">
            <v>2.1666666666666664E-2</v>
          </cell>
          <cell r="V294">
            <v>13</v>
          </cell>
          <cell r="W294">
            <v>13</v>
          </cell>
          <cell r="X294">
            <v>15</v>
          </cell>
          <cell r="Y294">
            <v>15</v>
          </cell>
          <cell r="Z294">
            <v>9</v>
          </cell>
          <cell r="AA294">
            <v>32</v>
          </cell>
          <cell r="AB294">
            <v>0.17266666666666666</v>
          </cell>
        </row>
        <row r="295">
          <cell r="I295">
            <v>104</v>
          </cell>
          <cell r="J295">
            <v>55</v>
          </cell>
          <cell r="K295">
            <v>26</v>
          </cell>
          <cell r="L295">
            <v>32</v>
          </cell>
          <cell r="M295">
            <v>35</v>
          </cell>
          <cell r="N295">
            <v>29</v>
          </cell>
          <cell r="O295">
            <v>28</v>
          </cell>
          <cell r="P295">
            <v>16</v>
          </cell>
          <cell r="Q295">
            <v>0.08</v>
          </cell>
          <cell r="R295">
            <v>7.0000000000000007E-2</v>
          </cell>
          <cell r="S295">
            <v>2.6666666666666665E-2</v>
          </cell>
          <cell r="V295">
            <v>16</v>
          </cell>
          <cell r="W295">
            <v>16</v>
          </cell>
          <cell r="X295">
            <v>18</v>
          </cell>
          <cell r="Y295">
            <v>18</v>
          </cell>
          <cell r="Z295">
            <v>11</v>
          </cell>
          <cell r="AA295">
            <v>40</v>
          </cell>
          <cell r="AB295">
            <v>0.21666666666666667</v>
          </cell>
        </row>
        <row r="296">
          <cell r="I296">
            <v>125</v>
          </cell>
          <cell r="J296">
            <v>66</v>
          </cell>
          <cell r="K296">
            <v>31</v>
          </cell>
          <cell r="L296">
            <v>38</v>
          </cell>
          <cell r="M296">
            <v>42</v>
          </cell>
          <cell r="N296">
            <v>35</v>
          </cell>
          <cell r="O296">
            <v>33</v>
          </cell>
          <cell r="P296">
            <v>19</v>
          </cell>
          <cell r="Q296">
            <v>9.5000000000000001E-2</v>
          </cell>
          <cell r="R296">
            <v>8.2500000000000004E-2</v>
          </cell>
          <cell r="S296">
            <v>3.1666666666666662E-2</v>
          </cell>
          <cell r="V296">
            <v>19</v>
          </cell>
          <cell r="W296">
            <v>19</v>
          </cell>
          <cell r="X296">
            <v>22</v>
          </cell>
          <cell r="Y296">
            <v>22</v>
          </cell>
          <cell r="Z296">
            <v>13</v>
          </cell>
          <cell r="AA296">
            <v>48</v>
          </cell>
          <cell r="AB296">
            <v>0.25933333333333336</v>
          </cell>
        </row>
        <row r="297">
          <cell r="I297">
            <v>146</v>
          </cell>
          <cell r="J297">
            <v>77</v>
          </cell>
          <cell r="K297">
            <v>36</v>
          </cell>
          <cell r="L297">
            <v>45</v>
          </cell>
          <cell r="M297">
            <v>49</v>
          </cell>
          <cell r="N297">
            <v>40</v>
          </cell>
          <cell r="O297">
            <v>39</v>
          </cell>
          <cell r="P297">
            <v>22</v>
          </cell>
          <cell r="Q297">
            <v>0.11</v>
          </cell>
          <cell r="R297">
            <v>9.7500000000000003E-2</v>
          </cell>
          <cell r="S297">
            <v>3.6666666666666667E-2</v>
          </cell>
          <cell r="V297">
            <v>22</v>
          </cell>
          <cell r="W297">
            <v>22</v>
          </cell>
          <cell r="X297">
            <v>26</v>
          </cell>
          <cell r="Y297">
            <v>26</v>
          </cell>
          <cell r="Z297">
            <v>16</v>
          </cell>
          <cell r="AA297">
            <v>56</v>
          </cell>
          <cell r="AB297">
            <v>0.30266666666666664</v>
          </cell>
        </row>
        <row r="298">
          <cell r="I298">
            <v>166</v>
          </cell>
          <cell r="J298">
            <v>88</v>
          </cell>
          <cell r="K298">
            <v>41</v>
          </cell>
          <cell r="L298">
            <v>51</v>
          </cell>
          <cell r="M298">
            <v>56</v>
          </cell>
          <cell r="N298">
            <v>46</v>
          </cell>
          <cell r="O298">
            <v>44</v>
          </cell>
          <cell r="P298">
            <v>26</v>
          </cell>
          <cell r="Q298">
            <v>0.13</v>
          </cell>
          <cell r="R298">
            <v>0.11</v>
          </cell>
          <cell r="S298">
            <v>4.3333333333333328E-2</v>
          </cell>
          <cell r="V298">
            <v>26</v>
          </cell>
          <cell r="W298">
            <v>26</v>
          </cell>
          <cell r="X298">
            <v>29</v>
          </cell>
          <cell r="Y298">
            <v>29</v>
          </cell>
          <cell r="Z298">
            <v>18</v>
          </cell>
          <cell r="AA298">
            <v>64</v>
          </cell>
          <cell r="AB298">
            <v>0.34533333333333333</v>
          </cell>
        </row>
        <row r="299">
          <cell r="I299">
            <v>18</v>
          </cell>
          <cell r="J299">
            <v>8</v>
          </cell>
          <cell r="K299">
            <v>4</v>
          </cell>
          <cell r="L299">
            <v>5</v>
          </cell>
          <cell r="M299">
            <v>5</v>
          </cell>
          <cell r="N299">
            <v>4</v>
          </cell>
          <cell r="O299">
            <v>4</v>
          </cell>
          <cell r="P299">
            <v>2</v>
          </cell>
          <cell r="Q299">
            <v>0.01</v>
          </cell>
          <cell r="R299">
            <v>0.01</v>
          </cell>
          <cell r="S299">
            <v>3.3333333333333331E-3</v>
          </cell>
          <cell r="V299">
            <v>2</v>
          </cell>
          <cell r="W299">
            <v>2</v>
          </cell>
          <cell r="X299">
            <v>3</v>
          </cell>
          <cell r="Y299">
            <v>3</v>
          </cell>
          <cell r="Z299">
            <v>2</v>
          </cell>
          <cell r="AA299">
            <v>6</v>
          </cell>
          <cell r="AB299">
            <v>0.08</v>
          </cell>
        </row>
        <row r="300">
          <cell r="I300">
            <v>37</v>
          </cell>
          <cell r="J300">
            <v>17</v>
          </cell>
          <cell r="K300">
            <v>8</v>
          </cell>
          <cell r="L300">
            <v>10</v>
          </cell>
          <cell r="M300">
            <v>11</v>
          </cell>
          <cell r="N300">
            <v>9</v>
          </cell>
          <cell r="O300">
            <v>8</v>
          </cell>
          <cell r="P300">
            <v>5</v>
          </cell>
          <cell r="Q300">
            <v>2.5000000000000001E-2</v>
          </cell>
          <cell r="R300">
            <v>0.02</v>
          </cell>
          <cell r="S300">
            <v>8.3333333333333332E-3</v>
          </cell>
          <cell r="V300">
            <v>5</v>
          </cell>
          <cell r="W300">
            <v>5</v>
          </cell>
          <cell r="X300">
            <v>6</v>
          </cell>
          <cell r="Y300">
            <v>6</v>
          </cell>
          <cell r="Z300">
            <v>3</v>
          </cell>
          <cell r="AA300">
            <v>12</v>
          </cell>
          <cell r="AB300">
            <v>0.08</v>
          </cell>
        </row>
        <row r="301">
          <cell r="I301">
            <v>55</v>
          </cell>
          <cell r="J301">
            <v>25</v>
          </cell>
          <cell r="K301">
            <v>12</v>
          </cell>
          <cell r="L301">
            <v>14</v>
          </cell>
          <cell r="M301">
            <v>16</v>
          </cell>
          <cell r="N301">
            <v>13</v>
          </cell>
          <cell r="O301">
            <v>12</v>
          </cell>
          <cell r="P301">
            <v>7</v>
          </cell>
          <cell r="Q301">
            <v>3.5000000000000003E-2</v>
          </cell>
          <cell r="R301">
            <v>0.03</v>
          </cell>
          <cell r="S301">
            <v>1.1666666666666667E-2</v>
          </cell>
          <cell r="V301">
            <v>7</v>
          </cell>
          <cell r="W301">
            <v>7</v>
          </cell>
          <cell r="X301">
            <v>8</v>
          </cell>
          <cell r="Y301">
            <v>8</v>
          </cell>
          <cell r="Z301">
            <v>5</v>
          </cell>
          <cell r="AA301">
            <v>18</v>
          </cell>
          <cell r="AB301">
            <v>0.10266666666666667</v>
          </cell>
        </row>
        <row r="302">
          <cell r="I302">
            <v>74</v>
          </cell>
          <cell r="J302">
            <v>33</v>
          </cell>
          <cell r="K302">
            <v>15</v>
          </cell>
          <cell r="L302">
            <v>19</v>
          </cell>
          <cell r="M302">
            <v>21</v>
          </cell>
          <cell r="N302">
            <v>17</v>
          </cell>
          <cell r="O302">
            <v>17</v>
          </cell>
          <cell r="P302">
            <v>10</v>
          </cell>
          <cell r="Q302">
            <v>0.05</v>
          </cell>
          <cell r="R302">
            <v>4.2500000000000003E-2</v>
          </cell>
          <cell r="S302">
            <v>1.6666666666666666E-2</v>
          </cell>
          <cell r="V302">
            <v>10</v>
          </cell>
          <cell r="W302">
            <v>10</v>
          </cell>
          <cell r="X302">
            <v>11</v>
          </cell>
          <cell r="Y302">
            <v>11</v>
          </cell>
          <cell r="Z302">
            <v>7</v>
          </cell>
          <cell r="AA302">
            <v>24</v>
          </cell>
          <cell r="AB302">
            <v>0.13733333333333334</v>
          </cell>
        </row>
        <row r="303">
          <cell r="I303">
            <v>92</v>
          </cell>
          <cell r="J303">
            <v>41</v>
          </cell>
          <cell r="K303">
            <v>19</v>
          </cell>
          <cell r="L303">
            <v>24</v>
          </cell>
          <cell r="M303">
            <v>26</v>
          </cell>
          <cell r="N303">
            <v>22</v>
          </cell>
          <cell r="O303">
            <v>21</v>
          </cell>
          <cell r="P303">
            <v>12</v>
          </cell>
          <cell r="Q303">
            <v>0.06</v>
          </cell>
          <cell r="R303">
            <v>5.2499999999999998E-2</v>
          </cell>
          <cell r="S303">
            <v>0.02</v>
          </cell>
          <cell r="V303">
            <v>12</v>
          </cell>
          <cell r="W303">
            <v>12</v>
          </cell>
          <cell r="X303">
            <v>14</v>
          </cell>
          <cell r="Y303">
            <v>14</v>
          </cell>
          <cell r="Z303">
            <v>8</v>
          </cell>
          <cell r="AA303">
            <v>30</v>
          </cell>
          <cell r="AB303">
            <v>0.17133333333333334</v>
          </cell>
        </row>
        <row r="304">
          <cell r="I304">
            <v>110</v>
          </cell>
          <cell r="J304">
            <v>50</v>
          </cell>
          <cell r="K304">
            <v>23</v>
          </cell>
          <cell r="L304">
            <v>29</v>
          </cell>
          <cell r="M304">
            <v>32</v>
          </cell>
          <cell r="N304">
            <v>26</v>
          </cell>
          <cell r="O304">
            <v>25</v>
          </cell>
          <cell r="P304">
            <v>14</v>
          </cell>
          <cell r="Q304">
            <v>7.0000000000000007E-2</v>
          </cell>
          <cell r="R304">
            <v>6.25E-2</v>
          </cell>
          <cell r="S304">
            <v>2.3333333333333334E-2</v>
          </cell>
          <cell r="V304">
            <v>14</v>
          </cell>
          <cell r="W304">
            <v>14</v>
          </cell>
          <cell r="X304">
            <v>17</v>
          </cell>
          <cell r="Y304">
            <v>17</v>
          </cell>
          <cell r="Z304">
            <v>10</v>
          </cell>
          <cell r="AA304">
            <v>36</v>
          </cell>
          <cell r="AB304">
            <v>0.20600000000000002</v>
          </cell>
        </row>
        <row r="305">
          <cell r="I305">
            <v>129</v>
          </cell>
          <cell r="J305">
            <v>58</v>
          </cell>
          <cell r="K305">
            <v>27</v>
          </cell>
          <cell r="L305">
            <v>34</v>
          </cell>
          <cell r="M305">
            <v>37</v>
          </cell>
          <cell r="N305">
            <v>30</v>
          </cell>
          <cell r="O305">
            <v>29</v>
          </cell>
          <cell r="P305">
            <v>17</v>
          </cell>
          <cell r="Q305">
            <v>8.5000000000000006E-2</v>
          </cell>
          <cell r="R305">
            <v>7.2499999999999995E-2</v>
          </cell>
          <cell r="S305">
            <v>2.8333333333333335E-2</v>
          </cell>
          <cell r="V305">
            <v>17</v>
          </cell>
          <cell r="W305">
            <v>17</v>
          </cell>
          <cell r="X305">
            <v>19</v>
          </cell>
          <cell r="Y305">
            <v>19</v>
          </cell>
          <cell r="Z305">
            <v>12</v>
          </cell>
          <cell r="AA305">
            <v>42</v>
          </cell>
          <cell r="AB305">
            <v>0.24066666666666667</v>
          </cell>
        </row>
        <row r="306">
          <cell r="I306">
            <v>147</v>
          </cell>
          <cell r="J306">
            <v>66</v>
          </cell>
          <cell r="K306">
            <v>31</v>
          </cell>
          <cell r="L306">
            <v>38</v>
          </cell>
          <cell r="M306">
            <v>42</v>
          </cell>
          <cell r="N306">
            <v>35</v>
          </cell>
          <cell r="O306">
            <v>33</v>
          </cell>
          <cell r="P306">
            <v>19</v>
          </cell>
          <cell r="Q306">
            <v>9.5000000000000001E-2</v>
          </cell>
          <cell r="R306">
            <v>8.2500000000000004E-2</v>
          </cell>
          <cell r="S306">
            <v>3.1666666666666662E-2</v>
          </cell>
          <cell r="V306">
            <v>19</v>
          </cell>
          <cell r="W306">
            <v>19</v>
          </cell>
          <cell r="X306">
            <v>22</v>
          </cell>
          <cell r="Y306">
            <v>22</v>
          </cell>
          <cell r="Z306">
            <v>13</v>
          </cell>
          <cell r="AA306">
            <v>48</v>
          </cell>
          <cell r="AB306">
            <v>0.27399999999999997</v>
          </cell>
        </row>
        <row r="307">
          <cell r="I307">
            <v>20</v>
          </cell>
          <cell r="J307">
            <v>3</v>
          </cell>
          <cell r="K307">
            <v>2</v>
          </cell>
          <cell r="L307">
            <v>2</v>
          </cell>
          <cell r="M307">
            <v>2</v>
          </cell>
          <cell r="N307">
            <v>2</v>
          </cell>
          <cell r="O307">
            <v>2</v>
          </cell>
          <cell r="P307">
            <v>1</v>
          </cell>
          <cell r="Q307">
            <v>5.0000000000000001E-3</v>
          </cell>
          <cell r="R307">
            <v>5.0000000000000001E-3</v>
          </cell>
          <cell r="S307">
            <v>1.6666666666666666E-3</v>
          </cell>
          <cell r="V307">
            <v>1</v>
          </cell>
          <cell r="W307">
            <v>1</v>
          </cell>
          <cell r="X307">
            <v>1</v>
          </cell>
          <cell r="Y307">
            <v>1</v>
          </cell>
          <cell r="Z307">
            <v>1</v>
          </cell>
          <cell r="AA307">
            <v>3</v>
          </cell>
          <cell r="AB307">
            <v>0.08</v>
          </cell>
        </row>
        <row r="308">
          <cell r="I308">
            <v>40</v>
          </cell>
          <cell r="J308">
            <v>7</v>
          </cell>
          <cell r="K308">
            <v>3</v>
          </cell>
          <cell r="L308">
            <v>4</v>
          </cell>
          <cell r="M308">
            <v>4</v>
          </cell>
          <cell r="N308">
            <v>4</v>
          </cell>
          <cell r="O308">
            <v>3</v>
          </cell>
          <cell r="P308">
            <v>2</v>
          </cell>
          <cell r="Q308">
            <v>0.01</v>
          </cell>
          <cell r="R308">
            <v>7.4999999999999997E-3</v>
          </cell>
          <cell r="S308">
            <v>3.3333333333333331E-3</v>
          </cell>
          <cell r="V308">
            <v>2</v>
          </cell>
          <cell r="W308">
            <v>2</v>
          </cell>
          <cell r="X308">
            <v>2</v>
          </cell>
          <cell r="Y308">
            <v>2</v>
          </cell>
          <cell r="Z308">
            <v>1</v>
          </cell>
          <cell r="AA308">
            <v>5</v>
          </cell>
          <cell r="AB308">
            <v>0.08</v>
          </cell>
        </row>
        <row r="309">
          <cell r="I309">
            <v>60</v>
          </cell>
          <cell r="J309">
            <v>10</v>
          </cell>
          <cell r="K309">
            <v>5</v>
          </cell>
          <cell r="L309">
            <v>6</v>
          </cell>
          <cell r="M309">
            <v>7</v>
          </cell>
          <cell r="N309">
            <v>5</v>
          </cell>
          <cell r="O309">
            <v>5</v>
          </cell>
          <cell r="P309">
            <v>3</v>
          </cell>
          <cell r="Q309">
            <v>1.4999999999999999E-2</v>
          </cell>
          <cell r="R309">
            <v>1.2500000000000001E-2</v>
          </cell>
          <cell r="S309">
            <v>5.0000000000000001E-3</v>
          </cell>
          <cell r="V309">
            <v>3</v>
          </cell>
          <cell r="W309">
            <v>3</v>
          </cell>
          <cell r="X309">
            <v>3</v>
          </cell>
          <cell r="Y309">
            <v>3</v>
          </cell>
          <cell r="Z309">
            <v>2</v>
          </cell>
          <cell r="AA309">
            <v>8</v>
          </cell>
          <cell r="AB309">
            <v>0.08</v>
          </cell>
        </row>
        <row r="310">
          <cell r="I310">
            <v>80</v>
          </cell>
          <cell r="J310">
            <v>14</v>
          </cell>
          <cell r="K310">
            <v>6</v>
          </cell>
          <cell r="L310">
            <v>8</v>
          </cell>
          <cell r="M310">
            <v>9</v>
          </cell>
          <cell r="N310">
            <v>7</v>
          </cell>
          <cell r="O310">
            <v>7</v>
          </cell>
          <cell r="P310">
            <v>4</v>
          </cell>
          <cell r="Q310">
            <v>0.02</v>
          </cell>
          <cell r="R310">
            <v>1.7500000000000002E-2</v>
          </cell>
          <cell r="S310">
            <v>6.6666666666666662E-3</v>
          </cell>
          <cell r="V310">
            <v>4</v>
          </cell>
          <cell r="W310">
            <v>4</v>
          </cell>
          <cell r="X310">
            <v>5</v>
          </cell>
          <cell r="Y310">
            <v>5</v>
          </cell>
          <cell r="Z310">
            <v>3</v>
          </cell>
          <cell r="AA310">
            <v>10</v>
          </cell>
          <cell r="AB310">
            <v>0.09</v>
          </cell>
        </row>
        <row r="311">
          <cell r="I311">
            <v>100</v>
          </cell>
          <cell r="J311">
            <v>17</v>
          </cell>
          <cell r="K311">
            <v>8</v>
          </cell>
          <cell r="L311">
            <v>10</v>
          </cell>
          <cell r="M311">
            <v>11</v>
          </cell>
          <cell r="N311">
            <v>9</v>
          </cell>
          <cell r="O311">
            <v>9</v>
          </cell>
          <cell r="P311">
            <v>5</v>
          </cell>
          <cell r="Q311">
            <v>2.5000000000000001E-2</v>
          </cell>
          <cell r="R311">
            <v>2.2499999999999999E-2</v>
          </cell>
          <cell r="S311">
            <v>8.3333333333333332E-3</v>
          </cell>
          <cell r="V311">
            <v>5</v>
          </cell>
          <cell r="W311">
            <v>5</v>
          </cell>
          <cell r="X311">
            <v>6</v>
          </cell>
          <cell r="Y311">
            <v>6</v>
          </cell>
          <cell r="Z311">
            <v>4</v>
          </cell>
          <cell r="AA311">
            <v>13</v>
          </cell>
          <cell r="AB311">
            <v>0.11266666666666668</v>
          </cell>
        </row>
        <row r="312">
          <cell r="I312">
            <v>120</v>
          </cell>
          <cell r="J312">
            <v>21</v>
          </cell>
          <cell r="K312">
            <v>10</v>
          </cell>
          <cell r="L312">
            <v>12</v>
          </cell>
          <cell r="M312">
            <v>13</v>
          </cell>
          <cell r="N312">
            <v>11</v>
          </cell>
          <cell r="O312">
            <v>10</v>
          </cell>
          <cell r="P312">
            <v>6</v>
          </cell>
          <cell r="Q312">
            <v>0.03</v>
          </cell>
          <cell r="R312">
            <v>2.5000000000000001E-2</v>
          </cell>
          <cell r="S312">
            <v>0.01</v>
          </cell>
          <cell r="V312">
            <v>6</v>
          </cell>
          <cell r="W312">
            <v>6</v>
          </cell>
          <cell r="X312">
            <v>7</v>
          </cell>
          <cell r="Y312">
            <v>7</v>
          </cell>
          <cell r="Z312">
            <v>4</v>
          </cell>
          <cell r="AA312">
            <v>15</v>
          </cell>
          <cell r="AB312">
            <v>0.13533333333333333</v>
          </cell>
        </row>
        <row r="313">
          <cell r="I313">
            <v>140</v>
          </cell>
          <cell r="J313">
            <v>24</v>
          </cell>
          <cell r="K313">
            <v>11</v>
          </cell>
          <cell r="L313">
            <v>14</v>
          </cell>
          <cell r="M313">
            <v>15</v>
          </cell>
          <cell r="N313">
            <v>13</v>
          </cell>
          <cell r="O313">
            <v>12</v>
          </cell>
          <cell r="P313">
            <v>7</v>
          </cell>
          <cell r="Q313">
            <v>3.5000000000000003E-2</v>
          </cell>
          <cell r="R313">
            <v>0.03</v>
          </cell>
          <cell r="S313">
            <v>1.1666666666666667E-2</v>
          </cell>
          <cell r="V313">
            <v>7</v>
          </cell>
          <cell r="W313">
            <v>7</v>
          </cell>
          <cell r="X313">
            <v>8</v>
          </cell>
          <cell r="Y313">
            <v>8</v>
          </cell>
          <cell r="Z313">
            <v>5</v>
          </cell>
          <cell r="AA313">
            <v>18</v>
          </cell>
          <cell r="AB313">
            <v>0.15733333333333333</v>
          </cell>
        </row>
        <row r="314">
          <cell r="I314">
            <v>160</v>
          </cell>
          <cell r="J314">
            <v>28</v>
          </cell>
          <cell r="K314">
            <v>13</v>
          </cell>
          <cell r="L314">
            <v>16</v>
          </cell>
          <cell r="M314">
            <v>18</v>
          </cell>
          <cell r="N314">
            <v>14</v>
          </cell>
          <cell r="O314">
            <v>14</v>
          </cell>
          <cell r="P314">
            <v>8</v>
          </cell>
          <cell r="Q314">
            <v>0.04</v>
          </cell>
          <cell r="R314">
            <v>3.5000000000000003E-2</v>
          </cell>
          <cell r="S314">
            <v>1.3333333333333332E-2</v>
          </cell>
          <cell r="V314">
            <v>8</v>
          </cell>
          <cell r="W314">
            <v>8</v>
          </cell>
          <cell r="X314">
            <v>9</v>
          </cell>
          <cell r="Y314">
            <v>9</v>
          </cell>
          <cell r="Z314">
            <v>6</v>
          </cell>
          <cell r="AA314">
            <v>20</v>
          </cell>
          <cell r="AB314">
            <v>0.18066666666666667</v>
          </cell>
        </row>
        <row r="315">
          <cell r="I315">
            <v>23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</row>
        <row r="316">
          <cell r="I316">
            <v>46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</row>
        <row r="317">
          <cell r="I317">
            <v>68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</row>
        <row r="318">
          <cell r="I318">
            <v>91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</row>
        <row r="319">
          <cell r="I319">
            <v>114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</row>
        <row r="320">
          <cell r="I320">
            <v>137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</row>
        <row r="321">
          <cell r="I321">
            <v>160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</row>
        <row r="322">
          <cell r="I322">
            <v>182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</row>
        <row r="323">
          <cell r="I323">
            <v>32</v>
          </cell>
          <cell r="J323">
            <v>14</v>
          </cell>
          <cell r="K323">
            <v>5</v>
          </cell>
          <cell r="L323">
            <v>10</v>
          </cell>
          <cell r="M323">
            <v>8</v>
          </cell>
          <cell r="N323">
            <v>6</v>
          </cell>
          <cell r="O323">
            <v>7</v>
          </cell>
          <cell r="P323">
            <v>4</v>
          </cell>
          <cell r="Q323">
            <v>0.02</v>
          </cell>
          <cell r="R323">
            <v>1.7500000000000002E-2</v>
          </cell>
          <cell r="S323">
            <v>6.6666666666666662E-3</v>
          </cell>
          <cell r="V323">
            <v>4</v>
          </cell>
          <cell r="W323">
            <v>3</v>
          </cell>
          <cell r="X323">
            <v>3</v>
          </cell>
          <cell r="Y323">
            <v>4</v>
          </cell>
          <cell r="Z323">
            <v>4</v>
          </cell>
          <cell r="AA323">
            <v>4</v>
          </cell>
          <cell r="AB323">
            <v>0.08</v>
          </cell>
        </row>
        <row r="324">
          <cell r="I324">
            <v>63</v>
          </cell>
          <cell r="J324">
            <v>28</v>
          </cell>
          <cell r="K324">
            <v>9</v>
          </cell>
          <cell r="L324">
            <v>19</v>
          </cell>
          <cell r="M324">
            <v>17</v>
          </cell>
          <cell r="N324">
            <v>12</v>
          </cell>
          <cell r="O324">
            <v>14</v>
          </cell>
          <cell r="P324">
            <v>8</v>
          </cell>
          <cell r="Q324">
            <v>0.04</v>
          </cell>
          <cell r="R324">
            <v>3.5000000000000003E-2</v>
          </cell>
          <cell r="S324">
            <v>1.3333333333333332E-2</v>
          </cell>
          <cell r="V324">
            <v>9</v>
          </cell>
          <cell r="W324">
            <v>7</v>
          </cell>
          <cell r="X324">
            <v>5</v>
          </cell>
          <cell r="Y324">
            <v>9</v>
          </cell>
          <cell r="Z324">
            <v>8</v>
          </cell>
          <cell r="AA324">
            <v>9</v>
          </cell>
          <cell r="AB324">
            <v>0.11333333333333334</v>
          </cell>
        </row>
        <row r="325">
          <cell r="I325">
            <v>95</v>
          </cell>
          <cell r="J325">
            <v>41</v>
          </cell>
          <cell r="K325">
            <v>14</v>
          </cell>
          <cell r="L325">
            <v>29</v>
          </cell>
          <cell r="M325">
            <v>25</v>
          </cell>
          <cell r="N325">
            <v>18</v>
          </cell>
          <cell r="O325">
            <v>21</v>
          </cell>
          <cell r="P325">
            <v>12</v>
          </cell>
          <cell r="Q325">
            <v>0.06</v>
          </cell>
          <cell r="R325">
            <v>5.2499999999999998E-2</v>
          </cell>
          <cell r="S325">
            <v>0.02</v>
          </cell>
          <cell r="V325">
            <v>13</v>
          </cell>
          <cell r="W325">
            <v>10</v>
          </cell>
          <cell r="X325">
            <v>8</v>
          </cell>
          <cell r="Y325">
            <v>13</v>
          </cell>
          <cell r="Z325">
            <v>12</v>
          </cell>
          <cell r="AA325">
            <v>13</v>
          </cell>
          <cell r="AB325">
            <v>0.17</v>
          </cell>
        </row>
        <row r="326">
          <cell r="I326">
            <v>126</v>
          </cell>
          <cell r="J326">
            <v>55</v>
          </cell>
          <cell r="K326">
            <v>18</v>
          </cell>
          <cell r="L326">
            <v>39</v>
          </cell>
          <cell r="M326">
            <v>34</v>
          </cell>
          <cell r="N326">
            <v>25</v>
          </cell>
          <cell r="O326">
            <v>28</v>
          </cell>
          <cell r="P326">
            <v>15</v>
          </cell>
          <cell r="Q326">
            <v>7.4999999999999997E-2</v>
          </cell>
          <cell r="R326">
            <v>7.0000000000000007E-2</v>
          </cell>
          <cell r="S326">
            <v>2.5000000000000001E-2</v>
          </cell>
          <cell r="V326">
            <v>18</v>
          </cell>
          <cell r="W326">
            <v>13</v>
          </cell>
          <cell r="X326">
            <v>11</v>
          </cell>
          <cell r="Y326">
            <v>18</v>
          </cell>
          <cell r="Z326">
            <v>15</v>
          </cell>
          <cell r="AA326">
            <v>18</v>
          </cell>
          <cell r="AB326">
            <v>0.22666666666666668</v>
          </cell>
        </row>
        <row r="327">
          <cell r="I327">
            <v>158</v>
          </cell>
          <cell r="J327">
            <v>69</v>
          </cell>
          <cell r="K327">
            <v>23</v>
          </cell>
          <cell r="L327">
            <v>49</v>
          </cell>
          <cell r="M327">
            <v>42</v>
          </cell>
          <cell r="N327">
            <v>31</v>
          </cell>
          <cell r="O327">
            <v>35</v>
          </cell>
          <cell r="P327">
            <v>19</v>
          </cell>
          <cell r="Q327">
            <v>9.5000000000000001E-2</v>
          </cell>
          <cell r="R327">
            <v>8.7499999999999994E-2</v>
          </cell>
          <cell r="S327">
            <v>3.1666666666666662E-2</v>
          </cell>
          <cell r="V327">
            <v>22</v>
          </cell>
          <cell r="W327">
            <v>16</v>
          </cell>
          <cell r="X327">
            <v>13</v>
          </cell>
          <cell r="Y327">
            <v>22</v>
          </cell>
          <cell r="Z327">
            <v>19</v>
          </cell>
          <cell r="AA327">
            <v>22</v>
          </cell>
          <cell r="AB327">
            <v>0.28399999999999997</v>
          </cell>
        </row>
        <row r="328">
          <cell r="I328">
            <v>189</v>
          </cell>
          <cell r="J328">
            <v>83</v>
          </cell>
          <cell r="K328">
            <v>28</v>
          </cell>
          <cell r="L328">
            <v>58</v>
          </cell>
          <cell r="M328">
            <v>51</v>
          </cell>
          <cell r="N328">
            <v>37</v>
          </cell>
          <cell r="O328">
            <v>42</v>
          </cell>
          <cell r="P328">
            <v>23</v>
          </cell>
          <cell r="Q328">
            <v>0.115</v>
          </cell>
          <cell r="R328">
            <v>0.105</v>
          </cell>
          <cell r="S328">
            <v>3.8333333333333337E-2</v>
          </cell>
          <cell r="V328">
            <v>26</v>
          </cell>
          <cell r="W328">
            <v>20</v>
          </cell>
          <cell r="X328">
            <v>16</v>
          </cell>
          <cell r="Y328">
            <v>26</v>
          </cell>
          <cell r="Z328">
            <v>23</v>
          </cell>
          <cell r="AA328">
            <v>26</v>
          </cell>
          <cell r="AB328">
            <v>0.34066666666666667</v>
          </cell>
        </row>
        <row r="329">
          <cell r="I329">
            <v>221</v>
          </cell>
          <cell r="J329">
            <v>97</v>
          </cell>
          <cell r="K329">
            <v>32</v>
          </cell>
          <cell r="L329">
            <v>68</v>
          </cell>
          <cell r="M329">
            <v>59</v>
          </cell>
          <cell r="N329">
            <v>43</v>
          </cell>
          <cell r="O329">
            <v>49</v>
          </cell>
          <cell r="P329">
            <v>27</v>
          </cell>
          <cell r="Q329">
            <v>0.13500000000000001</v>
          </cell>
          <cell r="R329">
            <v>0.1225</v>
          </cell>
          <cell r="S329">
            <v>4.4999999999999998E-2</v>
          </cell>
          <cell r="V329">
            <v>31</v>
          </cell>
          <cell r="W329">
            <v>23</v>
          </cell>
          <cell r="X329">
            <v>19</v>
          </cell>
          <cell r="Y329">
            <v>31</v>
          </cell>
          <cell r="Z329">
            <v>27</v>
          </cell>
          <cell r="AA329">
            <v>31</v>
          </cell>
          <cell r="AB329">
            <v>0.39733333333333332</v>
          </cell>
        </row>
        <row r="330">
          <cell r="I330">
            <v>253</v>
          </cell>
          <cell r="J330">
            <v>111</v>
          </cell>
          <cell r="K330">
            <v>37</v>
          </cell>
          <cell r="L330">
            <v>78</v>
          </cell>
          <cell r="M330">
            <v>68</v>
          </cell>
          <cell r="N330">
            <v>49</v>
          </cell>
          <cell r="O330">
            <v>56</v>
          </cell>
          <cell r="P330">
            <v>31</v>
          </cell>
          <cell r="Q330">
            <v>0.155</v>
          </cell>
          <cell r="R330">
            <v>0.14000000000000001</v>
          </cell>
          <cell r="S330">
            <v>5.1666666666666666E-2</v>
          </cell>
          <cell r="V330">
            <v>35</v>
          </cell>
          <cell r="W330">
            <v>26</v>
          </cell>
          <cell r="X330">
            <v>22</v>
          </cell>
          <cell r="Y330">
            <v>35</v>
          </cell>
          <cell r="Z330">
            <v>31</v>
          </cell>
          <cell r="AA330">
            <v>35</v>
          </cell>
          <cell r="AB330">
            <v>0.45533333333333331</v>
          </cell>
        </row>
        <row r="331">
          <cell r="I331">
            <v>28</v>
          </cell>
          <cell r="J331">
            <v>10</v>
          </cell>
          <cell r="K331">
            <v>3</v>
          </cell>
          <cell r="L331">
            <v>7</v>
          </cell>
          <cell r="M331">
            <v>6</v>
          </cell>
          <cell r="N331">
            <v>5</v>
          </cell>
          <cell r="O331">
            <v>5</v>
          </cell>
          <cell r="P331">
            <v>3</v>
          </cell>
          <cell r="Q331">
            <v>1.4999999999999999E-2</v>
          </cell>
          <cell r="R331">
            <v>1.2500000000000001E-2</v>
          </cell>
          <cell r="S331">
            <v>5.0000000000000001E-3</v>
          </cell>
          <cell r="V331">
            <v>3</v>
          </cell>
          <cell r="W331">
            <v>2</v>
          </cell>
          <cell r="X331">
            <v>2</v>
          </cell>
          <cell r="Y331">
            <v>3</v>
          </cell>
          <cell r="Z331">
            <v>3</v>
          </cell>
          <cell r="AA331">
            <v>3</v>
          </cell>
          <cell r="AB331">
            <v>0.08</v>
          </cell>
        </row>
        <row r="332">
          <cell r="I332">
            <v>56</v>
          </cell>
          <cell r="J332">
            <v>21</v>
          </cell>
          <cell r="K332">
            <v>7</v>
          </cell>
          <cell r="L332">
            <v>15</v>
          </cell>
          <cell r="M332">
            <v>13</v>
          </cell>
          <cell r="N332">
            <v>9</v>
          </cell>
          <cell r="O332">
            <v>10</v>
          </cell>
          <cell r="P332">
            <v>6</v>
          </cell>
          <cell r="Q332">
            <v>0.03</v>
          </cell>
          <cell r="R332">
            <v>2.5000000000000001E-2</v>
          </cell>
          <cell r="S332">
            <v>0.01</v>
          </cell>
          <cell r="V332">
            <v>7</v>
          </cell>
          <cell r="W332">
            <v>5</v>
          </cell>
          <cell r="X332">
            <v>4</v>
          </cell>
          <cell r="Y332">
            <v>7</v>
          </cell>
          <cell r="Z332">
            <v>6</v>
          </cell>
          <cell r="AA332">
            <v>7</v>
          </cell>
          <cell r="AB332">
            <v>9.1333333333333322E-2</v>
          </cell>
        </row>
        <row r="333">
          <cell r="I333">
            <v>84</v>
          </cell>
          <cell r="J333">
            <v>31</v>
          </cell>
          <cell r="K333">
            <v>10</v>
          </cell>
          <cell r="L333">
            <v>22</v>
          </cell>
          <cell r="M333">
            <v>19</v>
          </cell>
          <cell r="N333">
            <v>14</v>
          </cell>
          <cell r="O333">
            <v>16</v>
          </cell>
          <cell r="P333">
            <v>9</v>
          </cell>
          <cell r="Q333">
            <v>4.4999999999999998E-2</v>
          </cell>
          <cell r="R333">
            <v>0.04</v>
          </cell>
          <cell r="S333">
            <v>1.4999999999999999E-2</v>
          </cell>
          <cell r="V333">
            <v>10</v>
          </cell>
          <cell r="W333">
            <v>7</v>
          </cell>
          <cell r="X333">
            <v>6</v>
          </cell>
          <cell r="Y333">
            <v>10</v>
          </cell>
          <cell r="Z333">
            <v>9</v>
          </cell>
          <cell r="AA333">
            <v>10</v>
          </cell>
          <cell r="AB333">
            <v>0.13666666666666666</v>
          </cell>
        </row>
        <row r="334">
          <cell r="I334">
            <v>112</v>
          </cell>
          <cell r="J334">
            <v>41</v>
          </cell>
          <cell r="K334">
            <v>14</v>
          </cell>
          <cell r="L334">
            <v>29</v>
          </cell>
          <cell r="M334">
            <v>25</v>
          </cell>
          <cell r="N334">
            <v>18</v>
          </cell>
          <cell r="O334">
            <v>21</v>
          </cell>
          <cell r="P334">
            <v>12</v>
          </cell>
          <cell r="Q334">
            <v>0.06</v>
          </cell>
          <cell r="R334">
            <v>5.2499999999999998E-2</v>
          </cell>
          <cell r="S334">
            <v>0.02</v>
          </cell>
          <cell r="V334">
            <v>13</v>
          </cell>
          <cell r="W334">
            <v>10</v>
          </cell>
          <cell r="X334">
            <v>8</v>
          </cell>
          <cell r="Y334">
            <v>13</v>
          </cell>
          <cell r="Z334">
            <v>12</v>
          </cell>
          <cell r="AA334">
            <v>13</v>
          </cell>
          <cell r="AB334">
            <v>0.18133333333333332</v>
          </cell>
        </row>
        <row r="335">
          <cell r="I335">
            <v>140</v>
          </cell>
          <cell r="J335">
            <v>52</v>
          </cell>
          <cell r="K335">
            <v>17</v>
          </cell>
          <cell r="L335">
            <v>36</v>
          </cell>
          <cell r="M335">
            <v>32</v>
          </cell>
          <cell r="N335">
            <v>23</v>
          </cell>
          <cell r="O335">
            <v>26</v>
          </cell>
          <cell r="P335">
            <v>14</v>
          </cell>
          <cell r="Q335">
            <v>7.0000000000000007E-2</v>
          </cell>
          <cell r="R335">
            <v>6.5000000000000002E-2</v>
          </cell>
          <cell r="S335">
            <v>2.3333333333333334E-2</v>
          </cell>
          <cell r="V335">
            <v>17</v>
          </cell>
          <cell r="W335">
            <v>12</v>
          </cell>
          <cell r="X335">
            <v>10</v>
          </cell>
          <cell r="Y335">
            <v>17</v>
          </cell>
          <cell r="Z335">
            <v>14</v>
          </cell>
          <cell r="AA335">
            <v>17</v>
          </cell>
          <cell r="AB335">
            <v>0.22666666666666668</v>
          </cell>
        </row>
        <row r="336">
          <cell r="I336">
            <v>168</v>
          </cell>
          <cell r="J336">
            <v>62</v>
          </cell>
          <cell r="K336">
            <v>21</v>
          </cell>
          <cell r="L336">
            <v>44</v>
          </cell>
          <cell r="M336">
            <v>38</v>
          </cell>
          <cell r="N336">
            <v>28</v>
          </cell>
          <cell r="O336">
            <v>31</v>
          </cell>
          <cell r="P336">
            <v>17</v>
          </cell>
          <cell r="Q336">
            <v>8.5000000000000006E-2</v>
          </cell>
          <cell r="R336">
            <v>7.7499999999999999E-2</v>
          </cell>
          <cell r="S336">
            <v>2.8333333333333335E-2</v>
          </cell>
          <cell r="V336">
            <v>20</v>
          </cell>
          <cell r="W336">
            <v>15</v>
          </cell>
          <cell r="X336">
            <v>12</v>
          </cell>
          <cell r="Y336">
            <v>20</v>
          </cell>
          <cell r="Z336">
            <v>17</v>
          </cell>
          <cell r="AA336">
            <v>20</v>
          </cell>
          <cell r="AB336">
            <v>0.27266666666666667</v>
          </cell>
        </row>
        <row r="337">
          <cell r="I337">
            <v>196</v>
          </cell>
          <cell r="J337">
            <v>73</v>
          </cell>
          <cell r="K337">
            <v>24</v>
          </cell>
          <cell r="L337">
            <v>51</v>
          </cell>
          <cell r="M337">
            <v>44</v>
          </cell>
          <cell r="N337">
            <v>32</v>
          </cell>
          <cell r="O337">
            <v>37</v>
          </cell>
          <cell r="P337">
            <v>20</v>
          </cell>
          <cell r="Q337">
            <v>0.1</v>
          </cell>
          <cell r="R337">
            <v>9.2499999999999999E-2</v>
          </cell>
          <cell r="S337">
            <v>3.3333333333333333E-2</v>
          </cell>
          <cell r="V337">
            <v>23</v>
          </cell>
          <cell r="W337">
            <v>17</v>
          </cell>
          <cell r="X337">
            <v>14</v>
          </cell>
          <cell r="Y337">
            <v>23</v>
          </cell>
          <cell r="Z337">
            <v>20</v>
          </cell>
          <cell r="AA337">
            <v>23</v>
          </cell>
          <cell r="AB337">
            <v>0.318</v>
          </cell>
        </row>
        <row r="338">
          <cell r="I338">
            <v>223</v>
          </cell>
          <cell r="J338">
            <v>83</v>
          </cell>
          <cell r="K338">
            <v>28</v>
          </cell>
          <cell r="L338">
            <v>58</v>
          </cell>
          <cell r="M338">
            <v>51</v>
          </cell>
          <cell r="N338">
            <v>37</v>
          </cell>
          <cell r="O338">
            <v>42</v>
          </cell>
          <cell r="P338">
            <v>23</v>
          </cell>
          <cell r="Q338">
            <v>0.115</v>
          </cell>
          <cell r="R338">
            <v>0.105</v>
          </cell>
          <cell r="S338">
            <v>3.8333333333333337E-2</v>
          </cell>
          <cell r="V338">
            <v>26</v>
          </cell>
          <cell r="W338">
            <v>20</v>
          </cell>
          <cell r="X338">
            <v>16</v>
          </cell>
          <cell r="Y338">
            <v>26</v>
          </cell>
          <cell r="Z338">
            <v>23</v>
          </cell>
          <cell r="AA338">
            <v>26</v>
          </cell>
          <cell r="AB338">
            <v>0.36333333333333334</v>
          </cell>
        </row>
        <row r="339">
          <cell r="I339">
            <v>30</v>
          </cell>
          <cell r="J339">
            <v>4</v>
          </cell>
          <cell r="K339">
            <v>1</v>
          </cell>
          <cell r="L339">
            <v>3</v>
          </cell>
          <cell r="M339">
            <v>3</v>
          </cell>
          <cell r="N339">
            <v>2</v>
          </cell>
          <cell r="O339">
            <v>2</v>
          </cell>
          <cell r="P339">
            <v>1</v>
          </cell>
          <cell r="Q339">
            <v>5.0000000000000001E-3</v>
          </cell>
          <cell r="R339">
            <v>5.0000000000000001E-3</v>
          </cell>
          <cell r="S339">
            <v>1.6666666666666666E-3</v>
          </cell>
          <cell r="V339">
            <v>1</v>
          </cell>
          <cell r="W339">
            <v>1</v>
          </cell>
          <cell r="X339">
            <v>1</v>
          </cell>
          <cell r="Y339">
            <v>1</v>
          </cell>
          <cell r="Z339">
            <v>1</v>
          </cell>
          <cell r="AA339">
            <v>1</v>
          </cell>
          <cell r="AB339">
            <v>0.08</v>
          </cell>
        </row>
        <row r="340">
          <cell r="I340">
            <v>61</v>
          </cell>
          <cell r="J340">
            <v>9</v>
          </cell>
          <cell r="K340">
            <v>3</v>
          </cell>
          <cell r="L340">
            <v>6</v>
          </cell>
          <cell r="M340">
            <v>5</v>
          </cell>
          <cell r="N340">
            <v>4</v>
          </cell>
          <cell r="O340">
            <v>4</v>
          </cell>
          <cell r="P340">
            <v>2</v>
          </cell>
          <cell r="Q340">
            <v>0.01</v>
          </cell>
          <cell r="R340">
            <v>0.01</v>
          </cell>
          <cell r="S340">
            <v>3.3333333333333331E-3</v>
          </cell>
          <cell r="V340">
            <v>3</v>
          </cell>
          <cell r="W340">
            <v>2</v>
          </cell>
          <cell r="X340">
            <v>2</v>
          </cell>
          <cell r="Y340">
            <v>3</v>
          </cell>
          <cell r="Z340">
            <v>2</v>
          </cell>
          <cell r="AA340">
            <v>3</v>
          </cell>
          <cell r="AB340">
            <v>0.08</v>
          </cell>
        </row>
        <row r="341">
          <cell r="I341">
            <v>91</v>
          </cell>
          <cell r="J341">
            <v>13</v>
          </cell>
          <cell r="K341">
            <v>4</v>
          </cell>
          <cell r="L341">
            <v>9</v>
          </cell>
          <cell r="M341">
            <v>8</v>
          </cell>
          <cell r="N341">
            <v>6</v>
          </cell>
          <cell r="O341">
            <v>7</v>
          </cell>
          <cell r="P341">
            <v>4</v>
          </cell>
          <cell r="Q341">
            <v>0.02</v>
          </cell>
          <cell r="R341">
            <v>1.7500000000000002E-2</v>
          </cell>
          <cell r="S341">
            <v>6.6666666666666662E-3</v>
          </cell>
          <cell r="V341">
            <v>4</v>
          </cell>
          <cell r="W341">
            <v>3</v>
          </cell>
          <cell r="X341">
            <v>3</v>
          </cell>
          <cell r="Y341">
            <v>4</v>
          </cell>
          <cell r="Z341">
            <v>4</v>
          </cell>
          <cell r="AA341">
            <v>4</v>
          </cell>
          <cell r="AB341">
            <v>9.4666666666666663E-2</v>
          </cell>
        </row>
        <row r="342">
          <cell r="I342">
            <v>121</v>
          </cell>
          <cell r="J342">
            <v>17</v>
          </cell>
          <cell r="K342">
            <v>6</v>
          </cell>
          <cell r="L342">
            <v>12</v>
          </cell>
          <cell r="M342">
            <v>11</v>
          </cell>
          <cell r="N342">
            <v>8</v>
          </cell>
          <cell r="O342">
            <v>9</v>
          </cell>
          <cell r="P342">
            <v>5</v>
          </cell>
          <cell r="Q342">
            <v>2.5000000000000001E-2</v>
          </cell>
          <cell r="R342">
            <v>2.2499999999999999E-2</v>
          </cell>
          <cell r="S342">
            <v>8.3333333333333332E-3</v>
          </cell>
          <cell r="V342">
            <v>6</v>
          </cell>
          <cell r="W342">
            <v>4</v>
          </cell>
          <cell r="X342">
            <v>3</v>
          </cell>
          <cell r="Y342">
            <v>6</v>
          </cell>
          <cell r="Z342">
            <v>5</v>
          </cell>
          <cell r="AA342">
            <v>6</v>
          </cell>
          <cell r="AB342">
            <v>0.126</v>
          </cell>
        </row>
        <row r="343">
          <cell r="I343">
            <v>152</v>
          </cell>
          <cell r="J343">
            <v>22</v>
          </cell>
          <cell r="K343">
            <v>7</v>
          </cell>
          <cell r="L343">
            <v>15</v>
          </cell>
          <cell r="M343">
            <v>13</v>
          </cell>
          <cell r="N343">
            <v>10</v>
          </cell>
          <cell r="O343">
            <v>11</v>
          </cell>
          <cell r="P343">
            <v>6</v>
          </cell>
          <cell r="Q343">
            <v>0.03</v>
          </cell>
          <cell r="R343">
            <v>2.75E-2</v>
          </cell>
          <cell r="S343">
            <v>0.01</v>
          </cell>
          <cell r="V343">
            <v>7</v>
          </cell>
          <cell r="W343">
            <v>5</v>
          </cell>
          <cell r="X343">
            <v>4</v>
          </cell>
          <cell r="Y343">
            <v>7</v>
          </cell>
          <cell r="Z343">
            <v>6</v>
          </cell>
          <cell r="AA343">
            <v>7</v>
          </cell>
          <cell r="AB343">
            <v>0.15733333333333333</v>
          </cell>
        </row>
        <row r="344">
          <cell r="I344">
            <v>182</v>
          </cell>
          <cell r="J344">
            <v>26</v>
          </cell>
          <cell r="K344">
            <v>9</v>
          </cell>
          <cell r="L344">
            <v>18</v>
          </cell>
          <cell r="M344">
            <v>16</v>
          </cell>
          <cell r="N344">
            <v>12</v>
          </cell>
          <cell r="O344">
            <v>13</v>
          </cell>
          <cell r="P344">
            <v>7</v>
          </cell>
          <cell r="Q344">
            <v>3.5000000000000003E-2</v>
          </cell>
          <cell r="R344">
            <v>3.2500000000000001E-2</v>
          </cell>
          <cell r="S344">
            <v>1.1666666666666667E-2</v>
          </cell>
          <cell r="V344">
            <v>8</v>
          </cell>
          <cell r="W344">
            <v>6</v>
          </cell>
          <cell r="X344">
            <v>5</v>
          </cell>
          <cell r="Y344">
            <v>8</v>
          </cell>
          <cell r="Z344">
            <v>7</v>
          </cell>
          <cell r="AA344">
            <v>8</v>
          </cell>
          <cell r="AB344">
            <v>0.18866666666666668</v>
          </cell>
        </row>
        <row r="345">
          <cell r="I345">
            <v>213</v>
          </cell>
          <cell r="J345">
            <v>30</v>
          </cell>
          <cell r="K345">
            <v>10</v>
          </cell>
          <cell r="L345">
            <v>21</v>
          </cell>
          <cell r="M345">
            <v>18</v>
          </cell>
          <cell r="N345">
            <v>13</v>
          </cell>
          <cell r="O345">
            <v>15</v>
          </cell>
          <cell r="P345">
            <v>8</v>
          </cell>
          <cell r="Q345">
            <v>0.04</v>
          </cell>
          <cell r="R345">
            <v>3.7499999999999999E-2</v>
          </cell>
          <cell r="S345">
            <v>1.3333333333333332E-2</v>
          </cell>
          <cell r="V345">
            <v>10</v>
          </cell>
          <cell r="W345">
            <v>7</v>
          </cell>
          <cell r="X345">
            <v>6</v>
          </cell>
          <cell r="Y345">
            <v>10</v>
          </cell>
          <cell r="Z345">
            <v>8</v>
          </cell>
          <cell r="AA345">
            <v>10</v>
          </cell>
          <cell r="AB345">
            <v>0.21866666666666668</v>
          </cell>
        </row>
        <row r="346">
          <cell r="I346">
            <v>243</v>
          </cell>
          <cell r="J346">
            <v>35</v>
          </cell>
          <cell r="K346">
            <v>12</v>
          </cell>
          <cell r="L346">
            <v>24</v>
          </cell>
          <cell r="M346">
            <v>21</v>
          </cell>
          <cell r="N346">
            <v>15</v>
          </cell>
          <cell r="O346">
            <v>17</v>
          </cell>
          <cell r="P346">
            <v>10</v>
          </cell>
          <cell r="Q346">
            <v>0.05</v>
          </cell>
          <cell r="R346">
            <v>4.2500000000000003E-2</v>
          </cell>
          <cell r="S346">
            <v>1.6666666666666666E-2</v>
          </cell>
          <cell r="V346">
            <v>11</v>
          </cell>
          <cell r="W346">
            <v>8</v>
          </cell>
          <cell r="X346">
            <v>7</v>
          </cell>
          <cell r="Y346">
            <v>11</v>
          </cell>
          <cell r="Z346">
            <v>10</v>
          </cell>
          <cell r="AA346">
            <v>11</v>
          </cell>
          <cell r="AB346">
            <v>0.25133333333333335</v>
          </cell>
        </row>
        <row r="347">
          <cell r="I347">
            <v>35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</row>
        <row r="348">
          <cell r="I348">
            <v>69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</row>
        <row r="349">
          <cell r="I349">
            <v>104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</row>
        <row r="350">
          <cell r="I350">
            <v>138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</row>
        <row r="351">
          <cell r="I351">
            <v>173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</row>
        <row r="352">
          <cell r="I352">
            <v>208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</row>
        <row r="353">
          <cell r="I353">
            <v>242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</row>
        <row r="354">
          <cell r="I354">
            <v>277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</row>
        <row r="355">
          <cell r="I355">
            <v>26</v>
          </cell>
          <cell r="J355">
            <v>10</v>
          </cell>
          <cell r="K355">
            <v>9</v>
          </cell>
          <cell r="L355">
            <v>8</v>
          </cell>
          <cell r="M355">
            <v>7</v>
          </cell>
          <cell r="N355">
            <v>19</v>
          </cell>
          <cell r="O355">
            <v>5</v>
          </cell>
          <cell r="P355">
            <v>4</v>
          </cell>
          <cell r="Q355">
            <v>0.02</v>
          </cell>
          <cell r="R355">
            <v>1.2500000000000001E-2</v>
          </cell>
          <cell r="S355">
            <v>6.6666666666666662E-3</v>
          </cell>
          <cell r="V355">
            <v>4</v>
          </cell>
          <cell r="W355">
            <v>6</v>
          </cell>
          <cell r="X355">
            <v>3</v>
          </cell>
          <cell r="Y355">
            <v>3</v>
          </cell>
          <cell r="Z355">
            <v>4</v>
          </cell>
          <cell r="AA355">
            <v>4</v>
          </cell>
          <cell r="AB355">
            <v>0.08</v>
          </cell>
        </row>
        <row r="356">
          <cell r="I356">
            <v>52</v>
          </cell>
          <cell r="J356">
            <v>21</v>
          </cell>
          <cell r="K356">
            <v>19</v>
          </cell>
          <cell r="L356">
            <v>16</v>
          </cell>
          <cell r="M356">
            <v>13</v>
          </cell>
          <cell r="N356">
            <v>38</v>
          </cell>
          <cell r="O356">
            <v>10</v>
          </cell>
          <cell r="P356">
            <v>8</v>
          </cell>
          <cell r="Q356">
            <v>0.04</v>
          </cell>
          <cell r="R356">
            <v>2.5000000000000001E-2</v>
          </cell>
          <cell r="S356">
            <v>1.3333333333333332E-2</v>
          </cell>
          <cell r="V356">
            <v>9</v>
          </cell>
          <cell r="W356">
            <v>11</v>
          </cell>
          <cell r="X356">
            <v>5</v>
          </cell>
          <cell r="Y356">
            <v>7</v>
          </cell>
          <cell r="Z356">
            <v>8</v>
          </cell>
          <cell r="AA356">
            <v>9</v>
          </cell>
          <cell r="AB356">
            <v>0.11800000000000001</v>
          </cell>
        </row>
        <row r="357">
          <cell r="I357">
            <v>79</v>
          </cell>
          <cell r="J357">
            <v>31</v>
          </cell>
          <cell r="K357">
            <v>28</v>
          </cell>
          <cell r="L357">
            <v>24</v>
          </cell>
          <cell r="M357">
            <v>20</v>
          </cell>
          <cell r="N357">
            <v>58</v>
          </cell>
          <cell r="O357">
            <v>16</v>
          </cell>
          <cell r="P357">
            <v>12</v>
          </cell>
          <cell r="Q357">
            <v>0.06</v>
          </cell>
          <cell r="R357">
            <v>0.04</v>
          </cell>
          <cell r="S357">
            <v>0.02</v>
          </cell>
          <cell r="V357">
            <v>13</v>
          </cell>
          <cell r="W357">
            <v>17</v>
          </cell>
          <cell r="X357">
            <v>8</v>
          </cell>
          <cell r="Y357">
            <v>10</v>
          </cell>
          <cell r="Z357">
            <v>12</v>
          </cell>
          <cell r="AA357">
            <v>13</v>
          </cell>
          <cell r="AB357">
            <v>0.17866666666666667</v>
          </cell>
        </row>
        <row r="358">
          <cell r="I358">
            <v>105</v>
          </cell>
          <cell r="J358">
            <v>41</v>
          </cell>
          <cell r="K358">
            <v>37</v>
          </cell>
          <cell r="L358">
            <v>32</v>
          </cell>
          <cell r="M358">
            <v>26</v>
          </cell>
          <cell r="N358">
            <v>77</v>
          </cell>
          <cell r="O358">
            <v>21</v>
          </cell>
          <cell r="P358">
            <v>15</v>
          </cell>
          <cell r="Q358">
            <v>7.4999999999999997E-2</v>
          </cell>
          <cell r="R358">
            <v>5.2499999999999998E-2</v>
          </cell>
          <cell r="S358">
            <v>2.5000000000000001E-2</v>
          </cell>
          <cell r="V358">
            <v>18</v>
          </cell>
          <cell r="W358">
            <v>22</v>
          </cell>
          <cell r="X358">
            <v>11</v>
          </cell>
          <cell r="Y358">
            <v>13</v>
          </cell>
          <cell r="Z358">
            <v>15</v>
          </cell>
          <cell r="AA358">
            <v>18</v>
          </cell>
          <cell r="AB358">
            <v>0.23600000000000002</v>
          </cell>
        </row>
        <row r="359">
          <cell r="I359">
            <v>131</v>
          </cell>
          <cell r="J359">
            <v>52</v>
          </cell>
          <cell r="K359">
            <v>46</v>
          </cell>
          <cell r="L359">
            <v>40</v>
          </cell>
          <cell r="M359">
            <v>33</v>
          </cell>
          <cell r="N359">
            <v>96</v>
          </cell>
          <cell r="O359">
            <v>26</v>
          </cell>
          <cell r="P359">
            <v>19</v>
          </cell>
          <cell r="Q359">
            <v>9.5000000000000001E-2</v>
          </cell>
          <cell r="R359">
            <v>6.5000000000000002E-2</v>
          </cell>
          <cell r="S359">
            <v>3.1666666666666662E-2</v>
          </cell>
          <cell r="V359">
            <v>22</v>
          </cell>
          <cell r="W359">
            <v>28</v>
          </cell>
          <cell r="X359">
            <v>13</v>
          </cell>
          <cell r="Y359">
            <v>16</v>
          </cell>
          <cell r="Z359">
            <v>19</v>
          </cell>
          <cell r="AA359">
            <v>22</v>
          </cell>
          <cell r="AB359">
            <v>0.29533333333333334</v>
          </cell>
        </row>
        <row r="360">
          <cell r="I360">
            <v>157</v>
          </cell>
          <cell r="J360">
            <v>62</v>
          </cell>
          <cell r="K360">
            <v>56</v>
          </cell>
          <cell r="L360">
            <v>48</v>
          </cell>
          <cell r="M360">
            <v>39</v>
          </cell>
          <cell r="N360">
            <v>115</v>
          </cell>
          <cell r="O360">
            <v>31</v>
          </cell>
          <cell r="P360">
            <v>23</v>
          </cell>
          <cell r="Q360">
            <v>0.115</v>
          </cell>
          <cell r="R360">
            <v>7.7499999999999999E-2</v>
          </cell>
          <cell r="S360">
            <v>3.8333333333333337E-2</v>
          </cell>
          <cell r="V360">
            <v>26</v>
          </cell>
          <cell r="W360">
            <v>33</v>
          </cell>
          <cell r="X360">
            <v>16</v>
          </cell>
          <cell r="Y360">
            <v>20</v>
          </cell>
          <cell r="Z360">
            <v>23</v>
          </cell>
          <cell r="AA360">
            <v>26</v>
          </cell>
          <cell r="AB360">
            <v>0.35399999999999998</v>
          </cell>
        </row>
        <row r="361">
          <cell r="I361">
            <v>183</v>
          </cell>
          <cell r="J361">
            <v>73</v>
          </cell>
          <cell r="K361">
            <v>65</v>
          </cell>
          <cell r="L361">
            <v>56</v>
          </cell>
          <cell r="M361">
            <v>46</v>
          </cell>
          <cell r="N361">
            <v>134</v>
          </cell>
          <cell r="O361">
            <v>36</v>
          </cell>
          <cell r="P361">
            <v>27</v>
          </cell>
          <cell r="Q361">
            <v>0.13500000000000001</v>
          </cell>
          <cell r="R361">
            <v>0.09</v>
          </cell>
          <cell r="S361">
            <v>4.4999999999999998E-2</v>
          </cell>
          <cell r="V361">
            <v>31</v>
          </cell>
          <cell r="W361">
            <v>39</v>
          </cell>
          <cell r="X361">
            <v>19</v>
          </cell>
          <cell r="Y361">
            <v>23</v>
          </cell>
          <cell r="Z361">
            <v>27</v>
          </cell>
          <cell r="AA361">
            <v>31</v>
          </cell>
          <cell r="AB361">
            <v>0.41333333333333333</v>
          </cell>
        </row>
        <row r="362">
          <cell r="I362">
            <v>210</v>
          </cell>
          <cell r="J362">
            <v>83</v>
          </cell>
          <cell r="K362">
            <v>74</v>
          </cell>
          <cell r="L362">
            <v>65</v>
          </cell>
          <cell r="M362">
            <v>52</v>
          </cell>
          <cell r="N362">
            <v>154</v>
          </cell>
          <cell r="O362">
            <v>41</v>
          </cell>
          <cell r="P362">
            <v>31</v>
          </cell>
          <cell r="Q362">
            <v>0.155</v>
          </cell>
          <cell r="R362">
            <v>0.10249999999999999</v>
          </cell>
          <cell r="S362">
            <v>5.1666666666666666E-2</v>
          </cell>
          <cell r="V362">
            <v>35</v>
          </cell>
          <cell r="W362">
            <v>45</v>
          </cell>
          <cell r="X362">
            <v>22</v>
          </cell>
          <cell r="Y362">
            <v>26</v>
          </cell>
          <cell r="Z362">
            <v>31</v>
          </cell>
          <cell r="AA362">
            <v>35</v>
          </cell>
          <cell r="AB362">
            <v>0.47333333333333338</v>
          </cell>
        </row>
        <row r="363">
          <cell r="I363">
            <v>23</v>
          </cell>
          <cell r="J363">
            <v>8</v>
          </cell>
          <cell r="K363">
            <v>7</v>
          </cell>
          <cell r="L363">
            <v>6</v>
          </cell>
          <cell r="M363">
            <v>5</v>
          </cell>
          <cell r="N363">
            <v>14</v>
          </cell>
          <cell r="O363">
            <v>4</v>
          </cell>
          <cell r="P363">
            <v>3</v>
          </cell>
          <cell r="Q363">
            <v>1.4999999999999999E-2</v>
          </cell>
          <cell r="R363">
            <v>0.01</v>
          </cell>
          <cell r="S363">
            <v>5.0000000000000001E-3</v>
          </cell>
          <cell r="V363">
            <v>3</v>
          </cell>
          <cell r="W363">
            <v>4</v>
          </cell>
          <cell r="X363">
            <v>2</v>
          </cell>
          <cell r="Y363">
            <v>2</v>
          </cell>
          <cell r="Z363">
            <v>3</v>
          </cell>
          <cell r="AA363">
            <v>3</v>
          </cell>
          <cell r="AB363">
            <v>0.08</v>
          </cell>
        </row>
        <row r="364">
          <cell r="I364">
            <v>46</v>
          </cell>
          <cell r="J364">
            <v>16</v>
          </cell>
          <cell r="K364">
            <v>14</v>
          </cell>
          <cell r="L364">
            <v>12</v>
          </cell>
          <cell r="M364">
            <v>10</v>
          </cell>
          <cell r="N364">
            <v>29</v>
          </cell>
          <cell r="O364">
            <v>8</v>
          </cell>
          <cell r="P364">
            <v>6</v>
          </cell>
          <cell r="Q364">
            <v>0.03</v>
          </cell>
          <cell r="R364">
            <v>0.02</v>
          </cell>
          <cell r="S364">
            <v>0.01</v>
          </cell>
          <cell r="V364">
            <v>7</v>
          </cell>
          <cell r="W364">
            <v>8</v>
          </cell>
          <cell r="X364">
            <v>4</v>
          </cell>
          <cell r="Y364">
            <v>5</v>
          </cell>
          <cell r="Z364">
            <v>6</v>
          </cell>
          <cell r="AA364">
            <v>7</v>
          </cell>
          <cell r="AB364">
            <v>9.4E-2</v>
          </cell>
        </row>
        <row r="365">
          <cell r="I365">
            <v>70</v>
          </cell>
          <cell r="J365">
            <v>23</v>
          </cell>
          <cell r="K365">
            <v>21</v>
          </cell>
          <cell r="L365">
            <v>18</v>
          </cell>
          <cell r="M365">
            <v>15</v>
          </cell>
          <cell r="N365">
            <v>43</v>
          </cell>
          <cell r="O365">
            <v>12</v>
          </cell>
          <cell r="P365">
            <v>9</v>
          </cell>
          <cell r="Q365">
            <v>4.4999999999999998E-2</v>
          </cell>
          <cell r="R365">
            <v>0.03</v>
          </cell>
          <cell r="S365">
            <v>1.4999999999999999E-2</v>
          </cell>
          <cell r="V365">
            <v>10</v>
          </cell>
          <cell r="W365">
            <v>13</v>
          </cell>
          <cell r="X365">
            <v>6</v>
          </cell>
          <cell r="Y365">
            <v>7</v>
          </cell>
          <cell r="Z365">
            <v>9</v>
          </cell>
          <cell r="AA365">
            <v>10</v>
          </cell>
          <cell r="AB365">
            <v>0.14066666666666666</v>
          </cell>
        </row>
        <row r="366">
          <cell r="I366">
            <v>93</v>
          </cell>
          <cell r="J366">
            <v>31</v>
          </cell>
          <cell r="K366">
            <v>28</v>
          </cell>
          <cell r="L366">
            <v>24</v>
          </cell>
          <cell r="M366">
            <v>20</v>
          </cell>
          <cell r="N366">
            <v>58</v>
          </cell>
          <cell r="O366">
            <v>16</v>
          </cell>
          <cell r="P366">
            <v>12</v>
          </cell>
          <cell r="Q366">
            <v>0.06</v>
          </cell>
          <cell r="R366">
            <v>0.04</v>
          </cell>
          <cell r="S366">
            <v>0.02</v>
          </cell>
          <cell r="V366">
            <v>13</v>
          </cell>
          <cell r="W366">
            <v>17</v>
          </cell>
          <cell r="X366">
            <v>8</v>
          </cell>
          <cell r="Y366">
            <v>10</v>
          </cell>
          <cell r="Z366">
            <v>12</v>
          </cell>
          <cell r="AA366">
            <v>13</v>
          </cell>
          <cell r="AB366">
            <v>0.188</v>
          </cell>
        </row>
        <row r="367">
          <cell r="I367">
            <v>116</v>
          </cell>
          <cell r="J367">
            <v>39</v>
          </cell>
          <cell r="K367">
            <v>35</v>
          </cell>
          <cell r="L367">
            <v>30</v>
          </cell>
          <cell r="M367">
            <v>24</v>
          </cell>
          <cell r="N367">
            <v>72</v>
          </cell>
          <cell r="O367">
            <v>19</v>
          </cell>
          <cell r="P367">
            <v>14</v>
          </cell>
          <cell r="Q367">
            <v>7.0000000000000007E-2</v>
          </cell>
          <cell r="R367">
            <v>4.7500000000000001E-2</v>
          </cell>
          <cell r="S367">
            <v>2.3333333333333334E-2</v>
          </cell>
          <cell r="V367">
            <v>17</v>
          </cell>
          <cell r="W367">
            <v>21</v>
          </cell>
          <cell r="X367">
            <v>10</v>
          </cell>
          <cell r="Y367">
            <v>12</v>
          </cell>
          <cell r="Z367">
            <v>14</v>
          </cell>
          <cell r="AA367">
            <v>17</v>
          </cell>
          <cell r="AB367">
            <v>0.23266666666666666</v>
          </cell>
        </row>
        <row r="368">
          <cell r="I368">
            <v>139</v>
          </cell>
          <cell r="J368">
            <v>47</v>
          </cell>
          <cell r="K368">
            <v>42</v>
          </cell>
          <cell r="L368">
            <v>36</v>
          </cell>
          <cell r="M368">
            <v>29</v>
          </cell>
          <cell r="N368">
            <v>86</v>
          </cell>
          <cell r="O368">
            <v>23</v>
          </cell>
          <cell r="P368">
            <v>17</v>
          </cell>
          <cell r="Q368">
            <v>8.5000000000000006E-2</v>
          </cell>
          <cell r="R368">
            <v>5.7500000000000002E-2</v>
          </cell>
          <cell r="S368">
            <v>2.8333333333333335E-2</v>
          </cell>
          <cell r="V368">
            <v>20</v>
          </cell>
          <cell r="W368">
            <v>25</v>
          </cell>
          <cell r="X368">
            <v>12</v>
          </cell>
          <cell r="Y368">
            <v>15</v>
          </cell>
          <cell r="Z368">
            <v>17</v>
          </cell>
          <cell r="AA368">
            <v>20</v>
          </cell>
          <cell r="AB368">
            <v>0.27933333333333332</v>
          </cell>
        </row>
        <row r="369">
          <cell r="I369">
            <v>162</v>
          </cell>
          <cell r="J369">
            <v>54</v>
          </cell>
          <cell r="K369">
            <v>49</v>
          </cell>
          <cell r="L369">
            <v>42</v>
          </cell>
          <cell r="M369">
            <v>34</v>
          </cell>
          <cell r="N369">
            <v>101</v>
          </cell>
          <cell r="O369">
            <v>27</v>
          </cell>
          <cell r="P369">
            <v>20</v>
          </cell>
          <cell r="Q369">
            <v>0.1</v>
          </cell>
          <cell r="R369">
            <v>6.7500000000000004E-2</v>
          </cell>
          <cell r="S369">
            <v>3.3333333333333333E-2</v>
          </cell>
          <cell r="V369">
            <v>23</v>
          </cell>
          <cell r="W369">
            <v>29</v>
          </cell>
          <cell r="X369">
            <v>14</v>
          </cell>
          <cell r="Y369">
            <v>17</v>
          </cell>
          <cell r="Z369">
            <v>20</v>
          </cell>
          <cell r="AA369">
            <v>23</v>
          </cell>
          <cell r="AB369">
            <v>0.32600000000000001</v>
          </cell>
        </row>
        <row r="370">
          <cell r="I370">
            <v>185</v>
          </cell>
          <cell r="J370">
            <v>62</v>
          </cell>
          <cell r="K370">
            <v>56</v>
          </cell>
          <cell r="L370">
            <v>48</v>
          </cell>
          <cell r="M370">
            <v>39</v>
          </cell>
          <cell r="N370">
            <v>115</v>
          </cell>
          <cell r="O370">
            <v>31</v>
          </cell>
          <cell r="P370">
            <v>23</v>
          </cell>
          <cell r="Q370">
            <v>0.115</v>
          </cell>
          <cell r="R370">
            <v>7.7499999999999999E-2</v>
          </cell>
          <cell r="S370">
            <v>3.8333333333333337E-2</v>
          </cell>
          <cell r="V370">
            <v>26</v>
          </cell>
          <cell r="W370">
            <v>33</v>
          </cell>
          <cell r="X370">
            <v>16</v>
          </cell>
          <cell r="Y370">
            <v>20</v>
          </cell>
          <cell r="Z370">
            <v>23</v>
          </cell>
          <cell r="AA370">
            <v>26</v>
          </cell>
          <cell r="AB370">
            <v>0.37266666666666665</v>
          </cell>
        </row>
        <row r="371">
          <cell r="I371">
            <v>25</v>
          </cell>
          <cell r="J371">
            <v>3</v>
          </cell>
          <cell r="K371">
            <v>3</v>
          </cell>
          <cell r="L371">
            <v>3</v>
          </cell>
          <cell r="M371">
            <v>2</v>
          </cell>
          <cell r="N371">
            <v>6</v>
          </cell>
          <cell r="O371">
            <v>2</v>
          </cell>
          <cell r="P371">
            <v>1</v>
          </cell>
          <cell r="Q371">
            <v>5.0000000000000001E-3</v>
          </cell>
          <cell r="R371">
            <v>5.0000000000000001E-3</v>
          </cell>
          <cell r="S371">
            <v>1.6666666666666666E-3</v>
          </cell>
          <cell r="V371">
            <v>1</v>
          </cell>
          <cell r="W371">
            <v>2</v>
          </cell>
          <cell r="X371">
            <v>1</v>
          </cell>
          <cell r="Y371">
            <v>1</v>
          </cell>
          <cell r="Z371">
            <v>1</v>
          </cell>
          <cell r="AA371">
            <v>1</v>
          </cell>
          <cell r="AB371">
            <v>0.08</v>
          </cell>
        </row>
        <row r="372">
          <cell r="I372">
            <v>50</v>
          </cell>
          <cell r="J372">
            <v>6</v>
          </cell>
          <cell r="K372">
            <v>6</v>
          </cell>
          <cell r="L372">
            <v>5</v>
          </cell>
          <cell r="M372">
            <v>4</v>
          </cell>
          <cell r="N372">
            <v>12</v>
          </cell>
          <cell r="O372">
            <v>3</v>
          </cell>
          <cell r="P372">
            <v>2</v>
          </cell>
          <cell r="Q372">
            <v>0.01</v>
          </cell>
          <cell r="R372">
            <v>7.4999999999999997E-3</v>
          </cell>
          <cell r="S372">
            <v>3.3333333333333331E-3</v>
          </cell>
          <cell r="V372">
            <v>3</v>
          </cell>
          <cell r="W372">
            <v>3</v>
          </cell>
          <cell r="X372">
            <v>2</v>
          </cell>
          <cell r="Y372">
            <v>2</v>
          </cell>
          <cell r="Z372">
            <v>2</v>
          </cell>
          <cell r="AA372">
            <v>3</v>
          </cell>
          <cell r="AB372">
            <v>0.08</v>
          </cell>
        </row>
        <row r="373">
          <cell r="I373">
            <v>76</v>
          </cell>
          <cell r="J373">
            <v>10</v>
          </cell>
          <cell r="K373">
            <v>9</v>
          </cell>
          <cell r="L373">
            <v>8</v>
          </cell>
          <cell r="M373">
            <v>6</v>
          </cell>
          <cell r="N373">
            <v>18</v>
          </cell>
          <cell r="O373">
            <v>5</v>
          </cell>
          <cell r="P373">
            <v>4</v>
          </cell>
          <cell r="Q373">
            <v>0.02</v>
          </cell>
          <cell r="R373">
            <v>1.2500000000000001E-2</v>
          </cell>
          <cell r="S373">
            <v>6.6666666666666662E-3</v>
          </cell>
          <cell r="V373">
            <v>4</v>
          </cell>
          <cell r="W373">
            <v>5</v>
          </cell>
          <cell r="X373">
            <v>3</v>
          </cell>
          <cell r="Y373">
            <v>3</v>
          </cell>
          <cell r="Z373">
            <v>4</v>
          </cell>
          <cell r="AA373">
            <v>4</v>
          </cell>
          <cell r="AB373">
            <v>9.0666666666666659E-2</v>
          </cell>
        </row>
        <row r="374">
          <cell r="I374">
            <v>101</v>
          </cell>
          <cell r="J374">
            <v>13</v>
          </cell>
          <cell r="K374">
            <v>12</v>
          </cell>
          <cell r="L374">
            <v>10</v>
          </cell>
          <cell r="M374">
            <v>8</v>
          </cell>
          <cell r="N374">
            <v>24</v>
          </cell>
          <cell r="O374">
            <v>6</v>
          </cell>
          <cell r="P374">
            <v>5</v>
          </cell>
          <cell r="Q374">
            <v>2.5000000000000001E-2</v>
          </cell>
          <cell r="R374">
            <v>1.4999999999999999E-2</v>
          </cell>
          <cell r="S374">
            <v>8.3333333333333332E-3</v>
          </cell>
          <cell r="V374">
            <v>6</v>
          </cell>
          <cell r="W374">
            <v>7</v>
          </cell>
          <cell r="X374">
            <v>3</v>
          </cell>
          <cell r="Y374">
            <v>4</v>
          </cell>
          <cell r="Z374">
            <v>5</v>
          </cell>
          <cell r="AA374">
            <v>6</v>
          </cell>
          <cell r="AB374">
            <v>0.11933333333333333</v>
          </cell>
        </row>
        <row r="375">
          <cell r="I375">
            <v>126</v>
          </cell>
          <cell r="J375">
            <v>16</v>
          </cell>
          <cell r="K375">
            <v>15</v>
          </cell>
          <cell r="L375">
            <v>13</v>
          </cell>
          <cell r="M375">
            <v>10</v>
          </cell>
          <cell r="N375">
            <v>30</v>
          </cell>
          <cell r="O375">
            <v>8</v>
          </cell>
          <cell r="P375">
            <v>6</v>
          </cell>
          <cell r="Q375">
            <v>0.03</v>
          </cell>
          <cell r="R375">
            <v>0.02</v>
          </cell>
          <cell r="S375">
            <v>0.01</v>
          </cell>
          <cell r="V375">
            <v>7</v>
          </cell>
          <cell r="W375">
            <v>9</v>
          </cell>
          <cell r="X375">
            <v>4</v>
          </cell>
          <cell r="Y375">
            <v>5</v>
          </cell>
          <cell r="Z375">
            <v>6</v>
          </cell>
          <cell r="AA375">
            <v>7</v>
          </cell>
          <cell r="AB375">
            <v>0.14933333333333335</v>
          </cell>
        </row>
        <row r="376">
          <cell r="I376">
            <v>151</v>
          </cell>
          <cell r="J376">
            <v>19</v>
          </cell>
          <cell r="K376">
            <v>17</v>
          </cell>
          <cell r="L376">
            <v>15</v>
          </cell>
          <cell r="M376">
            <v>12</v>
          </cell>
          <cell r="N376">
            <v>36</v>
          </cell>
          <cell r="O376">
            <v>10</v>
          </cell>
          <cell r="P376">
            <v>7</v>
          </cell>
          <cell r="Q376">
            <v>3.5000000000000003E-2</v>
          </cell>
          <cell r="R376">
            <v>2.5000000000000001E-2</v>
          </cell>
          <cell r="S376">
            <v>1.1666666666666667E-2</v>
          </cell>
          <cell r="V376">
            <v>8</v>
          </cell>
          <cell r="W376">
            <v>10</v>
          </cell>
          <cell r="X376">
            <v>5</v>
          </cell>
          <cell r="Y376">
            <v>6</v>
          </cell>
          <cell r="Z376">
            <v>7</v>
          </cell>
          <cell r="AA376">
            <v>8</v>
          </cell>
          <cell r="AB376">
            <v>0.17800000000000002</v>
          </cell>
        </row>
        <row r="377">
          <cell r="I377">
            <v>176</v>
          </cell>
          <cell r="J377">
            <v>23</v>
          </cell>
          <cell r="K377">
            <v>20</v>
          </cell>
          <cell r="L377">
            <v>18</v>
          </cell>
          <cell r="M377">
            <v>14</v>
          </cell>
          <cell r="N377">
            <v>42</v>
          </cell>
          <cell r="O377">
            <v>11</v>
          </cell>
          <cell r="P377">
            <v>8</v>
          </cell>
          <cell r="Q377">
            <v>0.04</v>
          </cell>
          <cell r="R377">
            <v>2.75E-2</v>
          </cell>
          <cell r="S377">
            <v>1.3333333333333332E-2</v>
          </cell>
          <cell r="V377">
            <v>10</v>
          </cell>
          <cell r="W377">
            <v>12</v>
          </cell>
          <cell r="X377">
            <v>6</v>
          </cell>
          <cell r="Y377">
            <v>7</v>
          </cell>
          <cell r="Z377">
            <v>8</v>
          </cell>
          <cell r="AA377">
            <v>10</v>
          </cell>
          <cell r="AB377">
            <v>0.20800000000000002</v>
          </cell>
        </row>
        <row r="378">
          <cell r="I378">
            <v>202</v>
          </cell>
          <cell r="J378">
            <v>26</v>
          </cell>
          <cell r="K378">
            <v>23</v>
          </cell>
          <cell r="L378">
            <v>20</v>
          </cell>
          <cell r="M378">
            <v>16</v>
          </cell>
          <cell r="N378">
            <v>48</v>
          </cell>
          <cell r="O378">
            <v>13</v>
          </cell>
          <cell r="P378">
            <v>10</v>
          </cell>
          <cell r="Q378">
            <v>0.05</v>
          </cell>
          <cell r="R378">
            <v>3.2500000000000001E-2</v>
          </cell>
          <cell r="S378">
            <v>1.6666666666666666E-2</v>
          </cell>
          <cell r="V378">
            <v>11</v>
          </cell>
          <cell r="W378">
            <v>14</v>
          </cell>
          <cell r="X378">
            <v>7</v>
          </cell>
          <cell r="Y378">
            <v>8</v>
          </cell>
          <cell r="Z378">
            <v>10</v>
          </cell>
          <cell r="AA378">
            <v>11</v>
          </cell>
          <cell r="AB378">
            <v>0.23866666666666667</v>
          </cell>
        </row>
        <row r="379">
          <cell r="I379">
            <v>29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</row>
        <row r="380">
          <cell r="I380">
            <v>57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</row>
        <row r="381">
          <cell r="I381">
            <v>86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</row>
        <row r="382">
          <cell r="I382">
            <v>115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</row>
        <row r="383">
          <cell r="I383">
            <v>144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</row>
        <row r="384">
          <cell r="I384">
            <v>172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</row>
        <row r="385">
          <cell r="I385">
            <v>201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</row>
        <row r="386">
          <cell r="I386">
            <v>230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</row>
        <row r="387">
          <cell r="I387">
            <v>27</v>
          </cell>
          <cell r="J387">
            <v>12</v>
          </cell>
          <cell r="K387">
            <v>8</v>
          </cell>
          <cell r="L387">
            <v>8</v>
          </cell>
          <cell r="M387">
            <v>8</v>
          </cell>
          <cell r="N387">
            <v>16</v>
          </cell>
          <cell r="O387">
            <v>7</v>
          </cell>
          <cell r="P387">
            <v>4</v>
          </cell>
          <cell r="Q387">
            <v>0.02</v>
          </cell>
          <cell r="R387">
            <v>1.7500000000000002E-2</v>
          </cell>
          <cell r="S387">
            <v>6.6666666666666662E-3</v>
          </cell>
          <cell r="V387">
            <v>3</v>
          </cell>
          <cell r="W387">
            <v>3</v>
          </cell>
          <cell r="X387">
            <v>4</v>
          </cell>
          <cell r="Y387">
            <v>4</v>
          </cell>
          <cell r="Z387">
            <v>4</v>
          </cell>
          <cell r="AA387">
            <v>5</v>
          </cell>
          <cell r="AB387">
            <v>0.08</v>
          </cell>
        </row>
        <row r="388">
          <cell r="I388">
            <v>55</v>
          </cell>
          <cell r="J388">
            <v>25</v>
          </cell>
          <cell r="K388">
            <v>17</v>
          </cell>
          <cell r="L388">
            <v>17</v>
          </cell>
          <cell r="M388">
            <v>15</v>
          </cell>
          <cell r="N388">
            <v>32</v>
          </cell>
          <cell r="O388">
            <v>13</v>
          </cell>
          <cell r="P388">
            <v>8</v>
          </cell>
          <cell r="Q388">
            <v>0.04</v>
          </cell>
          <cell r="R388">
            <v>3.2500000000000001E-2</v>
          </cell>
          <cell r="S388">
            <v>1.3333333333333332E-2</v>
          </cell>
          <cell r="V388">
            <v>7</v>
          </cell>
          <cell r="W388">
            <v>5</v>
          </cell>
          <cell r="X388">
            <v>8</v>
          </cell>
          <cell r="Y388">
            <v>8</v>
          </cell>
          <cell r="Z388">
            <v>9</v>
          </cell>
          <cell r="AA388">
            <v>10</v>
          </cell>
          <cell r="AB388">
            <v>0.12133333333333333</v>
          </cell>
        </row>
        <row r="389">
          <cell r="I389">
            <v>82</v>
          </cell>
          <cell r="J389">
            <v>37</v>
          </cell>
          <cell r="K389">
            <v>25</v>
          </cell>
          <cell r="L389">
            <v>25</v>
          </cell>
          <cell r="M389">
            <v>23</v>
          </cell>
          <cell r="N389">
            <v>48</v>
          </cell>
          <cell r="O389">
            <v>20</v>
          </cell>
          <cell r="P389">
            <v>12</v>
          </cell>
          <cell r="Q389">
            <v>0.06</v>
          </cell>
          <cell r="R389">
            <v>0.05</v>
          </cell>
          <cell r="S389">
            <v>0.02</v>
          </cell>
          <cell r="V389">
            <v>10</v>
          </cell>
          <cell r="W389">
            <v>8</v>
          </cell>
          <cell r="X389">
            <v>12</v>
          </cell>
          <cell r="Y389">
            <v>12</v>
          </cell>
          <cell r="Z389">
            <v>13</v>
          </cell>
          <cell r="AA389">
            <v>15</v>
          </cell>
          <cell r="AB389">
            <v>0.18133333333333332</v>
          </cell>
        </row>
        <row r="390">
          <cell r="I390">
            <v>110</v>
          </cell>
          <cell r="J390">
            <v>50</v>
          </cell>
          <cell r="K390">
            <v>34</v>
          </cell>
          <cell r="L390">
            <v>34</v>
          </cell>
          <cell r="M390">
            <v>31</v>
          </cell>
          <cell r="N390">
            <v>64</v>
          </cell>
          <cell r="O390">
            <v>26</v>
          </cell>
          <cell r="P390">
            <v>15</v>
          </cell>
          <cell r="Q390">
            <v>7.4999999999999997E-2</v>
          </cell>
          <cell r="R390">
            <v>6.5000000000000002E-2</v>
          </cell>
          <cell r="S390">
            <v>2.5000000000000001E-2</v>
          </cell>
          <cell r="V390">
            <v>13</v>
          </cell>
          <cell r="W390">
            <v>11</v>
          </cell>
          <cell r="X390">
            <v>15</v>
          </cell>
          <cell r="Y390">
            <v>15</v>
          </cell>
          <cell r="Z390">
            <v>18</v>
          </cell>
          <cell r="AA390">
            <v>20</v>
          </cell>
          <cell r="AB390">
            <v>0.24266666666666667</v>
          </cell>
        </row>
        <row r="391">
          <cell r="I391">
            <v>137</v>
          </cell>
          <cell r="J391">
            <v>62</v>
          </cell>
          <cell r="K391">
            <v>42</v>
          </cell>
          <cell r="L391">
            <v>42</v>
          </cell>
          <cell r="M391">
            <v>38</v>
          </cell>
          <cell r="N391">
            <v>79</v>
          </cell>
          <cell r="O391">
            <v>33</v>
          </cell>
          <cell r="P391">
            <v>19</v>
          </cell>
          <cell r="Q391">
            <v>9.5000000000000001E-2</v>
          </cell>
          <cell r="R391">
            <v>8.2500000000000004E-2</v>
          </cell>
          <cell r="S391">
            <v>3.1666666666666662E-2</v>
          </cell>
          <cell r="V391">
            <v>16</v>
          </cell>
          <cell r="W391">
            <v>13</v>
          </cell>
          <cell r="X391">
            <v>19</v>
          </cell>
          <cell r="Y391">
            <v>19</v>
          </cell>
          <cell r="Z391">
            <v>22</v>
          </cell>
          <cell r="AA391">
            <v>25</v>
          </cell>
          <cell r="AB391">
            <v>0.30133333333333334</v>
          </cell>
        </row>
        <row r="392">
          <cell r="I392">
            <v>165</v>
          </cell>
          <cell r="J392">
            <v>75</v>
          </cell>
          <cell r="K392">
            <v>51</v>
          </cell>
          <cell r="L392">
            <v>51</v>
          </cell>
          <cell r="M392">
            <v>46</v>
          </cell>
          <cell r="N392">
            <v>95</v>
          </cell>
          <cell r="O392">
            <v>40</v>
          </cell>
          <cell r="P392">
            <v>23</v>
          </cell>
          <cell r="Q392">
            <v>0.115</v>
          </cell>
          <cell r="R392">
            <v>0.1</v>
          </cell>
          <cell r="S392">
            <v>3.8333333333333337E-2</v>
          </cell>
          <cell r="V392">
            <v>20</v>
          </cell>
          <cell r="W392">
            <v>16</v>
          </cell>
          <cell r="X392">
            <v>23</v>
          </cell>
          <cell r="Y392">
            <v>23</v>
          </cell>
          <cell r="Z392">
            <v>26</v>
          </cell>
          <cell r="AA392">
            <v>30</v>
          </cell>
          <cell r="AB392">
            <v>0.36399999999999999</v>
          </cell>
        </row>
        <row r="393">
          <cell r="I393">
            <v>192</v>
          </cell>
          <cell r="J393">
            <v>87</v>
          </cell>
          <cell r="K393">
            <v>59</v>
          </cell>
          <cell r="L393">
            <v>59</v>
          </cell>
          <cell r="M393">
            <v>54</v>
          </cell>
          <cell r="N393">
            <v>111</v>
          </cell>
          <cell r="O393">
            <v>46</v>
          </cell>
          <cell r="P393">
            <v>27</v>
          </cell>
          <cell r="Q393">
            <v>0.13500000000000001</v>
          </cell>
          <cell r="R393">
            <v>0.115</v>
          </cell>
          <cell r="S393">
            <v>4.4999999999999998E-2</v>
          </cell>
          <cell r="V393">
            <v>23</v>
          </cell>
          <cell r="W393">
            <v>19</v>
          </cell>
          <cell r="X393">
            <v>27</v>
          </cell>
          <cell r="Y393">
            <v>27</v>
          </cell>
          <cell r="Z393">
            <v>31</v>
          </cell>
          <cell r="AA393">
            <v>35</v>
          </cell>
          <cell r="AB393">
            <v>0.42333333333333334</v>
          </cell>
        </row>
        <row r="394">
          <cell r="I394">
            <v>220</v>
          </cell>
          <cell r="J394">
            <v>100</v>
          </cell>
          <cell r="K394">
            <v>68</v>
          </cell>
          <cell r="L394">
            <v>68</v>
          </cell>
          <cell r="M394">
            <v>61</v>
          </cell>
          <cell r="N394">
            <v>127</v>
          </cell>
          <cell r="O394">
            <v>53</v>
          </cell>
          <cell r="P394">
            <v>31</v>
          </cell>
          <cell r="Q394">
            <v>0.155</v>
          </cell>
          <cell r="R394">
            <v>0.13250000000000001</v>
          </cell>
          <cell r="S394">
            <v>5.1666666666666666E-2</v>
          </cell>
          <cell r="V394">
            <v>26</v>
          </cell>
          <cell r="W394">
            <v>22</v>
          </cell>
          <cell r="X394">
            <v>31</v>
          </cell>
          <cell r="Y394">
            <v>31</v>
          </cell>
          <cell r="Z394">
            <v>35</v>
          </cell>
          <cell r="AA394">
            <v>40</v>
          </cell>
          <cell r="AB394">
            <v>0.48533333333333334</v>
          </cell>
        </row>
        <row r="395">
          <cell r="I395">
            <v>24</v>
          </cell>
          <cell r="J395">
            <v>9</v>
          </cell>
          <cell r="K395">
            <v>6</v>
          </cell>
          <cell r="L395">
            <v>6</v>
          </cell>
          <cell r="M395">
            <v>6</v>
          </cell>
          <cell r="N395">
            <v>12</v>
          </cell>
          <cell r="O395">
            <v>5</v>
          </cell>
          <cell r="P395">
            <v>3</v>
          </cell>
          <cell r="Q395">
            <v>1.4999999999999999E-2</v>
          </cell>
          <cell r="R395">
            <v>1.2500000000000001E-2</v>
          </cell>
          <cell r="S395">
            <v>5.0000000000000001E-3</v>
          </cell>
          <cell r="V395">
            <v>2</v>
          </cell>
          <cell r="W395">
            <v>2</v>
          </cell>
          <cell r="X395">
            <v>3</v>
          </cell>
          <cell r="Y395">
            <v>3</v>
          </cell>
          <cell r="Z395">
            <v>3</v>
          </cell>
          <cell r="AA395">
            <v>4</v>
          </cell>
          <cell r="AB395">
            <v>0.08</v>
          </cell>
        </row>
        <row r="396">
          <cell r="I396">
            <v>49</v>
          </cell>
          <cell r="J396">
            <v>19</v>
          </cell>
          <cell r="K396">
            <v>13</v>
          </cell>
          <cell r="L396">
            <v>13</v>
          </cell>
          <cell r="M396">
            <v>12</v>
          </cell>
          <cell r="N396">
            <v>24</v>
          </cell>
          <cell r="O396">
            <v>10</v>
          </cell>
          <cell r="P396">
            <v>6</v>
          </cell>
          <cell r="Q396">
            <v>0.03</v>
          </cell>
          <cell r="R396">
            <v>2.5000000000000001E-2</v>
          </cell>
          <cell r="S396">
            <v>0.01</v>
          </cell>
          <cell r="V396">
            <v>5</v>
          </cell>
          <cell r="W396">
            <v>4</v>
          </cell>
          <cell r="X396">
            <v>6</v>
          </cell>
          <cell r="Y396">
            <v>6</v>
          </cell>
          <cell r="Z396">
            <v>7</v>
          </cell>
          <cell r="AA396">
            <v>7</v>
          </cell>
          <cell r="AB396">
            <v>9.7333333333333327E-2</v>
          </cell>
        </row>
        <row r="397">
          <cell r="I397">
            <v>73</v>
          </cell>
          <cell r="J397">
            <v>28</v>
          </cell>
          <cell r="K397">
            <v>19</v>
          </cell>
          <cell r="L397">
            <v>19</v>
          </cell>
          <cell r="M397">
            <v>17</v>
          </cell>
          <cell r="N397">
            <v>36</v>
          </cell>
          <cell r="O397">
            <v>15</v>
          </cell>
          <cell r="P397">
            <v>9</v>
          </cell>
          <cell r="Q397">
            <v>4.4999999999999998E-2</v>
          </cell>
          <cell r="R397">
            <v>3.7499999999999999E-2</v>
          </cell>
          <cell r="S397">
            <v>1.4999999999999999E-2</v>
          </cell>
          <cell r="V397">
            <v>7</v>
          </cell>
          <cell r="W397">
            <v>6</v>
          </cell>
          <cell r="X397">
            <v>9</v>
          </cell>
          <cell r="Y397">
            <v>9</v>
          </cell>
          <cell r="Z397">
            <v>10</v>
          </cell>
          <cell r="AA397">
            <v>11</v>
          </cell>
          <cell r="AB397">
            <v>0.14400000000000002</v>
          </cell>
        </row>
        <row r="398">
          <cell r="I398">
            <v>97</v>
          </cell>
          <cell r="J398">
            <v>37</v>
          </cell>
          <cell r="K398">
            <v>25</v>
          </cell>
          <cell r="L398">
            <v>25</v>
          </cell>
          <cell r="M398">
            <v>23</v>
          </cell>
          <cell r="N398">
            <v>48</v>
          </cell>
          <cell r="O398">
            <v>20</v>
          </cell>
          <cell r="P398">
            <v>12</v>
          </cell>
          <cell r="Q398">
            <v>0.06</v>
          </cell>
          <cell r="R398">
            <v>0.05</v>
          </cell>
          <cell r="S398">
            <v>0.02</v>
          </cell>
          <cell r="V398">
            <v>10</v>
          </cell>
          <cell r="W398">
            <v>8</v>
          </cell>
          <cell r="X398">
            <v>12</v>
          </cell>
          <cell r="Y398">
            <v>12</v>
          </cell>
          <cell r="Z398">
            <v>13</v>
          </cell>
          <cell r="AA398">
            <v>15</v>
          </cell>
          <cell r="AB398">
            <v>0.19133333333333333</v>
          </cell>
        </row>
        <row r="399">
          <cell r="I399">
            <v>121</v>
          </cell>
          <cell r="J399">
            <v>47</v>
          </cell>
          <cell r="K399">
            <v>32</v>
          </cell>
          <cell r="L399">
            <v>32</v>
          </cell>
          <cell r="M399">
            <v>29</v>
          </cell>
          <cell r="N399">
            <v>60</v>
          </cell>
          <cell r="O399">
            <v>25</v>
          </cell>
          <cell r="P399">
            <v>14</v>
          </cell>
          <cell r="Q399">
            <v>7.0000000000000007E-2</v>
          </cell>
          <cell r="R399">
            <v>6.25E-2</v>
          </cell>
          <cell r="S399">
            <v>2.3333333333333334E-2</v>
          </cell>
          <cell r="V399">
            <v>12</v>
          </cell>
          <cell r="W399">
            <v>10</v>
          </cell>
          <cell r="X399">
            <v>14</v>
          </cell>
          <cell r="Y399">
            <v>14</v>
          </cell>
          <cell r="Z399">
            <v>17</v>
          </cell>
          <cell r="AA399">
            <v>19</v>
          </cell>
          <cell r="AB399">
            <v>0.24</v>
          </cell>
        </row>
        <row r="400">
          <cell r="I400">
            <v>146</v>
          </cell>
          <cell r="J400">
            <v>56</v>
          </cell>
          <cell r="K400">
            <v>38</v>
          </cell>
          <cell r="L400">
            <v>38</v>
          </cell>
          <cell r="M400">
            <v>35</v>
          </cell>
          <cell r="N400">
            <v>72</v>
          </cell>
          <cell r="O400">
            <v>30</v>
          </cell>
          <cell r="P400">
            <v>17</v>
          </cell>
          <cell r="Q400">
            <v>8.5000000000000006E-2</v>
          </cell>
          <cell r="R400">
            <v>7.4999999999999997E-2</v>
          </cell>
          <cell r="S400">
            <v>2.8333333333333335E-2</v>
          </cell>
          <cell r="V400">
            <v>15</v>
          </cell>
          <cell r="W400">
            <v>12</v>
          </cell>
          <cell r="X400">
            <v>17</v>
          </cell>
          <cell r="Y400">
            <v>17</v>
          </cell>
          <cell r="Z400">
            <v>20</v>
          </cell>
          <cell r="AA400">
            <v>22</v>
          </cell>
          <cell r="AB400">
            <v>0.28800000000000003</v>
          </cell>
        </row>
        <row r="401">
          <cell r="I401">
            <v>170</v>
          </cell>
          <cell r="J401">
            <v>66</v>
          </cell>
          <cell r="K401">
            <v>44</v>
          </cell>
          <cell r="L401">
            <v>44</v>
          </cell>
          <cell r="M401">
            <v>40</v>
          </cell>
          <cell r="N401">
            <v>83</v>
          </cell>
          <cell r="O401">
            <v>35</v>
          </cell>
          <cell r="P401">
            <v>20</v>
          </cell>
          <cell r="Q401">
            <v>0.1</v>
          </cell>
          <cell r="R401">
            <v>8.7499999999999994E-2</v>
          </cell>
          <cell r="S401">
            <v>3.3333333333333333E-2</v>
          </cell>
          <cell r="V401">
            <v>17</v>
          </cell>
          <cell r="W401">
            <v>14</v>
          </cell>
          <cell r="X401">
            <v>20</v>
          </cell>
          <cell r="Y401">
            <v>20</v>
          </cell>
          <cell r="Z401">
            <v>23</v>
          </cell>
          <cell r="AA401">
            <v>26</v>
          </cell>
          <cell r="AB401">
            <v>0.33466666666666667</v>
          </cell>
        </row>
        <row r="402">
          <cell r="I402">
            <v>194</v>
          </cell>
          <cell r="J402">
            <v>75</v>
          </cell>
          <cell r="K402">
            <v>51</v>
          </cell>
          <cell r="L402">
            <v>51</v>
          </cell>
          <cell r="M402">
            <v>46</v>
          </cell>
          <cell r="N402">
            <v>95</v>
          </cell>
          <cell r="O402">
            <v>40</v>
          </cell>
          <cell r="P402">
            <v>23</v>
          </cell>
          <cell r="Q402">
            <v>0.115</v>
          </cell>
          <cell r="R402">
            <v>0.1</v>
          </cell>
          <cell r="S402">
            <v>3.8333333333333337E-2</v>
          </cell>
          <cell r="V402">
            <v>20</v>
          </cell>
          <cell r="W402">
            <v>16</v>
          </cell>
          <cell r="X402">
            <v>23</v>
          </cell>
          <cell r="Y402">
            <v>23</v>
          </cell>
          <cell r="Z402">
            <v>26</v>
          </cell>
          <cell r="AA402">
            <v>30</v>
          </cell>
          <cell r="AB402">
            <v>0.38333333333333336</v>
          </cell>
        </row>
        <row r="403">
          <cell r="I403">
            <v>26</v>
          </cell>
          <cell r="J403">
            <v>4</v>
          </cell>
          <cell r="K403">
            <v>3</v>
          </cell>
          <cell r="L403">
            <v>3</v>
          </cell>
          <cell r="M403">
            <v>2</v>
          </cell>
          <cell r="N403">
            <v>5</v>
          </cell>
          <cell r="O403">
            <v>2</v>
          </cell>
          <cell r="P403">
            <v>1</v>
          </cell>
          <cell r="Q403">
            <v>5.0000000000000001E-3</v>
          </cell>
          <cell r="R403">
            <v>5.0000000000000001E-3</v>
          </cell>
          <cell r="S403">
            <v>1.6666666666666666E-3</v>
          </cell>
          <cell r="V403">
            <v>1</v>
          </cell>
          <cell r="W403">
            <v>1</v>
          </cell>
          <cell r="X403">
            <v>1</v>
          </cell>
          <cell r="Y403">
            <v>1</v>
          </cell>
          <cell r="Z403">
            <v>1</v>
          </cell>
          <cell r="AA403">
            <v>2</v>
          </cell>
          <cell r="AB403">
            <v>0.08</v>
          </cell>
        </row>
        <row r="404">
          <cell r="I404">
            <v>53</v>
          </cell>
          <cell r="J404">
            <v>8</v>
          </cell>
          <cell r="K404">
            <v>5</v>
          </cell>
          <cell r="L404">
            <v>5</v>
          </cell>
          <cell r="M404">
            <v>5</v>
          </cell>
          <cell r="N404">
            <v>10</v>
          </cell>
          <cell r="O404">
            <v>4</v>
          </cell>
          <cell r="P404">
            <v>2</v>
          </cell>
          <cell r="Q404">
            <v>0.01</v>
          </cell>
          <cell r="R404">
            <v>0.01</v>
          </cell>
          <cell r="S404">
            <v>3.3333333333333331E-3</v>
          </cell>
          <cell r="V404">
            <v>2</v>
          </cell>
          <cell r="W404">
            <v>2</v>
          </cell>
          <cell r="X404">
            <v>2</v>
          </cell>
          <cell r="Y404">
            <v>2</v>
          </cell>
          <cell r="Z404">
            <v>3</v>
          </cell>
          <cell r="AA404">
            <v>3</v>
          </cell>
          <cell r="AB404">
            <v>0.08</v>
          </cell>
        </row>
        <row r="405">
          <cell r="I405">
            <v>79</v>
          </cell>
          <cell r="J405">
            <v>12</v>
          </cell>
          <cell r="K405">
            <v>8</v>
          </cell>
          <cell r="L405">
            <v>8</v>
          </cell>
          <cell r="M405">
            <v>7</v>
          </cell>
          <cell r="N405">
            <v>15</v>
          </cell>
          <cell r="O405">
            <v>6</v>
          </cell>
          <cell r="P405">
            <v>4</v>
          </cell>
          <cell r="Q405">
            <v>0.02</v>
          </cell>
          <cell r="R405">
            <v>1.4999999999999999E-2</v>
          </cell>
          <cell r="S405">
            <v>6.6666666666666662E-3</v>
          </cell>
          <cell r="V405">
            <v>3</v>
          </cell>
          <cell r="W405">
            <v>3</v>
          </cell>
          <cell r="X405">
            <v>4</v>
          </cell>
          <cell r="Y405">
            <v>4</v>
          </cell>
          <cell r="Z405">
            <v>4</v>
          </cell>
          <cell r="AA405">
            <v>5</v>
          </cell>
          <cell r="AB405">
            <v>9.2666666666666675E-2</v>
          </cell>
        </row>
        <row r="406">
          <cell r="I406">
            <v>106</v>
          </cell>
          <cell r="J406">
            <v>16</v>
          </cell>
          <cell r="K406">
            <v>11</v>
          </cell>
          <cell r="L406">
            <v>11</v>
          </cell>
          <cell r="M406">
            <v>10</v>
          </cell>
          <cell r="N406">
            <v>20</v>
          </cell>
          <cell r="O406">
            <v>8</v>
          </cell>
          <cell r="P406">
            <v>5</v>
          </cell>
          <cell r="Q406">
            <v>2.5000000000000001E-2</v>
          </cell>
          <cell r="R406">
            <v>0.02</v>
          </cell>
          <cell r="S406">
            <v>8.3333333333333332E-3</v>
          </cell>
          <cell r="V406">
            <v>4</v>
          </cell>
          <cell r="W406">
            <v>3</v>
          </cell>
          <cell r="X406">
            <v>5</v>
          </cell>
          <cell r="Y406">
            <v>5</v>
          </cell>
          <cell r="Z406">
            <v>6</v>
          </cell>
          <cell r="AA406">
            <v>6</v>
          </cell>
          <cell r="AB406">
            <v>0.12466666666666666</v>
          </cell>
        </row>
        <row r="407">
          <cell r="I407">
            <v>132</v>
          </cell>
          <cell r="J407">
            <v>20</v>
          </cell>
          <cell r="K407">
            <v>13</v>
          </cell>
          <cell r="L407">
            <v>13</v>
          </cell>
          <cell r="M407">
            <v>12</v>
          </cell>
          <cell r="N407">
            <v>25</v>
          </cell>
          <cell r="O407">
            <v>10</v>
          </cell>
          <cell r="P407">
            <v>6</v>
          </cell>
          <cell r="Q407">
            <v>0.03</v>
          </cell>
          <cell r="R407">
            <v>2.5000000000000001E-2</v>
          </cell>
          <cell r="S407">
            <v>0.01</v>
          </cell>
          <cell r="V407">
            <v>5</v>
          </cell>
          <cell r="W407">
            <v>4</v>
          </cell>
          <cell r="X407">
            <v>6</v>
          </cell>
          <cell r="Y407">
            <v>6</v>
          </cell>
          <cell r="Z407">
            <v>7</v>
          </cell>
          <cell r="AA407">
            <v>8</v>
          </cell>
          <cell r="AB407">
            <v>0.154</v>
          </cell>
        </row>
        <row r="408">
          <cell r="I408">
            <v>158</v>
          </cell>
          <cell r="J408">
            <v>23</v>
          </cell>
          <cell r="K408">
            <v>16</v>
          </cell>
          <cell r="L408">
            <v>16</v>
          </cell>
          <cell r="M408">
            <v>14</v>
          </cell>
          <cell r="N408">
            <v>30</v>
          </cell>
          <cell r="O408">
            <v>12</v>
          </cell>
          <cell r="P408">
            <v>7</v>
          </cell>
          <cell r="Q408">
            <v>3.5000000000000003E-2</v>
          </cell>
          <cell r="R408">
            <v>0.03</v>
          </cell>
          <cell r="S408">
            <v>1.1666666666666667E-2</v>
          </cell>
          <cell r="V408">
            <v>6</v>
          </cell>
          <cell r="W408">
            <v>5</v>
          </cell>
          <cell r="X408">
            <v>7</v>
          </cell>
          <cell r="Y408">
            <v>7</v>
          </cell>
          <cell r="Z408">
            <v>8</v>
          </cell>
          <cell r="AA408">
            <v>9</v>
          </cell>
          <cell r="AB408">
            <v>0.184</v>
          </cell>
        </row>
        <row r="409">
          <cell r="I409">
            <v>185</v>
          </cell>
          <cell r="J409">
            <v>27</v>
          </cell>
          <cell r="K409">
            <v>18</v>
          </cell>
          <cell r="L409">
            <v>18</v>
          </cell>
          <cell r="M409">
            <v>17</v>
          </cell>
          <cell r="N409">
            <v>35</v>
          </cell>
          <cell r="O409">
            <v>14</v>
          </cell>
          <cell r="P409">
            <v>8</v>
          </cell>
          <cell r="Q409">
            <v>0.04</v>
          </cell>
          <cell r="R409">
            <v>3.5000000000000003E-2</v>
          </cell>
          <cell r="S409">
            <v>1.3333333333333332E-2</v>
          </cell>
          <cell r="V409">
            <v>7</v>
          </cell>
          <cell r="W409">
            <v>6</v>
          </cell>
          <cell r="X409">
            <v>8</v>
          </cell>
          <cell r="Y409">
            <v>8</v>
          </cell>
          <cell r="Z409">
            <v>10</v>
          </cell>
          <cell r="AA409">
            <v>11</v>
          </cell>
          <cell r="AB409">
            <v>0.21466666666666664</v>
          </cell>
        </row>
        <row r="410">
          <cell r="I410">
            <v>211</v>
          </cell>
          <cell r="J410">
            <v>31</v>
          </cell>
          <cell r="K410">
            <v>21</v>
          </cell>
          <cell r="L410">
            <v>21</v>
          </cell>
          <cell r="M410">
            <v>19</v>
          </cell>
          <cell r="N410">
            <v>40</v>
          </cell>
          <cell r="O410">
            <v>17</v>
          </cell>
          <cell r="P410">
            <v>10</v>
          </cell>
          <cell r="Q410">
            <v>0.05</v>
          </cell>
          <cell r="R410">
            <v>4.2500000000000003E-2</v>
          </cell>
          <cell r="S410">
            <v>1.6666666666666666E-2</v>
          </cell>
          <cell r="V410">
            <v>8</v>
          </cell>
          <cell r="W410">
            <v>7</v>
          </cell>
          <cell r="X410">
            <v>10</v>
          </cell>
          <cell r="Y410">
            <v>10</v>
          </cell>
          <cell r="Z410">
            <v>11</v>
          </cell>
          <cell r="AA410">
            <v>12</v>
          </cell>
          <cell r="AB410">
            <v>0.24666666666666667</v>
          </cell>
        </row>
        <row r="411">
          <cell r="I411">
            <v>30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</row>
        <row r="412">
          <cell r="I412">
            <v>60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</row>
        <row r="413">
          <cell r="I413">
            <v>90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</row>
        <row r="414">
          <cell r="I414">
            <v>120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</row>
        <row r="415">
          <cell r="I415">
            <v>150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</row>
        <row r="416">
          <cell r="I416">
            <v>181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</row>
        <row r="417">
          <cell r="I417">
            <v>211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</row>
        <row r="418">
          <cell r="I418">
            <v>241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</row>
        <row r="419">
          <cell r="I419">
            <v>18</v>
          </cell>
          <cell r="J419">
            <v>10</v>
          </cell>
          <cell r="K419">
            <v>10</v>
          </cell>
          <cell r="L419">
            <v>6</v>
          </cell>
          <cell r="M419">
            <v>6</v>
          </cell>
          <cell r="N419">
            <v>23</v>
          </cell>
          <cell r="O419">
            <v>6</v>
          </cell>
          <cell r="P419">
            <v>4</v>
          </cell>
          <cell r="Q419">
            <v>0.02</v>
          </cell>
          <cell r="R419">
            <v>1.4999999999999999E-2</v>
          </cell>
          <cell r="S419">
            <v>6.6666666666666662E-3</v>
          </cell>
          <cell r="V419">
            <v>3</v>
          </cell>
          <cell r="W419">
            <v>4</v>
          </cell>
          <cell r="X419">
            <v>4</v>
          </cell>
          <cell r="Y419">
            <v>3</v>
          </cell>
          <cell r="Z419">
            <v>4</v>
          </cell>
          <cell r="AA419">
            <v>4</v>
          </cell>
          <cell r="AB419">
            <v>0.08</v>
          </cell>
        </row>
        <row r="420">
          <cell r="I420">
            <v>37</v>
          </cell>
          <cell r="J420">
            <v>19</v>
          </cell>
          <cell r="K420">
            <v>19</v>
          </cell>
          <cell r="L420">
            <v>11</v>
          </cell>
          <cell r="M420">
            <v>13</v>
          </cell>
          <cell r="N420">
            <v>46</v>
          </cell>
          <cell r="O420">
            <v>13</v>
          </cell>
          <cell r="P420">
            <v>8</v>
          </cell>
          <cell r="Q420">
            <v>0.04</v>
          </cell>
          <cell r="R420">
            <v>3.2500000000000001E-2</v>
          </cell>
          <cell r="S420">
            <v>1.3333333333333332E-2</v>
          </cell>
          <cell r="V420">
            <v>7</v>
          </cell>
          <cell r="W420">
            <v>9</v>
          </cell>
          <cell r="X420">
            <v>8</v>
          </cell>
          <cell r="Y420">
            <v>5</v>
          </cell>
          <cell r="Z420">
            <v>9</v>
          </cell>
          <cell r="AA420">
            <v>9</v>
          </cell>
          <cell r="AB420">
            <v>0.11066666666666666</v>
          </cell>
        </row>
        <row r="421">
          <cell r="I421">
            <v>55</v>
          </cell>
          <cell r="J421">
            <v>29</v>
          </cell>
          <cell r="K421">
            <v>29</v>
          </cell>
          <cell r="L421">
            <v>17</v>
          </cell>
          <cell r="M421">
            <v>19</v>
          </cell>
          <cell r="N421">
            <v>69</v>
          </cell>
          <cell r="O421">
            <v>19</v>
          </cell>
          <cell r="P421">
            <v>12</v>
          </cell>
          <cell r="Q421">
            <v>0.06</v>
          </cell>
          <cell r="R421">
            <v>4.7500000000000001E-2</v>
          </cell>
          <cell r="S421">
            <v>0.02</v>
          </cell>
          <cell r="V421">
            <v>10</v>
          </cell>
          <cell r="W421">
            <v>13</v>
          </cell>
          <cell r="X421">
            <v>12</v>
          </cell>
          <cell r="Y421">
            <v>8</v>
          </cell>
          <cell r="Z421">
            <v>13</v>
          </cell>
          <cell r="AA421">
            <v>13</v>
          </cell>
          <cell r="AB421">
            <v>0.16600000000000001</v>
          </cell>
        </row>
        <row r="422">
          <cell r="I422">
            <v>73</v>
          </cell>
          <cell r="J422">
            <v>38</v>
          </cell>
          <cell r="K422">
            <v>39</v>
          </cell>
          <cell r="L422">
            <v>23</v>
          </cell>
          <cell r="M422">
            <v>26</v>
          </cell>
          <cell r="N422">
            <v>92</v>
          </cell>
          <cell r="O422">
            <v>25</v>
          </cell>
          <cell r="P422">
            <v>16</v>
          </cell>
          <cell r="Q422">
            <v>0.08</v>
          </cell>
          <cell r="R422">
            <v>6.25E-2</v>
          </cell>
          <cell r="S422">
            <v>2.6666666666666665E-2</v>
          </cell>
          <cell r="V422">
            <v>13</v>
          </cell>
          <cell r="W422">
            <v>18</v>
          </cell>
          <cell r="X422">
            <v>15</v>
          </cell>
          <cell r="Y422">
            <v>11</v>
          </cell>
          <cell r="Z422">
            <v>18</v>
          </cell>
          <cell r="AA422">
            <v>18</v>
          </cell>
          <cell r="AB422">
            <v>0.22133333333333333</v>
          </cell>
        </row>
        <row r="423">
          <cell r="I423">
            <v>92</v>
          </cell>
          <cell r="J423">
            <v>48</v>
          </cell>
          <cell r="K423">
            <v>48</v>
          </cell>
          <cell r="L423">
            <v>28</v>
          </cell>
          <cell r="M423">
            <v>32</v>
          </cell>
          <cell r="N423">
            <v>115</v>
          </cell>
          <cell r="O423">
            <v>32</v>
          </cell>
          <cell r="P423">
            <v>20</v>
          </cell>
          <cell r="Q423">
            <v>0.1</v>
          </cell>
          <cell r="R423">
            <v>0.08</v>
          </cell>
          <cell r="S423">
            <v>3.3333333333333333E-2</v>
          </cell>
          <cell r="V423">
            <v>16</v>
          </cell>
          <cell r="W423">
            <v>22</v>
          </cell>
          <cell r="X423">
            <v>19</v>
          </cell>
          <cell r="Y423">
            <v>13</v>
          </cell>
          <cell r="Z423">
            <v>22</v>
          </cell>
          <cell r="AA423">
            <v>22</v>
          </cell>
          <cell r="AB423">
            <v>0.27666666666666667</v>
          </cell>
        </row>
        <row r="424">
          <cell r="I424">
            <v>110</v>
          </cell>
          <cell r="J424">
            <v>58</v>
          </cell>
          <cell r="K424">
            <v>58</v>
          </cell>
          <cell r="L424">
            <v>34</v>
          </cell>
          <cell r="M424">
            <v>39</v>
          </cell>
          <cell r="N424">
            <v>138</v>
          </cell>
          <cell r="O424">
            <v>38</v>
          </cell>
          <cell r="P424">
            <v>24</v>
          </cell>
          <cell r="Q424">
            <v>0.12</v>
          </cell>
          <cell r="R424">
            <v>9.5000000000000001E-2</v>
          </cell>
          <cell r="S424">
            <v>0.04</v>
          </cell>
          <cell r="V424">
            <v>20</v>
          </cell>
          <cell r="W424">
            <v>26</v>
          </cell>
          <cell r="X424">
            <v>23</v>
          </cell>
          <cell r="Y424">
            <v>16</v>
          </cell>
          <cell r="Z424">
            <v>26</v>
          </cell>
          <cell r="AA424">
            <v>26</v>
          </cell>
          <cell r="AB424">
            <v>0.33266666666666667</v>
          </cell>
        </row>
        <row r="425">
          <cell r="I425">
            <v>128</v>
          </cell>
          <cell r="J425">
            <v>67</v>
          </cell>
          <cell r="K425">
            <v>68</v>
          </cell>
          <cell r="L425">
            <v>40</v>
          </cell>
          <cell r="M425">
            <v>45</v>
          </cell>
          <cell r="N425">
            <v>161</v>
          </cell>
          <cell r="O425">
            <v>44</v>
          </cell>
          <cell r="P425">
            <v>28</v>
          </cell>
          <cell r="Q425">
            <v>0.14000000000000001</v>
          </cell>
          <cell r="R425">
            <v>0.11</v>
          </cell>
          <cell r="S425">
            <v>4.6666666666666669E-2</v>
          </cell>
          <cell r="V425">
            <v>23</v>
          </cell>
          <cell r="W425">
            <v>31</v>
          </cell>
          <cell r="X425">
            <v>27</v>
          </cell>
          <cell r="Y425">
            <v>19</v>
          </cell>
          <cell r="Z425">
            <v>31</v>
          </cell>
          <cell r="AA425">
            <v>31</v>
          </cell>
          <cell r="AB425">
            <v>0.38733333333333336</v>
          </cell>
        </row>
        <row r="426">
          <cell r="I426">
            <v>147</v>
          </cell>
          <cell r="J426">
            <v>77</v>
          </cell>
          <cell r="K426">
            <v>77</v>
          </cell>
          <cell r="L426">
            <v>45</v>
          </cell>
          <cell r="M426">
            <v>52</v>
          </cell>
          <cell r="N426">
            <v>184</v>
          </cell>
          <cell r="O426">
            <v>51</v>
          </cell>
          <cell r="P426">
            <v>32</v>
          </cell>
          <cell r="Q426">
            <v>0.16</v>
          </cell>
          <cell r="R426">
            <v>0.1275</v>
          </cell>
          <cell r="S426">
            <v>5.333333333333333E-2</v>
          </cell>
          <cell r="V426">
            <v>26</v>
          </cell>
          <cell r="W426">
            <v>35</v>
          </cell>
          <cell r="X426">
            <v>31</v>
          </cell>
          <cell r="Y426">
            <v>22</v>
          </cell>
          <cell r="Z426">
            <v>35</v>
          </cell>
          <cell r="AA426">
            <v>35</v>
          </cell>
          <cell r="AB426">
            <v>0.44333333333333336</v>
          </cell>
        </row>
        <row r="427">
          <cell r="I427">
            <v>16</v>
          </cell>
          <cell r="J427">
            <v>7</v>
          </cell>
          <cell r="K427">
            <v>7</v>
          </cell>
          <cell r="L427">
            <v>4</v>
          </cell>
          <cell r="M427">
            <v>5</v>
          </cell>
          <cell r="N427">
            <v>17</v>
          </cell>
          <cell r="O427">
            <v>5</v>
          </cell>
          <cell r="P427">
            <v>3</v>
          </cell>
          <cell r="Q427">
            <v>1.4999999999999999E-2</v>
          </cell>
          <cell r="R427">
            <v>1.2500000000000001E-2</v>
          </cell>
          <cell r="S427">
            <v>5.0000000000000001E-3</v>
          </cell>
          <cell r="V427">
            <v>2</v>
          </cell>
          <cell r="W427">
            <v>3</v>
          </cell>
          <cell r="X427">
            <v>3</v>
          </cell>
          <cell r="Y427">
            <v>2</v>
          </cell>
          <cell r="Z427">
            <v>3</v>
          </cell>
          <cell r="AA427">
            <v>3</v>
          </cell>
          <cell r="AB427">
            <v>0.08</v>
          </cell>
        </row>
        <row r="428">
          <cell r="I428">
            <v>32</v>
          </cell>
          <cell r="J428">
            <v>14</v>
          </cell>
          <cell r="K428">
            <v>15</v>
          </cell>
          <cell r="L428">
            <v>8</v>
          </cell>
          <cell r="M428">
            <v>10</v>
          </cell>
          <cell r="N428">
            <v>35</v>
          </cell>
          <cell r="O428">
            <v>10</v>
          </cell>
          <cell r="P428">
            <v>6</v>
          </cell>
          <cell r="Q428">
            <v>0.03</v>
          </cell>
          <cell r="R428">
            <v>2.5000000000000001E-2</v>
          </cell>
          <cell r="S428">
            <v>0.01</v>
          </cell>
          <cell r="V428">
            <v>5</v>
          </cell>
          <cell r="W428">
            <v>7</v>
          </cell>
          <cell r="X428">
            <v>6</v>
          </cell>
          <cell r="Y428">
            <v>4</v>
          </cell>
          <cell r="Z428">
            <v>7</v>
          </cell>
          <cell r="AA428">
            <v>7</v>
          </cell>
          <cell r="AB428">
            <v>8.6666666666666656E-2</v>
          </cell>
        </row>
        <row r="429">
          <cell r="I429">
            <v>49</v>
          </cell>
          <cell r="J429">
            <v>22</v>
          </cell>
          <cell r="K429">
            <v>22</v>
          </cell>
          <cell r="L429">
            <v>13</v>
          </cell>
          <cell r="M429">
            <v>15</v>
          </cell>
          <cell r="N429">
            <v>52</v>
          </cell>
          <cell r="O429">
            <v>14</v>
          </cell>
          <cell r="P429">
            <v>9</v>
          </cell>
          <cell r="Q429">
            <v>4.4999999999999998E-2</v>
          </cell>
          <cell r="R429">
            <v>3.5000000000000003E-2</v>
          </cell>
          <cell r="S429">
            <v>1.4999999999999999E-2</v>
          </cell>
          <cell r="V429">
            <v>7</v>
          </cell>
          <cell r="W429">
            <v>10</v>
          </cell>
          <cell r="X429">
            <v>9</v>
          </cell>
          <cell r="Y429">
            <v>6</v>
          </cell>
          <cell r="Z429">
            <v>10</v>
          </cell>
          <cell r="AA429">
            <v>10</v>
          </cell>
          <cell r="AB429">
            <v>0.13066666666666665</v>
          </cell>
        </row>
        <row r="430">
          <cell r="I430">
            <v>65</v>
          </cell>
          <cell r="J430">
            <v>29</v>
          </cell>
          <cell r="K430">
            <v>29</v>
          </cell>
          <cell r="L430">
            <v>17</v>
          </cell>
          <cell r="M430">
            <v>19</v>
          </cell>
          <cell r="N430">
            <v>69</v>
          </cell>
          <cell r="O430">
            <v>19</v>
          </cell>
          <cell r="P430">
            <v>12</v>
          </cell>
          <cell r="Q430">
            <v>0.06</v>
          </cell>
          <cell r="R430">
            <v>4.7500000000000001E-2</v>
          </cell>
          <cell r="S430">
            <v>0.02</v>
          </cell>
          <cell r="V430">
            <v>10</v>
          </cell>
          <cell r="W430">
            <v>13</v>
          </cell>
          <cell r="X430">
            <v>12</v>
          </cell>
          <cell r="Y430">
            <v>8</v>
          </cell>
          <cell r="Z430">
            <v>13</v>
          </cell>
          <cell r="AA430">
            <v>13</v>
          </cell>
          <cell r="AB430">
            <v>0.17266666666666666</v>
          </cell>
        </row>
        <row r="431">
          <cell r="I431">
            <v>81</v>
          </cell>
          <cell r="J431">
            <v>36</v>
          </cell>
          <cell r="K431">
            <v>36</v>
          </cell>
          <cell r="L431">
            <v>21</v>
          </cell>
          <cell r="M431">
            <v>24</v>
          </cell>
          <cell r="N431">
            <v>86</v>
          </cell>
          <cell r="O431">
            <v>24</v>
          </cell>
          <cell r="P431">
            <v>15</v>
          </cell>
          <cell r="Q431">
            <v>7.4999999999999997E-2</v>
          </cell>
          <cell r="R431">
            <v>0.06</v>
          </cell>
          <cell r="S431">
            <v>2.5000000000000001E-2</v>
          </cell>
          <cell r="V431">
            <v>12</v>
          </cell>
          <cell r="W431">
            <v>17</v>
          </cell>
          <cell r="X431">
            <v>14</v>
          </cell>
          <cell r="Y431">
            <v>10</v>
          </cell>
          <cell r="Z431">
            <v>17</v>
          </cell>
          <cell r="AA431">
            <v>17</v>
          </cell>
          <cell r="AB431">
            <v>0.21533333333333335</v>
          </cell>
        </row>
        <row r="432">
          <cell r="I432">
            <v>97</v>
          </cell>
          <cell r="J432">
            <v>43</v>
          </cell>
          <cell r="K432">
            <v>44</v>
          </cell>
          <cell r="L432">
            <v>25</v>
          </cell>
          <cell r="M432">
            <v>29</v>
          </cell>
          <cell r="N432">
            <v>104</v>
          </cell>
          <cell r="O432">
            <v>29</v>
          </cell>
          <cell r="P432">
            <v>18</v>
          </cell>
          <cell r="Q432">
            <v>0.09</v>
          </cell>
          <cell r="R432">
            <v>7.2499999999999995E-2</v>
          </cell>
          <cell r="S432">
            <v>0.03</v>
          </cell>
          <cell r="V432">
            <v>15</v>
          </cell>
          <cell r="W432">
            <v>20</v>
          </cell>
          <cell r="X432">
            <v>17</v>
          </cell>
          <cell r="Y432">
            <v>12</v>
          </cell>
          <cell r="Z432">
            <v>20</v>
          </cell>
          <cell r="AA432">
            <v>20</v>
          </cell>
          <cell r="AB432">
            <v>0.25933333333333336</v>
          </cell>
        </row>
        <row r="433">
          <cell r="I433">
            <v>114</v>
          </cell>
          <cell r="J433">
            <v>50</v>
          </cell>
          <cell r="K433">
            <v>51</v>
          </cell>
          <cell r="L433">
            <v>30</v>
          </cell>
          <cell r="M433">
            <v>34</v>
          </cell>
          <cell r="N433">
            <v>121</v>
          </cell>
          <cell r="O433">
            <v>33</v>
          </cell>
          <cell r="P433">
            <v>21</v>
          </cell>
          <cell r="Q433">
            <v>0.105</v>
          </cell>
          <cell r="R433">
            <v>8.2500000000000004E-2</v>
          </cell>
          <cell r="S433">
            <v>3.5000000000000003E-2</v>
          </cell>
          <cell r="V433">
            <v>17</v>
          </cell>
          <cell r="W433">
            <v>23</v>
          </cell>
          <cell r="X433">
            <v>20</v>
          </cell>
          <cell r="Y433">
            <v>14</v>
          </cell>
          <cell r="Z433">
            <v>23</v>
          </cell>
          <cell r="AA433">
            <v>23</v>
          </cell>
          <cell r="AB433">
            <v>0.30266666666666664</v>
          </cell>
        </row>
        <row r="434">
          <cell r="I434">
            <v>130</v>
          </cell>
          <cell r="J434">
            <v>58</v>
          </cell>
          <cell r="K434">
            <v>58</v>
          </cell>
          <cell r="L434">
            <v>34</v>
          </cell>
          <cell r="M434">
            <v>39</v>
          </cell>
          <cell r="N434">
            <v>138</v>
          </cell>
          <cell r="O434">
            <v>38</v>
          </cell>
          <cell r="P434">
            <v>24</v>
          </cell>
          <cell r="Q434">
            <v>0.12</v>
          </cell>
          <cell r="R434">
            <v>9.5000000000000001E-2</v>
          </cell>
          <cell r="S434">
            <v>0.04</v>
          </cell>
          <cell r="V434">
            <v>20</v>
          </cell>
          <cell r="W434">
            <v>26</v>
          </cell>
          <cell r="X434">
            <v>23</v>
          </cell>
          <cell r="Y434">
            <v>16</v>
          </cell>
          <cell r="Z434">
            <v>26</v>
          </cell>
          <cell r="AA434">
            <v>26</v>
          </cell>
          <cell r="AB434">
            <v>0.34600000000000003</v>
          </cell>
        </row>
        <row r="435">
          <cell r="I435">
            <v>18</v>
          </cell>
          <cell r="J435">
            <v>3</v>
          </cell>
          <cell r="K435">
            <v>3</v>
          </cell>
          <cell r="L435">
            <v>2</v>
          </cell>
          <cell r="M435">
            <v>2</v>
          </cell>
          <cell r="N435">
            <v>7</v>
          </cell>
          <cell r="O435">
            <v>2</v>
          </cell>
          <cell r="P435">
            <v>1</v>
          </cell>
          <cell r="Q435">
            <v>5.0000000000000001E-3</v>
          </cell>
          <cell r="R435">
            <v>5.0000000000000001E-3</v>
          </cell>
          <cell r="S435">
            <v>1.6666666666666666E-3</v>
          </cell>
          <cell r="V435">
            <v>1</v>
          </cell>
          <cell r="W435">
            <v>1</v>
          </cell>
          <cell r="X435">
            <v>1</v>
          </cell>
          <cell r="Y435">
            <v>1</v>
          </cell>
          <cell r="Z435">
            <v>1</v>
          </cell>
          <cell r="AA435">
            <v>1</v>
          </cell>
          <cell r="AB435">
            <v>0.08</v>
          </cell>
        </row>
        <row r="436">
          <cell r="I436">
            <v>35</v>
          </cell>
          <cell r="J436">
            <v>6</v>
          </cell>
          <cell r="K436">
            <v>6</v>
          </cell>
          <cell r="L436">
            <v>4</v>
          </cell>
          <cell r="M436">
            <v>4</v>
          </cell>
          <cell r="N436">
            <v>14</v>
          </cell>
          <cell r="O436">
            <v>4</v>
          </cell>
          <cell r="P436">
            <v>3</v>
          </cell>
          <cell r="Q436">
            <v>1.4999999999999999E-2</v>
          </cell>
          <cell r="R436">
            <v>0.01</v>
          </cell>
          <cell r="S436">
            <v>5.0000000000000001E-3</v>
          </cell>
          <cell r="V436">
            <v>2</v>
          </cell>
          <cell r="W436">
            <v>3</v>
          </cell>
          <cell r="X436">
            <v>2</v>
          </cell>
          <cell r="Y436">
            <v>2</v>
          </cell>
          <cell r="Z436">
            <v>3</v>
          </cell>
          <cell r="AA436">
            <v>3</v>
          </cell>
          <cell r="AB436">
            <v>0.08</v>
          </cell>
        </row>
        <row r="437">
          <cell r="I437">
            <v>53</v>
          </cell>
          <cell r="J437">
            <v>9</v>
          </cell>
          <cell r="K437">
            <v>9</v>
          </cell>
          <cell r="L437">
            <v>5</v>
          </cell>
          <cell r="M437">
            <v>6</v>
          </cell>
          <cell r="N437">
            <v>22</v>
          </cell>
          <cell r="O437">
            <v>6</v>
          </cell>
          <cell r="P437">
            <v>4</v>
          </cell>
          <cell r="Q437">
            <v>0.02</v>
          </cell>
          <cell r="R437">
            <v>1.4999999999999999E-2</v>
          </cell>
          <cell r="S437">
            <v>6.6666666666666662E-3</v>
          </cell>
          <cell r="V437">
            <v>3</v>
          </cell>
          <cell r="W437">
            <v>4</v>
          </cell>
          <cell r="X437">
            <v>4</v>
          </cell>
          <cell r="Y437">
            <v>3</v>
          </cell>
          <cell r="Z437">
            <v>4</v>
          </cell>
          <cell r="AA437">
            <v>4</v>
          </cell>
          <cell r="AB437">
            <v>0.08</v>
          </cell>
        </row>
        <row r="438">
          <cell r="I438">
            <v>71</v>
          </cell>
          <cell r="J438">
            <v>12</v>
          </cell>
          <cell r="K438">
            <v>12</v>
          </cell>
          <cell r="L438">
            <v>7</v>
          </cell>
          <cell r="M438">
            <v>8</v>
          </cell>
          <cell r="N438">
            <v>29</v>
          </cell>
          <cell r="O438">
            <v>8</v>
          </cell>
          <cell r="P438">
            <v>5</v>
          </cell>
          <cell r="Q438">
            <v>2.5000000000000001E-2</v>
          </cell>
          <cell r="R438">
            <v>0.02</v>
          </cell>
          <cell r="S438">
            <v>8.3333333333333332E-3</v>
          </cell>
          <cell r="V438">
            <v>4</v>
          </cell>
          <cell r="W438">
            <v>6</v>
          </cell>
          <cell r="X438">
            <v>5</v>
          </cell>
          <cell r="Y438">
            <v>3</v>
          </cell>
          <cell r="Z438">
            <v>6</v>
          </cell>
          <cell r="AA438">
            <v>6</v>
          </cell>
          <cell r="AB438">
            <v>0.10133333333333333</v>
          </cell>
        </row>
        <row r="439">
          <cell r="I439">
            <v>88</v>
          </cell>
          <cell r="J439">
            <v>15</v>
          </cell>
          <cell r="K439">
            <v>15</v>
          </cell>
          <cell r="L439">
            <v>9</v>
          </cell>
          <cell r="M439">
            <v>10</v>
          </cell>
          <cell r="N439">
            <v>36</v>
          </cell>
          <cell r="O439">
            <v>10</v>
          </cell>
          <cell r="P439">
            <v>6</v>
          </cell>
          <cell r="Q439">
            <v>0.03</v>
          </cell>
          <cell r="R439">
            <v>2.5000000000000001E-2</v>
          </cell>
          <cell r="S439">
            <v>0.01</v>
          </cell>
          <cell r="V439">
            <v>5</v>
          </cell>
          <cell r="W439">
            <v>7</v>
          </cell>
          <cell r="X439">
            <v>6</v>
          </cell>
          <cell r="Y439">
            <v>4</v>
          </cell>
          <cell r="Z439">
            <v>7</v>
          </cell>
          <cell r="AA439">
            <v>7</v>
          </cell>
          <cell r="AB439">
            <v>0.126</v>
          </cell>
        </row>
        <row r="440">
          <cell r="I440">
            <v>106</v>
          </cell>
          <cell r="J440">
            <v>18</v>
          </cell>
          <cell r="K440">
            <v>18</v>
          </cell>
          <cell r="L440">
            <v>11</v>
          </cell>
          <cell r="M440">
            <v>12</v>
          </cell>
          <cell r="N440">
            <v>43</v>
          </cell>
          <cell r="O440">
            <v>12</v>
          </cell>
          <cell r="P440">
            <v>8</v>
          </cell>
          <cell r="Q440">
            <v>0.04</v>
          </cell>
          <cell r="R440">
            <v>0.03</v>
          </cell>
          <cell r="S440">
            <v>1.3333333333333332E-2</v>
          </cell>
          <cell r="V440">
            <v>6</v>
          </cell>
          <cell r="W440">
            <v>8</v>
          </cell>
          <cell r="X440">
            <v>7</v>
          </cell>
          <cell r="Y440">
            <v>5</v>
          </cell>
          <cell r="Z440">
            <v>8</v>
          </cell>
          <cell r="AA440">
            <v>8</v>
          </cell>
          <cell r="AB440">
            <v>0.152</v>
          </cell>
        </row>
        <row r="441">
          <cell r="I441">
            <v>123</v>
          </cell>
          <cell r="J441">
            <v>21</v>
          </cell>
          <cell r="K441">
            <v>21</v>
          </cell>
          <cell r="L441">
            <v>12</v>
          </cell>
          <cell r="M441">
            <v>14</v>
          </cell>
          <cell r="N441">
            <v>50</v>
          </cell>
          <cell r="O441">
            <v>14</v>
          </cell>
          <cell r="P441">
            <v>9</v>
          </cell>
          <cell r="Q441">
            <v>4.4999999999999998E-2</v>
          </cell>
          <cell r="R441">
            <v>3.5000000000000003E-2</v>
          </cell>
          <cell r="S441">
            <v>1.4999999999999999E-2</v>
          </cell>
          <cell r="V441">
            <v>7</v>
          </cell>
          <cell r="W441">
            <v>10</v>
          </cell>
          <cell r="X441">
            <v>8</v>
          </cell>
          <cell r="Y441">
            <v>6</v>
          </cell>
          <cell r="Z441">
            <v>10</v>
          </cell>
          <cell r="AA441">
            <v>10</v>
          </cell>
          <cell r="AB441">
            <v>0.17600000000000002</v>
          </cell>
        </row>
        <row r="442">
          <cell r="I442">
            <v>141</v>
          </cell>
          <cell r="J442">
            <v>24</v>
          </cell>
          <cell r="K442">
            <v>24</v>
          </cell>
          <cell r="L442">
            <v>14</v>
          </cell>
          <cell r="M442">
            <v>16</v>
          </cell>
          <cell r="N442">
            <v>58</v>
          </cell>
          <cell r="O442">
            <v>16</v>
          </cell>
          <cell r="P442">
            <v>10</v>
          </cell>
          <cell r="Q442">
            <v>0.05</v>
          </cell>
          <cell r="R442">
            <v>0.04</v>
          </cell>
          <cell r="S442">
            <v>1.6666666666666666E-2</v>
          </cell>
          <cell r="V442">
            <v>8</v>
          </cell>
          <cell r="W442">
            <v>11</v>
          </cell>
          <cell r="X442">
            <v>10</v>
          </cell>
          <cell r="Y442">
            <v>7</v>
          </cell>
          <cell r="Z442">
            <v>11</v>
          </cell>
          <cell r="AA442">
            <v>11</v>
          </cell>
          <cell r="AB442">
            <v>0.20199999999999999</v>
          </cell>
        </row>
        <row r="443">
          <cell r="I443">
            <v>20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</row>
        <row r="444">
          <cell r="I444">
            <v>40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</row>
        <row r="445">
          <cell r="I445">
            <v>60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</row>
        <row r="446">
          <cell r="I446">
            <v>80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</row>
        <row r="447">
          <cell r="I447">
            <v>101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</row>
        <row r="448">
          <cell r="I448">
            <v>121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</row>
        <row r="449">
          <cell r="I449">
            <v>141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</row>
        <row r="450">
          <cell r="I450">
            <v>161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</row>
        <row r="451">
          <cell r="I451">
            <v>25</v>
          </cell>
          <cell r="J451">
            <v>11</v>
          </cell>
          <cell r="K451">
            <v>8</v>
          </cell>
          <cell r="L451">
            <v>8</v>
          </cell>
          <cell r="M451">
            <v>8</v>
          </cell>
          <cell r="N451">
            <v>9</v>
          </cell>
          <cell r="O451">
            <v>8</v>
          </cell>
          <cell r="P451">
            <v>4</v>
          </cell>
          <cell r="Q451">
            <v>0.02</v>
          </cell>
          <cell r="R451">
            <v>0.02</v>
          </cell>
          <cell r="S451">
            <v>6.6666666666666662E-3</v>
          </cell>
          <cell r="V451">
            <v>4</v>
          </cell>
          <cell r="W451">
            <v>5</v>
          </cell>
          <cell r="X451">
            <v>4</v>
          </cell>
          <cell r="Y451">
            <v>3</v>
          </cell>
          <cell r="Z451">
            <v>4</v>
          </cell>
          <cell r="AA451">
            <v>3</v>
          </cell>
          <cell r="AB451">
            <v>0.08</v>
          </cell>
        </row>
        <row r="452">
          <cell r="I452">
            <v>50</v>
          </cell>
          <cell r="J452">
            <v>22</v>
          </cell>
          <cell r="K452">
            <v>15</v>
          </cell>
          <cell r="L452">
            <v>15</v>
          </cell>
          <cell r="M452">
            <v>15</v>
          </cell>
          <cell r="N452">
            <v>18</v>
          </cell>
          <cell r="O452">
            <v>16</v>
          </cell>
          <cell r="P452">
            <v>8</v>
          </cell>
          <cell r="Q452">
            <v>0.04</v>
          </cell>
          <cell r="R452">
            <v>0.04</v>
          </cell>
          <cell r="S452">
            <v>1.3333333333333332E-2</v>
          </cell>
          <cell r="V452">
            <v>9</v>
          </cell>
          <cell r="W452">
            <v>10</v>
          </cell>
          <cell r="X452">
            <v>9</v>
          </cell>
          <cell r="Y452">
            <v>5</v>
          </cell>
          <cell r="Z452">
            <v>9</v>
          </cell>
          <cell r="AA452">
            <v>7</v>
          </cell>
          <cell r="AB452">
            <v>0.106</v>
          </cell>
        </row>
        <row r="453">
          <cell r="I453">
            <v>75</v>
          </cell>
          <cell r="J453">
            <v>33</v>
          </cell>
          <cell r="K453">
            <v>23</v>
          </cell>
          <cell r="L453">
            <v>23</v>
          </cell>
          <cell r="M453">
            <v>23</v>
          </cell>
          <cell r="N453">
            <v>28</v>
          </cell>
          <cell r="O453">
            <v>25</v>
          </cell>
          <cell r="P453">
            <v>12</v>
          </cell>
          <cell r="Q453">
            <v>0.06</v>
          </cell>
          <cell r="R453">
            <v>6.25E-2</v>
          </cell>
          <cell r="S453">
            <v>0.02</v>
          </cell>
          <cell r="V453">
            <v>13</v>
          </cell>
          <cell r="W453">
            <v>15</v>
          </cell>
          <cell r="X453">
            <v>13</v>
          </cell>
          <cell r="Y453">
            <v>8</v>
          </cell>
          <cell r="Z453">
            <v>13</v>
          </cell>
          <cell r="AA453">
            <v>10</v>
          </cell>
          <cell r="AB453">
            <v>0.16133333333333333</v>
          </cell>
        </row>
        <row r="454">
          <cell r="I454">
            <v>100</v>
          </cell>
          <cell r="J454">
            <v>44</v>
          </cell>
          <cell r="K454">
            <v>31</v>
          </cell>
          <cell r="L454">
            <v>31</v>
          </cell>
          <cell r="M454">
            <v>31</v>
          </cell>
          <cell r="N454">
            <v>37</v>
          </cell>
          <cell r="O454">
            <v>33</v>
          </cell>
          <cell r="P454">
            <v>16</v>
          </cell>
          <cell r="Q454">
            <v>0.08</v>
          </cell>
          <cell r="R454">
            <v>8.2500000000000004E-2</v>
          </cell>
          <cell r="S454">
            <v>2.6666666666666665E-2</v>
          </cell>
          <cell r="V454">
            <v>18</v>
          </cell>
          <cell r="W454">
            <v>20</v>
          </cell>
          <cell r="X454">
            <v>18</v>
          </cell>
          <cell r="Y454">
            <v>11</v>
          </cell>
          <cell r="Z454">
            <v>18</v>
          </cell>
          <cell r="AA454">
            <v>13</v>
          </cell>
          <cell r="AB454">
            <v>0.21533333333333335</v>
          </cell>
        </row>
        <row r="455">
          <cell r="I455">
            <v>125</v>
          </cell>
          <cell r="J455">
            <v>55</v>
          </cell>
          <cell r="K455">
            <v>38</v>
          </cell>
          <cell r="L455">
            <v>38</v>
          </cell>
          <cell r="M455">
            <v>38</v>
          </cell>
          <cell r="N455">
            <v>46</v>
          </cell>
          <cell r="O455">
            <v>41</v>
          </cell>
          <cell r="P455">
            <v>20</v>
          </cell>
          <cell r="Q455">
            <v>0.1</v>
          </cell>
          <cell r="R455">
            <v>0.10249999999999999</v>
          </cell>
          <cell r="S455">
            <v>3.3333333333333333E-2</v>
          </cell>
          <cell r="V455">
            <v>22</v>
          </cell>
          <cell r="W455">
            <v>25</v>
          </cell>
          <cell r="X455">
            <v>22</v>
          </cell>
          <cell r="Y455">
            <v>13</v>
          </cell>
          <cell r="Z455">
            <v>22</v>
          </cell>
          <cell r="AA455">
            <v>16</v>
          </cell>
          <cell r="AB455">
            <v>0.26733333333333337</v>
          </cell>
        </row>
        <row r="456">
          <cell r="I456">
            <v>150</v>
          </cell>
          <cell r="J456">
            <v>66</v>
          </cell>
          <cell r="K456">
            <v>46</v>
          </cell>
          <cell r="L456">
            <v>46</v>
          </cell>
          <cell r="M456">
            <v>46</v>
          </cell>
          <cell r="N456">
            <v>55</v>
          </cell>
          <cell r="O456">
            <v>49</v>
          </cell>
          <cell r="P456">
            <v>24</v>
          </cell>
          <cell r="Q456">
            <v>0.12</v>
          </cell>
          <cell r="R456">
            <v>0.1225</v>
          </cell>
          <cell r="S456">
            <v>0.04</v>
          </cell>
          <cell r="V456">
            <v>26</v>
          </cell>
          <cell r="W456">
            <v>30</v>
          </cell>
          <cell r="X456">
            <v>26</v>
          </cell>
          <cell r="Y456">
            <v>16</v>
          </cell>
          <cell r="Z456">
            <v>26</v>
          </cell>
          <cell r="AA456">
            <v>20</v>
          </cell>
          <cell r="AB456">
            <v>0.3213333333333333</v>
          </cell>
        </row>
        <row r="457">
          <cell r="I457">
            <v>175</v>
          </cell>
          <cell r="J457">
            <v>77</v>
          </cell>
          <cell r="K457">
            <v>54</v>
          </cell>
          <cell r="L457">
            <v>54</v>
          </cell>
          <cell r="M457">
            <v>54</v>
          </cell>
          <cell r="N457">
            <v>65</v>
          </cell>
          <cell r="O457">
            <v>58</v>
          </cell>
          <cell r="P457">
            <v>28</v>
          </cell>
          <cell r="Q457">
            <v>0.14000000000000001</v>
          </cell>
          <cell r="R457">
            <v>0.14499999999999999</v>
          </cell>
          <cell r="S457">
            <v>4.6666666666666669E-2</v>
          </cell>
          <cell r="V457">
            <v>31</v>
          </cell>
          <cell r="W457">
            <v>35</v>
          </cell>
          <cell r="X457">
            <v>31</v>
          </cell>
          <cell r="Y457">
            <v>19</v>
          </cell>
          <cell r="Z457">
            <v>31</v>
          </cell>
          <cell r="AA457">
            <v>23</v>
          </cell>
          <cell r="AB457">
            <v>0.37666666666666665</v>
          </cell>
        </row>
        <row r="458">
          <cell r="I458">
            <v>200</v>
          </cell>
          <cell r="J458">
            <v>88</v>
          </cell>
          <cell r="K458">
            <v>61</v>
          </cell>
          <cell r="L458">
            <v>61</v>
          </cell>
          <cell r="M458">
            <v>61</v>
          </cell>
          <cell r="N458">
            <v>74</v>
          </cell>
          <cell r="O458">
            <v>66</v>
          </cell>
          <cell r="P458">
            <v>32</v>
          </cell>
          <cell r="Q458">
            <v>0.16</v>
          </cell>
          <cell r="R458">
            <v>0.16500000000000001</v>
          </cell>
          <cell r="S458">
            <v>5.333333333333333E-2</v>
          </cell>
          <cell r="V458">
            <v>35</v>
          </cell>
          <cell r="W458">
            <v>40</v>
          </cell>
          <cell r="X458">
            <v>35</v>
          </cell>
          <cell r="Y458">
            <v>22</v>
          </cell>
          <cell r="Z458">
            <v>35</v>
          </cell>
          <cell r="AA458">
            <v>26</v>
          </cell>
          <cell r="AB458">
            <v>0.4286666666666667</v>
          </cell>
        </row>
        <row r="459">
          <cell r="I459">
            <v>22</v>
          </cell>
          <cell r="J459">
            <v>8</v>
          </cell>
          <cell r="K459">
            <v>6</v>
          </cell>
          <cell r="L459">
            <v>6</v>
          </cell>
          <cell r="M459">
            <v>6</v>
          </cell>
          <cell r="N459">
            <v>7</v>
          </cell>
          <cell r="O459">
            <v>6</v>
          </cell>
          <cell r="P459">
            <v>3</v>
          </cell>
          <cell r="Q459">
            <v>1.4999999999999999E-2</v>
          </cell>
          <cell r="R459">
            <v>1.4999999999999999E-2</v>
          </cell>
          <cell r="S459">
            <v>5.0000000000000001E-3</v>
          </cell>
          <cell r="V459">
            <v>3</v>
          </cell>
          <cell r="W459">
            <v>4</v>
          </cell>
          <cell r="X459">
            <v>3</v>
          </cell>
          <cell r="Y459">
            <v>2</v>
          </cell>
          <cell r="Z459">
            <v>3</v>
          </cell>
          <cell r="AA459">
            <v>2</v>
          </cell>
          <cell r="AB459">
            <v>0.08</v>
          </cell>
        </row>
        <row r="460">
          <cell r="I460">
            <v>44</v>
          </cell>
          <cell r="J460">
            <v>16</v>
          </cell>
          <cell r="K460">
            <v>11</v>
          </cell>
          <cell r="L460">
            <v>12</v>
          </cell>
          <cell r="M460">
            <v>12</v>
          </cell>
          <cell r="N460">
            <v>14</v>
          </cell>
          <cell r="O460">
            <v>12</v>
          </cell>
          <cell r="P460">
            <v>6</v>
          </cell>
          <cell r="Q460">
            <v>0.03</v>
          </cell>
          <cell r="R460">
            <v>0.03</v>
          </cell>
          <cell r="S460">
            <v>0.01</v>
          </cell>
          <cell r="V460">
            <v>7</v>
          </cell>
          <cell r="W460">
            <v>7</v>
          </cell>
          <cell r="X460">
            <v>7</v>
          </cell>
          <cell r="Y460">
            <v>4</v>
          </cell>
          <cell r="Z460">
            <v>7</v>
          </cell>
          <cell r="AA460">
            <v>5</v>
          </cell>
          <cell r="AB460">
            <v>8.4666666666666668E-2</v>
          </cell>
        </row>
        <row r="461">
          <cell r="I461">
            <v>66</v>
          </cell>
          <cell r="J461">
            <v>25</v>
          </cell>
          <cell r="K461">
            <v>17</v>
          </cell>
          <cell r="L461">
            <v>17</v>
          </cell>
          <cell r="M461">
            <v>17</v>
          </cell>
          <cell r="N461">
            <v>21</v>
          </cell>
          <cell r="O461">
            <v>19</v>
          </cell>
          <cell r="P461">
            <v>9</v>
          </cell>
          <cell r="Q461">
            <v>4.4999999999999998E-2</v>
          </cell>
          <cell r="R461">
            <v>4.7500000000000001E-2</v>
          </cell>
          <cell r="S461">
            <v>1.4999999999999999E-2</v>
          </cell>
          <cell r="V461">
            <v>10</v>
          </cell>
          <cell r="W461">
            <v>11</v>
          </cell>
          <cell r="X461">
            <v>10</v>
          </cell>
          <cell r="Y461">
            <v>6</v>
          </cell>
          <cell r="Z461">
            <v>10</v>
          </cell>
          <cell r="AA461">
            <v>7</v>
          </cell>
          <cell r="AB461">
            <v>0.12733333333333333</v>
          </cell>
        </row>
        <row r="462">
          <cell r="I462">
            <v>88</v>
          </cell>
          <cell r="J462">
            <v>33</v>
          </cell>
          <cell r="K462">
            <v>23</v>
          </cell>
          <cell r="L462">
            <v>23</v>
          </cell>
          <cell r="M462">
            <v>23</v>
          </cell>
          <cell r="N462">
            <v>28</v>
          </cell>
          <cell r="O462">
            <v>25</v>
          </cell>
          <cell r="P462">
            <v>12</v>
          </cell>
          <cell r="Q462">
            <v>0.06</v>
          </cell>
          <cell r="R462">
            <v>6.25E-2</v>
          </cell>
          <cell r="S462">
            <v>0.02</v>
          </cell>
          <cell r="V462">
            <v>13</v>
          </cell>
          <cell r="W462">
            <v>15</v>
          </cell>
          <cell r="X462">
            <v>13</v>
          </cell>
          <cell r="Y462">
            <v>8</v>
          </cell>
          <cell r="Z462">
            <v>13</v>
          </cell>
          <cell r="AA462">
            <v>10</v>
          </cell>
          <cell r="AB462">
            <v>0.17</v>
          </cell>
        </row>
        <row r="463">
          <cell r="I463">
            <v>110</v>
          </cell>
          <cell r="J463">
            <v>41</v>
          </cell>
          <cell r="K463">
            <v>29</v>
          </cell>
          <cell r="L463">
            <v>29</v>
          </cell>
          <cell r="M463">
            <v>29</v>
          </cell>
          <cell r="N463">
            <v>35</v>
          </cell>
          <cell r="O463">
            <v>31</v>
          </cell>
          <cell r="P463">
            <v>15</v>
          </cell>
          <cell r="Q463">
            <v>7.4999999999999997E-2</v>
          </cell>
          <cell r="R463">
            <v>7.7499999999999999E-2</v>
          </cell>
          <cell r="S463">
            <v>2.5000000000000001E-2</v>
          </cell>
          <cell r="V463">
            <v>17</v>
          </cell>
          <cell r="W463">
            <v>19</v>
          </cell>
          <cell r="X463">
            <v>17</v>
          </cell>
          <cell r="Y463">
            <v>10</v>
          </cell>
          <cell r="Z463">
            <v>17</v>
          </cell>
          <cell r="AA463">
            <v>12</v>
          </cell>
          <cell r="AB463">
            <v>0.21266666666666667</v>
          </cell>
        </row>
        <row r="464">
          <cell r="I464">
            <v>132</v>
          </cell>
          <cell r="J464">
            <v>49</v>
          </cell>
          <cell r="K464">
            <v>34</v>
          </cell>
          <cell r="L464">
            <v>35</v>
          </cell>
          <cell r="M464">
            <v>35</v>
          </cell>
          <cell r="N464">
            <v>41</v>
          </cell>
          <cell r="O464">
            <v>37</v>
          </cell>
          <cell r="P464">
            <v>18</v>
          </cell>
          <cell r="Q464">
            <v>0.09</v>
          </cell>
          <cell r="R464">
            <v>9.2499999999999999E-2</v>
          </cell>
          <cell r="S464">
            <v>0.03</v>
          </cell>
          <cell r="V464">
            <v>20</v>
          </cell>
          <cell r="W464">
            <v>22</v>
          </cell>
          <cell r="X464">
            <v>20</v>
          </cell>
          <cell r="Y464">
            <v>12</v>
          </cell>
          <cell r="Z464">
            <v>20</v>
          </cell>
          <cell r="AA464">
            <v>15</v>
          </cell>
          <cell r="AB464">
            <v>0.254</v>
          </cell>
        </row>
        <row r="465">
          <cell r="I465">
            <v>155</v>
          </cell>
          <cell r="J465">
            <v>57</v>
          </cell>
          <cell r="K465">
            <v>40</v>
          </cell>
          <cell r="L465">
            <v>40</v>
          </cell>
          <cell r="M465">
            <v>40</v>
          </cell>
          <cell r="N465">
            <v>48</v>
          </cell>
          <cell r="O465">
            <v>43</v>
          </cell>
          <cell r="P465">
            <v>21</v>
          </cell>
          <cell r="Q465">
            <v>0.105</v>
          </cell>
          <cell r="R465">
            <v>0.1075</v>
          </cell>
          <cell r="S465">
            <v>3.5000000000000003E-2</v>
          </cell>
          <cell r="V465">
            <v>23</v>
          </cell>
          <cell r="W465">
            <v>26</v>
          </cell>
          <cell r="X465">
            <v>23</v>
          </cell>
          <cell r="Y465">
            <v>14</v>
          </cell>
          <cell r="Z465">
            <v>23</v>
          </cell>
          <cell r="AA465">
            <v>17</v>
          </cell>
          <cell r="AB465">
            <v>0.29600000000000004</v>
          </cell>
        </row>
        <row r="466">
          <cell r="I466">
            <v>177</v>
          </cell>
          <cell r="J466">
            <v>66</v>
          </cell>
          <cell r="K466">
            <v>46</v>
          </cell>
          <cell r="L466">
            <v>46</v>
          </cell>
          <cell r="M466">
            <v>46</v>
          </cell>
          <cell r="N466">
            <v>55</v>
          </cell>
          <cell r="O466">
            <v>49</v>
          </cell>
          <cell r="P466">
            <v>24</v>
          </cell>
          <cell r="Q466">
            <v>0.12</v>
          </cell>
          <cell r="R466">
            <v>0.1225</v>
          </cell>
          <cell r="S466">
            <v>0.04</v>
          </cell>
          <cell r="V466">
            <v>26</v>
          </cell>
          <cell r="W466">
            <v>30</v>
          </cell>
          <cell r="X466">
            <v>26</v>
          </cell>
          <cell r="Y466">
            <v>16</v>
          </cell>
          <cell r="Z466">
            <v>26</v>
          </cell>
          <cell r="AA466">
            <v>20</v>
          </cell>
          <cell r="AB466">
            <v>0.33933333333333332</v>
          </cell>
        </row>
        <row r="467">
          <cell r="I467">
            <v>24</v>
          </cell>
          <cell r="J467">
            <v>3</v>
          </cell>
          <cell r="K467">
            <v>2</v>
          </cell>
          <cell r="L467">
            <v>2</v>
          </cell>
          <cell r="M467">
            <v>2</v>
          </cell>
          <cell r="N467">
            <v>3</v>
          </cell>
          <cell r="O467">
            <v>3</v>
          </cell>
          <cell r="P467">
            <v>1</v>
          </cell>
          <cell r="Q467">
            <v>5.0000000000000001E-3</v>
          </cell>
          <cell r="R467">
            <v>7.4999999999999997E-3</v>
          </cell>
          <cell r="S467">
            <v>1.6666666666666666E-3</v>
          </cell>
          <cell r="V467">
            <v>1</v>
          </cell>
          <cell r="W467">
            <v>2</v>
          </cell>
          <cell r="X467">
            <v>1</v>
          </cell>
          <cell r="Y467">
            <v>1</v>
          </cell>
          <cell r="Z467">
            <v>1</v>
          </cell>
          <cell r="AA467">
            <v>1</v>
          </cell>
          <cell r="AB467">
            <v>0.08</v>
          </cell>
        </row>
        <row r="468">
          <cell r="I468">
            <v>48</v>
          </cell>
          <cell r="J468">
            <v>7</v>
          </cell>
          <cell r="K468">
            <v>5</v>
          </cell>
          <cell r="L468">
            <v>5</v>
          </cell>
          <cell r="M468">
            <v>5</v>
          </cell>
          <cell r="N468">
            <v>6</v>
          </cell>
          <cell r="O468">
            <v>5</v>
          </cell>
          <cell r="P468">
            <v>3</v>
          </cell>
          <cell r="Q468">
            <v>1.4999999999999999E-2</v>
          </cell>
          <cell r="R468">
            <v>1.2500000000000001E-2</v>
          </cell>
          <cell r="S468">
            <v>5.0000000000000001E-3</v>
          </cell>
          <cell r="V468">
            <v>3</v>
          </cell>
          <cell r="W468">
            <v>3</v>
          </cell>
          <cell r="X468">
            <v>3</v>
          </cell>
          <cell r="Y468">
            <v>2</v>
          </cell>
          <cell r="Z468">
            <v>3</v>
          </cell>
          <cell r="AA468">
            <v>2</v>
          </cell>
          <cell r="AB468">
            <v>0.08</v>
          </cell>
        </row>
        <row r="469">
          <cell r="I469">
            <v>72</v>
          </cell>
          <cell r="J469">
            <v>10</v>
          </cell>
          <cell r="K469">
            <v>7</v>
          </cell>
          <cell r="L469">
            <v>7</v>
          </cell>
          <cell r="M469">
            <v>7</v>
          </cell>
          <cell r="N469">
            <v>9</v>
          </cell>
          <cell r="O469">
            <v>8</v>
          </cell>
          <cell r="P469">
            <v>4</v>
          </cell>
          <cell r="Q469">
            <v>0.02</v>
          </cell>
          <cell r="R469">
            <v>0.02</v>
          </cell>
          <cell r="S469">
            <v>6.6666666666666662E-3</v>
          </cell>
          <cell r="V469">
            <v>4</v>
          </cell>
          <cell r="W469">
            <v>5</v>
          </cell>
          <cell r="X469">
            <v>4</v>
          </cell>
          <cell r="Y469">
            <v>3</v>
          </cell>
          <cell r="Z469">
            <v>4</v>
          </cell>
          <cell r="AA469">
            <v>3</v>
          </cell>
          <cell r="AB469">
            <v>8.266666666666668E-2</v>
          </cell>
        </row>
        <row r="470">
          <cell r="I470">
            <v>96</v>
          </cell>
          <cell r="J470">
            <v>14</v>
          </cell>
          <cell r="K470">
            <v>10</v>
          </cell>
          <cell r="L470">
            <v>10</v>
          </cell>
          <cell r="M470">
            <v>10</v>
          </cell>
          <cell r="N470">
            <v>12</v>
          </cell>
          <cell r="O470">
            <v>10</v>
          </cell>
          <cell r="P470">
            <v>5</v>
          </cell>
          <cell r="Q470">
            <v>2.5000000000000001E-2</v>
          </cell>
          <cell r="R470">
            <v>2.5000000000000001E-2</v>
          </cell>
          <cell r="S470">
            <v>8.3333333333333332E-3</v>
          </cell>
          <cell r="V470">
            <v>6</v>
          </cell>
          <cell r="W470">
            <v>6</v>
          </cell>
          <cell r="X470">
            <v>6</v>
          </cell>
          <cell r="Y470">
            <v>3</v>
          </cell>
          <cell r="Z470">
            <v>6</v>
          </cell>
          <cell r="AA470">
            <v>4</v>
          </cell>
          <cell r="AB470">
            <v>0.11133333333333333</v>
          </cell>
        </row>
        <row r="471">
          <cell r="I471">
            <v>120</v>
          </cell>
          <cell r="J471">
            <v>17</v>
          </cell>
          <cell r="K471">
            <v>12</v>
          </cell>
          <cell r="L471">
            <v>12</v>
          </cell>
          <cell r="M471">
            <v>12</v>
          </cell>
          <cell r="N471">
            <v>14</v>
          </cell>
          <cell r="O471">
            <v>13</v>
          </cell>
          <cell r="P471">
            <v>6</v>
          </cell>
          <cell r="Q471">
            <v>0.03</v>
          </cell>
          <cell r="R471">
            <v>3.2500000000000001E-2</v>
          </cell>
          <cell r="S471">
            <v>0.01</v>
          </cell>
          <cell r="V471">
            <v>7</v>
          </cell>
          <cell r="W471">
            <v>8</v>
          </cell>
          <cell r="X471">
            <v>7</v>
          </cell>
          <cell r="Y471">
            <v>4</v>
          </cell>
          <cell r="Z471">
            <v>7</v>
          </cell>
          <cell r="AA471">
            <v>5</v>
          </cell>
          <cell r="AB471">
            <v>0.13733333333333334</v>
          </cell>
        </row>
        <row r="472">
          <cell r="I472">
            <v>144</v>
          </cell>
          <cell r="J472">
            <v>21</v>
          </cell>
          <cell r="K472">
            <v>14</v>
          </cell>
          <cell r="L472">
            <v>14</v>
          </cell>
          <cell r="M472">
            <v>14</v>
          </cell>
          <cell r="N472">
            <v>17</v>
          </cell>
          <cell r="O472">
            <v>15</v>
          </cell>
          <cell r="P472">
            <v>8</v>
          </cell>
          <cell r="Q472">
            <v>0.04</v>
          </cell>
          <cell r="R472">
            <v>3.7499999999999999E-2</v>
          </cell>
          <cell r="S472">
            <v>1.3333333333333332E-2</v>
          </cell>
          <cell r="V472">
            <v>8</v>
          </cell>
          <cell r="W472">
            <v>9</v>
          </cell>
          <cell r="X472">
            <v>8</v>
          </cell>
          <cell r="Y472">
            <v>5</v>
          </cell>
          <cell r="Z472">
            <v>8</v>
          </cell>
          <cell r="AA472">
            <v>6</v>
          </cell>
          <cell r="AB472">
            <v>0.16466666666666666</v>
          </cell>
        </row>
        <row r="473">
          <cell r="I473">
            <v>168</v>
          </cell>
          <cell r="J473">
            <v>24</v>
          </cell>
          <cell r="K473">
            <v>17</v>
          </cell>
          <cell r="L473">
            <v>17</v>
          </cell>
          <cell r="M473">
            <v>17</v>
          </cell>
          <cell r="N473">
            <v>20</v>
          </cell>
          <cell r="O473">
            <v>18</v>
          </cell>
          <cell r="P473">
            <v>9</v>
          </cell>
          <cell r="Q473">
            <v>4.4999999999999998E-2</v>
          </cell>
          <cell r="R473">
            <v>4.4999999999999998E-2</v>
          </cell>
          <cell r="S473">
            <v>1.4999999999999999E-2</v>
          </cell>
          <cell r="V473">
            <v>10</v>
          </cell>
          <cell r="W473">
            <v>11</v>
          </cell>
          <cell r="X473">
            <v>10</v>
          </cell>
          <cell r="Y473">
            <v>6</v>
          </cell>
          <cell r="Z473">
            <v>10</v>
          </cell>
          <cell r="AA473">
            <v>7</v>
          </cell>
          <cell r="AB473">
            <v>0.19333333333333333</v>
          </cell>
        </row>
        <row r="474">
          <cell r="I474">
            <v>192</v>
          </cell>
          <cell r="J474">
            <v>27</v>
          </cell>
          <cell r="K474">
            <v>19</v>
          </cell>
          <cell r="L474">
            <v>19</v>
          </cell>
          <cell r="M474">
            <v>19</v>
          </cell>
          <cell r="N474">
            <v>23</v>
          </cell>
          <cell r="O474">
            <v>21</v>
          </cell>
          <cell r="P474">
            <v>10</v>
          </cell>
          <cell r="Q474">
            <v>0.05</v>
          </cell>
          <cell r="R474">
            <v>5.2499999999999998E-2</v>
          </cell>
          <cell r="S474">
            <v>1.6666666666666666E-2</v>
          </cell>
          <cell r="V474">
            <v>11</v>
          </cell>
          <cell r="W474">
            <v>12</v>
          </cell>
          <cell r="X474">
            <v>11</v>
          </cell>
          <cell r="Y474">
            <v>7</v>
          </cell>
          <cell r="Z474">
            <v>11</v>
          </cell>
          <cell r="AA474">
            <v>8</v>
          </cell>
          <cell r="AB474">
            <v>0.22</v>
          </cell>
        </row>
        <row r="475">
          <cell r="I475">
            <v>27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</row>
        <row r="476">
          <cell r="I476">
            <v>55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</row>
        <row r="477">
          <cell r="I477">
            <v>82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</row>
        <row r="478">
          <cell r="I478">
            <v>109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</row>
        <row r="479">
          <cell r="I479">
            <v>137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</row>
        <row r="480">
          <cell r="I480">
            <v>164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</row>
        <row r="481">
          <cell r="I481">
            <v>192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</row>
        <row r="482">
          <cell r="I482">
            <v>219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</row>
        <row r="483">
          <cell r="I483">
            <v>30</v>
          </cell>
          <cell r="J483">
            <v>12</v>
          </cell>
          <cell r="K483">
            <v>7</v>
          </cell>
          <cell r="L483">
            <v>9</v>
          </cell>
          <cell r="M483">
            <v>9</v>
          </cell>
          <cell r="N483">
            <v>7</v>
          </cell>
          <cell r="O483">
            <v>6</v>
          </cell>
          <cell r="P483">
            <v>5</v>
          </cell>
          <cell r="Q483">
            <v>2.5000000000000001E-2</v>
          </cell>
          <cell r="R483">
            <v>1.4999999999999999E-2</v>
          </cell>
          <cell r="S483">
            <v>8.3333333333333332E-3</v>
          </cell>
          <cell r="V483">
            <v>4</v>
          </cell>
          <cell r="W483">
            <v>4</v>
          </cell>
          <cell r="X483">
            <v>5</v>
          </cell>
          <cell r="Y483">
            <v>4</v>
          </cell>
          <cell r="Z483">
            <v>3</v>
          </cell>
          <cell r="AA483">
            <v>3</v>
          </cell>
          <cell r="AB483">
            <v>0.08</v>
          </cell>
        </row>
        <row r="484">
          <cell r="I484">
            <v>60</v>
          </cell>
          <cell r="J484">
            <v>24</v>
          </cell>
          <cell r="K484">
            <v>14</v>
          </cell>
          <cell r="L484">
            <v>19</v>
          </cell>
          <cell r="M484">
            <v>18</v>
          </cell>
          <cell r="N484">
            <v>14</v>
          </cell>
          <cell r="O484">
            <v>13</v>
          </cell>
          <cell r="P484">
            <v>9</v>
          </cell>
          <cell r="Q484">
            <v>4.4999999999999998E-2</v>
          </cell>
          <cell r="R484">
            <v>3.2500000000000001E-2</v>
          </cell>
          <cell r="S484">
            <v>1.4999999999999999E-2</v>
          </cell>
          <cell r="V484">
            <v>8</v>
          </cell>
          <cell r="W484">
            <v>8</v>
          </cell>
          <cell r="X484">
            <v>10</v>
          </cell>
          <cell r="Y484">
            <v>9</v>
          </cell>
          <cell r="Z484">
            <v>7</v>
          </cell>
          <cell r="AA484">
            <v>5</v>
          </cell>
          <cell r="AB484">
            <v>0.114</v>
          </cell>
        </row>
        <row r="485">
          <cell r="I485">
            <v>91</v>
          </cell>
          <cell r="J485">
            <v>36</v>
          </cell>
          <cell r="K485">
            <v>21</v>
          </cell>
          <cell r="L485">
            <v>28</v>
          </cell>
          <cell r="M485">
            <v>28</v>
          </cell>
          <cell r="N485">
            <v>21</v>
          </cell>
          <cell r="O485">
            <v>19</v>
          </cell>
          <cell r="P485">
            <v>14</v>
          </cell>
          <cell r="Q485">
            <v>7.0000000000000007E-2</v>
          </cell>
          <cell r="R485">
            <v>4.7500000000000001E-2</v>
          </cell>
          <cell r="S485">
            <v>2.3333333333333334E-2</v>
          </cell>
          <cell r="V485">
            <v>12</v>
          </cell>
          <cell r="W485">
            <v>12</v>
          </cell>
          <cell r="X485">
            <v>15</v>
          </cell>
          <cell r="Y485">
            <v>13</v>
          </cell>
          <cell r="Z485">
            <v>10</v>
          </cell>
          <cell r="AA485">
            <v>8</v>
          </cell>
          <cell r="AB485">
            <v>0.17199999999999999</v>
          </cell>
        </row>
        <row r="486">
          <cell r="I486">
            <v>121</v>
          </cell>
          <cell r="J486">
            <v>48</v>
          </cell>
          <cell r="K486">
            <v>28</v>
          </cell>
          <cell r="L486">
            <v>37</v>
          </cell>
          <cell r="M486">
            <v>37</v>
          </cell>
          <cell r="N486">
            <v>28</v>
          </cell>
          <cell r="O486">
            <v>25</v>
          </cell>
          <cell r="P486">
            <v>18</v>
          </cell>
          <cell r="Q486">
            <v>0.09</v>
          </cell>
          <cell r="R486">
            <v>6.25E-2</v>
          </cell>
          <cell r="S486">
            <v>0.03</v>
          </cell>
          <cell r="V486">
            <v>15</v>
          </cell>
          <cell r="W486">
            <v>15</v>
          </cell>
          <cell r="X486">
            <v>20</v>
          </cell>
          <cell r="Y486">
            <v>18</v>
          </cell>
          <cell r="Z486">
            <v>13</v>
          </cell>
          <cell r="AA486">
            <v>11</v>
          </cell>
          <cell r="AB486">
            <v>0.22800000000000001</v>
          </cell>
        </row>
        <row r="487">
          <cell r="I487">
            <v>151</v>
          </cell>
          <cell r="J487">
            <v>60</v>
          </cell>
          <cell r="K487">
            <v>35</v>
          </cell>
          <cell r="L487">
            <v>46</v>
          </cell>
          <cell r="M487">
            <v>46</v>
          </cell>
          <cell r="N487">
            <v>35</v>
          </cell>
          <cell r="O487">
            <v>32</v>
          </cell>
          <cell r="P487">
            <v>23</v>
          </cell>
          <cell r="Q487">
            <v>0.115</v>
          </cell>
          <cell r="R487">
            <v>0.08</v>
          </cell>
          <cell r="S487">
            <v>3.8333333333333337E-2</v>
          </cell>
          <cell r="V487">
            <v>19</v>
          </cell>
          <cell r="W487">
            <v>19</v>
          </cell>
          <cell r="X487">
            <v>25</v>
          </cell>
          <cell r="Y487">
            <v>22</v>
          </cell>
          <cell r="Z487">
            <v>16</v>
          </cell>
          <cell r="AA487">
            <v>13</v>
          </cell>
          <cell r="AB487">
            <v>0.28533333333333333</v>
          </cell>
        </row>
        <row r="488">
          <cell r="I488">
            <v>181</v>
          </cell>
          <cell r="J488">
            <v>73</v>
          </cell>
          <cell r="K488">
            <v>41</v>
          </cell>
          <cell r="L488">
            <v>56</v>
          </cell>
          <cell r="M488">
            <v>55</v>
          </cell>
          <cell r="N488">
            <v>41</v>
          </cell>
          <cell r="O488">
            <v>38</v>
          </cell>
          <cell r="P488">
            <v>28</v>
          </cell>
          <cell r="Q488">
            <v>0.14000000000000001</v>
          </cell>
          <cell r="R488">
            <v>9.5000000000000001E-2</v>
          </cell>
          <cell r="S488">
            <v>4.6666666666666669E-2</v>
          </cell>
          <cell r="V488">
            <v>23</v>
          </cell>
          <cell r="W488">
            <v>23</v>
          </cell>
          <cell r="X488">
            <v>30</v>
          </cell>
          <cell r="Y488">
            <v>26</v>
          </cell>
          <cell r="Z488">
            <v>20</v>
          </cell>
          <cell r="AA488">
            <v>16</v>
          </cell>
          <cell r="AB488">
            <v>0.34200000000000003</v>
          </cell>
        </row>
        <row r="489">
          <cell r="I489">
            <v>211</v>
          </cell>
          <cell r="J489">
            <v>85</v>
          </cell>
          <cell r="K489">
            <v>48</v>
          </cell>
          <cell r="L489">
            <v>65</v>
          </cell>
          <cell r="M489">
            <v>65</v>
          </cell>
          <cell r="N489">
            <v>48</v>
          </cell>
          <cell r="O489">
            <v>44</v>
          </cell>
          <cell r="P489">
            <v>32</v>
          </cell>
          <cell r="Q489">
            <v>0.16</v>
          </cell>
          <cell r="R489">
            <v>0.11</v>
          </cell>
          <cell r="S489">
            <v>5.333333333333333E-2</v>
          </cell>
          <cell r="V489">
            <v>27</v>
          </cell>
          <cell r="W489">
            <v>27</v>
          </cell>
          <cell r="X489">
            <v>35</v>
          </cell>
          <cell r="Y489">
            <v>31</v>
          </cell>
          <cell r="Z489">
            <v>23</v>
          </cell>
          <cell r="AA489">
            <v>19</v>
          </cell>
          <cell r="AB489">
            <v>0.39866666666666667</v>
          </cell>
        </row>
        <row r="490">
          <cell r="I490">
            <v>242</v>
          </cell>
          <cell r="J490">
            <v>97</v>
          </cell>
          <cell r="K490">
            <v>55</v>
          </cell>
          <cell r="L490">
            <v>74</v>
          </cell>
          <cell r="M490">
            <v>74</v>
          </cell>
          <cell r="N490">
            <v>55</v>
          </cell>
          <cell r="O490">
            <v>51</v>
          </cell>
          <cell r="P490">
            <v>37</v>
          </cell>
          <cell r="Q490">
            <v>0.185</v>
          </cell>
          <cell r="R490">
            <v>0.1275</v>
          </cell>
          <cell r="S490">
            <v>6.1666666666666668E-2</v>
          </cell>
          <cell r="V490">
            <v>31</v>
          </cell>
          <cell r="W490">
            <v>31</v>
          </cell>
          <cell r="X490">
            <v>40</v>
          </cell>
          <cell r="Y490">
            <v>35</v>
          </cell>
          <cell r="Z490">
            <v>26</v>
          </cell>
          <cell r="AA490">
            <v>22</v>
          </cell>
          <cell r="AB490">
            <v>0.45666666666666667</v>
          </cell>
        </row>
        <row r="491">
          <cell r="I491">
            <v>27</v>
          </cell>
          <cell r="J491">
            <v>9</v>
          </cell>
          <cell r="K491">
            <v>5</v>
          </cell>
          <cell r="L491">
            <v>7</v>
          </cell>
          <cell r="M491">
            <v>7</v>
          </cell>
          <cell r="N491">
            <v>5</v>
          </cell>
          <cell r="O491">
            <v>5</v>
          </cell>
          <cell r="P491">
            <v>3</v>
          </cell>
          <cell r="Q491">
            <v>1.4999999999999999E-2</v>
          </cell>
          <cell r="R491">
            <v>1.2500000000000001E-2</v>
          </cell>
          <cell r="S491">
            <v>5.0000000000000001E-3</v>
          </cell>
          <cell r="V491">
            <v>3</v>
          </cell>
          <cell r="W491">
            <v>3</v>
          </cell>
          <cell r="X491">
            <v>4</v>
          </cell>
          <cell r="Y491">
            <v>3</v>
          </cell>
          <cell r="Z491">
            <v>2</v>
          </cell>
          <cell r="AA491">
            <v>2</v>
          </cell>
          <cell r="AB491">
            <v>0.08</v>
          </cell>
        </row>
        <row r="492">
          <cell r="I492">
            <v>53</v>
          </cell>
          <cell r="J492">
            <v>18</v>
          </cell>
          <cell r="K492">
            <v>10</v>
          </cell>
          <cell r="L492">
            <v>14</v>
          </cell>
          <cell r="M492">
            <v>14</v>
          </cell>
          <cell r="N492">
            <v>10</v>
          </cell>
          <cell r="O492">
            <v>10</v>
          </cell>
          <cell r="P492">
            <v>7</v>
          </cell>
          <cell r="Q492">
            <v>3.5000000000000003E-2</v>
          </cell>
          <cell r="R492">
            <v>2.5000000000000001E-2</v>
          </cell>
          <cell r="S492">
            <v>1.1666666666666667E-2</v>
          </cell>
          <cell r="V492">
            <v>6</v>
          </cell>
          <cell r="W492">
            <v>6</v>
          </cell>
          <cell r="X492">
            <v>7</v>
          </cell>
          <cell r="Y492">
            <v>7</v>
          </cell>
          <cell r="Z492">
            <v>5</v>
          </cell>
          <cell r="AA492">
            <v>4</v>
          </cell>
          <cell r="AB492">
            <v>9.0666666666666659E-2</v>
          </cell>
        </row>
        <row r="493">
          <cell r="I493">
            <v>80</v>
          </cell>
          <cell r="J493">
            <v>27</v>
          </cell>
          <cell r="K493">
            <v>16</v>
          </cell>
          <cell r="L493">
            <v>21</v>
          </cell>
          <cell r="M493">
            <v>21</v>
          </cell>
          <cell r="N493">
            <v>16</v>
          </cell>
          <cell r="O493">
            <v>14</v>
          </cell>
          <cell r="P493">
            <v>10</v>
          </cell>
          <cell r="Q493">
            <v>0.05</v>
          </cell>
          <cell r="R493">
            <v>3.5000000000000003E-2</v>
          </cell>
          <cell r="S493">
            <v>1.6666666666666666E-2</v>
          </cell>
          <cell r="V493">
            <v>9</v>
          </cell>
          <cell r="W493">
            <v>9</v>
          </cell>
          <cell r="X493">
            <v>11</v>
          </cell>
          <cell r="Y493">
            <v>10</v>
          </cell>
          <cell r="Z493">
            <v>7</v>
          </cell>
          <cell r="AA493">
            <v>6</v>
          </cell>
          <cell r="AB493">
            <v>0.13666666666666666</v>
          </cell>
        </row>
        <row r="494">
          <cell r="I494">
            <v>107</v>
          </cell>
          <cell r="J494">
            <v>36</v>
          </cell>
          <cell r="K494">
            <v>21</v>
          </cell>
          <cell r="L494">
            <v>28</v>
          </cell>
          <cell r="M494">
            <v>28</v>
          </cell>
          <cell r="N494">
            <v>21</v>
          </cell>
          <cell r="O494">
            <v>19</v>
          </cell>
          <cell r="P494">
            <v>14</v>
          </cell>
          <cell r="Q494">
            <v>7.0000000000000007E-2</v>
          </cell>
          <cell r="R494">
            <v>4.7500000000000001E-2</v>
          </cell>
          <cell r="S494">
            <v>2.3333333333333334E-2</v>
          </cell>
          <cell r="V494">
            <v>12</v>
          </cell>
          <cell r="W494">
            <v>12</v>
          </cell>
          <cell r="X494">
            <v>15</v>
          </cell>
          <cell r="Y494">
            <v>13</v>
          </cell>
          <cell r="Z494">
            <v>10</v>
          </cell>
          <cell r="AA494">
            <v>8</v>
          </cell>
          <cell r="AB494">
            <v>0.18266666666666664</v>
          </cell>
        </row>
        <row r="495">
          <cell r="I495">
            <v>134</v>
          </cell>
          <cell r="J495">
            <v>45</v>
          </cell>
          <cell r="K495">
            <v>26</v>
          </cell>
          <cell r="L495">
            <v>35</v>
          </cell>
          <cell r="M495">
            <v>35</v>
          </cell>
          <cell r="N495">
            <v>26</v>
          </cell>
          <cell r="O495">
            <v>24</v>
          </cell>
          <cell r="P495">
            <v>17</v>
          </cell>
          <cell r="Q495">
            <v>8.5000000000000006E-2</v>
          </cell>
          <cell r="R495">
            <v>0.06</v>
          </cell>
          <cell r="S495">
            <v>2.8333333333333335E-2</v>
          </cell>
          <cell r="V495">
            <v>14</v>
          </cell>
          <cell r="W495">
            <v>14</v>
          </cell>
          <cell r="X495">
            <v>19</v>
          </cell>
          <cell r="Y495">
            <v>17</v>
          </cell>
          <cell r="Z495">
            <v>12</v>
          </cell>
          <cell r="AA495">
            <v>10</v>
          </cell>
          <cell r="AB495">
            <v>0.22800000000000001</v>
          </cell>
        </row>
        <row r="496">
          <cell r="I496">
            <v>160</v>
          </cell>
          <cell r="J496">
            <v>54</v>
          </cell>
          <cell r="K496">
            <v>31</v>
          </cell>
          <cell r="L496">
            <v>42</v>
          </cell>
          <cell r="M496">
            <v>41</v>
          </cell>
          <cell r="N496">
            <v>31</v>
          </cell>
          <cell r="O496">
            <v>29</v>
          </cell>
          <cell r="P496">
            <v>21</v>
          </cell>
          <cell r="Q496">
            <v>0.105</v>
          </cell>
          <cell r="R496">
            <v>7.2499999999999995E-2</v>
          </cell>
          <cell r="S496">
            <v>3.5000000000000003E-2</v>
          </cell>
          <cell r="V496">
            <v>17</v>
          </cell>
          <cell r="W496">
            <v>17</v>
          </cell>
          <cell r="X496">
            <v>22</v>
          </cell>
          <cell r="Y496">
            <v>20</v>
          </cell>
          <cell r="Z496">
            <v>15</v>
          </cell>
          <cell r="AA496">
            <v>12</v>
          </cell>
          <cell r="AB496">
            <v>0.27266666666666667</v>
          </cell>
        </row>
        <row r="497">
          <cell r="I497">
            <v>187</v>
          </cell>
          <cell r="J497">
            <v>64</v>
          </cell>
          <cell r="K497">
            <v>36</v>
          </cell>
          <cell r="L497">
            <v>49</v>
          </cell>
          <cell r="M497">
            <v>48</v>
          </cell>
          <cell r="N497">
            <v>36</v>
          </cell>
          <cell r="O497">
            <v>33</v>
          </cell>
          <cell r="P497">
            <v>24</v>
          </cell>
          <cell r="Q497">
            <v>0.12</v>
          </cell>
          <cell r="R497">
            <v>8.2500000000000004E-2</v>
          </cell>
          <cell r="S497">
            <v>0.04</v>
          </cell>
          <cell r="V497">
            <v>20</v>
          </cell>
          <cell r="W497">
            <v>20</v>
          </cell>
          <cell r="X497">
            <v>26</v>
          </cell>
          <cell r="Y497">
            <v>23</v>
          </cell>
          <cell r="Z497">
            <v>17</v>
          </cell>
          <cell r="AA497">
            <v>14</v>
          </cell>
          <cell r="AB497">
            <v>0.318</v>
          </cell>
        </row>
        <row r="498">
          <cell r="I498">
            <v>214</v>
          </cell>
          <cell r="J498">
            <v>73</v>
          </cell>
          <cell r="K498">
            <v>41</v>
          </cell>
          <cell r="L498">
            <v>56</v>
          </cell>
          <cell r="M498">
            <v>55</v>
          </cell>
          <cell r="N498">
            <v>41</v>
          </cell>
          <cell r="O498">
            <v>38</v>
          </cell>
          <cell r="P498">
            <v>28</v>
          </cell>
          <cell r="Q498">
            <v>0.14000000000000001</v>
          </cell>
          <cell r="R498">
            <v>9.5000000000000001E-2</v>
          </cell>
          <cell r="S498">
            <v>4.6666666666666669E-2</v>
          </cell>
          <cell r="V498">
            <v>23</v>
          </cell>
          <cell r="W498">
            <v>23</v>
          </cell>
          <cell r="X498">
            <v>30</v>
          </cell>
          <cell r="Y498">
            <v>26</v>
          </cell>
          <cell r="Z498">
            <v>20</v>
          </cell>
          <cell r="AA498">
            <v>16</v>
          </cell>
          <cell r="AB498">
            <v>0.36399999999999999</v>
          </cell>
        </row>
        <row r="499">
          <cell r="I499">
            <v>29</v>
          </cell>
          <cell r="J499">
            <v>4</v>
          </cell>
          <cell r="K499">
            <v>2</v>
          </cell>
          <cell r="L499">
            <v>3</v>
          </cell>
          <cell r="M499">
            <v>3</v>
          </cell>
          <cell r="N499">
            <v>2</v>
          </cell>
          <cell r="O499">
            <v>2</v>
          </cell>
          <cell r="P499">
            <v>1</v>
          </cell>
          <cell r="Q499">
            <v>5.0000000000000001E-3</v>
          </cell>
          <cell r="R499">
            <v>5.0000000000000001E-3</v>
          </cell>
          <cell r="S499">
            <v>1.6666666666666666E-3</v>
          </cell>
          <cell r="V499">
            <v>1</v>
          </cell>
          <cell r="W499">
            <v>1</v>
          </cell>
          <cell r="X499">
            <v>2</v>
          </cell>
          <cell r="Y499">
            <v>1</v>
          </cell>
          <cell r="Z499">
            <v>1</v>
          </cell>
          <cell r="AA499">
            <v>1</v>
          </cell>
          <cell r="AB499">
            <v>0.08</v>
          </cell>
        </row>
        <row r="500">
          <cell r="I500">
            <v>58</v>
          </cell>
          <cell r="J500">
            <v>8</v>
          </cell>
          <cell r="K500">
            <v>4</v>
          </cell>
          <cell r="L500">
            <v>6</v>
          </cell>
          <cell r="M500">
            <v>6</v>
          </cell>
          <cell r="N500">
            <v>4</v>
          </cell>
          <cell r="O500">
            <v>4</v>
          </cell>
          <cell r="P500">
            <v>3</v>
          </cell>
          <cell r="Q500">
            <v>1.4999999999999999E-2</v>
          </cell>
          <cell r="R500">
            <v>0.01</v>
          </cell>
          <cell r="S500">
            <v>5.0000000000000001E-3</v>
          </cell>
          <cell r="V500">
            <v>2</v>
          </cell>
          <cell r="W500">
            <v>2</v>
          </cell>
          <cell r="X500">
            <v>3</v>
          </cell>
          <cell r="Y500">
            <v>3</v>
          </cell>
          <cell r="Z500">
            <v>2</v>
          </cell>
          <cell r="AA500">
            <v>2</v>
          </cell>
          <cell r="AB500">
            <v>0.08</v>
          </cell>
        </row>
        <row r="501">
          <cell r="I501">
            <v>87</v>
          </cell>
          <cell r="J501">
            <v>11</v>
          </cell>
          <cell r="K501">
            <v>6</v>
          </cell>
          <cell r="L501">
            <v>9</v>
          </cell>
          <cell r="M501">
            <v>9</v>
          </cell>
          <cell r="N501">
            <v>6</v>
          </cell>
          <cell r="O501">
            <v>6</v>
          </cell>
          <cell r="P501">
            <v>4</v>
          </cell>
          <cell r="Q501">
            <v>0.02</v>
          </cell>
          <cell r="R501">
            <v>1.4999999999999999E-2</v>
          </cell>
          <cell r="S501">
            <v>6.6666666666666662E-3</v>
          </cell>
          <cell r="V501">
            <v>4</v>
          </cell>
          <cell r="W501">
            <v>4</v>
          </cell>
          <cell r="X501">
            <v>5</v>
          </cell>
          <cell r="Y501">
            <v>4</v>
          </cell>
          <cell r="Z501">
            <v>3</v>
          </cell>
          <cell r="AA501">
            <v>3</v>
          </cell>
          <cell r="AB501">
            <v>9.1999999999999998E-2</v>
          </cell>
        </row>
        <row r="502">
          <cell r="I502">
            <v>116</v>
          </cell>
          <cell r="J502">
            <v>15</v>
          </cell>
          <cell r="K502">
            <v>9</v>
          </cell>
          <cell r="L502">
            <v>12</v>
          </cell>
          <cell r="M502">
            <v>12</v>
          </cell>
          <cell r="N502">
            <v>9</v>
          </cell>
          <cell r="O502">
            <v>8</v>
          </cell>
          <cell r="P502">
            <v>6</v>
          </cell>
          <cell r="Q502">
            <v>0.03</v>
          </cell>
          <cell r="R502">
            <v>0.02</v>
          </cell>
          <cell r="S502">
            <v>0.01</v>
          </cell>
          <cell r="V502">
            <v>5</v>
          </cell>
          <cell r="W502">
            <v>5</v>
          </cell>
          <cell r="X502">
            <v>6</v>
          </cell>
          <cell r="Y502">
            <v>6</v>
          </cell>
          <cell r="Z502">
            <v>4</v>
          </cell>
          <cell r="AA502">
            <v>3</v>
          </cell>
          <cell r="AB502">
            <v>0.12466666666666666</v>
          </cell>
        </row>
        <row r="503">
          <cell r="I503">
            <v>145</v>
          </cell>
          <cell r="J503">
            <v>19</v>
          </cell>
          <cell r="K503">
            <v>11</v>
          </cell>
          <cell r="L503">
            <v>15</v>
          </cell>
          <cell r="M503">
            <v>14</v>
          </cell>
          <cell r="N503">
            <v>11</v>
          </cell>
          <cell r="O503">
            <v>10</v>
          </cell>
          <cell r="P503">
            <v>7</v>
          </cell>
          <cell r="Q503">
            <v>3.5000000000000003E-2</v>
          </cell>
          <cell r="R503">
            <v>2.5000000000000001E-2</v>
          </cell>
          <cell r="S503">
            <v>1.1666666666666667E-2</v>
          </cell>
          <cell r="V503">
            <v>6</v>
          </cell>
          <cell r="W503">
            <v>6</v>
          </cell>
          <cell r="X503">
            <v>8</v>
          </cell>
          <cell r="Y503">
            <v>7</v>
          </cell>
          <cell r="Z503">
            <v>5</v>
          </cell>
          <cell r="AA503">
            <v>4</v>
          </cell>
          <cell r="AB503">
            <v>0.15466666666666667</v>
          </cell>
        </row>
        <row r="504">
          <cell r="I504">
            <v>174</v>
          </cell>
          <cell r="J504">
            <v>23</v>
          </cell>
          <cell r="K504">
            <v>13</v>
          </cell>
          <cell r="L504">
            <v>17</v>
          </cell>
          <cell r="M504">
            <v>17</v>
          </cell>
          <cell r="N504">
            <v>13</v>
          </cell>
          <cell r="O504">
            <v>12</v>
          </cell>
          <cell r="P504">
            <v>9</v>
          </cell>
          <cell r="Q504">
            <v>4.4999999999999998E-2</v>
          </cell>
          <cell r="R504">
            <v>0.03</v>
          </cell>
          <cell r="S504">
            <v>1.4999999999999999E-2</v>
          </cell>
          <cell r="V504">
            <v>7</v>
          </cell>
          <cell r="W504">
            <v>7</v>
          </cell>
          <cell r="X504">
            <v>9</v>
          </cell>
          <cell r="Y504">
            <v>8</v>
          </cell>
          <cell r="Z504">
            <v>6</v>
          </cell>
          <cell r="AA504">
            <v>5</v>
          </cell>
          <cell r="AB504">
            <v>0.18533333333333335</v>
          </cell>
        </row>
        <row r="505">
          <cell r="I505">
            <v>203</v>
          </cell>
          <cell r="J505">
            <v>26</v>
          </cell>
          <cell r="K505">
            <v>15</v>
          </cell>
          <cell r="L505">
            <v>20</v>
          </cell>
          <cell r="M505">
            <v>20</v>
          </cell>
          <cell r="N505">
            <v>15</v>
          </cell>
          <cell r="O505">
            <v>14</v>
          </cell>
          <cell r="P505">
            <v>10</v>
          </cell>
          <cell r="Q505">
            <v>0.05</v>
          </cell>
          <cell r="R505">
            <v>3.5000000000000003E-2</v>
          </cell>
          <cell r="S505">
            <v>1.6666666666666666E-2</v>
          </cell>
          <cell r="V505">
            <v>8</v>
          </cell>
          <cell r="W505">
            <v>8</v>
          </cell>
          <cell r="X505">
            <v>11</v>
          </cell>
          <cell r="Y505">
            <v>10</v>
          </cell>
          <cell r="Z505">
            <v>7</v>
          </cell>
          <cell r="AA505">
            <v>6</v>
          </cell>
          <cell r="AB505">
            <v>0.21533333333333335</v>
          </cell>
        </row>
        <row r="506">
          <cell r="I506">
            <v>232</v>
          </cell>
          <cell r="J506">
            <v>30</v>
          </cell>
          <cell r="K506">
            <v>17</v>
          </cell>
          <cell r="L506">
            <v>23</v>
          </cell>
          <cell r="M506">
            <v>23</v>
          </cell>
          <cell r="N506">
            <v>17</v>
          </cell>
          <cell r="O506">
            <v>16</v>
          </cell>
          <cell r="P506">
            <v>12</v>
          </cell>
          <cell r="Q506">
            <v>0.06</v>
          </cell>
          <cell r="R506">
            <v>0.04</v>
          </cell>
          <cell r="S506">
            <v>0.02</v>
          </cell>
          <cell r="V506">
            <v>10</v>
          </cell>
          <cell r="W506">
            <v>10</v>
          </cell>
          <cell r="X506">
            <v>12</v>
          </cell>
          <cell r="Y506">
            <v>11</v>
          </cell>
          <cell r="Z506">
            <v>8</v>
          </cell>
          <cell r="AA506">
            <v>7</v>
          </cell>
          <cell r="AB506">
            <v>0.24666666666666667</v>
          </cell>
        </row>
        <row r="507">
          <cell r="I507">
            <v>33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</row>
        <row r="508">
          <cell r="I508">
            <v>66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</row>
        <row r="509">
          <cell r="I509">
            <v>99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</row>
        <row r="510">
          <cell r="I510">
            <v>132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</row>
        <row r="511">
          <cell r="I511">
            <v>166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</row>
        <row r="512">
          <cell r="I512">
            <v>199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</row>
        <row r="513">
          <cell r="I513">
            <v>232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</row>
        <row r="514">
          <cell r="I514">
            <v>265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</row>
        <row r="515">
          <cell r="I515">
            <v>21</v>
          </cell>
          <cell r="J515">
            <v>10</v>
          </cell>
          <cell r="K515">
            <v>7</v>
          </cell>
          <cell r="L515">
            <v>6</v>
          </cell>
          <cell r="M515">
            <v>7</v>
          </cell>
          <cell r="N515">
            <v>15</v>
          </cell>
          <cell r="O515">
            <v>5</v>
          </cell>
          <cell r="P515">
            <v>5</v>
          </cell>
          <cell r="Q515">
            <v>2.5000000000000001E-2</v>
          </cell>
          <cell r="R515">
            <v>1.2500000000000001E-2</v>
          </cell>
          <cell r="S515">
            <v>8.3333333333333332E-3</v>
          </cell>
          <cell r="V515">
            <v>3</v>
          </cell>
          <cell r="W515">
            <v>3</v>
          </cell>
          <cell r="X515">
            <v>3</v>
          </cell>
          <cell r="Y515">
            <v>4</v>
          </cell>
          <cell r="Z515">
            <v>4</v>
          </cell>
          <cell r="AA515">
            <v>5</v>
          </cell>
          <cell r="AB515">
            <v>0.08</v>
          </cell>
        </row>
        <row r="516">
          <cell r="I516">
            <v>42</v>
          </cell>
          <cell r="J516">
            <v>19</v>
          </cell>
          <cell r="K516">
            <v>15</v>
          </cell>
          <cell r="L516">
            <v>13</v>
          </cell>
          <cell r="M516">
            <v>15</v>
          </cell>
          <cell r="N516">
            <v>31</v>
          </cell>
          <cell r="O516">
            <v>11</v>
          </cell>
          <cell r="P516">
            <v>9</v>
          </cell>
          <cell r="Q516">
            <v>4.4999999999999998E-2</v>
          </cell>
          <cell r="R516">
            <v>2.75E-2</v>
          </cell>
          <cell r="S516">
            <v>1.4999999999999999E-2</v>
          </cell>
          <cell r="V516">
            <v>7</v>
          </cell>
          <cell r="W516">
            <v>7</v>
          </cell>
          <cell r="X516">
            <v>5</v>
          </cell>
          <cell r="Y516">
            <v>9</v>
          </cell>
          <cell r="Z516">
            <v>9</v>
          </cell>
          <cell r="AA516">
            <v>10</v>
          </cell>
          <cell r="AB516">
            <v>0.10333333333333333</v>
          </cell>
        </row>
        <row r="517">
          <cell r="I517">
            <v>63</v>
          </cell>
          <cell r="J517">
            <v>29</v>
          </cell>
          <cell r="K517">
            <v>22</v>
          </cell>
          <cell r="L517">
            <v>19</v>
          </cell>
          <cell r="M517">
            <v>22</v>
          </cell>
          <cell r="N517">
            <v>46</v>
          </cell>
          <cell r="O517">
            <v>16</v>
          </cell>
          <cell r="P517">
            <v>14</v>
          </cell>
          <cell r="Q517">
            <v>7.0000000000000007E-2</v>
          </cell>
          <cell r="R517">
            <v>0.04</v>
          </cell>
          <cell r="S517">
            <v>2.3333333333333334E-2</v>
          </cell>
          <cell r="V517">
            <v>10</v>
          </cell>
          <cell r="W517">
            <v>10</v>
          </cell>
          <cell r="X517">
            <v>8</v>
          </cell>
          <cell r="Y517">
            <v>13</v>
          </cell>
          <cell r="Z517">
            <v>13</v>
          </cell>
          <cell r="AA517">
            <v>15</v>
          </cell>
          <cell r="AB517">
            <v>0.154</v>
          </cell>
        </row>
        <row r="518">
          <cell r="I518">
            <v>84</v>
          </cell>
          <cell r="J518">
            <v>38</v>
          </cell>
          <cell r="K518">
            <v>29</v>
          </cell>
          <cell r="L518">
            <v>26</v>
          </cell>
          <cell r="M518">
            <v>29</v>
          </cell>
          <cell r="N518">
            <v>61</v>
          </cell>
          <cell r="O518">
            <v>22</v>
          </cell>
          <cell r="P518">
            <v>19</v>
          </cell>
          <cell r="Q518">
            <v>9.5000000000000001E-2</v>
          </cell>
          <cell r="R518">
            <v>5.5E-2</v>
          </cell>
          <cell r="S518">
            <v>3.1666666666666662E-2</v>
          </cell>
          <cell r="V518">
            <v>13</v>
          </cell>
          <cell r="W518">
            <v>13</v>
          </cell>
          <cell r="X518">
            <v>11</v>
          </cell>
          <cell r="Y518">
            <v>18</v>
          </cell>
          <cell r="Z518">
            <v>18</v>
          </cell>
          <cell r="AA518">
            <v>20</v>
          </cell>
          <cell r="AB518">
            <v>0.20533333333333334</v>
          </cell>
        </row>
        <row r="519">
          <cell r="I519">
            <v>105</v>
          </cell>
          <cell r="J519">
            <v>48</v>
          </cell>
          <cell r="K519">
            <v>36</v>
          </cell>
          <cell r="L519">
            <v>32</v>
          </cell>
          <cell r="M519">
            <v>36</v>
          </cell>
          <cell r="N519">
            <v>77</v>
          </cell>
          <cell r="O519">
            <v>27</v>
          </cell>
          <cell r="P519">
            <v>23</v>
          </cell>
          <cell r="Q519">
            <v>0.115</v>
          </cell>
          <cell r="R519">
            <v>6.7500000000000004E-2</v>
          </cell>
          <cell r="S519">
            <v>3.8333333333333337E-2</v>
          </cell>
          <cell r="V519">
            <v>16</v>
          </cell>
          <cell r="W519">
            <v>16</v>
          </cell>
          <cell r="X519">
            <v>13</v>
          </cell>
          <cell r="Y519">
            <v>22</v>
          </cell>
          <cell r="Z519">
            <v>22</v>
          </cell>
          <cell r="AA519">
            <v>25</v>
          </cell>
          <cell r="AB519">
            <v>0.25600000000000001</v>
          </cell>
        </row>
        <row r="520">
          <cell r="I520">
            <v>126</v>
          </cell>
          <cell r="J520">
            <v>58</v>
          </cell>
          <cell r="K520">
            <v>44</v>
          </cell>
          <cell r="L520">
            <v>39</v>
          </cell>
          <cell r="M520">
            <v>44</v>
          </cell>
          <cell r="N520">
            <v>92</v>
          </cell>
          <cell r="O520">
            <v>33</v>
          </cell>
          <cell r="P520">
            <v>28</v>
          </cell>
          <cell r="Q520">
            <v>0.14000000000000001</v>
          </cell>
          <cell r="R520">
            <v>8.2500000000000004E-2</v>
          </cell>
          <cell r="S520">
            <v>4.6666666666666669E-2</v>
          </cell>
          <cell r="V520">
            <v>20</v>
          </cell>
          <cell r="W520">
            <v>20</v>
          </cell>
          <cell r="X520">
            <v>16</v>
          </cell>
          <cell r="Y520">
            <v>26</v>
          </cell>
          <cell r="Z520">
            <v>26</v>
          </cell>
          <cell r="AA520">
            <v>30</v>
          </cell>
          <cell r="AB520">
            <v>0.30933333333333335</v>
          </cell>
        </row>
        <row r="521">
          <cell r="I521">
            <v>147</v>
          </cell>
          <cell r="J521">
            <v>67</v>
          </cell>
          <cell r="K521">
            <v>51</v>
          </cell>
          <cell r="L521">
            <v>45</v>
          </cell>
          <cell r="M521">
            <v>51</v>
          </cell>
          <cell r="N521">
            <v>108</v>
          </cell>
          <cell r="O521">
            <v>38</v>
          </cell>
          <cell r="P521">
            <v>32</v>
          </cell>
          <cell r="Q521">
            <v>0.16</v>
          </cell>
          <cell r="R521">
            <v>9.5000000000000001E-2</v>
          </cell>
          <cell r="S521">
            <v>5.333333333333333E-2</v>
          </cell>
          <cell r="V521">
            <v>23</v>
          </cell>
          <cell r="W521">
            <v>23</v>
          </cell>
          <cell r="X521">
            <v>19</v>
          </cell>
          <cell r="Y521">
            <v>31</v>
          </cell>
          <cell r="Z521">
            <v>31</v>
          </cell>
          <cell r="AA521">
            <v>35</v>
          </cell>
          <cell r="AB521">
            <v>0.35933333333333328</v>
          </cell>
        </row>
        <row r="522">
          <cell r="I522">
            <v>168</v>
          </cell>
          <cell r="J522">
            <v>77</v>
          </cell>
          <cell r="K522">
            <v>58</v>
          </cell>
          <cell r="L522">
            <v>52</v>
          </cell>
          <cell r="M522">
            <v>58</v>
          </cell>
          <cell r="N522">
            <v>123</v>
          </cell>
          <cell r="O522">
            <v>44</v>
          </cell>
          <cell r="P522">
            <v>37</v>
          </cell>
          <cell r="Q522">
            <v>0.185</v>
          </cell>
          <cell r="R522">
            <v>0.11</v>
          </cell>
          <cell r="S522">
            <v>6.1666666666666668E-2</v>
          </cell>
          <cell r="V522">
            <v>26</v>
          </cell>
          <cell r="W522">
            <v>26</v>
          </cell>
          <cell r="X522">
            <v>22</v>
          </cell>
          <cell r="Y522">
            <v>35</v>
          </cell>
          <cell r="Z522">
            <v>35</v>
          </cell>
          <cell r="AA522">
            <v>40</v>
          </cell>
          <cell r="AB522">
            <v>0.41133333333333333</v>
          </cell>
        </row>
        <row r="523">
          <cell r="I523">
            <v>19</v>
          </cell>
          <cell r="J523">
            <v>7</v>
          </cell>
          <cell r="K523">
            <v>5</v>
          </cell>
          <cell r="L523">
            <v>5</v>
          </cell>
          <cell r="M523">
            <v>5</v>
          </cell>
          <cell r="N523">
            <v>12</v>
          </cell>
          <cell r="O523">
            <v>4</v>
          </cell>
          <cell r="P523">
            <v>3</v>
          </cell>
          <cell r="Q523">
            <v>1.4999999999999999E-2</v>
          </cell>
          <cell r="R523">
            <v>0.01</v>
          </cell>
          <cell r="S523">
            <v>5.0000000000000001E-3</v>
          </cell>
          <cell r="V523">
            <v>2</v>
          </cell>
          <cell r="W523">
            <v>2</v>
          </cell>
          <cell r="X523">
            <v>2</v>
          </cell>
          <cell r="Y523">
            <v>3</v>
          </cell>
          <cell r="Z523">
            <v>3</v>
          </cell>
          <cell r="AA523">
            <v>4</v>
          </cell>
          <cell r="AB523">
            <v>0.08</v>
          </cell>
        </row>
        <row r="524">
          <cell r="I524">
            <v>37</v>
          </cell>
          <cell r="J524">
            <v>14</v>
          </cell>
          <cell r="K524">
            <v>11</v>
          </cell>
          <cell r="L524">
            <v>10</v>
          </cell>
          <cell r="M524">
            <v>11</v>
          </cell>
          <cell r="N524">
            <v>23</v>
          </cell>
          <cell r="O524">
            <v>8</v>
          </cell>
          <cell r="P524">
            <v>7</v>
          </cell>
          <cell r="Q524">
            <v>3.5000000000000003E-2</v>
          </cell>
          <cell r="R524">
            <v>0.02</v>
          </cell>
          <cell r="S524">
            <v>1.1666666666666667E-2</v>
          </cell>
          <cell r="V524">
            <v>5</v>
          </cell>
          <cell r="W524">
            <v>5</v>
          </cell>
          <cell r="X524">
            <v>4</v>
          </cell>
          <cell r="Y524">
            <v>7</v>
          </cell>
          <cell r="Z524">
            <v>7</v>
          </cell>
          <cell r="AA524">
            <v>7</v>
          </cell>
          <cell r="AB524">
            <v>8.0666666666666664E-2</v>
          </cell>
        </row>
        <row r="525">
          <cell r="I525">
            <v>56</v>
          </cell>
          <cell r="J525">
            <v>22</v>
          </cell>
          <cell r="K525">
            <v>16</v>
          </cell>
          <cell r="L525">
            <v>15</v>
          </cell>
          <cell r="M525">
            <v>16</v>
          </cell>
          <cell r="N525">
            <v>35</v>
          </cell>
          <cell r="O525">
            <v>12</v>
          </cell>
          <cell r="P525">
            <v>10</v>
          </cell>
          <cell r="Q525">
            <v>0.05</v>
          </cell>
          <cell r="R525">
            <v>0.03</v>
          </cell>
          <cell r="S525">
            <v>1.6666666666666666E-2</v>
          </cell>
          <cell r="V525">
            <v>7</v>
          </cell>
          <cell r="W525">
            <v>7</v>
          </cell>
          <cell r="X525">
            <v>6</v>
          </cell>
          <cell r="Y525">
            <v>10</v>
          </cell>
          <cell r="Z525">
            <v>10</v>
          </cell>
          <cell r="AA525">
            <v>11</v>
          </cell>
          <cell r="AB525">
            <v>0.12133333333333333</v>
          </cell>
        </row>
        <row r="526">
          <cell r="I526">
            <v>74</v>
          </cell>
          <cell r="J526">
            <v>29</v>
          </cell>
          <cell r="K526">
            <v>22</v>
          </cell>
          <cell r="L526">
            <v>19</v>
          </cell>
          <cell r="M526">
            <v>22</v>
          </cell>
          <cell r="N526">
            <v>46</v>
          </cell>
          <cell r="O526">
            <v>16</v>
          </cell>
          <cell r="P526">
            <v>14</v>
          </cell>
          <cell r="Q526">
            <v>7.0000000000000007E-2</v>
          </cell>
          <cell r="R526">
            <v>0.04</v>
          </cell>
          <cell r="S526">
            <v>2.3333333333333334E-2</v>
          </cell>
          <cell r="V526">
            <v>10</v>
          </cell>
          <cell r="W526">
            <v>10</v>
          </cell>
          <cell r="X526">
            <v>8</v>
          </cell>
          <cell r="Y526">
            <v>13</v>
          </cell>
          <cell r="Z526">
            <v>13</v>
          </cell>
          <cell r="AA526">
            <v>15</v>
          </cell>
          <cell r="AB526">
            <v>0.16133333333333333</v>
          </cell>
        </row>
        <row r="527">
          <cell r="I527">
            <v>93</v>
          </cell>
          <cell r="J527">
            <v>36</v>
          </cell>
          <cell r="K527">
            <v>27</v>
          </cell>
          <cell r="L527">
            <v>24</v>
          </cell>
          <cell r="M527">
            <v>27</v>
          </cell>
          <cell r="N527">
            <v>58</v>
          </cell>
          <cell r="O527">
            <v>20</v>
          </cell>
          <cell r="P527">
            <v>17</v>
          </cell>
          <cell r="Q527">
            <v>8.5000000000000006E-2</v>
          </cell>
          <cell r="R527">
            <v>0.05</v>
          </cell>
          <cell r="S527">
            <v>2.8333333333333335E-2</v>
          </cell>
          <cell r="V527">
            <v>12</v>
          </cell>
          <cell r="W527">
            <v>12</v>
          </cell>
          <cell r="X527">
            <v>10</v>
          </cell>
          <cell r="Y527">
            <v>17</v>
          </cell>
          <cell r="Z527">
            <v>17</v>
          </cell>
          <cell r="AA527">
            <v>19</v>
          </cell>
          <cell r="AB527">
            <v>0.20133333333333334</v>
          </cell>
        </row>
        <row r="528">
          <cell r="I528">
            <v>111</v>
          </cell>
          <cell r="J528">
            <v>43</v>
          </cell>
          <cell r="K528">
            <v>33</v>
          </cell>
          <cell r="L528">
            <v>29</v>
          </cell>
          <cell r="M528">
            <v>33</v>
          </cell>
          <cell r="N528">
            <v>69</v>
          </cell>
          <cell r="O528">
            <v>24</v>
          </cell>
          <cell r="P528">
            <v>21</v>
          </cell>
          <cell r="Q528">
            <v>0.105</v>
          </cell>
          <cell r="R528">
            <v>0.06</v>
          </cell>
          <cell r="S528">
            <v>3.5000000000000003E-2</v>
          </cell>
          <cell r="V528">
            <v>15</v>
          </cell>
          <cell r="W528">
            <v>15</v>
          </cell>
          <cell r="X528">
            <v>12</v>
          </cell>
          <cell r="Y528">
            <v>20</v>
          </cell>
          <cell r="Z528">
            <v>20</v>
          </cell>
          <cell r="AA528">
            <v>22</v>
          </cell>
          <cell r="AB528">
            <v>0.24199999999999999</v>
          </cell>
        </row>
        <row r="529">
          <cell r="I529">
            <v>130</v>
          </cell>
          <cell r="J529">
            <v>50</v>
          </cell>
          <cell r="K529">
            <v>38</v>
          </cell>
          <cell r="L529">
            <v>34</v>
          </cell>
          <cell r="M529">
            <v>38</v>
          </cell>
          <cell r="N529">
            <v>81</v>
          </cell>
          <cell r="O529">
            <v>29</v>
          </cell>
          <cell r="P529">
            <v>24</v>
          </cell>
          <cell r="Q529">
            <v>0.12</v>
          </cell>
          <cell r="R529">
            <v>7.2499999999999995E-2</v>
          </cell>
          <cell r="S529">
            <v>0.04</v>
          </cell>
          <cell r="V529">
            <v>17</v>
          </cell>
          <cell r="W529">
            <v>17</v>
          </cell>
          <cell r="X529">
            <v>14</v>
          </cell>
          <cell r="Y529">
            <v>23</v>
          </cell>
          <cell r="Z529">
            <v>23</v>
          </cell>
          <cell r="AA529">
            <v>26</v>
          </cell>
          <cell r="AB529">
            <v>0.28266666666666668</v>
          </cell>
        </row>
        <row r="530">
          <cell r="I530">
            <v>148</v>
          </cell>
          <cell r="J530">
            <v>58</v>
          </cell>
          <cell r="K530">
            <v>44</v>
          </cell>
          <cell r="L530">
            <v>39</v>
          </cell>
          <cell r="M530">
            <v>44</v>
          </cell>
          <cell r="N530">
            <v>92</v>
          </cell>
          <cell r="O530">
            <v>33</v>
          </cell>
          <cell r="P530">
            <v>28</v>
          </cell>
          <cell r="Q530">
            <v>0.14000000000000001</v>
          </cell>
          <cell r="R530">
            <v>8.2500000000000004E-2</v>
          </cell>
          <cell r="S530">
            <v>4.6666666666666669E-2</v>
          </cell>
          <cell r="V530">
            <v>20</v>
          </cell>
          <cell r="W530">
            <v>20</v>
          </cell>
          <cell r="X530">
            <v>16</v>
          </cell>
          <cell r="Y530">
            <v>26</v>
          </cell>
          <cell r="Z530">
            <v>26</v>
          </cell>
          <cell r="AA530">
            <v>30</v>
          </cell>
          <cell r="AB530">
            <v>0.32400000000000001</v>
          </cell>
        </row>
        <row r="531">
          <cell r="I531">
            <v>20</v>
          </cell>
          <cell r="J531">
            <v>3</v>
          </cell>
          <cell r="K531">
            <v>2</v>
          </cell>
          <cell r="L531">
            <v>2</v>
          </cell>
          <cell r="M531">
            <v>2</v>
          </cell>
          <cell r="N531">
            <v>5</v>
          </cell>
          <cell r="O531">
            <v>2</v>
          </cell>
          <cell r="P531">
            <v>1</v>
          </cell>
          <cell r="Q531">
            <v>5.0000000000000001E-3</v>
          </cell>
          <cell r="R531">
            <v>5.0000000000000001E-3</v>
          </cell>
          <cell r="S531">
            <v>1.6666666666666666E-3</v>
          </cell>
          <cell r="V531">
            <v>1</v>
          </cell>
          <cell r="W531">
            <v>1</v>
          </cell>
          <cell r="X531">
            <v>1</v>
          </cell>
          <cell r="Y531">
            <v>1</v>
          </cell>
          <cell r="Z531">
            <v>1</v>
          </cell>
          <cell r="AA531">
            <v>2</v>
          </cell>
          <cell r="AB531">
            <v>0.08</v>
          </cell>
        </row>
        <row r="532">
          <cell r="I532">
            <v>40</v>
          </cell>
          <cell r="J532">
            <v>6</v>
          </cell>
          <cell r="K532">
            <v>5</v>
          </cell>
          <cell r="L532">
            <v>4</v>
          </cell>
          <cell r="M532">
            <v>5</v>
          </cell>
          <cell r="N532">
            <v>10</v>
          </cell>
          <cell r="O532">
            <v>3</v>
          </cell>
          <cell r="P532">
            <v>3</v>
          </cell>
          <cell r="Q532">
            <v>1.4999999999999999E-2</v>
          </cell>
          <cell r="R532">
            <v>7.4999999999999997E-3</v>
          </cell>
          <cell r="S532">
            <v>5.0000000000000001E-3</v>
          </cell>
          <cell r="V532">
            <v>2</v>
          </cell>
          <cell r="W532">
            <v>2</v>
          </cell>
          <cell r="X532">
            <v>2</v>
          </cell>
          <cell r="Y532">
            <v>3</v>
          </cell>
          <cell r="Z532">
            <v>3</v>
          </cell>
          <cell r="AA532">
            <v>3</v>
          </cell>
          <cell r="AB532">
            <v>0.08</v>
          </cell>
        </row>
        <row r="533">
          <cell r="I533">
            <v>60</v>
          </cell>
          <cell r="J533">
            <v>9</v>
          </cell>
          <cell r="K533">
            <v>7</v>
          </cell>
          <cell r="L533">
            <v>6</v>
          </cell>
          <cell r="M533">
            <v>7</v>
          </cell>
          <cell r="N533">
            <v>14</v>
          </cell>
          <cell r="O533">
            <v>5</v>
          </cell>
          <cell r="P533">
            <v>4</v>
          </cell>
          <cell r="Q533">
            <v>0.02</v>
          </cell>
          <cell r="R533">
            <v>1.2500000000000001E-2</v>
          </cell>
          <cell r="S533">
            <v>6.6666666666666662E-3</v>
          </cell>
          <cell r="V533">
            <v>3</v>
          </cell>
          <cell r="W533">
            <v>3</v>
          </cell>
          <cell r="X533">
            <v>3</v>
          </cell>
          <cell r="Y533">
            <v>4</v>
          </cell>
          <cell r="Z533">
            <v>4</v>
          </cell>
          <cell r="AA533">
            <v>5</v>
          </cell>
          <cell r="AB533">
            <v>0.08</v>
          </cell>
        </row>
        <row r="534">
          <cell r="I534">
            <v>81</v>
          </cell>
          <cell r="J534">
            <v>12</v>
          </cell>
          <cell r="K534">
            <v>9</v>
          </cell>
          <cell r="L534">
            <v>8</v>
          </cell>
          <cell r="M534">
            <v>9</v>
          </cell>
          <cell r="N534">
            <v>19</v>
          </cell>
          <cell r="O534">
            <v>7</v>
          </cell>
          <cell r="P534">
            <v>6</v>
          </cell>
          <cell r="Q534">
            <v>0.03</v>
          </cell>
          <cell r="R534">
            <v>1.7500000000000002E-2</v>
          </cell>
          <cell r="S534">
            <v>0.01</v>
          </cell>
          <cell r="V534">
            <v>4</v>
          </cell>
          <cell r="W534">
            <v>4</v>
          </cell>
          <cell r="X534">
            <v>3</v>
          </cell>
          <cell r="Y534">
            <v>6</v>
          </cell>
          <cell r="Z534">
            <v>6</v>
          </cell>
          <cell r="AA534">
            <v>6</v>
          </cell>
          <cell r="AB534">
            <v>0.10066666666666667</v>
          </cell>
        </row>
        <row r="535">
          <cell r="I535">
            <v>101</v>
          </cell>
          <cell r="J535">
            <v>15</v>
          </cell>
          <cell r="K535">
            <v>11</v>
          </cell>
          <cell r="L535">
            <v>10</v>
          </cell>
          <cell r="M535">
            <v>11</v>
          </cell>
          <cell r="N535">
            <v>24</v>
          </cell>
          <cell r="O535">
            <v>9</v>
          </cell>
          <cell r="P535">
            <v>7</v>
          </cell>
          <cell r="Q535">
            <v>3.5000000000000003E-2</v>
          </cell>
          <cell r="R535">
            <v>2.2499999999999999E-2</v>
          </cell>
          <cell r="S535">
            <v>1.1666666666666667E-2</v>
          </cell>
          <cell r="V535">
            <v>5</v>
          </cell>
          <cell r="W535">
            <v>5</v>
          </cell>
          <cell r="X535">
            <v>4</v>
          </cell>
          <cell r="Y535">
            <v>7</v>
          </cell>
          <cell r="Z535">
            <v>7</v>
          </cell>
          <cell r="AA535">
            <v>8</v>
          </cell>
          <cell r="AB535">
            <v>0.12533333333333332</v>
          </cell>
        </row>
        <row r="536">
          <cell r="I536">
            <v>121</v>
          </cell>
          <cell r="J536">
            <v>18</v>
          </cell>
          <cell r="K536">
            <v>14</v>
          </cell>
          <cell r="L536">
            <v>12</v>
          </cell>
          <cell r="M536">
            <v>14</v>
          </cell>
          <cell r="N536">
            <v>29</v>
          </cell>
          <cell r="O536">
            <v>10</v>
          </cell>
          <cell r="P536">
            <v>9</v>
          </cell>
          <cell r="Q536">
            <v>4.4999999999999998E-2</v>
          </cell>
          <cell r="R536">
            <v>2.5000000000000001E-2</v>
          </cell>
          <cell r="S536">
            <v>1.4999999999999999E-2</v>
          </cell>
          <cell r="V536">
            <v>6</v>
          </cell>
          <cell r="W536">
            <v>6</v>
          </cell>
          <cell r="X536">
            <v>5</v>
          </cell>
          <cell r="Y536">
            <v>8</v>
          </cell>
          <cell r="Z536">
            <v>8</v>
          </cell>
          <cell r="AA536">
            <v>9</v>
          </cell>
          <cell r="AB536">
            <v>0.15133333333333332</v>
          </cell>
        </row>
        <row r="537">
          <cell r="I537">
            <v>141</v>
          </cell>
          <cell r="J537">
            <v>21</v>
          </cell>
          <cell r="K537">
            <v>16</v>
          </cell>
          <cell r="L537">
            <v>14</v>
          </cell>
          <cell r="M537">
            <v>16</v>
          </cell>
          <cell r="N537">
            <v>34</v>
          </cell>
          <cell r="O537">
            <v>12</v>
          </cell>
          <cell r="P537">
            <v>10</v>
          </cell>
          <cell r="Q537">
            <v>0.05</v>
          </cell>
          <cell r="R537">
            <v>0.03</v>
          </cell>
          <cell r="S537">
            <v>1.6666666666666666E-2</v>
          </cell>
          <cell r="V537">
            <v>7</v>
          </cell>
          <cell r="W537">
            <v>7</v>
          </cell>
          <cell r="X537">
            <v>6</v>
          </cell>
          <cell r="Y537">
            <v>10</v>
          </cell>
          <cell r="Z537">
            <v>10</v>
          </cell>
          <cell r="AA537">
            <v>11</v>
          </cell>
          <cell r="AB537">
            <v>0.17600000000000002</v>
          </cell>
        </row>
        <row r="538">
          <cell r="I538">
            <v>161</v>
          </cell>
          <cell r="J538">
            <v>24</v>
          </cell>
          <cell r="K538">
            <v>18</v>
          </cell>
          <cell r="L538">
            <v>16</v>
          </cell>
          <cell r="M538">
            <v>18</v>
          </cell>
          <cell r="N538">
            <v>38</v>
          </cell>
          <cell r="O538">
            <v>14</v>
          </cell>
          <cell r="P538">
            <v>12</v>
          </cell>
          <cell r="Q538">
            <v>0.06</v>
          </cell>
          <cell r="R538">
            <v>3.5000000000000003E-2</v>
          </cell>
          <cell r="S538">
            <v>0.02</v>
          </cell>
          <cell r="V538">
            <v>8</v>
          </cell>
          <cell r="W538">
            <v>8</v>
          </cell>
          <cell r="X538">
            <v>7</v>
          </cell>
          <cell r="Y538">
            <v>11</v>
          </cell>
          <cell r="Z538">
            <v>11</v>
          </cell>
          <cell r="AA538">
            <v>12</v>
          </cell>
          <cell r="AB538">
            <v>0.20066666666666666</v>
          </cell>
        </row>
        <row r="539">
          <cell r="I539">
            <v>23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</row>
        <row r="540">
          <cell r="I540">
            <v>46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</row>
        <row r="541">
          <cell r="I541">
            <v>69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</row>
        <row r="542">
          <cell r="I542">
            <v>92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</row>
        <row r="543">
          <cell r="I543">
            <v>115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</row>
        <row r="544">
          <cell r="I544">
            <v>138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</row>
        <row r="545">
          <cell r="I545">
            <v>161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</row>
        <row r="546">
          <cell r="I546">
            <v>184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</row>
        <row r="547">
          <cell r="I547">
            <v>20</v>
          </cell>
          <cell r="J547">
            <v>10</v>
          </cell>
          <cell r="K547">
            <v>9</v>
          </cell>
          <cell r="L547">
            <v>6</v>
          </cell>
          <cell r="M547">
            <v>7</v>
          </cell>
          <cell r="N547">
            <v>23</v>
          </cell>
          <cell r="O547">
            <v>7</v>
          </cell>
          <cell r="P547">
            <v>4</v>
          </cell>
          <cell r="Q547">
            <v>0.02</v>
          </cell>
          <cell r="R547">
            <v>1.7500000000000002E-2</v>
          </cell>
          <cell r="S547">
            <v>6.6666666666666662E-3</v>
          </cell>
          <cell r="V547">
            <v>4</v>
          </cell>
          <cell r="W547">
            <v>4</v>
          </cell>
          <cell r="X547">
            <v>3</v>
          </cell>
          <cell r="Y547">
            <v>3</v>
          </cell>
          <cell r="Z547">
            <v>4</v>
          </cell>
          <cell r="AA547">
            <v>5</v>
          </cell>
          <cell r="AB547">
            <v>0.08</v>
          </cell>
        </row>
        <row r="548">
          <cell r="I548">
            <v>40</v>
          </cell>
          <cell r="J548">
            <v>21</v>
          </cell>
          <cell r="K548">
            <v>18</v>
          </cell>
          <cell r="L548">
            <v>12</v>
          </cell>
          <cell r="M548">
            <v>14</v>
          </cell>
          <cell r="N548">
            <v>46</v>
          </cell>
          <cell r="O548">
            <v>13</v>
          </cell>
          <cell r="P548">
            <v>8</v>
          </cell>
          <cell r="Q548">
            <v>0.04</v>
          </cell>
          <cell r="R548">
            <v>3.2500000000000001E-2</v>
          </cell>
          <cell r="S548">
            <v>1.3333333333333332E-2</v>
          </cell>
          <cell r="V548">
            <v>8</v>
          </cell>
          <cell r="W548">
            <v>8</v>
          </cell>
          <cell r="X548">
            <v>5</v>
          </cell>
          <cell r="Y548">
            <v>7</v>
          </cell>
          <cell r="Z548">
            <v>9</v>
          </cell>
          <cell r="AA548">
            <v>10</v>
          </cell>
          <cell r="AB548">
            <v>0.11466666666666667</v>
          </cell>
        </row>
        <row r="549">
          <cell r="I549">
            <v>61</v>
          </cell>
          <cell r="J549">
            <v>31</v>
          </cell>
          <cell r="K549">
            <v>28</v>
          </cell>
          <cell r="L549">
            <v>19</v>
          </cell>
          <cell r="M549">
            <v>21</v>
          </cell>
          <cell r="N549">
            <v>69</v>
          </cell>
          <cell r="O549">
            <v>20</v>
          </cell>
          <cell r="P549">
            <v>12</v>
          </cell>
          <cell r="Q549">
            <v>0.06</v>
          </cell>
          <cell r="R549">
            <v>0.05</v>
          </cell>
          <cell r="S549">
            <v>0.02</v>
          </cell>
          <cell r="V549">
            <v>12</v>
          </cell>
          <cell r="W549">
            <v>12</v>
          </cell>
          <cell r="X549">
            <v>8</v>
          </cell>
          <cell r="Y549">
            <v>10</v>
          </cell>
          <cell r="Z549">
            <v>13</v>
          </cell>
          <cell r="AA549">
            <v>15</v>
          </cell>
          <cell r="AB549">
            <v>0.17399999999999999</v>
          </cell>
        </row>
        <row r="550">
          <cell r="I550">
            <v>81</v>
          </cell>
          <cell r="J550">
            <v>41</v>
          </cell>
          <cell r="K550">
            <v>37</v>
          </cell>
          <cell r="L550">
            <v>25</v>
          </cell>
          <cell r="M550">
            <v>28</v>
          </cell>
          <cell r="N550">
            <v>92</v>
          </cell>
          <cell r="O550">
            <v>26</v>
          </cell>
          <cell r="P550">
            <v>15</v>
          </cell>
          <cell r="Q550">
            <v>7.4999999999999997E-2</v>
          </cell>
          <cell r="R550">
            <v>6.5000000000000002E-2</v>
          </cell>
          <cell r="S550">
            <v>2.5000000000000001E-2</v>
          </cell>
          <cell r="V550">
            <v>15</v>
          </cell>
          <cell r="W550">
            <v>15</v>
          </cell>
          <cell r="X550">
            <v>11</v>
          </cell>
          <cell r="Y550">
            <v>13</v>
          </cell>
          <cell r="Z550">
            <v>18</v>
          </cell>
          <cell r="AA550">
            <v>20</v>
          </cell>
          <cell r="AB550">
            <v>0.23</v>
          </cell>
        </row>
        <row r="551">
          <cell r="I551">
            <v>101</v>
          </cell>
          <cell r="J551">
            <v>52</v>
          </cell>
          <cell r="K551">
            <v>46</v>
          </cell>
          <cell r="L551">
            <v>31</v>
          </cell>
          <cell r="M551">
            <v>35</v>
          </cell>
          <cell r="N551">
            <v>115</v>
          </cell>
          <cell r="O551">
            <v>33</v>
          </cell>
          <cell r="P551">
            <v>19</v>
          </cell>
          <cell r="Q551">
            <v>9.5000000000000001E-2</v>
          </cell>
          <cell r="R551">
            <v>8.2500000000000004E-2</v>
          </cell>
          <cell r="S551">
            <v>3.1666666666666662E-2</v>
          </cell>
          <cell r="V551">
            <v>19</v>
          </cell>
          <cell r="W551">
            <v>19</v>
          </cell>
          <cell r="X551">
            <v>13</v>
          </cell>
          <cell r="Y551">
            <v>16</v>
          </cell>
          <cell r="Z551">
            <v>22</v>
          </cell>
          <cell r="AA551">
            <v>25</v>
          </cell>
          <cell r="AB551">
            <v>0.28800000000000003</v>
          </cell>
        </row>
        <row r="552">
          <cell r="I552">
            <v>121</v>
          </cell>
          <cell r="J552">
            <v>62</v>
          </cell>
          <cell r="K552">
            <v>55</v>
          </cell>
          <cell r="L552">
            <v>37</v>
          </cell>
          <cell r="M552">
            <v>41</v>
          </cell>
          <cell r="N552">
            <v>138</v>
          </cell>
          <cell r="O552">
            <v>40</v>
          </cell>
          <cell r="P552">
            <v>23</v>
          </cell>
          <cell r="Q552">
            <v>0.115</v>
          </cell>
          <cell r="R552">
            <v>0.1</v>
          </cell>
          <cell r="S552">
            <v>3.8333333333333337E-2</v>
          </cell>
          <cell r="V552">
            <v>23</v>
          </cell>
          <cell r="W552">
            <v>23</v>
          </cell>
          <cell r="X552">
            <v>16</v>
          </cell>
          <cell r="Y552">
            <v>20</v>
          </cell>
          <cell r="Z552">
            <v>26</v>
          </cell>
          <cell r="AA552">
            <v>30</v>
          </cell>
          <cell r="AB552">
            <v>0.34466666666666668</v>
          </cell>
        </row>
        <row r="553">
          <cell r="I553">
            <v>142</v>
          </cell>
          <cell r="J553">
            <v>73</v>
          </cell>
          <cell r="K553">
            <v>65</v>
          </cell>
          <cell r="L553">
            <v>44</v>
          </cell>
          <cell r="M553">
            <v>48</v>
          </cell>
          <cell r="N553">
            <v>161</v>
          </cell>
          <cell r="O553">
            <v>46</v>
          </cell>
          <cell r="P553">
            <v>27</v>
          </cell>
          <cell r="Q553">
            <v>0.13500000000000001</v>
          </cell>
          <cell r="R553">
            <v>0.115</v>
          </cell>
          <cell r="S553">
            <v>4.4999999999999998E-2</v>
          </cell>
          <cell r="V553">
            <v>27</v>
          </cell>
          <cell r="W553">
            <v>27</v>
          </cell>
          <cell r="X553">
            <v>19</v>
          </cell>
          <cell r="Y553">
            <v>23</v>
          </cell>
          <cell r="Z553">
            <v>31</v>
          </cell>
          <cell r="AA553">
            <v>35</v>
          </cell>
          <cell r="AB553">
            <v>0.40399999999999997</v>
          </cell>
        </row>
        <row r="554">
          <cell r="I554">
            <v>162</v>
          </cell>
          <cell r="J554">
            <v>83</v>
          </cell>
          <cell r="K554">
            <v>74</v>
          </cell>
          <cell r="L554">
            <v>50</v>
          </cell>
          <cell r="M554">
            <v>55</v>
          </cell>
          <cell r="N554">
            <v>184</v>
          </cell>
          <cell r="O554">
            <v>53</v>
          </cell>
          <cell r="P554">
            <v>31</v>
          </cell>
          <cell r="Q554">
            <v>0.155</v>
          </cell>
          <cell r="R554">
            <v>0.13250000000000001</v>
          </cell>
          <cell r="S554">
            <v>5.1666666666666666E-2</v>
          </cell>
          <cell r="V554">
            <v>31</v>
          </cell>
          <cell r="W554">
            <v>31</v>
          </cell>
          <cell r="X554">
            <v>22</v>
          </cell>
          <cell r="Y554">
            <v>26</v>
          </cell>
          <cell r="Z554">
            <v>35</v>
          </cell>
          <cell r="AA554">
            <v>40</v>
          </cell>
          <cell r="AB554">
            <v>0.46133333333333332</v>
          </cell>
        </row>
        <row r="555">
          <cell r="I555">
            <v>18</v>
          </cell>
          <cell r="J555">
            <v>8</v>
          </cell>
          <cell r="K555">
            <v>7</v>
          </cell>
          <cell r="L555">
            <v>5</v>
          </cell>
          <cell r="M555">
            <v>5</v>
          </cell>
          <cell r="N555">
            <v>17</v>
          </cell>
          <cell r="O555">
            <v>5</v>
          </cell>
          <cell r="P555">
            <v>3</v>
          </cell>
          <cell r="Q555">
            <v>1.4999999999999999E-2</v>
          </cell>
          <cell r="R555">
            <v>1.2500000000000001E-2</v>
          </cell>
          <cell r="S555">
            <v>5.0000000000000001E-3</v>
          </cell>
          <cell r="V555">
            <v>3</v>
          </cell>
          <cell r="W555">
            <v>3</v>
          </cell>
          <cell r="X555">
            <v>2</v>
          </cell>
          <cell r="Y555">
            <v>2</v>
          </cell>
          <cell r="Z555">
            <v>3</v>
          </cell>
          <cell r="AA555">
            <v>4</v>
          </cell>
          <cell r="AB555">
            <v>0.08</v>
          </cell>
        </row>
        <row r="556">
          <cell r="I556">
            <v>36</v>
          </cell>
          <cell r="J556">
            <v>16</v>
          </cell>
          <cell r="K556">
            <v>14</v>
          </cell>
          <cell r="L556">
            <v>9</v>
          </cell>
          <cell r="M556">
            <v>10</v>
          </cell>
          <cell r="N556">
            <v>35</v>
          </cell>
          <cell r="O556">
            <v>10</v>
          </cell>
          <cell r="P556">
            <v>6</v>
          </cell>
          <cell r="Q556">
            <v>0.03</v>
          </cell>
          <cell r="R556">
            <v>2.5000000000000001E-2</v>
          </cell>
          <cell r="S556">
            <v>0.01</v>
          </cell>
          <cell r="V556">
            <v>6</v>
          </cell>
          <cell r="W556">
            <v>6</v>
          </cell>
          <cell r="X556">
            <v>4</v>
          </cell>
          <cell r="Y556">
            <v>5</v>
          </cell>
          <cell r="Z556">
            <v>7</v>
          </cell>
          <cell r="AA556">
            <v>7</v>
          </cell>
          <cell r="AB556">
            <v>9.0666666666666659E-2</v>
          </cell>
        </row>
        <row r="557">
          <cell r="I557">
            <v>54</v>
          </cell>
          <cell r="J557">
            <v>23</v>
          </cell>
          <cell r="K557">
            <v>21</v>
          </cell>
          <cell r="L557">
            <v>14</v>
          </cell>
          <cell r="M557">
            <v>16</v>
          </cell>
          <cell r="N557">
            <v>52</v>
          </cell>
          <cell r="O557">
            <v>15</v>
          </cell>
          <cell r="P557">
            <v>9</v>
          </cell>
          <cell r="Q557">
            <v>4.4999999999999998E-2</v>
          </cell>
          <cell r="R557">
            <v>3.7499999999999999E-2</v>
          </cell>
          <cell r="S557">
            <v>1.4999999999999999E-2</v>
          </cell>
          <cell r="V557">
            <v>9</v>
          </cell>
          <cell r="W557">
            <v>9</v>
          </cell>
          <cell r="X557">
            <v>6</v>
          </cell>
          <cell r="Y557">
            <v>7</v>
          </cell>
          <cell r="Z557">
            <v>10</v>
          </cell>
          <cell r="AA557">
            <v>11</v>
          </cell>
          <cell r="AB557">
            <v>0.13600000000000001</v>
          </cell>
        </row>
        <row r="558">
          <cell r="I558">
            <v>72</v>
          </cell>
          <cell r="J558">
            <v>31</v>
          </cell>
          <cell r="K558">
            <v>28</v>
          </cell>
          <cell r="L558">
            <v>19</v>
          </cell>
          <cell r="M558">
            <v>21</v>
          </cell>
          <cell r="N558">
            <v>69</v>
          </cell>
          <cell r="O558">
            <v>20</v>
          </cell>
          <cell r="P558">
            <v>12</v>
          </cell>
          <cell r="Q558">
            <v>0.06</v>
          </cell>
          <cell r="R558">
            <v>0.05</v>
          </cell>
          <cell r="S558">
            <v>0.02</v>
          </cell>
          <cell r="V558">
            <v>12</v>
          </cell>
          <cell r="W558">
            <v>12</v>
          </cell>
          <cell r="X558">
            <v>8</v>
          </cell>
          <cell r="Y558">
            <v>10</v>
          </cell>
          <cell r="Z558">
            <v>13</v>
          </cell>
          <cell r="AA558">
            <v>15</v>
          </cell>
          <cell r="AB558">
            <v>0.18133333333333332</v>
          </cell>
        </row>
        <row r="559">
          <cell r="I559">
            <v>89</v>
          </cell>
          <cell r="J559">
            <v>39</v>
          </cell>
          <cell r="K559">
            <v>35</v>
          </cell>
          <cell r="L559">
            <v>23</v>
          </cell>
          <cell r="M559">
            <v>26</v>
          </cell>
          <cell r="N559">
            <v>86</v>
          </cell>
          <cell r="O559">
            <v>25</v>
          </cell>
          <cell r="P559">
            <v>14</v>
          </cell>
          <cell r="Q559">
            <v>7.0000000000000007E-2</v>
          </cell>
          <cell r="R559">
            <v>6.25E-2</v>
          </cell>
          <cell r="S559">
            <v>2.3333333333333334E-2</v>
          </cell>
          <cell r="V559">
            <v>14</v>
          </cell>
          <cell r="W559">
            <v>14</v>
          </cell>
          <cell r="X559">
            <v>10</v>
          </cell>
          <cell r="Y559">
            <v>12</v>
          </cell>
          <cell r="Z559">
            <v>17</v>
          </cell>
          <cell r="AA559">
            <v>19</v>
          </cell>
          <cell r="AB559">
            <v>0.22466666666666665</v>
          </cell>
        </row>
        <row r="560">
          <cell r="I560">
            <v>107</v>
          </cell>
          <cell r="J560">
            <v>47</v>
          </cell>
          <cell r="K560">
            <v>41</v>
          </cell>
          <cell r="L560">
            <v>28</v>
          </cell>
          <cell r="M560">
            <v>31</v>
          </cell>
          <cell r="N560">
            <v>104</v>
          </cell>
          <cell r="O560">
            <v>30</v>
          </cell>
          <cell r="P560">
            <v>17</v>
          </cell>
          <cell r="Q560">
            <v>8.5000000000000006E-2</v>
          </cell>
          <cell r="R560">
            <v>7.4999999999999997E-2</v>
          </cell>
          <cell r="S560">
            <v>2.8333333333333335E-2</v>
          </cell>
          <cell r="V560">
            <v>17</v>
          </cell>
          <cell r="W560">
            <v>17</v>
          </cell>
          <cell r="X560">
            <v>12</v>
          </cell>
          <cell r="Y560">
            <v>15</v>
          </cell>
          <cell r="Z560">
            <v>20</v>
          </cell>
          <cell r="AA560">
            <v>22</v>
          </cell>
          <cell r="AB560">
            <v>0.27</v>
          </cell>
        </row>
        <row r="561">
          <cell r="I561">
            <v>125</v>
          </cell>
          <cell r="J561">
            <v>54</v>
          </cell>
          <cell r="K561">
            <v>48</v>
          </cell>
          <cell r="L561">
            <v>33</v>
          </cell>
          <cell r="M561">
            <v>36</v>
          </cell>
          <cell r="N561">
            <v>121</v>
          </cell>
          <cell r="O561">
            <v>35</v>
          </cell>
          <cell r="P561">
            <v>20</v>
          </cell>
          <cell r="Q561">
            <v>0.1</v>
          </cell>
          <cell r="R561">
            <v>8.7499999999999994E-2</v>
          </cell>
          <cell r="S561">
            <v>3.3333333333333333E-2</v>
          </cell>
          <cell r="V561">
            <v>20</v>
          </cell>
          <cell r="W561">
            <v>20</v>
          </cell>
          <cell r="X561">
            <v>14</v>
          </cell>
          <cell r="Y561">
            <v>17</v>
          </cell>
          <cell r="Z561">
            <v>23</v>
          </cell>
          <cell r="AA561">
            <v>26</v>
          </cell>
          <cell r="AB561">
            <v>0.31466666666666665</v>
          </cell>
        </row>
        <row r="562">
          <cell r="I562">
            <v>143</v>
          </cell>
          <cell r="J562">
            <v>62</v>
          </cell>
          <cell r="K562">
            <v>55</v>
          </cell>
          <cell r="L562">
            <v>37</v>
          </cell>
          <cell r="M562">
            <v>41</v>
          </cell>
          <cell r="N562">
            <v>138</v>
          </cell>
          <cell r="O562">
            <v>40</v>
          </cell>
          <cell r="P562">
            <v>23</v>
          </cell>
          <cell r="Q562">
            <v>0.115</v>
          </cell>
          <cell r="R562">
            <v>0.1</v>
          </cell>
          <cell r="S562">
            <v>3.8333333333333337E-2</v>
          </cell>
          <cell r="V562">
            <v>23</v>
          </cell>
          <cell r="W562">
            <v>23</v>
          </cell>
          <cell r="X562">
            <v>16</v>
          </cell>
          <cell r="Y562">
            <v>20</v>
          </cell>
          <cell r="Z562">
            <v>26</v>
          </cell>
          <cell r="AA562">
            <v>30</v>
          </cell>
          <cell r="AB562">
            <v>0.35933333333333328</v>
          </cell>
        </row>
        <row r="563">
          <cell r="I563">
            <v>19</v>
          </cell>
          <cell r="J563">
            <v>3</v>
          </cell>
          <cell r="K563">
            <v>3</v>
          </cell>
          <cell r="L563">
            <v>2</v>
          </cell>
          <cell r="M563">
            <v>2</v>
          </cell>
          <cell r="N563">
            <v>7</v>
          </cell>
          <cell r="O563">
            <v>2</v>
          </cell>
          <cell r="P563">
            <v>1</v>
          </cell>
          <cell r="Q563">
            <v>5.0000000000000001E-3</v>
          </cell>
          <cell r="R563">
            <v>5.0000000000000001E-3</v>
          </cell>
          <cell r="S563">
            <v>1.6666666666666666E-3</v>
          </cell>
          <cell r="V563">
            <v>1</v>
          </cell>
          <cell r="W563">
            <v>1</v>
          </cell>
          <cell r="X563">
            <v>1</v>
          </cell>
          <cell r="Y563">
            <v>1</v>
          </cell>
          <cell r="Z563">
            <v>1</v>
          </cell>
          <cell r="AA563">
            <v>2</v>
          </cell>
          <cell r="AB563">
            <v>0.08</v>
          </cell>
        </row>
        <row r="564">
          <cell r="I564">
            <v>39</v>
          </cell>
          <cell r="J564">
            <v>6</v>
          </cell>
          <cell r="K564">
            <v>6</v>
          </cell>
          <cell r="L564">
            <v>4</v>
          </cell>
          <cell r="M564">
            <v>4</v>
          </cell>
          <cell r="N564">
            <v>14</v>
          </cell>
          <cell r="O564">
            <v>4</v>
          </cell>
          <cell r="P564">
            <v>2</v>
          </cell>
          <cell r="Q564">
            <v>0.01</v>
          </cell>
          <cell r="R564">
            <v>0.01</v>
          </cell>
          <cell r="S564">
            <v>3.3333333333333331E-3</v>
          </cell>
          <cell r="V564">
            <v>2</v>
          </cell>
          <cell r="W564">
            <v>2</v>
          </cell>
          <cell r="X564">
            <v>2</v>
          </cell>
          <cell r="Y564">
            <v>2</v>
          </cell>
          <cell r="Z564">
            <v>3</v>
          </cell>
          <cell r="AA564">
            <v>3</v>
          </cell>
          <cell r="AB564">
            <v>0.08</v>
          </cell>
        </row>
        <row r="565">
          <cell r="I565">
            <v>58</v>
          </cell>
          <cell r="J565">
            <v>10</v>
          </cell>
          <cell r="K565">
            <v>9</v>
          </cell>
          <cell r="L565">
            <v>6</v>
          </cell>
          <cell r="M565">
            <v>6</v>
          </cell>
          <cell r="N565">
            <v>22</v>
          </cell>
          <cell r="O565">
            <v>6</v>
          </cell>
          <cell r="P565">
            <v>4</v>
          </cell>
          <cell r="Q565">
            <v>0.02</v>
          </cell>
          <cell r="R565">
            <v>1.4999999999999999E-2</v>
          </cell>
          <cell r="S565">
            <v>6.6666666666666662E-3</v>
          </cell>
          <cell r="V565">
            <v>4</v>
          </cell>
          <cell r="W565">
            <v>4</v>
          </cell>
          <cell r="X565">
            <v>3</v>
          </cell>
          <cell r="Y565">
            <v>3</v>
          </cell>
          <cell r="Z565">
            <v>4</v>
          </cell>
          <cell r="AA565">
            <v>5</v>
          </cell>
          <cell r="AB565">
            <v>8.0666666666666664E-2</v>
          </cell>
        </row>
        <row r="566">
          <cell r="I566">
            <v>78</v>
          </cell>
          <cell r="J566">
            <v>13</v>
          </cell>
          <cell r="K566">
            <v>12</v>
          </cell>
          <cell r="L566">
            <v>8</v>
          </cell>
          <cell r="M566">
            <v>9</v>
          </cell>
          <cell r="N566">
            <v>29</v>
          </cell>
          <cell r="O566">
            <v>8</v>
          </cell>
          <cell r="P566">
            <v>5</v>
          </cell>
          <cell r="Q566">
            <v>2.5000000000000001E-2</v>
          </cell>
          <cell r="R566">
            <v>0.02</v>
          </cell>
          <cell r="S566">
            <v>8.3333333333333332E-3</v>
          </cell>
          <cell r="V566">
            <v>5</v>
          </cell>
          <cell r="W566">
            <v>5</v>
          </cell>
          <cell r="X566">
            <v>3</v>
          </cell>
          <cell r="Y566">
            <v>4</v>
          </cell>
          <cell r="Z566">
            <v>6</v>
          </cell>
          <cell r="AA566">
            <v>6</v>
          </cell>
          <cell r="AB566">
            <v>0.10800000000000001</v>
          </cell>
        </row>
        <row r="567">
          <cell r="I567">
            <v>97</v>
          </cell>
          <cell r="J567">
            <v>16</v>
          </cell>
          <cell r="K567">
            <v>14</v>
          </cell>
          <cell r="L567">
            <v>10</v>
          </cell>
          <cell r="M567">
            <v>11</v>
          </cell>
          <cell r="N567">
            <v>36</v>
          </cell>
          <cell r="O567">
            <v>10</v>
          </cell>
          <cell r="P567">
            <v>6</v>
          </cell>
          <cell r="Q567">
            <v>0.03</v>
          </cell>
          <cell r="R567">
            <v>2.5000000000000001E-2</v>
          </cell>
          <cell r="S567">
            <v>0.01</v>
          </cell>
          <cell r="V567">
            <v>6</v>
          </cell>
          <cell r="W567">
            <v>6</v>
          </cell>
          <cell r="X567">
            <v>4</v>
          </cell>
          <cell r="Y567">
            <v>5</v>
          </cell>
          <cell r="Z567">
            <v>7</v>
          </cell>
          <cell r="AA567">
            <v>8</v>
          </cell>
          <cell r="AB567">
            <v>0.13333333333333333</v>
          </cell>
        </row>
        <row r="568">
          <cell r="I568">
            <v>117</v>
          </cell>
          <cell r="J568">
            <v>19</v>
          </cell>
          <cell r="K568">
            <v>17</v>
          </cell>
          <cell r="L568">
            <v>12</v>
          </cell>
          <cell r="M568">
            <v>13</v>
          </cell>
          <cell r="N568">
            <v>43</v>
          </cell>
          <cell r="O568">
            <v>12</v>
          </cell>
          <cell r="P568">
            <v>7</v>
          </cell>
          <cell r="Q568">
            <v>3.5000000000000003E-2</v>
          </cell>
          <cell r="R568">
            <v>0.03</v>
          </cell>
          <cell r="S568">
            <v>1.1666666666666667E-2</v>
          </cell>
          <cell r="V568">
            <v>7</v>
          </cell>
          <cell r="W568">
            <v>7</v>
          </cell>
          <cell r="X568">
            <v>5</v>
          </cell>
          <cell r="Y568">
            <v>6</v>
          </cell>
          <cell r="Z568">
            <v>8</v>
          </cell>
          <cell r="AA568">
            <v>9</v>
          </cell>
          <cell r="AB568">
            <v>0.16</v>
          </cell>
        </row>
        <row r="569">
          <cell r="I569">
            <v>136</v>
          </cell>
          <cell r="J569">
            <v>23</v>
          </cell>
          <cell r="K569">
            <v>20</v>
          </cell>
          <cell r="L569">
            <v>14</v>
          </cell>
          <cell r="M569">
            <v>15</v>
          </cell>
          <cell r="N569">
            <v>50</v>
          </cell>
          <cell r="O569">
            <v>14</v>
          </cell>
          <cell r="P569">
            <v>8</v>
          </cell>
          <cell r="Q569">
            <v>0.04</v>
          </cell>
          <cell r="R569">
            <v>3.5000000000000003E-2</v>
          </cell>
          <cell r="S569">
            <v>1.3333333333333332E-2</v>
          </cell>
          <cell r="V569">
            <v>8</v>
          </cell>
          <cell r="W569">
            <v>8</v>
          </cell>
          <cell r="X569">
            <v>6</v>
          </cell>
          <cell r="Y569">
            <v>7</v>
          </cell>
          <cell r="Z569">
            <v>10</v>
          </cell>
          <cell r="AA569">
            <v>11</v>
          </cell>
          <cell r="AB569">
            <v>0.18666666666666668</v>
          </cell>
        </row>
        <row r="570">
          <cell r="I570">
            <v>156</v>
          </cell>
          <cell r="J570">
            <v>26</v>
          </cell>
          <cell r="K570">
            <v>23</v>
          </cell>
          <cell r="L570">
            <v>16</v>
          </cell>
          <cell r="M570">
            <v>17</v>
          </cell>
          <cell r="N570">
            <v>58</v>
          </cell>
          <cell r="O570">
            <v>17</v>
          </cell>
          <cell r="P570">
            <v>10</v>
          </cell>
          <cell r="Q570">
            <v>0.05</v>
          </cell>
          <cell r="R570">
            <v>4.2500000000000003E-2</v>
          </cell>
          <cell r="S570">
            <v>1.6666666666666666E-2</v>
          </cell>
          <cell r="V570">
            <v>10</v>
          </cell>
          <cell r="W570">
            <v>10</v>
          </cell>
          <cell r="X570">
            <v>7</v>
          </cell>
          <cell r="Y570">
            <v>8</v>
          </cell>
          <cell r="Z570">
            <v>11</v>
          </cell>
          <cell r="AA570">
            <v>12</v>
          </cell>
          <cell r="AB570">
            <v>0.21533333333333335</v>
          </cell>
        </row>
        <row r="571">
          <cell r="I571">
            <v>22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</row>
        <row r="572">
          <cell r="I572">
            <v>44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</row>
        <row r="573">
          <cell r="I573">
            <v>66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</row>
        <row r="574">
          <cell r="I574">
            <v>89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</row>
        <row r="575">
          <cell r="I575">
            <v>111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</row>
        <row r="576">
          <cell r="I576">
            <v>133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</row>
        <row r="577">
          <cell r="I577">
            <v>155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</row>
        <row r="578">
          <cell r="I578">
            <v>177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</row>
        <row r="579">
          <cell r="I579">
            <v>39</v>
          </cell>
          <cell r="J579">
            <v>16</v>
          </cell>
          <cell r="K579">
            <v>9</v>
          </cell>
          <cell r="L579">
            <v>12</v>
          </cell>
          <cell r="M579">
            <v>11</v>
          </cell>
          <cell r="N579">
            <v>9</v>
          </cell>
          <cell r="O579">
            <v>8</v>
          </cell>
          <cell r="P579">
            <v>5</v>
          </cell>
          <cell r="Q579">
            <v>2.5000000000000001E-2</v>
          </cell>
          <cell r="R579">
            <v>0.02</v>
          </cell>
          <cell r="S579">
            <v>8.3333333333333332E-3</v>
          </cell>
          <cell r="V579">
            <v>4</v>
          </cell>
          <cell r="W579">
            <v>4</v>
          </cell>
          <cell r="X579">
            <v>3</v>
          </cell>
          <cell r="Y579">
            <v>5</v>
          </cell>
          <cell r="Z579">
            <v>5</v>
          </cell>
          <cell r="AA579">
            <v>6</v>
          </cell>
          <cell r="AB579">
            <v>0.08</v>
          </cell>
        </row>
        <row r="580">
          <cell r="I580">
            <v>79</v>
          </cell>
          <cell r="J580">
            <v>33</v>
          </cell>
          <cell r="K580">
            <v>17</v>
          </cell>
          <cell r="L580">
            <v>24</v>
          </cell>
          <cell r="M580">
            <v>21</v>
          </cell>
          <cell r="N580">
            <v>18</v>
          </cell>
          <cell r="O580">
            <v>16</v>
          </cell>
          <cell r="P580">
            <v>10</v>
          </cell>
          <cell r="Q580">
            <v>0.05</v>
          </cell>
          <cell r="R580">
            <v>0.04</v>
          </cell>
          <cell r="S580">
            <v>1.6666666666666666E-2</v>
          </cell>
          <cell r="V580">
            <v>8</v>
          </cell>
          <cell r="W580">
            <v>8</v>
          </cell>
          <cell r="X580">
            <v>6</v>
          </cell>
          <cell r="Y580">
            <v>11</v>
          </cell>
          <cell r="Z580">
            <v>11</v>
          </cell>
          <cell r="AA580">
            <v>12</v>
          </cell>
          <cell r="AB580">
            <v>0.14533333333333334</v>
          </cell>
        </row>
        <row r="581">
          <cell r="I581">
            <v>118</v>
          </cell>
          <cell r="J581">
            <v>49</v>
          </cell>
          <cell r="K581">
            <v>26</v>
          </cell>
          <cell r="L581">
            <v>36</v>
          </cell>
          <cell r="M581">
            <v>32</v>
          </cell>
          <cell r="N581">
            <v>28</v>
          </cell>
          <cell r="O581">
            <v>24</v>
          </cell>
          <cell r="P581">
            <v>15</v>
          </cell>
          <cell r="Q581">
            <v>7.4999999999999997E-2</v>
          </cell>
          <cell r="R581">
            <v>0.06</v>
          </cell>
          <cell r="S581">
            <v>2.5000000000000001E-2</v>
          </cell>
          <cell r="V581">
            <v>12</v>
          </cell>
          <cell r="W581">
            <v>12</v>
          </cell>
          <cell r="X581">
            <v>10</v>
          </cell>
          <cell r="Y581">
            <v>16</v>
          </cell>
          <cell r="Z581">
            <v>16</v>
          </cell>
          <cell r="AA581">
            <v>18</v>
          </cell>
          <cell r="AB581">
            <v>0.21866666666666668</v>
          </cell>
        </row>
        <row r="582">
          <cell r="I582">
            <v>157</v>
          </cell>
          <cell r="J582">
            <v>66</v>
          </cell>
          <cell r="K582">
            <v>35</v>
          </cell>
          <cell r="L582">
            <v>48</v>
          </cell>
          <cell r="M582">
            <v>43</v>
          </cell>
          <cell r="N582">
            <v>37</v>
          </cell>
          <cell r="O582">
            <v>32</v>
          </cell>
          <cell r="P582">
            <v>19</v>
          </cell>
          <cell r="Q582">
            <v>9.5000000000000001E-2</v>
          </cell>
          <cell r="R582">
            <v>0.08</v>
          </cell>
          <cell r="S582">
            <v>3.1666666666666662E-2</v>
          </cell>
          <cell r="V582">
            <v>16</v>
          </cell>
          <cell r="W582">
            <v>16</v>
          </cell>
          <cell r="X582">
            <v>13</v>
          </cell>
          <cell r="Y582">
            <v>21</v>
          </cell>
          <cell r="Z582">
            <v>21</v>
          </cell>
          <cell r="AA582">
            <v>24</v>
          </cell>
          <cell r="AB582">
            <v>0.29133333333333333</v>
          </cell>
        </row>
        <row r="583">
          <cell r="I583">
            <v>197</v>
          </cell>
          <cell r="J583">
            <v>82</v>
          </cell>
          <cell r="K583">
            <v>44</v>
          </cell>
          <cell r="L583">
            <v>60</v>
          </cell>
          <cell r="M583">
            <v>53</v>
          </cell>
          <cell r="N583">
            <v>46</v>
          </cell>
          <cell r="O583">
            <v>40</v>
          </cell>
          <cell r="P583">
            <v>24</v>
          </cell>
          <cell r="Q583">
            <v>0.12</v>
          </cell>
          <cell r="R583">
            <v>0.1</v>
          </cell>
          <cell r="S583">
            <v>0.04</v>
          </cell>
          <cell r="V583">
            <v>20</v>
          </cell>
          <cell r="W583">
            <v>20</v>
          </cell>
          <cell r="X583">
            <v>16</v>
          </cell>
          <cell r="Y583">
            <v>26</v>
          </cell>
          <cell r="Z583">
            <v>26</v>
          </cell>
          <cell r="AA583">
            <v>30</v>
          </cell>
          <cell r="AB583">
            <v>0.36399999999999999</v>
          </cell>
        </row>
        <row r="584">
          <cell r="I584">
            <v>236</v>
          </cell>
          <cell r="J584">
            <v>99</v>
          </cell>
          <cell r="K584">
            <v>52</v>
          </cell>
          <cell r="L584">
            <v>73</v>
          </cell>
          <cell r="M584">
            <v>64</v>
          </cell>
          <cell r="N584">
            <v>55</v>
          </cell>
          <cell r="O584">
            <v>48</v>
          </cell>
          <cell r="P584">
            <v>29</v>
          </cell>
          <cell r="Q584">
            <v>0.14499999999999999</v>
          </cell>
          <cell r="R584">
            <v>0.12</v>
          </cell>
          <cell r="S584">
            <v>4.8333333333333332E-2</v>
          </cell>
          <cell r="V584">
            <v>24</v>
          </cell>
          <cell r="W584">
            <v>24</v>
          </cell>
          <cell r="X584">
            <v>19</v>
          </cell>
          <cell r="Y584">
            <v>32</v>
          </cell>
          <cell r="Z584">
            <v>32</v>
          </cell>
          <cell r="AA584">
            <v>36</v>
          </cell>
          <cell r="AB584">
            <v>0.43733333333333335</v>
          </cell>
        </row>
        <row r="585">
          <cell r="I585">
            <v>275</v>
          </cell>
          <cell r="J585">
            <v>115</v>
          </cell>
          <cell r="K585">
            <v>61</v>
          </cell>
          <cell r="L585">
            <v>85</v>
          </cell>
          <cell r="M585">
            <v>75</v>
          </cell>
          <cell r="N585">
            <v>65</v>
          </cell>
          <cell r="O585">
            <v>56</v>
          </cell>
          <cell r="P585">
            <v>34</v>
          </cell>
          <cell r="Q585">
            <v>0.17</v>
          </cell>
          <cell r="R585">
            <v>0.14000000000000001</v>
          </cell>
          <cell r="S585">
            <v>5.6666666666666671E-2</v>
          </cell>
          <cell r="V585">
            <v>27</v>
          </cell>
          <cell r="W585">
            <v>27</v>
          </cell>
          <cell r="X585">
            <v>23</v>
          </cell>
          <cell r="Y585">
            <v>37</v>
          </cell>
          <cell r="Z585">
            <v>37</v>
          </cell>
          <cell r="AA585">
            <v>42</v>
          </cell>
          <cell r="AB585">
            <v>0.51066666666666671</v>
          </cell>
        </row>
        <row r="586">
          <cell r="I586">
            <v>314</v>
          </cell>
          <cell r="J586">
            <v>132</v>
          </cell>
          <cell r="K586">
            <v>70</v>
          </cell>
          <cell r="L586">
            <v>97</v>
          </cell>
          <cell r="M586">
            <v>85</v>
          </cell>
          <cell r="N586">
            <v>74</v>
          </cell>
          <cell r="O586">
            <v>64</v>
          </cell>
          <cell r="P586">
            <v>39</v>
          </cell>
          <cell r="Q586">
            <v>0.19500000000000001</v>
          </cell>
          <cell r="R586">
            <v>0.16</v>
          </cell>
          <cell r="S586">
            <v>6.5000000000000002E-2</v>
          </cell>
          <cell r="V586">
            <v>31</v>
          </cell>
          <cell r="W586">
            <v>31</v>
          </cell>
          <cell r="X586">
            <v>26</v>
          </cell>
          <cell r="Y586">
            <v>42</v>
          </cell>
          <cell r="Z586">
            <v>42</v>
          </cell>
          <cell r="AA586">
            <v>48</v>
          </cell>
          <cell r="AB586">
            <v>0.58333333333333337</v>
          </cell>
        </row>
        <row r="587">
          <cell r="I587">
            <v>35</v>
          </cell>
          <cell r="J587">
            <v>12</v>
          </cell>
          <cell r="K587">
            <v>7</v>
          </cell>
          <cell r="L587">
            <v>9</v>
          </cell>
          <cell r="M587">
            <v>8</v>
          </cell>
          <cell r="N587">
            <v>7</v>
          </cell>
          <cell r="O587">
            <v>6</v>
          </cell>
          <cell r="P587">
            <v>4</v>
          </cell>
          <cell r="Q587">
            <v>0.02</v>
          </cell>
          <cell r="R587">
            <v>1.4999999999999999E-2</v>
          </cell>
          <cell r="S587">
            <v>6.6666666666666662E-3</v>
          </cell>
          <cell r="V587">
            <v>3</v>
          </cell>
          <cell r="W587">
            <v>3</v>
          </cell>
          <cell r="X587">
            <v>2</v>
          </cell>
          <cell r="Y587">
            <v>4</v>
          </cell>
          <cell r="Z587">
            <v>4</v>
          </cell>
          <cell r="AA587">
            <v>4</v>
          </cell>
          <cell r="AB587">
            <v>0.08</v>
          </cell>
        </row>
        <row r="588">
          <cell r="I588">
            <v>70</v>
          </cell>
          <cell r="J588">
            <v>25</v>
          </cell>
          <cell r="K588">
            <v>13</v>
          </cell>
          <cell r="L588">
            <v>18</v>
          </cell>
          <cell r="M588">
            <v>16</v>
          </cell>
          <cell r="N588">
            <v>14</v>
          </cell>
          <cell r="O588">
            <v>12</v>
          </cell>
          <cell r="P588">
            <v>7</v>
          </cell>
          <cell r="Q588">
            <v>3.5000000000000003E-2</v>
          </cell>
          <cell r="R588">
            <v>0.03</v>
          </cell>
          <cell r="S588">
            <v>1.1666666666666667E-2</v>
          </cell>
          <cell r="V588">
            <v>6</v>
          </cell>
          <cell r="W588">
            <v>6</v>
          </cell>
          <cell r="X588">
            <v>5</v>
          </cell>
          <cell r="Y588">
            <v>8</v>
          </cell>
          <cell r="Z588">
            <v>8</v>
          </cell>
          <cell r="AA588">
            <v>9</v>
          </cell>
          <cell r="AB588">
            <v>0.11666666666666665</v>
          </cell>
        </row>
        <row r="589">
          <cell r="I589">
            <v>104</v>
          </cell>
          <cell r="J589">
            <v>37</v>
          </cell>
          <cell r="K589">
            <v>20</v>
          </cell>
          <cell r="L589">
            <v>27</v>
          </cell>
          <cell r="M589">
            <v>24</v>
          </cell>
          <cell r="N589">
            <v>21</v>
          </cell>
          <cell r="O589">
            <v>18</v>
          </cell>
          <cell r="P589">
            <v>11</v>
          </cell>
          <cell r="Q589">
            <v>5.5E-2</v>
          </cell>
          <cell r="R589">
            <v>4.4999999999999998E-2</v>
          </cell>
          <cell r="S589">
            <v>1.8333333333333333E-2</v>
          </cell>
          <cell r="V589">
            <v>9</v>
          </cell>
          <cell r="W589">
            <v>9</v>
          </cell>
          <cell r="X589">
            <v>7</v>
          </cell>
          <cell r="Y589">
            <v>12</v>
          </cell>
          <cell r="Z589">
            <v>12</v>
          </cell>
          <cell r="AA589">
            <v>13</v>
          </cell>
          <cell r="AB589">
            <v>0.17466666666666664</v>
          </cell>
        </row>
        <row r="590">
          <cell r="I590">
            <v>139</v>
          </cell>
          <cell r="J590">
            <v>49</v>
          </cell>
          <cell r="K590">
            <v>26</v>
          </cell>
          <cell r="L590">
            <v>36</v>
          </cell>
          <cell r="M590">
            <v>32</v>
          </cell>
          <cell r="N590">
            <v>28</v>
          </cell>
          <cell r="O590">
            <v>24</v>
          </cell>
          <cell r="P590">
            <v>15</v>
          </cell>
          <cell r="Q590">
            <v>7.4999999999999997E-2</v>
          </cell>
          <cell r="R590">
            <v>0.06</v>
          </cell>
          <cell r="S590">
            <v>2.5000000000000001E-2</v>
          </cell>
          <cell r="V590">
            <v>12</v>
          </cell>
          <cell r="W590">
            <v>12</v>
          </cell>
          <cell r="X590">
            <v>10</v>
          </cell>
          <cell r="Y590">
            <v>16</v>
          </cell>
          <cell r="Z590">
            <v>16</v>
          </cell>
          <cell r="AA590">
            <v>18</v>
          </cell>
          <cell r="AB590">
            <v>0.23266666666666666</v>
          </cell>
        </row>
        <row r="591">
          <cell r="I591">
            <v>174</v>
          </cell>
          <cell r="J591">
            <v>62</v>
          </cell>
          <cell r="K591">
            <v>33</v>
          </cell>
          <cell r="L591">
            <v>45</v>
          </cell>
          <cell r="M591">
            <v>40</v>
          </cell>
          <cell r="N591">
            <v>35</v>
          </cell>
          <cell r="O591">
            <v>30</v>
          </cell>
          <cell r="P591">
            <v>18</v>
          </cell>
          <cell r="Q591">
            <v>0.09</v>
          </cell>
          <cell r="R591">
            <v>7.4999999999999997E-2</v>
          </cell>
          <cell r="S591">
            <v>0.03</v>
          </cell>
          <cell r="V591">
            <v>15</v>
          </cell>
          <cell r="W591">
            <v>15</v>
          </cell>
          <cell r="X591">
            <v>12</v>
          </cell>
          <cell r="Y591">
            <v>20</v>
          </cell>
          <cell r="Z591">
            <v>20</v>
          </cell>
          <cell r="AA591">
            <v>22</v>
          </cell>
          <cell r="AB591">
            <v>0.29133333333333333</v>
          </cell>
        </row>
        <row r="592">
          <cell r="I592">
            <v>209</v>
          </cell>
          <cell r="J592">
            <v>74</v>
          </cell>
          <cell r="K592">
            <v>39</v>
          </cell>
          <cell r="L592">
            <v>54</v>
          </cell>
          <cell r="M592">
            <v>48</v>
          </cell>
          <cell r="N592">
            <v>41</v>
          </cell>
          <cell r="O592">
            <v>36</v>
          </cell>
          <cell r="P592">
            <v>22</v>
          </cell>
          <cell r="Q592">
            <v>0.11</v>
          </cell>
          <cell r="R592">
            <v>0.09</v>
          </cell>
          <cell r="S592">
            <v>3.6666666666666667E-2</v>
          </cell>
          <cell r="V592">
            <v>18</v>
          </cell>
          <cell r="W592">
            <v>18</v>
          </cell>
          <cell r="X592">
            <v>15</v>
          </cell>
          <cell r="Y592">
            <v>24</v>
          </cell>
          <cell r="Z592">
            <v>24</v>
          </cell>
          <cell r="AA592">
            <v>27</v>
          </cell>
          <cell r="AB592">
            <v>0.34866666666666668</v>
          </cell>
        </row>
        <row r="593">
          <cell r="I593">
            <v>243</v>
          </cell>
          <cell r="J593">
            <v>86</v>
          </cell>
          <cell r="K593">
            <v>46</v>
          </cell>
          <cell r="L593">
            <v>64</v>
          </cell>
          <cell r="M593">
            <v>56</v>
          </cell>
          <cell r="N593">
            <v>48</v>
          </cell>
          <cell r="O593">
            <v>42</v>
          </cell>
          <cell r="P593">
            <v>25</v>
          </cell>
          <cell r="Q593">
            <v>0.125</v>
          </cell>
          <cell r="R593">
            <v>0.105</v>
          </cell>
          <cell r="S593">
            <v>4.1666666666666671E-2</v>
          </cell>
          <cell r="V593">
            <v>21</v>
          </cell>
          <cell r="W593">
            <v>21</v>
          </cell>
          <cell r="X593">
            <v>17</v>
          </cell>
          <cell r="Y593">
            <v>28</v>
          </cell>
          <cell r="Z593">
            <v>28</v>
          </cell>
          <cell r="AA593">
            <v>31</v>
          </cell>
          <cell r="AB593">
            <v>0.40666666666666662</v>
          </cell>
        </row>
        <row r="594">
          <cell r="I594">
            <v>278</v>
          </cell>
          <cell r="J594">
            <v>99</v>
          </cell>
          <cell r="K594">
            <v>52</v>
          </cell>
          <cell r="L594">
            <v>73</v>
          </cell>
          <cell r="M594">
            <v>64</v>
          </cell>
          <cell r="N594">
            <v>55</v>
          </cell>
          <cell r="O594">
            <v>48</v>
          </cell>
          <cell r="P594">
            <v>29</v>
          </cell>
          <cell r="Q594">
            <v>0.14499999999999999</v>
          </cell>
          <cell r="R594">
            <v>0.12</v>
          </cell>
          <cell r="S594">
            <v>4.8333333333333332E-2</v>
          </cell>
          <cell r="V594">
            <v>24</v>
          </cell>
          <cell r="W594">
            <v>24</v>
          </cell>
          <cell r="X594">
            <v>19</v>
          </cell>
          <cell r="Y594">
            <v>32</v>
          </cell>
          <cell r="Z594">
            <v>32</v>
          </cell>
          <cell r="AA594">
            <v>36</v>
          </cell>
          <cell r="AB594">
            <v>0.46533333333333332</v>
          </cell>
        </row>
        <row r="595">
          <cell r="I595">
            <v>38</v>
          </cell>
          <cell r="J595">
            <v>5</v>
          </cell>
          <cell r="K595">
            <v>3</v>
          </cell>
          <cell r="L595">
            <v>4</v>
          </cell>
          <cell r="M595">
            <v>3</v>
          </cell>
          <cell r="N595">
            <v>3</v>
          </cell>
          <cell r="O595">
            <v>2</v>
          </cell>
          <cell r="P595">
            <v>2</v>
          </cell>
          <cell r="Q595">
            <v>0.01</v>
          </cell>
          <cell r="R595">
            <v>5.0000000000000001E-3</v>
          </cell>
          <cell r="S595">
            <v>3.3333333333333331E-3</v>
          </cell>
          <cell r="V595">
            <v>1</v>
          </cell>
          <cell r="W595">
            <v>1</v>
          </cell>
          <cell r="X595">
            <v>1</v>
          </cell>
          <cell r="Y595">
            <v>2</v>
          </cell>
          <cell r="Z595">
            <v>2</v>
          </cell>
          <cell r="AA595">
            <v>2</v>
          </cell>
          <cell r="AB595">
            <v>0.08</v>
          </cell>
        </row>
        <row r="596">
          <cell r="I596">
            <v>76</v>
          </cell>
          <cell r="J596">
            <v>10</v>
          </cell>
          <cell r="K596">
            <v>5</v>
          </cell>
          <cell r="L596">
            <v>8</v>
          </cell>
          <cell r="M596">
            <v>7</v>
          </cell>
          <cell r="N596">
            <v>6</v>
          </cell>
          <cell r="O596">
            <v>5</v>
          </cell>
          <cell r="P596">
            <v>3</v>
          </cell>
          <cell r="Q596">
            <v>1.4999999999999999E-2</v>
          </cell>
          <cell r="R596">
            <v>1.2500000000000001E-2</v>
          </cell>
          <cell r="S596">
            <v>5.0000000000000001E-3</v>
          </cell>
          <cell r="V596">
            <v>2</v>
          </cell>
          <cell r="W596">
            <v>2</v>
          </cell>
          <cell r="X596">
            <v>2</v>
          </cell>
          <cell r="Y596">
            <v>3</v>
          </cell>
          <cell r="Z596">
            <v>3</v>
          </cell>
          <cell r="AA596">
            <v>4</v>
          </cell>
          <cell r="AB596">
            <v>0.08</v>
          </cell>
        </row>
        <row r="597">
          <cell r="I597">
            <v>113</v>
          </cell>
          <cell r="J597">
            <v>15</v>
          </cell>
          <cell r="K597">
            <v>8</v>
          </cell>
          <cell r="L597">
            <v>11</v>
          </cell>
          <cell r="M597">
            <v>10</v>
          </cell>
          <cell r="N597">
            <v>9</v>
          </cell>
          <cell r="O597">
            <v>7</v>
          </cell>
          <cell r="P597">
            <v>5</v>
          </cell>
          <cell r="Q597">
            <v>2.5000000000000001E-2</v>
          </cell>
          <cell r="R597">
            <v>1.7500000000000002E-2</v>
          </cell>
          <cell r="S597">
            <v>8.3333333333333332E-3</v>
          </cell>
          <cell r="V597">
            <v>4</v>
          </cell>
          <cell r="W597">
            <v>4</v>
          </cell>
          <cell r="X597">
            <v>3</v>
          </cell>
          <cell r="Y597">
            <v>5</v>
          </cell>
          <cell r="Z597">
            <v>5</v>
          </cell>
          <cell r="AA597">
            <v>6</v>
          </cell>
          <cell r="AB597">
            <v>0.11866666666666667</v>
          </cell>
        </row>
        <row r="598">
          <cell r="I598">
            <v>151</v>
          </cell>
          <cell r="J598">
            <v>21</v>
          </cell>
          <cell r="K598">
            <v>11</v>
          </cell>
          <cell r="L598">
            <v>15</v>
          </cell>
          <cell r="M598">
            <v>13</v>
          </cell>
          <cell r="N598">
            <v>12</v>
          </cell>
          <cell r="O598">
            <v>10</v>
          </cell>
          <cell r="P598">
            <v>6</v>
          </cell>
          <cell r="Q598">
            <v>0.03</v>
          </cell>
          <cell r="R598">
            <v>2.5000000000000001E-2</v>
          </cell>
          <cell r="S598">
            <v>0.01</v>
          </cell>
          <cell r="V598">
            <v>5</v>
          </cell>
          <cell r="W598">
            <v>5</v>
          </cell>
          <cell r="X598">
            <v>4</v>
          </cell>
          <cell r="Y598">
            <v>7</v>
          </cell>
          <cell r="Z598">
            <v>7</v>
          </cell>
          <cell r="AA598">
            <v>7</v>
          </cell>
          <cell r="AB598">
            <v>0.15933333333333333</v>
          </cell>
        </row>
        <row r="599">
          <cell r="I599">
            <v>189</v>
          </cell>
          <cell r="J599">
            <v>26</v>
          </cell>
          <cell r="K599">
            <v>14</v>
          </cell>
          <cell r="L599">
            <v>19</v>
          </cell>
          <cell r="M599">
            <v>17</v>
          </cell>
          <cell r="N599">
            <v>14</v>
          </cell>
          <cell r="O599">
            <v>12</v>
          </cell>
          <cell r="P599">
            <v>8</v>
          </cell>
          <cell r="Q599">
            <v>0.04</v>
          </cell>
          <cell r="R599">
            <v>0.03</v>
          </cell>
          <cell r="S599">
            <v>1.3333333333333332E-2</v>
          </cell>
          <cell r="V599">
            <v>6</v>
          </cell>
          <cell r="W599">
            <v>6</v>
          </cell>
          <cell r="X599">
            <v>5</v>
          </cell>
          <cell r="Y599">
            <v>8</v>
          </cell>
          <cell r="Z599">
            <v>8</v>
          </cell>
          <cell r="AA599">
            <v>9</v>
          </cell>
          <cell r="AB599">
            <v>0.19933333333333333</v>
          </cell>
        </row>
        <row r="600">
          <cell r="I600">
            <v>227</v>
          </cell>
          <cell r="J600">
            <v>31</v>
          </cell>
          <cell r="K600">
            <v>16</v>
          </cell>
          <cell r="L600">
            <v>23</v>
          </cell>
          <cell r="M600">
            <v>20</v>
          </cell>
          <cell r="N600">
            <v>17</v>
          </cell>
          <cell r="O600">
            <v>15</v>
          </cell>
          <cell r="P600">
            <v>9</v>
          </cell>
          <cell r="Q600">
            <v>4.4999999999999998E-2</v>
          </cell>
          <cell r="R600">
            <v>3.7499999999999999E-2</v>
          </cell>
          <cell r="S600">
            <v>1.4999999999999999E-2</v>
          </cell>
          <cell r="V600">
            <v>7</v>
          </cell>
          <cell r="W600">
            <v>7</v>
          </cell>
          <cell r="X600">
            <v>6</v>
          </cell>
          <cell r="Y600">
            <v>10</v>
          </cell>
          <cell r="Z600">
            <v>10</v>
          </cell>
          <cell r="AA600">
            <v>11</v>
          </cell>
          <cell r="AB600">
            <v>0.23866666666666667</v>
          </cell>
        </row>
        <row r="601">
          <cell r="I601">
            <v>265</v>
          </cell>
          <cell r="J601">
            <v>36</v>
          </cell>
          <cell r="K601">
            <v>19</v>
          </cell>
          <cell r="L601">
            <v>26</v>
          </cell>
          <cell r="M601">
            <v>23</v>
          </cell>
          <cell r="N601">
            <v>20</v>
          </cell>
          <cell r="O601">
            <v>17</v>
          </cell>
          <cell r="P601">
            <v>11</v>
          </cell>
          <cell r="Q601">
            <v>5.5E-2</v>
          </cell>
          <cell r="R601">
            <v>4.2500000000000003E-2</v>
          </cell>
          <cell r="S601">
            <v>1.8333333333333333E-2</v>
          </cell>
          <cell r="V601">
            <v>9</v>
          </cell>
          <cell r="W601">
            <v>9</v>
          </cell>
          <cell r="X601">
            <v>7</v>
          </cell>
          <cell r="Y601">
            <v>12</v>
          </cell>
          <cell r="Z601">
            <v>12</v>
          </cell>
          <cell r="AA601">
            <v>13</v>
          </cell>
          <cell r="AB601">
            <v>0.27800000000000002</v>
          </cell>
        </row>
        <row r="602">
          <cell r="I602">
            <v>302</v>
          </cell>
          <cell r="J602">
            <v>41</v>
          </cell>
          <cell r="K602">
            <v>22</v>
          </cell>
          <cell r="L602">
            <v>30</v>
          </cell>
          <cell r="M602">
            <v>27</v>
          </cell>
          <cell r="N602">
            <v>23</v>
          </cell>
          <cell r="O602">
            <v>20</v>
          </cell>
          <cell r="P602">
            <v>12</v>
          </cell>
          <cell r="Q602">
            <v>0.06</v>
          </cell>
          <cell r="R602">
            <v>0.05</v>
          </cell>
          <cell r="S602">
            <v>0.02</v>
          </cell>
          <cell r="V602">
            <v>10</v>
          </cell>
          <cell r="W602">
            <v>10</v>
          </cell>
          <cell r="X602">
            <v>8</v>
          </cell>
          <cell r="Y602">
            <v>13</v>
          </cell>
          <cell r="Z602">
            <v>13</v>
          </cell>
          <cell r="AA602">
            <v>15</v>
          </cell>
          <cell r="AB602">
            <v>0.318</v>
          </cell>
        </row>
        <row r="603">
          <cell r="I603">
            <v>43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</row>
        <row r="604">
          <cell r="I604">
            <v>86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</row>
        <row r="605">
          <cell r="I605">
            <v>129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</row>
        <row r="606">
          <cell r="I606">
            <v>172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</row>
        <row r="607">
          <cell r="I607">
            <v>215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</row>
        <row r="608">
          <cell r="I608">
            <v>259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</row>
        <row r="609">
          <cell r="I609">
            <v>302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</row>
        <row r="610">
          <cell r="I610">
            <v>345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</row>
        <row r="611">
          <cell r="I611">
            <v>35</v>
          </cell>
          <cell r="J611">
            <v>16</v>
          </cell>
          <cell r="K611">
            <v>11</v>
          </cell>
          <cell r="L611">
            <v>11</v>
          </cell>
          <cell r="M611">
            <v>10</v>
          </cell>
          <cell r="N611">
            <v>15</v>
          </cell>
          <cell r="O611">
            <v>7</v>
          </cell>
          <cell r="P611">
            <v>5</v>
          </cell>
          <cell r="Q611">
            <v>2.5000000000000001E-2</v>
          </cell>
          <cell r="R611">
            <v>1.7500000000000002E-2</v>
          </cell>
          <cell r="S611">
            <v>8.3333333333333332E-3</v>
          </cell>
          <cell r="V611">
            <v>5</v>
          </cell>
          <cell r="W611">
            <v>5</v>
          </cell>
          <cell r="X611">
            <v>5</v>
          </cell>
          <cell r="Y611">
            <v>5</v>
          </cell>
          <cell r="Z611">
            <v>5</v>
          </cell>
          <cell r="AA611">
            <v>5</v>
          </cell>
          <cell r="AB611">
            <v>0.08</v>
          </cell>
        </row>
        <row r="612">
          <cell r="I612">
            <v>69</v>
          </cell>
          <cell r="J612">
            <v>32</v>
          </cell>
          <cell r="K612">
            <v>21</v>
          </cell>
          <cell r="L612">
            <v>21</v>
          </cell>
          <cell r="M612">
            <v>19</v>
          </cell>
          <cell r="N612">
            <v>30</v>
          </cell>
          <cell r="O612">
            <v>15</v>
          </cell>
          <cell r="P612">
            <v>11</v>
          </cell>
          <cell r="Q612">
            <v>5.5E-2</v>
          </cell>
          <cell r="R612">
            <v>3.7499999999999999E-2</v>
          </cell>
          <cell r="S612">
            <v>1.8333333333333333E-2</v>
          </cell>
          <cell r="V612">
            <v>9</v>
          </cell>
          <cell r="W612">
            <v>9</v>
          </cell>
          <cell r="X612">
            <v>9</v>
          </cell>
          <cell r="Y612">
            <v>9</v>
          </cell>
          <cell r="Z612">
            <v>9</v>
          </cell>
          <cell r="AA612">
            <v>9</v>
          </cell>
          <cell r="AB612">
            <v>0.14533333333333334</v>
          </cell>
        </row>
        <row r="613">
          <cell r="I613">
            <v>104</v>
          </cell>
          <cell r="J613">
            <v>48</v>
          </cell>
          <cell r="K613">
            <v>32</v>
          </cell>
          <cell r="L613">
            <v>32</v>
          </cell>
          <cell r="M613">
            <v>29</v>
          </cell>
          <cell r="N613">
            <v>46</v>
          </cell>
          <cell r="O613">
            <v>22</v>
          </cell>
          <cell r="P613">
            <v>16</v>
          </cell>
          <cell r="Q613">
            <v>0.08</v>
          </cell>
          <cell r="R613">
            <v>5.5E-2</v>
          </cell>
          <cell r="S613">
            <v>2.6666666666666665E-2</v>
          </cell>
          <cell r="V613">
            <v>14</v>
          </cell>
          <cell r="W613">
            <v>14</v>
          </cell>
          <cell r="X613">
            <v>14</v>
          </cell>
          <cell r="Y613">
            <v>14</v>
          </cell>
          <cell r="Z613">
            <v>14</v>
          </cell>
          <cell r="AA613">
            <v>14</v>
          </cell>
          <cell r="AB613">
            <v>0.21933333333333332</v>
          </cell>
        </row>
        <row r="614">
          <cell r="I614">
            <v>138</v>
          </cell>
          <cell r="J614">
            <v>63</v>
          </cell>
          <cell r="K614">
            <v>43</v>
          </cell>
          <cell r="L614">
            <v>43</v>
          </cell>
          <cell r="M614">
            <v>39</v>
          </cell>
          <cell r="N614">
            <v>61</v>
          </cell>
          <cell r="O614">
            <v>29</v>
          </cell>
          <cell r="P614">
            <v>21</v>
          </cell>
          <cell r="Q614">
            <v>0.105</v>
          </cell>
          <cell r="R614">
            <v>7.2499999999999995E-2</v>
          </cell>
          <cell r="S614">
            <v>3.5000000000000003E-2</v>
          </cell>
          <cell r="V614">
            <v>18</v>
          </cell>
          <cell r="W614">
            <v>18</v>
          </cell>
          <cell r="X614">
            <v>18</v>
          </cell>
          <cell r="Y614">
            <v>18</v>
          </cell>
          <cell r="Z614">
            <v>18</v>
          </cell>
          <cell r="AA614">
            <v>18</v>
          </cell>
          <cell r="AB614">
            <v>0.29133333333333333</v>
          </cell>
        </row>
        <row r="615">
          <cell r="I615">
            <v>173</v>
          </cell>
          <cell r="J615">
            <v>79</v>
          </cell>
          <cell r="K615">
            <v>53</v>
          </cell>
          <cell r="L615">
            <v>53</v>
          </cell>
          <cell r="M615">
            <v>48</v>
          </cell>
          <cell r="N615">
            <v>76</v>
          </cell>
          <cell r="O615">
            <v>36</v>
          </cell>
          <cell r="P615">
            <v>27</v>
          </cell>
          <cell r="Q615">
            <v>0.13500000000000001</v>
          </cell>
          <cell r="R615">
            <v>0.09</v>
          </cell>
          <cell r="S615">
            <v>4.4999999999999998E-2</v>
          </cell>
          <cell r="V615">
            <v>23</v>
          </cell>
          <cell r="W615">
            <v>23</v>
          </cell>
          <cell r="X615">
            <v>23</v>
          </cell>
          <cell r="Y615">
            <v>23</v>
          </cell>
          <cell r="Z615">
            <v>23</v>
          </cell>
          <cell r="AA615">
            <v>23</v>
          </cell>
          <cell r="AB615">
            <v>0.36333333333333334</v>
          </cell>
        </row>
        <row r="616">
          <cell r="I616">
            <v>208</v>
          </cell>
          <cell r="J616">
            <v>95</v>
          </cell>
          <cell r="K616">
            <v>64</v>
          </cell>
          <cell r="L616">
            <v>64</v>
          </cell>
          <cell r="M616">
            <v>58</v>
          </cell>
          <cell r="N616">
            <v>91</v>
          </cell>
          <cell r="O616">
            <v>44</v>
          </cell>
          <cell r="P616">
            <v>32</v>
          </cell>
          <cell r="Q616">
            <v>0.16</v>
          </cell>
          <cell r="R616">
            <v>0.11</v>
          </cell>
          <cell r="S616">
            <v>5.333333333333333E-2</v>
          </cell>
          <cell r="V616">
            <v>28</v>
          </cell>
          <cell r="W616">
            <v>28</v>
          </cell>
          <cell r="X616">
            <v>28</v>
          </cell>
          <cell r="Y616">
            <v>28</v>
          </cell>
          <cell r="Z616">
            <v>28</v>
          </cell>
          <cell r="AA616">
            <v>28</v>
          </cell>
          <cell r="AB616">
            <v>0.43733333333333335</v>
          </cell>
        </row>
        <row r="617">
          <cell r="I617">
            <v>242</v>
          </cell>
          <cell r="J617">
            <v>111</v>
          </cell>
          <cell r="K617">
            <v>75</v>
          </cell>
          <cell r="L617">
            <v>75</v>
          </cell>
          <cell r="M617">
            <v>68</v>
          </cell>
          <cell r="N617">
            <v>106</v>
          </cell>
          <cell r="O617">
            <v>51</v>
          </cell>
          <cell r="P617">
            <v>37</v>
          </cell>
          <cell r="Q617">
            <v>0.185</v>
          </cell>
          <cell r="R617">
            <v>0.1275</v>
          </cell>
          <cell r="S617">
            <v>6.1666666666666668E-2</v>
          </cell>
          <cell r="V617">
            <v>32</v>
          </cell>
          <cell r="W617">
            <v>32</v>
          </cell>
          <cell r="X617">
            <v>32</v>
          </cell>
          <cell r="Y617">
            <v>32</v>
          </cell>
          <cell r="Z617">
            <v>32</v>
          </cell>
          <cell r="AA617">
            <v>32</v>
          </cell>
          <cell r="AB617">
            <v>0.51</v>
          </cell>
        </row>
        <row r="618">
          <cell r="I618">
            <v>277</v>
          </cell>
          <cell r="J618">
            <v>127</v>
          </cell>
          <cell r="K618">
            <v>85</v>
          </cell>
          <cell r="L618">
            <v>85</v>
          </cell>
          <cell r="M618">
            <v>77</v>
          </cell>
          <cell r="N618">
            <v>122</v>
          </cell>
          <cell r="O618">
            <v>58</v>
          </cell>
          <cell r="P618">
            <v>43</v>
          </cell>
          <cell r="Q618">
            <v>0.215</v>
          </cell>
          <cell r="R618">
            <v>0.14499999999999999</v>
          </cell>
          <cell r="S618">
            <v>7.166666666666667E-2</v>
          </cell>
          <cell r="V618">
            <v>37</v>
          </cell>
          <cell r="W618">
            <v>37</v>
          </cell>
          <cell r="X618">
            <v>37</v>
          </cell>
          <cell r="Y618">
            <v>37</v>
          </cell>
          <cell r="Z618">
            <v>37</v>
          </cell>
          <cell r="AA618">
            <v>37</v>
          </cell>
          <cell r="AB618">
            <v>0.58266666666666667</v>
          </cell>
        </row>
        <row r="619">
          <cell r="I619">
            <v>31</v>
          </cell>
          <cell r="J619">
            <v>12</v>
          </cell>
          <cell r="K619">
            <v>8</v>
          </cell>
          <cell r="L619">
            <v>8</v>
          </cell>
          <cell r="M619">
            <v>7</v>
          </cell>
          <cell r="N619">
            <v>11</v>
          </cell>
          <cell r="O619">
            <v>5</v>
          </cell>
          <cell r="P619">
            <v>4</v>
          </cell>
          <cell r="Q619">
            <v>0.02</v>
          </cell>
          <cell r="R619">
            <v>1.2500000000000001E-2</v>
          </cell>
          <cell r="S619">
            <v>6.6666666666666662E-3</v>
          </cell>
          <cell r="V619">
            <v>3</v>
          </cell>
          <cell r="W619">
            <v>3</v>
          </cell>
          <cell r="X619">
            <v>3</v>
          </cell>
          <cell r="Y619">
            <v>3</v>
          </cell>
          <cell r="Z619">
            <v>3</v>
          </cell>
          <cell r="AA619">
            <v>3</v>
          </cell>
          <cell r="AB619">
            <v>0.08</v>
          </cell>
        </row>
        <row r="620">
          <cell r="I620">
            <v>61</v>
          </cell>
          <cell r="J620">
            <v>24</v>
          </cell>
          <cell r="K620">
            <v>16</v>
          </cell>
          <cell r="L620">
            <v>16</v>
          </cell>
          <cell r="M620">
            <v>15</v>
          </cell>
          <cell r="N620">
            <v>23</v>
          </cell>
          <cell r="O620">
            <v>11</v>
          </cell>
          <cell r="P620">
            <v>8</v>
          </cell>
          <cell r="Q620">
            <v>0.04</v>
          </cell>
          <cell r="R620">
            <v>2.75E-2</v>
          </cell>
          <cell r="S620">
            <v>1.3333333333333332E-2</v>
          </cell>
          <cell r="V620">
            <v>7</v>
          </cell>
          <cell r="W620">
            <v>7</v>
          </cell>
          <cell r="X620">
            <v>7</v>
          </cell>
          <cell r="Y620">
            <v>7</v>
          </cell>
          <cell r="Z620">
            <v>7</v>
          </cell>
          <cell r="AA620">
            <v>7</v>
          </cell>
          <cell r="AB620">
            <v>0.11599999999999999</v>
          </cell>
        </row>
        <row r="621">
          <cell r="I621">
            <v>92</v>
          </cell>
          <cell r="J621">
            <v>36</v>
          </cell>
          <cell r="K621">
            <v>24</v>
          </cell>
          <cell r="L621">
            <v>24</v>
          </cell>
          <cell r="M621">
            <v>22</v>
          </cell>
          <cell r="N621">
            <v>34</v>
          </cell>
          <cell r="O621">
            <v>16</v>
          </cell>
          <cell r="P621">
            <v>12</v>
          </cell>
          <cell r="Q621">
            <v>0.06</v>
          </cell>
          <cell r="R621">
            <v>0.04</v>
          </cell>
          <cell r="S621">
            <v>0.02</v>
          </cell>
          <cell r="V621">
            <v>10</v>
          </cell>
          <cell r="W621">
            <v>10</v>
          </cell>
          <cell r="X621">
            <v>10</v>
          </cell>
          <cell r="Y621">
            <v>10</v>
          </cell>
          <cell r="Z621">
            <v>10</v>
          </cell>
          <cell r="AA621">
            <v>10</v>
          </cell>
          <cell r="AB621">
            <v>0.17333333333333331</v>
          </cell>
        </row>
        <row r="622">
          <cell r="I622">
            <v>122</v>
          </cell>
          <cell r="J622">
            <v>48</v>
          </cell>
          <cell r="K622">
            <v>32</v>
          </cell>
          <cell r="L622">
            <v>32</v>
          </cell>
          <cell r="M622">
            <v>29</v>
          </cell>
          <cell r="N622">
            <v>46</v>
          </cell>
          <cell r="O622">
            <v>22</v>
          </cell>
          <cell r="P622">
            <v>16</v>
          </cell>
          <cell r="Q622">
            <v>0.08</v>
          </cell>
          <cell r="R622">
            <v>5.5E-2</v>
          </cell>
          <cell r="S622">
            <v>2.6666666666666665E-2</v>
          </cell>
          <cell r="V622">
            <v>14</v>
          </cell>
          <cell r="W622">
            <v>14</v>
          </cell>
          <cell r="X622">
            <v>14</v>
          </cell>
          <cell r="Y622">
            <v>14</v>
          </cell>
          <cell r="Z622">
            <v>14</v>
          </cell>
          <cell r="AA622">
            <v>14</v>
          </cell>
          <cell r="AB622">
            <v>0.23133333333333334</v>
          </cell>
        </row>
        <row r="623">
          <cell r="I623">
            <v>153</v>
          </cell>
          <cell r="J623">
            <v>59</v>
          </cell>
          <cell r="K623">
            <v>40</v>
          </cell>
          <cell r="L623">
            <v>40</v>
          </cell>
          <cell r="M623">
            <v>36</v>
          </cell>
          <cell r="N623">
            <v>57</v>
          </cell>
          <cell r="O623">
            <v>27</v>
          </cell>
          <cell r="P623">
            <v>20</v>
          </cell>
          <cell r="Q623">
            <v>0.1</v>
          </cell>
          <cell r="R623">
            <v>6.7500000000000004E-2</v>
          </cell>
          <cell r="S623">
            <v>3.3333333333333333E-2</v>
          </cell>
          <cell r="V623">
            <v>17</v>
          </cell>
          <cell r="W623">
            <v>17</v>
          </cell>
          <cell r="X623">
            <v>17</v>
          </cell>
          <cell r="Y623">
            <v>17</v>
          </cell>
          <cell r="Z623">
            <v>17</v>
          </cell>
          <cell r="AA623">
            <v>17</v>
          </cell>
          <cell r="AB623">
            <v>0.28800000000000003</v>
          </cell>
        </row>
        <row r="624">
          <cell r="I624">
            <v>184</v>
          </cell>
          <cell r="J624">
            <v>71</v>
          </cell>
          <cell r="K624">
            <v>48</v>
          </cell>
          <cell r="L624">
            <v>48</v>
          </cell>
          <cell r="M624">
            <v>44</v>
          </cell>
          <cell r="N624">
            <v>68</v>
          </cell>
          <cell r="O624">
            <v>33</v>
          </cell>
          <cell r="P624">
            <v>24</v>
          </cell>
          <cell r="Q624">
            <v>0.12</v>
          </cell>
          <cell r="R624">
            <v>8.2500000000000004E-2</v>
          </cell>
          <cell r="S624">
            <v>0.04</v>
          </cell>
          <cell r="V624">
            <v>21</v>
          </cell>
          <cell r="W624">
            <v>21</v>
          </cell>
          <cell r="X624">
            <v>21</v>
          </cell>
          <cell r="Y624">
            <v>21</v>
          </cell>
          <cell r="Z624">
            <v>21</v>
          </cell>
          <cell r="AA624">
            <v>21</v>
          </cell>
          <cell r="AB624">
            <v>0.34666666666666662</v>
          </cell>
        </row>
        <row r="625">
          <cell r="I625">
            <v>214</v>
          </cell>
          <cell r="J625">
            <v>83</v>
          </cell>
          <cell r="K625">
            <v>56</v>
          </cell>
          <cell r="L625">
            <v>56</v>
          </cell>
          <cell r="M625">
            <v>51</v>
          </cell>
          <cell r="N625">
            <v>80</v>
          </cell>
          <cell r="O625">
            <v>38</v>
          </cell>
          <cell r="P625">
            <v>28</v>
          </cell>
          <cell r="Q625">
            <v>0.14000000000000001</v>
          </cell>
          <cell r="R625">
            <v>9.5000000000000001E-2</v>
          </cell>
          <cell r="S625">
            <v>4.6666666666666669E-2</v>
          </cell>
          <cell r="V625">
            <v>24</v>
          </cell>
          <cell r="W625">
            <v>24</v>
          </cell>
          <cell r="X625">
            <v>24</v>
          </cell>
          <cell r="Y625">
            <v>24</v>
          </cell>
          <cell r="Z625">
            <v>24</v>
          </cell>
          <cell r="AA625">
            <v>24</v>
          </cell>
          <cell r="AB625">
            <v>0.40399999999999997</v>
          </cell>
        </row>
        <row r="626">
          <cell r="I626">
            <v>245</v>
          </cell>
          <cell r="J626">
            <v>95</v>
          </cell>
          <cell r="K626">
            <v>64</v>
          </cell>
          <cell r="L626">
            <v>64</v>
          </cell>
          <cell r="M626">
            <v>58</v>
          </cell>
          <cell r="N626">
            <v>91</v>
          </cell>
          <cell r="O626">
            <v>44</v>
          </cell>
          <cell r="P626">
            <v>32</v>
          </cell>
          <cell r="Q626">
            <v>0.16</v>
          </cell>
          <cell r="R626">
            <v>0.11</v>
          </cell>
          <cell r="S626">
            <v>5.333333333333333E-2</v>
          </cell>
          <cell r="V626">
            <v>28</v>
          </cell>
          <cell r="W626">
            <v>28</v>
          </cell>
          <cell r="X626">
            <v>28</v>
          </cell>
          <cell r="Y626">
            <v>28</v>
          </cell>
          <cell r="Z626">
            <v>28</v>
          </cell>
          <cell r="AA626">
            <v>28</v>
          </cell>
          <cell r="AB626">
            <v>0.46200000000000002</v>
          </cell>
        </row>
        <row r="627">
          <cell r="I627">
            <v>33</v>
          </cell>
          <cell r="J627">
            <v>5</v>
          </cell>
          <cell r="K627">
            <v>3</v>
          </cell>
          <cell r="L627">
            <v>3</v>
          </cell>
          <cell r="M627">
            <v>3</v>
          </cell>
          <cell r="N627">
            <v>5</v>
          </cell>
          <cell r="O627">
            <v>2</v>
          </cell>
          <cell r="P627">
            <v>2</v>
          </cell>
          <cell r="Q627">
            <v>0.01</v>
          </cell>
          <cell r="R627">
            <v>5.0000000000000001E-3</v>
          </cell>
          <cell r="S627">
            <v>3.3333333333333331E-3</v>
          </cell>
          <cell r="V627">
            <v>1</v>
          </cell>
          <cell r="W627">
            <v>1</v>
          </cell>
          <cell r="X627">
            <v>1</v>
          </cell>
          <cell r="Y627">
            <v>1</v>
          </cell>
          <cell r="Z627">
            <v>1</v>
          </cell>
          <cell r="AA627">
            <v>1</v>
          </cell>
          <cell r="AB627">
            <v>0.08</v>
          </cell>
        </row>
        <row r="628">
          <cell r="I628">
            <v>67</v>
          </cell>
          <cell r="J628">
            <v>10</v>
          </cell>
          <cell r="K628">
            <v>7</v>
          </cell>
          <cell r="L628">
            <v>7</v>
          </cell>
          <cell r="M628">
            <v>6</v>
          </cell>
          <cell r="N628">
            <v>10</v>
          </cell>
          <cell r="O628">
            <v>5</v>
          </cell>
          <cell r="P628">
            <v>3</v>
          </cell>
          <cell r="Q628">
            <v>1.4999999999999999E-2</v>
          </cell>
          <cell r="R628">
            <v>1.2500000000000001E-2</v>
          </cell>
          <cell r="S628">
            <v>5.0000000000000001E-3</v>
          </cell>
          <cell r="V628">
            <v>3</v>
          </cell>
          <cell r="W628">
            <v>3</v>
          </cell>
          <cell r="X628">
            <v>3</v>
          </cell>
          <cell r="Y628">
            <v>3</v>
          </cell>
          <cell r="Z628">
            <v>3</v>
          </cell>
          <cell r="AA628">
            <v>3</v>
          </cell>
          <cell r="AB628">
            <v>0.08</v>
          </cell>
        </row>
        <row r="629">
          <cell r="I629">
            <v>100</v>
          </cell>
          <cell r="J629">
            <v>15</v>
          </cell>
          <cell r="K629">
            <v>10</v>
          </cell>
          <cell r="L629">
            <v>10</v>
          </cell>
          <cell r="M629">
            <v>9</v>
          </cell>
          <cell r="N629">
            <v>14</v>
          </cell>
          <cell r="O629">
            <v>7</v>
          </cell>
          <cell r="P629">
            <v>5</v>
          </cell>
          <cell r="Q629">
            <v>2.5000000000000001E-2</v>
          </cell>
          <cell r="R629">
            <v>1.7500000000000002E-2</v>
          </cell>
          <cell r="S629">
            <v>8.3333333333333332E-3</v>
          </cell>
          <cell r="V629">
            <v>4</v>
          </cell>
          <cell r="W629">
            <v>4</v>
          </cell>
          <cell r="X629">
            <v>4</v>
          </cell>
          <cell r="Y629">
            <v>4</v>
          </cell>
          <cell r="Z629">
            <v>4</v>
          </cell>
          <cell r="AA629">
            <v>4</v>
          </cell>
          <cell r="AB629">
            <v>0.11333333333333334</v>
          </cell>
        </row>
        <row r="630">
          <cell r="I630">
            <v>133</v>
          </cell>
          <cell r="J630">
            <v>20</v>
          </cell>
          <cell r="K630">
            <v>13</v>
          </cell>
          <cell r="L630">
            <v>13</v>
          </cell>
          <cell r="M630">
            <v>12</v>
          </cell>
          <cell r="N630">
            <v>19</v>
          </cell>
          <cell r="O630">
            <v>9</v>
          </cell>
          <cell r="P630">
            <v>7</v>
          </cell>
          <cell r="Q630">
            <v>3.5000000000000003E-2</v>
          </cell>
          <cell r="R630">
            <v>2.2499999999999999E-2</v>
          </cell>
          <cell r="S630">
            <v>1.1666666666666667E-2</v>
          </cell>
          <cell r="V630">
            <v>6</v>
          </cell>
          <cell r="W630">
            <v>6</v>
          </cell>
          <cell r="X630">
            <v>6</v>
          </cell>
          <cell r="Y630">
            <v>6</v>
          </cell>
          <cell r="Z630">
            <v>6</v>
          </cell>
          <cell r="AA630">
            <v>6</v>
          </cell>
          <cell r="AB630">
            <v>0.15066666666666667</v>
          </cell>
        </row>
        <row r="631">
          <cell r="I631">
            <v>166</v>
          </cell>
          <cell r="J631">
            <v>25</v>
          </cell>
          <cell r="K631">
            <v>17</v>
          </cell>
          <cell r="L631">
            <v>17</v>
          </cell>
          <cell r="M631">
            <v>15</v>
          </cell>
          <cell r="N631">
            <v>24</v>
          </cell>
          <cell r="O631">
            <v>11</v>
          </cell>
          <cell r="P631">
            <v>8</v>
          </cell>
          <cell r="Q631">
            <v>0.04</v>
          </cell>
          <cell r="R631">
            <v>2.75E-2</v>
          </cell>
          <cell r="S631">
            <v>1.3333333333333332E-2</v>
          </cell>
          <cell r="V631">
            <v>7</v>
          </cell>
          <cell r="W631">
            <v>7</v>
          </cell>
          <cell r="X631">
            <v>7</v>
          </cell>
          <cell r="Y631">
            <v>7</v>
          </cell>
          <cell r="Z631">
            <v>7</v>
          </cell>
          <cell r="AA631">
            <v>7</v>
          </cell>
          <cell r="AB631">
            <v>0.18866666666666668</v>
          </cell>
        </row>
        <row r="632">
          <cell r="I632">
            <v>200</v>
          </cell>
          <cell r="J632">
            <v>30</v>
          </cell>
          <cell r="K632">
            <v>20</v>
          </cell>
          <cell r="L632">
            <v>20</v>
          </cell>
          <cell r="M632">
            <v>18</v>
          </cell>
          <cell r="N632">
            <v>29</v>
          </cell>
          <cell r="O632">
            <v>14</v>
          </cell>
          <cell r="P632">
            <v>10</v>
          </cell>
          <cell r="Q632">
            <v>0.05</v>
          </cell>
          <cell r="R632">
            <v>3.5000000000000003E-2</v>
          </cell>
          <cell r="S632">
            <v>1.6666666666666666E-2</v>
          </cell>
          <cell r="V632">
            <v>9</v>
          </cell>
          <cell r="W632">
            <v>9</v>
          </cell>
          <cell r="X632">
            <v>9</v>
          </cell>
          <cell r="Y632">
            <v>9</v>
          </cell>
          <cell r="Z632">
            <v>9</v>
          </cell>
          <cell r="AA632">
            <v>9</v>
          </cell>
          <cell r="AB632">
            <v>0.22733333333333333</v>
          </cell>
        </row>
        <row r="633">
          <cell r="I633">
            <v>233</v>
          </cell>
          <cell r="J633">
            <v>35</v>
          </cell>
          <cell r="K633">
            <v>23</v>
          </cell>
          <cell r="L633">
            <v>23</v>
          </cell>
          <cell r="M633">
            <v>21</v>
          </cell>
          <cell r="N633">
            <v>33</v>
          </cell>
          <cell r="O633">
            <v>16</v>
          </cell>
          <cell r="P633">
            <v>12</v>
          </cell>
          <cell r="Q633">
            <v>0.06</v>
          </cell>
          <cell r="R633">
            <v>0.04</v>
          </cell>
          <cell r="S633">
            <v>0.02</v>
          </cell>
          <cell r="V633">
            <v>10</v>
          </cell>
          <cell r="W633">
            <v>10</v>
          </cell>
          <cell r="X633">
            <v>10</v>
          </cell>
          <cell r="Y633">
            <v>10</v>
          </cell>
          <cell r="Z633">
            <v>10</v>
          </cell>
          <cell r="AA633">
            <v>10</v>
          </cell>
          <cell r="AB633">
            <v>0.26400000000000001</v>
          </cell>
        </row>
        <row r="634">
          <cell r="I634">
            <v>266</v>
          </cell>
          <cell r="J634">
            <v>40</v>
          </cell>
          <cell r="K634">
            <v>27</v>
          </cell>
          <cell r="L634">
            <v>27</v>
          </cell>
          <cell r="M634">
            <v>24</v>
          </cell>
          <cell r="N634">
            <v>38</v>
          </cell>
          <cell r="O634">
            <v>18</v>
          </cell>
          <cell r="P634">
            <v>13</v>
          </cell>
          <cell r="Q634">
            <v>6.5000000000000002E-2</v>
          </cell>
          <cell r="R634">
            <v>4.4999999999999998E-2</v>
          </cell>
          <cell r="S634">
            <v>2.1666666666666664E-2</v>
          </cell>
          <cell r="V634">
            <v>12</v>
          </cell>
          <cell r="W634">
            <v>12</v>
          </cell>
          <cell r="X634">
            <v>12</v>
          </cell>
          <cell r="Y634">
            <v>12</v>
          </cell>
          <cell r="Z634">
            <v>12</v>
          </cell>
          <cell r="AA634">
            <v>12</v>
          </cell>
          <cell r="AB634">
            <v>0.30199999999999999</v>
          </cell>
        </row>
        <row r="635">
          <cell r="I635">
            <v>38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</row>
        <row r="636">
          <cell r="I636">
            <v>76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</row>
        <row r="637">
          <cell r="I637">
            <v>114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</row>
        <row r="638">
          <cell r="I638">
            <v>152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</row>
        <row r="639">
          <cell r="I639">
            <v>190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</row>
        <row r="640">
          <cell r="I640">
            <v>228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</row>
        <row r="641">
          <cell r="I641">
            <v>265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</row>
        <row r="642">
          <cell r="I642">
            <v>303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>
            <v>0</v>
          </cell>
        </row>
      </sheetData>
      <sheetData sheetId="3">
        <row r="3">
          <cell r="I3">
            <v>13</v>
          </cell>
          <cell r="J3">
            <v>12</v>
          </cell>
          <cell r="K3">
            <v>4</v>
          </cell>
          <cell r="L3">
            <v>10</v>
          </cell>
          <cell r="M3" t="str">
            <v>---</v>
          </cell>
          <cell r="N3">
            <v>6</v>
          </cell>
          <cell r="O3">
            <v>4</v>
          </cell>
          <cell r="P3">
            <v>5</v>
          </cell>
          <cell r="Q3">
            <v>2.5000000000000001E-2</v>
          </cell>
          <cell r="R3">
            <v>0.01</v>
          </cell>
          <cell r="S3">
            <v>8.3333333333333332E-3</v>
          </cell>
          <cell r="T3" t="str">
            <v>--</v>
          </cell>
          <cell r="U3">
            <v>5</v>
          </cell>
          <cell r="V3">
            <v>5</v>
          </cell>
          <cell r="W3">
            <v>3</v>
          </cell>
          <cell r="X3">
            <v>5</v>
          </cell>
          <cell r="Y3">
            <v>5</v>
          </cell>
          <cell r="Z3">
            <v>11</v>
          </cell>
        </row>
        <row r="4">
          <cell r="I4">
            <v>26</v>
          </cell>
          <cell r="J4">
            <v>25</v>
          </cell>
          <cell r="K4">
            <v>7</v>
          </cell>
          <cell r="L4">
            <v>20</v>
          </cell>
          <cell r="N4">
            <v>13</v>
          </cell>
          <cell r="O4">
            <v>9</v>
          </cell>
          <cell r="P4">
            <v>9</v>
          </cell>
          <cell r="Q4">
            <v>4.4999999999999998E-2</v>
          </cell>
          <cell r="R4">
            <v>2.2499999999999999E-2</v>
          </cell>
          <cell r="S4">
            <v>1.4999999999999999E-2</v>
          </cell>
          <cell r="T4" t="str">
            <v>--</v>
          </cell>
          <cell r="U4">
            <v>9</v>
          </cell>
          <cell r="V4">
            <v>10</v>
          </cell>
          <cell r="W4">
            <v>6</v>
          </cell>
          <cell r="X4">
            <v>10</v>
          </cell>
          <cell r="Y4">
            <v>9</v>
          </cell>
          <cell r="Z4">
            <v>23</v>
          </cell>
        </row>
        <row r="5">
          <cell r="I5">
            <v>38</v>
          </cell>
          <cell r="J5">
            <v>37</v>
          </cell>
          <cell r="K5">
            <v>11</v>
          </cell>
          <cell r="L5">
            <v>30</v>
          </cell>
          <cell r="N5">
            <v>19</v>
          </cell>
          <cell r="O5">
            <v>13</v>
          </cell>
          <cell r="P5">
            <v>14</v>
          </cell>
          <cell r="Q5">
            <v>7.0000000000000007E-2</v>
          </cell>
          <cell r="R5">
            <v>3.2500000000000001E-2</v>
          </cell>
          <cell r="S5">
            <v>2.3333333333333334E-2</v>
          </cell>
          <cell r="T5" t="str">
            <v>--</v>
          </cell>
          <cell r="U5">
            <v>14</v>
          </cell>
          <cell r="V5">
            <v>16</v>
          </cell>
          <cell r="W5">
            <v>10</v>
          </cell>
          <cell r="X5">
            <v>16</v>
          </cell>
          <cell r="Y5">
            <v>14</v>
          </cell>
          <cell r="Z5">
            <v>34</v>
          </cell>
        </row>
        <row r="6">
          <cell r="I6">
            <v>51</v>
          </cell>
          <cell r="J6">
            <v>50</v>
          </cell>
          <cell r="K6">
            <v>15</v>
          </cell>
          <cell r="L6">
            <v>40</v>
          </cell>
          <cell r="N6">
            <v>25</v>
          </cell>
          <cell r="O6">
            <v>18</v>
          </cell>
          <cell r="P6">
            <v>18</v>
          </cell>
          <cell r="Q6">
            <v>0.09</v>
          </cell>
          <cell r="R6">
            <v>4.4999999999999998E-2</v>
          </cell>
          <cell r="S6">
            <v>0.03</v>
          </cell>
          <cell r="T6" t="str">
            <v>--</v>
          </cell>
          <cell r="U6">
            <v>18</v>
          </cell>
          <cell r="V6">
            <v>21</v>
          </cell>
          <cell r="W6">
            <v>13</v>
          </cell>
          <cell r="X6">
            <v>21</v>
          </cell>
          <cell r="Y6">
            <v>18</v>
          </cell>
          <cell r="Z6">
            <v>45</v>
          </cell>
        </row>
        <row r="7">
          <cell r="I7">
            <v>64</v>
          </cell>
          <cell r="J7">
            <v>62</v>
          </cell>
          <cell r="K7">
            <v>18</v>
          </cell>
          <cell r="L7">
            <v>50</v>
          </cell>
          <cell r="N7">
            <v>32</v>
          </cell>
          <cell r="O7">
            <v>22</v>
          </cell>
          <cell r="P7">
            <v>23</v>
          </cell>
          <cell r="Q7">
            <v>0.115</v>
          </cell>
          <cell r="R7">
            <v>5.5E-2</v>
          </cell>
          <cell r="S7">
            <v>3.8333333333333337E-2</v>
          </cell>
          <cell r="T7" t="str">
            <v>--</v>
          </cell>
          <cell r="U7">
            <v>23</v>
          </cell>
          <cell r="V7">
            <v>26</v>
          </cell>
          <cell r="W7">
            <v>16</v>
          </cell>
          <cell r="X7">
            <v>26</v>
          </cell>
          <cell r="Y7">
            <v>23</v>
          </cell>
          <cell r="Z7">
            <v>57</v>
          </cell>
        </row>
        <row r="8">
          <cell r="I8">
            <v>77</v>
          </cell>
          <cell r="J8">
            <v>75</v>
          </cell>
          <cell r="K8">
            <v>22</v>
          </cell>
          <cell r="L8">
            <v>60</v>
          </cell>
          <cell r="N8">
            <v>38</v>
          </cell>
          <cell r="O8">
            <v>27</v>
          </cell>
          <cell r="P8">
            <v>27</v>
          </cell>
          <cell r="Q8">
            <v>0.13500000000000001</v>
          </cell>
          <cell r="R8">
            <v>6.7500000000000004E-2</v>
          </cell>
          <cell r="S8">
            <v>4.4999999999999998E-2</v>
          </cell>
          <cell r="T8" t="str">
            <v>--</v>
          </cell>
          <cell r="U8">
            <v>27</v>
          </cell>
          <cell r="V8">
            <v>31</v>
          </cell>
          <cell r="W8">
            <v>19</v>
          </cell>
          <cell r="X8">
            <v>31</v>
          </cell>
          <cell r="Y8">
            <v>27</v>
          </cell>
          <cell r="Z8">
            <v>68</v>
          </cell>
        </row>
        <row r="9">
          <cell r="I9">
            <v>90</v>
          </cell>
          <cell r="J9">
            <v>87</v>
          </cell>
          <cell r="K9">
            <v>25</v>
          </cell>
          <cell r="L9">
            <v>70</v>
          </cell>
          <cell r="N9">
            <v>44</v>
          </cell>
          <cell r="O9">
            <v>31</v>
          </cell>
          <cell r="P9">
            <v>32</v>
          </cell>
          <cell r="Q9">
            <v>0.16</v>
          </cell>
          <cell r="R9">
            <v>7.7499999999999999E-2</v>
          </cell>
          <cell r="S9">
            <v>5.333333333333333E-2</v>
          </cell>
          <cell r="T9" t="str">
            <v>--</v>
          </cell>
          <cell r="U9">
            <v>32</v>
          </cell>
          <cell r="V9">
            <v>36</v>
          </cell>
          <cell r="W9">
            <v>22</v>
          </cell>
          <cell r="X9">
            <v>36</v>
          </cell>
          <cell r="Y9">
            <v>32</v>
          </cell>
          <cell r="Z9">
            <v>79</v>
          </cell>
        </row>
        <row r="10">
          <cell r="I10">
            <v>102</v>
          </cell>
          <cell r="J10">
            <v>100</v>
          </cell>
          <cell r="K10">
            <v>29</v>
          </cell>
          <cell r="L10">
            <v>80</v>
          </cell>
          <cell r="N10">
            <v>51</v>
          </cell>
          <cell r="O10">
            <v>35</v>
          </cell>
          <cell r="P10">
            <v>36</v>
          </cell>
          <cell r="Q10">
            <v>0.18</v>
          </cell>
          <cell r="R10">
            <v>8.7499999999999994E-2</v>
          </cell>
          <cell r="S10">
            <v>0.06</v>
          </cell>
          <cell r="T10" t="str">
            <v>--</v>
          </cell>
          <cell r="U10">
            <v>36</v>
          </cell>
          <cell r="V10">
            <v>42</v>
          </cell>
          <cell r="W10">
            <v>25</v>
          </cell>
          <cell r="X10">
            <v>42</v>
          </cell>
          <cell r="Y10">
            <v>36</v>
          </cell>
          <cell r="Z10">
            <v>91</v>
          </cell>
        </row>
        <row r="11">
          <cell r="I11">
            <v>7</v>
          </cell>
          <cell r="J11">
            <v>14</v>
          </cell>
          <cell r="K11">
            <v>4</v>
          </cell>
          <cell r="L11">
            <v>11</v>
          </cell>
          <cell r="N11">
            <v>7</v>
          </cell>
          <cell r="O11">
            <v>5</v>
          </cell>
          <cell r="P11">
            <v>5</v>
          </cell>
          <cell r="Q11">
            <v>2.5000000000000001E-2</v>
          </cell>
          <cell r="R11">
            <v>1.2500000000000001E-2</v>
          </cell>
          <cell r="S11">
            <v>8.3333333333333332E-3</v>
          </cell>
          <cell r="T11" t="str">
            <v>--</v>
          </cell>
          <cell r="U11">
            <v>5</v>
          </cell>
          <cell r="V11">
            <v>6</v>
          </cell>
          <cell r="W11">
            <v>4</v>
          </cell>
          <cell r="X11">
            <v>6</v>
          </cell>
          <cell r="Y11">
            <v>5</v>
          </cell>
          <cell r="Z11">
            <v>13</v>
          </cell>
        </row>
        <row r="12">
          <cell r="I12">
            <v>14</v>
          </cell>
          <cell r="J12">
            <v>29</v>
          </cell>
          <cell r="K12">
            <v>8</v>
          </cell>
          <cell r="L12">
            <v>23</v>
          </cell>
          <cell r="N12">
            <v>15</v>
          </cell>
          <cell r="O12">
            <v>10</v>
          </cell>
          <cell r="P12">
            <v>10</v>
          </cell>
          <cell r="Q12">
            <v>0.05</v>
          </cell>
          <cell r="R12">
            <v>2.5000000000000001E-2</v>
          </cell>
          <cell r="S12">
            <v>1.6666666666666666E-2</v>
          </cell>
          <cell r="T12" t="str">
            <v>--</v>
          </cell>
          <cell r="U12">
            <v>10</v>
          </cell>
          <cell r="V12">
            <v>12</v>
          </cell>
          <cell r="W12">
            <v>7</v>
          </cell>
          <cell r="X12">
            <v>12</v>
          </cell>
          <cell r="Y12">
            <v>10</v>
          </cell>
          <cell r="Z12">
            <v>26</v>
          </cell>
        </row>
        <row r="13">
          <cell r="I13">
            <v>22</v>
          </cell>
          <cell r="J13">
            <v>43</v>
          </cell>
          <cell r="K13">
            <v>12</v>
          </cell>
          <cell r="L13">
            <v>34</v>
          </cell>
          <cell r="N13">
            <v>22</v>
          </cell>
          <cell r="O13">
            <v>15</v>
          </cell>
          <cell r="P13">
            <v>16</v>
          </cell>
          <cell r="Q13">
            <v>0.08</v>
          </cell>
          <cell r="R13">
            <v>3.7499999999999999E-2</v>
          </cell>
          <cell r="S13">
            <v>2.6666666666666665E-2</v>
          </cell>
          <cell r="T13" t="str">
            <v>--</v>
          </cell>
          <cell r="U13">
            <v>16</v>
          </cell>
          <cell r="V13">
            <v>18</v>
          </cell>
          <cell r="W13">
            <v>11</v>
          </cell>
          <cell r="X13">
            <v>18</v>
          </cell>
          <cell r="Y13">
            <v>16</v>
          </cell>
          <cell r="Z13">
            <v>39</v>
          </cell>
        </row>
        <row r="14">
          <cell r="I14">
            <v>29</v>
          </cell>
          <cell r="J14">
            <v>57</v>
          </cell>
          <cell r="K14">
            <v>17</v>
          </cell>
          <cell r="L14">
            <v>46</v>
          </cell>
          <cell r="N14">
            <v>29</v>
          </cell>
          <cell r="O14">
            <v>20</v>
          </cell>
          <cell r="P14">
            <v>21</v>
          </cell>
          <cell r="Q14">
            <v>0.105</v>
          </cell>
          <cell r="R14">
            <v>0.05</v>
          </cell>
          <cell r="S14">
            <v>3.5000000000000003E-2</v>
          </cell>
          <cell r="T14" t="str">
            <v>--</v>
          </cell>
          <cell r="U14">
            <v>21</v>
          </cell>
          <cell r="V14">
            <v>24</v>
          </cell>
          <cell r="W14">
            <v>15</v>
          </cell>
          <cell r="X14">
            <v>24</v>
          </cell>
          <cell r="Y14">
            <v>21</v>
          </cell>
          <cell r="Z14">
            <v>52</v>
          </cell>
        </row>
        <row r="15">
          <cell r="I15">
            <v>36</v>
          </cell>
          <cell r="J15">
            <v>72</v>
          </cell>
          <cell r="K15">
            <v>21</v>
          </cell>
          <cell r="L15">
            <v>57</v>
          </cell>
          <cell r="N15">
            <v>36</v>
          </cell>
          <cell r="O15">
            <v>25</v>
          </cell>
          <cell r="P15">
            <v>26</v>
          </cell>
          <cell r="Q15">
            <v>0.13</v>
          </cell>
          <cell r="R15">
            <v>6.25E-2</v>
          </cell>
          <cell r="S15">
            <v>4.3333333333333328E-2</v>
          </cell>
          <cell r="T15" t="str">
            <v>--</v>
          </cell>
          <cell r="U15">
            <v>26</v>
          </cell>
          <cell r="V15">
            <v>30</v>
          </cell>
          <cell r="W15">
            <v>18</v>
          </cell>
          <cell r="X15">
            <v>30</v>
          </cell>
          <cell r="Y15">
            <v>26</v>
          </cell>
          <cell r="Z15">
            <v>65</v>
          </cell>
        </row>
        <row r="16">
          <cell r="I16">
            <v>43</v>
          </cell>
          <cell r="J16">
            <v>86</v>
          </cell>
          <cell r="K16">
            <v>25</v>
          </cell>
          <cell r="L16">
            <v>69</v>
          </cell>
          <cell r="N16">
            <v>44</v>
          </cell>
          <cell r="O16">
            <v>30</v>
          </cell>
          <cell r="P16">
            <v>31</v>
          </cell>
          <cell r="Q16">
            <v>0.155</v>
          </cell>
          <cell r="R16">
            <v>7.4999999999999997E-2</v>
          </cell>
          <cell r="S16">
            <v>5.1666666666666666E-2</v>
          </cell>
          <cell r="T16" t="str">
            <v>--</v>
          </cell>
          <cell r="U16">
            <v>31</v>
          </cell>
          <cell r="V16">
            <v>36</v>
          </cell>
          <cell r="W16">
            <v>22</v>
          </cell>
          <cell r="X16">
            <v>36</v>
          </cell>
          <cell r="Y16">
            <v>31</v>
          </cell>
          <cell r="Z16">
            <v>78</v>
          </cell>
        </row>
        <row r="17">
          <cell r="I17">
            <v>50</v>
          </cell>
          <cell r="J17">
            <v>100</v>
          </cell>
          <cell r="K17">
            <v>29</v>
          </cell>
          <cell r="L17">
            <v>80</v>
          </cell>
          <cell r="N17">
            <v>51</v>
          </cell>
          <cell r="O17">
            <v>35</v>
          </cell>
          <cell r="P17">
            <v>36</v>
          </cell>
          <cell r="Q17">
            <v>0.18</v>
          </cell>
          <cell r="R17">
            <v>8.7499999999999994E-2</v>
          </cell>
          <cell r="S17">
            <v>0.06</v>
          </cell>
          <cell r="T17" t="str">
            <v>--</v>
          </cell>
          <cell r="U17">
            <v>36</v>
          </cell>
          <cell r="V17">
            <v>42</v>
          </cell>
          <cell r="W17">
            <v>25</v>
          </cell>
          <cell r="X17">
            <v>42</v>
          </cell>
          <cell r="Y17">
            <v>36</v>
          </cell>
          <cell r="Z17">
            <v>91</v>
          </cell>
        </row>
        <row r="18">
          <cell r="I18">
            <v>58</v>
          </cell>
          <cell r="J18">
            <v>114</v>
          </cell>
          <cell r="K18">
            <v>33</v>
          </cell>
          <cell r="L18">
            <v>92</v>
          </cell>
          <cell r="N18">
            <v>58</v>
          </cell>
          <cell r="O18">
            <v>41</v>
          </cell>
          <cell r="P18">
            <v>42</v>
          </cell>
          <cell r="Q18">
            <v>0.21</v>
          </cell>
          <cell r="R18">
            <v>0.10249999999999999</v>
          </cell>
          <cell r="S18">
            <v>7.0000000000000007E-2</v>
          </cell>
          <cell r="T18" t="str">
            <v>--</v>
          </cell>
          <cell r="U18">
            <v>42</v>
          </cell>
          <cell r="V18">
            <v>48</v>
          </cell>
          <cell r="W18">
            <v>29</v>
          </cell>
          <cell r="X18">
            <v>48</v>
          </cell>
          <cell r="Y18">
            <v>42</v>
          </cell>
          <cell r="Z18">
            <v>104</v>
          </cell>
        </row>
        <row r="19">
          <cell r="I19">
            <v>8</v>
          </cell>
          <cell r="J19">
            <v>20</v>
          </cell>
          <cell r="K19">
            <v>6</v>
          </cell>
          <cell r="L19">
            <v>16</v>
          </cell>
          <cell r="N19">
            <v>10</v>
          </cell>
          <cell r="O19">
            <v>7</v>
          </cell>
          <cell r="P19">
            <v>7</v>
          </cell>
          <cell r="Q19">
            <v>3.5000000000000003E-2</v>
          </cell>
          <cell r="R19">
            <v>1.7500000000000002E-2</v>
          </cell>
          <cell r="S19">
            <v>1.1666666666666667E-2</v>
          </cell>
          <cell r="T19" t="str">
            <v>--</v>
          </cell>
          <cell r="U19">
            <v>7</v>
          </cell>
          <cell r="V19">
            <v>8</v>
          </cell>
          <cell r="W19">
            <v>5</v>
          </cell>
          <cell r="X19">
            <v>8</v>
          </cell>
          <cell r="Y19">
            <v>7</v>
          </cell>
          <cell r="Z19">
            <v>18</v>
          </cell>
        </row>
        <row r="20">
          <cell r="I20">
            <v>15</v>
          </cell>
          <cell r="J20">
            <v>40</v>
          </cell>
          <cell r="K20">
            <v>12</v>
          </cell>
          <cell r="L20">
            <v>32</v>
          </cell>
          <cell r="N20">
            <v>20</v>
          </cell>
          <cell r="O20">
            <v>14</v>
          </cell>
          <cell r="P20">
            <v>14</v>
          </cell>
          <cell r="Q20">
            <v>7.0000000000000007E-2</v>
          </cell>
          <cell r="R20">
            <v>3.5000000000000003E-2</v>
          </cell>
          <cell r="S20">
            <v>2.3333333333333334E-2</v>
          </cell>
          <cell r="T20" t="str">
            <v>--</v>
          </cell>
          <cell r="U20">
            <v>14</v>
          </cell>
          <cell r="V20">
            <v>17</v>
          </cell>
          <cell r="W20">
            <v>10</v>
          </cell>
          <cell r="X20">
            <v>17</v>
          </cell>
          <cell r="Y20">
            <v>14</v>
          </cell>
          <cell r="Z20">
            <v>36</v>
          </cell>
        </row>
        <row r="21">
          <cell r="I21">
            <v>23</v>
          </cell>
          <cell r="J21">
            <v>59</v>
          </cell>
          <cell r="K21">
            <v>17</v>
          </cell>
          <cell r="L21">
            <v>48</v>
          </cell>
          <cell r="N21">
            <v>30</v>
          </cell>
          <cell r="O21">
            <v>21</v>
          </cell>
          <cell r="P21">
            <v>22</v>
          </cell>
          <cell r="Q21">
            <v>0.11</v>
          </cell>
          <cell r="R21">
            <v>5.2499999999999998E-2</v>
          </cell>
          <cell r="S21">
            <v>3.6666666666666667E-2</v>
          </cell>
          <cell r="T21" t="str">
            <v>--</v>
          </cell>
          <cell r="U21">
            <v>22</v>
          </cell>
          <cell r="V21">
            <v>25</v>
          </cell>
          <cell r="W21">
            <v>15</v>
          </cell>
          <cell r="X21">
            <v>25</v>
          </cell>
          <cell r="Y21">
            <v>22</v>
          </cell>
          <cell r="Z21">
            <v>54</v>
          </cell>
        </row>
        <row r="22">
          <cell r="I22">
            <v>30</v>
          </cell>
          <cell r="J22">
            <v>79</v>
          </cell>
          <cell r="K22">
            <v>23</v>
          </cell>
          <cell r="L22">
            <v>63</v>
          </cell>
          <cell r="N22">
            <v>40</v>
          </cell>
          <cell r="O22">
            <v>28</v>
          </cell>
          <cell r="P22">
            <v>29</v>
          </cell>
          <cell r="Q22">
            <v>0.14499999999999999</v>
          </cell>
          <cell r="R22">
            <v>7.0000000000000007E-2</v>
          </cell>
          <cell r="S22">
            <v>4.8333333333333332E-2</v>
          </cell>
          <cell r="T22" t="str">
            <v>--</v>
          </cell>
          <cell r="U22">
            <v>29</v>
          </cell>
          <cell r="V22">
            <v>33</v>
          </cell>
          <cell r="W22">
            <v>20</v>
          </cell>
          <cell r="X22">
            <v>33</v>
          </cell>
          <cell r="Y22">
            <v>29</v>
          </cell>
          <cell r="Z22">
            <v>72</v>
          </cell>
        </row>
        <row r="23">
          <cell r="I23">
            <v>38</v>
          </cell>
          <cell r="J23">
            <v>99</v>
          </cell>
          <cell r="K23">
            <v>29</v>
          </cell>
          <cell r="L23">
            <v>79</v>
          </cell>
          <cell r="N23">
            <v>50</v>
          </cell>
          <cell r="O23">
            <v>35</v>
          </cell>
          <cell r="P23">
            <v>36</v>
          </cell>
          <cell r="Q23">
            <v>0.18</v>
          </cell>
          <cell r="R23">
            <v>8.7499999999999994E-2</v>
          </cell>
          <cell r="S23">
            <v>0.06</v>
          </cell>
          <cell r="T23" t="str">
            <v>--</v>
          </cell>
          <cell r="U23">
            <v>36</v>
          </cell>
          <cell r="V23">
            <v>41</v>
          </cell>
          <cell r="W23">
            <v>25</v>
          </cell>
          <cell r="X23">
            <v>41</v>
          </cell>
          <cell r="Y23">
            <v>36</v>
          </cell>
          <cell r="Z23">
            <v>90</v>
          </cell>
        </row>
        <row r="24">
          <cell r="I24">
            <v>46</v>
          </cell>
          <cell r="J24">
            <v>119</v>
          </cell>
          <cell r="K24">
            <v>35</v>
          </cell>
          <cell r="L24">
            <v>95</v>
          </cell>
          <cell r="N24">
            <v>60</v>
          </cell>
          <cell r="O24">
            <v>42</v>
          </cell>
          <cell r="P24">
            <v>43</v>
          </cell>
          <cell r="Q24">
            <v>0.215</v>
          </cell>
          <cell r="R24">
            <v>0.105</v>
          </cell>
          <cell r="S24">
            <v>7.166666666666667E-2</v>
          </cell>
          <cell r="T24" t="str">
            <v>--</v>
          </cell>
          <cell r="U24">
            <v>43</v>
          </cell>
          <cell r="V24">
            <v>50</v>
          </cell>
          <cell r="W24">
            <v>30</v>
          </cell>
          <cell r="X24">
            <v>50</v>
          </cell>
          <cell r="Y24">
            <v>43</v>
          </cell>
          <cell r="Z24">
            <v>108</v>
          </cell>
        </row>
        <row r="25">
          <cell r="I25">
            <v>53</v>
          </cell>
          <cell r="J25">
            <v>139</v>
          </cell>
          <cell r="K25">
            <v>40</v>
          </cell>
          <cell r="L25">
            <v>111</v>
          </cell>
          <cell r="N25">
            <v>71</v>
          </cell>
          <cell r="O25">
            <v>49</v>
          </cell>
          <cell r="P25">
            <v>50</v>
          </cell>
          <cell r="Q25">
            <v>0.25</v>
          </cell>
          <cell r="R25">
            <v>0.1225</v>
          </cell>
          <cell r="S25">
            <v>8.3333333333333343E-2</v>
          </cell>
          <cell r="T25" t="str">
            <v>--</v>
          </cell>
          <cell r="U25">
            <v>50</v>
          </cell>
          <cell r="V25">
            <v>58</v>
          </cell>
          <cell r="W25">
            <v>35</v>
          </cell>
          <cell r="X25">
            <v>58</v>
          </cell>
          <cell r="Y25">
            <v>50</v>
          </cell>
          <cell r="Z25">
            <v>126</v>
          </cell>
        </row>
        <row r="26">
          <cell r="I26">
            <v>61</v>
          </cell>
          <cell r="J26">
            <v>158</v>
          </cell>
          <cell r="K26">
            <v>46</v>
          </cell>
          <cell r="L26">
            <v>127</v>
          </cell>
          <cell r="N26">
            <v>81</v>
          </cell>
          <cell r="O26">
            <v>56</v>
          </cell>
          <cell r="P26">
            <v>58</v>
          </cell>
          <cell r="Q26">
            <v>0.28999999999999998</v>
          </cell>
          <cell r="R26">
            <v>0.14000000000000001</v>
          </cell>
          <cell r="S26">
            <v>9.6666666666666665E-2</v>
          </cell>
          <cell r="T26" t="str">
            <v>--</v>
          </cell>
          <cell r="U26">
            <v>58</v>
          </cell>
          <cell r="V26">
            <v>66</v>
          </cell>
          <cell r="W26">
            <v>40</v>
          </cell>
          <cell r="X26">
            <v>66</v>
          </cell>
          <cell r="Y26">
            <v>58</v>
          </cell>
          <cell r="Z26">
            <v>144</v>
          </cell>
        </row>
        <row r="27">
          <cell r="I27">
            <v>15</v>
          </cell>
          <cell r="J27">
            <v>0</v>
          </cell>
          <cell r="K27">
            <v>0</v>
          </cell>
          <cell r="L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</row>
        <row r="28">
          <cell r="I28">
            <v>30</v>
          </cell>
          <cell r="J28">
            <v>0</v>
          </cell>
          <cell r="K28">
            <v>0</v>
          </cell>
          <cell r="L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 t="str">
            <v>--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</row>
        <row r="29">
          <cell r="I29">
            <v>44</v>
          </cell>
          <cell r="J29">
            <v>0</v>
          </cell>
          <cell r="K29">
            <v>0</v>
          </cell>
          <cell r="L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 t="str">
            <v>--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</row>
        <row r="30">
          <cell r="I30">
            <v>59</v>
          </cell>
          <cell r="J30">
            <v>0</v>
          </cell>
          <cell r="K30">
            <v>0</v>
          </cell>
          <cell r="L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</row>
        <row r="31">
          <cell r="I31">
            <v>74</v>
          </cell>
          <cell r="J31">
            <v>0</v>
          </cell>
          <cell r="K31">
            <v>0</v>
          </cell>
          <cell r="L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</row>
        <row r="32">
          <cell r="I32">
            <v>89</v>
          </cell>
          <cell r="J32">
            <v>0</v>
          </cell>
          <cell r="K32">
            <v>0</v>
          </cell>
          <cell r="L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</row>
        <row r="33">
          <cell r="I33">
            <v>104</v>
          </cell>
          <cell r="J33">
            <v>0</v>
          </cell>
          <cell r="K33">
            <v>0</v>
          </cell>
          <cell r="L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</row>
        <row r="34">
          <cell r="I34">
            <v>118</v>
          </cell>
          <cell r="J34">
            <v>0</v>
          </cell>
          <cell r="K34">
            <v>0</v>
          </cell>
          <cell r="L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 t="str">
            <v>--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</row>
        <row r="35">
          <cell r="I35">
            <v>12</v>
          </cell>
          <cell r="J35">
            <v>11</v>
          </cell>
          <cell r="K35">
            <v>5</v>
          </cell>
          <cell r="L35">
            <v>9</v>
          </cell>
          <cell r="N35">
            <v>7</v>
          </cell>
          <cell r="O35">
            <v>8</v>
          </cell>
          <cell r="P35">
            <v>5</v>
          </cell>
          <cell r="Q35">
            <v>2.5000000000000001E-2</v>
          </cell>
          <cell r="R35">
            <v>0.02</v>
          </cell>
          <cell r="S35">
            <v>8.3333333333333332E-3</v>
          </cell>
          <cell r="T35" t="str">
            <v>--</v>
          </cell>
          <cell r="U35">
            <v>5</v>
          </cell>
          <cell r="V35">
            <v>3</v>
          </cell>
          <cell r="W35">
            <v>5</v>
          </cell>
          <cell r="X35">
            <v>5</v>
          </cell>
          <cell r="Y35">
            <v>5</v>
          </cell>
          <cell r="Z35">
            <v>13</v>
          </cell>
        </row>
        <row r="36">
          <cell r="I36">
            <v>23</v>
          </cell>
          <cell r="J36">
            <v>23</v>
          </cell>
          <cell r="K36">
            <v>9</v>
          </cell>
          <cell r="L36">
            <v>18</v>
          </cell>
          <cell r="N36">
            <v>15</v>
          </cell>
          <cell r="O36">
            <v>16</v>
          </cell>
          <cell r="P36">
            <v>9</v>
          </cell>
          <cell r="Q36">
            <v>4.4999999999999998E-2</v>
          </cell>
          <cell r="R36">
            <v>0.04</v>
          </cell>
          <cell r="S36">
            <v>1.4999999999999999E-2</v>
          </cell>
          <cell r="T36" t="str">
            <v>--</v>
          </cell>
          <cell r="U36">
            <v>10</v>
          </cell>
          <cell r="V36">
            <v>6</v>
          </cell>
          <cell r="W36">
            <v>9</v>
          </cell>
          <cell r="X36">
            <v>9</v>
          </cell>
          <cell r="Y36">
            <v>9</v>
          </cell>
          <cell r="Z36">
            <v>26</v>
          </cell>
        </row>
        <row r="37">
          <cell r="I37">
            <v>35</v>
          </cell>
          <cell r="J37">
            <v>34</v>
          </cell>
          <cell r="K37">
            <v>14</v>
          </cell>
          <cell r="L37">
            <v>27</v>
          </cell>
          <cell r="N37">
            <v>22</v>
          </cell>
          <cell r="O37">
            <v>23</v>
          </cell>
          <cell r="P37">
            <v>14</v>
          </cell>
          <cell r="Q37">
            <v>7.0000000000000007E-2</v>
          </cell>
          <cell r="R37">
            <v>5.7500000000000002E-2</v>
          </cell>
          <cell r="S37">
            <v>2.3333333333333334E-2</v>
          </cell>
          <cell r="T37" t="str">
            <v>--</v>
          </cell>
          <cell r="U37">
            <v>16</v>
          </cell>
          <cell r="V37">
            <v>10</v>
          </cell>
          <cell r="W37">
            <v>14</v>
          </cell>
          <cell r="X37">
            <v>14</v>
          </cell>
          <cell r="Y37">
            <v>14</v>
          </cell>
          <cell r="Z37">
            <v>39</v>
          </cell>
        </row>
        <row r="38">
          <cell r="I38">
            <v>46</v>
          </cell>
          <cell r="J38">
            <v>45</v>
          </cell>
          <cell r="K38">
            <v>18</v>
          </cell>
          <cell r="L38">
            <v>36</v>
          </cell>
          <cell r="N38">
            <v>29</v>
          </cell>
          <cell r="O38">
            <v>31</v>
          </cell>
          <cell r="P38">
            <v>18</v>
          </cell>
          <cell r="Q38">
            <v>0.09</v>
          </cell>
          <cell r="R38">
            <v>7.7499999999999999E-2</v>
          </cell>
          <cell r="S38">
            <v>0.03</v>
          </cell>
          <cell r="T38" t="str">
            <v>--</v>
          </cell>
          <cell r="U38">
            <v>21</v>
          </cell>
          <cell r="V38">
            <v>13</v>
          </cell>
          <cell r="W38">
            <v>18</v>
          </cell>
          <cell r="X38">
            <v>18</v>
          </cell>
          <cell r="Y38">
            <v>18</v>
          </cell>
          <cell r="Z38">
            <v>52</v>
          </cell>
        </row>
        <row r="39">
          <cell r="I39">
            <v>58</v>
          </cell>
          <cell r="J39">
            <v>57</v>
          </cell>
          <cell r="K39">
            <v>23</v>
          </cell>
          <cell r="L39">
            <v>45</v>
          </cell>
          <cell r="N39">
            <v>36</v>
          </cell>
          <cell r="O39">
            <v>39</v>
          </cell>
          <cell r="P39">
            <v>23</v>
          </cell>
          <cell r="Q39">
            <v>0.115</v>
          </cell>
          <cell r="R39">
            <v>9.7500000000000003E-2</v>
          </cell>
          <cell r="S39">
            <v>3.8333333333333337E-2</v>
          </cell>
          <cell r="T39" t="str">
            <v>--</v>
          </cell>
          <cell r="U39">
            <v>26</v>
          </cell>
          <cell r="V39">
            <v>16</v>
          </cell>
          <cell r="W39">
            <v>23</v>
          </cell>
          <cell r="X39">
            <v>23</v>
          </cell>
          <cell r="Y39">
            <v>23</v>
          </cell>
          <cell r="Z39">
            <v>65</v>
          </cell>
        </row>
        <row r="40">
          <cell r="I40">
            <v>69</v>
          </cell>
          <cell r="J40">
            <v>68</v>
          </cell>
          <cell r="K40">
            <v>27</v>
          </cell>
          <cell r="L40">
            <v>54</v>
          </cell>
          <cell r="N40">
            <v>44</v>
          </cell>
          <cell r="O40">
            <v>47</v>
          </cell>
          <cell r="P40">
            <v>27</v>
          </cell>
          <cell r="Q40">
            <v>0.13500000000000001</v>
          </cell>
          <cell r="R40">
            <v>0.11749999999999999</v>
          </cell>
          <cell r="S40">
            <v>4.4999999999999998E-2</v>
          </cell>
          <cell r="T40" t="str">
            <v>--</v>
          </cell>
          <cell r="U40">
            <v>31</v>
          </cell>
          <cell r="V40">
            <v>19</v>
          </cell>
          <cell r="W40">
            <v>27</v>
          </cell>
          <cell r="X40">
            <v>27</v>
          </cell>
          <cell r="Y40">
            <v>27</v>
          </cell>
          <cell r="Z40">
            <v>78</v>
          </cell>
        </row>
        <row r="41">
          <cell r="I41">
            <v>81</v>
          </cell>
          <cell r="J41">
            <v>79</v>
          </cell>
          <cell r="K41">
            <v>32</v>
          </cell>
          <cell r="L41">
            <v>63</v>
          </cell>
          <cell r="N41">
            <v>51</v>
          </cell>
          <cell r="O41">
            <v>55</v>
          </cell>
          <cell r="P41">
            <v>32</v>
          </cell>
          <cell r="Q41">
            <v>0.16</v>
          </cell>
          <cell r="R41">
            <v>0.13750000000000001</v>
          </cell>
          <cell r="S41">
            <v>5.333333333333333E-2</v>
          </cell>
          <cell r="T41" t="str">
            <v>--</v>
          </cell>
          <cell r="U41">
            <v>36</v>
          </cell>
          <cell r="V41">
            <v>22</v>
          </cell>
          <cell r="W41">
            <v>32</v>
          </cell>
          <cell r="X41">
            <v>32</v>
          </cell>
          <cell r="Y41">
            <v>32</v>
          </cell>
          <cell r="Z41">
            <v>91</v>
          </cell>
        </row>
        <row r="42">
          <cell r="I42">
            <v>92</v>
          </cell>
          <cell r="J42">
            <v>91</v>
          </cell>
          <cell r="K42">
            <v>36</v>
          </cell>
          <cell r="L42">
            <v>73</v>
          </cell>
          <cell r="N42">
            <v>58</v>
          </cell>
          <cell r="O42">
            <v>63</v>
          </cell>
          <cell r="P42">
            <v>36</v>
          </cell>
          <cell r="Q42">
            <v>0.18</v>
          </cell>
          <cell r="R42">
            <v>0.1575</v>
          </cell>
          <cell r="S42">
            <v>0.06</v>
          </cell>
          <cell r="T42" t="str">
            <v>--</v>
          </cell>
          <cell r="U42">
            <v>42</v>
          </cell>
          <cell r="V42">
            <v>25</v>
          </cell>
          <cell r="W42">
            <v>36</v>
          </cell>
          <cell r="X42">
            <v>36</v>
          </cell>
          <cell r="Y42">
            <v>36</v>
          </cell>
          <cell r="Z42">
            <v>104</v>
          </cell>
        </row>
        <row r="43">
          <cell r="I43">
            <v>6</v>
          </cell>
          <cell r="J43">
            <v>13</v>
          </cell>
          <cell r="K43">
            <v>5</v>
          </cell>
          <cell r="L43">
            <v>10</v>
          </cell>
          <cell r="N43">
            <v>8</v>
          </cell>
          <cell r="O43">
            <v>9</v>
          </cell>
          <cell r="P43">
            <v>5</v>
          </cell>
          <cell r="Q43">
            <v>2.5000000000000001E-2</v>
          </cell>
          <cell r="R43">
            <v>2.2499999999999999E-2</v>
          </cell>
          <cell r="S43">
            <v>8.3333333333333332E-3</v>
          </cell>
          <cell r="T43" t="str">
            <v>--</v>
          </cell>
          <cell r="U43">
            <v>6</v>
          </cell>
          <cell r="V43">
            <v>4</v>
          </cell>
          <cell r="W43">
            <v>5</v>
          </cell>
          <cell r="X43">
            <v>5</v>
          </cell>
          <cell r="Y43">
            <v>5</v>
          </cell>
          <cell r="Z43">
            <v>15</v>
          </cell>
        </row>
        <row r="44">
          <cell r="I44">
            <v>13</v>
          </cell>
          <cell r="J44">
            <v>26</v>
          </cell>
          <cell r="K44">
            <v>10</v>
          </cell>
          <cell r="L44">
            <v>21</v>
          </cell>
          <cell r="N44">
            <v>17</v>
          </cell>
          <cell r="O44">
            <v>18</v>
          </cell>
          <cell r="P44">
            <v>10</v>
          </cell>
          <cell r="Q44">
            <v>0.05</v>
          </cell>
          <cell r="R44">
            <v>4.4999999999999998E-2</v>
          </cell>
          <cell r="S44">
            <v>1.6666666666666666E-2</v>
          </cell>
          <cell r="T44" t="str">
            <v>--</v>
          </cell>
          <cell r="U44">
            <v>12</v>
          </cell>
          <cell r="V44">
            <v>7</v>
          </cell>
          <cell r="W44">
            <v>10</v>
          </cell>
          <cell r="X44">
            <v>10</v>
          </cell>
          <cell r="Y44">
            <v>10</v>
          </cell>
          <cell r="Z44">
            <v>30</v>
          </cell>
        </row>
        <row r="45">
          <cell r="I45">
            <v>19</v>
          </cell>
          <cell r="J45">
            <v>39</v>
          </cell>
          <cell r="K45">
            <v>16</v>
          </cell>
          <cell r="L45">
            <v>31</v>
          </cell>
          <cell r="N45">
            <v>25</v>
          </cell>
          <cell r="O45">
            <v>27</v>
          </cell>
          <cell r="P45">
            <v>16</v>
          </cell>
          <cell r="Q45">
            <v>0.08</v>
          </cell>
          <cell r="R45">
            <v>6.7500000000000004E-2</v>
          </cell>
          <cell r="S45">
            <v>2.6666666666666665E-2</v>
          </cell>
          <cell r="T45" t="str">
            <v>--</v>
          </cell>
          <cell r="U45">
            <v>18</v>
          </cell>
          <cell r="V45">
            <v>11</v>
          </cell>
          <cell r="W45">
            <v>16</v>
          </cell>
          <cell r="X45">
            <v>16</v>
          </cell>
          <cell r="Y45">
            <v>16</v>
          </cell>
          <cell r="Z45">
            <v>45</v>
          </cell>
        </row>
        <row r="46">
          <cell r="I46">
            <v>26</v>
          </cell>
          <cell r="J46">
            <v>52</v>
          </cell>
          <cell r="K46">
            <v>21</v>
          </cell>
          <cell r="L46">
            <v>42</v>
          </cell>
          <cell r="N46">
            <v>33</v>
          </cell>
          <cell r="O46">
            <v>36</v>
          </cell>
          <cell r="P46">
            <v>21</v>
          </cell>
          <cell r="Q46">
            <v>0.105</v>
          </cell>
          <cell r="R46">
            <v>0.09</v>
          </cell>
          <cell r="S46">
            <v>3.5000000000000003E-2</v>
          </cell>
          <cell r="T46" t="str">
            <v>--</v>
          </cell>
          <cell r="U46">
            <v>24</v>
          </cell>
          <cell r="V46">
            <v>15</v>
          </cell>
          <cell r="W46">
            <v>21</v>
          </cell>
          <cell r="X46">
            <v>21</v>
          </cell>
          <cell r="Y46">
            <v>21</v>
          </cell>
          <cell r="Z46">
            <v>60</v>
          </cell>
        </row>
        <row r="47">
          <cell r="I47">
            <v>32</v>
          </cell>
          <cell r="J47">
            <v>65</v>
          </cell>
          <cell r="K47">
            <v>26</v>
          </cell>
          <cell r="L47">
            <v>52</v>
          </cell>
          <cell r="N47">
            <v>42</v>
          </cell>
          <cell r="O47">
            <v>45</v>
          </cell>
          <cell r="P47">
            <v>26</v>
          </cell>
          <cell r="Q47">
            <v>0.13</v>
          </cell>
          <cell r="R47">
            <v>0.1125</v>
          </cell>
          <cell r="S47">
            <v>4.3333333333333328E-2</v>
          </cell>
          <cell r="T47" t="str">
            <v>--</v>
          </cell>
          <cell r="U47">
            <v>30</v>
          </cell>
          <cell r="V47">
            <v>18</v>
          </cell>
          <cell r="W47">
            <v>26</v>
          </cell>
          <cell r="X47">
            <v>26</v>
          </cell>
          <cell r="Y47">
            <v>26</v>
          </cell>
          <cell r="Z47">
            <v>75</v>
          </cell>
        </row>
        <row r="48">
          <cell r="I48">
            <v>39</v>
          </cell>
          <cell r="J48">
            <v>78</v>
          </cell>
          <cell r="K48">
            <v>31</v>
          </cell>
          <cell r="L48">
            <v>62</v>
          </cell>
          <cell r="N48">
            <v>50</v>
          </cell>
          <cell r="O48">
            <v>54</v>
          </cell>
          <cell r="P48">
            <v>31</v>
          </cell>
          <cell r="Q48">
            <v>0.155</v>
          </cell>
          <cell r="R48">
            <v>0.13500000000000001</v>
          </cell>
          <cell r="S48">
            <v>5.1666666666666666E-2</v>
          </cell>
          <cell r="T48" t="str">
            <v>--</v>
          </cell>
          <cell r="U48">
            <v>36</v>
          </cell>
          <cell r="V48">
            <v>22</v>
          </cell>
          <cell r="W48">
            <v>31</v>
          </cell>
          <cell r="X48">
            <v>31</v>
          </cell>
          <cell r="Y48">
            <v>31</v>
          </cell>
          <cell r="Z48">
            <v>90</v>
          </cell>
        </row>
        <row r="49">
          <cell r="I49">
            <v>45</v>
          </cell>
          <cell r="J49">
            <v>91</v>
          </cell>
          <cell r="K49">
            <v>36</v>
          </cell>
          <cell r="L49">
            <v>73</v>
          </cell>
          <cell r="N49">
            <v>58</v>
          </cell>
          <cell r="O49">
            <v>63</v>
          </cell>
          <cell r="P49">
            <v>36</v>
          </cell>
          <cell r="Q49">
            <v>0.18</v>
          </cell>
          <cell r="R49">
            <v>0.1575</v>
          </cell>
          <cell r="S49">
            <v>0.06</v>
          </cell>
          <cell r="T49" t="str">
            <v>--</v>
          </cell>
          <cell r="U49">
            <v>42</v>
          </cell>
          <cell r="V49">
            <v>25</v>
          </cell>
          <cell r="W49">
            <v>36</v>
          </cell>
          <cell r="X49">
            <v>36</v>
          </cell>
          <cell r="Y49">
            <v>36</v>
          </cell>
          <cell r="Z49">
            <v>105</v>
          </cell>
        </row>
        <row r="50">
          <cell r="I50">
            <v>52</v>
          </cell>
          <cell r="J50">
            <v>104</v>
          </cell>
          <cell r="K50">
            <v>42</v>
          </cell>
          <cell r="L50">
            <v>83</v>
          </cell>
          <cell r="N50">
            <v>67</v>
          </cell>
          <cell r="O50">
            <v>72</v>
          </cell>
          <cell r="P50">
            <v>42</v>
          </cell>
          <cell r="Q50">
            <v>0.21</v>
          </cell>
          <cell r="R50">
            <v>0.18</v>
          </cell>
          <cell r="S50">
            <v>7.0000000000000007E-2</v>
          </cell>
          <cell r="T50" t="str">
            <v>--</v>
          </cell>
          <cell r="U50">
            <v>48</v>
          </cell>
          <cell r="V50">
            <v>29</v>
          </cell>
          <cell r="W50">
            <v>42</v>
          </cell>
          <cell r="X50">
            <v>42</v>
          </cell>
          <cell r="Y50">
            <v>42</v>
          </cell>
          <cell r="Z50">
            <v>120</v>
          </cell>
        </row>
        <row r="51">
          <cell r="I51">
            <v>7</v>
          </cell>
          <cell r="J51">
            <v>18</v>
          </cell>
          <cell r="K51">
            <v>7</v>
          </cell>
          <cell r="L51">
            <v>14</v>
          </cell>
          <cell r="N51">
            <v>12</v>
          </cell>
          <cell r="O51">
            <v>12</v>
          </cell>
          <cell r="P51">
            <v>7</v>
          </cell>
          <cell r="Q51">
            <v>3.5000000000000003E-2</v>
          </cell>
          <cell r="R51">
            <v>0.03</v>
          </cell>
          <cell r="S51">
            <v>1.1666666666666667E-2</v>
          </cell>
          <cell r="T51" t="str">
            <v>--</v>
          </cell>
          <cell r="U51">
            <v>8</v>
          </cell>
          <cell r="V51">
            <v>5</v>
          </cell>
          <cell r="W51">
            <v>7</v>
          </cell>
          <cell r="X51">
            <v>7</v>
          </cell>
          <cell r="Y51">
            <v>7</v>
          </cell>
          <cell r="Z51">
            <v>21</v>
          </cell>
        </row>
        <row r="52">
          <cell r="I52">
            <v>14</v>
          </cell>
          <cell r="J52">
            <v>36</v>
          </cell>
          <cell r="K52">
            <v>14</v>
          </cell>
          <cell r="L52">
            <v>29</v>
          </cell>
          <cell r="N52">
            <v>23</v>
          </cell>
          <cell r="O52">
            <v>25</v>
          </cell>
          <cell r="P52">
            <v>14</v>
          </cell>
          <cell r="Q52">
            <v>7.0000000000000007E-2</v>
          </cell>
          <cell r="R52">
            <v>6.25E-2</v>
          </cell>
          <cell r="S52">
            <v>2.3333333333333334E-2</v>
          </cell>
          <cell r="T52" t="str">
            <v>--</v>
          </cell>
          <cell r="U52">
            <v>17</v>
          </cell>
          <cell r="V52">
            <v>10</v>
          </cell>
          <cell r="W52">
            <v>14</v>
          </cell>
          <cell r="X52">
            <v>14</v>
          </cell>
          <cell r="Y52">
            <v>14</v>
          </cell>
          <cell r="Z52">
            <v>41</v>
          </cell>
        </row>
        <row r="53">
          <cell r="I53">
            <v>21</v>
          </cell>
          <cell r="J53">
            <v>54</v>
          </cell>
          <cell r="K53">
            <v>22</v>
          </cell>
          <cell r="L53">
            <v>43</v>
          </cell>
          <cell r="N53">
            <v>35</v>
          </cell>
          <cell r="O53">
            <v>37</v>
          </cell>
          <cell r="P53">
            <v>22</v>
          </cell>
          <cell r="Q53">
            <v>0.11</v>
          </cell>
          <cell r="R53">
            <v>9.2499999999999999E-2</v>
          </cell>
          <cell r="S53">
            <v>3.6666666666666667E-2</v>
          </cell>
          <cell r="T53" t="str">
            <v>--</v>
          </cell>
          <cell r="U53">
            <v>25</v>
          </cell>
          <cell r="V53">
            <v>15</v>
          </cell>
          <cell r="W53">
            <v>22</v>
          </cell>
          <cell r="X53">
            <v>22</v>
          </cell>
          <cell r="Y53">
            <v>22</v>
          </cell>
          <cell r="Z53">
            <v>62</v>
          </cell>
        </row>
        <row r="54">
          <cell r="I54">
            <v>27</v>
          </cell>
          <cell r="J54">
            <v>72</v>
          </cell>
          <cell r="K54">
            <v>29</v>
          </cell>
          <cell r="L54">
            <v>58</v>
          </cell>
          <cell r="N54">
            <v>46</v>
          </cell>
          <cell r="O54">
            <v>50</v>
          </cell>
          <cell r="P54">
            <v>29</v>
          </cell>
          <cell r="Q54">
            <v>0.14499999999999999</v>
          </cell>
          <cell r="R54">
            <v>0.125</v>
          </cell>
          <cell r="S54">
            <v>4.8333333333333332E-2</v>
          </cell>
          <cell r="T54" t="str">
            <v>--</v>
          </cell>
          <cell r="U54">
            <v>33</v>
          </cell>
          <cell r="V54">
            <v>20</v>
          </cell>
          <cell r="W54">
            <v>29</v>
          </cell>
          <cell r="X54">
            <v>29</v>
          </cell>
          <cell r="Y54">
            <v>29</v>
          </cell>
          <cell r="Z54">
            <v>83</v>
          </cell>
        </row>
        <row r="55">
          <cell r="I55">
            <v>34</v>
          </cell>
          <cell r="J55">
            <v>90</v>
          </cell>
          <cell r="K55">
            <v>36</v>
          </cell>
          <cell r="L55">
            <v>72</v>
          </cell>
          <cell r="N55">
            <v>58</v>
          </cell>
          <cell r="O55">
            <v>62</v>
          </cell>
          <cell r="P55">
            <v>36</v>
          </cell>
          <cell r="Q55">
            <v>0.18</v>
          </cell>
          <cell r="R55">
            <v>0.155</v>
          </cell>
          <cell r="S55">
            <v>0.06</v>
          </cell>
          <cell r="T55" t="str">
            <v>--</v>
          </cell>
          <cell r="U55">
            <v>41</v>
          </cell>
          <cell r="V55">
            <v>25</v>
          </cell>
          <cell r="W55">
            <v>36</v>
          </cell>
          <cell r="X55">
            <v>36</v>
          </cell>
          <cell r="Y55">
            <v>36</v>
          </cell>
          <cell r="Z55">
            <v>104</v>
          </cell>
        </row>
        <row r="56">
          <cell r="I56">
            <v>41</v>
          </cell>
          <cell r="J56">
            <v>108</v>
          </cell>
          <cell r="K56">
            <v>43</v>
          </cell>
          <cell r="L56">
            <v>86</v>
          </cell>
          <cell r="N56">
            <v>69</v>
          </cell>
          <cell r="O56">
            <v>75</v>
          </cell>
          <cell r="P56">
            <v>43</v>
          </cell>
          <cell r="Q56">
            <v>0.215</v>
          </cell>
          <cell r="R56">
            <v>0.1875</v>
          </cell>
          <cell r="S56">
            <v>7.166666666666667E-2</v>
          </cell>
          <cell r="T56" t="str">
            <v>--</v>
          </cell>
          <cell r="U56">
            <v>50</v>
          </cell>
          <cell r="V56">
            <v>30</v>
          </cell>
          <cell r="W56">
            <v>43</v>
          </cell>
          <cell r="X56">
            <v>43</v>
          </cell>
          <cell r="Y56">
            <v>43</v>
          </cell>
          <cell r="Z56">
            <v>124</v>
          </cell>
        </row>
        <row r="57">
          <cell r="I57">
            <v>48</v>
          </cell>
          <cell r="J57">
            <v>126</v>
          </cell>
          <cell r="K57">
            <v>50</v>
          </cell>
          <cell r="L57">
            <v>101</v>
          </cell>
          <cell r="N57">
            <v>81</v>
          </cell>
          <cell r="O57">
            <v>87</v>
          </cell>
          <cell r="P57">
            <v>50</v>
          </cell>
          <cell r="Q57">
            <v>0.25</v>
          </cell>
          <cell r="R57">
            <v>0.2175</v>
          </cell>
          <cell r="S57">
            <v>8.3333333333333343E-2</v>
          </cell>
          <cell r="T57" t="str">
            <v>--</v>
          </cell>
          <cell r="U57">
            <v>58</v>
          </cell>
          <cell r="V57">
            <v>35</v>
          </cell>
          <cell r="W57">
            <v>50</v>
          </cell>
          <cell r="X57">
            <v>50</v>
          </cell>
          <cell r="Y57">
            <v>50</v>
          </cell>
          <cell r="Z57">
            <v>145</v>
          </cell>
        </row>
        <row r="58">
          <cell r="I58">
            <v>55</v>
          </cell>
          <cell r="J58">
            <v>144</v>
          </cell>
          <cell r="K58">
            <v>58</v>
          </cell>
          <cell r="L58">
            <v>115</v>
          </cell>
          <cell r="N58">
            <v>92</v>
          </cell>
          <cell r="O58">
            <v>99</v>
          </cell>
          <cell r="P58">
            <v>58</v>
          </cell>
          <cell r="Q58">
            <v>0.28999999999999998</v>
          </cell>
          <cell r="R58">
            <v>0.2475</v>
          </cell>
          <cell r="S58">
            <v>9.6666666666666665E-2</v>
          </cell>
          <cell r="T58" t="str">
            <v>--</v>
          </cell>
          <cell r="U58">
            <v>66</v>
          </cell>
          <cell r="V58">
            <v>40</v>
          </cell>
          <cell r="W58">
            <v>58</v>
          </cell>
          <cell r="X58">
            <v>58</v>
          </cell>
          <cell r="Y58">
            <v>58</v>
          </cell>
          <cell r="Z58">
            <v>166</v>
          </cell>
        </row>
        <row r="59">
          <cell r="I59">
            <v>13</v>
          </cell>
          <cell r="J59">
            <v>0</v>
          </cell>
          <cell r="K59">
            <v>0</v>
          </cell>
          <cell r="L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 t="str">
            <v>--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</row>
        <row r="60">
          <cell r="I60">
            <v>27</v>
          </cell>
          <cell r="J60">
            <v>0</v>
          </cell>
          <cell r="K60">
            <v>0</v>
          </cell>
          <cell r="L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</row>
        <row r="61">
          <cell r="I61">
            <v>40</v>
          </cell>
          <cell r="J61">
            <v>0</v>
          </cell>
          <cell r="K61">
            <v>0</v>
          </cell>
          <cell r="L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 t="str">
            <v>--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</row>
        <row r="62">
          <cell r="I62">
            <v>53</v>
          </cell>
          <cell r="J62">
            <v>0</v>
          </cell>
          <cell r="K62">
            <v>0</v>
          </cell>
          <cell r="L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 t="str">
            <v>--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</row>
        <row r="63">
          <cell r="I63">
            <v>67</v>
          </cell>
          <cell r="J63">
            <v>0</v>
          </cell>
          <cell r="K63">
            <v>0</v>
          </cell>
          <cell r="L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</row>
        <row r="64">
          <cell r="I64">
            <v>80</v>
          </cell>
          <cell r="J64">
            <v>0</v>
          </cell>
          <cell r="K64">
            <v>0</v>
          </cell>
          <cell r="L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 t="str">
            <v>--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</row>
        <row r="65">
          <cell r="I65">
            <v>93</v>
          </cell>
          <cell r="J65">
            <v>0</v>
          </cell>
          <cell r="K65">
            <v>0</v>
          </cell>
          <cell r="L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 t="str">
            <v>--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</row>
        <row r="66">
          <cell r="I66">
            <v>107</v>
          </cell>
          <cell r="J66">
            <v>0</v>
          </cell>
          <cell r="K66">
            <v>0</v>
          </cell>
          <cell r="L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 t="str">
            <v>--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</row>
        <row r="67">
          <cell r="I67">
            <v>8</v>
          </cell>
          <cell r="J67">
            <v>7</v>
          </cell>
          <cell r="K67">
            <v>10</v>
          </cell>
          <cell r="L67">
            <v>5</v>
          </cell>
          <cell r="N67">
            <v>11</v>
          </cell>
          <cell r="O67">
            <v>6</v>
          </cell>
          <cell r="P67">
            <v>5</v>
          </cell>
          <cell r="Q67">
            <v>2.5000000000000001E-2</v>
          </cell>
          <cell r="R67">
            <v>1.4999999999999999E-2</v>
          </cell>
          <cell r="S67">
            <v>8.3333333333333332E-3</v>
          </cell>
          <cell r="T67" t="str">
            <v>--</v>
          </cell>
          <cell r="U67">
            <v>5</v>
          </cell>
          <cell r="V67">
            <v>6</v>
          </cell>
          <cell r="W67">
            <v>5</v>
          </cell>
          <cell r="X67">
            <v>3</v>
          </cell>
          <cell r="Y67">
            <v>5</v>
          </cell>
          <cell r="Z67">
            <v>13</v>
          </cell>
        </row>
        <row r="68">
          <cell r="I68">
            <v>15</v>
          </cell>
          <cell r="J68">
            <v>14</v>
          </cell>
          <cell r="K68">
            <v>20</v>
          </cell>
          <cell r="L68">
            <v>11</v>
          </cell>
          <cell r="N68">
            <v>22</v>
          </cell>
          <cell r="O68">
            <v>13</v>
          </cell>
          <cell r="P68">
            <v>10</v>
          </cell>
          <cell r="Q68">
            <v>0.05</v>
          </cell>
          <cell r="R68">
            <v>3.2500000000000001E-2</v>
          </cell>
          <cell r="S68">
            <v>1.6666666666666666E-2</v>
          </cell>
          <cell r="T68" t="str">
            <v>--</v>
          </cell>
          <cell r="U68">
            <v>10</v>
          </cell>
          <cell r="V68">
            <v>12</v>
          </cell>
          <cell r="W68">
            <v>9</v>
          </cell>
          <cell r="X68">
            <v>6</v>
          </cell>
          <cell r="Y68">
            <v>9</v>
          </cell>
          <cell r="Z68">
            <v>26</v>
          </cell>
        </row>
        <row r="69">
          <cell r="I69">
            <v>23</v>
          </cell>
          <cell r="J69">
            <v>20</v>
          </cell>
          <cell r="K69">
            <v>30</v>
          </cell>
          <cell r="L69">
            <v>16</v>
          </cell>
          <cell r="N69">
            <v>33</v>
          </cell>
          <cell r="O69">
            <v>19</v>
          </cell>
          <cell r="P69">
            <v>15</v>
          </cell>
          <cell r="Q69">
            <v>7.4999999999999997E-2</v>
          </cell>
          <cell r="R69">
            <v>4.7500000000000001E-2</v>
          </cell>
          <cell r="S69">
            <v>2.5000000000000001E-2</v>
          </cell>
          <cell r="T69" t="str">
            <v>--</v>
          </cell>
          <cell r="U69">
            <v>16</v>
          </cell>
          <cell r="V69">
            <v>18</v>
          </cell>
          <cell r="W69">
            <v>14</v>
          </cell>
          <cell r="X69">
            <v>10</v>
          </cell>
          <cell r="Y69">
            <v>14</v>
          </cell>
          <cell r="Z69">
            <v>39</v>
          </cell>
        </row>
        <row r="70">
          <cell r="I70">
            <v>31</v>
          </cell>
          <cell r="J70">
            <v>27</v>
          </cell>
          <cell r="K70">
            <v>40</v>
          </cell>
          <cell r="L70">
            <v>22</v>
          </cell>
          <cell r="N70">
            <v>44</v>
          </cell>
          <cell r="O70">
            <v>26</v>
          </cell>
          <cell r="P70">
            <v>20</v>
          </cell>
          <cell r="Q70">
            <v>0.1</v>
          </cell>
          <cell r="R70">
            <v>6.5000000000000002E-2</v>
          </cell>
          <cell r="S70">
            <v>3.3333333333333333E-2</v>
          </cell>
          <cell r="T70" t="str">
            <v>--</v>
          </cell>
          <cell r="U70">
            <v>21</v>
          </cell>
          <cell r="V70">
            <v>24</v>
          </cell>
          <cell r="W70">
            <v>18</v>
          </cell>
          <cell r="X70">
            <v>13</v>
          </cell>
          <cell r="Y70">
            <v>18</v>
          </cell>
          <cell r="Z70">
            <v>52</v>
          </cell>
        </row>
        <row r="71">
          <cell r="I71">
            <v>38</v>
          </cell>
          <cell r="J71">
            <v>34</v>
          </cell>
          <cell r="K71">
            <v>50</v>
          </cell>
          <cell r="L71">
            <v>27</v>
          </cell>
          <cell r="N71">
            <v>54</v>
          </cell>
          <cell r="O71">
            <v>32</v>
          </cell>
          <cell r="P71">
            <v>25</v>
          </cell>
          <cell r="Q71">
            <v>0.125</v>
          </cell>
          <cell r="R71">
            <v>0.08</v>
          </cell>
          <cell r="S71">
            <v>4.1666666666666671E-2</v>
          </cell>
          <cell r="T71" t="str">
            <v>--</v>
          </cell>
          <cell r="U71">
            <v>26</v>
          </cell>
          <cell r="V71">
            <v>29</v>
          </cell>
          <cell r="W71">
            <v>23</v>
          </cell>
          <cell r="X71">
            <v>16</v>
          </cell>
          <cell r="Y71">
            <v>23</v>
          </cell>
          <cell r="Z71">
            <v>65</v>
          </cell>
        </row>
        <row r="72">
          <cell r="I72">
            <v>46</v>
          </cell>
          <cell r="J72">
            <v>41</v>
          </cell>
          <cell r="K72">
            <v>60</v>
          </cell>
          <cell r="L72">
            <v>33</v>
          </cell>
          <cell r="N72">
            <v>65</v>
          </cell>
          <cell r="O72">
            <v>39</v>
          </cell>
          <cell r="P72">
            <v>30</v>
          </cell>
          <cell r="Q72">
            <v>0.15</v>
          </cell>
          <cell r="R72">
            <v>9.7500000000000003E-2</v>
          </cell>
          <cell r="S72">
            <v>0.05</v>
          </cell>
          <cell r="T72" t="str">
            <v>--</v>
          </cell>
          <cell r="U72">
            <v>31</v>
          </cell>
          <cell r="V72">
            <v>35</v>
          </cell>
          <cell r="W72">
            <v>27</v>
          </cell>
          <cell r="X72">
            <v>19</v>
          </cell>
          <cell r="Y72">
            <v>27</v>
          </cell>
          <cell r="Z72">
            <v>78</v>
          </cell>
        </row>
        <row r="73">
          <cell r="I73">
            <v>54</v>
          </cell>
          <cell r="J73">
            <v>48</v>
          </cell>
          <cell r="K73">
            <v>70</v>
          </cell>
          <cell r="L73">
            <v>38</v>
          </cell>
          <cell r="N73">
            <v>76</v>
          </cell>
          <cell r="O73">
            <v>45</v>
          </cell>
          <cell r="P73">
            <v>35</v>
          </cell>
          <cell r="Q73">
            <v>0.17499999999999999</v>
          </cell>
          <cell r="R73">
            <v>0.1125</v>
          </cell>
          <cell r="S73">
            <v>5.8333333333333327E-2</v>
          </cell>
          <cell r="T73" t="str">
            <v>--</v>
          </cell>
          <cell r="U73">
            <v>36</v>
          </cell>
          <cell r="V73">
            <v>41</v>
          </cell>
          <cell r="W73">
            <v>32</v>
          </cell>
          <cell r="X73">
            <v>22</v>
          </cell>
          <cell r="Y73">
            <v>32</v>
          </cell>
          <cell r="Z73">
            <v>91</v>
          </cell>
        </row>
        <row r="74">
          <cell r="I74">
            <v>61</v>
          </cell>
          <cell r="J74">
            <v>54</v>
          </cell>
          <cell r="K74">
            <v>80</v>
          </cell>
          <cell r="L74">
            <v>44</v>
          </cell>
          <cell r="N74">
            <v>87</v>
          </cell>
          <cell r="O74">
            <v>52</v>
          </cell>
          <cell r="P74">
            <v>40</v>
          </cell>
          <cell r="Q74">
            <v>0.2</v>
          </cell>
          <cell r="R74">
            <v>0.13</v>
          </cell>
          <cell r="S74">
            <v>6.6666666666666666E-2</v>
          </cell>
          <cell r="T74" t="str">
            <v>--</v>
          </cell>
          <cell r="U74">
            <v>42</v>
          </cell>
          <cell r="V74">
            <v>47</v>
          </cell>
          <cell r="W74">
            <v>36</v>
          </cell>
          <cell r="X74">
            <v>25</v>
          </cell>
          <cell r="Y74">
            <v>36</v>
          </cell>
          <cell r="Z74">
            <v>104</v>
          </cell>
        </row>
        <row r="75">
          <cell r="I75">
            <v>4</v>
          </cell>
          <cell r="J75">
            <v>8</v>
          </cell>
          <cell r="K75">
            <v>11</v>
          </cell>
          <cell r="L75">
            <v>6</v>
          </cell>
          <cell r="N75">
            <v>12</v>
          </cell>
          <cell r="O75">
            <v>7</v>
          </cell>
          <cell r="P75">
            <v>6</v>
          </cell>
          <cell r="Q75">
            <v>0.03</v>
          </cell>
          <cell r="R75">
            <v>1.7500000000000002E-2</v>
          </cell>
          <cell r="S75">
            <v>0.01</v>
          </cell>
          <cell r="T75" t="str">
            <v>--</v>
          </cell>
          <cell r="U75">
            <v>6</v>
          </cell>
          <cell r="V75">
            <v>7</v>
          </cell>
          <cell r="W75">
            <v>5</v>
          </cell>
          <cell r="X75">
            <v>4</v>
          </cell>
          <cell r="Y75">
            <v>5</v>
          </cell>
          <cell r="Z75">
            <v>15</v>
          </cell>
        </row>
        <row r="76">
          <cell r="I76">
            <v>9</v>
          </cell>
          <cell r="J76">
            <v>16</v>
          </cell>
          <cell r="K76">
            <v>23</v>
          </cell>
          <cell r="L76">
            <v>12</v>
          </cell>
          <cell r="N76">
            <v>25</v>
          </cell>
          <cell r="O76">
            <v>15</v>
          </cell>
          <cell r="P76">
            <v>11</v>
          </cell>
          <cell r="Q76">
            <v>5.5E-2</v>
          </cell>
          <cell r="R76">
            <v>3.7499999999999999E-2</v>
          </cell>
          <cell r="S76">
            <v>1.8333333333333333E-2</v>
          </cell>
          <cell r="T76" t="str">
            <v>--</v>
          </cell>
          <cell r="U76">
            <v>12</v>
          </cell>
          <cell r="V76">
            <v>14</v>
          </cell>
          <cell r="W76">
            <v>10</v>
          </cell>
          <cell r="X76">
            <v>7</v>
          </cell>
          <cell r="Y76">
            <v>10</v>
          </cell>
          <cell r="Z76">
            <v>30</v>
          </cell>
        </row>
        <row r="77">
          <cell r="I77">
            <v>13</v>
          </cell>
          <cell r="J77">
            <v>23</v>
          </cell>
          <cell r="K77">
            <v>34</v>
          </cell>
          <cell r="L77">
            <v>19</v>
          </cell>
          <cell r="N77">
            <v>37</v>
          </cell>
          <cell r="O77">
            <v>22</v>
          </cell>
          <cell r="P77">
            <v>17</v>
          </cell>
          <cell r="Q77">
            <v>8.5000000000000006E-2</v>
          </cell>
          <cell r="R77">
            <v>5.5E-2</v>
          </cell>
          <cell r="S77">
            <v>2.8333333333333335E-2</v>
          </cell>
          <cell r="T77" t="str">
            <v>--</v>
          </cell>
          <cell r="U77">
            <v>18</v>
          </cell>
          <cell r="V77">
            <v>20</v>
          </cell>
          <cell r="W77">
            <v>16</v>
          </cell>
          <cell r="X77">
            <v>11</v>
          </cell>
          <cell r="Y77">
            <v>16</v>
          </cell>
          <cell r="Z77">
            <v>45</v>
          </cell>
        </row>
        <row r="78">
          <cell r="I78">
            <v>17</v>
          </cell>
          <cell r="J78">
            <v>31</v>
          </cell>
          <cell r="K78">
            <v>46</v>
          </cell>
          <cell r="L78">
            <v>25</v>
          </cell>
          <cell r="N78">
            <v>50</v>
          </cell>
          <cell r="O78">
            <v>30</v>
          </cell>
          <cell r="P78">
            <v>23</v>
          </cell>
          <cell r="Q78">
            <v>0.115</v>
          </cell>
          <cell r="R78">
            <v>7.4999999999999997E-2</v>
          </cell>
          <cell r="S78">
            <v>3.8333333333333337E-2</v>
          </cell>
          <cell r="T78" t="str">
            <v>--</v>
          </cell>
          <cell r="U78">
            <v>24</v>
          </cell>
          <cell r="V78">
            <v>27</v>
          </cell>
          <cell r="W78">
            <v>21</v>
          </cell>
          <cell r="X78">
            <v>15</v>
          </cell>
          <cell r="Y78">
            <v>21</v>
          </cell>
          <cell r="Z78">
            <v>60</v>
          </cell>
        </row>
        <row r="79">
          <cell r="I79">
            <v>22</v>
          </cell>
          <cell r="J79">
            <v>39</v>
          </cell>
          <cell r="K79">
            <v>57</v>
          </cell>
          <cell r="L79">
            <v>31</v>
          </cell>
          <cell r="N79">
            <v>62</v>
          </cell>
          <cell r="O79">
            <v>37</v>
          </cell>
          <cell r="P79">
            <v>29</v>
          </cell>
          <cell r="Q79">
            <v>0.14499999999999999</v>
          </cell>
          <cell r="R79">
            <v>9.2499999999999999E-2</v>
          </cell>
          <cell r="S79">
            <v>4.8333333333333332E-2</v>
          </cell>
          <cell r="T79" t="str">
            <v>--</v>
          </cell>
          <cell r="U79">
            <v>30</v>
          </cell>
          <cell r="V79">
            <v>34</v>
          </cell>
          <cell r="W79">
            <v>26</v>
          </cell>
          <cell r="X79">
            <v>18</v>
          </cell>
          <cell r="Y79">
            <v>26</v>
          </cell>
          <cell r="Z79">
            <v>75</v>
          </cell>
        </row>
        <row r="80">
          <cell r="I80">
            <v>26</v>
          </cell>
          <cell r="J80">
            <v>47</v>
          </cell>
          <cell r="K80">
            <v>69</v>
          </cell>
          <cell r="L80">
            <v>37</v>
          </cell>
          <cell r="N80">
            <v>75</v>
          </cell>
          <cell r="O80">
            <v>44</v>
          </cell>
          <cell r="P80">
            <v>34</v>
          </cell>
          <cell r="Q80">
            <v>0.17</v>
          </cell>
          <cell r="R80">
            <v>0.11</v>
          </cell>
          <cell r="S80">
            <v>5.6666666666666671E-2</v>
          </cell>
          <cell r="T80" t="str">
            <v>--</v>
          </cell>
          <cell r="U80">
            <v>36</v>
          </cell>
          <cell r="V80">
            <v>41</v>
          </cell>
          <cell r="W80">
            <v>31</v>
          </cell>
          <cell r="X80">
            <v>22</v>
          </cell>
          <cell r="Y80">
            <v>31</v>
          </cell>
          <cell r="Z80">
            <v>90</v>
          </cell>
        </row>
        <row r="81">
          <cell r="I81">
            <v>30</v>
          </cell>
          <cell r="J81">
            <v>55</v>
          </cell>
          <cell r="K81">
            <v>80</v>
          </cell>
          <cell r="L81">
            <v>44</v>
          </cell>
          <cell r="N81">
            <v>87</v>
          </cell>
          <cell r="O81">
            <v>52</v>
          </cell>
          <cell r="P81">
            <v>40</v>
          </cell>
          <cell r="Q81">
            <v>0.2</v>
          </cell>
          <cell r="R81">
            <v>0.13</v>
          </cell>
          <cell r="S81">
            <v>6.6666666666666666E-2</v>
          </cell>
          <cell r="T81" t="str">
            <v>--</v>
          </cell>
          <cell r="U81">
            <v>42</v>
          </cell>
          <cell r="V81">
            <v>47</v>
          </cell>
          <cell r="W81">
            <v>36</v>
          </cell>
          <cell r="X81">
            <v>25</v>
          </cell>
          <cell r="Y81">
            <v>36</v>
          </cell>
          <cell r="Z81">
            <v>105</v>
          </cell>
        </row>
        <row r="82">
          <cell r="I82">
            <v>35</v>
          </cell>
          <cell r="J82">
            <v>62</v>
          </cell>
          <cell r="K82">
            <v>92</v>
          </cell>
          <cell r="L82">
            <v>50</v>
          </cell>
          <cell r="N82">
            <v>100</v>
          </cell>
          <cell r="O82">
            <v>59</v>
          </cell>
          <cell r="P82">
            <v>46</v>
          </cell>
          <cell r="Q82">
            <v>0.23</v>
          </cell>
          <cell r="R82">
            <v>0.14749999999999999</v>
          </cell>
          <cell r="S82">
            <v>7.6666666666666675E-2</v>
          </cell>
          <cell r="T82" t="str">
            <v>--</v>
          </cell>
          <cell r="U82">
            <v>48</v>
          </cell>
          <cell r="V82">
            <v>54</v>
          </cell>
          <cell r="W82">
            <v>42</v>
          </cell>
          <cell r="X82">
            <v>29</v>
          </cell>
          <cell r="Y82">
            <v>42</v>
          </cell>
          <cell r="Z82">
            <v>120</v>
          </cell>
        </row>
        <row r="83">
          <cell r="I83">
            <v>5</v>
          </cell>
          <cell r="J83">
            <v>11</v>
          </cell>
          <cell r="K83">
            <v>16</v>
          </cell>
          <cell r="L83">
            <v>9</v>
          </cell>
          <cell r="N83">
            <v>17</v>
          </cell>
          <cell r="O83">
            <v>10</v>
          </cell>
          <cell r="P83">
            <v>8</v>
          </cell>
          <cell r="Q83">
            <v>0.04</v>
          </cell>
          <cell r="R83">
            <v>2.5000000000000001E-2</v>
          </cell>
          <cell r="S83">
            <v>1.3333333333333332E-2</v>
          </cell>
          <cell r="T83" t="str">
            <v>--</v>
          </cell>
          <cell r="U83">
            <v>8</v>
          </cell>
          <cell r="V83">
            <v>9</v>
          </cell>
          <cell r="W83">
            <v>7</v>
          </cell>
          <cell r="X83">
            <v>5</v>
          </cell>
          <cell r="Y83">
            <v>7</v>
          </cell>
          <cell r="Z83">
            <v>21</v>
          </cell>
        </row>
        <row r="84">
          <cell r="I84">
            <v>9</v>
          </cell>
          <cell r="J84">
            <v>22</v>
          </cell>
          <cell r="K84">
            <v>32</v>
          </cell>
          <cell r="L84">
            <v>17</v>
          </cell>
          <cell r="N84">
            <v>35</v>
          </cell>
          <cell r="O84">
            <v>21</v>
          </cell>
          <cell r="P84">
            <v>16</v>
          </cell>
          <cell r="Q84">
            <v>0.08</v>
          </cell>
          <cell r="R84">
            <v>5.2499999999999998E-2</v>
          </cell>
          <cell r="S84">
            <v>2.6666666666666665E-2</v>
          </cell>
          <cell r="T84" t="str">
            <v>--</v>
          </cell>
          <cell r="U84">
            <v>17</v>
          </cell>
          <cell r="V84">
            <v>19</v>
          </cell>
          <cell r="W84">
            <v>14</v>
          </cell>
          <cell r="X84">
            <v>10</v>
          </cell>
          <cell r="Y84">
            <v>14</v>
          </cell>
          <cell r="Z84">
            <v>41</v>
          </cell>
        </row>
        <row r="85">
          <cell r="I85">
            <v>14</v>
          </cell>
          <cell r="J85">
            <v>32</v>
          </cell>
          <cell r="K85">
            <v>48</v>
          </cell>
          <cell r="L85">
            <v>26</v>
          </cell>
          <cell r="N85">
            <v>52</v>
          </cell>
          <cell r="O85">
            <v>31</v>
          </cell>
          <cell r="P85">
            <v>24</v>
          </cell>
          <cell r="Q85">
            <v>0.12</v>
          </cell>
          <cell r="R85">
            <v>7.7499999999999999E-2</v>
          </cell>
          <cell r="S85">
            <v>0.04</v>
          </cell>
          <cell r="T85" t="str">
            <v>--</v>
          </cell>
          <cell r="U85">
            <v>25</v>
          </cell>
          <cell r="V85">
            <v>28</v>
          </cell>
          <cell r="W85">
            <v>22</v>
          </cell>
          <cell r="X85">
            <v>15</v>
          </cell>
          <cell r="Y85">
            <v>22</v>
          </cell>
          <cell r="Z85">
            <v>62</v>
          </cell>
        </row>
        <row r="86">
          <cell r="I86">
            <v>18</v>
          </cell>
          <cell r="J86">
            <v>43</v>
          </cell>
          <cell r="K86">
            <v>63</v>
          </cell>
          <cell r="L86">
            <v>35</v>
          </cell>
          <cell r="N86">
            <v>69</v>
          </cell>
          <cell r="O86">
            <v>41</v>
          </cell>
          <cell r="P86">
            <v>32</v>
          </cell>
          <cell r="Q86">
            <v>0.16</v>
          </cell>
          <cell r="R86">
            <v>0.10249999999999999</v>
          </cell>
          <cell r="S86">
            <v>5.333333333333333E-2</v>
          </cell>
          <cell r="T86" t="str">
            <v>--</v>
          </cell>
          <cell r="U86">
            <v>33</v>
          </cell>
          <cell r="V86">
            <v>37</v>
          </cell>
          <cell r="W86">
            <v>29</v>
          </cell>
          <cell r="X86">
            <v>20</v>
          </cell>
          <cell r="Y86">
            <v>29</v>
          </cell>
          <cell r="Z86">
            <v>83</v>
          </cell>
        </row>
        <row r="87">
          <cell r="I87">
            <v>23</v>
          </cell>
          <cell r="J87">
            <v>54</v>
          </cell>
          <cell r="K87">
            <v>79</v>
          </cell>
          <cell r="L87">
            <v>43</v>
          </cell>
          <cell r="N87">
            <v>86</v>
          </cell>
          <cell r="O87">
            <v>51</v>
          </cell>
          <cell r="P87">
            <v>40</v>
          </cell>
          <cell r="Q87">
            <v>0.2</v>
          </cell>
          <cell r="R87">
            <v>0.1275</v>
          </cell>
          <cell r="S87">
            <v>6.6666666666666666E-2</v>
          </cell>
          <cell r="T87" t="str">
            <v>--</v>
          </cell>
          <cell r="U87">
            <v>41</v>
          </cell>
          <cell r="V87">
            <v>47</v>
          </cell>
          <cell r="W87">
            <v>36</v>
          </cell>
          <cell r="X87">
            <v>25</v>
          </cell>
          <cell r="Y87">
            <v>36</v>
          </cell>
          <cell r="Z87">
            <v>104</v>
          </cell>
        </row>
        <row r="88">
          <cell r="I88">
            <v>27</v>
          </cell>
          <cell r="J88">
            <v>65</v>
          </cell>
          <cell r="K88">
            <v>95</v>
          </cell>
          <cell r="L88">
            <v>52</v>
          </cell>
          <cell r="N88">
            <v>104</v>
          </cell>
          <cell r="O88">
            <v>62</v>
          </cell>
          <cell r="P88">
            <v>48</v>
          </cell>
          <cell r="Q88">
            <v>0.24</v>
          </cell>
          <cell r="R88">
            <v>0.155</v>
          </cell>
          <cell r="S88">
            <v>0.08</v>
          </cell>
          <cell r="T88" t="str">
            <v>--</v>
          </cell>
          <cell r="U88">
            <v>50</v>
          </cell>
          <cell r="V88">
            <v>56</v>
          </cell>
          <cell r="W88">
            <v>43</v>
          </cell>
          <cell r="X88">
            <v>30</v>
          </cell>
          <cell r="Y88">
            <v>43</v>
          </cell>
          <cell r="Z88">
            <v>124</v>
          </cell>
        </row>
        <row r="89">
          <cell r="I89">
            <v>32</v>
          </cell>
          <cell r="J89">
            <v>76</v>
          </cell>
          <cell r="K89">
            <v>111</v>
          </cell>
          <cell r="L89">
            <v>60</v>
          </cell>
          <cell r="N89">
            <v>121</v>
          </cell>
          <cell r="O89">
            <v>72</v>
          </cell>
          <cell r="P89">
            <v>55</v>
          </cell>
          <cell r="Q89">
            <v>0.27500000000000002</v>
          </cell>
          <cell r="R89">
            <v>0.18</v>
          </cell>
          <cell r="S89">
            <v>9.166666666666666E-2</v>
          </cell>
          <cell r="T89" t="str">
            <v>--</v>
          </cell>
          <cell r="U89">
            <v>58</v>
          </cell>
          <cell r="V89">
            <v>66</v>
          </cell>
          <cell r="W89">
            <v>50</v>
          </cell>
          <cell r="X89">
            <v>35</v>
          </cell>
          <cell r="Y89">
            <v>50</v>
          </cell>
          <cell r="Z89">
            <v>145</v>
          </cell>
        </row>
        <row r="90">
          <cell r="I90">
            <v>36</v>
          </cell>
          <cell r="J90">
            <v>86</v>
          </cell>
          <cell r="K90">
            <v>127</v>
          </cell>
          <cell r="L90">
            <v>69</v>
          </cell>
          <cell r="N90">
            <v>138</v>
          </cell>
          <cell r="O90">
            <v>82</v>
          </cell>
          <cell r="P90">
            <v>63</v>
          </cell>
          <cell r="Q90">
            <v>0.315</v>
          </cell>
          <cell r="R90">
            <v>0.20499999999999999</v>
          </cell>
          <cell r="S90">
            <v>0.105</v>
          </cell>
          <cell r="T90" t="str">
            <v>--</v>
          </cell>
          <cell r="U90">
            <v>66</v>
          </cell>
          <cell r="V90">
            <v>75</v>
          </cell>
          <cell r="W90">
            <v>58</v>
          </cell>
          <cell r="X90">
            <v>40</v>
          </cell>
          <cell r="Y90">
            <v>58</v>
          </cell>
          <cell r="Z90">
            <v>166</v>
          </cell>
        </row>
        <row r="91">
          <cell r="I91">
            <v>9</v>
          </cell>
          <cell r="J91">
            <v>0</v>
          </cell>
          <cell r="K91">
            <v>0</v>
          </cell>
          <cell r="L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</row>
        <row r="92">
          <cell r="I92">
            <v>18</v>
          </cell>
          <cell r="J92">
            <v>0</v>
          </cell>
          <cell r="K92">
            <v>0</v>
          </cell>
          <cell r="L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</row>
        <row r="93">
          <cell r="I93">
            <v>27</v>
          </cell>
          <cell r="J93">
            <v>0</v>
          </cell>
          <cell r="K93">
            <v>0</v>
          </cell>
          <cell r="L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</row>
        <row r="94">
          <cell r="I94">
            <v>36</v>
          </cell>
          <cell r="J94">
            <v>0</v>
          </cell>
          <cell r="K94">
            <v>0</v>
          </cell>
          <cell r="L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</row>
        <row r="95">
          <cell r="I95">
            <v>44</v>
          </cell>
          <cell r="J95">
            <v>0</v>
          </cell>
          <cell r="K95">
            <v>0</v>
          </cell>
          <cell r="L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</row>
        <row r="96">
          <cell r="I96">
            <v>53</v>
          </cell>
          <cell r="J96">
            <v>0</v>
          </cell>
          <cell r="K96">
            <v>0</v>
          </cell>
          <cell r="L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</row>
        <row r="97">
          <cell r="I97">
            <v>62</v>
          </cell>
          <cell r="J97">
            <v>0</v>
          </cell>
          <cell r="K97">
            <v>0</v>
          </cell>
          <cell r="L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</row>
        <row r="98">
          <cell r="I98">
            <v>71</v>
          </cell>
          <cell r="J98">
            <v>0</v>
          </cell>
          <cell r="K98">
            <v>0</v>
          </cell>
          <cell r="L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</row>
        <row r="99">
          <cell r="I99">
            <v>9</v>
          </cell>
          <cell r="J99">
            <v>9</v>
          </cell>
          <cell r="K99">
            <v>9</v>
          </cell>
          <cell r="L99">
            <v>7</v>
          </cell>
          <cell r="N99">
            <v>10</v>
          </cell>
          <cell r="O99">
            <v>6</v>
          </cell>
          <cell r="P99">
            <v>5</v>
          </cell>
          <cell r="Q99">
            <v>2.5000000000000001E-2</v>
          </cell>
          <cell r="R99">
            <v>1.4999999999999999E-2</v>
          </cell>
          <cell r="S99">
            <v>8.3333333333333332E-3</v>
          </cell>
          <cell r="T99" t="str">
            <v>--</v>
          </cell>
          <cell r="U99">
            <v>3</v>
          </cell>
          <cell r="V99">
            <v>5</v>
          </cell>
          <cell r="W99">
            <v>5</v>
          </cell>
          <cell r="X99">
            <v>5</v>
          </cell>
          <cell r="Y99">
            <v>5</v>
          </cell>
          <cell r="Z99">
            <v>13</v>
          </cell>
        </row>
        <row r="100">
          <cell r="I100">
            <v>18</v>
          </cell>
          <cell r="J100">
            <v>18</v>
          </cell>
          <cell r="K100">
            <v>18</v>
          </cell>
          <cell r="L100">
            <v>15</v>
          </cell>
          <cell r="N100">
            <v>20</v>
          </cell>
          <cell r="O100">
            <v>12</v>
          </cell>
          <cell r="P100">
            <v>9</v>
          </cell>
          <cell r="Q100">
            <v>4.4999999999999998E-2</v>
          </cell>
          <cell r="R100">
            <v>0.03</v>
          </cell>
          <cell r="S100">
            <v>1.4999999999999999E-2</v>
          </cell>
          <cell r="T100" t="str">
            <v>--</v>
          </cell>
          <cell r="U100">
            <v>6</v>
          </cell>
          <cell r="V100">
            <v>9</v>
          </cell>
          <cell r="W100">
            <v>9</v>
          </cell>
          <cell r="X100">
            <v>9</v>
          </cell>
          <cell r="Y100">
            <v>10</v>
          </cell>
          <cell r="Z100">
            <v>26</v>
          </cell>
        </row>
        <row r="101">
          <cell r="I101">
            <v>27</v>
          </cell>
          <cell r="J101">
            <v>27</v>
          </cell>
          <cell r="K101">
            <v>27</v>
          </cell>
          <cell r="L101">
            <v>22</v>
          </cell>
          <cell r="N101">
            <v>30</v>
          </cell>
          <cell r="O101">
            <v>18</v>
          </cell>
          <cell r="P101">
            <v>14</v>
          </cell>
          <cell r="Q101">
            <v>7.0000000000000007E-2</v>
          </cell>
          <cell r="R101">
            <v>4.4999999999999998E-2</v>
          </cell>
          <cell r="S101">
            <v>2.3333333333333334E-2</v>
          </cell>
          <cell r="T101" t="str">
            <v>--</v>
          </cell>
          <cell r="U101">
            <v>10</v>
          </cell>
          <cell r="V101">
            <v>14</v>
          </cell>
          <cell r="W101">
            <v>14</v>
          </cell>
          <cell r="X101">
            <v>14</v>
          </cell>
          <cell r="Y101">
            <v>16</v>
          </cell>
          <cell r="Z101">
            <v>39</v>
          </cell>
        </row>
        <row r="102">
          <cell r="I102">
            <v>36</v>
          </cell>
          <cell r="J102">
            <v>36</v>
          </cell>
          <cell r="K102">
            <v>36</v>
          </cell>
          <cell r="L102">
            <v>29</v>
          </cell>
          <cell r="N102">
            <v>40</v>
          </cell>
          <cell r="O102">
            <v>24</v>
          </cell>
          <cell r="P102">
            <v>18</v>
          </cell>
          <cell r="Q102">
            <v>0.09</v>
          </cell>
          <cell r="R102">
            <v>0.06</v>
          </cell>
          <cell r="S102">
            <v>0.03</v>
          </cell>
          <cell r="T102" t="str">
            <v>--</v>
          </cell>
          <cell r="U102">
            <v>13</v>
          </cell>
          <cell r="V102">
            <v>18</v>
          </cell>
          <cell r="W102">
            <v>18</v>
          </cell>
          <cell r="X102">
            <v>18</v>
          </cell>
          <cell r="Y102">
            <v>21</v>
          </cell>
          <cell r="Z102">
            <v>52</v>
          </cell>
        </row>
        <row r="103">
          <cell r="I103">
            <v>45</v>
          </cell>
          <cell r="J103">
            <v>45</v>
          </cell>
          <cell r="K103">
            <v>45</v>
          </cell>
          <cell r="L103">
            <v>36</v>
          </cell>
          <cell r="N103">
            <v>50</v>
          </cell>
          <cell r="O103">
            <v>31</v>
          </cell>
          <cell r="P103">
            <v>23</v>
          </cell>
          <cell r="Q103">
            <v>0.115</v>
          </cell>
          <cell r="R103">
            <v>7.7499999999999999E-2</v>
          </cell>
          <cell r="S103">
            <v>3.8333333333333337E-2</v>
          </cell>
          <cell r="T103" t="str">
            <v>--</v>
          </cell>
          <cell r="U103">
            <v>16</v>
          </cell>
          <cell r="V103">
            <v>23</v>
          </cell>
          <cell r="W103">
            <v>23</v>
          </cell>
          <cell r="X103">
            <v>23</v>
          </cell>
          <cell r="Y103">
            <v>26</v>
          </cell>
          <cell r="Z103">
            <v>65</v>
          </cell>
        </row>
        <row r="104">
          <cell r="I104">
            <v>54</v>
          </cell>
          <cell r="J104">
            <v>54</v>
          </cell>
          <cell r="K104">
            <v>54</v>
          </cell>
          <cell r="L104">
            <v>44</v>
          </cell>
          <cell r="N104">
            <v>60</v>
          </cell>
          <cell r="O104">
            <v>37</v>
          </cell>
          <cell r="P104">
            <v>27</v>
          </cell>
          <cell r="Q104">
            <v>0.13500000000000001</v>
          </cell>
          <cell r="R104">
            <v>9.2499999999999999E-2</v>
          </cell>
          <cell r="S104">
            <v>4.4999999999999998E-2</v>
          </cell>
          <cell r="T104" t="str">
            <v>--</v>
          </cell>
          <cell r="U104">
            <v>19</v>
          </cell>
          <cell r="V104">
            <v>27</v>
          </cell>
          <cell r="W104">
            <v>27</v>
          </cell>
          <cell r="X104">
            <v>27</v>
          </cell>
          <cell r="Y104">
            <v>31</v>
          </cell>
          <cell r="Z104">
            <v>78</v>
          </cell>
        </row>
        <row r="105">
          <cell r="I105">
            <v>63</v>
          </cell>
          <cell r="J105">
            <v>63</v>
          </cell>
          <cell r="K105">
            <v>63</v>
          </cell>
          <cell r="L105">
            <v>51</v>
          </cell>
          <cell r="N105">
            <v>70</v>
          </cell>
          <cell r="O105">
            <v>43</v>
          </cell>
          <cell r="P105">
            <v>32</v>
          </cell>
          <cell r="Q105">
            <v>0.16</v>
          </cell>
          <cell r="R105">
            <v>0.1075</v>
          </cell>
          <cell r="S105">
            <v>5.333333333333333E-2</v>
          </cell>
          <cell r="T105" t="str">
            <v>--</v>
          </cell>
          <cell r="U105">
            <v>22</v>
          </cell>
          <cell r="V105">
            <v>32</v>
          </cell>
          <cell r="W105">
            <v>32</v>
          </cell>
          <cell r="X105">
            <v>32</v>
          </cell>
          <cell r="Y105">
            <v>36</v>
          </cell>
          <cell r="Z105">
            <v>91</v>
          </cell>
        </row>
        <row r="106">
          <cell r="I106">
            <v>72</v>
          </cell>
          <cell r="J106">
            <v>73</v>
          </cell>
          <cell r="K106">
            <v>73</v>
          </cell>
          <cell r="L106">
            <v>58</v>
          </cell>
          <cell r="N106">
            <v>80</v>
          </cell>
          <cell r="O106">
            <v>49</v>
          </cell>
          <cell r="P106">
            <v>36</v>
          </cell>
          <cell r="Q106">
            <v>0.18</v>
          </cell>
          <cell r="R106">
            <v>0.1225</v>
          </cell>
          <cell r="S106">
            <v>0.06</v>
          </cell>
          <cell r="T106" t="str">
            <v>--</v>
          </cell>
          <cell r="U106">
            <v>25</v>
          </cell>
          <cell r="V106">
            <v>36</v>
          </cell>
          <cell r="W106">
            <v>36</v>
          </cell>
          <cell r="X106">
            <v>36</v>
          </cell>
          <cell r="Y106">
            <v>42</v>
          </cell>
          <cell r="Z106">
            <v>104</v>
          </cell>
        </row>
        <row r="107">
          <cell r="I107">
            <v>5</v>
          </cell>
          <cell r="J107">
            <v>10</v>
          </cell>
          <cell r="K107">
            <v>10</v>
          </cell>
          <cell r="L107">
            <v>8</v>
          </cell>
          <cell r="N107">
            <v>11</v>
          </cell>
          <cell r="O107">
            <v>7</v>
          </cell>
          <cell r="P107">
            <v>5</v>
          </cell>
          <cell r="Q107">
            <v>2.5000000000000001E-2</v>
          </cell>
          <cell r="R107">
            <v>1.7500000000000002E-2</v>
          </cell>
          <cell r="S107">
            <v>8.3333333333333332E-3</v>
          </cell>
          <cell r="T107" t="str">
            <v>--</v>
          </cell>
          <cell r="U107">
            <v>4</v>
          </cell>
          <cell r="V107">
            <v>5</v>
          </cell>
          <cell r="W107">
            <v>5</v>
          </cell>
          <cell r="X107">
            <v>5</v>
          </cell>
          <cell r="Y107">
            <v>6</v>
          </cell>
          <cell r="Z107">
            <v>15</v>
          </cell>
        </row>
        <row r="108">
          <cell r="I108">
            <v>10</v>
          </cell>
          <cell r="J108">
            <v>21</v>
          </cell>
          <cell r="K108">
            <v>21</v>
          </cell>
          <cell r="L108">
            <v>17</v>
          </cell>
          <cell r="N108">
            <v>23</v>
          </cell>
          <cell r="O108">
            <v>14</v>
          </cell>
          <cell r="P108">
            <v>10</v>
          </cell>
          <cell r="Q108">
            <v>0.05</v>
          </cell>
          <cell r="R108">
            <v>3.5000000000000003E-2</v>
          </cell>
          <cell r="S108">
            <v>1.6666666666666666E-2</v>
          </cell>
          <cell r="T108" t="str">
            <v>--</v>
          </cell>
          <cell r="U108">
            <v>7</v>
          </cell>
          <cell r="V108">
            <v>10</v>
          </cell>
          <cell r="W108">
            <v>10</v>
          </cell>
          <cell r="X108">
            <v>10</v>
          </cell>
          <cell r="Y108">
            <v>12</v>
          </cell>
          <cell r="Z108">
            <v>30</v>
          </cell>
        </row>
        <row r="109">
          <cell r="I109">
            <v>15</v>
          </cell>
          <cell r="J109">
            <v>31</v>
          </cell>
          <cell r="K109">
            <v>31</v>
          </cell>
          <cell r="L109">
            <v>25</v>
          </cell>
          <cell r="N109">
            <v>34</v>
          </cell>
          <cell r="O109">
            <v>21</v>
          </cell>
          <cell r="P109">
            <v>16</v>
          </cell>
          <cell r="Q109">
            <v>0.08</v>
          </cell>
          <cell r="R109">
            <v>5.2499999999999998E-2</v>
          </cell>
          <cell r="S109">
            <v>2.6666666666666665E-2</v>
          </cell>
          <cell r="T109" t="str">
            <v>--</v>
          </cell>
          <cell r="U109">
            <v>11</v>
          </cell>
          <cell r="V109">
            <v>16</v>
          </cell>
          <cell r="W109">
            <v>16</v>
          </cell>
          <cell r="X109">
            <v>16</v>
          </cell>
          <cell r="Y109">
            <v>18</v>
          </cell>
          <cell r="Z109">
            <v>45</v>
          </cell>
        </row>
        <row r="110">
          <cell r="I110">
            <v>20</v>
          </cell>
          <cell r="J110">
            <v>42</v>
          </cell>
          <cell r="K110">
            <v>42</v>
          </cell>
          <cell r="L110">
            <v>33</v>
          </cell>
          <cell r="N110">
            <v>46</v>
          </cell>
          <cell r="O110">
            <v>28</v>
          </cell>
          <cell r="P110">
            <v>21</v>
          </cell>
          <cell r="Q110">
            <v>0.105</v>
          </cell>
          <cell r="R110">
            <v>7.0000000000000007E-2</v>
          </cell>
          <cell r="S110">
            <v>3.5000000000000003E-2</v>
          </cell>
          <cell r="T110" t="str">
            <v>--</v>
          </cell>
          <cell r="U110">
            <v>15</v>
          </cell>
          <cell r="V110">
            <v>21</v>
          </cell>
          <cell r="W110">
            <v>21</v>
          </cell>
          <cell r="X110">
            <v>21</v>
          </cell>
          <cell r="Y110">
            <v>24</v>
          </cell>
          <cell r="Z110">
            <v>60</v>
          </cell>
        </row>
        <row r="111">
          <cell r="I111">
            <v>25</v>
          </cell>
          <cell r="J111">
            <v>52</v>
          </cell>
          <cell r="K111">
            <v>52</v>
          </cell>
          <cell r="L111">
            <v>42</v>
          </cell>
          <cell r="N111">
            <v>57</v>
          </cell>
          <cell r="O111">
            <v>35</v>
          </cell>
          <cell r="P111">
            <v>26</v>
          </cell>
          <cell r="Q111">
            <v>0.13</v>
          </cell>
          <cell r="R111">
            <v>8.7499999999999994E-2</v>
          </cell>
          <cell r="S111">
            <v>4.3333333333333328E-2</v>
          </cell>
          <cell r="T111" t="str">
            <v>--</v>
          </cell>
          <cell r="U111">
            <v>18</v>
          </cell>
          <cell r="V111">
            <v>26</v>
          </cell>
          <cell r="W111">
            <v>26</v>
          </cell>
          <cell r="X111">
            <v>26</v>
          </cell>
          <cell r="Y111">
            <v>30</v>
          </cell>
          <cell r="Z111">
            <v>75</v>
          </cell>
        </row>
        <row r="112">
          <cell r="I112">
            <v>30</v>
          </cell>
          <cell r="J112">
            <v>62</v>
          </cell>
          <cell r="K112">
            <v>62</v>
          </cell>
          <cell r="L112">
            <v>50</v>
          </cell>
          <cell r="N112">
            <v>69</v>
          </cell>
          <cell r="O112">
            <v>42</v>
          </cell>
          <cell r="P112">
            <v>31</v>
          </cell>
          <cell r="Q112">
            <v>0.155</v>
          </cell>
          <cell r="R112">
            <v>0.105</v>
          </cell>
          <cell r="S112">
            <v>5.1666666666666666E-2</v>
          </cell>
          <cell r="T112" t="str">
            <v>--</v>
          </cell>
          <cell r="U112">
            <v>22</v>
          </cell>
          <cell r="V112">
            <v>31</v>
          </cell>
          <cell r="W112">
            <v>31</v>
          </cell>
          <cell r="X112">
            <v>31</v>
          </cell>
          <cell r="Y112">
            <v>36</v>
          </cell>
          <cell r="Z112">
            <v>90</v>
          </cell>
        </row>
        <row r="113">
          <cell r="I113">
            <v>35</v>
          </cell>
          <cell r="J113">
            <v>73</v>
          </cell>
          <cell r="K113">
            <v>73</v>
          </cell>
          <cell r="L113">
            <v>58</v>
          </cell>
          <cell r="N113">
            <v>80</v>
          </cell>
          <cell r="O113">
            <v>49</v>
          </cell>
          <cell r="P113">
            <v>36</v>
          </cell>
          <cell r="Q113">
            <v>0.18</v>
          </cell>
          <cell r="R113">
            <v>0.1225</v>
          </cell>
          <cell r="S113">
            <v>0.06</v>
          </cell>
          <cell r="T113" t="str">
            <v>--</v>
          </cell>
          <cell r="U113">
            <v>25</v>
          </cell>
          <cell r="V113">
            <v>36</v>
          </cell>
          <cell r="W113">
            <v>36</v>
          </cell>
          <cell r="X113">
            <v>36</v>
          </cell>
          <cell r="Y113">
            <v>42</v>
          </cell>
          <cell r="Z113">
            <v>105</v>
          </cell>
        </row>
        <row r="114">
          <cell r="I114">
            <v>40</v>
          </cell>
          <cell r="J114">
            <v>83</v>
          </cell>
          <cell r="K114">
            <v>83</v>
          </cell>
          <cell r="L114">
            <v>67</v>
          </cell>
          <cell r="N114">
            <v>92</v>
          </cell>
          <cell r="O114">
            <v>56</v>
          </cell>
          <cell r="P114">
            <v>42</v>
          </cell>
          <cell r="Q114">
            <v>0.21</v>
          </cell>
          <cell r="R114">
            <v>0.14000000000000001</v>
          </cell>
          <cell r="S114">
            <v>7.0000000000000007E-2</v>
          </cell>
          <cell r="T114" t="str">
            <v>--</v>
          </cell>
          <cell r="U114">
            <v>29</v>
          </cell>
          <cell r="V114">
            <v>42</v>
          </cell>
          <cell r="W114">
            <v>42</v>
          </cell>
          <cell r="X114">
            <v>42</v>
          </cell>
          <cell r="Y114">
            <v>48</v>
          </cell>
          <cell r="Z114">
            <v>120</v>
          </cell>
        </row>
        <row r="115">
          <cell r="I115">
            <v>5</v>
          </cell>
          <cell r="J115">
            <v>14</v>
          </cell>
          <cell r="K115">
            <v>14</v>
          </cell>
          <cell r="L115">
            <v>12</v>
          </cell>
          <cell r="N115">
            <v>16</v>
          </cell>
          <cell r="O115">
            <v>10</v>
          </cell>
          <cell r="P115">
            <v>7</v>
          </cell>
          <cell r="Q115">
            <v>3.5000000000000003E-2</v>
          </cell>
          <cell r="R115">
            <v>2.5000000000000001E-2</v>
          </cell>
          <cell r="S115">
            <v>1.1666666666666667E-2</v>
          </cell>
          <cell r="T115" t="str">
            <v>--</v>
          </cell>
          <cell r="U115">
            <v>5</v>
          </cell>
          <cell r="V115">
            <v>7</v>
          </cell>
          <cell r="W115">
            <v>7</v>
          </cell>
          <cell r="X115">
            <v>7</v>
          </cell>
          <cell r="Y115">
            <v>8</v>
          </cell>
          <cell r="Z115">
            <v>21</v>
          </cell>
        </row>
        <row r="116">
          <cell r="I116">
            <v>11</v>
          </cell>
          <cell r="J116">
            <v>29</v>
          </cell>
          <cell r="K116">
            <v>29</v>
          </cell>
          <cell r="L116">
            <v>23</v>
          </cell>
          <cell r="N116">
            <v>32</v>
          </cell>
          <cell r="O116">
            <v>19</v>
          </cell>
          <cell r="P116">
            <v>14</v>
          </cell>
          <cell r="Q116">
            <v>7.0000000000000007E-2</v>
          </cell>
          <cell r="R116">
            <v>4.7500000000000001E-2</v>
          </cell>
          <cell r="S116">
            <v>2.3333333333333334E-2</v>
          </cell>
          <cell r="T116" t="str">
            <v>--</v>
          </cell>
          <cell r="U116">
            <v>10</v>
          </cell>
          <cell r="V116">
            <v>14</v>
          </cell>
          <cell r="W116">
            <v>14</v>
          </cell>
          <cell r="X116">
            <v>14</v>
          </cell>
          <cell r="Y116">
            <v>17</v>
          </cell>
          <cell r="Z116">
            <v>41</v>
          </cell>
        </row>
        <row r="117">
          <cell r="I117">
            <v>16</v>
          </cell>
          <cell r="J117">
            <v>43</v>
          </cell>
          <cell r="K117">
            <v>43</v>
          </cell>
          <cell r="L117">
            <v>35</v>
          </cell>
          <cell r="N117">
            <v>48</v>
          </cell>
          <cell r="O117">
            <v>29</v>
          </cell>
          <cell r="P117">
            <v>22</v>
          </cell>
          <cell r="Q117">
            <v>0.11</v>
          </cell>
          <cell r="R117">
            <v>7.2499999999999995E-2</v>
          </cell>
          <cell r="S117">
            <v>3.6666666666666667E-2</v>
          </cell>
          <cell r="T117" t="str">
            <v>--</v>
          </cell>
          <cell r="U117">
            <v>15</v>
          </cell>
          <cell r="V117">
            <v>22</v>
          </cell>
          <cell r="W117">
            <v>22</v>
          </cell>
          <cell r="X117">
            <v>22</v>
          </cell>
          <cell r="Y117">
            <v>25</v>
          </cell>
          <cell r="Z117">
            <v>62</v>
          </cell>
        </row>
        <row r="118">
          <cell r="I118">
            <v>21</v>
          </cell>
          <cell r="J118">
            <v>58</v>
          </cell>
          <cell r="K118">
            <v>58</v>
          </cell>
          <cell r="L118">
            <v>46</v>
          </cell>
          <cell r="N118">
            <v>63</v>
          </cell>
          <cell r="O118">
            <v>39</v>
          </cell>
          <cell r="P118">
            <v>29</v>
          </cell>
          <cell r="Q118">
            <v>0.14499999999999999</v>
          </cell>
          <cell r="R118">
            <v>9.7500000000000003E-2</v>
          </cell>
          <cell r="S118">
            <v>4.8333333333333332E-2</v>
          </cell>
          <cell r="T118" t="str">
            <v>--</v>
          </cell>
          <cell r="U118">
            <v>20</v>
          </cell>
          <cell r="V118">
            <v>29</v>
          </cell>
          <cell r="W118">
            <v>29</v>
          </cell>
          <cell r="X118">
            <v>29</v>
          </cell>
          <cell r="Y118">
            <v>33</v>
          </cell>
          <cell r="Z118">
            <v>83</v>
          </cell>
        </row>
        <row r="119">
          <cell r="I119">
            <v>27</v>
          </cell>
          <cell r="J119">
            <v>72</v>
          </cell>
          <cell r="K119">
            <v>72</v>
          </cell>
          <cell r="L119">
            <v>58</v>
          </cell>
          <cell r="N119">
            <v>79</v>
          </cell>
          <cell r="O119">
            <v>49</v>
          </cell>
          <cell r="P119">
            <v>36</v>
          </cell>
          <cell r="Q119">
            <v>0.18</v>
          </cell>
          <cell r="R119">
            <v>0.1225</v>
          </cell>
          <cell r="S119">
            <v>0.06</v>
          </cell>
          <cell r="T119" t="str">
            <v>--</v>
          </cell>
          <cell r="U119">
            <v>25</v>
          </cell>
          <cell r="V119">
            <v>36</v>
          </cell>
          <cell r="W119">
            <v>36</v>
          </cell>
          <cell r="X119">
            <v>36</v>
          </cell>
          <cell r="Y119">
            <v>41</v>
          </cell>
          <cell r="Z119">
            <v>104</v>
          </cell>
        </row>
        <row r="120">
          <cell r="I120">
            <v>32</v>
          </cell>
          <cell r="J120">
            <v>86</v>
          </cell>
          <cell r="K120">
            <v>86</v>
          </cell>
          <cell r="L120">
            <v>69</v>
          </cell>
          <cell r="N120">
            <v>95</v>
          </cell>
          <cell r="O120">
            <v>58</v>
          </cell>
          <cell r="P120">
            <v>43</v>
          </cell>
          <cell r="Q120">
            <v>0.215</v>
          </cell>
          <cell r="R120">
            <v>0.14499999999999999</v>
          </cell>
          <cell r="S120">
            <v>7.166666666666667E-2</v>
          </cell>
          <cell r="T120" t="str">
            <v>--</v>
          </cell>
          <cell r="U120">
            <v>30</v>
          </cell>
          <cell r="V120">
            <v>43</v>
          </cell>
          <cell r="W120">
            <v>43</v>
          </cell>
          <cell r="X120">
            <v>43</v>
          </cell>
          <cell r="Y120">
            <v>50</v>
          </cell>
          <cell r="Z120">
            <v>124</v>
          </cell>
        </row>
        <row r="121">
          <cell r="I121">
            <v>37</v>
          </cell>
          <cell r="J121">
            <v>101</v>
          </cell>
          <cell r="K121">
            <v>101</v>
          </cell>
          <cell r="L121">
            <v>81</v>
          </cell>
          <cell r="N121">
            <v>111</v>
          </cell>
          <cell r="O121">
            <v>68</v>
          </cell>
          <cell r="P121">
            <v>50</v>
          </cell>
          <cell r="Q121">
            <v>0.25</v>
          </cell>
          <cell r="R121">
            <v>0.17</v>
          </cell>
          <cell r="S121">
            <v>8.3333333333333343E-2</v>
          </cell>
          <cell r="T121" t="str">
            <v>--</v>
          </cell>
          <cell r="U121">
            <v>35</v>
          </cell>
          <cell r="V121">
            <v>50</v>
          </cell>
          <cell r="W121">
            <v>50</v>
          </cell>
          <cell r="X121">
            <v>50</v>
          </cell>
          <cell r="Y121">
            <v>58</v>
          </cell>
          <cell r="Z121">
            <v>145</v>
          </cell>
        </row>
        <row r="122">
          <cell r="I122">
            <v>43</v>
          </cell>
          <cell r="J122">
            <v>115</v>
          </cell>
          <cell r="K122">
            <v>115</v>
          </cell>
          <cell r="L122">
            <v>92</v>
          </cell>
          <cell r="N122">
            <v>127</v>
          </cell>
          <cell r="O122">
            <v>78</v>
          </cell>
          <cell r="P122">
            <v>58</v>
          </cell>
          <cell r="Q122">
            <v>0.28999999999999998</v>
          </cell>
          <cell r="R122">
            <v>0.19500000000000001</v>
          </cell>
          <cell r="S122">
            <v>9.6666666666666665E-2</v>
          </cell>
          <cell r="T122" t="str">
            <v>--</v>
          </cell>
          <cell r="U122">
            <v>40</v>
          </cell>
          <cell r="V122">
            <v>58</v>
          </cell>
          <cell r="W122">
            <v>58</v>
          </cell>
          <cell r="X122">
            <v>58</v>
          </cell>
          <cell r="Y122">
            <v>66</v>
          </cell>
          <cell r="Z122">
            <v>166</v>
          </cell>
        </row>
        <row r="123">
          <cell r="I123">
            <v>10</v>
          </cell>
          <cell r="J123">
            <v>0</v>
          </cell>
          <cell r="K123">
            <v>0</v>
          </cell>
          <cell r="L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</row>
        <row r="124">
          <cell r="I124">
            <v>21</v>
          </cell>
          <cell r="J124">
            <v>0</v>
          </cell>
          <cell r="K124">
            <v>0</v>
          </cell>
          <cell r="L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</row>
        <row r="125">
          <cell r="I125">
            <v>31</v>
          </cell>
          <cell r="J125">
            <v>0</v>
          </cell>
          <cell r="K125">
            <v>0</v>
          </cell>
          <cell r="L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</row>
        <row r="126">
          <cell r="I126">
            <v>41</v>
          </cell>
          <cell r="J126">
            <v>0</v>
          </cell>
          <cell r="K126">
            <v>0</v>
          </cell>
          <cell r="L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</row>
        <row r="127">
          <cell r="I127">
            <v>52</v>
          </cell>
          <cell r="J127">
            <v>0</v>
          </cell>
          <cell r="K127">
            <v>0</v>
          </cell>
          <cell r="L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</row>
        <row r="128">
          <cell r="I128">
            <v>62</v>
          </cell>
          <cell r="J128">
            <v>0</v>
          </cell>
          <cell r="K128">
            <v>0</v>
          </cell>
          <cell r="L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</row>
        <row r="129">
          <cell r="I129">
            <v>73</v>
          </cell>
          <cell r="J129">
            <v>0</v>
          </cell>
          <cell r="K129">
            <v>0</v>
          </cell>
          <cell r="L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</row>
        <row r="130">
          <cell r="I130">
            <v>83</v>
          </cell>
          <cell r="J130">
            <v>0</v>
          </cell>
          <cell r="K130">
            <v>0</v>
          </cell>
          <cell r="L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</row>
        <row r="131">
          <cell r="I131">
            <v>8</v>
          </cell>
          <cell r="J131">
            <v>8</v>
          </cell>
          <cell r="K131">
            <v>7</v>
          </cell>
          <cell r="L131">
            <v>6</v>
          </cell>
          <cell r="N131">
            <v>9</v>
          </cell>
          <cell r="O131">
            <v>9</v>
          </cell>
          <cell r="P131">
            <v>5</v>
          </cell>
          <cell r="Q131">
            <v>2.5000000000000001E-2</v>
          </cell>
          <cell r="R131">
            <v>2.2499999999999999E-2</v>
          </cell>
          <cell r="S131">
            <v>8.3333333333333332E-3</v>
          </cell>
          <cell r="T131" t="str">
            <v>--</v>
          </cell>
          <cell r="U131">
            <v>5</v>
          </cell>
          <cell r="V131">
            <v>3</v>
          </cell>
          <cell r="W131">
            <v>5</v>
          </cell>
          <cell r="X131">
            <v>5</v>
          </cell>
          <cell r="Y131">
            <v>5</v>
          </cell>
          <cell r="Z131">
            <v>13</v>
          </cell>
        </row>
        <row r="132">
          <cell r="I132">
            <v>15</v>
          </cell>
          <cell r="J132">
            <v>16</v>
          </cell>
          <cell r="K132">
            <v>15</v>
          </cell>
          <cell r="L132">
            <v>13</v>
          </cell>
          <cell r="N132">
            <v>18</v>
          </cell>
          <cell r="O132">
            <v>18</v>
          </cell>
          <cell r="P132">
            <v>10</v>
          </cell>
          <cell r="Q132">
            <v>0.05</v>
          </cell>
          <cell r="R132">
            <v>4.4999999999999998E-2</v>
          </cell>
          <cell r="S132">
            <v>1.6666666666666666E-2</v>
          </cell>
          <cell r="T132" t="str">
            <v>--</v>
          </cell>
          <cell r="U132">
            <v>10</v>
          </cell>
          <cell r="V132">
            <v>6</v>
          </cell>
          <cell r="W132">
            <v>9</v>
          </cell>
          <cell r="X132">
            <v>9</v>
          </cell>
          <cell r="Y132">
            <v>9</v>
          </cell>
          <cell r="Z132">
            <v>26</v>
          </cell>
        </row>
        <row r="133">
          <cell r="I133">
            <v>23</v>
          </cell>
          <cell r="J133">
            <v>24</v>
          </cell>
          <cell r="K133">
            <v>22</v>
          </cell>
          <cell r="L133">
            <v>19</v>
          </cell>
          <cell r="N133">
            <v>27</v>
          </cell>
          <cell r="O133">
            <v>27</v>
          </cell>
          <cell r="P133">
            <v>15</v>
          </cell>
          <cell r="Q133">
            <v>7.4999999999999997E-2</v>
          </cell>
          <cell r="R133">
            <v>6.7500000000000004E-2</v>
          </cell>
          <cell r="S133">
            <v>2.5000000000000001E-2</v>
          </cell>
          <cell r="T133" t="str">
            <v>--</v>
          </cell>
          <cell r="U133">
            <v>16</v>
          </cell>
          <cell r="V133">
            <v>10</v>
          </cell>
          <cell r="W133">
            <v>14</v>
          </cell>
          <cell r="X133">
            <v>14</v>
          </cell>
          <cell r="Y133">
            <v>14</v>
          </cell>
          <cell r="Z133">
            <v>39</v>
          </cell>
        </row>
        <row r="134">
          <cell r="I134">
            <v>31</v>
          </cell>
          <cell r="J134">
            <v>32</v>
          </cell>
          <cell r="K134">
            <v>29</v>
          </cell>
          <cell r="L134">
            <v>25</v>
          </cell>
          <cell r="N134">
            <v>36</v>
          </cell>
          <cell r="O134">
            <v>35</v>
          </cell>
          <cell r="P134">
            <v>20</v>
          </cell>
          <cell r="Q134">
            <v>0.1</v>
          </cell>
          <cell r="R134">
            <v>8.7499999999999994E-2</v>
          </cell>
          <cell r="S134">
            <v>3.3333333333333333E-2</v>
          </cell>
          <cell r="T134" t="str">
            <v>--</v>
          </cell>
          <cell r="U134">
            <v>21</v>
          </cell>
          <cell r="V134">
            <v>13</v>
          </cell>
          <cell r="W134">
            <v>18</v>
          </cell>
          <cell r="X134">
            <v>18</v>
          </cell>
          <cell r="Y134">
            <v>18</v>
          </cell>
          <cell r="Z134">
            <v>52</v>
          </cell>
        </row>
        <row r="135">
          <cell r="I135">
            <v>38</v>
          </cell>
          <cell r="J135">
            <v>40</v>
          </cell>
          <cell r="K135">
            <v>36</v>
          </cell>
          <cell r="L135">
            <v>32</v>
          </cell>
          <cell r="N135">
            <v>45</v>
          </cell>
          <cell r="O135">
            <v>44</v>
          </cell>
          <cell r="P135">
            <v>25</v>
          </cell>
          <cell r="Q135">
            <v>0.125</v>
          </cell>
          <cell r="R135">
            <v>0.11</v>
          </cell>
          <cell r="S135">
            <v>4.1666666666666671E-2</v>
          </cell>
          <cell r="T135" t="str">
            <v>--</v>
          </cell>
          <cell r="U135">
            <v>26</v>
          </cell>
          <cell r="V135">
            <v>16</v>
          </cell>
          <cell r="W135">
            <v>23</v>
          </cell>
          <cell r="X135">
            <v>23</v>
          </cell>
          <cell r="Y135">
            <v>23</v>
          </cell>
          <cell r="Z135">
            <v>65</v>
          </cell>
        </row>
        <row r="136">
          <cell r="I136">
            <v>46</v>
          </cell>
          <cell r="J136">
            <v>48</v>
          </cell>
          <cell r="K136">
            <v>44</v>
          </cell>
          <cell r="L136">
            <v>38</v>
          </cell>
          <cell r="N136">
            <v>54</v>
          </cell>
          <cell r="O136">
            <v>53</v>
          </cell>
          <cell r="P136">
            <v>30</v>
          </cell>
          <cell r="Q136">
            <v>0.15</v>
          </cell>
          <cell r="R136">
            <v>0.13250000000000001</v>
          </cell>
          <cell r="S136">
            <v>0.05</v>
          </cell>
          <cell r="T136" t="str">
            <v>--</v>
          </cell>
          <cell r="U136">
            <v>31</v>
          </cell>
          <cell r="V136">
            <v>19</v>
          </cell>
          <cell r="W136">
            <v>27</v>
          </cell>
          <cell r="X136">
            <v>27</v>
          </cell>
          <cell r="Y136">
            <v>27</v>
          </cell>
          <cell r="Z136">
            <v>78</v>
          </cell>
        </row>
        <row r="137">
          <cell r="I137">
            <v>54</v>
          </cell>
          <cell r="J137">
            <v>56</v>
          </cell>
          <cell r="K137">
            <v>51</v>
          </cell>
          <cell r="L137">
            <v>44</v>
          </cell>
          <cell r="N137">
            <v>63</v>
          </cell>
          <cell r="O137">
            <v>62</v>
          </cell>
          <cell r="P137">
            <v>35</v>
          </cell>
          <cell r="Q137">
            <v>0.17499999999999999</v>
          </cell>
          <cell r="R137">
            <v>0.155</v>
          </cell>
          <cell r="S137">
            <v>5.8333333333333327E-2</v>
          </cell>
          <cell r="T137" t="str">
            <v>--</v>
          </cell>
          <cell r="U137">
            <v>36</v>
          </cell>
          <cell r="V137">
            <v>22</v>
          </cell>
          <cell r="W137">
            <v>32</v>
          </cell>
          <cell r="X137">
            <v>32</v>
          </cell>
          <cell r="Y137">
            <v>32</v>
          </cell>
          <cell r="Z137">
            <v>91</v>
          </cell>
        </row>
        <row r="138">
          <cell r="I138">
            <v>61</v>
          </cell>
          <cell r="J138">
            <v>63</v>
          </cell>
          <cell r="K138">
            <v>58</v>
          </cell>
          <cell r="L138">
            <v>51</v>
          </cell>
          <cell r="N138">
            <v>73</v>
          </cell>
          <cell r="O138">
            <v>71</v>
          </cell>
          <cell r="P138">
            <v>40</v>
          </cell>
          <cell r="Q138">
            <v>0.2</v>
          </cell>
          <cell r="R138">
            <v>0.17749999999999999</v>
          </cell>
          <cell r="S138">
            <v>6.6666666666666666E-2</v>
          </cell>
          <cell r="T138" t="str">
            <v>--</v>
          </cell>
          <cell r="U138">
            <v>42</v>
          </cell>
          <cell r="V138">
            <v>25</v>
          </cell>
          <cell r="W138">
            <v>36</v>
          </cell>
          <cell r="X138">
            <v>36</v>
          </cell>
          <cell r="Y138">
            <v>36</v>
          </cell>
          <cell r="Z138">
            <v>104</v>
          </cell>
        </row>
        <row r="139">
          <cell r="I139">
            <v>4</v>
          </cell>
          <cell r="J139">
            <v>9</v>
          </cell>
          <cell r="K139">
            <v>8</v>
          </cell>
          <cell r="L139">
            <v>7</v>
          </cell>
          <cell r="N139">
            <v>10</v>
          </cell>
          <cell r="O139">
            <v>10</v>
          </cell>
          <cell r="P139">
            <v>6</v>
          </cell>
          <cell r="Q139">
            <v>0.03</v>
          </cell>
          <cell r="R139">
            <v>2.5000000000000001E-2</v>
          </cell>
          <cell r="S139">
            <v>0.01</v>
          </cell>
          <cell r="T139" t="str">
            <v>--</v>
          </cell>
          <cell r="U139">
            <v>6</v>
          </cell>
          <cell r="V139">
            <v>4</v>
          </cell>
          <cell r="W139">
            <v>5</v>
          </cell>
          <cell r="X139">
            <v>5</v>
          </cell>
          <cell r="Y139">
            <v>5</v>
          </cell>
          <cell r="Z139">
            <v>15</v>
          </cell>
        </row>
        <row r="140">
          <cell r="I140">
            <v>9</v>
          </cell>
          <cell r="J140">
            <v>18</v>
          </cell>
          <cell r="K140">
            <v>17</v>
          </cell>
          <cell r="L140">
            <v>15</v>
          </cell>
          <cell r="N140">
            <v>21</v>
          </cell>
          <cell r="O140">
            <v>20</v>
          </cell>
          <cell r="P140">
            <v>11</v>
          </cell>
          <cell r="Q140">
            <v>5.5E-2</v>
          </cell>
          <cell r="R140">
            <v>0.05</v>
          </cell>
          <cell r="S140">
            <v>1.8333333333333333E-2</v>
          </cell>
          <cell r="T140" t="str">
            <v>--</v>
          </cell>
          <cell r="U140">
            <v>12</v>
          </cell>
          <cell r="V140">
            <v>7</v>
          </cell>
          <cell r="W140">
            <v>10</v>
          </cell>
          <cell r="X140">
            <v>10</v>
          </cell>
          <cell r="Y140">
            <v>10</v>
          </cell>
          <cell r="Z140">
            <v>30</v>
          </cell>
        </row>
        <row r="141">
          <cell r="I141">
            <v>13</v>
          </cell>
          <cell r="J141">
            <v>27</v>
          </cell>
          <cell r="K141">
            <v>25</v>
          </cell>
          <cell r="L141">
            <v>22</v>
          </cell>
          <cell r="N141">
            <v>31</v>
          </cell>
          <cell r="O141">
            <v>30</v>
          </cell>
          <cell r="P141">
            <v>17</v>
          </cell>
          <cell r="Q141">
            <v>8.5000000000000006E-2</v>
          </cell>
          <cell r="R141">
            <v>7.4999999999999997E-2</v>
          </cell>
          <cell r="S141">
            <v>2.8333333333333335E-2</v>
          </cell>
          <cell r="T141" t="str">
            <v>--</v>
          </cell>
          <cell r="U141">
            <v>18</v>
          </cell>
          <cell r="V141">
            <v>11</v>
          </cell>
          <cell r="W141">
            <v>16</v>
          </cell>
          <cell r="X141">
            <v>16</v>
          </cell>
          <cell r="Y141">
            <v>16</v>
          </cell>
          <cell r="Z141">
            <v>45</v>
          </cell>
        </row>
        <row r="142">
          <cell r="I142">
            <v>17</v>
          </cell>
          <cell r="J142">
            <v>36</v>
          </cell>
          <cell r="K142">
            <v>33</v>
          </cell>
          <cell r="L142">
            <v>29</v>
          </cell>
          <cell r="N142">
            <v>42</v>
          </cell>
          <cell r="O142">
            <v>41</v>
          </cell>
          <cell r="P142">
            <v>23</v>
          </cell>
          <cell r="Q142">
            <v>0.115</v>
          </cell>
          <cell r="R142">
            <v>0.10249999999999999</v>
          </cell>
          <cell r="S142">
            <v>3.8333333333333337E-2</v>
          </cell>
          <cell r="T142" t="str">
            <v>--</v>
          </cell>
          <cell r="U142">
            <v>24</v>
          </cell>
          <cell r="V142">
            <v>15</v>
          </cell>
          <cell r="W142">
            <v>21</v>
          </cell>
          <cell r="X142">
            <v>21</v>
          </cell>
          <cell r="Y142">
            <v>21</v>
          </cell>
          <cell r="Z142">
            <v>60</v>
          </cell>
        </row>
        <row r="143">
          <cell r="I143">
            <v>22</v>
          </cell>
          <cell r="J143">
            <v>46</v>
          </cell>
          <cell r="K143">
            <v>42</v>
          </cell>
          <cell r="L143">
            <v>36</v>
          </cell>
          <cell r="N143">
            <v>52</v>
          </cell>
          <cell r="O143">
            <v>51</v>
          </cell>
          <cell r="P143">
            <v>29</v>
          </cell>
          <cell r="Q143">
            <v>0.14499999999999999</v>
          </cell>
          <cell r="R143">
            <v>0.1275</v>
          </cell>
          <cell r="S143">
            <v>4.8333333333333332E-2</v>
          </cell>
          <cell r="T143" t="str">
            <v>--</v>
          </cell>
          <cell r="U143">
            <v>30</v>
          </cell>
          <cell r="V143">
            <v>18</v>
          </cell>
          <cell r="W143">
            <v>26</v>
          </cell>
          <cell r="X143">
            <v>26</v>
          </cell>
          <cell r="Y143">
            <v>26</v>
          </cell>
          <cell r="Z143">
            <v>75</v>
          </cell>
        </row>
        <row r="144">
          <cell r="I144">
            <v>26</v>
          </cell>
          <cell r="J144">
            <v>55</v>
          </cell>
          <cell r="K144">
            <v>50</v>
          </cell>
          <cell r="L144">
            <v>44</v>
          </cell>
          <cell r="N144">
            <v>62</v>
          </cell>
          <cell r="O144">
            <v>61</v>
          </cell>
          <cell r="P144">
            <v>34</v>
          </cell>
          <cell r="Q144">
            <v>0.17</v>
          </cell>
          <cell r="R144">
            <v>0.1525</v>
          </cell>
          <cell r="S144">
            <v>5.6666666666666671E-2</v>
          </cell>
          <cell r="T144" t="str">
            <v>--</v>
          </cell>
          <cell r="U144">
            <v>36</v>
          </cell>
          <cell r="V144">
            <v>22</v>
          </cell>
          <cell r="W144">
            <v>31</v>
          </cell>
          <cell r="X144">
            <v>31</v>
          </cell>
          <cell r="Y144">
            <v>31</v>
          </cell>
          <cell r="Z144">
            <v>90</v>
          </cell>
        </row>
        <row r="145">
          <cell r="I145">
            <v>30</v>
          </cell>
          <cell r="J145">
            <v>64</v>
          </cell>
          <cell r="K145">
            <v>58</v>
          </cell>
          <cell r="L145">
            <v>51</v>
          </cell>
          <cell r="N145">
            <v>73</v>
          </cell>
          <cell r="O145">
            <v>71</v>
          </cell>
          <cell r="P145">
            <v>40</v>
          </cell>
          <cell r="Q145">
            <v>0.2</v>
          </cell>
          <cell r="R145">
            <v>0.17749999999999999</v>
          </cell>
          <cell r="S145">
            <v>6.6666666666666666E-2</v>
          </cell>
          <cell r="T145" t="str">
            <v>--</v>
          </cell>
          <cell r="U145">
            <v>42</v>
          </cell>
          <cell r="V145">
            <v>25</v>
          </cell>
          <cell r="W145">
            <v>36</v>
          </cell>
          <cell r="X145">
            <v>36</v>
          </cell>
          <cell r="Y145">
            <v>36</v>
          </cell>
          <cell r="Z145">
            <v>105</v>
          </cell>
        </row>
        <row r="146">
          <cell r="I146">
            <v>35</v>
          </cell>
          <cell r="J146">
            <v>73</v>
          </cell>
          <cell r="K146">
            <v>67</v>
          </cell>
          <cell r="L146">
            <v>58</v>
          </cell>
          <cell r="N146">
            <v>83</v>
          </cell>
          <cell r="O146">
            <v>81</v>
          </cell>
          <cell r="P146">
            <v>46</v>
          </cell>
          <cell r="Q146">
            <v>0.23</v>
          </cell>
          <cell r="R146">
            <v>0.20250000000000001</v>
          </cell>
          <cell r="S146">
            <v>7.6666666666666675E-2</v>
          </cell>
          <cell r="T146" t="str">
            <v>--</v>
          </cell>
          <cell r="U146">
            <v>48</v>
          </cell>
          <cell r="V146">
            <v>29</v>
          </cell>
          <cell r="W146">
            <v>42</v>
          </cell>
          <cell r="X146">
            <v>42</v>
          </cell>
          <cell r="Y146">
            <v>42</v>
          </cell>
          <cell r="Z146">
            <v>120</v>
          </cell>
        </row>
        <row r="147">
          <cell r="I147">
            <v>5</v>
          </cell>
          <cell r="J147">
            <v>13</v>
          </cell>
          <cell r="K147">
            <v>12</v>
          </cell>
          <cell r="L147">
            <v>10</v>
          </cell>
          <cell r="N147">
            <v>14</v>
          </cell>
          <cell r="O147">
            <v>14</v>
          </cell>
          <cell r="P147">
            <v>8</v>
          </cell>
          <cell r="Q147">
            <v>0.04</v>
          </cell>
          <cell r="R147">
            <v>3.5000000000000003E-2</v>
          </cell>
          <cell r="S147">
            <v>1.3333333333333332E-2</v>
          </cell>
          <cell r="T147" t="str">
            <v>--</v>
          </cell>
          <cell r="U147">
            <v>8</v>
          </cell>
          <cell r="V147">
            <v>5</v>
          </cell>
          <cell r="W147">
            <v>7</v>
          </cell>
          <cell r="X147">
            <v>7</v>
          </cell>
          <cell r="Y147">
            <v>7</v>
          </cell>
          <cell r="Z147">
            <v>21</v>
          </cell>
        </row>
        <row r="148">
          <cell r="I148">
            <v>9</v>
          </cell>
          <cell r="J148">
            <v>25</v>
          </cell>
          <cell r="K148">
            <v>23</v>
          </cell>
          <cell r="L148">
            <v>20</v>
          </cell>
          <cell r="N148">
            <v>29</v>
          </cell>
          <cell r="O148">
            <v>28</v>
          </cell>
          <cell r="P148">
            <v>16</v>
          </cell>
          <cell r="Q148">
            <v>0.08</v>
          </cell>
          <cell r="R148">
            <v>7.0000000000000007E-2</v>
          </cell>
          <cell r="S148">
            <v>2.6666666666666665E-2</v>
          </cell>
          <cell r="T148" t="str">
            <v>--</v>
          </cell>
          <cell r="U148">
            <v>17</v>
          </cell>
          <cell r="V148">
            <v>10</v>
          </cell>
          <cell r="W148">
            <v>14</v>
          </cell>
          <cell r="X148">
            <v>14</v>
          </cell>
          <cell r="Y148">
            <v>14</v>
          </cell>
          <cell r="Z148">
            <v>41</v>
          </cell>
        </row>
        <row r="149">
          <cell r="I149">
            <v>14</v>
          </cell>
          <cell r="J149">
            <v>38</v>
          </cell>
          <cell r="K149">
            <v>35</v>
          </cell>
          <cell r="L149">
            <v>30</v>
          </cell>
          <cell r="N149">
            <v>43</v>
          </cell>
          <cell r="O149">
            <v>42</v>
          </cell>
          <cell r="P149">
            <v>24</v>
          </cell>
          <cell r="Q149">
            <v>0.12</v>
          </cell>
          <cell r="R149">
            <v>0.105</v>
          </cell>
          <cell r="S149">
            <v>0.04</v>
          </cell>
          <cell r="T149" t="str">
            <v>--</v>
          </cell>
          <cell r="U149">
            <v>25</v>
          </cell>
          <cell r="V149">
            <v>15</v>
          </cell>
          <cell r="W149">
            <v>22</v>
          </cell>
          <cell r="X149">
            <v>22</v>
          </cell>
          <cell r="Y149">
            <v>22</v>
          </cell>
          <cell r="Z149">
            <v>62</v>
          </cell>
        </row>
        <row r="150">
          <cell r="I150">
            <v>18</v>
          </cell>
          <cell r="J150">
            <v>50</v>
          </cell>
          <cell r="K150">
            <v>46</v>
          </cell>
          <cell r="L150">
            <v>40</v>
          </cell>
          <cell r="N150">
            <v>58</v>
          </cell>
          <cell r="O150">
            <v>56</v>
          </cell>
          <cell r="P150">
            <v>32</v>
          </cell>
          <cell r="Q150">
            <v>0.16</v>
          </cell>
          <cell r="R150">
            <v>0.14000000000000001</v>
          </cell>
          <cell r="S150">
            <v>5.333333333333333E-2</v>
          </cell>
          <cell r="T150" t="str">
            <v>--</v>
          </cell>
          <cell r="U150">
            <v>33</v>
          </cell>
          <cell r="V150">
            <v>20</v>
          </cell>
          <cell r="W150">
            <v>29</v>
          </cell>
          <cell r="X150">
            <v>29</v>
          </cell>
          <cell r="Y150">
            <v>29</v>
          </cell>
          <cell r="Z150">
            <v>83</v>
          </cell>
        </row>
        <row r="151">
          <cell r="I151">
            <v>23</v>
          </cell>
          <cell r="J151">
            <v>63</v>
          </cell>
          <cell r="K151">
            <v>58</v>
          </cell>
          <cell r="L151">
            <v>50</v>
          </cell>
          <cell r="N151">
            <v>72</v>
          </cell>
          <cell r="O151">
            <v>70</v>
          </cell>
          <cell r="P151">
            <v>40</v>
          </cell>
          <cell r="Q151">
            <v>0.2</v>
          </cell>
          <cell r="R151">
            <v>0.17499999999999999</v>
          </cell>
          <cell r="S151">
            <v>6.6666666666666666E-2</v>
          </cell>
          <cell r="T151" t="str">
            <v>--</v>
          </cell>
          <cell r="U151">
            <v>41</v>
          </cell>
          <cell r="V151">
            <v>25</v>
          </cell>
          <cell r="W151">
            <v>36</v>
          </cell>
          <cell r="X151">
            <v>36</v>
          </cell>
          <cell r="Y151">
            <v>36</v>
          </cell>
          <cell r="Z151">
            <v>104</v>
          </cell>
        </row>
        <row r="152">
          <cell r="I152">
            <v>27</v>
          </cell>
          <cell r="J152">
            <v>76</v>
          </cell>
          <cell r="K152">
            <v>69</v>
          </cell>
          <cell r="L152">
            <v>60</v>
          </cell>
          <cell r="N152">
            <v>86</v>
          </cell>
          <cell r="O152">
            <v>84</v>
          </cell>
          <cell r="P152">
            <v>48</v>
          </cell>
          <cell r="Q152">
            <v>0.24</v>
          </cell>
          <cell r="R152">
            <v>0.21</v>
          </cell>
          <cell r="S152">
            <v>0.08</v>
          </cell>
          <cell r="T152" t="str">
            <v>--</v>
          </cell>
          <cell r="U152">
            <v>50</v>
          </cell>
          <cell r="V152">
            <v>30</v>
          </cell>
          <cell r="W152">
            <v>43</v>
          </cell>
          <cell r="X152">
            <v>43</v>
          </cell>
          <cell r="Y152">
            <v>43</v>
          </cell>
          <cell r="Z152">
            <v>124</v>
          </cell>
        </row>
        <row r="153">
          <cell r="I153">
            <v>32</v>
          </cell>
          <cell r="J153">
            <v>88</v>
          </cell>
          <cell r="K153">
            <v>81</v>
          </cell>
          <cell r="L153">
            <v>71</v>
          </cell>
          <cell r="N153">
            <v>101</v>
          </cell>
          <cell r="O153">
            <v>98</v>
          </cell>
          <cell r="P153">
            <v>55</v>
          </cell>
          <cell r="Q153">
            <v>0.27500000000000002</v>
          </cell>
          <cell r="R153">
            <v>0.245</v>
          </cell>
          <cell r="S153">
            <v>9.166666666666666E-2</v>
          </cell>
          <cell r="T153" t="str">
            <v>--</v>
          </cell>
          <cell r="U153">
            <v>58</v>
          </cell>
          <cell r="V153">
            <v>35</v>
          </cell>
          <cell r="W153">
            <v>50</v>
          </cell>
          <cell r="X153">
            <v>50</v>
          </cell>
          <cell r="Y153">
            <v>50</v>
          </cell>
          <cell r="Z153">
            <v>145</v>
          </cell>
        </row>
        <row r="154">
          <cell r="I154">
            <v>36</v>
          </cell>
          <cell r="J154">
            <v>101</v>
          </cell>
          <cell r="K154">
            <v>92</v>
          </cell>
          <cell r="L154">
            <v>81</v>
          </cell>
          <cell r="N154">
            <v>115</v>
          </cell>
          <cell r="O154">
            <v>112</v>
          </cell>
          <cell r="P154">
            <v>63</v>
          </cell>
          <cell r="Q154">
            <v>0.315</v>
          </cell>
          <cell r="R154">
            <v>0.28000000000000003</v>
          </cell>
          <cell r="S154">
            <v>0.105</v>
          </cell>
          <cell r="T154" t="str">
            <v>--</v>
          </cell>
          <cell r="U154">
            <v>66</v>
          </cell>
          <cell r="V154">
            <v>40</v>
          </cell>
          <cell r="W154">
            <v>58</v>
          </cell>
          <cell r="X154">
            <v>58</v>
          </cell>
          <cell r="Y154">
            <v>58</v>
          </cell>
          <cell r="Z154">
            <v>166</v>
          </cell>
        </row>
        <row r="155">
          <cell r="I155">
            <v>9</v>
          </cell>
          <cell r="J155">
            <v>0</v>
          </cell>
          <cell r="K155">
            <v>0</v>
          </cell>
          <cell r="L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</row>
        <row r="156">
          <cell r="I156">
            <v>18</v>
          </cell>
          <cell r="J156">
            <v>0</v>
          </cell>
          <cell r="K156">
            <v>0</v>
          </cell>
          <cell r="L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</row>
        <row r="157">
          <cell r="I157">
            <v>27</v>
          </cell>
          <cell r="J157">
            <v>0</v>
          </cell>
          <cell r="K157">
            <v>0</v>
          </cell>
          <cell r="L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</row>
        <row r="158">
          <cell r="I158">
            <v>36</v>
          </cell>
          <cell r="J158">
            <v>0</v>
          </cell>
          <cell r="K158">
            <v>0</v>
          </cell>
          <cell r="L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</row>
        <row r="159">
          <cell r="I159">
            <v>44</v>
          </cell>
          <cell r="J159">
            <v>0</v>
          </cell>
          <cell r="K159">
            <v>0</v>
          </cell>
          <cell r="L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</row>
        <row r="160">
          <cell r="I160">
            <v>53</v>
          </cell>
          <cell r="J160">
            <v>0</v>
          </cell>
          <cell r="K160">
            <v>0</v>
          </cell>
          <cell r="L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</row>
        <row r="161">
          <cell r="I161">
            <v>62</v>
          </cell>
          <cell r="J161">
            <v>0</v>
          </cell>
          <cell r="K161">
            <v>0</v>
          </cell>
          <cell r="L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</row>
        <row r="162">
          <cell r="I162">
            <v>71</v>
          </cell>
          <cell r="J162">
            <v>0</v>
          </cell>
          <cell r="K162">
            <v>0</v>
          </cell>
          <cell r="L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</row>
        <row r="163">
          <cell r="I163">
            <v>9</v>
          </cell>
          <cell r="J163">
            <v>10</v>
          </cell>
          <cell r="K163">
            <v>5</v>
          </cell>
          <cell r="L163">
            <v>8</v>
          </cell>
          <cell r="N163">
            <v>8</v>
          </cell>
          <cell r="O163">
            <v>8</v>
          </cell>
          <cell r="P163">
            <v>4</v>
          </cell>
          <cell r="Q163">
            <v>0.02</v>
          </cell>
          <cell r="R163">
            <v>0.02</v>
          </cell>
          <cell r="S163">
            <v>6.6666666666666662E-3</v>
          </cell>
          <cell r="T163" t="str">
            <v>--</v>
          </cell>
          <cell r="U163">
            <v>5</v>
          </cell>
          <cell r="V163">
            <v>5</v>
          </cell>
          <cell r="W163">
            <v>5</v>
          </cell>
          <cell r="X163">
            <v>5</v>
          </cell>
          <cell r="Y163">
            <v>5</v>
          </cell>
          <cell r="Z163">
            <v>8</v>
          </cell>
        </row>
        <row r="164">
          <cell r="I164">
            <v>18</v>
          </cell>
          <cell r="J164">
            <v>20</v>
          </cell>
          <cell r="K164">
            <v>11</v>
          </cell>
          <cell r="L164">
            <v>16</v>
          </cell>
          <cell r="N164">
            <v>16</v>
          </cell>
          <cell r="O164">
            <v>16</v>
          </cell>
          <cell r="P164">
            <v>7</v>
          </cell>
          <cell r="Q164">
            <v>3.5000000000000003E-2</v>
          </cell>
          <cell r="R164">
            <v>0.04</v>
          </cell>
          <cell r="S164">
            <v>1.1666666666666667E-2</v>
          </cell>
          <cell r="T164" t="str">
            <v>--</v>
          </cell>
          <cell r="U164">
            <v>9</v>
          </cell>
          <cell r="V164">
            <v>9</v>
          </cell>
          <cell r="W164">
            <v>10</v>
          </cell>
          <cell r="X164">
            <v>9</v>
          </cell>
          <cell r="Y164">
            <v>10</v>
          </cell>
          <cell r="Z164">
            <v>16</v>
          </cell>
        </row>
        <row r="165">
          <cell r="I165">
            <v>27</v>
          </cell>
          <cell r="J165">
            <v>31</v>
          </cell>
          <cell r="K165">
            <v>16</v>
          </cell>
          <cell r="L165">
            <v>24</v>
          </cell>
          <cell r="N165">
            <v>24</v>
          </cell>
          <cell r="O165">
            <v>24</v>
          </cell>
          <cell r="P165">
            <v>11</v>
          </cell>
          <cell r="Q165">
            <v>5.5E-2</v>
          </cell>
          <cell r="R165">
            <v>0.06</v>
          </cell>
          <cell r="S165">
            <v>1.8333333333333333E-2</v>
          </cell>
          <cell r="T165" t="str">
            <v>--</v>
          </cell>
          <cell r="U165">
            <v>14</v>
          </cell>
          <cell r="V165">
            <v>14</v>
          </cell>
          <cell r="W165">
            <v>16</v>
          </cell>
          <cell r="X165">
            <v>14</v>
          </cell>
          <cell r="Y165">
            <v>16</v>
          </cell>
          <cell r="Z165">
            <v>24</v>
          </cell>
        </row>
        <row r="166">
          <cell r="I166">
            <v>36</v>
          </cell>
          <cell r="J166">
            <v>41</v>
          </cell>
          <cell r="K166">
            <v>22</v>
          </cell>
          <cell r="L166">
            <v>33</v>
          </cell>
          <cell r="N166">
            <v>33</v>
          </cell>
          <cell r="O166">
            <v>33</v>
          </cell>
          <cell r="P166">
            <v>15</v>
          </cell>
          <cell r="Q166">
            <v>7.4999999999999997E-2</v>
          </cell>
          <cell r="R166">
            <v>8.2500000000000004E-2</v>
          </cell>
          <cell r="S166">
            <v>2.5000000000000001E-2</v>
          </cell>
          <cell r="T166" t="str">
            <v>--</v>
          </cell>
          <cell r="U166">
            <v>18</v>
          </cell>
          <cell r="V166">
            <v>18</v>
          </cell>
          <cell r="W166">
            <v>21</v>
          </cell>
          <cell r="X166">
            <v>18</v>
          </cell>
          <cell r="Y166">
            <v>21</v>
          </cell>
          <cell r="Z166">
            <v>32</v>
          </cell>
        </row>
        <row r="167">
          <cell r="I167">
            <v>45</v>
          </cell>
          <cell r="J167">
            <v>51</v>
          </cell>
          <cell r="K167">
            <v>27</v>
          </cell>
          <cell r="L167">
            <v>41</v>
          </cell>
          <cell r="N167">
            <v>41</v>
          </cell>
          <cell r="O167">
            <v>41</v>
          </cell>
          <cell r="P167">
            <v>18</v>
          </cell>
          <cell r="Q167">
            <v>0.09</v>
          </cell>
          <cell r="R167">
            <v>0.10249999999999999</v>
          </cell>
          <cell r="S167">
            <v>0.03</v>
          </cell>
          <cell r="T167" t="str">
            <v>--</v>
          </cell>
          <cell r="U167">
            <v>23</v>
          </cell>
          <cell r="V167">
            <v>23</v>
          </cell>
          <cell r="W167">
            <v>26</v>
          </cell>
          <cell r="X167">
            <v>23</v>
          </cell>
          <cell r="Y167">
            <v>26</v>
          </cell>
          <cell r="Z167">
            <v>40</v>
          </cell>
        </row>
        <row r="168">
          <cell r="I168">
            <v>54</v>
          </cell>
          <cell r="J168">
            <v>61</v>
          </cell>
          <cell r="K168">
            <v>33</v>
          </cell>
          <cell r="L168">
            <v>49</v>
          </cell>
          <cell r="N168">
            <v>49</v>
          </cell>
          <cell r="O168">
            <v>49</v>
          </cell>
          <cell r="P168">
            <v>22</v>
          </cell>
          <cell r="Q168">
            <v>0.11</v>
          </cell>
          <cell r="R168">
            <v>0.1225</v>
          </cell>
          <cell r="S168">
            <v>3.6666666666666667E-2</v>
          </cell>
          <cell r="T168" t="str">
            <v>--</v>
          </cell>
          <cell r="U168">
            <v>27</v>
          </cell>
          <cell r="V168">
            <v>27</v>
          </cell>
          <cell r="W168">
            <v>31</v>
          </cell>
          <cell r="X168">
            <v>27</v>
          </cell>
          <cell r="Y168">
            <v>31</v>
          </cell>
          <cell r="Z168">
            <v>48</v>
          </cell>
        </row>
        <row r="169">
          <cell r="I169">
            <v>63</v>
          </cell>
          <cell r="J169">
            <v>71</v>
          </cell>
          <cell r="K169">
            <v>38</v>
          </cell>
          <cell r="L169">
            <v>57</v>
          </cell>
          <cell r="N169">
            <v>57</v>
          </cell>
          <cell r="O169">
            <v>57</v>
          </cell>
          <cell r="P169">
            <v>25</v>
          </cell>
          <cell r="Q169">
            <v>0.125</v>
          </cell>
          <cell r="R169">
            <v>0.14249999999999999</v>
          </cell>
          <cell r="S169">
            <v>4.1666666666666671E-2</v>
          </cell>
          <cell r="T169" t="str">
            <v>--</v>
          </cell>
          <cell r="U169">
            <v>32</v>
          </cell>
          <cell r="V169">
            <v>32</v>
          </cell>
          <cell r="W169">
            <v>36</v>
          </cell>
          <cell r="X169">
            <v>32</v>
          </cell>
          <cell r="Y169">
            <v>36</v>
          </cell>
          <cell r="Z169">
            <v>56</v>
          </cell>
        </row>
        <row r="170">
          <cell r="I170">
            <v>72</v>
          </cell>
          <cell r="J170">
            <v>82</v>
          </cell>
          <cell r="K170">
            <v>44</v>
          </cell>
          <cell r="L170">
            <v>65</v>
          </cell>
          <cell r="N170">
            <v>65</v>
          </cell>
          <cell r="O170">
            <v>65</v>
          </cell>
          <cell r="P170">
            <v>29</v>
          </cell>
          <cell r="Q170">
            <v>0.14499999999999999</v>
          </cell>
          <cell r="R170">
            <v>0.16250000000000001</v>
          </cell>
          <cell r="S170">
            <v>4.8333333333333332E-2</v>
          </cell>
          <cell r="T170" t="str">
            <v>--</v>
          </cell>
          <cell r="U170">
            <v>36</v>
          </cell>
          <cell r="V170">
            <v>36</v>
          </cell>
          <cell r="W170">
            <v>42</v>
          </cell>
          <cell r="X170">
            <v>36</v>
          </cell>
          <cell r="Y170">
            <v>42</v>
          </cell>
          <cell r="Z170">
            <v>63</v>
          </cell>
        </row>
        <row r="171">
          <cell r="I171">
            <v>5</v>
          </cell>
          <cell r="J171">
            <v>12</v>
          </cell>
          <cell r="K171">
            <v>6</v>
          </cell>
          <cell r="L171">
            <v>9</v>
          </cell>
          <cell r="N171">
            <v>9</v>
          </cell>
          <cell r="O171">
            <v>9</v>
          </cell>
          <cell r="P171">
            <v>4</v>
          </cell>
          <cell r="Q171">
            <v>0.02</v>
          </cell>
          <cell r="R171">
            <v>2.2499999999999999E-2</v>
          </cell>
          <cell r="S171">
            <v>6.6666666666666662E-3</v>
          </cell>
          <cell r="T171" t="str">
            <v>--</v>
          </cell>
          <cell r="U171">
            <v>5</v>
          </cell>
          <cell r="V171">
            <v>5</v>
          </cell>
          <cell r="W171">
            <v>6</v>
          </cell>
          <cell r="X171">
            <v>5</v>
          </cell>
          <cell r="Y171">
            <v>6</v>
          </cell>
          <cell r="Z171">
            <v>9</v>
          </cell>
        </row>
        <row r="172">
          <cell r="I172">
            <v>10</v>
          </cell>
          <cell r="J172">
            <v>23</v>
          </cell>
          <cell r="K172">
            <v>12</v>
          </cell>
          <cell r="L172">
            <v>19</v>
          </cell>
          <cell r="N172">
            <v>19</v>
          </cell>
          <cell r="O172">
            <v>19</v>
          </cell>
          <cell r="P172">
            <v>8</v>
          </cell>
          <cell r="Q172">
            <v>0.04</v>
          </cell>
          <cell r="R172">
            <v>4.7500000000000001E-2</v>
          </cell>
          <cell r="S172">
            <v>1.3333333333333332E-2</v>
          </cell>
          <cell r="T172" t="str">
            <v>--</v>
          </cell>
          <cell r="U172">
            <v>10</v>
          </cell>
          <cell r="V172">
            <v>10</v>
          </cell>
          <cell r="W172">
            <v>12</v>
          </cell>
          <cell r="X172">
            <v>10</v>
          </cell>
          <cell r="Y172">
            <v>12</v>
          </cell>
          <cell r="Z172">
            <v>18</v>
          </cell>
        </row>
        <row r="173">
          <cell r="I173">
            <v>15</v>
          </cell>
          <cell r="J173">
            <v>35</v>
          </cell>
          <cell r="K173">
            <v>19</v>
          </cell>
          <cell r="L173">
            <v>28</v>
          </cell>
          <cell r="N173">
            <v>28</v>
          </cell>
          <cell r="O173">
            <v>28</v>
          </cell>
          <cell r="P173">
            <v>12</v>
          </cell>
          <cell r="Q173">
            <v>0.06</v>
          </cell>
          <cell r="R173">
            <v>7.0000000000000007E-2</v>
          </cell>
          <cell r="S173">
            <v>0.02</v>
          </cell>
          <cell r="T173" t="str">
            <v>--</v>
          </cell>
          <cell r="U173">
            <v>16</v>
          </cell>
          <cell r="V173">
            <v>16</v>
          </cell>
          <cell r="W173">
            <v>18</v>
          </cell>
          <cell r="X173">
            <v>16</v>
          </cell>
          <cell r="Y173">
            <v>18</v>
          </cell>
          <cell r="Z173">
            <v>27</v>
          </cell>
        </row>
        <row r="174">
          <cell r="I174">
            <v>20</v>
          </cell>
          <cell r="J174">
            <v>47</v>
          </cell>
          <cell r="K174">
            <v>25</v>
          </cell>
          <cell r="L174">
            <v>37</v>
          </cell>
          <cell r="N174">
            <v>37</v>
          </cell>
          <cell r="O174">
            <v>37</v>
          </cell>
          <cell r="P174">
            <v>17</v>
          </cell>
          <cell r="Q174">
            <v>8.5000000000000006E-2</v>
          </cell>
          <cell r="R174">
            <v>9.2499999999999999E-2</v>
          </cell>
          <cell r="S174">
            <v>2.8333333333333335E-2</v>
          </cell>
          <cell r="T174" t="str">
            <v>--</v>
          </cell>
          <cell r="U174">
            <v>21</v>
          </cell>
          <cell r="V174">
            <v>21</v>
          </cell>
          <cell r="W174">
            <v>24</v>
          </cell>
          <cell r="X174">
            <v>21</v>
          </cell>
          <cell r="Y174">
            <v>24</v>
          </cell>
          <cell r="Z174">
            <v>36</v>
          </cell>
        </row>
        <row r="175">
          <cell r="I175">
            <v>25</v>
          </cell>
          <cell r="J175">
            <v>59</v>
          </cell>
          <cell r="K175">
            <v>31</v>
          </cell>
          <cell r="L175">
            <v>47</v>
          </cell>
          <cell r="N175">
            <v>47</v>
          </cell>
          <cell r="O175">
            <v>47</v>
          </cell>
          <cell r="P175">
            <v>21</v>
          </cell>
          <cell r="Q175">
            <v>0.105</v>
          </cell>
          <cell r="R175">
            <v>0.11749999999999999</v>
          </cell>
          <cell r="S175">
            <v>3.5000000000000003E-2</v>
          </cell>
          <cell r="T175" t="str">
            <v>--</v>
          </cell>
          <cell r="U175">
            <v>26</v>
          </cell>
          <cell r="V175">
            <v>26</v>
          </cell>
          <cell r="W175">
            <v>30</v>
          </cell>
          <cell r="X175">
            <v>26</v>
          </cell>
          <cell r="Y175">
            <v>30</v>
          </cell>
          <cell r="Z175">
            <v>46</v>
          </cell>
        </row>
        <row r="176">
          <cell r="I176">
            <v>30</v>
          </cell>
          <cell r="J176">
            <v>70</v>
          </cell>
          <cell r="K176">
            <v>37</v>
          </cell>
          <cell r="L176">
            <v>56</v>
          </cell>
          <cell r="N176">
            <v>56</v>
          </cell>
          <cell r="O176">
            <v>56</v>
          </cell>
          <cell r="P176">
            <v>25</v>
          </cell>
          <cell r="Q176">
            <v>0.125</v>
          </cell>
          <cell r="R176">
            <v>0.14000000000000001</v>
          </cell>
          <cell r="S176">
            <v>4.1666666666666671E-2</v>
          </cell>
          <cell r="T176" t="str">
            <v>--</v>
          </cell>
          <cell r="U176">
            <v>31</v>
          </cell>
          <cell r="V176">
            <v>31</v>
          </cell>
          <cell r="W176">
            <v>36</v>
          </cell>
          <cell r="X176">
            <v>31</v>
          </cell>
          <cell r="Y176">
            <v>36</v>
          </cell>
          <cell r="Z176">
            <v>55</v>
          </cell>
        </row>
        <row r="177">
          <cell r="I177">
            <v>35</v>
          </cell>
          <cell r="J177">
            <v>82</v>
          </cell>
          <cell r="K177">
            <v>44</v>
          </cell>
          <cell r="L177">
            <v>66</v>
          </cell>
          <cell r="N177">
            <v>66</v>
          </cell>
          <cell r="O177">
            <v>66</v>
          </cell>
          <cell r="P177">
            <v>29</v>
          </cell>
          <cell r="Q177">
            <v>0.14499999999999999</v>
          </cell>
          <cell r="R177">
            <v>0.16500000000000001</v>
          </cell>
          <cell r="S177">
            <v>4.8333333333333332E-2</v>
          </cell>
          <cell r="T177" t="str">
            <v>--</v>
          </cell>
          <cell r="U177">
            <v>36</v>
          </cell>
          <cell r="V177">
            <v>36</v>
          </cell>
          <cell r="W177">
            <v>42</v>
          </cell>
          <cell r="X177">
            <v>36</v>
          </cell>
          <cell r="Y177">
            <v>42</v>
          </cell>
          <cell r="Z177">
            <v>64</v>
          </cell>
        </row>
        <row r="178">
          <cell r="I178">
            <v>40</v>
          </cell>
          <cell r="J178">
            <v>94</v>
          </cell>
          <cell r="K178">
            <v>50</v>
          </cell>
          <cell r="L178">
            <v>75</v>
          </cell>
          <cell r="N178">
            <v>75</v>
          </cell>
          <cell r="O178">
            <v>75</v>
          </cell>
          <cell r="P178">
            <v>33</v>
          </cell>
          <cell r="Q178">
            <v>0.16500000000000001</v>
          </cell>
          <cell r="R178">
            <v>0.1875</v>
          </cell>
          <cell r="S178">
            <v>5.5E-2</v>
          </cell>
          <cell r="T178" t="str">
            <v>--</v>
          </cell>
          <cell r="U178">
            <v>42</v>
          </cell>
          <cell r="V178">
            <v>42</v>
          </cell>
          <cell r="W178">
            <v>48</v>
          </cell>
          <cell r="X178">
            <v>42</v>
          </cell>
          <cell r="Y178">
            <v>48</v>
          </cell>
          <cell r="Z178">
            <v>73</v>
          </cell>
        </row>
        <row r="179">
          <cell r="I179">
            <v>5</v>
          </cell>
          <cell r="J179">
            <v>16</v>
          </cell>
          <cell r="K179">
            <v>9</v>
          </cell>
          <cell r="L179">
            <v>13</v>
          </cell>
          <cell r="N179">
            <v>13</v>
          </cell>
          <cell r="O179">
            <v>13</v>
          </cell>
          <cell r="P179">
            <v>6</v>
          </cell>
          <cell r="Q179">
            <v>0.03</v>
          </cell>
          <cell r="R179">
            <v>3.2500000000000001E-2</v>
          </cell>
          <cell r="S179">
            <v>0.01</v>
          </cell>
          <cell r="T179" t="str">
            <v>--</v>
          </cell>
          <cell r="U179">
            <v>7</v>
          </cell>
          <cell r="V179">
            <v>7</v>
          </cell>
          <cell r="W179">
            <v>8</v>
          </cell>
          <cell r="X179">
            <v>7</v>
          </cell>
          <cell r="Y179">
            <v>8</v>
          </cell>
          <cell r="Z179">
            <v>13</v>
          </cell>
        </row>
        <row r="180">
          <cell r="I180">
            <v>11</v>
          </cell>
          <cell r="J180">
            <v>32</v>
          </cell>
          <cell r="K180">
            <v>17</v>
          </cell>
          <cell r="L180">
            <v>26</v>
          </cell>
          <cell r="N180">
            <v>26</v>
          </cell>
          <cell r="O180">
            <v>26</v>
          </cell>
          <cell r="P180">
            <v>12</v>
          </cell>
          <cell r="Q180">
            <v>0.06</v>
          </cell>
          <cell r="R180">
            <v>6.5000000000000002E-2</v>
          </cell>
          <cell r="S180">
            <v>0.02</v>
          </cell>
          <cell r="T180" t="str">
            <v>--</v>
          </cell>
          <cell r="U180">
            <v>14</v>
          </cell>
          <cell r="V180">
            <v>14</v>
          </cell>
          <cell r="W180">
            <v>17</v>
          </cell>
          <cell r="X180">
            <v>14</v>
          </cell>
          <cell r="Y180">
            <v>17</v>
          </cell>
          <cell r="Z180">
            <v>25</v>
          </cell>
        </row>
        <row r="181">
          <cell r="I181">
            <v>16</v>
          </cell>
          <cell r="J181">
            <v>49</v>
          </cell>
          <cell r="K181">
            <v>26</v>
          </cell>
          <cell r="L181">
            <v>39</v>
          </cell>
          <cell r="N181">
            <v>39</v>
          </cell>
          <cell r="O181">
            <v>39</v>
          </cell>
          <cell r="P181">
            <v>17</v>
          </cell>
          <cell r="Q181">
            <v>8.5000000000000006E-2</v>
          </cell>
          <cell r="R181">
            <v>9.7500000000000003E-2</v>
          </cell>
          <cell r="S181">
            <v>2.8333333333333335E-2</v>
          </cell>
          <cell r="T181" t="str">
            <v>--</v>
          </cell>
          <cell r="U181">
            <v>22</v>
          </cell>
          <cell r="V181">
            <v>22</v>
          </cell>
          <cell r="W181">
            <v>25</v>
          </cell>
          <cell r="X181">
            <v>22</v>
          </cell>
          <cell r="Y181">
            <v>25</v>
          </cell>
          <cell r="Z181">
            <v>38</v>
          </cell>
        </row>
        <row r="182">
          <cell r="I182">
            <v>21</v>
          </cell>
          <cell r="J182">
            <v>65</v>
          </cell>
          <cell r="K182">
            <v>35</v>
          </cell>
          <cell r="L182">
            <v>52</v>
          </cell>
          <cell r="N182">
            <v>52</v>
          </cell>
          <cell r="O182">
            <v>52</v>
          </cell>
          <cell r="P182">
            <v>23</v>
          </cell>
          <cell r="Q182">
            <v>0.115</v>
          </cell>
          <cell r="R182">
            <v>0.13</v>
          </cell>
          <cell r="S182">
            <v>3.8333333333333337E-2</v>
          </cell>
          <cell r="T182" t="str">
            <v>--</v>
          </cell>
          <cell r="U182">
            <v>29</v>
          </cell>
          <cell r="V182">
            <v>29</v>
          </cell>
          <cell r="W182">
            <v>33</v>
          </cell>
          <cell r="X182">
            <v>29</v>
          </cell>
          <cell r="Y182">
            <v>33</v>
          </cell>
          <cell r="Z182">
            <v>50</v>
          </cell>
        </row>
        <row r="183">
          <cell r="I183">
            <v>27</v>
          </cell>
          <cell r="J183">
            <v>81</v>
          </cell>
          <cell r="K183">
            <v>43</v>
          </cell>
          <cell r="L183">
            <v>65</v>
          </cell>
          <cell r="N183">
            <v>65</v>
          </cell>
          <cell r="O183">
            <v>65</v>
          </cell>
          <cell r="P183">
            <v>29</v>
          </cell>
          <cell r="Q183">
            <v>0.14499999999999999</v>
          </cell>
          <cell r="R183">
            <v>0.16250000000000001</v>
          </cell>
          <cell r="S183">
            <v>4.8333333333333332E-2</v>
          </cell>
          <cell r="T183" t="str">
            <v>--</v>
          </cell>
          <cell r="U183">
            <v>36</v>
          </cell>
          <cell r="V183">
            <v>36</v>
          </cell>
          <cell r="W183">
            <v>41</v>
          </cell>
          <cell r="X183">
            <v>36</v>
          </cell>
          <cell r="Y183">
            <v>41</v>
          </cell>
          <cell r="Z183">
            <v>63</v>
          </cell>
        </row>
        <row r="184">
          <cell r="I184">
            <v>32</v>
          </cell>
          <cell r="J184">
            <v>97</v>
          </cell>
          <cell r="K184">
            <v>52</v>
          </cell>
          <cell r="L184">
            <v>78</v>
          </cell>
          <cell r="N184">
            <v>78</v>
          </cell>
          <cell r="O184">
            <v>78</v>
          </cell>
          <cell r="P184">
            <v>35</v>
          </cell>
          <cell r="Q184">
            <v>0.17499999999999999</v>
          </cell>
          <cell r="R184">
            <v>0.19500000000000001</v>
          </cell>
          <cell r="S184">
            <v>5.8333333333333327E-2</v>
          </cell>
          <cell r="T184" t="str">
            <v>--</v>
          </cell>
          <cell r="U184">
            <v>43</v>
          </cell>
          <cell r="V184">
            <v>43</v>
          </cell>
          <cell r="W184">
            <v>50</v>
          </cell>
          <cell r="X184">
            <v>43</v>
          </cell>
          <cell r="Y184">
            <v>50</v>
          </cell>
          <cell r="Z184">
            <v>76</v>
          </cell>
        </row>
        <row r="185">
          <cell r="I185">
            <v>37</v>
          </cell>
          <cell r="J185">
            <v>113</v>
          </cell>
          <cell r="K185">
            <v>60</v>
          </cell>
          <cell r="L185">
            <v>91</v>
          </cell>
          <cell r="N185">
            <v>91</v>
          </cell>
          <cell r="O185">
            <v>91</v>
          </cell>
          <cell r="P185">
            <v>40</v>
          </cell>
          <cell r="Q185">
            <v>0.2</v>
          </cell>
          <cell r="R185">
            <v>0.22750000000000001</v>
          </cell>
          <cell r="S185">
            <v>6.6666666666666666E-2</v>
          </cell>
          <cell r="T185" t="str">
            <v>--</v>
          </cell>
          <cell r="U185">
            <v>50</v>
          </cell>
          <cell r="V185">
            <v>50</v>
          </cell>
          <cell r="W185">
            <v>58</v>
          </cell>
          <cell r="X185">
            <v>50</v>
          </cell>
          <cell r="Y185">
            <v>58</v>
          </cell>
          <cell r="Z185">
            <v>88</v>
          </cell>
        </row>
        <row r="186">
          <cell r="I186">
            <v>43</v>
          </cell>
          <cell r="J186">
            <v>130</v>
          </cell>
          <cell r="K186">
            <v>69</v>
          </cell>
          <cell r="L186">
            <v>104</v>
          </cell>
          <cell r="N186">
            <v>104</v>
          </cell>
          <cell r="O186">
            <v>104</v>
          </cell>
          <cell r="P186">
            <v>46</v>
          </cell>
          <cell r="Q186">
            <v>0.23</v>
          </cell>
          <cell r="R186">
            <v>0.26</v>
          </cell>
          <cell r="S186">
            <v>7.6666666666666675E-2</v>
          </cell>
          <cell r="T186" t="str">
            <v>--</v>
          </cell>
          <cell r="U186">
            <v>58</v>
          </cell>
          <cell r="V186">
            <v>58</v>
          </cell>
          <cell r="W186">
            <v>66</v>
          </cell>
          <cell r="X186">
            <v>58</v>
          </cell>
          <cell r="Y186">
            <v>66</v>
          </cell>
          <cell r="Z186">
            <v>101</v>
          </cell>
        </row>
        <row r="187"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</row>
        <row r="188">
          <cell r="I188">
            <v>21</v>
          </cell>
          <cell r="J188">
            <v>0</v>
          </cell>
          <cell r="K188">
            <v>0</v>
          </cell>
          <cell r="L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 t="str">
            <v>--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</row>
        <row r="189">
          <cell r="I189">
            <v>31</v>
          </cell>
          <cell r="J189">
            <v>0</v>
          </cell>
          <cell r="K189">
            <v>0</v>
          </cell>
          <cell r="L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 t="str">
            <v>--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</row>
        <row r="190">
          <cell r="I190">
            <v>41</v>
          </cell>
          <cell r="J190">
            <v>0</v>
          </cell>
          <cell r="K190">
            <v>0</v>
          </cell>
          <cell r="L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 t="str">
            <v>--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</row>
        <row r="191">
          <cell r="I191">
            <v>52</v>
          </cell>
          <cell r="J191">
            <v>0</v>
          </cell>
          <cell r="K191">
            <v>0</v>
          </cell>
          <cell r="L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</row>
        <row r="192">
          <cell r="I192">
            <v>62</v>
          </cell>
          <cell r="J192">
            <v>0</v>
          </cell>
          <cell r="K192">
            <v>0</v>
          </cell>
          <cell r="L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 t="str">
            <v>--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</row>
        <row r="193">
          <cell r="I193">
            <v>73</v>
          </cell>
          <cell r="J193">
            <v>0</v>
          </cell>
          <cell r="K193">
            <v>0</v>
          </cell>
          <cell r="L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 t="str">
            <v>--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</row>
        <row r="194">
          <cell r="I194">
            <v>83</v>
          </cell>
          <cell r="J194">
            <v>0</v>
          </cell>
          <cell r="K194">
            <v>0</v>
          </cell>
          <cell r="L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 t="str">
            <v>--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</row>
        <row r="195">
          <cell r="I195">
            <v>10</v>
          </cell>
          <cell r="J195">
            <v>9</v>
          </cell>
          <cell r="K195">
            <v>6</v>
          </cell>
          <cell r="L195">
            <v>8</v>
          </cell>
          <cell r="N195">
            <v>9</v>
          </cell>
          <cell r="O195">
            <v>7</v>
          </cell>
          <cell r="P195">
            <v>5</v>
          </cell>
          <cell r="Q195">
            <v>2.5000000000000001E-2</v>
          </cell>
          <cell r="R195">
            <v>1.7500000000000002E-2</v>
          </cell>
          <cell r="S195">
            <v>8.3333333333333332E-3</v>
          </cell>
          <cell r="T195" t="str">
            <v>--</v>
          </cell>
          <cell r="U195">
            <v>5</v>
          </cell>
          <cell r="V195">
            <v>5</v>
          </cell>
          <cell r="W195">
            <v>5</v>
          </cell>
          <cell r="X195">
            <v>3</v>
          </cell>
          <cell r="Y195">
            <v>5</v>
          </cell>
          <cell r="Z195">
            <v>11</v>
          </cell>
        </row>
        <row r="196">
          <cell r="I196">
            <v>20</v>
          </cell>
          <cell r="J196">
            <v>18</v>
          </cell>
          <cell r="K196">
            <v>13</v>
          </cell>
          <cell r="L196">
            <v>15</v>
          </cell>
          <cell r="N196">
            <v>18</v>
          </cell>
          <cell r="O196">
            <v>14</v>
          </cell>
          <cell r="P196">
            <v>9</v>
          </cell>
          <cell r="Q196">
            <v>4.4999999999999998E-2</v>
          </cell>
          <cell r="R196">
            <v>3.5000000000000003E-2</v>
          </cell>
          <cell r="S196">
            <v>1.4999999999999999E-2</v>
          </cell>
          <cell r="T196" t="str">
            <v>--</v>
          </cell>
          <cell r="U196">
            <v>10</v>
          </cell>
          <cell r="V196">
            <v>10</v>
          </cell>
          <cell r="W196">
            <v>9</v>
          </cell>
          <cell r="X196">
            <v>6</v>
          </cell>
          <cell r="Y196">
            <v>9</v>
          </cell>
          <cell r="Z196">
            <v>23</v>
          </cell>
        </row>
        <row r="197">
          <cell r="I197">
            <v>31</v>
          </cell>
          <cell r="J197">
            <v>27</v>
          </cell>
          <cell r="K197">
            <v>19</v>
          </cell>
          <cell r="L197">
            <v>23</v>
          </cell>
          <cell r="N197">
            <v>27</v>
          </cell>
          <cell r="O197">
            <v>20</v>
          </cell>
          <cell r="P197">
            <v>14</v>
          </cell>
          <cell r="Q197">
            <v>7.0000000000000007E-2</v>
          </cell>
          <cell r="R197">
            <v>0.05</v>
          </cell>
          <cell r="S197">
            <v>2.3333333333333334E-2</v>
          </cell>
          <cell r="T197" t="str">
            <v>--</v>
          </cell>
          <cell r="U197">
            <v>16</v>
          </cell>
          <cell r="V197">
            <v>16</v>
          </cell>
          <cell r="W197">
            <v>14</v>
          </cell>
          <cell r="X197">
            <v>10</v>
          </cell>
          <cell r="Y197">
            <v>14</v>
          </cell>
          <cell r="Z197">
            <v>34</v>
          </cell>
        </row>
        <row r="198">
          <cell r="I198">
            <v>41</v>
          </cell>
          <cell r="J198">
            <v>36</v>
          </cell>
          <cell r="K198">
            <v>25</v>
          </cell>
          <cell r="L198">
            <v>31</v>
          </cell>
          <cell r="N198">
            <v>36</v>
          </cell>
          <cell r="O198">
            <v>27</v>
          </cell>
          <cell r="P198">
            <v>18</v>
          </cell>
          <cell r="Q198">
            <v>0.09</v>
          </cell>
          <cell r="R198">
            <v>6.7500000000000004E-2</v>
          </cell>
          <cell r="S198">
            <v>0.03</v>
          </cell>
          <cell r="T198" t="str">
            <v>--</v>
          </cell>
          <cell r="U198">
            <v>21</v>
          </cell>
          <cell r="V198">
            <v>21</v>
          </cell>
          <cell r="W198">
            <v>18</v>
          </cell>
          <cell r="X198">
            <v>13</v>
          </cell>
          <cell r="Y198">
            <v>18</v>
          </cell>
          <cell r="Z198">
            <v>45</v>
          </cell>
        </row>
        <row r="199">
          <cell r="I199">
            <v>51</v>
          </cell>
          <cell r="J199">
            <v>45</v>
          </cell>
          <cell r="K199">
            <v>32</v>
          </cell>
          <cell r="L199">
            <v>39</v>
          </cell>
          <cell r="N199">
            <v>45</v>
          </cell>
          <cell r="O199">
            <v>34</v>
          </cell>
          <cell r="P199">
            <v>23</v>
          </cell>
          <cell r="Q199">
            <v>0.115</v>
          </cell>
          <cell r="R199">
            <v>8.5000000000000006E-2</v>
          </cell>
          <cell r="S199">
            <v>3.8333333333333337E-2</v>
          </cell>
          <cell r="T199" t="str">
            <v>--</v>
          </cell>
          <cell r="U199">
            <v>26</v>
          </cell>
          <cell r="V199">
            <v>26</v>
          </cell>
          <cell r="W199">
            <v>23</v>
          </cell>
          <cell r="X199">
            <v>16</v>
          </cell>
          <cell r="Y199">
            <v>23</v>
          </cell>
          <cell r="Z199">
            <v>57</v>
          </cell>
        </row>
        <row r="200">
          <cell r="I200">
            <v>61</v>
          </cell>
          <cell r="J200">
            <v>54</v>
          </cell>
          <cell r="K200">
            <v>38</v>
          </cell>
          <cell r="L200">
            <v>46</v>
          </cell>
          <cell r="N200">
            <v>54</v>
          </cell>
          <cell r="O200">
            <v>41</v>
          </cell>
          <cell r="P200">
            <v>27</v>
          </cell>
          <cell r="Q200">
            <v>0.13500000000000001</v>
          </cell>
          <cell r="R200">
            <v>0.10249999999999999</v>
          </cell>
          <cell r="S200">
            <v>4.4999999999999998E-2</v>
          </cell>
          <cell r="T200" t="str">
            <v>--</v>
          </cell>
          <cell r="U200">
            <v>31</v>
          </cell>
          <cell r="V200">
            <v>31</v>
          </cell>
          <cell r="W200">
            <v>27</v>
          </cell>
          <cell r="X200">
            <v>19</v>
          </cell>
          <cell r="Y200">
            <v>27</v>
          </cell>
          <cell r="Z200">
            <v>68</v>
          </cell>
        </row>
        <row r="201">
          <cell r="I201">
            <v>72</v>
          </cell>
          <cell r="J201">
            <v>63</v>
          </cell>
          <cell r="K201">
            <v>44</v>
          </cell>
          <cell r="L201">
            <v>54</v>
          </cell>
          <cell r="N201">
            <v>63</v>
          </cell>
          <cell r="O201">
            <v>48</v>
          </cell>
          <cell r="P201">
            <v>32</v>
          </cell>
          <cell r="Q201">
            <v>0.16</v>
          </cell>
          <cell r="R201">
            <v>0.12</v>
          </cell>
          <cell r="S201">
            <v>5.333333333333333E-2</v>
          </cell>
          <cell r="T201" t="str">
            <v>--</v>
          </cell>
          <cell r="U201">
            <v>36</v>
          </cell>
          <cell r="V201">
            <v>36</v>
          </cell>
          <cell r="W201">
            <v>32</v>
          </cell>
          <cell r="X201">
            <v>22</v>
          </cell>
          <cell r="Y201">
            <v>32</v>
          </cell>
          <cell r="Z201">
            <v>79</v>
          </cell>
        </row>
        <row r="202">
          <cell r="I202">
            <v>82</v>
          </cell>
          <cell r="J202">
            <v>73</v>
          </cell>
          <cell r="K202">
            <v>51</v>
          </cell>
          <cell r="L202">
            <v>62</v>
          </cell>
          <cell r="N202">
            <v>73</v>
          </cell>
          <cell r="O202">
            <v>54</v>
          </cell>
          <cell r="P202">
            <v>36</v>
          </cell>
          <cell r="Q202">
            <v>0.18</v>
          </cell>
          <cell r="R202">
            <v>0.13500000000000001</v>
          </cell>
          <cell r="S202">
            <v>0.06</v>
          </cell>
          <cell r="T202" t="str">
            <v>--</v>
          </cell>
          <cell r="U202">
            <v>42</v>
          </cell>
          <cell r="V202">
            <v>42</v>
          </cell>
          <cell r="W202">
            <v>36</v>
          </cell>
          <cell r="X202">
            <v>25</v>
          </cell>
          <cell r="Y202">
            <v>36</v>
          </cell>
          <cell r="Z202">
            <v>91</v>
          </cell>
        </row>
        <row r="203">
          <cell r="I203">
            <v>6</v>
          </cell>
          <cell r="J203">
            <v>10</v>
          </cell>
          <cell r="K203">
            <v>7</v>
          </cell>
          <cell r="L203">
            <v>9</v>
          </cell>
          <cell r="N203">
            <v>10</v>
          </cell>
          <cell r="O203">
            <v>8</v>
          </cell>
          <cell r="P203">
            <v>5</v>
          </cell>
          <cell r="Q203">
            <v>2.5000000000000001E-2</v>
          </cell>
          <cell r="R203">
            <v>0.02</v>
          </cell>
          <cell r="S203">
            <v>8.3333333333333332E-3</v>
          </cell>
          <cell r="T203" t="str">
            <v>--</v>
          </cell>
          <cell r="U203">
            <v>6</v>
          </cell>
          <cell r="V203">
            <v>6</v>
          </cell>
          <cell r="W203">
            <v>5</v>
          </cell>
          <cell r="X203">
            <v>4</v>
          </cell>
          <cell r="Y203">
            <v>5</v>
          </cell>
          <cell r="Z203">
            <v>13</v>
          </cell>
        </row>
        <row r="204">
          <cell r="I204">
            <v>12</v>
          </cell>
          <cell r="J204">
            <v>21</v>
          </cell>
          <cell r="K204">
            <v>15</v>
          </cell>
          <cell r="L204">
            <v>18</v>
          </cell>
          <cell r="N204">
            <v>21</v>
          </cell>
          <cell r="O204">
            <v>16</v>
          </cell>
          <cell r="P204">
            <v>10</v>
          </cell>
          <cell r="Q204">
            <v>0.05</v>
          </cell>
          <cell r="R204">
            <v>0.04</v>
          </cell>
          <cell r="S204">
            <v>1.6666666666666666E-2</v>
          </cell>
          <cell r="T204" t="str">
            <v>--</v>
          </cell>
          <cell r="U204">
            <v>12</v>
          </cell>
          <cell r="V204">
            <v>12</v>
          </cell>
          <cell r="W204">
            <v>10</v>
          </cell>
          <cell r="X204">
            <v>7</v>
          </cell>
          <cell r="Y204">
            <v>10</v>
          </cell>
          <cell r="Z204">
            <v>26</v>
          </cell>
        </row>
        <row r="205">
          <cell r="I205">
            <v>17</v>
          </cell>
          <cell r="J205">
            <v>31</v>
          </cell>
          <cell r="K205">
            <v>22</v>
          </cell>
          <cell r="L205">
            <v>27</v>
          </cell>
          <cell r="N205">
            <v>31</v>
          </cell>
          <cell r="O205">
            <v>23</v>
          </cell>
          <cell r="P205">
            <v>16</v>
          </cell>
          <cell r="Q205">
            <v>0.08</v>
          </cell>
          <cell r="R205">
            <v>5.7500000000000002E-2</v>
          </cell>
          <cell r="S205">
            <v>2.6666666666666665E-2</v>
          </cell>
          <cell r="T205" t="str">
            <v>--</v>
          </cell>
          <cell r="U205">
            <v>18</v>
          </cell>
          <cell r="V205">
            <v>18</v>
          </cell>
          <cell r="W205">
            <v>16</v>
          </cell>
          <cell r="X205">
            <v>11</v>
          </cell>
          <cell r="Y205">
            <v>16</v>
          </cell>
          <cell r="Z205">
            <v>39</v>
          </cell>
        </row>
        <row r="206">
          <cell r="I206">
            <v>23</v>
          </cell>
          <cell r="J206">
            <v>42</v>
          </cell>
          <cell r="K206">
            <v>29</v>
          </cell>
          <cell r="L206">
            <v>35</v>
          </cell>
          <cell r="N206">
            <v>42</v>
          </cell>
          <cell r="O206">
            <v>31</v>
          </cell>
          <cell r="P206">
            <v>21</v>
          </cell>
          <cell r="Q206">
            <v>0.105</v>
          </cell>
          <cell r="R206">
            <v>7.7499999999999999E-2</v>
          </cell>
          <cell r="S206">
            <v>3.5000000000000003E-2</v>
          </cell>
          <cell r="T206" t="str">
            <v>--</v>
          </cell>
          <cell r="U206">
            <v>24</v>
          </cell>
          <cell r="V206">
            <v>24</v>
          </cell>
          <cell r="W206">
            <v>21</v>
          </cell>
          <cell r="X206">
            <v>15</v>
          </cell>
          <cell r="Y206">
            <v>21</v>
          </cell>
          <cell r="Z206">
            <v>52</v>
          </cell>
        </row>
        <row r="207">
          <cell r="I207">
            <v>29</v>
          </cell>
          <cell r="J207">
            <v>52</v>
          </cell>
          <cell r="K207">
            <v>36</v>
          </cell>
          <cell r="L207">
            <v>44</v>
          </cell>
          <cell r="N207">
            <v>52</v>
          </cell>
          <cell r="O207">
            <v>39</v>
          </cell>
          <cell r="P207">
            <v>26</v>
          </cell>
          <cell r="Q207">
            <v>0.13</v>
          </cell>
          <cell r="R207">
            <v>9.7500000000000003E-2</v>
          </cell>
          <cell r="S207">
            <v>4.3333333333333328E-2</v>
          </cell>
          <cell r="T207" t="str">
            <v>--</v>
          </cell>
          <cell r="U207">
            <v>30</v>
          </cell>
          <cell r="V207">
            <v>30</v>
          </cell>
          <cell r="W207">
            <v>26</v>
          </cell>
          <cell r="X207">
            <v>18</v>
          </cell>
          <cell r="Y207">
            <v>26</v>
          </cell>
          <cell r="Z207">
            <v>65</v>
          </cell>
        </row>
        <row r="208">
          <cell r="I208">
            <v>35</v>
          </cell>
          <cell r="J208">
            <v>62</v>
          </cell>
          <cell r="K208">
            <v>44</v>
          </cell>
          <cell r="L208">
            <v>53</v>
          </cell>
          <cell r="N208">
            <v>62</v>
          </cell>
          <cell r="O208">
            <v>47</v>
          </cell>
          <cell r="P208">
            <v>31</v>
          </cell>
          <cell r="Q208">
            <v>0.155</v>
          </cell>
          <cell r="R208">
            <v>0.11749999999999999</v>
          </cell>
          <cell r="S208">
            <v>5.1666666666666666E-2</v>
          </cell>
          <cell r="T208" t="str">
            <v>--</v>
          </cell>
          <cell r="U208">
            <v>36</v>
          </cell>
          <cell r="V208">
            <v>36</v>
          </cell>
          <cell r="W208">
            <v>31</v>
          </cell>
          <cell r="X208">
            <v>22</v>
          </cell>
          <cell r="Y208">
            <v>31</v>
          </cell>
          <cell r="Z208">
            <v>78</v>
          </cell>
        </row>
        <row r="209">
          <cell r="I209">
            <v>40</v>
          </cell>
          <cell r="J209">
            <v>73</v>
          </cell>
          <cell r="K209">
            <v>51</v>
          </cell>
          <cell r="L209">
            <v>62</v>
          </cell>
          <cell r="N209">
            <v>73</v>
          </cell>
          <cell r="O209">
            <v>55</v>
          </cell>
          <cell r="P209">
            <v>36</v>
          </cell>
          <cell r="Q209">
            <v>0.18</v>
          </cell>
          <cell r="R209">
            <v>0.13750000000000001</v>
          </cell>
          <cell r="S209">
            <v>0.06</v>
          </cell>
          <cell r="T209" t="str">
            <v>--</v>
          </cell>
          <cell r="U209">
            <v>42</v>
          </cell>
          <cell r="V209">
            <v>42</v>
          </cell>
          <cell r="W209">
            <v>36</v>
          </cell>
          <cell r="X209">
            <v>25</v>
          </cell>
          <cell r="Y209">
            <v>36</v>
          </cell>
          <cell r="Z209">
            <v>91</v>
          </cell>
        </row>
        <row r="210">
          <cell r="I210">
            <v>46</v>
          </cell>
          <cell r="J210">
            <v>83</v>
          </cell>
          <cell r="K210">
            <v>58</v>
          </cell>
          <cell r="L210">
            <v>71</v>
          </cell>
          <cell r="N210">
            <v>83</v>
          </cell>
          <cell r="O210">
            <v>62</v>
          </cell>
          <cell r="P210">
            <v>42</v>
          </cell>
          <cell r="Q210">
            <v>0.21</v>
          </cell>
          <cell r="R210">
            <v>0.155</v>
          </cell>
          <cell r="S210">
            <v>7.0000000000000007E-2</v>
          </cell>
          <cell r="T210" t="str">
            <v>--</v>
          </cell>
          <cell r="U210">
            <v>48</v>
          </cell>
          <cell r="V210">
            <v>48</v>
          </cell>
          <cell r="W210">
            <v>42</v>
          </cell>
          <cell r="X210">
            <v>29</v>
          </cell>
          <cell r="Y210">
            <v>42</v>
          </cell>
          <cell r="Z210">
            <v>104</v>
          </cell>
        </row>
        <row r="211">
          <cell r="I211">
            <v>6</v>
          </cell>
          <cell r="J211">
            <v>14</v>
          </cell>
          <cell r="K211">
            <v>10</v>
          </cell>
          <cell r="L211">
            <v>12</v>
          </cell>
          <cell r="N211">
            <v>14</v>
          </cell>
          <cell r="O211">
            <v>11</v>
          </cell>
          <cell r="P211">
            <v>7</v>
          </cell>
          <cell r="Q211">
            <v>3.5000000000000003E-2</v>
          </cell>
          <cell r="R211">
            <v>2.75E-2</v>
          </cell>
          <cell r="S211">
            <v>1.1666666666666667E-2</v>
          </cell>
          <cell r="T211" t="str">
            <v>--</v>
          </cell>
          <cell r="U211">
            <v>8</v>
          </cell>
          <cell r="V211">
            <v>8</v>
          </cell>
          <cell r="W211">
            <v>7</v>
          </cell>
          <cell r="X211">
            <v>5</v>
          </cell>
          <cell r="Y211">
            <v>7</v>
          </cell>
          <cell r="Z211">
            <v>18</v>
          </cell>
        </row>
        <row r="212">
          <cell r="I212">
            <v>12</v>
          </cell>
          <cell r="J212">
            <v>29</v>
          </cell>
          <cell r="K212">
            <v>20</v>
          </cell>
          <cell r="L212">
            <v>24</v>
          </cell>
          <cell r="N212">
            <v>29</v>
          </cell>
          <cell r="O212">
            <v>22</v>
          </cell>
          <cell r="P212">
            <v>14</v>
          </cell>
          <cell r="Q212">
            <v>7.0000000000000007E-2</v>
          </cell>
          <cell r="R212">
            <v>5.5E-2</v>
          </cell>
          <cell r="S212">
            <v>2.3333333333333334E-2</v>
          </cell>
          <cell r="T212" t="str">
            <v>--</v>
          </cell>
          <cell r="U212">
            <v>17</v>
          </cell>
          <cell r="V212">
            <v>17</v>
          </cell>
          <cell r="W212">
            <v>14</v>
          </cell>
          <cell r="X212">
            <v>10</v>
          </cell>
          <cell r="Y212">
            <v>14</v>
          </cell>
          <cell r="Z212">
            <v>36</v>
          </cell>
        </row>
        <row r="213">
          <cell r="I213">
            <v>18</v>
          </cell>
          <cell r="J213">
            <v>43</v>
          </cell>
          <cell r="K213">
            <v>30</v>
          </cell>
          <cell r="L213">
            <v>37</v>
          </cell>
          <cell r="N213">
            <v>43</v>
          </cell>
          <cell r="O213">
            <v>32</v>
          </cell>
          <cell r="P213">
            <v>22</v>
          </cell>
          <cell r="Q213">
            <v>0.11</v>
          </cell>
          <cell r="R213">
            <v>0.08</v>
          </cell>
          <cell r="S213">
            <v>3.6666666666666667E-2</v>
          </cell>
          <cell r="T213" t="str">
            <v>--</v>
          </cell>
          <cell r="U213">
            <v>25</v>
          </cell>
          <cell r="V213">
            <v>25</v>
          </cell>
          <cell r="W213">
            <v>22</v>
          </cell>
          <cell r="X213">
            <v>15</v>
          </cell>
          <cell r="Y213">
            <v>22</v>
          </cell>
          <cell r="Z213">
            <v>54</v>
          </cell>
        </row>
        <row r="214">
          <cell r="I214">
            <v>24</v>
          </cell>
          <cell r="J214">
            <v>58</v>
          </cell>
          <cell r="K214">
            <v>40</v>
          </cell>
          <cell r="L214">
            <v>49</v>
          </cell>
          <cell r="N214">
            <v>58</v>
          </cell>
          <cell r="O214">
            <v>43</v>
          </cell>
          <cell r="P214">
            <v>29</v>
          </cell>
          <cell r="Q214">
            <v>0.14499999999999999</v>
          </cell>
          <cell r="R214">
            <v>0.1075</v>
          </cell>
          <cell r="S214">
            <v>4.8333333333333332E-2</v>
          </cell>
          <cell r="T214" t="str">
            <v>--</v>
          </cell>
          <cell r="U214">
            <v>33</v>
          </cell>
          <cell r="V214">
            <v>33</v>
          </cell>
          <cell r="W214">
            <v>29</v>
          </cell>
          <cell r="X214">
            <v>20</v>
          </cell>
          <cell r="Y214">
            <v>29</v>
          </cell>
          <cell r="Z214">
            <v>72</v>
          </cell>
        </row>
        <row r="215">
          <cell r="I215">
            <v>30</v>
          </cell>
          <cell r="J215">
            <v>72</v>
          </cell>
          <cell r="K215">
            <v>50</v>
          </cell>
          <cell r="L215">
            <v>61</v>
          </cell>
          <cell r="N215">
            <v>72</v>
          </cell>
          <cell r="O215">
            <v>54</v>
          </cell>
          <cell r="P215">
            <v>36</v>
          </cell>
          <cell r="Q215">
            <v>0.18</v>
          </cell>
          <cell r="R215">
            <v>0.13500000000000001</v>
          </cell>
          <cell r="S215">
            <v>0.06</v>
          </cell>
          <cell r="T215" t="str">
            <v>--</v>
          </cell>
          <cell r="U215">
            <v>41</v>
          </cell>
          <cell r="V215">
            <v>41</v>
          </cell>
          <cell r="W215">
            <v>36</v>
          </cell>
          <cell r="X215">
            <v>25</v>
          </cell>
          <cell r="Y215">
            <v>36</v>
          </cell>
          <cell r="Z215">
            <v>90</v>
          </cell>
        </row>
        <row r="216">
          <cell r="I216">
            <v>36</v>
          </cell>
          <cell r="J216">
            <v>86</v>
          </cell>
          <cell r="K216">
            <v>60</v>
          </cell>
          <cell r="L216">
            <v>73</v>
          </cell>
          <cell r="N216">
            <v>86</v>
          </cell>
          <cell r="O216">
            <v>65</v>
          </cell>
          <cell r="P216">
            <v>43</v>
          </cell>
          <cell r="Q216">
            <v>0.215</v>
          </cell>
          <cell r="R216">
            <v>0.16250000000000001</v>
          </cell>
          <cell r="S216">
            <v>7.166666666666667E-2</v>
          </cell>
          <cell r="T216" t="str">
            <v>--</v>
          </cell>
          <cell r="U216">
            <v>50</v>
          </cell>
          <cell r="V216">
            <v>50</v>
          </cell>
          <cell r="W216">
            <v>43</v>
          </cell>
          <cell r="X216">
            <v>30</v>
          </cell>
          <cell r="Y216">
            <v>43</v>
          </cell>
          <cell r="Z216">
            <v>108</v>
          </cell>
        </row>
        <row r="217">
          <cell r="I217">
            <v>43</v>
          </cell>
          <cell r="J217">
            <v>101</v>
          </cell>
          <cell r="K217">
            <v>71</v>
          </cell>
          <cell r="L217">
            <v>86</v>
          </cell>
          <cell r="N217">
            <v>101</v>
          </cell>
          <cell r="O217">
            <v>76</v>
          </cell>
          <cell r="P217">
            <v>50</v>
          </cell>
          <cell r="Q217">
            <v>0.25</v>
          </cell>
          <cell r="R217">
            <v>0.19</v>
          </cell>
          <cell r="S217">
            <v>8.3333333333333343E-2</v>
          </cell>
          <cell r="T217" t="str">
            <v>--</v>
          </cell>
          <cell r="U217">
            <v>58</v>
          </cell>
          <cell r="V217">
            <v>58</v>
          </cell>
          <cell r="W217">
            <v>50</v>
          </cell>
          <cell r="X217">
            <v>35</v>
          </cell>
          <cell r="Y217">
            <v>50</v>
          </cell>
          <cell r="Z217">
            <v>126</v>
          </cell>
        </row>
        <row r="218">
          <cell r="I218">
            <v>49</v>
          </cell>
          <cell r="J218">
            <v>115</v>
          </cell>
          <cell r="K218">
            <v>81</v>
          </cell>
          <cell r="L218">
            <v>98</v>
          </cell>
          <cell r="N218">
            <v>115</v>
          </cell>
          <cell r="O218">
            <v>86</v>
          </cell>
          <cell r="P218">
            <v>58</v>
          </cell>
          <cell r="Q218">
            <v>0.28999999999999998</v>
          </cell>
          <cell r="R218">
            <v>0.215</v>
          </cell>
          <cell r="S218">
            <v>9.6666666666666665E-2</v>
          </cell>
          <cell r="T218" t="str">
            <v>--</v>
          </cell>
          <cell r="U218">
            <v>66</v>
          </cell>
          <cell r="V218">
            <v>66</v>
          </cell>
          <cell r="W218">
            <v>58</v>
          </cell>
          <cell r="X218">
            <v>40</v>
          </cell>
          <cell r="Y218">
            <v>58</v>
          </cell>
          <cell r="Z218">
            <v>144</v>
          </cell>
        </row>
        <row r="219">
          <cell r="I219">
            <v>12</v>
          </cell>
          <cell r="J219">
            <v>0</v>
          </cell>
          <cell r="K219">
            <v>0</v>
          </cell>
          <cell r="L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 t="str">
            <v>--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</row>
        <row r="220">
          <cell r="I220">
            <v>24</v>
          </cell>
          <cell r="J220">
            <v>0</v>
          </cell>
          <cell r="K220">
            <v>0</v>
          </cell>
          <cell r="L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</row>
        <row r="221">
          <cell r="I221">
            <v>36</v>
          </cell>
          <cell r="J221">
            <v>0</v>
          </cell>
          <cell r="K221">
            <v>0</v>
          </cell>
          <cell r="L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</row>
        <row r="222">
          <cell r="I222">
            <v>47</v>
          </cell>
          <cell r="J222">
            <v>0</v>
          </cell>
          <cell r="K222">
            <v>0</v>
          </cell>
          <cell r="L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</row>
        <row r="223">
          <cell r="I223">
            <v>59</v>
          </cell>
          <cell r="J223">
            <v>0</v>
          </cell>
          <cell r="K223">
            <v>0</v>
          </cell>
          <cell r="L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</row>
        <row r="224">
          <cell r="I224">
            <v>71</v>
          </cell>
          <cell r="J224">
            <v>0</v>
          </cell>
          <cell r="K224">
            <v>0</v>
          </cell>
          <cell r="L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</row>
        <row r="225">
          <cell r="I225">
            <v>83</v>
          </cell>
          <cell r="J225">
            <v>0</v>
          </cell>
          <cell r="K225">
            <v>0</v>
          </cell>
          <cell r="L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</row>
        <row r="226">
          <cell r="I226">
            <v>95</v>
          </cell>
          <cell r="J226">
            <v>0</v>
          </cell>
          <cell r="K226">
            <v>0</v>
          </cell>
          <cell r="L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</row>
        <row r="227">
          <cell r="I227">
            <v>11</v>
          </cell>
          <cell r="J227">
            <v>9</v>
          </cell>
          <cell r="K227">
            <v>9</v>
          </cell>
          <cell r="L227">
            <v>7</v>
          </cell>
          <cell r="N227">
            <v>11</v>
          </cell>
          <cell r="O227">
            <v>6</v>
          </cell>
          <cell r="P227">
            <v>5</v>
          </cell>
          <cell r="Q227">
            <v>2.5000000000000001E-2</v>
          </cell>
          <cell r="R227">
            <v>1.4999999999999999E-2</v>
          </cell>
          <cell r="S227">
            <v>8.3333333333333332E-3</v>
          </cell>
          <cell r="T227" t="str">
            <v>--</v>
          </cell>
          <cell r="U227">
            <v>3</v>
          </cell>
          <cell r="V227">
            <v>5</v>
          </cell>
          <cell r="W227">
            <v>5</v>
          </cell>
          <cell r="X227">
            <v>5</v>
          </cell>
          <cell r="Y227">
            <v>5</v>
          </cell>
          <cell r="Z227">
            <v>13</v>
          </cell>
        </row>
        <row r="228">
          <cell r="I228">
            <v>22</v>
          </cell>
          <cell r="J228">
            <v>18</v>
          </cell>
          <cell r="K228">
            <v>18</v>
          </cell>
          <cell r="L228">
            <v>14</v>
          </cell>
          <cell r="N228">
            <v>22</v>
          </cell>
          <cell r="O228">
            <v>12</v>
          </cell>
          <cell r="P228">
            <v>10</v>
          </cell>
          <cell r="Q228">
            <v>0.05</v>
          </cell>
          <cell r="R228">
            <v>0.03</v>
          </cell>
          <cell r="S228">
            <v>1.6666666666666666E-2</v>
          </cell>
          <cell r="T228" t="str">
            <v>--</v>
          </cell>
          <cell r="U228">
            <v>6</v>
          </cell>
          <cell r="V228">
            <v>9</v>
          </cell>
          <cell r="W228">
            <v>9</v>
          </cell>
          <cell r="X228">
            <v>9</v>
          </cell>
          <cell r="Y228">
            <v>10</v>
          </cell>
          <cell r="Z228">
            <v>26</v>
          </cell>
        </row>
        <row r="229">
          <cell r="I229">
            <v>33</v>
          </cell>
          <cell r="J229">
            <v>27</v>
          </cell>
          <cell r="K229">
            <v>27</v>
          </cell>
          <cell r="L229">
            <v>20</v>
          </cell>
          <cell r="N229">
            <v>33</v>
          </cell>
          <cell r="O229">
            <v>18</v>
          </cell>
          <cell r="P229">
            <v>15</v>
          </cell>
          <cell r="Q229">
            <v>7.4999999999999997E-2</v>
          </cell>
          <cell r="R229">
            <v>4.4999999999999998E-2</v>
          </cell>
          <cell r="S229">
            <v>2.5000000000000001E-2</v>
          </cell>
          <cell r="T229" t="str">
            <v>--</v>
          </cell>
          <cell r="U229">
            <v>10</v>
          </cell>
          <cell r="V229">
            <v>14</v>
          </cell>
          <cell r="W229">
            <v>14</v>
          </cell>
          <cell r="X229">
            <v>14</v>
          </cell>
          <cell r="Y229">
            <v>16</v>
          </cell>
          <cell r="Z229">
            <v>39</v>
          </cell>
        </row>
        <row r="230">
          <cell r="I230">
            <v>44</v>
          </cell>
          <cell r="J230">
            <v>36</v>
          </cell>
          <cell r="K230">
            <v>36</v>
          </cell>
          <cell r="L230">
            <v>27</v>
          </cell>
          <cell r="N230">
            <v>44</v>
          </cell>
          <cell r="O230">
            <v>24</v>
          </cell>
          <cell r="P230">
            <v>20</v>
          </cell>
          <cell r="Q230">
            <v>0.1</v>
          </cell>
          <cell r="R230">
            <v>0.06</v>
          </cell>
          <cell r="S230">
            <v>3.3333333333333333E-2</v>
          </cell>
          <cell r="T230" t="str">
            <v>--</v>
          </cell>
          <cell r="U230">
            <v>13</v>
          </cell>
          <cell r="V230">
            <v>18</v>
          </cell>
          <cell r="W230">
            <v>18</v>
          </cell>
          <cell r="X230">
            <v>18</v>
          </cell>
          <cell r="Y230">
            <v>21</v>
          </cell>
          <cell r="Z230">
            <v>52</v>
          </cell>
        </row>
        <row r="231">
          <cell r="I231">
            <v>54</v>
          </cell>
          <cell r="J231">
            <v>45</v>
          </cell>
          <cell r="K231">
            <v>45</v>
          </cell>
          <cell r="L231">
            <v>34</v>
          </cell>
          <cell r="N231">
            <v>54</v>
          </cell>
          <cell r="O231">
            <v>31</v>
          </cell>
          <cell r="P231">
            <v>25</v>
          </cell>
          <cell r="Q231">
            <v>0.125</v>
          </cell>
          <cell r="R231">
            <v>7.7499999999999999E-2</v>
          </cell>
          <cell r="S231">
            <v>4.1666666666666671E-2</v>
          </cell>
          <cell r="T231" t="str">
            <v>--</v>
          </cell>
          <cell r="U231">
            <v>16</v>
          </cell>
          <cell r="V231">
            <v>23</v>
          </cell>
          <cell r="W231">
            <v>23</v>
          </cell>
          <cell r="X231">
            <v>23</v>
          </cell>
          <cell r="Y231">
            <v>26</v>
          </cell>
          <cell r="Z231">
            <v>65</v>
          </cell>
        </row>
        <row r="232">
          <cell r="I232">
            <v>65</v>
          </cell>
          <cell r="J232">
            <v>54</v>
          </cell>
          <cell r="K232">
            <v>54</v>
          </cell>
          <cell r="L232">
            <v>41</v>
          </cell>
          <cell r="N232">
            <v>65</v>
          </cell>
          <cell r="O232">
            <v>37</v>
          </cell>
          <cell r="P232">
            <v>30</v>
          </cell>
          <cell r="Q232">
            <v>0.15</v>
          </cell>
          <cell r="R232">
            <v>9.2499999999999999E-2</v>
          </cell>
          <cell r="S232">
            <v>0.05</v>
          </cell>
          <cell r="T232" t="str">
            <v>--</v>
          </cell>
          <cell r="U232">
            <v>19</v>
          </cell>
          <cell r="V232">
            <v>27</v>
          </cell>
          <cell r="W232">
            <v>27</v>
          </cell>
          <cell r="X232">
            <v>27</v>
          </cell>
          <cell r="Y232">
            <v>31</v>
          </cell>
          <cell r="Z232">
            <v>78</v>
          </cell>
        </row>
        <row r="233">
          <cell r="I233">
            <v>76</v>
          </cell>
          <cell r="J233">
            <v>63</v>
          </cell>
          <cell r="K233">
            <v>63</v>
          </cell>
          <cell r="L233">
            <v>48</v>
          </cell>
          <cell r="N233">
            <v>76</v>
          </cell>
          <cell r="O233">
            <v>43</v>
          </cell>
          <cell r="P233">
            <v>35</v>
          </cell>
          <cell r="Q233">
            <v>0.17499999999999999</v>
          </cell>
          <cell r="R233">
            <v>0.1075</v>
          </cell>
          <cell r="S233">
            <v>5.8333333333333327E-2</v>
          </cell>
          <cell r="T233" t="str">
            <v>--</v>
          </cell>
          <cell r="U233">
            <v>22</v>
          </cell>
          <cell r="V233">
            <v>32</v>
          </cell>
          <cell r="W233">
            <v>32</v>
          </cell>
          <cell r="X233">
            <v>32</v>
          </cell>
          <cell r="Y233">
            <v>36</v>
          </cell>
          <cell r="Z233">
            <v>91</v>
          </cell>
        </row>
        <row r="234">
          <cell r="I234">
            <v>87</v>
          </cell>
          <cell r="J234">
            <v>73</v>
          </cell>
          <cell r="K234">
            <v>73</v>
          </cell>
          <cell r="L234">
            <v>54</v>
          </cell>
          <cell r="N234">
            <v>87</v>
          </cell>
          <cell r="O234">
            <v>49</v>
          </cell>
          <cell r="P234">
            <v>40</v>
          </cell>
          <cell r="Q234">
            <v>0.2</v>
          </cell>
          <cell r="R234">
            <v>0.1225</v>
          </cell>
          <cell r="S234">
            <v>6.6666666666666666E-2</v>
          </cell>
          <cell r="T234" t="str">
            <v>--</v>
          </cell>
          <cell r="U234">
            <v>25</v>
          </cell>
          <cell r="V234">
            <v>36</v>
          </cell>
          <cell r="W234">
            <v>36</v>
          </cell>
          <cell r="X234">
            <v>36</v>
          </cell>
          <cell r="Y234">
            <v>42</v>
          </cell>
          <cell r="Z234">
            <v>104</v>
          </cell>
        </row>
        <row r="235">
          <cell r="I235">
            <v>6</v>
          </cell>
          <cell r="J235">
            <v>10</v>
          </cell>
          <cell r="K235">
            <v>10</v>
          </cell>
          <cell r="L235">
            <v>8</v>
          </cell>
          <cell r="N235">
            <v>12</v>
          </cell>
          <cell r="O235">
            <v>7</v>
          </cell>
          <cell r="P235">
            <v>6</v>
          </cell>
          <cell r="Q235">
            <v>0.03</v>
          </cell>
          <cell r="R235">
            <v>1.7500000000000002E-2</v>
          </cell>
          <cell r="S235">
            <v>0.01</v>
          </cell>
          <cell r="T235" t="str">
            <v>--</v>
          </cell>
          <cell r="U235">
            <v>4</v>
          </cell>
          <cell r="V235">
            <v>5</v>
          </cell>
          <cell r="W235">
            <v>5</v>
          </cell>
          <cell r="X235">
            <v>5</v>
          </cell>
          <cell r="Y235">
            <v>6</v>
          </cell>
          <cell r="Z235">
            <v>15</v>
          </cell>
        </row>
        <row r="236">
          <cell r="I236">
            <v>12</v>
          </cell>
          <cell r="J236">
            <v>21</v>
          </cell>
          <cell r="K236">
            <v>21</v>
          </cell>
          <cell r="L236">
            <v>16</v>
          </cell>
          <cell r="N236">
            <v>25</v>
          </cell>
          <cell r="O236">
            <v>14</v>
          </cell>
          <cell r="P236">
            <v>11</v>
          </cell>
          <cell r="Q236">
            <v>5.5E-2</v>
          </cell>
          <cell r="R236">
            <v>3.5000000000000003E-2</v>
          </cell>
          <cell r="S236">
            <v>1.8333333333333333E-2</v>
          </cell>
          <cell r="T236" t="str">
            <v>--</v>
          </cell>
          <cell r="U236">
            <v>7</v>
          </cell>
          <cell r="V236">
            <v>10</v>
          </cell>
          <cell r="W236">
            <v>10</v>
          </cell>
          <cell r="X236">
            <v>10</v>
          </cell>
          <cell r="Y236">
            <v>12</v>
          </cell>
          <cell r="Z236">
            <v>30</v>
          </cell>
        </row>
        <row r="237">
          <cell r="I237">
            <v>18</v>
          </cell>
          <cell r="J237">
            <v>31</v>
          </cell>
          <cell r="K237">
            <v>31</v>
          </cell>
          <cell r="L237">
            <v>23</v>
          </cell>
          <cell r="N237">
            <v>37</v>
          </cell>
          <cell r="O237">
            <v>21</v>
          </cell>
          <cell r="P237">
            <v>17</v>
          </cell>
          <cell r="Q237">
            <v>8.5000000000000006E-2</v>
          </cell>
          <cell r="R237">
            <v>5.2499999999999998E-2</v>
          </cell>
          <cell r="S237">
            <v>2.8333333333333335E-2</v>
          </cell>
          <cell r="T237" t="str">
            <v>--</v>
          </cell>
          <cell r="U237">
            <v>11</v>
          </cell>
          <cell r="V237">
            <v>16</v>
          </cell>
          <cell r="W237">
            <v>16</v>
          </cell>
          <cell r="X237">
            <v>16</v>
          </cell>
          <cell r="Y237">
            <v>18</v>
          </cell>
          <cell r="Z237">
            <v>45</v>
          </cell>
        </row>
        <row r="238">
          <cell r="I238">
            <v>24</v>
          </cell>
          <cell r="J238">
            <v>42</v>
          </cell>
          <cell r="K238">
            <v>42</v>
          </cell>
          <cell r="L238">
            <v>31</v>
          </cell>
          <cell r="N238">
            <v>50</v>
          </cell>
          <cell r="O238">
            <v>28</v>
          </cell>
          <cell r="P238">
            <v>23</v>
          </cell>
          <cell r="Q238">
            <v>0.115</v>
          </cell>
          <cell r="R238">
            <v>7.0000000000000007E-2</v>
          </cell>
          <cell r="S238">
            <v>3.8333333333333337E-2</v>
          </cell>
          <cell r="T238" t="str">
            <v>--</v>
          </cell>
          <cell r="U238">
            <v>15</v>
          </cell>
          <cell r="V238">
            <v>21</v>
          </cell>
          <cell r="W238">
            <v>21</v>
          </cell>
          <cell r="X238">
            <v>21</v>
          </cell>
          <cell r="Y238">
            <v>24</v>
          </cell>
          <cell r="Z238">
            <v>60</v>
          </cell>
        </row>
        <row r="239">
          <cell r="I239">
            <v>31</v>
          </cell>
          <cell r="J239">
            <v>52</v>
          </cell>
          <cell r="K239">
            <v>52</v>
          </cell>
          <cell r="L239">
            <v>39</v>
          </cell>
          <cell r="N239">
            <v>62</v>
          </cell>
          <cell r="O239">
            <v>35</v>
          </cell>
          <cell r="P239">
            <v>29</v>
          </cell>
          <cell r="Q239">
            <v>0.14499999999999999</v>
          </cell>
          <cell r="R239">
            <v>8.7499999999999994E-2</v>
          </cell>
          <cell r="S239">
            <v>4.8333333333333332E-2</v>
          </cell>
          <cell r="T239" t="str">
            <v>--</v>
          </cell>
          <cell r="U239">
            <v>18</v>
          </cell>
          <cell r="V239">
            <v>26</v>
          </cell>
          <cell r="W239">
            <v>26</v>
          </cell>
          <cell r="X239">
            <v>26</v>
          </cell>
          <cell r="Y239">
            <v>30</v>
          </cell>
          <cell r="Z239">
            <v>75</v>
          </cell>
        </row>
        <row r="240">
          <cell r="I240">
            <v>37</v>
          </cell>
          <cell r="J240">
            <v>62</v>
          </cell>
          <cell r="K240">
            <v>62</v>
          </cell>
          <cell r="L240">
            <v>47</v>
          </cell>
          <cell r="N240">
            <v>75</v>
          </cell>
          <cell r="O240">
            <v>42</v>
          </cell>
          <cell r="P240">
            <v>34</v>
          </cell>
          <cell r="Q240">
            <v>0.17</v>
          </cell>
          <cell r="R240">
            <v>0.105</v>
          </cell>
          <cell r="S240">
            <v>5.6666666666666671E-2</v>
          </cell>
          <cell r="T240" t="str">
            <v>--</v>
          </cell>
          <cell r="U240">
            <v>22</v>
          </cell>
          <cell r="V240">
            <v>31</v>
          </cell>
          <cell r="W240">
            <v>31</v>
          </cell>
          <cell r="X240">
            <v>31</v>
          </cell>
          <cell r="Y240">
            <v>36</v>
          </cell>
          <cell r="Z240">
            <v>90</v>
          </cell>
        </row>
        <row r="241">
          <cell r="I241">
            <v>43</v>
          </cell>
          <cell r="J241">
            <v>73</v>
          </cell>
          <cell r="K241">
            <v>73</v>
          </cell>
          <cell r="L241">
            <v>55</v>
          </cell>
          <cell r="N241">
            <v>87</v>
          </cell>
          <cell r="O241">
            <v>49</v>
          </cell>
          <cell r="P241">
            <v>40</v>
          </cell>
          <cell r="Q241">
            <v>0.2</v>
          </cell>
          <cell r="R241">
            <v>0.1225</v>
          </cell>
          <cell r="S241">
            <v>6.6666666666666666E-2</v>
          </cell>
          <cell r="T241" t="str">
            <v>--</v>
          </cell>
          <cell r="U241">
            <v>25</v>
          </cell>
          <cell r="V241">
            <v>36</v>
          </cell>
          <cell r="W241">
            <v>36</v>
          </cell>
          <cell r="X241">
            <v>36</v>
          </cell>
          <cell r="Y241">
            <v>42</v>
          </cell>
          <cell r="Z241">
            <v>105</v>
          </cell>
        </row>
        <row r="242">
          <cell r="I242">
            <v>49</v>
          </cell>
          <cell r="J242">
            <v>83</v>
          </cell>
          <cell r="K242">
            <v>83</v>
          </cell>
          <cell r="L242">
            <v>62</v>
          </cell>
          <cell r="N242">
            <v>100</v>
          </cell>
          <cell r="O242">
            <v>56</v>
          </cell>
          <cell r="P242">
            <v>46</v>
          </cell>
          <cell r="Q242">
            <v>0.23</v>
          </cell>
          <cell r="R242">
            <v>0.14000000000000001</v>
          </cell>
          <cell r="S242">
            <v>7.6666666666666675E-2</v>
          </cell>
          <cell r="T242" t="str">
            <v>--</v>
          </cell>
          <cell r="U242">
            <v>29</v>
          </cell>
          <cell r="V242">
            <v>42</v>
          </cell>
          <cell r="W242">
            <v>42</v>
          </cell>
          <cell r="X242">
            <v>42</v>
          </cell>
          <cell r="Y242">
            <v>48</v>
          </cell>
          <cell r="Z242">
            <v>120</v>
          </cell>
        </row>
        <row r="243">
          <cell r="I243">
            <v>6</v>
          </cell>
          <cell r="J243">
            <v>14</v>
          </cell>
          <cell r="K243">
            <v>14</v>
          </cell>
          <cell r="L243">
            <v>11</v>
          </cell>
          <cell r="N243">
            <v>17</v>
          </cell>
          <cell r="O243">
            <v>10</v>
          </cell>
          <cell r="P243">
            <v>8</v>
          </cell>
          <cell r="Q243">
            <v>0.04</v>
          </cell>
          <cell r="R243">
            <v>2.5000000000000001E-2</v>
          </cell>
          <cell r="S243">
            <v>1.3333333333333332E-2</v>
          </cell>
          <cell r="T243" t="str">
            <v>--</v>
          </cell>
          <cell r="U243">
            <v>5</v>
          </cell>
          <cell r="V243">
            <v>7</v>
          </cell>
          <cell r="W243">
            <v>7</v>
          </cell>
          <cell r="X243">
            <v>7</v>
          </cell>
          <cell r="Y243">
            <v>8</v>
          </cell>
          <cell r="Z243">
            <v>21</v>
          </cell>
        </row>
        <row r="244">
          <cell r="I244">
            <v>13</v>
          </cell>
          <cell r="J244">
            <v>29</v>
          </cell>
          <cell r="K244">
            <v>29</v>
          </cell>
          <cell r="L244">
            <v>22</v>
          </cell>
          <cell r="N244">
            <v>35</v>
          </cell>
          <cell r="O244">
            <v>19</v>
          </cell>
          <cell r="P244">
            <v>16</v>
          </cell>
          <cell r="Q244">
            <v>0.08</v>
          </cell>
          <cell r="R244">
            <v>4.7500000000000001E-2</v>
          </cell>
          <cell r="S244">
            <v>2.6666666666666665E-2</v>
          </cell>
          <cell r="T244" t="str">
            <v>--</v>
          </cell>
          <cell r="U244">
            <v>10</v>
          </cell>
          <cell r="V244">
            <v>14</v>
          </cell>
          <cell r="W244">
            <v>14</v>
          </cell>
          <cell r="X244">
            <v>14</v>
          </cell>
          <cell r="Y244">
            <v>17</v>
          </cell>
          <cell r="Z244">
            <v>41</v>
          </cell>
        </row>
        <row r="245">
          <cell r="I245">
            <v>19</v>
          </cell>
          <cell r="J245">
            <v>43</v>
          </cell>
          <cell r="K245">
            <v>43</v>
          </cell>
          <cell r="L245">
            <v>32</v>
          </cell>
          <cell r="N245">
            <v>52</v>
          </cell>
          <cell r="O245">
            <v>29</v>
          </cell>
          <cell r="P245">
            <v>24</v>
          </cell>
          <cell r="Q245">
            <v>0.12</v>
          </cell>
          <cell r="R245">
            <v>7.2499999999999995E-2</v>
          </cell>
          <cell r="S245">
            <v>0.04</v>
          </cell>
          <cell r="T245" t="str">
            <v>--</v>
          </cell>
          <cell r="U245">
            <v>15</v>
          </cell>
          <cell r="V245">
            <v>22</v>
          </cell>
          <cell r="W245">
            <v>22</v>
          </cell>
          <cell r="X245">
            <v>22</v>
          </cell>
          <cell r="Y245">
            <v>25</v>
          </cell>
          <cell r="Z245">
            <v>62</v>
          </cell>
        </row>
        <row r="246">
          <cell r="I246">
            <v>26</v>
          </cell>
          <cell r="J246">
            <v>58</v>
          </cell>
          <cell r="K246">
            <v>58</v>
          </cell>
          <cell r="L246">
            <v>43</v>
          </cell>
          <cell r="N246">
            <v>69</v>
          </cell>
          <cell r="O246">
            <v>39</v>
          </cell>
          <cell r="P246">
            <v>32</v>
          </cell>
          <cell r="Q246">
            <v>0.16</v>
          </cell>
          <cell r="R246">
            <v>9.7500000000000003E-2</v>
          </cell>
          <cell r="S246">
            <v>5.333333333333333E-2</v>
          </cell>
          <cell r="T246" t="str">
            <v>--</v>
          </cell>
          <cell r="U246">
            <v>20</v>
          </cell>
          <cell r="V246">
            <v>29</v>
          </cell>
          <cell r="W246">
            <v>29</v>
          </cell>
          <cell r="X246">
            <v>29</v>
          </cell>
          <cell r="Y246">
            <v>33</v>
          </cell>
          <cell r="Z246">
            <v>83</v>
          </cell>
        </row>
        <row r="247">
          <cell r="I247">
            <v>32</v>
          </cell>
          <cell r="J247">
            <v>72</v>
          </cell>
          <cell r="K247">
            <v>72</v>
          </cell>
          <cell r="L247">
            <v>54</v>
          </cell>
          <cell r="N247">
            <v>86</v>
          </cell>
          <cell r="O247">
            <v>49</v>
          </cell>
          <cell r="P247">
            <v>40</v>
          </cell>
          <cell r="Q247">
            <v>0.2</v>
          </cell>
          <cell r="R247">
            <v>0.1225</v>
          </cell>
          <cell r="S247">
            <v>6.6666666666666666E-2</v>
          </cell>
          <cell r="T247" t="str">
            <v>--</v>
          </cell>
          <cell r="U247">
            <v>25</v>
          </cell>
          <cell r="V247">
            <v>36</v>
          </cell>
          <cell r="W247">
            <v>36</v>
          </cell>
          <cell r="X247">
            <v>36</v>
          </cell>
          <cell r="Y247">
            <v>41</v>
          </cell>
          <cell r="Z247">
            <v>104</v>
          </cell>
        </row>
        <row r="248">
          <cell r="I248">
            <v>39</v>
          </cell>
          <cell r="J248">
            <v>86</v>
          </cell>
          <cell r="K248">
            <v>86</v>
          </cell>
          <cell r="L248">
            <v>65</v>
          </cell>
          <cell r="N248">
            <v>104</v>
          </cell>
          <cell r="O248">
            <v>58</v>
          </cell>
          <cell r="P248">
            <v>48</v>
          </cell>
          <cell r="Q248">
            <v>0.24</v>
          </cell>
          <cell r="R248">
            <v>0.14499999999999999</v>
          </cell>
          <cell r="S248">
            <v>0.08</v>
          </cell>
          <cell r="T248" t="str">
            <v>--</v>
          </cell>
          <cell r="U248">
            <v>30</v>
          </cell>
          <cell r="V248">
            <v>43</v>
          </cell>
          <cell r="W248">
            <v>43</v>
          </cell>
          <cell r="X248">
            <v>43</v>
          </cell>
          <cell r="Y248">
            <v>50</v>
          </cell>
          <cell r="Z248">
            <v>124</v>
          </cell>
        </row>
        <row r="249">
          <cell r="I249">
            <v>45</v>
          </cell>
          <cell r="J249">
            <v>101</v>
          </cell>
          <cell r="K249">
            <v>101</v>
          </cell>
          <cell r="L249">
            <v>76</v>
          </cell>
          <cell r="N249">
            <v>121</v>
          </cell>
          <cell r="O249">
            <v>68</v>
          </cell>
          <cell r="P249">
            <v>55</v>
          </cell>
          <cell r="Q249">
            <v>0.27500000000000002</v>
          </cell>
          <cell r="R249">
            <v>0.17</v>
          </cell>
          <cell r="S249">
            <v>9.166666666666666E-2</v>
          </cell>
          <cell r="T249" t="str">
            <v>--</v>
          </cell>
          <cell r="U249">
            <v>35</v>
          </cell>
          <cell r="V249">
            <v>50</v>
          </cell>
          <cell r="W249">
            <v>50</v>
          </cell>
          <cell r="X249">
            <v>50</v>
          </cell>
          <cell r="Y249">
            <v>58</v>
          </cell>
          <cell r="Z249">
            <v>145</v>
          </cell>
        </row>
        <row r="250">
          <cell r="I250">
            <v>52</v>
          </cell>
          <cell r="J250">
            <v>115</v>
          </cell>
          <cell r="K250">
            <v>115</v>
          </cell>
          <cell r="L250">
            <v>86</v>
          </cell>
          <cell r="N250">
            <v>138</v>
          </cell>
          <cell r="O250">
            <v>78</v>
          </cell>
          <cell r="P250">
            <v>63</v>
          </cell>
          <cell r="Q250">
            <v>0.315</v>
          </cell>
          <cell r="R250">
            <v>0.19500000000000001</v>
          </cell>
          <cell r="S250">
            <v>0.105</v>
          </cell>
          <cell r="T250" t="str">
            <v>--</v>
          </cell>
          <cell r="U250">
            <v>40</v>
          </cell>
          <cell r="V250">
            <v>58</v>
          </cell>
          <cell r="W250">
            <v>58</v>
          </cell>
          <cell r="X250">
            <v>58</v>
          </cell>
          <cell r="Y250">
            <v>66</v>
          </cell>
          <cell r="Z250">
            <v>166</v>
          </cell>
        </row>
        <row r="251">
          <cell r="I251">
            <v>13</v>
          </cell>
          <cell r="J251">
            <v>0</v>
          </cell>
          <cell r="K251">
            <v>0</v>
          </cell>
          <cell r="L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 t="str">
            <v>--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</row>
        <row r="252">
          <cell r="I252">
            <v>25</v>
          </cell>
          <cell r="J252">
            <v>0</v>
          </cell>
          <cell r="K252">
            <v>0</v>
          </cell>
          <cell r="L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</row>
        <row r="253">
          <cell r="I253">
            <v>38</v>
          </cell>
          <cell r="J253">
            <v>0</v>
          </cell>
          <cell r="K253">
            <v>0</v>
          </cell>
          <cell r="L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</row>
        <row r="254">
          <cell r="I254">
            <v>50</v>
          </cell>
          <cell r="J254">
            <v>0</v>
          </cell>
          <cell r="K254">
            <v>0</v>
          </cell>
          <cell r="L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</row>
        <row r="255">
          <cell r="I255">
            <v>63</v>
          </cell>
          <cell r="J255">
            <v>0</v>
          </cell>
          <cell r="K255">
            <v>0</v>
          </cell>
          <cell r="L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 t="str">
            <v>--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</row>
        <row r="256">
          <cell r="I256">
            <v>75</v>
          </cell>
          <cell r="J256">
            <v>0</v>
          </cell>
          <cell r="K256">
            <v>0</v>
          </cell>
          <cell r="L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</row>
        <row r="257">
          <cell r="I257">
            <v>88</v>
          </cell>
          <cell r="J257">
            <v>0</v>
          </cell>
          <cell r="K257">
            <v>0</v>
          </cell>
          <cell r="L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</row>
        <row r="258">
          <cell r="I258">
            <v>101</v>
          </cell>
          <cell r="J258">
            <v>0</v>
          </cell>
          <cell r="K258">
            <v>0</v>
          </cell>
          <cell r="L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</row>
        <row r="259">
          <cell r="I259">
            <v>8</v>
          </cell>
          <cell r="J259">
            <v>8</v>
          </cell>
          <cell r="K259">
            <v>5</v>
          </cell>
          <cell r="L259">
            <v>6</v>
          </cell>
          <cell r="N259">
            <v>7</v>
          </cell>
          <cell r="O259">
            <v>5</v>
          </cell>
          <cell r="P259">
            <v>5</v>
          </cell>
          <cell r="Q259">
            <v>2.5000000000000001E-2</v>
          </cell>
          <cell r="R259">
            <v>1.2500000000000001E-2</v>
          </cell>
          <cell r="S259">
            <v>8.3333333333333332E-3</v>
          </cell>
          <cell r="T259" t="str">
            <v>--</v>
          </cell>
          <cell r="U259">
            <v>5</v>
          </cell>
          <cell r="V259">
            <v>5</v>
          </cell>
          <cell r="W259">
            <v>3</v>
          </cell>
          <cell r="X259">
            <v>5</v>
          </cell>
          <cell r="Y259">
            <v>5</v>
          </cell>
          <cell r="Z259">
            <v>11</v>
          </cell>
        </row>
        <row r="260">
          <cell r="I260">
            <v>15</v>
          </cell>
          <cell r="J260">
            <v>16</v>
          </cell>
          <cell r="K260">
            <v>11</v>
          </cell>
          <cell r="L260">
            <v>13</v>
          </cell>
          <cell r="N260">
            <v>15</v>
          </cell>
          <cell r="O260">
            <v>10</v>
          </cell>
          <cell r="P260">
            <v>10</v>
          </cell>
          <cell r="Q260">
            <v>0.05</v>
          </cell>
          <cell r="R260">
            <v>2.5000000000000001E-2</v>
          </cell>
          <cell r="S260">
            <v>1.6666666666666666E-2</v>
          </cell>
          <cell r="T260" t="str">
            <v>--</v>
          </cell>
          <cell r="U260">
            <v>9</v>
          </cell>
          <cell r="V260">
            <v>10</v>
          </cell>
          <cell r="W260">
            <v>6</v>
          </cell>
          <cell r="X260">
            <v>10</v>
          </cell>
          <cell r="Y260">
            <v>9</v>
          </cell>
          <cell r="Z260">
            <v>23</v>
          </cell>
        </row>
        <row r="261">
          <cell r="I261">
            <v>23</v>
          </cell>
          <cell r="J261">
            <v>24</v>
          </cell>
          <cell r="K261">
            <v>16</v>
          </cell>
          <cell r="L261">
            <v>19</v>
          </cell>
          <cell r="N261">
            <v>22</v>
          </cell>
          <cell r="O261">
            <v>14</v>
          </cell>
          <cell r="P261">
            <v>14</v>
          </cell>
          <cell r="Q261">
            <v>7.0000000000000007E-2</v>
          </cell>
          <cell r="R261">
            <v>3.5000000000000003E-2</v>
          </cell>
          <cell r="S261">
            <v>2.3333333333333334E-2</v>
          </cell>
          <cell r="T261" t="str">
            <v>--</v>
          </cell>
          <cell r="U261">
            <v>14</v>
          </cell>
          <cell r="V261">
            <v>16</v>
          </cell>
          <cell r="W261">
            <v>10</v>
          </cell>
          <cell r="X261">
            <v>16</v>
          </cell>
          <cell r="Y261">
            <v>14</v>
          </cell>
          <cell r="Z261">
            <v>34</v>
          </cell>
        </row>
        <row r="262">
          <cell r="I262">
            <v>31</v>
          </cell>
          <cell r="J262">
            <v>32</v>
          </cell>
          <cell r="K262">
            <v>22</v>
          </cell>
          <cell r="L262">
            <v>25</v>
          </cell>
          <cell r="N262">
            <v>29</v>
          </cell>
          <cell r="O262">
            <v>19</v>
          </cell>
          <cell r="P262">
            <v>19</v>
          </cell>
          <cell r="Q262">
            <v>9.5000000000000001E-2</v>
          </cell>
          <cell r="R262">
            <v>4.7500000000000001E-2</v>
          </cell>
          <cell r="S262">
            <v>3.1666666666666662E-2</v>
          </cell>
          <cell r="T262" t="str">
            <v>--</v>
          </cell>
          <cell r="U262">
            <v>18</v>
          </cell>
          <cell r="V262">
            <v>21</v>
          </cell>
          <cell r="W262">
            <v>13</v>
          </cell>
          <cell r="X262">
            <v>21</v>
          </cell>
          <cell r="Y262">
            <v>18</v>
          </cell>
          <cell r="Z262">
            <v>45</v>
          </cell>
        </row>
        <row r="263">
          <cell r="I263">
            <v>38</v>
          </cell>
          <cell r="J263">
            <v>40</v>
          </cell>
          <cell r="K263">
            <v>27</v>
          </cell>
          <cell r="L263">
            <v>32</v>
          </cell>
          <cell r="N263">
            <v>36</v>
          </cell>
          <cell r="O263">
            <v>24</v>
          </cell>
          <cell r="P263">
            <v>24</v>
          </cell>
          <cell r="Q263">
            <v>0.12</v>
          </cell>
          <cell r="R263">
            <v>0.06</v>
          </cell>
          <cell r="S263">
            <v>0.04</v>
          </cell>
          <cell r="T263" t="str">
            <v>--</v>
          </cell>
          <cell r="U263">
            <v>23</v>
          </cell>
          <cell r="V263">
            <v>26</v>
          </cell>
          <cell r="W263">
            <v>16</v>
          </cell>
          <cell r="X263">
            <v>26</v>
          </cell>
          <cell r="Y263">
            <v>23</v>
          </cell>
          <cell r="Z263">
            <v>57</v>
          </cell>
        </row>
        <row r="264">
          <cell r="I264">
            <v>46</v>
          </cell>
          <cell r="J264">
            <v>48</v>
          </cell>
          <cell r="K264">
            <v>33</v>
          </cell>
          <cell r="L264">
            <v>38</v>
          </cell>
          <cell r="N264">
            <v>44</v>
          </cell>
          <cell r="O264">
            <v>29</v>
          </cell>
          <cell r="P264">
            <v>29</v>
          </cell>
          <cell r="Q264">
            <v>0.14499999999999999</v>
          </cell>
          <cell r="R264">
            <v>7.2499999999999995E-2</v>
          </cell>
          <cell r="S264">
            <v>4.8333333333333332E-2</v>
          </cell>
          <cell r="T264" t="str">
            <v>--</v>
          </cell>
          <cell r="U264">
            <v>27</v>
          </cell>
          <cell r="V264">
            <v>31</v>
          </cell>
          <cell r="W264">
            <v>19</v>
          </cell>
          <cell r="X264">
            <v>31</v>
          </cell>
          <cell r="Y264">
            <v>27</v>
          </cell>
          <cell r="Z264">
            <v>68</v>
          </cell>
        </row>
        <row r="265">
          <cell r="I265">
            <v>54</v>
          </cell>
          <cell r="J265">
            <v>56</v>
          </cell>
          <cell r="K265">
            <v>38</v>
          </cell>
          <cell r="L265">
            <v>44</v>
          </cell>
          <cell r="N265">
            <v>51</v>
          </cell>
          <cell r="O265">
            <v>33</v>
          </cell>
          <cell r="P265">
            <v>33</v>
          </cell>
          <cell r="Q265">
            <v>0.16500000000000001</v>
          </cell>
          <cell r="R265">
            <v>8.2500000000000004E-2</v>
          </cell>
          <cell r="S265">
            <v>5.5E-2</v>
          </cell>
          <cell r="T265" t="str">
            <v>--</v>
          </cell>
          <cell r="U265">
            <v>32</v>
          </cell>
          <cell r="V265">
            <v>36</v>
          </cell>
          <cell r="W265">
            <v>22</v>
          </cell>
          <cell r="X265">
            <v>36</v>
          </cell>
          <cell r="Y265">
            <v>32</v>
          </cell>
          <cell r="Z265">
            <v>79</v>
          </cell>
        </row>
        <row r="266">
          <cell r="I266">
            <v>61</v>
          </cell>
          <cell r="J266">
            <v>63</v>
          </cell>
          <cell r="K266">
            <v>44</v>
          </cell>
          <cell r="L266">
            <v>51</v>
          </cell>
          <cell r="N266">
            <v>58</v>
          </cell>
          <cell r="O266">
            <v>38</v>
          </cell>
          <cell r="P266">
            <v>38</v>
          </cell>
          <cell r="Q266">
            <v>0.19</v>
          </cell>
          <cell r="R266">
            <v>9.5000000000000001E-2</v>
          </cell>
          <cell r="S266">
            <v>6.3333333333333325E-2</v>
          </cell>
          <cell r="T266" t="str">
            <v>--</v>
          </cell>
          <cell r="U266">
            <v>36</v>
          </cell>
          <cell r="V266">
            <v>42</v>
          </cell>
          <cell r="W266">
            <v>25</v>
          </cell>
          <cell r="X266">
            <v>42</v>
          </cell>
          <cell r="Y266">
            <v>36</v>
          </cell>
          <cell r="Z266">
            <v>91</v>
          </cell>
        </row>
        <row r="267">
          <cell r="I267">
            <v>4</v>
          </cell>
          <cell r="J267">
            <v>9</v>
          </cell>
          <cell r="K267">
            <v>6</v>
          </cell>
          <cell r="L267">
            <v>7</v>
          </cell>
          <cell r="N267">
            <v>8</v>
          </cell>
          <cell r="O267">
            <v>5</v>
          </cell>
          <cell r="P267">
            <v>5</v>
          </cell>
          <cell r="Q267">
            <v>2.5000000000000001E-2</v>
          </cell>
          <cell r="R267">
            <v>1.2500000000000001E-2</v>
          </cell>
          <cell r="S267">
            <v>8.3333333333333332E-3</v>
          </cell>
          <cell r="T267" t="str">
            <v>--</v>
          </cell>
          <cell r="U267">
            <v>5</v>
          </cell>
          <cell r="V267">
            <v>6</v>
          </cell>
          <cell r="W267">
            <v>4</v>
          </cell>
          <cell r="X267">
            <v>6</v>
          </cell>
          <cell r="Y267">
            <v>5</v>
          </cell>
          <cell r="Z267">
            <v>13</v>
          </cell>
        </row>
        <row r="268">
          <cell r="I268">
            <v>9</v>
          </cell>
          <cell r="J268">
            <v>18</v>
          </cell>
          <cell r="K268">
            <v>12</v>
          </cell>
          <cell r="L268">
            <v>15</v>
          </cell>
          <cell r="N268">
            <v>17</v>
          </cell>
          <cell r="O268">
            <v>11</v>
          </cell>
          <cell r="P268">
            <v>11</v>
          </cell>
          <cell r="Q268">
            <v>5.5E-2</v>
          </cell>
          <cell r="R268">
            <v>2.75E-2</v>
          </cell>
          <cell r="S268">
            <v>1.8333333333333333E-2</v>
          </cell>
          <cell r="T268" t="str">
            <v>--</v>
          </cell>
          <cell r="U268">
            <v>10</v>
          </cell>
          <cell r="V268">
            <v>12</v>
          </cell>
          <cell r="W268">
            <v>7</v>
          </cell>
          <cell r="X268">
            <v>12</v>
          </cell>
          <cell r="Y268">
            <v>10</v>
          </cell>
          <cell r="Z268">
            <v>26</v>
          </cell>
        </row>
        <row r="269">
          <cell r="I269">
            <v>13</v>
          </cell>
          <cell r="J269">
            <v>27</v>
          </cell>
          <cell r="K269">
            <v>19</v>
          </cell>
          <cell r="L269">
            <v>22</v>
          </cell>
          <cell r="N269">
            <v>25</v>
          </cell>
          <cell r="O269">
            <v>16</v>
          </cell>
          <cell r="P269">
            <v>16</v>
          </cell>
          <cell r="Q269">
            <v>0.08</v>
          </cell>
          <cell r="R269">
            <v>0.04</v>
          </cell>
          <cell r="S269">
            <v>2.6666666666666665E-2</v>
          </cell>
          <cell r="T269" t="str">
            <v>--</v>
          </cell>
          <cell r="U269">
            <v>16</v>
          </cell>
          <cell r="V269">
            <v>18</v>
          </cell>
          <cell r="W269">
            <v>11</v>
          </cell>
          <cell r="X269">
            <v>18</v>
          </cell>
          <cell r="Y269">
            <v>16</v>
          </cell>
          <cell r="Z269">
            <v>39</v>
          </cell>
        </row>
        <row r="270">
          <cell r="I270">
            <v>17</v>
          </cell>
          <cell r="J270">
            <v>36</v>
          </cell>
          <cell r="K270">
            <v>25</v>
          </cell>
          <cell r="L270">
            <v>29</v>
          </cell>
          <cell r="N270">
            <v>33</v>
          </cell>
          <cell r="O270">
            <v>22</v>
          </cell>
          <cell r="P270">
            <v>22</v>
          </cell>
          <cell r="Q270">
            <v>0.11</v>
          </cell>
          <cell r="R270">
            <v>5.5E-2</v>
          </cell>
          <cell r="S270">
            <v>3.6666666666666667E-2</v>
          </cell>
          <cell r="T270" t="str">
            <v>--</v>
          </cell>
          <cell r="U270">
            <v>21</v>
          </cell>
          <cell r="V270">
            <v>24</v>
          </cell>
          <cell r="W270">
            <v>15</v>
          </cell>
          <cell r="X270">
            <v>24</v>
          </cell>
          <cell r="Y270">
            <v>21</v>
          </cell>
          <cell r="Z270">
            <v>52</v>
          </cell>
        </row>
        <row r="271">
          <cell r="I271">
            <v>22</v>
          </cell>
          <cell r="J271">
            <v>46</v>
          </cell>
          <cell r="K271">
            <v>31</v>
          </cell>
          <cell r="L271">
            <v>36</v>
          </cell>
          <cell r="N271">
            <v>42</v>
          </cell>
          <cell r="O271">
            <v>27</v>
          </cell>
          <cell r="P271">
            <v>27</v>
          </cell>
          <cell r="Q271">
            <v>0.13500000000000001</v>
          </cell>
          <cell r="R271">
            <v>6.7500000000000004E-2</v>
          </cell>
          <cell r="S271">
            <v>4.4999999999999998E-2</v>
          </cell>
          <cell r="T271" t="str">
            <v>--</v>
          </cell>
          <cell r="U271">
            <v>26</v>
          </cell>
          <cell r="V271">
            <v>30</v>
          </cell>
          <cell r="W271">
            <v>18</v>
          </cell>
          <cell r="X271">
            <v>30</v>
          </cell>
          <cell r="Y271">
            <v>26</v>
          </cell>
          <cell r="Z271">
            <v>65</v>
          </cell>
        </row>
        <row r="272">
          <cell r="I272">
            <v>26</v>
          </cell>
          <cell r="J272">
            <v>55</v>
          </cell>
          <cell r="K272">
            <v>37</v>
          </cell>
          <cell r="L272">
            <v>44</v>
          </cell>
          <cell r="N272">
            <v>50</v>
          </cell>
          <cell r="O272">
            <v>33</v>
          </cell>
          <cell r="P272">
            <v>33</v>
          </cell>
          <cell r="Q272">
            <v>0.16500000000000001</v>
          </cell>
          <cell r="R272">
            <v>8.2500000000000004E-2</v>
          </cell>
          <cell r="S272">
            <v>5.5E-2</v>
          </cell>
          <cell r="T272" t="str">
            <v>--</v>
          </cell>
          <cell r="U272">
            <v>31</v>
          </cell>
          <cell r="V272">
            <v>36</v>
          </cell>
          <cell r="W272">
            <v>22</v>
          </cell>
          <cell r="X272">
            <v>36</v>
          </cell>
          <cell r="Y272">
            <v>31</v>
          </cell>
          <cell r="Z272">
            <v>78</v>
          </cell>
        </row>
        <row r="273">
          <cell r="I273">
            <v>30</v>
          </cell>
          <cell r="J273">
            <v>64</v>
          </cell>
          <cell r="K273">
            <v>44</v>
          </cell>
          <cell r="L273">
            <v>51</v>
          </cell>
          <cell r="N273">
            <v>58</v>
          </cell>
          <cell r="O273">
            <v>38</v>
          </cell>
          <cell r="P273">
            <v>38</v>
          </cell>
          <cell r="Q273">
            <v>0.19</v>
          </cell>
          <cell r="R273">
            <v>9.5000000000000001E-2</v>
          </cell>
          <cell r="S273">
            <v>6.3333333333333325E-2</v>
          </cell>
          <cell r="T273" t="str">
            <v>--</v>
          </cell>
          <cell r="U273">
            <v>36</v>
          </cell>
          <cell r="V273">
            <v>42</v>
          </cell>
          <cell r="W273">
            <v>25</v>
          </cell>
          <cell r="X273">
            <v>42</v>
          </cell>
          <cell r="Y273">
            <v>36</v>
          </cell>
          <cell r="Z273">
            <v>91</v>
          </cell>
        </row>
        <row r="274">
          <cell r="I274">
            <v>35</v>
          </cell>
          <cell r="J274">
            <v>73</v>
          </cell>
          <cell r="K274">
            <v>50</v>
          </cell>
          <cell r="L274">
            <v>58</v>
          </cell>
          <cell r="N274">
            <v>67</v>
          </cell>
          <cell r="O274">
            <v>44</v>
          </cell>
          <cell r="P274">
            <v>44</v>
          </cell>
          <cell r="Q274">
            <v>0.22</v>
          </cell>
          <cell r="R274">
            <v>0.11</v>
          </cell>
          <cell r="S274">
            <v>7.3333333333333334E-2</v>
          </cell>
          <cell r="T274" t="str">
            <v>--</v>
          </cell>
          <cell r="U274">
            <v>42</v>
          </cell>
          <cell r="V274">
            <v>48</v>
          </cell>
          <cell r="W274">
            <v>29</v>
          </cell>
          <cell r="X274">
            <v>48</v>
          </cell>
          <cell r="Y274">
            <v>42</v>
          </cell>
          <cell r="Z274">
            <v>104</v>
          </cell>
        </row>
        <row r="275">
          <cell r="I275">
            <v>5</v>
          </cell>
          <cell r="J275">
            <v>13</v>
          </cell>
          <cell r="K275">
            <v>9</v>
          </cell>
          <cell r="L275">
            <v>10</v>
          </cell>
          <cell r="N275">
            <v>12</v>
          </cell>
          <cell r="O275">
            <v>8</v>
          </cell>
          <cell r="P275">
            <v>8</v>
          </cell>
          <cell r="Q275">
            <v>0.04</v>
          </cell>
          <cell r="R275">
            <v>0.02</v>
          </cell>
          <cell r="S275">
            <v>1.3333333333333332E-2</v>
          </cell>
          <cell r="T275" t="str">
            <v>--</v>
          </cell>
          <cell r="U275">
            <v>7</v>
          </cell>
          <cell r="V275">
            <v>8</v>
          </cell>
          <cell r="W275">
            <v>5</v>
          </cell>
          <cell r="X275">
            <v>8</v>
          </cell>
          <cell r="Y275">
            <v>7</v>
          </cell>
          <cell r="Z275">
            <v>18</v>
          </cell>
        </row>
        <row r="276">
          <cell r="I276">
            <v>9</v>
          </cell>
          <cell r="J276">
            <v>25</v>
          </cell>
          <cell r="K276">
            <v>17</v>
          </cell>
          <cell r="L276">
            <v>20</v>
          </cell>
          <cell r="N276">
            <v>23</v>
          </cell>
          <cell r="O276">
            <v>15</v>
          </cell>
          <cell r="P276">
            <v>15</v>
          </cell>
          <cell r="Q276">
            <v>7.4999999999999997E-2</v>
          </cell>
          <cell r="R276">
            <v>3.7499999999999999E-2</v>
          </cell>
          <cell r="S276">
            <v>2.5000000000000001E-2</v>
          </cell>
          <cell r="T276" t="str">
            <v>--</v>
          </cell>
          <cell r="U276">
            <v>14</v>
          </cell>
          <cell r="V276">
            <v>17</v>
          </cell>
          <cell r="W276">
            <v>10</v>
          </cell>
          <cell r="X276">
            <v>17</v>
          </cell>
          <cell r="Y276">
            <v>14</v>
          </cell>
          <cell r="Z276">
            <v>36</v>
          </cell>
        </row>
        <row r="277">
          <cell r="I277">
            <v>14</v>
          </cell>
          <cell r="J277">
            <v>38</v>
          </cell>
          <cell r="K277">
            <v>26</v>
          </cell>
          <cell r="L277">
            <v>30</v>
          </cell>
          <cell r="N277">
            <v>35</v>
          </cell>
          <cell r="O277">
            <v>23</v>
          </cell>
          <cell r="P277">
            <v>23</v>
          </cell>
          <cell r="Q277">
            <v>0.115</v>
          </cell>
          <cell r="R277">
            <v>5.7500000000000002E-2</v>
          </cell>
          <cell r="S277">
            <v>3.8333333333333337E-2</v>
          </cell>
          <cell r="T277" t="str">
            <v>--</v>
          </cell>
          <cell r="U277">
            <v>22</v>
          </cell>
          <cell r="V277">
            <v>25</v>
          </cell>
          <cell r="W277">
            <v>15</v>
          </cell>
          <cell r="X277">
            <v>25</v>
          </cell>
          <cell r="Y277">
            <v>22</v>
          </cell>
          <cell r="Z277">
            <v>54</v>
          </cell>
        </row>
        <row r="278">
          <cell r="I278">
            <v>18</v>
          </cell>
          <cell r="J278">
            <v>50</v>
          </cell>
          <cell r="K278">
            <v>35</v>
          </cell>
          <cell r="L278">
            <v>40</v>
          </cell>
          <cell r="N278">
            <v>46</v>
          </cell>
          <cell r="O278">
            <v>30</v>
          </cell>
          <cell r="P278">
            <v>30</v>
          </cell>
          <cell r="Q278">
            <v>0.15</v>
          </cell>
          <cell r="R278">
            <v>7.4999999999999997E-2</v>
          </cell>
          <cell r="S278">
            <v>0.05</v>
          </cell>
          <cell r="T278" t="str">
            <v>--</v>
          </cell>
          <cell r="U278">
            <v>29</v>
          </cell>
          <cell r="V278">
            <v>33</v>
          </cell>
          <cell r="W278">
            <v>20</v>
          </cell>
          <cell r="X278">
            <v>33</v>
          </cell>
          <cell r="Y278">
            <v>29</v>
          </cell>
          <cell r="Z278">
            <v>72</v>
          </cell>
        </row>
        <row r="279">
          <cell r="I279">
            <v>23</v>
          </cell>
          <cell r="J279">
            <v>63</v>
          </cell>
          <cell r="K279">
            <v>43</v>
          </cell>
          <cell r="L279">
            <v>50</v>
          </cell>
          <cell r="N279">
            <v>58</v>
          </cell>
          <cell r="O279">
            <v>38</v>
          </cell>
          <cell r="P279">
            <v>38</v>
          </cell>
          <cell r="Q279">
            <v>0.19</v>
          </cell>
          <cell r="R279">
            <v>9.5000000000000001E-2</v>
          </cell>
          <cell r="S279">
            <v>6.3333333333333325E-2</v>
          </cell>
          <cell r="T279" t="str">
            <v>--</v>
          </cell>
          <cell r="U279">
            <v>36</v>
          </cell>
          <cell r="V279">
            <v>41</v>
          </cell>
          <cell r="W279">
            <v>25</v>
          </cell>
          <cell r="X279">
            <v>41</v>
          </cell>
          <cell r="Y279">
            <v>36</v>
          </cell>
          <cell r="Z279">
            <v>90</v>
          </cell>
        </row>
        <row r="280">
          <cell r="I280">
            <v>27</v>
          </cell>
          <cell r="J280">
            <v>76</v>
          </cell>
          <cell r="K280">
            <v>52</v>
          </cell>
          <cell r="L280">
            <v>60</v>
          </cell>
          <cell r="N280">
            <v>69</v>
          </cell>
          <cell r="O280">
            <v>45</v>
          </cell>
          <cell r="P280">
            <v>45</v>
          </cell>
          <cell r="Q280">
            <v>0.22500000000000001</v>
          </cell>
          <cell r="R280">
            <v>0.1125</v>
          </cell>
          <cell r="S280">
            <v>7.4999999999999997E-2</v>
          </cell>
          <cell r="T280" t="str">
            <v>--</v>
          </cell>
          <cell r="U280">
            <v>43</v>
          </cell>
          <cell r="V280">
            <v>50</v>
          </cell>
          <cell r="W280">
            <v>30</v>
          </cell>
          <cell r="X280">
            <v>50</v>
          </cell>
          <cell r="Y280">
            <v>43</v>
          </cell>
          <cell r="Z280">
            <v>108</v>
          </cell>
        </row>
        <row r="281">
          <cell r="I281">
            <v>32</v>
          </cell>
          <cell r="J281">
            <v>88</v>
          </cell>
          <cell r="K281">
            <v>60</v>
          </cell>
          <cell r="L281">
            <v>71</v>
          </cell>
          <cell r="N281">
            <v>81</v>
          </cell>
          <cell r="O281">
            <v>53</v>
          </cell>
          <cell r="P281">
            <v>53</v>
          </cell>
          <cell r="Q281">
            <v>0.26500000000000001</v>
          </cell>
          <cell r="R281">
            <v>0.13250000000000001</v>
          </cell>
          <cell r="S281">
            <v>8.8333333333333333E-2</v>
          </cell>
          <cell r="T281" t="str">
            <v>--</v>
          </cell>
          <cell r="U281">
            <v>50</v>
          </cell>
          <cell r="V281">
            <v>58</v>
          </cell>
          <cell r="W281">
            <v>35</v>
          </cell>
          <cell r="X281">
            <v>58</v>
          </cell>
          <cell r="Y281">
            <v>50</v>
          </cell>
          <cell r="Z281">
            <v>126</v>
          </cell>
        </row>
        <row r="282">
          <cell r="I282">
            <v>36</v>
          </cell>
          <cell r="J282">
            <v>101</v>
          </cell>
          <cell r="K282">
            <v>69</v>
          </cell>
          <cell r="L282">
            <v>81</v>
          </cell>
          <cell r="N282">
            <v>92</v>
          </cell>
          <cell r="O282">
            <v>60</v>
          </cell>
          <cell r="P282">
            <v>60</v>
          </cell>
          <cell r="Q282">
            <v>0.3</v>
          </cell>
          <cell r="R282">
            <v>0.15</v>
          </cell>
          <cell r="S282">
            <v>0.1</v>
          </cell>
          <cell r="T282" t="str">
            <v>--</v>
          </cell>
          <cell r="U282">
            <v>58</v>
          </cell>
          <cell r="V282">
            <v>66</v>
          </cell>
          <cell r="W282">
            <v>40</v>
          </cell>
          <cell r="X282">
            <v>66</v>
          </cell>
          <cell r="Y282">
            <v>58</v>
          </cell>
          <cell r="Z282">
            <v>144</v>
          </cell>
        </row>
        <row r="283">
          <cell r="I283">
            <v>9</v>
          </cell>
          <cell r="J283">
            <v>0</v>
          </cell>
          <cell r="K283">
            <v>0</v>
          </cell>
          <cell r="L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 t="str">
            <v>--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</row>
        <row r="284">
          <cell r="I284">
            <v>18</v>
          </cell>
          <cell r="J284">
            <v>0</v>
          </cell>
          <cell r="K284">
            <v>0</v>
          </cell>
          <cell r="L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</row>
        <row r="285">
          <cell r="I285">
            <v>27</v>
          </cell>
          <cell r="J285">
            <v>0</v>
          </cell>
          <cell r="K285">
            <v>0</v>
          </cell>
          <cell r="L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</row>
        <row r="286">
          <cell r="I286">
            <v>36</v>
          </cell>
          <cell r="J286">
            <v>0</v>
          </cell>
          <cell r="K286">
            <v>0</v>
          </cell>
          <cell r="L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</row>
        <row r="287">
          <cell r="I287">
            <v>44</v>
          </cell>
          <cell r="J287">
            <v>0</v>
          </cell>
          <cell r="K287">
            <v>0</v>
          </cell>
          <cell r="L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 t="str">
            <v>--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</row>
        <row r="288">
          <cell r="I288">
            <v>53</v>
          </cell>
          <cell r="J288">
            <v>0</v>
          </cell>
          <cell r="K288">
            <v>0</v>
          </cell>
          <cell r="L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</row>
        <row r="289">
          <cell r="I289">
            <v>62</v>
          </cell>
          <cell r="J289">
            <v>0</v>
          </cell>
          <cell r="K289">
            <v>0</v>
          </cell>
          <cell r="L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</row>
        <row r="290">
          <cell r="I290">
            <v>71</v>
          </cell>
          <cell r="J290">
            <v>0</v>
          </cell>
          <cell r="K290">
            <v>0</v>
          </cell>
          <cell r="L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</row>
        <row r="291">
          <cell r="I291">
            <v>14</v>
          </cell>
          <cell r="J291">
            <v>13</v>
          </cell>
          <cell r="K291">
            <v>7</v>
          </cell>
          <cell r="L291">
            <v>9</v>
          </cell>
          <cell r="N291">
            <v>8</v>
          </cell>
          <cell r="O291">
            <v>7</v>
          </cell>
          <cell r="P291">
            <v>5</v>
          </cell>
          <cell r="Q291">
            <v>2.5000000000000001E-2</v>
          </cell>
          <cell r="R291">
            <v>1.7500000000000002E-2</v>
          </cell>
          <cell r="S291">
            <v>8.3333333333333332E-3</v>
          </cell>
          <cell r="T291" t="str">
            <v>--</v>
          </cell>
          <cell r="U291">
            <v>5</v>
          </cell>
          <cell r="V291">
            <v>5</v>
          </cell>
          <cell r="W291">
            <v>5</v>
          </cell>
          <cell r="X291">
            <v>5</v>
          </cell>
          <cell r="Y291">
            <v>3</v>
          </cell>
          <cell r="Z291">
            <v>11</v>
          </cell>
        </row>
        <row r="292">
          <cell r="I292">
            <v>28</v>
          </cell>
          <cell r="J292">
            <v>26</v>
          </cell>
          <cell r="K292">
            <v>15</v>
          </cell>
          <cell r="L292">
            <v>18</v>
          </cell>
          <cell r="N292">
            <v>16</v>
          </cell>
          <cell r="O292">
            <v>14</v>
          </cell>
          <cell r="P292">
            <v>9</v>
          </cell>
          <cell r="Q292">
            <v>4.4999999999999998E-2</v>
          </cell>
          <cell r="R292">
            <v>3.5000000000000003E-2</v>
          </cell>
          <cell r="S292">
            <v>1.4999999999999999E-2</v>
          </cell>
          <cell r="T292" t="str">
            <v>--</v>
          </cell>
          <cell r="U292">
            <v>9</v>
          </cell>
          <cell r="V292">
            <v>9</v>
          </cell>
          <cell r="W292">
            <v>10</v>
          </cell>
          <cell r="X292">
            <v>10</v>
          </cell>
          <cell r="Y292">
            <v>6</v>
          </cell>
          <cell r="Z292">
            <v>23</v>
          </cell>
        </row>
        <row r="293">
          <cell r="I293">
            <v>42</v>
          </cell>
          <cell r="J293">
            <v>39</v>
          </cell>
          <cell r="K293">
            <v>22</v>
          </cell>
          <cell r="L293">
            <v>27</v>
          </cell>
          <cell r="N293">
            <v>24</v>
          </cell>
          <cell r="O293">
            <v>21</v>
          </cell>
          <cell r="P293">
            <v>14</v>
          </cell>
          <cell r="Q293">
            <v>7.0000000000000007E-2</v>
          </cell>
          <cell r="R293">
            <v>5.2499999999999998E-2</v>
          </cell>
          <cell r="S293">
            <v>2.3333333333333334E-2</v>
          </cell>
          <cell r="T293" t="str">
            <v>--</v>
          </cell>
          <cell r="U293">
            <v>14</v>
          </cell>
          <cell r="V293">
            <v>14</v>
          </cell>
          <cell r="W293">
            <v>16</v>
          </cell>
          <cell r="X293">
            <v>16</v>
          </cell>
          <cell r="Y293">
            <v>10</v>
          </cell>
          <cell r="Z293">
            <v>34</v>
          </cell>
        </row>
        <row r="294">
          <cell r="I294">
            <v>56</v>
          </cell>
          <cell r="J294">
            <v>52</v>
          </cell>
          <cell r="K294">
            <v>29</v>
          </cell>
          <cell r="L294">
            <v>36</v>
          </cell>
          <cell r="N294">
            <v>33</v>
          </cell>
          <cell r="O294">
            <v>29</v>
          </cell>
          <cell r="P294">
            <v>18</v>
          </cell>
          <cell r="Q294">
            <v>0.09</v>
          </cell>
          <cell r="R294">
            <v>7.2499999999999995E-2</v>
          </cell>
          <cell r="S294">
            <v>0.03</v>
          </cell>
          <cell r="T294" t="str">
            <v>--</v>
          </cell>
          <cell r="U294">
            <v>18</v>
          </cell>
          <cell r="V294">
            <v>18</v>
          </cell>
          <cell r="W294">
            <v>21</v>
          </cell>
          <cell r="X294">
            <v>21</v>
          </cell>
          <cell r="Y294">
            <v>13</v>
          </cell>
          <cell r="Z294">
            <v>45</v>
          </cell>
        </row>
        <row r="295">
          <cell r="I295">
            <v>70</v>
          </cell>
          <cell r="J295">
            <v>65</v>
          </cell>
          <cell r="K295">
            <v>36</v>
          </cell>
          <cell r="L295">
            <v>45</v>
          </cell>
          <cell r="N295">
            <v>41</v>
          </cell>
          <cell r="O295">
            <v>36</v>
          </cell>
          <cell r="P295">
            <v>23</v>
          </cell>
          <cell r="Q295">
            <v>0.115</v>
          </cell>
          <cell r="R295">
            <v>0.09</v>
          </cell>
          <cell r="S295">
            <v>3.8333333333333337E-2</v>
          </cell>
          <cell r="T295" t="str">
            <v>--</v>
          </cell>
          <cell r="U295">
            <v>23</v>
          </cell>
          <cell r="V295">
            <v>23</v>
          </cell>
          <cell r="W295">
            <v>26</v>
          </cell>
          <cell r="X295">
            <v>26</v>
          </cell>
          <cell r="Y295">
            <v>16</v>
          </cell>
          <cell r="Z295">
            <v>57</v>
          </cell>
        </row>
        <row r="296">
          <cell r="I296">
            <v>84</v>
          </cell>
          <cell r="J296">
            <v>78</v>
          </cell>
          <cell r="K296">
            <v>44</v>
          </cell>
          <cell r="L296">
            <v>54</v>
          </cell>
          <cell r="N296">
            <v>49</v>
          </cell>
          <cell r="O296">
            <v>43</v>
          </cell>
          <cell r="P296">
            <v>27</v>
          </cell>
          <cell r="Q296">
            <v>0.13500000000000001</v>
          </cell>
          <cell r="R296">
            <v>0.1075</v>
          </cell>
          <cell r="S296">
            <v>4.4999999999999998E-2</v>
          </cell>
          <cell r="T296" t="str">
            <v>--</v>
          </cell>
          <cell r="U296">
            <v>27</v>
          </cell>
          <cell r="V296">
            <v>27</v>
          </cell>
          <cell r="W296">
            <v>31</v>
          </cell>
          <cell r="X296">
            <v>31</v>
          </cell>
          <cell r="Y296">
            <v>19</v>
          </cell>
          <cell r="Z296">
            <v>68</v>
          </cell>
        </row>
        <row r="297">
          <cell r="I297">
            <v>99</v>
          </cell>
          <cell r="J297">
            <v>91</v>
          </cell>
          <cell r="K297">
            <v>51</v>
          </cell>
          <cell r="L297">
            <v>63</v>
          </cell>
          <cell r="N297">
            <v>57</v>
          </cell>
          <cell r="O297">
            <v>50</v>
          </cell>
          <cell r="P297">
            <v>32</v>
          </cell>
          <cell r="Q297">
            <v>0.16</v>
          </cell>
          <cell r="R297">
            <v>0.125</v>
          </cell>
          <cell r="S297">
            <v>5.333333333333333E-2</v>
          </cell>
          <cell r="T297" t="str">
            <v>--</v>
          </cell>
          <cell r="U297">
            <v>32</v>
          </cell>
          <cell r="V297">
            <v>32</v>
          </cell>
          <cell r="W297">
            <v>36</v>
          </cell>
          <cell r="X297">
            <v>36</v>
          </cell>
          <cell r="Y297">
            <v>22</v>
          </cell>
          <cell r="Z297">
            <v>79</v>
          </cell>
        </row>
        <row r="298">
          <cell r="I298">
            <v>113</v>
          </cell>
          <cell r="J298">
            <v>104</v>
          </cell>
          <cell r="K298">
            <v>58</v>
          </cell>
          <cell r="L298">
            <v>73</v>
          </cell>
          <cell r="N298">
            <v>65</v>
          </cell>
          <cell r="O298">
            <v>57</v>
          </cell>
          <cell r="P298">
            <v>36</v>
          </cell>
          <cell r="Q298">
            <v>0.18</v>
          </cell>
          <cell r="R298">
            <v>0.14249999999999999</v>
          </cell>
          <cell r="S298">
            <v>0.06</v>
          </cell>
          <cell r="T298" t="str">
            <v>--</v>
          </cell>
          <cell r="U298">
            <v>36</v>
          </cell>
          <cell r="V298">
            <v>36</v>
          </cell>
          <cell r="W298">
            <v>42</v>
          </cell>
          <cell r="X298">
            <v>42</v>
          </cell>
          <cell r="Y298">
            <v>25</v>
          </cell>
          <cell r="Z298">
            <v>91</v>
          </cell>
        </row>
        <row r="299">
          <cell r="I299">
            <v>8</v>
          </cell>
          <cell r="J299">
            <v>15</v>
          </cell>
          <cell r="K299">
            <v>8</v>
          </cell>
          <cell r="L299">
            <v>10</v>
          </cell>
          <cell r="N299">
            <v>9</v>
          </cell>
          <cell r="O299">
            <v>8</v>
          </cell>
          <cell r="P299">
            <v>5</v>
          </cell>
          <cell r="Q299">
            <v>2.5000000000000001E-2</v>
          </cell>
          <cell r="R299">
            <v>0.02</v>
          </cell>
          <cell r="S299">
            <v>8.3333333333333332E-3</v>
          </cell>
          <cell r="T299" t="str">
            <v>--</v>
          </cell>
          <cell r="U299">
            <v>5</v>
          </cell>
          <cell r="V299">
            <v>5</v>
          </cell>
          <cell r="W299">
            <v>6</v>
          </cell>
          <cell r="X299">
            <v>6</v>
          </cell>
          <cell r="Y299">
            <v>4</v>
          </cell>
          <cell r="Z299">
            <v>13</v>
          </cell>
        </row>
        <row r="300">
          <cell r="I300">
            <v>16</v>
          </cell>
          <cell r="J300">
            <v>30</v>
          </cell>
          <cell r="K300">
            <v>17</v>
          </cell>
          <cell r="L300">
            <v>21</v>
          </cell>
          <cell r="N300">
            <v>19</v>
          </cell>
          <cell r="O300">
            <v>16</v>
          </cell>
          <cell r="P300">
            <v>10</v>
          </cell>
          <cell r="Q300">
            <v>0.05</v>
          </cell>
          <cell r="R300">
            <v>0.04</v>
          </cell>
          <cell r="S300">
            <v>1.6666666666666666E-2</v>
          </cell>
          <cell r="T300" t="str">
            <v>--</v>
          </cell>
          <cell r="U300">
            <v>10</v>
          </cell>
          <cell r="V300">
            <v>10</v>
          </cell>
          <cell r="W300">
            <v>12</v>
          </cell>
          <cell r="X300">
            <v>12</v>
          </cell>
          <cell r="Y300">
            <v>7</v>
          </cell>
          <cell r="Z300">
            <v>26</v>
          </cell>
        </row>
        <row r="301">
          <cell r="I301">
            <v>24</v>
          </cell>
          <cell r="J301">
            <v>45</v>
          </cell>
          <cell r="K301">
            <v>25</v>
          </cell>
          <cell r="L301">
            <v>31</v>
          </cell>
          <cell r="N301">
            <v>28</v>
          </cell>
          <cell r="O301">
            <v>25</v>
          </cell>
          <cell r="P301">
            <v>16</v>
          </cell>
          <cell r="Q301">
            <v>0.08</v>
          </cell>
          <cell r="R301">
            <v>6.25E-2</v>
          </cell>
          <cell r="S301">
            <v>2.6666666666666665E-2</v>
          </cell>
          <cell r="T301" t="str">
            <v>--</v>
          </cell>
          <cell r="U301">
            <v>16</v>
          </cell>
          <cell r="V301">
            <v>16</v>
          </cell>
          <cell r="W301">
            <v>18</v>
          </cell>
          <cell r="X301">
            <v>18</v>
          </cell>
          <cell r="Y301">
            <v>11</v>
          </cell>
          <cell r="Z301">
            <v>39</v>
          </cell>
        </row>
        <row r="302">
          <cell r="I302">
            <v>32</v>
          </cell>
          <cell r="J302">
            <v>60</v>
          </cell>
          <cell r="K302">
            <v>33</v>
          </cell>
          <cell r="L302">
            <v>42</v>
          </cell>
          <cell r="N302">
            <v>37</v>
          </cell>
          <cell r="O302">
            <v>33</v>
          </cell>
          <cell r="P302">
            <v>21</v>
          </cell>
          <cell r="Q302">
            <v>0.105</v>
          </cell>
          <cell r="R302">
            <v>8.2500000000000004E-2</v>
          </cell>
          <cell r="S302">
            <v>3.5000000000000003E-2</v>
          </cell>
          <cell r="T302" t="str">
            <v>--</v>
          </cell>
          <cell r="U302">
            <v>21</v>
          </cell>
          <cell r="V302">
            <v>21</v>
          </cell>
          <cell r="W302">
            <v>24</v>
          </cell>
          <cell r="X302">
            <v>24</v>
          </cell>
          <cell r="Y302">
            <v>15</v>
          </cell>
          <cell r="Z302">
            <v>52</v>
          </cell>
        </row>
        <row r="303">
          <cell r="I303">
            <v>40</v>
          </cell>
          <cell r="J303">
            <v>75</v>
          </cell>
          <cell r="K303">
            <v>42</v>
          </cell>
          <cell r="L303">
            <v>52</v>
          </cell>
          <cell r="N303">
            <v>47</v>
          </cell>
          <cell r="O303">
            <v>41</v>
          </cell>
          <cell r="P303">
            <v>26</v>
          </cell>
          <cell r="Q303">
            <v>0.13</v>
          </cell>
          <cell r="R303">
            <v>0.10249999999999999</v>
          </cell>
          <cell r="S303">
            <v>4.3333333333333328E-2</v>
          </cell>
          <cell r="T303" t="str">
            <v>--</v>
          </cell>
          <cell r="U303">
            <v>26</v>
          </cell>
          <cell r="V303">
            <v>26</v>
          </cell>
          <cell r="W303">
            <v>30</v>
          </cell>
          <cell r="X303">
            <v>30</v>
          </cell>
          <cell r="Y303">
            <v>18</v>
          </cell>
          <cell r="Z303">
            <v>65</v>
          </cell>
        </row>
        <row r="304">
          <cell r="I304">
            <v>48</v>
          </cell>
          <cell r="J304">
            <v>90</v>
          </cell>
          <cell r="K304">
            <v>50</v>
          </cell>
          <cell r="L304">
            <v>62</v>
          </cell>
          <cell r="N304">
            <v>56</v>
          </cell>
          <cell r="O304">
            <v>49</v>
          </cell>
          <cell r="P304">
            <v>31</v>
          </cell>
          <cell r="Q304">
            <v>0.155</v>
          </cell>
          <cell r="R304">
            <v>0.1225</v>
          </cell>
          <cell r="S304">
            <v>5.1666666666666666E-2</v>
          </cell>
          <cell r="T304" t="str">
            <v>--</v>
          </cell>
          <cell r="U304">
            <v>31</v>
          </cell>
          <cell r="V304">
            <v>31</v>
          </cell>
          <cell r="W304">
            <v>36</v>
          </cell>
          <cell r="X304">
            <v>36</v>
          </cell>
          <cell r="Y304">
            <v>22</v>
          </cell>
          <cell r="Z304">
            <v>78</v>
          </cell>
        </row>
        <row r="305">
          <cell r="I305">
            <v>55</v>
          </cell>
          <cell r="J305">
            <v>105</v>
          </cell>
          <cell r="K305">
            <v>58</v>
          </cell>
          <cell r="L305">
            <v>73</v>
          </cell>
          <cell r="N305">
            <v>66</v>
          </cell>
          <cell r="O305">
            <v>57</v>
          </cell>
          <cell r="P305">
            <v>36</v>
          </cell>
          <cell r="Q305">
            <v>0.18</v>
          </cell>
          <cell r="R305">
            <v>0.14249999999999999</v>
          </cell>
          <cell r="S305">
            <v>0.06</v>
          </cell>
          <cell r="T305" t="str">
            <v>--</v>
          </cell>
          <cell r="U305">
            <v>36</v>
          </cell>
          <cell r="V305">
            <v>36</v>
          </cell>
          <cell r="W305">
            <v>42</v>
          </cell>
          <cell r="X305">
            <v>42</v>
          </cell>
          <cell r="Y305">
            <v>25</v>
          </cell>
          <cell r="Z305">
            <v>91</v>
          </cell>
        </row>
        <row r="306">
          <cell r="I306">
            <v>63</v>
          </cell>
          <cell r="J306">
            <v>120</v>
          </cell>
          <cell r="K306">
            <v>67</v>
          </cell>
          <cell r="L306">
            <v>83</v>
          </cell>
          <cell r="N306">
            <v>75</v>
          </cell>
          <cell r="O306">
            <v>66</v>
          </cell>
          <cell r="P306">
            <v>42</v>
          </cell>
          <cell r="Q306">
            <v>0.21</v>
          </cell>
          <cell r="R306">
            <v>0.16500000000000001</v>
          </cell>
          <cell r="S306">
            <v>7.0000000000000007E-2</v>
          </cell>
          <cell r="T306" t="str">
            <v>--</v>
          </cell>
          <cell r="U306">
            <v>42</v>
          </cell>
          <cell r="V306">
            <v>42</v>
          </cell>
          <cell r="W306">
            <v>48</v>
          </cell>
          <cell r="X306">
            <v>48</v>
          </cell>
          <cell r="Y306">
            <v>29</v>
          </cell>
          <cell r="Z306">
            <v>104</v>
          </cell>
        </row>
        <row r="307">
          <cell r="I307">
            <v>8</v>
          </cell>
          <cell r="J307">
            <v>21</v>
          </cell>
          <cell r="K307">
            <v>12</v>
          </cell>
          <cell r="L307">
            <v>14</v>
          </cell>
          <cell r="N307">
            <v>13</v>
          </cell>
          <cell r="O307">
            <v>11</v>
          </cell>
          <cell r="P307">
            <v>7</v>
          </cell>
          <cell r="Q307">
            <v>3.5000000000000003E-2</v>
          </cell>
          <cell r="R307">
            <v>2.75E-2</v>
          </cell>
          <cell r="S307">
            <v>1.1666666666666667E-2</v>
          </cell>
          <cell r="T307" t="str">
            <v>--</v>
          </cell>
          <cell r="U307">
            <v>7</v>
          </cell>
          <cell r="V307">
            <v>7</v>
          </cell>
          <cell r="W307">
            <v>8</v>
          </cell>
          <cell r="X307">
            <v>8</v>
          </cell>
          <cell r="Y307">
            <v>5</v>
          </cell>
          <cell r="Z307">
            <v>18</v>
          </cell>
        </row>
        <row r="308">
          <cell r="I308">
            <v>17</v>
          </cell>
          <cell r="J308">
            <v>41</v>
          </cell>
          <cell r="K308">
            <v>23</v>
          </cell>
          <cell r="L308">
            <v>29</v>
          </cell>
          <cell r="N308">
            <v>26</v>
          </cell>
          <cell r="O308">
            <v>23</v>
          </cell>
          <cell r="P308">
            <v>14</v>
          </cell>
          <cell r="Q308">
            <v>7.0000000000000007E-2</v>
          </cell>
          <cell r="R308">
            <v>5.7500000000000002E-2</v>
          </cell>
          <cell r="S308">
            <v>2.3333333333333334E-2</v>
          </cell>
          <cell r="T308" t="str">
            <v>--</v>
          </cell>
          <cell r="U308">
            <v>14</v>
          </cell>
          <cell r="V308">
            <v>14</v>
          </cell>
          <cell r="W308">
            <v>17</v>
          </cell>
          <cell r="X308">
            <v>17</v>
          </cell>
          <cell r="Y308">
            <v>10</v>
          </cell>
          <cell r="Z308">
            <v>36</v>
          </cell>
        </row>
        <row r="309">
          <cell r="I309">
            <v>25</v>
          </cell>
          <cell r="J309">
            <v>62</v>
          </cell>
          <cell r="K309">
            <v>35</v>
          </cell>
          <cell r="L309">
            <v>43</v>
          </cell>
          <cell r="N309">
            <v>39</v>
          </cell>
          <cell r="O309">
            <v>34</v>
          </cell>
          <cell r="P309">
            <v>22</v>
          </cell>
          <cell r="Q309">
            <v>0.11</v>
          </cell>
          <cell r="R309">
            <v>8.5000000000000006E-2</v>
          </cell>
          <cell r="S309">
            <v>3.6666666666666667E-2</v>
          </cell>
          <cell r="T309" t="str">
            <v>--</v>
          </cell>
          <cell r="U309">
            <v>22</v>
          </cell>
          <cell r="V309">
            <v>22</v>
          </cell>
          <cell r="W309">
            <v>25</v>
          </cell>
          <cell r="X309">
            <v>25</v>
          </cell>
          <cell r="Y309">
            <v>15</v>
          </cell>
          <cell r="Z309">
            <v>54</v>
          </cell>
        </row>
        <row r="310">
          <cell r="I310">
            <v>33</v>
          </cell>
          <cell r="J310">
            <v>83</v>
          </cell>
          <cell r="K310">
            <v>46</v>
          </cell>
          <cell r="L310">
            <v>58</v>
          </cell>
          <cell r="N310">
            <v>52</v>
          </cell>
          <cell r="O310">
            <v>45</v>
          </cell>
          <cell r="P310">
            <v>29</v>
          </cell>
          <cell r="Q310">
            <v>0.14499999999999999</v>
          </cell>
          <cell r="R310">
            <v>0.1125</v>
          </cell>
          <cell r="S310">
            <v>4.8333333333333332E-2</v>
          </cell>
          <cell r="T310" t="str">
            <v>--</v>
          </cell>
          <cell r="U310">
            <v>29</v>
          </cell>
          <cell r="V310">
            <v>29</v>
          </cell>
          <cell r="W310">
            <v>33</v>
          </cell>
          <cell r="X310">
            <v>33</v>
          </cell>
          <cell r="Y310">
            <v>20</v>
          </cell>
          <cell r="Z310">
            <v>72</v>
          </cell>
        </row>
        <row r="311">
          <cell r="I311">
            <v>42</v>
          </cell>
          <cell r="J311">
            <v>104</v>
          </cell>
          <cell r="K311">
            <v>58</v>
          </cell>
          <cell r="L311">
            <v>72</v>
          </cell>
          <cell r="N311">
            <v>65</v>
          </cell>
          <cell r="O311">
            <v>57</v>
          </cell>
          <cell r="P311">
            <v>36</v>
          </cell>
          <cell r="Q311">
            <v>0.18</v>
          </cell>
          <cell r="R311">
            <v>0.14249999999999999</v>
          </cell>
          <cell r="S311">
            <v>0.06</v>
          </cell>
          <cell r="T311" t="str">
            <v>--</v>
          </cell>
          <cell r="U311">
            <v>36</v>
          </cell>
          <cell r="V311">
            <v>36</v>
          </cell>
          <cell r="W311">
            <v>41</v>
          </cell>
          <cell r="X311">
            <v>41</v>
          </cell>
          <cell r="Y311">
            <v>25</v>
          </cell>
          <cell r="Z311">
            <v>90</v>
          </cell>
        </row>
        <row r="312">
          <cell r="I312">
            <v>50</v>
          </cell>
          <cell r="J312">
            <v>124</v>
          </cell>
          <cell r="K312">
            <v>69</v>
          </cell>
          <cell r="L312">
            <v>86</v>
          </cell>
          <cell r="N312">
            <v>78</v>
          </cell>
          <cell r="O312">
            <v>68</v>
          </cell>
          <cell r="P312">
            <v>43</v>
          </cell>
          <cell r="Q312">
            <v>0.215</v>
          </cell>
          <cell r="R312">
            <v>0.17</v>
          </cell>
          <cell r="S312">
            <v>7.166666666666667E-2</v>
          </cell>
          <cell r="T312" t="str">
            <v>--</v>
          </cell>
          <cell r="U312">
            <v>43</v>
          </cell>
          <cell r="V312">
            <v>43</v>
          </cell>
          <cell r="W312">
            <v>50</v>
          </cell>
          <cell r="X312">
            <v>50</v>
          </cell>
          <cell r="Y312">
            <v>30</v>
          </cell>
          <cell r="Z312">
            <v>108</v>
          </cell>
        </row>
        <row r="313">
          <cell r="I313">
            <v>59</v>
          </cell>
          <cell r="J313">
            <v>145</v>
          </cell>
          <cell r="K313">
            <v>81</v>
          </cell>
          <cell r="L313">
            <v>101</v>
          </cell>
          <cell r="N313">
            <v>91</v>
          </cell>
          <cell r="O313">
            <v>79</v>
          </cell>
          <cell r="P313">
            <v>50</v>
          </cell>
          <cell r="Q313">
            <v>0.25</v>
          </cell>
          <cell r="R313">
            <v>0.19750000000000001</v>
          </cell>
          <cell r="S313">
            <v>8.3333333333333343E-2</v>
          </cell>
          <cell r="T313" t="str">
            <v>--</v>
          </cell>
          <cell r="U313">
            <v>50</v>
          </cell>
          <cell r="V313">
            <v>50</v>
          </cell>
          <cell r="W313">
            <v>58</v>
          </cell>
          <cell r="X313">
            <v>58</v>
          </cell>
          <cell r="Y313">
            <v>35</v>
          </cell>
          <cell r="Z313">
            <v>126</v>
          </cell>
        </row>
        <row r="314">
          <cell r="I314">
            <v>67</v>
          </cell>
          <cell r="J314">
            <v>166</v>
          </cell>
          <cell r="K314">
            <v>92</v>
          </cell>
          <cell r="L314">
            <v>115</v>
          </cell>
          <cell r="N314">
            <v>104</v>
          </cell>
          <cell r="O314">
            <v>91</v>
          </cell>
          <cell r="P314">
            <v>58</v>
          </cell>
          <cell r="Q314">
            <v>0.28999999999999998</v>
          </cell>
          <cell r="R314">
            <v>0.22750000000000001</v>
          </cell>
          <cell r="S314">
            <v>9.6666666666666665E-2</v>
          </cell>
          <cell r="T314" t="str">
            <v>--</v>
          </cell>
          <cell r="U314">
            <v>58</v>
          </cell>
          <cell r="V314">
            <v>58</v>
          </cell>
          <cell r="W314">
            <v>66</v>
          </cell>
          <cell r="X314">
            <v>66</v>
          </cell>
          <cell r="Y314">
            <v>40</v>
          </cell>
          <cell r="Z314">
            <v>144</v>
          </cell>
        </row>
        <row r="315">
          <cell r="I315">
            <v>16</v>
          </cell>
          <cell r="J315">
            <v>0</v>
          </cell>
          <cell r="K315">
            <v>0</v>
          </cell>
          <cell r="L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 t="str">
            <v>--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</row>
        <row r="316">
          <cell r="I316">
            <v>33</v>
          </cell>
          <cell r="J316">
            <v>0</v>
          </cell>
          <cell r="K316">
            <v>0</v>
          </cell>
          <cell r="L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</row>
        <row r="317">
          <cell r="I317">
            <v>49</v>
          </cell>
          <cell r="J317">
            <v>0</v>
          </cell>
          <cell r="K317">
            <v>0</v>
          </cell>
          <cell r="L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</row>
        <row r="318">
          <cell r="I318">
            <v>65</v>
          </cell>
          <cell r="J318">
            <v>0</v>
          </cell>
          <cell r="K318">
            <v>0</v>
          </cell>
          <cell r="L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 t="str">
            <v>--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</row>
        <row r="319">
          <cell r="I319">
            <v>81</v>
          </cell>
          <cell r="J319">
            <v>0</v>
          </cell>
          <cell r="K319">
            <v>0</v>
          </cell>
          <cell r="L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</row>
        <row r="320">
          <cell r="I320">
            <v>98</v>
          </cell>
          <cell r="J320">
            <v>0</v>
          </cell>
          <cell r="K320">
            <v>0</v>
          </cell>
          <cell r="L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</row>
        <row r="321">
          <cell r="I321">
            <v>114</v>
          </cell>
          <cell r="J321">
            <v>0</v>
          </cell>
          <cell r="K321">
            <v>0</v>
          </cell>
          <cell r="L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 t="str">
            <v>--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</row>
        <row r="322">
          <cell r="I322">
            <v>130</v>
          </cell>
          <cell r="J322">
            <v>0</v>
          </cell>
          <cell r="K322">
            <v>0</v>
          </cell>
          <cell r="L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</row>
        <row r="323">
          <cell r="I323">
            <v>17</v>
          </cell>
          <cell r="J323">
            <v>16</v>
          </cell>
          <cell r="K323">
            <v>7</v>
          </cell>
          <cell r="L323">
            <v>13</v>
          </cell>
          <cell r="N323">
            <v>9</v>
          </cell>
          <cell r="O323">
            <v>9</v>
          </cell>
          <cell r="P323">
            <v>5</v>
          </cell>
          <cell r="Q323">
            <v>2.5000000000000001E-2</v>
          </cell>
          <cell r="R323">
            <v>2.2499999999999999E-2</v>
          </cell>
          <cell r="S323">
            <v>8.3333333333333332E-3</v>
          </cell>
          <cell r="T323" t="str">
            <v>--</v>
          </cell>
          <cell r="U323">
            <v>6</v>
          </cell>
          <cell r="V323">
            <v>5</v>
          </cell>
          <cell r="W323">
            <v>4</v>
          </cell>
          <cell r="X323">
            <v>6</v>
          </cell>
          <cell r="Y323">
            <v>5</v>
          </cell>
          <cell r="Z323">
            <v>6</v>
          </cell>
        </row>
        <row r="324">
          <cell r="I324">
            <v>34</v>
          </cell>
          <cell r="J324">
            <v>33</v>
          </cell>
          <cell r="K324">
            <v>13</v>
          </cell>
          <cell r="L324">
            <v>25</v>
          </cell>
          <cell r="N324">
            <v>17</v>
          </cell>
          <cell r="O324">
            <v>18</v>
          </cell>
          <cell r="P324">
            <v>11</v>
          </cell>
          <cell r="Q324">
            <v>5.5E-2</v>
          </cell>
          <cell r="R324">
            <v>4.4999999999999998E-2</v>
          </cell>
          <cell r="S324">
            <v>1.8333333333333333E-2</v>
          </cell>
          <cell r="T324" t="str">
            <v>--</v>
          </cell>
          <cell r="U324">
            <v>13</v>
          </cell>
          <cell r="V324">
            <v>9</v>
          </cell>
          <cell r="W324">
            <v>8</v>
          </cell>
          <cell r="X324">
            <v>13</v>
          </cell>
          <cell r="Y324">
            <v>11</v>
          </cell>
          <cell r="Z324">
            <v>13</v>
          </cell>
        </row>
        <row r="325">
          <cell r="I325">
            <v>51</v>
          </cell>
          <cell r="J325">
            <v>49</v>
          </cell>
          <cell r="K325">
            <v>20</v>
          </cell>
          <cell r="L325">
            <v>38</v>
          </cell>
          <cell r="N325">
            <v>26</v>
          </cell>
          <cell r="O325">
            <v>27</v>
          </cell>
          <cell r="P325">
            <v>16</v>
          </cell>
          <cell r="Q325">
            <v>0.08</v>
          </cell>
          <cell r="R325">
            <v>6.7500000000000004E-2</v>
          </cell>
          <cell r="S325">
            <v>2.6666666666666665E-2</v>
          </cell>
          <cell r="T325" t="str">
            <v>--</v>
          </cell>
          <cell r="U325">
            <v>19</v>
          </cell>
          <cell r="V325">
            <v>14</v>
          </cell>
          <cell r="W325">
            <v>11</v>
          </cell>
          <cell r="X325">
            <v>19</v>
          </cell>
          <cell r="Y325">
            <v>16</v>
          </cell>
          <cell r="Z325">
            <v>19</v>
          </cell>
        </row>
        <row r="326">
          <cell r="I326">
            <v>68</v>
          </cell>
          <cell r="J326">
            <v>65</v>
          </cell>
          <cell r="K326">
            <v>26</v>
          </cell>
          <cell r="L326">
            <v>50</v>
          </cell>
          <cell r="N326">
            <v>35</v>
          </cell>
          <cell r="O326">
            <v>36</v>
          </cell>
          <cell r="P326">
            <v>22</v>
          </cell>
          <cell r="Q326">
            <v>0.11</v>
          </cell>
          <cell r="R326">
            <v>0.09</v>
          </cell>
          <cell r="S326">
            <v>3.6666666666666667E-2</v>
          </cell>
          <cell r="T326" t="str">
            <v>--</v>
          </cell>
          <cell r="U326">
            <v>25</v>
          </cell>
          <cell r="V326">
            <v>18</v>
          </cell>
          <cell r="W326">
            <v>15</v>
          </cell>
          <cell r="X326">
            <v>25</v>
          </cell>
          <cell r="Y326">
            <v>22</v>
          </cell>
          <cell r="Z326">
            <v>25</v>
          </cell>
        </row>
        <row r="327">
          <cell r="I327">
            <v>84</v>
          </cell>
          <cell r="J327">
            <v>82</v>
          </cell>
          <cell r="K327">
            <v>33</v>
          </cell>
          <cell r="L327">
            <v>63</v>
          </cell>
          <cell r="N327">
            <v>44</v>
          </cell>
          <cell r="O327">
            <v>45</v>
          </cell>
          <cell r="P327">
            <v>27</v>
          </cell>
          <cell r="Q327">
            <v>0.13500000000000001</v>
          </cell>
          <cell r="R327">
            <v>0.1125</v>
          </cell>
          <cell r="S327">
            <v>4.4999999999999998E-2</v>
          </cell>
          <cell r="T327" t="str">
            <v>--</v>
          </cell>
          <cell r="U327">
            <v>31</v>
          </cell>
          <cell r="V327">
            <v>23</v>
          </cell>
          <cell r="W327">
            <v>19</v>
          </cell>
          <cell r="X327">
            <v>31</v>
          </cell>
          <cell r="Y327">
            <v>27</v>
          </cell>
          <cell r="Z327">
            <v>31</v>
          </cell>
        </row>
        <row r="328">
          <cell r="I328">
            <v>101</v>
          </cell>
          <cell r="J328">
            <v>98</v>
          </cell>
          <cell r="K328">
            <v>39</v>
          </cell>
          <cell r="L328">
            <v>75</v>
          </cell>
          <cell r="N328">
            <v>52</v>
          </cell>
          <cell r="O328">
            <v>54</v>
          </cell>
          <cell r="P328">
            <v>33</v>
          </cell>
          <cell r="Q328">
            <v>0.16500000000000001</v>
          </cell>
          <cell r="R328">
            <v>0.13500000000000001</v>
          </cell>
          <cell r="S328">
            <v>5.5E-2</v>
          </cell>
          <cell r="T328" t="str">
            <v>--</v>
          </cell>
          <cell r="U328">
            <v>38</v>
          </cell>
          <cell r="V328">
            <v>28</v>
          </cell>
          <cell r="W328">
            <v>23</v>
          </cell>
          <cell r="X328">
            <v>38</v>
          </cell>
          <cell r="Y328">
            <v>33</v>
          </cell>
          <cell r="Z328">
            <v>38</v>
          </cell>
        </row>
        <row r="329">
          <cell r="I329">
            <v>118</v>
          </cell>
          <cell r="J329">
            <v>114</v>
          </cell>
          <cell r="K329">
            <v>46</v>
          </cell>
          <cell r="L329">
            <v>88</v>
          </cell>
          <cell r="N329">
            <v>61</v>
          </cell>
          <cell r="O329">
            <v>63</v>
          </cell>
          <cell r="P329">
            <v>38</v>
          </cell>
          <cell r="Q329">
            <v>0.19</v>
          </cell>
          <cell r="R329">
            <v>0.1575</v>
          </cell>
          <cell r="S329">
            <v>6.3333333333333325E-2</v>
          </cell>
          <cell r="T329" t="str">
            <v>--</v>
          </cell>
          <cell r="U329">
            <v>44</v>
          </cell>
          <cell r="V329">
            <v>32</v>
          </cell>
          <cell r="W329">
            <v>27</v>
          </cell>
          <cell r="X329">
            <v>44</v>
          </cell>
          <cell r="Y329">
            <v>38</v>
          </cell>
          <cell r="Z329">
            <v>44</v>
          </cell>
        </row>
        <row r="330">
          <cell r="I330">
            <v>135</v>
          </cell>
          <cell r="J330">
            <v>131</v>
          </cell>
          <cell r="K330">
            <v>52</v>
          </cell>
          <cell r="L330">
            <v>100</v>
          </cell>
          <cell r="N330">
            <v>70</v>
          </cell>
          <cell r="O330">
            <v>72</v>
          </cell>
          <cell r="P330">
            <v>44</v>
          </cell>
          <cell r="Q330">
            <v>0.22</v>
          </cell>
          <cell r="R330">
            <v>0.18</v>
          </cell>
          <cell r="S330">
            <v>7.3333333333333334E-2</v>
          </cell>
          <cell r="T330" t="str">
            <v>--</v>
          </cell>
          <cell r="U330">
            <v>50</v>
          </cell>
          <cell r="V330">
            <v>37</v>
          </cell>
          <cell r="W330">
            <v>30</v>
          </cell>
          <cell r="X330">
            <v>50</v>
          </cell>
          <cell r="Y330">
            <v>44</v>
          </cell>
          <cell r="Z330">
            <v>50</v>
          </cell>
        </row>
        <row r="331">
          <cell r="I331">
            <v>10</v>
          </cell>
          <cell r="J331">
            <v>19</v>
          </cell>
          <cell r="K331">
            <v>7</v>
          </cell>
          <cell r="L331">
            <v>14</v>
          </cell>
          <cell r="N331">
            <v>10</v>
          </cell>
          <cell r="O331">
            <v>10</v>
          </cell>
          <cell r="P331">
            <v>6</v>
          </cell>
          <cell r="Q331">
            <v>0.03</v>
          </cell>
          <cell r="R331">
            <v>2.5000000000000001E-2</v>
          </cell>
          <cell r="S331">
            <v>0.01</v>
          </cell>
          <cell r="T331" t="str">
            <v>--</v>
          </cell>
          <cell r="U331">
            <v>7</v>
          </cell>
          <cell r="V331">
            <v>5</v>
          </cell>
          <cell r="W331">
            <v>4</v>
          </cell>
          <cell r="X331">
            <v>7</v>
          </cell>
          <cell r="Y331">
            <v>6</v>
          </cell>
          <cell r="Z331">
            <v>7</v>
          </cell>
        </row>
        <row r="332">
          <cell r="I332">
            <v>19</v>
          </cell>
          <cell r="J332">
            <v>37</v>
          </cell>
          <cell r="K332">
            <v>15</v>
          </cell>
          <cell r="L332">
            <v>29</v>
          </cell>
          <cell r="N332">
            <v>20</v>
          </cell>
          <cell r="O332">
            <v>21</v>
          </cell>
          <cell r="P332">
            <v>12</v>
          </cell>
          <cell r="Q332">
            <v>0.06</v>
          </cell>
          <cell r="R332">
            <v>5.2499999999999998E-2</v>
          </cell>
          <cell r="S332">
            <v>0.02</v>
          </cell>
          <cell r="T332" t="str">
            <v>--</v>
          </cell>
          <cell r="U332">
            <v>14</v>
          </cell>
          <cell r="V332">
            <v>11</v>
          </cell>
          <cell r="W332">
            <v>9</v>
          </cell>
          <cell r="X332">
            <v>14</v>
          </cell>
          <cell r="Y332">
            <v>12</v>
          </cell>
          <cell r="Z332">
            <v>14</v>
          </cell>
        </row>
        <row r="333">
          <cell r="I333">
            <v>29</v>
          </cell>
          <cell r="J333">
            <v>56</v>
          </cell>
          <cell r="K333">
            <v>22</v>
          </cell>
          <cell r="L333">
            <v>43</v>
          </cell>
          <cell r="N333">
            <v>30</v>
          </cell>
          <cell r="O333">
            <v>31</v>
          </cell>
          <cell r="P333">
            <v>19</v>
          </cell>
          <cell r="Q333">
            <v>9.5000000000000001E-2</v>
          </cell>
          <cell r="R333">
            <v>7.7499999999999999E-2</v>
          </cell>
          <cell r="S333">
            <v>3.1666666666666662E-2</v>
          </cell>
          <cell r="T333" t="str">
            <v>--</v>
          </cell>
          <cell r="U333">
            <v>22</v>
          </cell>
          <cell r="V333">
            <v>16</v>
          </cell>
          <cell r="W333">
            <v>13</v>
          </cell>
          <cell r="X333">
            <v>22</v>
          </cell>
          <cell r="Y333">
            <v>19</v>
          </cell>
          <cell r="Z333">
            <v>22</v>
          </cell>
        </row>
        <row r="334">
          <cell r="I334">
            <v>38</v>
          </cell>
          <cell r="J334">
            <v>75</v>
          </cell>
          <cell r="K334">
            <v>30</v>
          </cell>
          <cell r="L334">
            <v>57</v>
          </cell>
          <cell r="N334">
            <v>40</v>
          </cell>
          <cell r="O334">
            <v>41</v>
          </cell>
          <cell r="P334">
            <v>25</v>
          </cell>
          <cell r="Q334">
            <v>0.125</v>
          </cell>
          <cell r="R334">
            <v>0.10249999999999999</v>
          </cell>
          <cell r="S334">
            <v>4.1666666666666671E-2</v>
          </cell>
          <cell r="T334" t="str">
            <v>--</v>
          </cell>
          <cell r="U334">
            <v>29</v>
          </cell>
          <cell r="V334">
            <v>21</v>
          </cell>
          <cell r="W334">
            <v>17</v>
          </cell>
          <cell r="X334">
            <v>29</v>
          </cell>
          <cell r="Y334">
            <v>25</v>
          </cell>
          <cell r="Z334">
            <v>29</v>
          </cell>
        </row>
        <row r="335">
          <cell r="I335">
            <v>48</v>
          </cell>
          <cell r="J335">
            <v>94</v>
          </cell>
          <cell r="K335">
            <v>37</v>
          </cell>
          <cell r="L335">
            <v>72</v>
          </cell>
          <cell r="N335">
            <v>50</v>
          </cell>
          <cell r="O335">
            <v>51</v>
          </cell>
          <cell r="P335">
            <v>31</v>
          </cell>
          <cell r="Q335">
            <v>0.155</v>
          </cell>
          <cell r="R335">
            <v>0.1275</v>
          </cell>
          <cell r="S335">
            <v>5.1666666666666666E-2</v>
          </cell>
          <cell r="T335" t="str">
            <v>--</v>
          </cell>
          <cell r="U335">
            <v>36</v>
          </cell>
          <cell r="V335">
            <v>27</v>
          </cell>
          <cell r="W335">
            <v>22</v>
          </cell>
          <cell r="X335">
            <v>36</v>
          </cell>
          <cell r="Y335">
            <v>31</v>
          </cell>
          <cell r="Z335">
            <v>36</v>
          </cell>
        </row>
        <row r="336">
          <cell r="I336">
            <v>57</v>
          </cell>
          <cell r="J336">
            <v>112</v>
          </cell>
          <cell r="K336">
            <v>45</v>
          </cell>
          <cell r="L336">
            <v>86</v>
          </cell>
          <cell r="N336">
            <v>60</v>
          </cell>
          <cell r="O336">
            <v>62</v>
          </cell>
          <cell r="P336">
            <v>37</v>
          </cell>
          <cell r="Q336">
            <v>0.185</v>
          </cell>
          <cell r="R336">
            <v>0.155</v>
          </cell>
          <cell r="S336">
            <v>6.1666666666666668E-2</v>
          </cell>
          <cell r="T336" t="str">
            <v>--</v>
          </cell>
          <cell r="U336">
            <v>43</v>
          </cell>
          <cell r="V336">
            <v>32</v>
          </cell>
          <cell r="W336">
            <v>26</v>
          </cell>
          <cell r="X336">
            <v>43</v>
          </cell>
          <cell r="Y336">
            <v>37</v>
          </cell>
          <cell r="Z336">
            <v>43</v>
          </cell>
        </row>
        <row r="337">
          <cell r="I337">
            <v>67</v>
          </cell>
          <cell r="J337">
            <v>131</v>
          </cell>
          <cell r="K337">
            <v>52</v>
          </cell>
          <cell r="L337">
            <v>100</v>
          </cell>
          <cell r="N337">
            <v>70</v>
          </cell>
          <cell r="O337">
            <v>72</v>
          </cell>
          <cell r="P337">
            <v>44</v>
          </cell>
          <cell r="Q337">
            <v>0.22</v>
          </cell>
          <cell r="R337">
            <v>0.18</v>
          </cell>
          <cell r="S337">
            <v>7.3333333333333334E-2</v>
          </cell>
          <cell r="T337" t="str">
            <v>--</v>
          </cell>
          <cell r="U337">
            <v>50</v>
          </cell>
          <cell r="V337">
            <v>37</v>
          </cell>
          <cell r="W337">
            <v>31</v>
          </cell>
          <cell r="X337">
            <v>50</v>
          </cell>
          <cell r="Y337">
            <v>44</v>
          </cell>
          <cell r="Z337">
            <v>50</v>
          </cell>
        </row>
        <row r="338">
          <cell r="I338">
            <v>76</v>
          </cell>
          <cell r="J338">
            <v>150</v>
          </cell>
          <cell r="K338">
            <v>60</v>
          </cell>
          <cell r="L338">
            <v>115</v>
          </cell>
          <cell r="N338">
            <v>80</v>
          </cell>
          <cell r="O338">
            <v>82</v>
          </cell>
          <cell r="P338">
            <v>50</v>
          </cell>
          <cell r="Q338">
            <v>0.25</v>
          </cell>
          <cell r="R338">
            <v>0.20499999999999999</v>
          </cell>
          <cell r="S338">
            <v>8.3333333333333343E-2</v>
          </cell>
          <cell r="T338" t="str">
            <v>--</v>
          </cell>
          <cell r="U338">
            <v>57</v>
          </cell>
          <cell r="V338">
            <v>42</v>
          </cell>
          <cell r="W338">
            <v>35</v>
          </cell>
          <cell r="X338">
            <v>57</v>
          </cell>
          <cell r="Y338">
            <v>50</v>
          </cell>
          <cell r="Z338">
            <v>57</v>
          </cell>
        </row>
        <row r="339">
          <cell r="I339">
            <v>10</v>
          </cell>
          <cell r="J339">
            <v>26</v>
          </cell>
          <cell r="K339">
            <v>10</v>
          </cell>
          <cell r="L339">
            <v>20</v>
          </cell>
          <cell r="N339">
            <v>14</v>
          </cell>
          <cell r="O339">
            <v>14</v>
          </cell>
          <cell r="P339">
            <v>9</v>
          </cell>
          <cell r="Q339">
            <v>4.4999999999999998E-2</v>
          </cell>
          <cell r="R339">
            <v>3.5000000000000003E-2</v>
          </cell>
          <cell r="S339">
            <v>1.4999999999999999E-2</v>
          </cell>
          <cell r="T339" t="str">
            <v>--</v>
          </cell>
          <cell r="U339">
            <v>10</v>
          </cell>
          <cell r="V339">
            <v>7</v>
          </cell>
          <cell r="W339">
            <v>6</v>
          </cell>
          <cell r="X339">
            <v>10</v>
          </cell>
          <cell r="Y339">
            <v>9</v>
          </cell>
          <cell r="Z339">
            <v>10</v>
          </cell>
        </row>
        <row r="340">
          <cell r="I340">
            <v>20</v>
          </cell>
          <cell r="J340">
            <v>52</v>
          </cell>
          <cell r="K340">
            <v>21</v>
          </cell>
          <cell r="L340">
            <v>40</v>
          </cell>
          <cell r="N340">
            <v>28</v>
          </cell>
          <cell r="O340">
            <v>29</v>
          </cell>
          <cell r="P340">
            <v>17</v>
          </cell>
          <cell r="Q340">
            <v>8.5000000000000006E-2</v>
          </cell>
          <cell r="R340">
            <v>7.2499999999999995E-2</v>
          </cell>
          <cell r="S340">
            <v>2.8333333333333335E-2</v>
          </cell>
          <cell r="T340" t="str">
            <v>--</v>
          </cell>
          <cell r="U340">
            <v>20</v>
          </cell>
          <cell r="V340">
            <v>15</v>
          </cell>
          <cell r="W340">
            <v>12</v>
          </cell>
          <cell r="X340">
            <v>20</v>
          </cell>
          <cell r="Y340">
            <v>17</v>
          </cell>
          <cell r="Z340">
            <v>20</v>
          </cell>
        </row>
        <row r="341">
          <cell r="I341">
            <v>30</v>
          </cell>
          <cell r="J341">
            <v>78</v>
          </cell>
          <cell r="K341">
            <v>31</v>
          </cell>
          <cell r="L341">
            <v>60</v>
          </cell>
          <cell r="N341">
            <v>41</v>
          </cell>
          <cell r="O341">
            <v>43</v>
          </cell>
          <cell r="P341">
            <v>26</v>
          </cell>
          <cell r="Q341">
            <v>0.13</v>
          </cell>
          <cell r="R341">
            <v>0.1075</v>
          </cell>
          <cell r="S341">
            <v>4.3333333333333328E-2</v>
          </cell>
          <cell r="T341" t="str">
            <v>--</v>
          </cell>
          <cell r="U341">
            <v>30</v>
          </cell>
          <cell r="V341">
            <v>22</v>
          </cell>
          <cell r="W341">
            <v>18</v>
          </cell>
          <cell r="X341">
            <v>30</v>
          </cell>
          <cell r="Y341">
            <v>26</v>
          </cell>
          <cell r="Z341">
            <v>30</v>
          </cell>
        </row>
        <row r="342">
          <cell r="I342">
            <v>40</v>
          </cell>
          <cell r="J342">
            <v>104</v>
          </cell>
          <cell r="K342">
            <v>41</v>
          </cell>
          <cell r="L342">
            <v>79</v>
          </cell>
          <cell r="N342">
            <v>55</v>
          </cell>
          <cell r="O342">
            <v>57</v>
          </cell>
          <cell r="P342">
            <v>35</v>
          </cell>
          <cell r="Q342">
            <v>0.17499999999999999</v>
          </cell>
          <cell r="R342">
            <v>0.14249999999999999</v>
          </cell>
          <cell r="S342">
            <v>5.8333333333333327E-2</v>
          </cell>
          <cell r="T342" t="str">
            <v>--</v>
          </cell>
          <cell r="U342">
            <v>40</v>
          </cell>
          <cell r="V342">
            <v>29</v>
          </cell>
          <cell r="W342">
            <v>24</v>
          </cell>
          <cell r="X342">
            <v>40</v>
          </cell>
          <cell r="Y342">
            <v>35</v>
          </cell>
          <cell r="Z342">
            <v>40</v>
          </cell>
        </row>
        <row r="343">
          <cell r="I343">
            <v>50</v>
          </cell>
          <cell r="J343">
            <v>130</v>
          </cell>
          <cell r="K343">
            <v>52</v>
          </cell>
          <cell r="L343">
            <v>99</v>
          </cell>
          <cell r="N343">
            <v>69</v>
          </cell>
          <cell r="O343">
            <v>71</v>
          </cell>
          <cell r="P343">
            <v>43</v>
          </cell>
          <cell r="Q343">
            <v>0.215</v>
          </cell>
          <cell r="R343">
            <v>0.17749999999999999</v>
          </cell>
          <cell r="S343">
            <v>7.166666666666667E-2</v>
          </cell>
          <cell r="T343" t="str">
            <v>--</v>
          </cell>
          <cell r="U343">
            <v>50</v>
          </cell>
          <cell r="V343">
            <v>37</v>
          </cell>
          <cell r="W343">
            <v>30</v>
          </cell>
          <cell r="X343">
            <v>50</v>
          </cell>
          <cell r="Y343">
            <v>43</v>
          </cell>
          <cell r="Z343">
            <v>50</v>
          </cell>
        </row>
        <row r="344">
          <cell r="I344">
            <v>60</v>
          </cell>
          <cell r="J344">
            <v>156</v>
          </cell>
          <cell r="K344">
            <v>62</v>
          </cell>
          <cell r="L344">
            <v>119</v>
          </cell>
          <cell r="N344">
            <v>83</v>
          </cell>
          <cell r="O344">
            <v>86</v>
          </cell>
          <cell r="P344">
            <v>52</v>
          </cell>
          <cell r="Q344">
            <v>0.26</v>
          </cell>
          <cell r="R344">
            <v>0.215</v>
          </cell>
          <cell r="S344">
            <v>8.6666666666666656E-2</v>
          </cell>
          <cell r="T344" t="str">
            <v>--</v>
          </cell>
          <cell r="U344">
            <v>60</v>
          </cell>
          <cell r="V344">
            <v>44</v>
          </cell>
          <cell r="W344">
            <v>36</v>
          </cell>
          <cell r="X344">
            <v>60</v>
          </cell>
          <cell r="Y344">
            <v>52</v>
          </cell>
          <cell r="Z344">
            <v>60</v>
          </cell>
        </row>
        <row r="345">
          <cell r="I345">
            <v>70</v>
          </cell>
          <cell r="J345">
            <v>181</v>
          </cell>
          <cell r="K345">
            <v>73</v>
          </cell>
          <cell r="L345">
            <v>139</v>
          </cell>
          <cell r="N345">
            <v>97</v>
          </cell>
          <cell r="O345">
            <v>100</v>
          </cell>
          <cell r="P345">
            <v>60</v>
          </cell>
          <cell r="Q345">
            <v>0.3</v>
          </cell>
          <cell r="R345">
            <v>0.25</v>
          </cell>
          <cell r="S345">
            <v>0.1</v>
          </cell>
          <cell r="T345" t="str">
            <v>--</v>
          </cell>
          <cell r="U345">
            <v>70</v>
          </cell>
          <cell r="V345">
            <v>51</v>
          </cell>
          <cell r="W345">
            <v>42</v>
          </cell>
          <cell r="X345">
            <v>70</v>
          </cell>
          <cell r="Y345">
            <v>60</v>
          </cell>
          <cell r="Z345">
            <v>70</v>
          </cell>
        </row>
        <row r="346">
          <cell r="I346">
            <v>80</v>
          </cell>
          <cell r="J346">
            <v>207</v>
          </cell>
          <cell r="K346">
            <v>83</v>
          </cell>
          <cell r="L346">
            <v>159</v>
          </cell>
          <cell r="N346">
            <v>111</v>
          </cell>
          <cell r="O346">
            <v>114</v>
          </cell>
          <cell r="P346">
            <v>69</v>
          </cell>
          <cell r="Q346">
            <v>0.34499999999999997</v>
          </cell>
          <cell r="R346">
            <v>0.28499999999999998</v>
          </cell>
          <cell r="S346">
            <v>0.115</v>
          </cell>
          <cell r="T346" t="str">
            <v>--</v>
          </cell>
          <cell r="U346">
            <v>79</v>
          </cell>
          <cell r="V346">
            <v>59</v>
          </cell>
          <cell r="W346">
            <v>48</v>
          </cell>
          <cell r="X346">
            <v>79</v>
          </cell>
          <cell r="Y346">
            <v>69</v>
          </cell>
          <cell r="Z346">
            <v>79</v>
          </cell>
        </row>
        <row r="347">
          <cell r="I347">
            <v>20</v>
          </cell>
          <cell r="J347">
            <v>0</v>
          </cell>
          <cell r="K347">
            <v>0</v>
          </cell>
          <cell r="L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 t="str">
            <v>--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</row>
        <row r="348">
          <cell r="I348">
            <v>39</v>
          </cell>
          <cell r="J348">
            <v>0</v>
          </cell>
          <cell r="K348">
            <v>0</v>
          </cell>
          <cell r="L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 t="str">
            <v>--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</row>
        <row r="349">
          <cell r="I349">
            <v>59</v>
          </cell>
          <cell r="J349">
            <v>0</v>
          </cell>
          <cell r="K349">
            <v>0</v>
          </cell>
          <cell r="L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 t="str">
            <v>--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</row>
        <row r="350">
          <cell r="I350">
            <v>78</v>
          </cell>
          <cell r="J350">
            <v>0</v>
          </cell>
          <cell r="K350">
            <v>0</v>
          </cell>
          <cell r="L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 t="str">
            <v>--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</row>
        <row r="351">
          <cell r="I351">
            <v>98</v>
          </cell>
          <cell r="J351">
            <v>0</v>
          </cell>
          <cell r="K351">
            <v>0</v>
          </cell>
          <cell r="L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 t="str">
            <v>--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</row>
        <row r="352">
          <cell r="I352">
            <v>117</v>
          </cell>
          <cell r="J352">
            <v>0</v>
          </cell>
          <cell r="K352">
            <v>0</v>
          </cell>
          <cell r="L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 t="str">
            <v>--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</row>
        <row r="353">
          <cell r="I353">
            <v>137</v>
          </cell>
          <cell r="J353">
            <v>0</v>
          </cell>
          <cell r="K353">
            <v>0</v>
          </cell>
          <cell r="L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 t="str">
            <v>--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</row>
        <row r="354">
          <cell r="I354">
            <v>156</v>
          </cell>
          <cell r="J354">
            <v>0</v>
          </cell>
          <cell r="K354">
            <v>0</v>
          </cell>
          <cell r="L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 t="str">
            <v>--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</row>
        <row r="355">
          <cell r="I355">
            <v>13</v>
          </cell>
          <cell r="J355">
            <v>12</v>
          </cell>
          <cell r="K355">
            <v>12</v>
          </cell>
          <cell r="L355">
            <v>11</v>
          </cell>
          <cell r="N355">
            <v>11</v>
          </cell>
          <cell r="O355">
            <v>7</v>
          </cell>
          <cell r="P355">
            <v>5</v>
          </cell>
          <cell r="Q355">
            <v>2.5000000000000001E-2</v>
          </cell>
          <cell r="R355">
            <v>1.7500000000000002E-2</v>
          </cell>
          <cell r="S355">
            <v>8.3333333333333332E-3</v>
          </cell>
          <cell r="T355" t="str">
            <v>--</v>
          </cell>
          <cell r="U355">
            <v>6</v>
          </cell>
          <cell r="V355">
            <v>8</v>
          </cell>
          <cell r="W355">
            <v>4</v>
          </cell>
          <cell r="X355">
            <v>5</v>
          </cell>
          <cell r="Y355">
            <v>5</v>
          </cell>
          <cell r="Z355">
            <v>6</v>
          </cell>
        </row>
        <row r="356">
          <cell r="I356">
            <v>26</v>
          </cell>
          <cell r="J356">
            <v>24</v>
          </cell>
          <cell r="K356">
            <v>24</v>
          </cell>
          <cell r="L356">
            <v>23</v>
          </cell>
          <cell r="N356">
            <v>22</v>
          </cell>
          <cell r="O356">
            <v>15</v>
          </cell>
          <cell r="P356">
            <v>11</v>
          </cell>
          <cell r="Q356">
            <v>5.5E-2</v>
          </cell>
          <cell r="R356">
            <v>3.7499999999999999E-2</v>
          </cell>
          <cell r="S356">
            <v>1.8333333333333333E-2</v>
          </cell>
          <cell r="T356" t="str">
            <v>--</v>
          </cell>
          <cell r="U356">
            <v>13</v>
          </cell>
          <cell r="V356">
            <v>16</v>
          </cell>
          <cell r="W356">
            <v>8</v>
          </cell>
          <cell r="X356">
            <v>9</v>
          </cell>
          <cell r="Y356">
            <v>11</v>
          </cell>
          <cell r="Z356">
            <v>13</v>
          </cell>
        </row>
        <row r="357">
          <cell r="I357">
            <v>39</v>
          </cell>
          <cell r="J357">
            <v>37</v>
          </cell>
          <cell r="K357">
            <v>36</v>
          </cell>
          <cell r="L357">
            <v>34</v>
          </cell>
          <cell r="N357">
            <v>33</v>
          </cell>
          <cell r="O357">
            <v>22</v>
          </cell>
          <cell r="P357">
            <v>16</v>
          </cell>
          <cell r="Q357">
            <v>0.08</v>
          </cell>
          <cell r="R357">
            <v>5.5E-2</v>
          </cell>
          <cell r="S357">
            <v>2.6666666666666665E-2</v>
          </cell>
          <cell r="T357" t="str">
            <v>--</v>
          </cell>
          <cell r="U357">
            <v>19</v>
          </cell>
          <cell r="V357">
            <v>24</v>
          </cell>
          <cell r="W357">
            <v>11</v>
          </cell>
          <cell r="X357">
            <v>14</v>
          </cell>
          <cell r="Y357">
            <v>16</v>
          </cell>
          <cell r="Z357">
            <v>19</v>
          </cell>
        </row>
        <row r="358">
          <cell r="I358">
            <v>52</v>
          </cell>
          <cell r="J358">
            <v>49</v>
          </cell>
          <cell r="K358">
            <v>48</v>
          </cell>
          <cell r="L358">
            <v>46</v>
          </cell>
          <cell r="N358">
            <v>44</v>
          </cell>
          <cell r="O358">
            <v>29</v>
          </cell>
          <cell r="P358">
            <v>22</v>
          </cell>
          <cell r="Q358">
            <v>0.11</v>
          </cell>
          <cell r="R358">
            <v>7.2499999999999995E-2</v>
          </cell>
          <cell r="S358">
            <v>3.6666666666666667E-2</v>
          </cell>
          <cell r="T358" t="str">
            <v>--</v>
          </cell>
          <cell r="U358">
            <v>25</v>
          </cell>
          <cell r="V358">
            <v>32</v>
          </cell>
          <cell r="W358">
            <v>15</v>
          </cell>
          <cell r="X358">
            <v>18</v>
          </cell>
          <cell r="Y358">
            <v>22</v>
          </cell>
          <cell r="Z358">
            <v>25</v>
          </cell>
        </row>
        <row r="359">
          <cell r="I359">
            <v>65</v>
          </cell>
          <cell r="J359">
            <v>61</v>
          </cell>
          <cell r="K359">
            <v>60</v>
          </cell>
          <cell r="L359">
            <v>57</v>
          </cell>
          <cell r="N359">
            <v>54</v>
          </cell>
          <cell r="O359">
            <v>37</v>
          </cell>
          <cell r="P359">
            <v>27</v>
          </cell>
          <cell r="Q359">
            <v>0.13500000000000001</v>
          </cell>
          <cell r="R359">
            <v>9.2499999999999999E-2</v>
          </cell>
          <cell r="S359">
            <v>4.4999999999999998E-2</v>
          </cell>
          <cell r="T359" t="str">
            <v>--</v>
          </cell>
          <cell r="U359">
            <v>31</v>
          </cell>
          <cell r="V359">
            <v>39</v>
          </cell>
          <cell r="W359">
            <v>19</v>
          </cell>
          <cell r="X359">
            <v>23</v>
          </cell>
          <cell r="Y359">
            <v>27</v>
          </cell>
          <cell r="Z359">
            <v>31</v>
          </cell>
        </row>
        <row r="360">
          <cell r="I360">
            <v>78</v>
          </cell>
          <cell r="J360">
            <v>73</v>
          </cell>
          <cell r="K360">
            <v>72</v>
          </cell>
          <cell r="L360">
            <v>69</v>
          </cell>
          <cell r="N360">
            <v>65</v>
          </cell>
          <cell r="O360">
            <v>44</v>
          </cell>
          <cell r="P360">
            <v>33</v>
          </cell>
          <cell r="Q360">
            <v>0.16500000000000001</v>
          </cell>
          <cell r="R360">
            <v>0.11</v>
          </cell>
          <cell r="S360">
            <v>5.5E-2</v>
          </cell>
          <cell r="T360" t="str">
            <v>--</v>
          </cell>
          <cell r="U360">
            <v>38</v>
          </cell>
          <cell r="V360">
            <v>47</v>
          </cell>
          <cell r="W360">
            <v>23</v>
          </cell>
          <cell r="X360">
            <v>28</v>
          </cell>
          <cell r="Y360">
            <v>33</v>
          </cell>
          <cell r="Z360">
            <v>38</v>
          </cell>
        </row>
        <row r="361">
          <cell r="I361">
            <v>91</v>
          </cell>
          <cell r="J361">
            <v>86</v>
          </cell>
          <cell r="K361">
            <v>84</v>
          </cell>
          <cell r="L361">
            <v>80</v>
          </cell>
          <cell r="N361">
            <v>76</v>
          </cell>
          <cell r="O361">
            <v>51</v>
          </cell>
          <cell r="P361">
            <v>38</v>
          </cell>
          <cell r="Q361">
            <v>0.19</v>
          </cell>
          <cell r="R361">
            <v>0.1275</v>
          </cell>
          <cell r="S361">
            <v>6.3333333333333325E-2</v>
          </cell>
          <cell r="T361" t="str">
            <v>--</v>
          </cell>
          <cell r="U361">
            <v>44</v>
          </cell>
          <cell r="V361">
            <v>55</v>
          </cell>
          <cell r="W361">
            <v>27</v>
          </cell>
          <cell r="X361">
            <v>32</v>
          </cell>
          <cell r="Y361">
            <v>38</v>
          </cell>
          <cell r="Z361">
            <v>44</v>
          </cell>
        </row>
        <row r="362">
          <cell r="I362">
            <v>104</v>
          </cell>
          <cell r="J362">
            <v>98</v>
          </cell>
          <cell r="K362">
            <v>96</v>
          </cell>
          <cell r="L362">
            <v>91</v>
          </cell>
          <cell r="N362">
            <v>87</v>
          </cell>
          <cell r="O362">
            <v>59</v>
          </cell>
          <cell r="P362">
            <v>44</v>
          </cell>
          <cell r="Q362">
            <v>0.22</v>
          </cell>
          <cell r="R362">
            <v>0.14749999999999999</v>
          </cell>
          <cell r="S362">
            <v>7.3333333333333334E-2</v>
          </cell>
          <cell r="T362" t="str">
            <v>--</v>
          </cell>
          <cell r="U362">
            <v>50</v>
          </cell>
          <cell r="V362">
            <v>63</v>
          </cell>
          <cell r="W362">
            <v>30</v>
          </cell>
          <cell r="X362">
            <v>37</v>
          </cell>
          <cell r="Y362">
            <v>44</v>
          </cell>
          <cell r="Z362">
            <v>50</v>
          </cell>
        </row>
        <row r="363">
          <cell r="I363">
            <v>7</v>
          </cell>
          <cell r="J363">
            <v>14</v>
          </cell>
          <cell r="K363">
            <v>14</v>
          </cell>
          <cell r="L363">
            <v>13</v>
          </cell>
          <cell r="N363">
            <v>12</v>
          </cell>
          <cell r="O363">
            <v>8</v>
          </cell>
          <cell r="P363">
            <v>6</v>
          </cell>
          <cell r="Q363">
            <v>0.03</v>
          </cell>
          <cell r="R363">
            <v>0.02</v>
          </cell>
          <cell r="S363">
            <v>0.01</v>
          </cell>
          <cell r="T363" t="str">
            <v>--</v>
          </cell>
          <cell r="U363">
            <v>7</v>
          </cell>
          <cell r="V363">
            <v>9</v>
          </cell>
          <cell r="W363">
            <v>4</v>
          </cell>
          <cell r="X363">
            <v>5</v>
          </cell>
          <cell r="Y363">
            <v>6</v>
          </cell>
          <cell r="Z363">
            <v>7</v>
          </cell>
        </row>
        <row r="364">
          <cell r="I364">
            <v>15</v>
          </cell>
          <cell r="J364">
            <v>28</v>
          </cell>
          <cell r="K364">
            <v>27</v>
          </cell>
          <cell r="L364">
            <v>26</v>
          </cell>
          <cell r="N364">
            <v>25</v>
          </cell>
          <cell r="O364">
            <v>17</v>
          </cell>
          <cell r="P364">
            <v>12</v>
          </cell>
          <cell r="Q364">
            <v>0.06</v>
          </cell>
          <cell r="R364">
            <v>4.2500000000000003E-2</v>
          </cell>
          <cell r="S364">
            <v>0.02</v>
          </cell>
          <cell r="T364" t="str">
            <v>--</v>
          </cell>
          <cell r="U364">
            <v>14</v>
          </cell>
          <cell r="V364">
            <v>18</v>
          </cell>
          <cell r="W364">
            <v>9</v>
          </cell>
          <cell r="X364">
            <v>11</v>
          </cell>
          <cell r="Y364">
            <v>12</v>
          </cell>
          <cell r="Z364">
            <v>14</v>
          </cell>
        </row>
        <row r="365">
          <cell r="I365">
            <v>22</v>
          </cell>
          <cell r="J365">
            <v>42</v>
          </cell>
          <cell r="K365">
            <v>41</v>
          </cell>
          <cell r="L365">
            <v>39</v>
          </cell>
          <cell r="N365">
            <v>37</v>
          </cell>
          <cell r="O365">
            <v>25</v>
          </cell>
          <cell r="P365">
            <v>19</v>
          </cell>
          <cell r="Q365">
            <v>9.5000000000000001E-2</v>
          </cell>
          <cell r="R365">
            <v>6.25E-2</v>
          </cell>
          <cell r="S365">
            <v>3.1666666666666662E-2</v>
          </cell>
          <cell r="T365" t="str">
            <v>--</v>
          </cell>
          <cell r="U365">
            <v>22</v>
          </cell>
          <cell r="V365">
            <v>27</v>
          </cell>
          <cell r="W365">
            <v>13</v>
          </cell>
          <cell r="X365">
            <v>16</v>
          </cell>
          <cell r="Y365">
            <v>19</v>
          </cell>
          <cell r="Z365">
            <v>22</v>
          </cell>
        </row>
        <row r="366">
          <cell r="I366">
            <v>29</v>
          </cell>
          <cell r="J366">
            <v>56</v>
          </cell>
          <cell r="K366">
            <v>55</v>
          </cell>
          <cell r="L366">
            <v>52</v>
          </cell>
          <cell r="N366">
            <v>50</v>
          </cell>
          <cell r="O366">
            <v>34</v>
          </cell>
          <cell r="P366">
            <v>25</v>
          </cell>
          <cell r="Q366">
            <v>0.125</v>
          </cell>
          <cell r="R366">
            <v>8.5000000000000006E-2</v>
          </cell>
          <cell r="S366">
            <v>4.1666666666666671E-2</v>
          </cell>
          <cell r="T366" t="str">
            <v>--</v>
          </cell>
          <cell r="U366">
            <v>29</v>
          </cell>
          <cell r="V366">
            <v>36</v>
          </cell>
          <cell r="W366">
            <v>17</v>
          </cell>
          <cell r="X366">
            <v>21</v>
          </cell>
          <cell r="Y366">
            <v>25</v>
          </cell>
          <cell r="Z366">
            <v>29</v>
          </cell>
        </row>
        <row r="367">
          <cell r="I367">
            <v>37</v>
          </cell>
          <cell r="J367">
            <v>70</v>
          </cell>
          <cell r="K367">
            <v>69</v>
          </cell>
          <cell r="L367">
            <v>66</v>
          </cell>
          <cell r="N367">
            <v>62</v>
          </cell>
          <cell r="O367">
            <v>42</v>
          </cell>
          <cell r="P367">
            <v>31</v>
          </cell>
          <cell r="Q367">
            <v>0.155</v>
          </cell>
          <cell r="R367">
            <v>0.105</v>
          </cell>
          <cell r="S367">
            <v>5.1666666666666666E-2</v>
          </cell>
          <cell r="T367" t="str">
            <v>--</v>
          </cell>
          <cell r="U367">
            <v>36</v>
          </cell>
          <cell r="V367">
            <v>45</v>
          </cell>
          <cell r="W367">
            <v>22</v>
          </cell>
          <cell r="X367">
            <v>27</v>
          </cell>
          <cell r="Y367">
            <v>31</v>
          </cell>
          <cell r="Z367">
            <v>36</v>
          </cell>
        </row>
        <row r="368">
          <cell r="I368">
            <v>44</v>
          </cell>
          <cell r="J368">
            <v>84</v>
          </cell>
          <cell r="K368">
            <v>82</v>
          </cell>
          <cell r="L368">
            <v>79</v>
          </cell>
          <cell r="N368">
            <v>75</v>
          </cell>
          <cell r="O368">
            <v>51</v>
          </cell>
          <cell r="P368">
            <v>37</v>
          </cell>
          <cell r="Q368">
            <v>0.185</v>
          </cell>
          <cell r="R368">
            <v>0.1275</v>
          </cell>
          <cell r="S368">
            <v>6.1666666666666668E-2</v>
          </cell>
          <cell r="T368" t="str">
            <v>--</v>
          </cell>
          <cell r="U368">
            <v>43</v>
          </cell>
          <cell r="V368">
            <v>54</v>
          </cell>
          <cell r="W368">
            <v>26</v>
          </cell>
          <cell r="X368">
            <v>32</v>
          </cell>
          <cell r="Y368">
            <v>37</v>
          </cell>
          <cell r="Z368">
            <v>43</v>
          </cell>
        </row>
        <row r="369">
          <cell r="I369">
            <v>51</v>
          </cell>
          <cell r="J369">
            <v>98</v>
          </cell>
          <cell r="K369">
            <v>96</v>
          </cell>
          <cell r="L369">
            <v>92</v>
          </cell>
          <cell r="N369">
            <v>87</v>
          </cell>
          <cell r="O369">
            <v>59</v>
          </cell>
          <cell r="P369">
            <v>44</v>
          </cell>
          <cell r="Q369">
            <v>0.22</v>
          </cell>
          <cell r="R369">
            <v>0.14749999999999999</v>
          </cell>
          <cell r="S369">
            <v>7.3333333333333334E-2</v>
          </cell>
          <cell r="T369" t="str">
            <v>--</v>
          </cell>
          <cell r="U369">
            <v>50</v>
          </cell>
          <cell r="V369">
            <v>63</v>
          </cell>
          <cell r="W369">
            <v>31</v>
          </cell>
          <cell r="X369">
            <v>37</v>
          </cell>
          <cell r="Y369">
            <v>44</v>
          </cell>
          <cell r="Z369">
            <v>50</v>
          </cell>
        </row>
        <row r="370">
          <cell r="I370">
            <v>59</v>
          </cell>
          <cell r="J370">
            <v>112</v>
          </cell>
          <cell r="K370">
            <v>110</v>
          </cell>
          <cell r="L370">
            <v>105</v>
          </cell>
          <cell r="N370">
            <v>100</v>
          </cell>
          <cell r="O370">
            <v>67</v>
          </cell>
          <cell r="P370">
            <v>50</v>
          </cell>
          <cell r="Q370">
            <v>0.25</v>
          </cell>
          <cell r="R370">
            <v>0.16750000000000001</v>
          </cell>
          <cell r="S370">
            <v>8.3333333333333343E-2</v>
          </cell>
          <cell r="T370" t="str">
            <v>--</v>
          </cell>
          <cell r="U370">
            <v>57</v>
          </cell>
          <cell r="V370">
            <v>72</v>
          </cell>
          <cell r="W370">
            <v>35</v>
          </cell>
          <cell r="X370">
            <v>42</v>
          </cell>
          <cell r="Y370">
            <v>50</v>
          </cell>
          <cell r="Z370">
            <v>57</v>
          </cell>
        </row>
        <row r="371">
          <cell r="I371">
            <v>8</v>
          </cell>
          <cell r="J371">
            <v>19</v>
          </cell>
          <cell r="K371">
            <v>19</v>
          </cell>
          <cell r="L371">
            <v>18</v>
          </cell>
          <cell r="N371">
            <v>17</v>
          </cell>
          <cell r="O371">
            <v>12</v>
          </cell>
          <cell r="P371">
            <v>9</v>
          </cell>
          <cell r="Q371">
            <v>4.4999999999999998E-2</v>
          </cell>
          <cell r="R371">
            <v>0.03</v>
          </cell>
          <cell r="S371">
            <v>1.4999999999999999E-2</v>
          </cell>
          <cell r="T371" t="str">
            <v>--</v>
          </cell>
          <cell r="U371">
            <v>10</v>
          </cell>
          <cell r="V371">
            <v>13</v>
          </cell>
          <cell r="W371">
            <v>6</v>
          </cell>
          <cell r="X371">
            <v>7</v>
          </cell>
          <cell r="Y371">
            <v>9</v>
          </cell>
          <cell r="Z371">
            <v>10</v>
          </cell>
        </row>
        <row r="372">
          <cell r="I372">
            <v>16</v>
          </cell>
          <cell r="J372">
            <v>39</v>
          </cell>
          <cell r="K372">
            <v>38</v>
          </cell>
          <cell r="L372">
            <v>36</v>
          </cell>
          <cell r="N372">
            <v>35</v>
          </cell>
          <cell r="O372">
            <v>23</v>
          </cell>
          <cell r="P372">
            <v>17</v>
          </cell>
          <cell r="Q372">
            <v>8.5000000000000006E-2</v>
          </cell>
          <cell r="R372">
            <v>5.7500000000000002E-2</v>
          </cell>
          <cell r="S372">
            <v>2.8333333333333335E-2</v>
          </cell>
          <cell r="T372" t="str">
            <v>--</v>
          </cell>
          <cell r="U372">
            <v>20</v>
          </cell>
          <cell r="V372">
            <v>25</v>
          </cell>
          <cell r="W372">
            <v>12</v>
          </cell>
          <cell r="X372">
            <v>15</v>
          </cell>
          <cell r="Y372">
            <v>17</v>
          </cell>
          <cell r="Z372">
            <v>20</v>
          </cell>
        </row>
        <row r="373">
          <cell r="I373">
            <v>23</v>
          </cell>
          <cell r="J373">
            <v>58</v>
          </cell>
          <cell r="K373">
            <v>57</v>
          </cell>
          <cell r="L373">
            <v>54</v>
          </cell>
          <cell r="N373">
            <v>52</v>
          </cell>
          <cell r="O373">
            <v>35</v>
          </cell>
          <cell r="P373">
            <v>26</v>
          </cell>
          <cell r="Q373">
            <v>0.13</v>
          </cell>
          <cell r="R373">
            <v>8.7499999999999994E-2</v>
          </cell>
          <cell r="S373">
            <v>4.3333333333333328E-2</v>
          </cell>
          <cell r="T373" t="str">
            <v>--</v>
          </cell>
          <cell r="U373">
            <v>30</v>
          </cell>
          <cell r="V373">
            <v>38</v>
          </cell>
          <cell r="W373">
            <v>18</v>
          </cell>
          <cell r="X373">
            <v>22</v>
          </cell>
          <cell r="Y373">
            <v>26</v>
          </cell>
          <cell r="Z373">
            <v>30</v>
          </cell>
        </row>
        <row r="374">
          <cell r="I374">
            <v>31</v>
          </cell>
          <cell r="J374">
            <v>78</v>
          </cell>
          <cell r="K374">
            <v>76</v>
          </cell>
          <cell r="L374">
            <v>73</v>
          </cell>
          <cell r="N374">
            <v>69</v>
          </cell>
          <cell r="O374">
            <v>47</v>
          </cell>
          <cell r="P374">
            <v>35</v>
          </cell>
          <cell r="Q374">
            <v>0.17499999999999999</v>
          </cell>
          <cell r="R374">
            <v>0.11749999999999999</v>
          </cell>
          <cell r="S374">
            <v>5.8333333333333327E-2</v>
          </cell>
          <cell r="T374" t="str">
            <v>--</v>
          </cell>
          <cell r="U374">
            <v>40</v>
          </cell>
          <cell r="V374">
            <v>50</v>
          </cell>
          <cell r="W374">
            <v>24</v>
          </cell>
          <cell r="X374">
            <v>29</v>
          </cell>
          <cell r="Y374">
            <v>35</v>
          </cell>
          <cell r="Z374">
            <v>40</v>
          </cell>
        </row>
        <row r="375">
          <cell r="I375">
            <v>39</v>
          </cell>
          <cell r="J375">
            <v>97</v>
          </cell>
          <cell r="K375">
            <v>95</v>
          </cell>
          <cell r="L375">
            <v>91</v>
          </cell>
          <cell r="N375">
            <v>86</v>
          </cell>
          <cell r="O375">
            <v>58</v>
          </cell>
          <cell r="P375">
            <v>43</v>
          </cell>
          <cell r="Q375">
            <v>0.215</v>
          </cell>
          <cell r="R375">
            <v>0.14499999999999999</v>
          </cell>
          <cell r="S375">
            <v>7.166666666666667E-2</v>
          </cell>
          <cell r="T375" t="str">
            <v>--</v>
          </cell>
          <cell r="U375">
            <v>50</v>
          </cell>
          <cell r="V375">
            <v>63</v>
          </cell>
          <cell r="W375">
            <v>30</v>
          </cell>
          <cell r="X375">
            <v>37</v>
          </cell>
          <cell r="Y375">
            <v>43</v>
          </cell>
          <cell r="Z375">
            <v>50</v>
          </cell>
        </row>
        <row r="376">
          <cell r="I376">
            <v>47</v>
          </cell>
          <cell r="J376">
            <v>117</v>
          </cell>
          <cell r="K376">
            <v>114</v>
          </cell>
          <cell r="L376">
            <v>109</v>
          </cell>
          <cell r="N376">
            <v>104</v>
          </cell>
          <cell r="O376">
            <v>70</v>
          </cell>
          <cell r="P376">
            <v>52</v>
          </cell>
          <cell r="Q376">
            <v>0.26</v>
          </cell>
          <cell r="R376">
            <v>0.17499999999999999</v>
          </cell>
          <cell r="S376">
            <v>8.6666666666666656E-2</v>
          </cell>
          <cell r="T376" t="str">
            <v>--</v>
          </cell>
          <cell r="U376">
            <v>60</v>
          </cell>
          <cell r="V376">
            <v>75</v>
          </cell>
          <cell r="W376">
            <v>36</v>
          </cell>
          <cell r="X376">
            <v>44</v>
          </cell>
          <cell r="Y376">
            <v>52</v>
          </cell>
          <cell r="Z376">
            <v>60</v>
          </cell>
        </row>
        <row r="377">
          <cell r="I377">
            <v>54</v>
          </cell>
          <cell r="J377">
            <v>136</v>
          </cell>
          <cell r="K377">
            <v>133</v>
          </cell>
          <cell r="L377">
            <v>127</v>
          </cell>
          <cell r="N377">
            <v>121</v>
          </cell>
          <cell r="O377">
            <v>82</v>
          </cell>
          <cell r="P377">
            <v>60</v>
          </cell>
          <cell r="Q377">
            <v>0.3</v>
          </cell>
          <cell r="R377">
            <v>0.20499999999999999</v>
          </cell>
          <cell r="S377">
            <v>0.1</v>
          </cell>
          <cell r="T377" t="str">
            <v>--</v>
          </cell>
          <cell r="U377">
            <v>70</v>
          </cell>
          <cell r="V377">
            <v>88</v>
          </cell>
          <cell r="W377">
            <v>42</v>
          </cell>
          <cell r="X377">
            <v>51</v>
          </cell>
          <cell r="Y377">
            <v>60</v>
          </cell>
          <cell r="Z377">
            <v>70</v>
          </cell>
        </row>
        <row r="378">
          <cell r="I378">
            <v>62</v>
          </cell>
          <cell r="J378">
            <v>156</v>
          </cell>
          <cell r="K378">
            <v>152</v>
          </cell>
          <cell r="L378">
            <v>145</v>
          </cell>
          <cell r="N378">
            <v>138</v>
          </cell>
          <cell r="O378">
            <v>93</v>
          </cell>
          <cell r="P378">
            <v>69</v>
          </cell>
          <cell r="Q378">
            <v>0.34499999999999997</v>
          </cell>
          <cell r="R378">
            <v>0.23250000000000001</v>
          </cell>
          <cell r="S378">
            <v>0.115</v>
          </cell>
          <cell r="T378" t="str">
            <v>--</v>
          </cell>
          <cell r="U378">
            <v>79</v>
          </cell>
          <cell r="V378">
            <v>100</v>
          </cell>
          <cell r="W378">
            <v>48</v>
          </cell>
          <cell r="X378">
            <v>59</v>
          </cell>
          <cell r="Y378">
            <v>69</v>
          </cell>
          <cell r="Z378">
            <v>79</v>
          </cell>
        </row>
        <row r="379">
          <cell r="I379">
            <v>15</v>
          </cell>
          <cell r="J379">
            <v>0</v>
          </cell>
          <cell r="K379">
            <v>0</v>
          </cell>
          <cell r="L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 t="str">
            <v>--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</row>
        <row r="380">
          <cell r="I380">
            <v>30</v>
          </cell>
          <cell r="J380">
            <v>0</v>
          </cell>
          <cell r="K380">
            <v>0</v>
          </cell>
          <cell r="L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 t="str">
            <v>--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</row>
        <row r="381">
          <cell r="I381">
            <v>45</v>
          </cell>
          <cell r="J381">
            <v>0</v>
          </cell>
          <cell r="K381">
            <v>0</v>
          </cell>
          <cell r="L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 t="str">
            <v>--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</row>
        <row r="382">
          <cell r="I382">
            <v>60</v>
          </cell>
          <cell r="J382">
            <v>0</v>
          </cell>
          <cell r="K382">
            <v>0</v>
          </cell>
          <cell r="L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 t="str">
            <v>--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</row>
        <row r="383">
          <cell r="I383">
            <v>75</v>
          </cell>
          <cell r="J383">
            <v>0</v>
          </cell>
          <cell r="K383">
            <v>0</v>
          </cell>
          <cell r="L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 t="str">
            <v>--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</row>
        <row r="384">
          <cell r="I384">
            <v>91</v>
          </cell>
          <cell r="J384">
            <v>0</v>
          </cell>
          <cell r="K384">
            <v>0</v>
          </cell>
          <cell r="L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 t="str">
            <v>--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</row>
        <row r="385">
          <cell r="I385">
            <v>106</v>
          </cell>
          <cell r="J385">
            <v>0</v>
          </cell>
          <cell r="K385">
            <v>0</v>
          </cell>
          <cell r="L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 t="str">
            <v>--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</row>
        <row r="386">
          <cell r="I386">
            <v>121</v>
          </cell>
          <cell r="J386">
            <v>0</v>
          </cell>
          <cell r="K386">
            <v>0</v>
          </cell>
          <cell r="L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 t="str">
            <v>--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</row>
        <row r="387">
          <cell r="I387">
            <v>15</v>
          </cell>
          <cell r="J387">
            <v>14</v>
          </cell>
          <cell r="K387">
            <v>11</v>
          </cell>
          <cell r="L387">
            <v>12</v>
          </cell>
          <cell r="N387">
            <v>13</v>
          </cell>
          <cell r="O387">
            <v>9</v>
          </cell>
          <cell r="P387">
            <v>5</v>
          </cell>
          <cell r="Q387">
            <v>2.5000000000000001E-2</v>
          </cell>
          <cell r="R387">
            <v>2.2499999999999999E-2</v>
          </cell>
          <cell r="S387">
            <v>8.3333333333333332E-3</v>
          </cell>
          <cell r="T387" t="str">
            <v>--</v>
          </cell>
          <cell r="U387">
            <v>5</v>
          </cell>
          <cell r="V387">
            <v>4</v>
          </cell>
          <cell r="W387">
            <v>5</v>
          </cell>
          <cell r="X387">
            <v>5</v>
          </cell>
          <cell r="Y387">
            <v>6</v>
          </cell>
          <cell r="Z387">
            <v>7</v>
          </cell>
        </row>
        <row r="388">
          <cell r="I388">
            <v>31</v>
          </cell>
          <cell r="J388">
            <v>27</v>
          </cell>
          <cell r="K388">
            <v>22</v>
          </cell>
          <cell r="L388">
            <v>24</v>
          </cell>
          <cell r="N388">
            <v>25</v>
          </cell>
          <cell r="O388">
            <v>19</v>
          </cell>
          <cell r="P388">
            <v>11</v>
          </cell>
          <cell r="Q388">
            <v>5.5E-2</v>
          </cell>
          <cell r="R388">
            <v>4.7500000000000001E-2</v>
          </cell>
          <cell r="S388">
            <v>1.8333333333333333E-2</v>
          </cell>
          <cell r="T388" t="str">
            <v>--</v>
          </cell>
          <cell r="U388">
            <v>9</v>
          </cell>
          <cell r="V388">
            <v>8</v>
          </cell>
          <cell r="W388">
            <v>11</v>
          </cell>
          <cell r="X388">
            <v>11</v>
          </cell>
          <cell r="Y388">
            <v>13</v>
          </cell>
          <cell r="Z388">
            <v>14</v>
          </cell>
        </row>
        <row r="389">
          <cell r="I389">
            <v>46</v>
          </cell>
          <cell r="J389">
            <v>41</v>
          </cell>
          <cell r="K389">
            <v>33</v>
          </cell>
          <cell r="L389">
            <v>36</v>
          </cell>
          <cell r="N389">
            <v>38</v>
          </cell>
          <cell r="O389">
            <v>28</v>
          </cell>
          <cell r="P389">
            <v>16</v>
          </cell>
          <cell r="Q389">
            <v>0.08</v>
          </cell>
          <cell r="R389">
            <v>7.0000000000000007E-2</v>
          </cell>
          <cell r="S389">
            <v>2.6666666666666665E-2</v>
          </cell>
          <cell r="T389" t="str">
            <v>--</v>
          </cell>
          <cell r="U389">
            <v>14</v>
          </cell>
          <cell r="V389">
            <v>11</v>
          </cell>
          <cell r="W389">
            <v>16</v>
          </cell>
          <cell r="X389">
            <v>16</v>
          </cell>
          <cell r="Y389">
            <v>19</v>
          </cell>
          <cell r="Z389">
            <v>21</v>
          </cell>
        </row>
        <row r="390">
          <cell r="I390">
            <v>61</v>
          </cell>
          <cell r="J390">
            <v>54</v>
          </cell>
          <cell r="K390">
            <v>44</v>
          </cell>
          <cell r="L390">
            <v>48</v>
          </cell>
          <cell r="N390">
            <v>50</v>
          </cell>
          <cell r="O390">
            <v>38</v>
          </cell>
          <cell r="P390">
            <v>22</v>
          </cell>
          <cell r="Q390">
            <v>0.11</v>
          </cell>
          <cell r="R390">
            <v>9.5000000000000001E-2</v>
          </cell>
          <cell r="S390">
            <v>3.6666666666666667E-2</v>
          </cell>
          <cell r="T390" t="str">
            <v>--</v>
          </cell>
          <cell r="U390">
            <v>18</v>
          </cell>
          <cell r="V390">
            <v>15</v>
          </cell>
          <cell r="W390">
            <v>22</v>
          </cell>
          <cell r="X390">
            <v>22</v>
          </cell>
          <cell r="Y390">
            <v>25</v>
          </cell>
          <cell r="Z390">
            <v>28</v>
          </cell>
        </row>
        <row r="391">
          <cell r="I391">
            <v>77</v>
          </cell>
          <cell r="J391">
            <v>68</v>
          </cell>
          <cell r="K391">
            <v>54</v>
          </cell>
          <cell r="L391">
            <v>60</v>
          </cell>
          <cell r="N391">
            <v>63</v>
          </cell>
          <cell r="O391">
            <v>47</v>
          </cell>
          <cell r="P391">
            <v>27</v>
          </cell>
          <cell r="Q391">
            <v>0.13500000000000001</v>
          </cell>
          <cell r="R391">
            <v>0.11749999999999999</v>
          </cell>
          <cell r="S391">
            <v>4.4999999999999998E-2</v>
          </cell>
          <cell r="T391" t="str">
            <v>--</v>
          </cell>
          <cell r="U391">
            <v>23</v>
          </cell>
          <cell r="V391">
            <v>19</v>
          </cell>
          <cell r="W391">
            <v>27</v>
          </cell>
          <cell r="X391">
            <v>27</v>
          </cell>
          <cell r="Y391">
            <v>31</v>
          </cell>
          <cell r="Z391">
            <v>35</v>
          </cell>
        </row>
        <row r="392">
          <cell r="I392">
            <v>92</v>
          </cell>
          <cell r="J392">
            <v>82</v>
          </cell>
          <cell r="K392">
            <v>65</v>
          </cell>
          <cell r="L392">
            <v>72</v>
          </cell>
          <cell r="N392">
            <v>75</v>
          </cell>
          <cell r="O392">
            <v>56</v>
          </cell>
          <cell r="P392">
            <v>33</v>
          </cell>
          <cell r="Q392">
            <v>0.16500000000000001</v>
          </cell>
          <cell r="R392">
            <v>0.14000000000000001</v>
          </cell>
          <cell r="S392">
            <v>5.5E-2</v>
          </cell>
          <cell r="T392" t="str">
            <v>--</v>
          </cell>
          <cell r="U392">
            <v>28</v>
          </cell>
          <cell r="V392">
            <v>23</v>
          </cell>
          <cell r="W392">
            <v>33</v>
          </cell>
          <cell r="X392">
            <v>33</v>
          </cell>
          <cell r="Y392">
            <v>38</v>
          </cell>
          <cell r="Z392">
            <v>42</v>
          </cell>
        </row>
        <row r="393">
          <cell r="I393">
            <v>108</v>
          </cell>
          <cell r="J393">
            <v>95</v>
          </cell>
          <cell r="K393">
            <v>76</v>
          </cell>
          <cell r="L393">
            <v>84</v>
          </cell>
          <cell r="N393">
            <v>88</v>
          </cell>
          <cell r="O393">
            <v>66</v>
          </cell>
          <cell r="P393">
            <v>38</v>
          </cell>
          <cell r="Q393">
            <v>0.19</v>
          </cell>
          <cell r="R393">
            <v>0.16500000000000001</v>
          </cell>
          <cell r="S393">
            <v>6.3333333333333325E-2</v>
          </cell>
          <cell r="T393" t="str">
            <v>--</v>
          </cell>
          <cell r="U393">
            <v>32</v>
          </cell>
          <cell r="V393">
            <v>27</v>
          </cell>
          <cell r="W393">
            <v>38</v>
          </cell>
          <cell r="X393">
            <v>38</v>
          </cell>
          <cell r="Y393">
            <v>44</v>
          </cell>
          <cell r="Z393">
            <v>50</v>
          </cell>
        </row>
        <row r="394">
          <cell r="I394">
            <v>123</v>
          </cell>
          <cell r="J394">
            <v>109</v>
          </cell>
          <cell r="K394">
            <v>87</v>
          </cell>
          <cell r="L394">
            <v>96</v>
          </cell>
          <cell r="N394">
            <v>100</v>
          </cell>
          <cell r="O394">
            <v>75</v>
          </cell>
          <cell r="P394">
            <v>44</v>
          </cell>
          <cell r="Q394">
            <v>0.22</v>
          </cell>
          <cell r="R394">
            <v>0.1875</v>
          </cell>
          <cell r="S394">
            <v>7.3333333333333334E-2</v>
          </cell>
          <cell r="T394" t="str">
            <v>--</v>
          </cell>
          <cell r="U394">
            <v>37</v>
          </cell>
          <cell r="V394">
            <v>30</v>
          </cell>
          <cell r="W394">
            <v>44</v>
          </cell>
          <cell r="X394">
            <v>44</v>
          </cell>
          <cell r="Y394">
            <v>50</v>
          </cell>
          <cell r="Z394">
            <v>57</v>
          </cell>
        </row>
        <row r="395">
          <cell r="I395">
            <v>9</v>
          </cell>
          <cell r="J395">
            <v>16</v>
          </cell>
          <cell r="K395">
            <v>12</v>
          </cell>
          <cell r="L395">
            <v>14</v>
          </cell>
          <cell r="N395">
            <v>14</v>
          </cell>
          <cell r="O395">
            <v>11</v>
          </cell>
          <cell r="P395">
            <v>6</v>
          </cell>
          <cell r="Q395">
            <v>0.03</v>
          </cell>
          <cell r="R395">
            <v>2.75E-2</v>
          </cell>
          <cell r="S395">
            <v>0.01</v>
          </cell>
          <cell r="T395" t="str">
            <v>--</v>
          </cell>
          <cell r="U395">
            <v>5</v>
          </cell>
          <cell r="V395">
            <v>4</v>
          </cell>
          <cell r="W395">
            <v>6</v>
          </cell>
          <cell r="X395">
            <v>6</v>
          </cell>
          <cell r="Y395">
            <v>7</v>
          </cell>
          <cell r="Z395">
            <v>8</v>
          </cell>
        </row>
        <row r="396">
          <cell r="I396">
            <v>17</v>
          </cell>
          <cell r="J396">
            <v>31</v>
          </cell>
          <cell r="K396">
            <v>25</v>
          </cell>
          <cell r="L396">
            <v>27</v>
          </cell>
          <cell r="N396">
            <v>29</v>
          </cell>
          <cell r="O396">
            <v>22</v>
          </cell>
          <cell r="P396">
            <v>12</v>
          </cell>
          <cell r="Q396">
            <v>0.06</v>
          </cell>
          <cell r="R396">
            <v>5.5E-2</v>
          </cell>
          <cell r="S396">
            <v>0.02</v>
          </cell>
          <cell r="T396" t="str">
            <v>--</v>
          </cell>
          <cell r="U396">
            <v>11</v>
          </cell>
          <cell r="V396">
            <v>9</v>
          </cell>
          <cell r="W396">
            <v>12</v>
          </cell>
          <cell r="X396">
            <v>12</v>
          </cell>
          <cell r="Y396">
            <v>14</v>
          </cell>
          <cell r="Z396">
            <v>16</v>
          </cell>
        </row>
        <row r="397">
          <cell r="I397">
            <v>26</v>
          </cell>
          <cell r="J397">
            <v>47</v>
          </cell>
          <cell r="K397">
            <v>37</v>
          </cell>
          <cell r="L397">
            <v>41</v>
          </cell>
          <cell r="N397">
            <v>43</v>
          </cell>
          <cell r="O397">
            <v>32</v>
          </cell>
          <cell r="P397">
            <v>19</v>
          </cell>
          <cell r="Q397">
            <v>9.5000000000000001E-2</v>
          </cell>
          <cell r="R397">
            <v>0.08</v>
          </cell>
          <cell r="S397">
            <v>3.1666666666666662E-2</v>
          </cell>
          <cell r="T397" t="str">
            <v>--</v>
          </cell>
          <cell r="U397">
            <v>16</v>
          </cell>
          <cell r="V397">
            <v>13</v>
          </cell>
          <cell r="W397">
            <v>19</v>
          </cell>
          <cell r="X397">
            <v>19</v>
          </cell>
          <cell r="Y397">
            <v>22</v>
          </cell>
          <cell r="Z397">
            <v>24</v>
          </cell>
        </row>
        <row r="398">
          <cell r="I398">
            <v>35</v>
          </cell>
          <cell r="J398">
            <v>62</v>
          </cell>
          <cell r="K398">
            <v>50</v>
          </cell>
          <cell r="L398">
            <v>55</v>
          </cell>
          <cell r="N398">
            <v>57</v>
          </cell>
          <cell r="O398">
            <v>43</v>
          </cell>
          <cell r="P398">
            <v>25</v>
          </cell>
          <cell r="Q398">
            <v>0.125</v>
          </cell>
          <cell r="R398">
            <v>0.1075</v>
          </cell>
          <cell r="S398">
            <v>4.1666666666666671E-2</v>
          </cell>
          <cell r="T398" t="str">
            <v>--</v>
          </cell>
          <cell r="U398">
            <v>21</v>
          </cell>
          <cell r="V398">
            <v>17</v>
          </cell>
          <cell r="W398">
            <v>25</v>
          </cell>
          <cell r="X398">
            <v>25</v>
          </cell>
          <cell r="Y398">
            <v>29</v>
          </cell>
          <cell r="Z398">
            <v>32</v>
          </cell>
        </row>
        <row r="399">
          <cell r="I399">
            <v>43</v>
          </cell>
          <cell r="J399">
            <v>78</v>
          </cell>
          <cell r="K399">
            <v>62</v>
          </cell>
          <cell r="L399">
            <v>69</v>
          </cell>
          <cell r="N399">
            <v>72</v>
          </cell>
          <cell r="O399">
            <v>54</v>
          </cell>
          <cell r="P399">
            <v>31</v>
          </cell>
          <cell r="Q399">
            <v>0.155</v>
          </cell>
          <cell r="R399">
            <v>0.13500000000000001</v>
          </cell>
          <cell r="S399">
            <v>5.1666666666666666E-2</v>
          </cell>
          <cell r="T399" t="str">
            <v>--</v>
          </cell>
          <cell r="U399">
            <v>27</v>
          </cell>
          <cell r="V399">
            <v>22</v>
          </cell>
          <cell r="W399">
            <v>31</v>
          </cell>
          <cell r="X399">
            <v>31</v>
          </cell>
          <cell r="Y399">
            <v>36</v>
          </cell>
          <cell r="Z399">
            <v>41</v>
          </cell>
        </row>
        <row r="400">
          <cell r="I400">
            <v>52</v>
          </cell>
          <cell r="J400">
            <v>94</v>
          </cell>
          <cell r="K400">
            <v>75</v>
          </cell>
          <cell r="L400">
            <v>82</v>
          </cell>
          <cell r="N400">
            <v>86</v>
          </cell>
          <cell r="O400">
            <v>65</v>
          </cell>
          <cell r="P400">
            <v>37</v>
          </cell>
          <cell r="Q400">
            <v>0.185</v>
          </cell>
          <cell r="R400">
            <v>0.16250000000000001</v>
          </cell>
          <cell r="S400">
            <v>6.1666666666666668E-2</v>
          </cell>
          <cell r="T400" t="str">
            <v>--</v>
          </cell>
          <cell r="U400">
            <v>32</v>
          </cell>
          <cell r="V400">
            <v>26</v>
          </cell>
          <cell r="W400">
            <v>37</v>
          </cell>
          <cell r="X400">
            <v>37</v>
          </cell>
          <cell r="Y400">
            <v>43</v>
          </cell>
          <cell r="Z400">
            <v>49</v>
          </cell>
        </row>
        <row r="401">
          <cell r="I401">
            <v>60</v>
          </cell>
          <cell r="J401">
            <v>109</v>
          </cell>
          <cell r="K401">
            <v>87</v>
          </cell>
          <cell r="L401">
            <v>96</v>
          </cell>
          <cell r="N401">
            <v>100</v>
          </cell>
          <cell r="O401">
            <v>75</v>
          </cell>
          <cell r="P401">
            <v>44</v>
          </cell>
          <cell r="Q401">
            <v>0.22</v>
          </cell>
          <cell r="R401">
            <v>0.1875</v>
          </cell>
          <cell r="S401">
            <v>7.3333333333333334E-2</v>
          </cell>
          <cell r="T401" t="str">
            <v>--</v>
          </cell>
          <cell r="U401">
            <v>37</v>
          </cell>
          <cell r="V401">
            <v>31</v>
          </cell>
          <cell r="W401">
            <v>44</v>
          </cell>
          <cell r="X401">
            <v>44</v>
          </cell>
          <cell r="Y401">
            <v>50</v>
          </cell>
          <cell r="Z401">
            <v>57</v>
          </cell>
        </row>
        <row r="402">
          <cell r="I402">
            <v>69</v>
          </cell>
          <cell r="J402">
            <v>125</v>
          </cell>
          <cell r="K402">
            <v>100</v>
          </cell>
          <cell r="L402">
            <v>110</v>
          </cell>
          <cell r="N402">
            <v>115</v>
          </cell>
          <cell r="O402">
            <v>86</v>
          </cell>
          <cell r="P402">
            <v>50</v>
          </cell>
          <cell r="Q402">
            <v>0.25</v>
          </cell>
          <cell r="R402">
            <v>0.215</v>
          </cell>
          <cell r="S402">
            <v>8.3333333333333343E-2</v>
          </cell>
          <cell r="T402" t="str">
            <v>--</v>
          </cell>
          <cell r="U402">
            <v>42</v>
          </cell>
          <cell r="V402">
            <v>35</v>
          </cell>
          <cell r="W402">
            <v>50</v>
          </cell>
          <cell r="X402">
            <v>50</v>
          </cell>
          <cell r="Y402">
            <v>57</v>
          </cell>
          <cell r="Z402">
            <v>65</v>
          </cell>
        </row>
        <row r="403">
          <cell r="I403">
            <v>9</v>
          </cell>
          <cell r="J403">
            <v>22</v>
          </cell>
          <cell r="K403">
            <v>17</v>
          </cell>
          <cell r="L403">
            <v>19</v>
          </cell>
          <cell r="N403">
            <v>20</v>
          </cell>
          <cell r="O403">
            <v>15</v>
          </cell>
          <cell r="P403">
            <v>9</v>
          </cell>
          <cell r="Q403">
            <v>4.4999999999999998E-2</v>
          </cell>
          <cell r="R403">
            <v>3.7499999999999999E-2</v>
          </cell>
          <cell r="S403">
            <v>1.4999999999999999E-2</v>
          </cell>
          <cell r="T403" t="str">
            <v>--</v>
          </cell>
          <cell r="U403">
            <v>7</v>
          </cell>
          <cell r="V403">
            <v>6</v>
          </cell>
          <cell r="W403">
            <v>9</v>
          </cell>
          <cell r="X403">
            <v>9</v>
          </cell>
          <cell r="Y403">
            <v>10</v>
          </cell>
          <cell r="Z403">
            <v>11</v>
          </cell>
        </row>
        <row r="404">
          <cell r="I404">
            <v>18</v>
          </cell>
          <cell r="J404">
            <v>43</v>
          </cell>
          <cell r="K404">
            <v>35</v>
          </cell>
          <cell r="L404">
            <v>38</v>
          </cell>
          <cell r="N404">
            <v>40</v>
          </cell>
          <cell r="O404">
            <v>30</v>
          </cell>
          <cell r="P404">
            <v>17</v>
          </cell>
          <cell r="Q404">
            <v>8.5000000000000006E-2</v>
          </cell>
          <cell r="R404">
            <v>7.4999999999999997E-2</v>
          </cell>
          <cell r="S404">
            <v>2.8333333333333335E-2</v>
          </cell>
          <cell r="T404" t="str">
            <v>--</v>
          </cell>
          <cell r="U404">
            <v>15</v>
          </cell>
          <cell r="V404">
            <v>12</v>
          </cell>
          <cell r="W404">
            <v>17</v>
          </cell>
          <cell r="X404">
            <v>17</v>
          </cell>
          <cell r="Y404">
            <v>20</v>
          </cell>
          <cell r="Z404">
            <v>22</v>
          </cell>
        </row>
        <row r="405">
          <cell r="I405">
            <v>27</v>
          </cell>
          <cell r="J405">
            <v>65</v>
          </cell>
          <cell r="K405">
            <v>52</v>
          </cell>
          <cell r="L405">
            <v>57</v>
          </cell>
          <cell r="N405">
            <v>60</v>
          </cell>
          <cell r="O405">
            <v>45</v>
          </cell>
          <cell r="P405">
            <v>26</v>
          </cell>
          <cell r="Q405">
            <v>0.13</v>
          </cell>
          <cell r="R405">
            <v>0.1125</v>
          </cell>
          <cell r="S405">
            <v>4.3333333333333328E-2</v>
          </cell>
          <cell r="T405" t="str">
            <v>--</v>
          </cell>
          <cell r="U405">
            <v>22</v>
          </cell>
          <cell r="V405">
            <v>18</v>
          </cell>
          <cell r="W405">
            <v>26</v>
          </cell>
          <cell r="X405">
            <v>26</v>
          </cell>
          <cell r="Y405">
            <v>30</v>
          </cell>
          <cell r="Z405">
            <v>34</v>
          </cell>
        </row>
        <row r="406">
          <cell r="I406">
            <v>36</v>
          </cell>
          <cell r="J406">
            <v>86</v>
          </cell>
          <cell r="K406">
            <v>69</v>
          </cell>
          <cell r="L406">
            <v>76</v>
          </cell>
          <cell r="N406">
            <v>79</v>
          </cell>
          <cell r="O406">
            <v>60</v>
          </cell>
          <cell r="P406">
            <v>35</v>
          </cell>
          <cell r="Q406">
            <v>0.17499999999999999</v>
          </cell>
          <cell r="R406">
            <v>0.15</v>
          </cell>
          <cell r="S406">
            <v>5.8333333333333327E-2</v>
          </cell>
          <cell r="T406" t="str">
            <v>--</v>
          </cell>
          <cell r="U406">
            <v>29</v>
          </cell>
          <cell r="V406">
            <v>24</v>
          </cell>
          <cell r="W406">
            <v>35</v>
          </cell>
          <cell r="X406">
            <v>35</v>
          </cell>
          <cell r="Y406">
            <v>40</v>
          </cell>
          <cell r="Z406">
            <v>45</v>
          </cell>
        </row>
        <row r="407">
          <cell r="I407">
            <v>46</v>
          </cell>
          <cell r="J407">
            <v>108</v>
          </cell>
          <cell r="K407">
            <v>86</v>
          </cell>
          <cell r="L407">
            <v>95</v>
          </cell>
          <cell r="N407">
            <v>99</v>
          </cell>
          <cell r="O407">
            <v>75</v>
          </cell>
          <cell r="P407">
            <v>43</v>
          </cell>
          <cell r="Q407">
            <v>0.215</v>
          </cell>
          <cell r="R407">
            <v>0.1875</v>
          </cell>
          <cell r="S407">
            <v>7.166666666666667E-2</v>
          </cell>
          <cell r="T407" t="str">
            <v>--</v>
          </cell>
          <cell r="U407">
            <v>37</v>
          </cell>
          <cell r="V407">
            <v>30</v>
          </cell>
          <cell r="W407">
            <v>43</v>
          </cell>
          <cell r="X407">
            <v>43</v>
          </cell>
          <cell r="Y407">
            <v>50</v>
          </cell>
          <cell r="Z407">
            <v>56</v>
          </cell>
        </row>
        <row r="408">
          <cell r="I408">
            <v>55</v>
          </cell>
          <cell r="J408">
            <v>130</v>
          </cell>
          <cell r="K408">
            <v>104</v>
          </cell>
          <cell r="L408">
            <v>114</v>
          </cell>
          <cell r="N408">
            <v>119</v>
          </cell>
          <cell r="O408">
            <v>89</v>
          </cell>
          <cell r="P408">
            <v>52</v>
          </cell>
          <cell r="Q408">
            <v>0.26</v>
          </cell>
          <cell r="R408">
            <v>0.2225</v>
          </cell>
          <cell r="S408">
            <v>8.6666666666666656E-2</v>
          </cell>
          <cell r="T408" t="str">
            <v>--</v>
          </cell>
          <cell r="U408">
            <v>44</v>
          </cell>
          <cell r="V408">
            <v>36</v>
          </cell>
          <cell r="W408">
            <v>52</v>
          </cell>
          <cell r="X408">
            <v>52</v>
          </cell>
          <cell r="Y408">
            <v>60</v>
          </cell>
          <cell r="Z408">
            <v>67</v>
          </cell>
        </row>
        <row r="409">
          <cell r="I409">
            <v>64</v>
          </cell>
          <cell r="J409">
            <v>151</v>
          </cell>
          <cell r="K409">
            <v>121</v>
          </cell>
          <cell r="L409">
            <v>133</v>
          </cell>
          <cell r="N409">
            <v>139</v>
          </cell>
          <cell r="O409">
            <v>104</v>
          </cell>
          <cell r="P409">
            <v>60</v>
          </cell>
          <cell r="Q409">
            <v>0.3</v>
          </cell>
          <cell r="R409">
            <v>0.26</v>
          </cell>
          <cell r="S409">
            <v>0.1</v>
          </cell>
          <cell r="T409" t="str">
            <v>--</v>
          </cell>
          <cell r="U409">
            <v>51</v>
          </cell>
          <cell r="V409">
            <v>42</v>
          </cell>
          <cell r="W409">
            <v>60</v>
          </cell>
          <cell r="X409">
            <v>60</v>
          </cell>
          <cell r="Y409">
            <v>70</v>
          </cell>
          <cell r="Z409">
            <v>79</v>
          </cell>
        </row>
        <row r="410">
          <cell r="I410">
            <v>73</v>
          </cell>
          <cell r="J410">
            <v>173</v>
          </cell>
          <cell r="K410">
            <v>138</v>
          </cell>
          <cell r="L410">
            <v>152</v>
          </cell>
          <cell r="N410">
            <v>159</v>
          </cell>
          <cell r="O410">
            <v>119</v>
          </cell>
          <cell r="P410">
            <v>69</v>
          </cell>
          <cell r="Q410">
            <v>0.34499999999999997</v>
          </cell>
          <cell r="R410">
            <v>0.29749999999999999</v>
          </cell>
          <cell r="S410">
            <v>0.115</v>
          </cell>
          <cell r="T410" t="str">
            <v>--</v>
          </cell>
          <cell r="U410">
            <v>59</v>
          </cell>
          <cell r="V410">
            <v>48</v>
          </cell>
          <cell r="W410">
            <v>69</v>
          </cell>
          <cell r="X410">
            <v>69</v>
          </cell>
          <cell r="Y410">
            <v>79</v>
          </cell>
          <cell r="Z410">
            <v>90</v>
          </cell>
        </row>
        <row r="411">
          <cell r="I411">
            <v>18</v>
          </cell>
          <cell r="J411">
            <v>0</v>
          </cell>
          <cell r="K411">
            <v>0</v>
          </cell>
          <cell r="L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 t="str">
            <v>--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</row>
        <row r="412">
          <cell r="I412">
            <v>36</v>
          </cell>
          <cell r="J412">
            <v>0</v>
          </cell>
          <cell r="K412">
            <v>0</v>
          </cell>
          <cell r="L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 t="str">
            <v>--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</row>
        <row r="413">
          <cell r="I413">
            <v>53</v>
          </cell>
          <cell r="J413">
            <v>0</v>
          </cell>
          <cell r="K413">
            <v>0</v>
          </cell>
          <cell r="L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 t="str">
            <v>--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</row>
        <row r="414">
          <cell r="I414">
            <v>71</v>
          </cell>
          <cell r="J414">
            <v>0</v>
          </cell>
          <cell r="K414">
            <v>0</v>
          </cell>
          <cell r="L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 t="str">
            <v>--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</row>
        <row r="415">
          <cell r="I415">
            <v>89</v>
          </cell>
          <cell r="J415">
            <v>0</v>
          </cell>
          <cell r="K415">
            <v>0</v>
          </cell>
          <cell r="L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 t="str">
            <v>--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</row>
        <row r="416">
          <cell r="I416">
            <v>107</v>
          </cell>
          <cell r="J416">
            <v>0</v>
          </cell>
          <cell r="K416">
            <v>0</v>
          </cell>
          <cell r="L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 t="str">
            <v>--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</row>
        <row r="417">
          <cell r="I417">
            <v>124</v>
          </cell>
          <cell r="J417">
            <v>0</v>
          </cell>
          <cell r="K417">
            <v>0</v>
          </cell>
          <cell r="L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 t="str">
            <v>--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</row>
        <row r="418">
          <cell r="I418">
            <v>142</v>
          </cell>
          <cell r="J418">
            <v>0</v>
          </cell>
          <cell r="K418">
            <v>0</v>
          </cell>
          <cell r="L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 t="str">
            <v>--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</row>
        <row r="419">
          <cell r="I419">
            <v>12</v>
          </cell>
          <cell r="J419">
            <v>11</v>
          </cell>
          <cell r="K419">
            <v>13</v>
          </cell>
          <cell r="L419">
            <v>8</v>
          </cell>
          <cell r="N419">
            <v>13</v>
          </cell>
          <cell r="O419">
            <v>9</v>
          </cell>
          <cell r="P419">
            <v>5</v>
          </cell>
          <cell r="Q419">
            <v>2.5000000000000001E-2</v>
          </cell>
          <cell r="R419">
            <v>2.2499999999999999E-2</v>
          </cell>
          <cell r="S419">
            <v>8.3333333333333332E-3</v>
          </cell>
          <cell r="T419" t="str">
            <v>--</v>
          </cell>
          <cell r="U419">
            <v>5</v>
          </cell>
          <cell r="V419">
            <v>6</v>
          </cell>
          <cell r="W419">
            <v>5</v>
          </cell>
          <cell r="X419">
            <v>4</v>
          </cell>
          <cell r="Y419">
            <v>6</v>
          </cell>
          <cell r="Z419">
            <v>6</v>
          </cell>
        </row>
        <row r="420">
          <cell r="I420">
            <v>25</v>
          </cell>
          <cell r="J420">
            <v>22</v>
          </cell>
          <cell r="K420">
            <v>26</v>
          </cell>
          <cell r="L420">
            <v>15</v>
          </cell>
          <cell r="N420">
            <v>26</v>
          </cell>
          <cell r="O420">
            <v>17</v>
          </cell>
          <cell r="P420">
            <v>11</v>
          </cell>
          <cell r="Q420">
            <v>5.5E-2</v>
          </cell>
          <cell r="R420">
            <v>4.2500000000000003E-2</v>
          </cell>
          <cell r="S420">
            <v>1.8333333333333333E-2</v>
          </cell>
          <cell r="T420" t="str">
            <v>--</v>
          </cell>
          <cell r="U420">
            <v>9</v>
          </cell>
          <cell r="V420">
            <v>13</v>
          </cell>
          <cell r="W420">
            <v>11</v>
          </cell>
          <cell r="X420">
            <v>8</v>
          </cell>
          <cell r="Y420">
            <v>13</v>
          </cell>
          <cell r="Z420">
            <v>13</v>
          </cell>
        </row>
        <row r="421">
          <cell r="I421">
            <v>37</v>
          </cell>
          <cell r="J421">
            <v>33</v>
          </cell>
          <cell r="K421">
            <v>39</v>
          </cell>
          <cell r="L421">
            <v>23</v>
          </cell>
          <cell r="N421">
            <v>39</v>
          </cell>
          <cell r="O421">
            <v>26</v>
          </cell>
          <cell r="P421">
            <v>16</v>
          </cell>
          <cell r="Q421">
            <v>0.08</v>
          </cell>
          <cell r="R421">
            <v>6.5000000000000002E-2</v>
          </cell>
          <cell r="S421">
            <v>2.6666666666666665E-2</v>
          </cell>
          <cell r="T421" t="str">
            <v>--</v>
          </cell>
          <cell r="U421">
            <v>14</v>
          </cell>
          <cell r="V421">
            <v>19</v>
          </cell>
          <cell r="W421">
            <v>16</v>
          </cell>
          <cell r="X421">
            <v>11</v>
          </cell>
          <cell r="Y421">
            <v>19</v>
          </cell>
          <cell r="Z421">
            <v>19</v>
          </cell>
        </row>
        <row r="422">
          <cell r="I422">
            <v>49</v>
          </cell>
          <cell r="J422">
            <v>44</v>
          </cell>
          <cell r="K422">
            <v>52</v>
          </cell>
          <cell r="L422">
            <v>30</v>
          </cell>
          <cell r="N422">
            <v>52</v>
          </cell>
          <cell r="O422">
            <v>34</v>
          </cell>
          <cell r="P422">
            <v>22</v>
          </cell>
          <cell r="Q422">
            <v>0.11</v>
          </cell>
          <cell r="R422">
            <v>8.5000000000000006E-2</v>
          </cell>
          <cell r="S422">
            <v>3.6666666666666667E-2</v>
          </cell>
          <cell r="T422" t="str">
            <v>--</v>
          </cell>
          <cell r="U422">
            <v>18</v>
          </cell>
          <cell r="V422">
            <v>25</v>
          </cell>
          <cell r="W422">
            <v>22</v>
          </cell>
          <cell r="X422">
            <v>15</v>
          </cell>
          <cell r="Y422">
            <v>25</v>
          </cell>
          <cell r="Z422">
            <v>25</v>
          </cell>
        </row>
        <row r="423">
          <cell r="I423">
            <v>61</v>
          </cell>
          <cell r="J423">
            <v>54</v>
          </cell>
          <cell r="K423">
            <v>65</v>
          </cell>
          <cell r="L423">
            <v>38</v>
          </cell>
          <cell r="N423">
            <v>65</v>
          </cell>
          <cell r="O423">
            <v>43</v>
          </cell>
          <cell r="P423">
            <v>27</v>
          </cell>
          <cell r="Q423">
            <v>0.13500000000000001</v>
          </cell>
          <cell r="R423">
            <v>0.1075</v>
          </cell>
          <cell r="S423">
            <v>4.4999999999999998E-2</v>
          </cell>
          <cell r="T423" t="str">
            <v>--</v>
          </cell>
          <cell r="U423">
            <v>23</v>
          </cell>
          <cell r="V423">
            <v>31</v>
          </cell>
          <cell r="W423">
            <v>27</v>
          </cell>
          <cell r="X423">
            <v>19</v>
          </cell>
          <cell r="Y423">
            <v>31</v>
          </cell>
          <cell r="Z423">
            <v>31</v>
          </cell>
        </row>
        <row r="424">
          <cell r="I424">
            <v>74</v>
          </cell>
          <cell r="J424">
            <v>65</v>
          </cell>
          <cell r="K424">
            <v>78</v>
          </cell>
          <cell r="L424">
            <v>46</v>
          </cell>
          <cell r="N424">
            <v>78</v>
          </cell>
          <cell r="O424">
            <v>51</v>
          </cell>
          <cell r="P424">
            <v>33</v>
          </cell>
          <cell r="Q424">
            <v>0.16500000000000001</v>
          </cell>
          <cell r="R424">
            <v>0.1275</v>
          </cell>
          <cell r="S424">
            <v>5.5E-2</v>
          </cell>
          <cell r="T424" t="str">
            <v>--</v>
          </cell>
          <cell r="U424">
            <v>28</v>
          </cell>
          <cell r="V424">
            <v>38</v>
          </cell>
          <cell r="W424">
            <v>33</v>
          </cell>
          <cell r="X424">
            <v>23</v>
          </cell>
          <cell r="Y424">
            <v>38</v>
          </cell>
          <cell r="Z424">
            <v>38</v>
          </cell>
        </row>
        <row r="425">
          <cell r="I425">
            <v>86</v>
          </cell>
          <cell r="J425">
            <v>76</v>
          </cell>
          <cell r="K425">
            <v>91</v>
          </cell>
          <cell r="L425">
            <v>53</v>
          </cell>
          <cell r="N425">
            <v>91</v>
          </cell>
          <cell r="O425">
            <v>60</v>
          </cell>
          <cell r="P425">
            <v>38</v>
          </cell>
          <cell r="Q425">
            <v>0.19</v>
          </cell>
          <cell r="R425">
            <v>0.15</v>
          </cell>
          <cell r="S425">
            <v>6.3333333333333325E-2</v>
          </cell>
          <cell r="T425" t="str">
            <v>--</v>
          </cell>
          <cell r="U425">
            <v>32</v>
          </cell>
          <cell r="V425">
            <v>44</v>
          </cell>
          <cell r="W425">
            <v>38</v>
          </cell>
          <cell r="X425">
            <v>27</v>
          </cell>
          <cell r="Y425">
            <v>44</v>
          </cell>
          <cell r="Z425">
            <v>44</v>
          </cell>
        </row>
        <row r="426">
          <cell r="I426">
            <v>98</v>
          </cell>
          <cell r="J426">
            <v>87</v>
          </cell>
          <cell r="K426">
            <v>104</v>
          </cell>
          <cell r="L426">
            <v>61</v>
          </cell>
          <cell r="N426">
            <v>104</v>
          </cell>
          <cell r="O426">
            <v>69</v>
          </cell>
          <cell r="P426">
            <v>44</v>
          </cell>
          <cell r="Q426">
            <v>0.22</v>
          </cell>
          <cell r="R426">
            <v>0.17249999999999999</v>
          </cell>
          <cell r="S426">
            <v>7.3333333333333334E-2</v>
          </cell>
          <cell r="T426" t="str">
            <v>--</v>
          </cell>
          <cell r="U426">
            <v>37</v>
          </cell>
          <cell r="V426">
            <v>50</v>
          </cell>
          <cell r="W426">
            <v>44</v>
          </cell>
          <cell r="X426">
            <v>30</v>
          </cell>
          <cell r="Y426">
            <v>50</v>
          </cell>
          <cell r="Z426">
            <v>50</v>
          </cell>
        </row>
        <row r="427">
          <cell r="I427">
            <v>7</v>
          </cell>
          <cell r="J427">
            <v>12</v>
          </cell>
          <cell r="K427">
            <v>15</v>
          </cell>
          <cell r="L427">
            <v>9</v>
          </cell>
          <cell r="N427">
            <v>15</v>
          </cell>
          <cell r="O427">
            <v>10</v>
          </cell>
          <cell r="P427">
            <v>6</v>
          </cell>
          <cell r="Q427">
            <v>0.03</v>
          </cell>
          <cell r="R427">
            <v>2.5000000000000001E-2</v>
          </cell>
          <cell r="S427">
            <v>0.01</v>
          </cell>
          <cell r="T427" t="str">
            <v>--</v>
          </cell>
          <cell r="U427">
            <v>5</v>
          </cell>
          <cell r="V427">
            <v>7</v>
          </cell>
          <cell r="W427">
            <v>6</v>
          </cell>
          <cell r="X427">
            <v>4</v>
          </cell>
          <cell r="Y427">
            <v>7</v>
          </cell>
          <cell r="Z427">
            <v>7</v>
          </cell>
        </row>
        <row r="428">
          <cell r="I428">
            <v>14</v>
          </cell>
          <cell r="J428">
            <v>25</v>
          </cell>
          <cell r="K428">
            <v>30</v>
          </cell>
          <cell r="L428">
            <v>17</v>
          </cell>
          <cell r="N428">
            <v>30</v>
          </cell>
          <cell r="O428">
            <v>20</v>
          </cell>
          <cell r="P428">
            <v>12</v>
          </cell>
          <cell r="Q428">
            <v>0.06</v>
          </cell>
          <cell r="R428">
            <v>0.05</v>
          </cell>
          <cell r="S428">
            <v>0.02</v>
          </cell>
          <cell r="T428" t="str">
            <v>--</v>
          </cell>
          <cell r="U428">
            <v>11</v>
          </cell>
          <cell r="V428">
            <v>14</v>
          </cell>
          <cell r="W428">
            <v>12</v>
          </cell>
          <cell r="X428">
            <v>9</v>
          </cell>
          <cell r="Y428">
            <v>14</v>
          </cell>
          <cell r="Z428">
            <v>14</v>
          </cell>
        </row>
        <row r="429">
          <cell r="I429">
            <v>21</v>
          </cell>
          <cell r="J429">
            <v>37</v>
          </cell>
          <cell r="K429">
            <v>45</v>
          </cell>
          <cell r="L429">
            <v>26</v>
          </cell>
          <cell r="N429">
            <v>45</v>
          </cell>
          <cell r="O429">
            <v>29</v>
          </cell>
          <cell r="P429">
            <v>19</v>
          </cell>
          <cell r="Q429">
            <v>9.5000000000000001E-2</v>
          </cell>
          <cell r="R429">
            <v>7.2499999999999995E-2</v>
          </cell>
          <cell r="S429">
            <v>3.1666666666666662E-2</v>
          </cell>
          <cell r="T429" t="str">
            <v>--</v>
          </cell>
          <cell r="U429">
            <v>16</v>
          </cell>
          <cell r="V429">
            <v>22</v>
          </cell>
          <cell r="W429">
            <v>19</v>
          </cell>
          <cell r="X429">
            <v>13</v>
          </cell>
          <cell r="Y429">
            <v>22</v>
          </cell>
          <cell r="Z429">
            <v>22</v>
          </cell>
        </row>
        <row r="430">
          <cell r="I430">
            <v>28</v>
          </cell>
          <cell r="J430">
            <v>50</v>
          </cell>
          <cell r="K430">
            <v>60</v>
          </cell>
          <cell r="L430">
            <v>35</v>
          </cell>
          <cell r="N430">
            <v>60</v>
          </cell>
          <cell r="O430">
            <v>39</v>
          </cell>
          <cell r="P430">
            <v>25</v>
          </cell>
          <cell r="Q430">
            <v>0.125</v>
          </cell>
          <cell r="R430">
            <v>9.7500000000000003E-2</v>
          </cell>
          <cell r="S430">
            <v>4.1666666666666671E-2</v>
          </cell>
          <cell r="T430" t="str">
            <v>--</v>
          </cell>
          <cell r="U430">
            <v>21</v>
          </cell>
          <cell r="V430">
            <v>29</v>
          </cell>
          <cell r="W430">
            <v>25</v>
          </cell>
          <cell r="X430">
            <v>17</v>
          </cell>
          <cell r="Y430">
            <v>29</v>
          </cell>
          <cell r="Z430">
            <v>29</v>
          </cell>
        </row>
        <row r="431">
          <cell r="I431">
            <v>35</v>
          </cell>
          <cell r="J431">
            <v>62</v>
          </cell>
          <cell r="K431">
            <v>75</v>
          </cell>
          <cell r="L431">
            <v>44</v>
          </cell>
          <cell r="N431">
            <v>75</v>
          </cell>
          <cell r="O431">
            <v>49</v>
          </cell>
          <cell r="P431">
            <v>31</v>
          </cell>
          <cell r="Q431">
            <v>0.155</v>
          </cell>
          <cell r="R431">
            <v>0.1225</v>
          </cell>
          <cell r="S431">
            <v>5.1666666666666666E-2</v>
          </cell>
          <cell r="T431" t="str">
            <v>--</v>
          </cell>
          <cell r="U431">
            <v>27</v>
          </cell>
          <cell r="V431">
            <v>36</v>
          </cell>
          <cell r="W431">
            <v>31</v>
          </cell>
          <cell r="X431">
            <v>22</v>
          </cell>
          <cell r="Y431">
            <v>36</v>
          </cell>
          <cell r="Z431">
            <v>36</v>
          </cell>
        </row>
        <row r="432">
          <cell r="I432">
            <v>41</v>
          </cell>
          <cell r="J432">
            <v>75</v>
          </cell>
          <cell r="K432">
            <v>90</v>
          </cell>
          <cell r="L432">
            <v>52</v>
          </cell>
          <cell r="N432">
            <v>90</v>
          </cell>
          <cell r="O432">
            <v>59</v>
          </cell>
          <cell r="P432">
            <v>37</v>
          </cell>
          <cell r="Q432">
            <v>0.185</v>
          </cell>
          <cell r="R432">
            <v>0.14749999999999999</v>
          </cell>
          <cell r="S432">
            <v>6.1666666666666668E-2</v>
          </cell>
          <cell r="T432" t="str">
            <v>--</v>
          </cell>
          <cell r="U432">
            <v>32</v>
          </cell>
          <cell r="V432">
            <v>43</v>
          </cell>
          <cell r="W432">
            <v>37</v>
          </cell>
          <cell r="X432">
            <v>26</v>
          </cell>
          <cell r="Y432">
            <v>43</v>
          </cell>
          <cell r="Z432">
            <v>43</v>
          </cell>
        </row>
        <row r="433">
          <cell r="I433">
            <v>48</v>
          </cell>
          <cell r="J433">
            <v>87</v>
          </cell>
          <cell r="K433">
            <v>105</v>
          </cell>
          <cell r="L433">
            <v>61</v>
          </cell>
          <cell r="N433">
            <v>105</v>
          </cell>
          <cell r="O433">
            <v>69</v>
          </cell>
          <cell r="P433">
            <v>44</v>
          </cell>
          <cell r="Q433">
            <v>0.22</v>
          </cell>
          <cell r="R433">
            <v>0.17249999999999999</v>
          </cell>
          <cell r="S433">
            <v>7.3333333333333334E-2</v>
          </cell>
          <cell r="T433" t="str">
            <v>--</v>
          </cell>
          <cell r="U433">
            <v>37</v>
          </cell>
          <cell r="V433">
            <v>50</v>
          </cell>
          <cell r="W433">
            <v>44</v>
          </cell>
          <cell r="X433">
            <v>31</v>
          </cell>
          <cell r="Y433">
            <v>50</v>
          </cell>
          <cell r="Z433">
            <v>50</v>
          </cell>
        </row>
        <row r="434">
          <cell r="I434">
            <v>55</v>
          </cell>
          <cell r="J434">
            <v>100</v>
          </cell>
          <cell r="K434">
            <v>120</v>
          </cell>
          <cell r="L434">
            <v>70</v>
          </cell>
          <cell r="N434">
            <v>120</v>
          </cell>
          <cell r="O434">
            <v>79</v>
          </cell>
          <cell r="P434">
            <v>50</v>
          </cell>
          <cell r="Q434">
            <v>0.25</v>
          </cell>
          <cell r="R434">
            <v>0.19750000000000001</v>
          </cell>
          <cell r="S434">
            <v>8.3333333333333343E-2</v>
          </cell>
          <cell r="T434" t="str">
            <v>--</v>
          </cell>
          <cell r="U434">
            <v>42</v>
          </cell>
          <cell r="V434">
            <v>57</v>
          </cell>
          <cell r="W434">
            <v>50</v>
          </cell>
          <cell r="X434">
            <v>35</v>
          </cell>
          <cell r="Y434">
            <v>57</v>
          </cell>
          <cell r="Z434">
            <v>57</v>
          </cell>
        </row>
        <row r="435">
          <cell r="I435">
            <v>7</v>
          </cell>
          <cell r="J435">
            <v>17</v>
          </cell>
          <cell r="K435">
            <v>21</v>
          </cell>
          <cell r="L435">
            <v>12</v>
          </cell>
          <cell r="N435">
            <v>21</v>
          </cell>
          <cell r="O435">
            <v>14</v>
          </cell>
          <cell r="P435">
            <v>9</v>
          </cell>
          <cell r="Q435">
            <v>4.4999999999999998E-2</v>
          </cell>
          <cell r="R435">
            <v>3.5000000000000003E-2</v>
          </cell>
          <cell r="S435">
            <v>1.4999999999999999E-2</v>
          </cell>
          <cell r="T435" t="str">
            <v>--</v>
          </cell>
          <cell r="U435">
            <v>7</v>
          </cell>
          <cell r="V435">
            <v>10</v>
          </cell>
          <cell r="W435">
            <v>9</v>
          </cell>
          <cell r="X435">
            <v>6</v>
          </cell>
          <cell r="Y435">
            <v>10</v>
          </cell>
          <cell r="Z435">
            <v>10</v>
          </cell>
        </row>
        <row r="436">
          <cell r="I436">
            <v>15</v>
          </cell>
          <cell r="J436">
            <v>35</v>
          </cell>
          <cell r="K436">
            <v>41</v>
          </cell>
          <cell r="L436">
            <v>24</v>
          </cell>
          <cell r="N436">
            <v>41</v>
          </cell>
          <cell r="O436">
            <v>27</v>
          </cell>
          <cell r="P436">
            <v>17</v>
          </cell>
          <cell r="Q436">
            <v>8.5000000000000006E-2</v>
          </cell>
          <cell r="R436">
            <v>6.7500000000000004E-2</v>
          </cell>
          <cell r="S436">
            <v>2.8333333333333335E-2</v>
          </cell>
          <cell r="T436" t="str">
            <v>--</v>
          </cell>
          <cell r="U436">
            <v>15</v>
          </cell>
          <cell r="V436">
            <v>20</v>
          </cell>
          <cell r="W436">
            <v>17</v>
          </cell>
          <cell r="X436">
            <v>12</v>
          </cell>
          <cell r="Y436">
            <v>20</v>
          </cell>
          <cell r="Z436">
            <v>20</v>
          </cell>
        </row>
        <row r="437">
          <cell r="I437">
            <v>22</v>
          </cell>
          <cell r="J437">
            <v>52</v>
          </cell>
          <cell r="K437">
            <v>62</v>
          </cell>
          <cell r="L437">
            <v>36</v>
          </cell>
          <cell r="N437">
            <v>62</v>
          </cell>
          <cell r="O437">
            <v>41</v>
          </cell>
          <cell r="P437">
            <v>26</v>
          </cell>
          <cell r="Q437">
            <v>0.13</v>
          </cell>
          <cell r="R437">
            <v>0.10249999999999999</v>
          </cell>
          <cell r="S437">
            <v>4.3333333333333328E-2</v>
          </cell>
          <cell r="T437" t="str">
            <v>--</v>
          </cell>
          <cell r="U437">
            <v>22</v>
          </cell>
          <cell r="V437">
            <v>30</v>
          </cell>
          <cell r="W437">
            <v>26</v>
          </cell>
          <cell r="X437">
            <v>18</v>
          </cell>
          <cell r="Y437">
            <v>30</v>
          </cell>
          <cell r="Z437">
            <v>30</v>
          </cell>
        </row>
        <row r="438">
          <cell r="I438">
            <v>29</v>
          </cell>
          <cell r="J438">
            <v>69</v>
          </cell>
          <cell r="K438">
            <v>83</v>
          </cell>
          <cell r="L438">
            <v>48</v>
          </cell>
          <cell r="N438">
            <v>83</v>
          </cell>
          <cell r="O438">
            <v>54</v>
          </cell>
          <cell r="P438">
            <v>35</v>
          </cell>
          <cell r="Q438">
            <v>0.17499999999999999</v>
          </cell>
          <cell r="R438">
            <v>0.13500000000000001</v>
          </cell>
          <cell r="S438">
            <v>5.8333333333333327E-2</v>
          </cell>
          <cell r="T438" t="str">
            <v>--</v>
          </cell>
          <cell r="U438">
            <v>29</v>
          </cell>
          <cell r="V438">
            <v>40</v>
          </cell>
          <cell r="W438">
            <v>35</v>
          </cell>
          <cell r="X438">
            <v>24</v>
          </cell>
          <cell r="Y438">
            <v>40</v>
          </cell>
          <cell r="Z438">
            <v>40</v>
          </cell>
        </row>
        <row r="439">
          <cell r="I439">
            <v>36</v>
          </cell>
          <cell r="J439">
            <v>86</v>
          </cell>
          <cell r="K439">
            <v>104</v>
          </cell>
          <cell r="L439">
            <v>60</v>
          </cell>
          <cell r="N439">
            <v>104</v>
          </cell>
          <cell r="O439">
            <v>68</v>
          </cell>
          <cell r="P439">
            <v>43</v>
          </cell>
          <cell r="Q439">
            <v>0.215</v>
          </cell>
          <cell r="R439">
            <v>0.17</v>
          </cell>
          <cell r="S439">
            <v>7.166666666666667E-2</v>
          </cell>
          <cell r="T439" t="str">
            <v>--</v>
          </cell>
          <cell r="U439">
            <v>37</v>
          </cell>
          <cell r="V439">
            <v>50</v>
          </cell>
          <cell r="W439">
            <v>43</v>
          </cell>
          <cell r="X439">
            <v>30</v>
          </cell>
          <cell r="Y439">
            <v>50</v>
          </cell>
          <cell r="Z439">
            <v>50</v>
          </cell>
        </row>
        <row r="440">
          <cell r="I440">
            <v>44</v>
          </cell>
          <cell r="J440">
            <v>104</v>
          </cell>
          <cell r="K440">
            <v>124</v>
          </cell>
          <cell r="L440">
            <v>73</v>
          </cell>
          <cell r="N440">
            <v>124</v>
          </cell>
          <cell r="O440">
            <v>82</v>
          </cell>
          <cell r="P440">
            <v>52</v>
          </cell>
          <cell r="Q440">
            <v>0.26</v>
          </cell>
          <cell r="R440">
            <v>0.20499999999999999</v>
          </cell>
          <cell r="S440">
            <v>8.6666666666666656E-2</v>
          </cell>
          <cell r="T440" t="str">
            <v>--</v>
          </cell>
          <cell r="U440">
            <v>44</v>
          </cell>
          <cell r="V440">
            <v>60</v>
          </cell>
          <cell r="W440">
            <v>52</v>
          </cell>
          <cell r="X440">
            <v>36</v>
          </cell>
          <cell r="Y440">
            <v>60</v>
          </cell>
          <cell r="Z440">
            <v>60</v>
          </cell>
        </row>
        <row r="441">
          <cell r="I441">
            <v>51</v>
          </cell>
          <cell r="J441">
            <v>121</v>
          </cell>
          <cell r="K441">
            <v>145</v>
          </cell>
          <cell r="L441">
            <v>85</v>
          </cell>
          <cell r="N441">
            <v>145</v>
          </cell>
          <cell r="O441">
            <v>95</v>
          </cell>
          <cell r="P441">
            <v>60</v>
          </cell>
          <cell r="Q441">
            <v>0.3</v>
          </cell>
          <cell r="R441">
            <v>0.23749999999999999</v>
          </cell>
          <cell r="S441">
            <v>0.1</v>
          </cell>
          <cell r="T441" t="str">
            <v>--</v>
          </cell>
          <cell r="U441">
            <v>51</v>
          </cell>
          <cell r="V441">
            <v>70</v>
          </cell>
          <cell r="W441">
            <v>60</v>
          </cell>
          <cell r="X441">
            <v>42</v>
          </cell>
          <cell r="Y441">
            <v>70</v>
          </cell>
          <cell r="Z441">
            <v>70</v>
          </cell>
        </row>
        <row r="442">
          <cell r="I442">
            <v>58</v>
          </cell>
          <cell r="J442">
            <v>138</v>
          </cell>
          <cell r="K442">
            <v>166</v>
          </cell>
          <cell r="L442">
            <v>97</v>
          </cell>
          <cell r="N442">
            <v>166</v>
          </cell>
          <cell r="O442">
            <v>109</v>
          </cell>
          <cell r="P442">
            <v>69</v>
          </cell>
          <cell r="Q442">
            <v>0.34499999999999997</v>
          </cell>
          <cell r="R442">
            <v>0.27250000000000002</v>
          </cell>
          <cell r="S442">
            <v>0.115</v>
          </cell>
          <cell r="T442" t="str">
            <v>--</v>
          </cell>
          <cell r="U442">
            <v>59</v>
          </cell>
          <cell r="V442">
            <v>79</v>
          </cell>
          <cell r="W442">
            <v>69</v>
          </cell>
          <cell r="X442">
            <v>48</v>
          </cell>
          <cell r="Y442">
            <v>79</v>
          </cell>
          <cell r="Z442">
            <v>79</v>
          </cell>
        </row>
        <row r="443">
          <cell r="I443">
            <v>14</v>
          </cell>
          <cell r="J443">
            <v>0</v>
          </cell>
          <cell r="K443">
            <v>0</v>
          </cell>
          <cell r="L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 t="str">
            <v>--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</row>
        <row r="444">
          <cell r="I444">
            <v>28</v>
          </cell>
          <cell r="J444">
            <v>0</v>
          </cell>
          <cell r="K444">
            <v>0</v>
          </cell>
          <cell r="L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 t="str">
            <v>--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</row>
        <row r="445">
          <cell r="I445">
            <v>43</v>
          </cell>
          <cell r="J445">
            <v>0</v>
          </cell>
          <cell r="K445">
            <v>0</v>
          </cell>
          <cell r="L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 t="str">
            <v>--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</row>
        <row r="446">
          <cell r="I446">
            <v>57</v>
          </cell>
          <cell r="J446">
            <v>0</v>
          </cell>
          <cell r="K446">
            <v>0</v>
          </cell>
          <cell r="L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 t="str">
            <v>--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</row>
        <row r="447">
          <cell r="I447">
            <v>71</v>
          </cell>
          <cell r="J447">
            <v>0</v>
          </cell>
          <cell r="K447">
            <v>0</v>
          </cell>
          <cell r="L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 t="str">
            <v>--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</row>
        <row r="448">
          <cell r="I448">
            <v>85</v>
          </cell>
          <cell r="J448">
            <v>0</v>
          </cell>
          <cell r="K448">
            <v>0</v>
          </cell>
          <cell r="L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 t="str">
            <v>--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</row>
        <row r="449">
          <cell r="I449">
            <v>99</v>
          </cell>
          <cell r="J449">
            <v>0</v>
          </cell>
          <cell r="K449">
            <v>0</v>
          </cell>
          <cell r="L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 t="str">
            <v>--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</row>
        <row r="450">
          <cell r="I450">
            <v>114</v>
          </cell>
          <cell r="J450">
            <v>0</v>
          </cell>
          <cell r="K450">
            <v>0</v>
          </cell>
          <cell r="L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 t="str">
            <v>--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</row>
        <row r="451">
          <cell r="I451">
            <v>15</v>
          </cell>
          <cell r="J451">
            <v>13</v>
          </cell>
          <cell r="K451">
            <v>10</v>
          </cell>
          <cell r="L451">
            <v>11</v>
          </cell>
          <cell r="N451">
            <v>13</v>
          </cell>
          <cell r="O451">
            <v>9</v>
          </cell>
          <cell r="P451">
            <v>6</v>
          </cell>
          <cell r="Q451">
            <v>0.03</v>
          </cell>
          <cell r="R451">
            <v>2.2499999999999999E-2</v>
          </cell>
          <cell r="S451">
            <v>0.01</v>
          </cell>
          <cell r="T451" t="str">
            <v>--</v>
          </cell>
          <cell r="U451">
            <v>6</v>
          </cell>
          <cell r="V451">
            <v>7</v>
          </cell>
          <cell r="W451">
            <v>6</v>
          </cell>
          <cell r="X451">
            <v>4</v>
          </cell>
          <cell r="Y451">
            <v>6</v>
          </cell>
          <cell r="Z451">
            <v>5</v>
          </cell>
        </row>
        <row r="452">
          <cell r="I452">
            <v>31</v>
          </cell>
          <cell r="J452">
            <v>26</v>
          </cell>
          <cell r="K452">
            <v>21</v>
          </cell>
          <cell r="L452">
            <v>22</v>
          </cell>
          <cell r="N452">
            <v>26</v>
          </cell>
          <cell r="O452">
            <v>18</v>
          </cell>
          <cell r="P452">
            <v>11</v>
          </cell>
          <cell r="Q452">
            <v>5.5E-2</v>
          </cell>
          <cell r="R452">
            <v>4.4999999999999998E-2</v>
          </cell>
          <cell r="S452">
            <v>1.8333333333333333E-2</v>
          </cell>
          <cell r="T452" t="str">
            <v>--</v>
          </cell>
          <cell r="U452">
            <v>13</v>
          </cell>
          <cell r="V452">
            <v>14</v>
          </cell>
          <cell r="W452">
            <v>13</v>
          </cell>
          <cell r="X452">
            <v>8</v>
          </cell>
          <cell r="Y452">
            <v>13</v>
          </cell>
          <cell r="Z452">
            <v>9</v>
          </cell>
        </row>
        <row r="453">
          <cell r="I453">
            <v>46</v>
          </cell>
          <cell r="J453">
            <v>39</v>
          </cell>
          <cell r="K453">
            <v>31</v>
          </cell>
          <cell r="L453">
            <v>33</v>
          </cell>
          <cell r="N453">
            <v>39</v>
          </cell>
          <cell r="O453">
            <v>27</v>
          </cell>
          <cell r="P453">
            <v>17</v>
          </cell>
          <cell r="Q453">
            <v>8.5000000000000006E-2</v>
          </cell>
          <cell r="R453">
            <v>6.7500000000000004E-2</v>
          </cell>
          <cell r="S453">
            <v>2.8333333333333335E-2</v>
          </cell>
          <cell r="T453" t="str">
            <v>--</v>
          </cell>
          <cell r="U453">
            <v>19</v>
          </cell>
          <cell r="V453">
            <v>21</v>
          </cell>
          <cell r="W453">
            <v>19</v>
          </cell>
          <cell r="X453">
            <v>11</v>
          </cell>
          <cell r="Y453">
            <v>19</v>
          </cell>
          <cell r="Z453">
            <v>14</v>
          </cell>
        </row>
        <row r="454">
          <cell r="I454">
            <v>61</v>
          </cell>
          <cell r="J454">
            <v>52</v>
          </cell>
          <cell r="K454">
            <v>41</v>
          </cell>
          <cell r="L454">
            <v>44</v>
          </cell>
          <cell r="N454">
            <v>52</v>
          </cell>
          <cell r="O454">
            <v>36</v>
          </cell>
          <cell r="P454">
            <v>23</v>
          </cell>
          <cell r="Q454">
            <v>0.115</v>
          </cell>
          <cell r="R454">
            <v>0.09</v>
          </cell>
          <cell r="S454">
            <v>3.8333333333333337E-2</v>
          </cell>
          <cell r="T454" t="str">
            <v>--</v>
          </cell>
          <cell r="U454">
            <v>25</v>
          </cell>
          <cell r="V454">
            <v>28</v>
          </cell>
          <cell r="W454">
            <v>25</v>
          </cell>
          <cell r="X454">
            <v>15</v>
          </cell>
          <cell r="Y454">
            <v>25</v>
          </cell>
          <cell r="Z454">
            <v>18</v>
          </cell>
        </row>
        <row r="455">
          <cell r="I455">
            <v>77</v>
          </cell>
          <cell r="J455">
            <v>65</v>
          </cell>
          <cell r="K455">
            <v>52</v>
          </cell>
          <cell r="L455">
            <v>54</v>
          </cell>
          <cell r="N455">
            <v>65</v>
          </cell>
          <cell r="O455">
            <v>45</v>
          </cell>
          <cell r="P455">
            <v>29</v>
          </cell>
          <cell r="Q455">
            <v>0.14499999999999999</v>
          </cell>
          <cell r="R455">
            <v>0.1125</v>
          </cell>
          <cell r="S455">
            <v>4.8333333333333332E-2</v>
          </cell>
          <cell r="T455" t="str">
            <v>--</v>
          </cell>
          <cell r="U455">
            <v>31</v>
          </cell>
          <cell r="V455">
            <v>35</v>
          </cell>
          <cell r="W455">
            <v>31</v>
          </cell>
          <cell r="X455">
            <v>19</v>
          </cell>
          <cell r="Y455">
            <v>31</v>
          </cell>
          <cell r="Z455">
            <v>23</v>
          </cell>
        </row>
        <row r="456">
          <cell r="I456">
            <v>92</v>
          </cell>
          <cell r="J456">
            <v>78</v>
          </cell>
          <cell r="K456">
            <v>62</v>
          </cell>
          <cell r="L456">
            <v>65</v>
          </cell>
          <cell r="N456">
            <v>78</v>
          </cell>
          <cell r="O456">
            <v>54</v>
          </cell>
          <cell r="P456">
            <v>34</v>
          </cell>
          <cell r="Q456">
            <v>0.17</v>
          </cell>
          <cell r="R456">
            <v>0.13500000000000001</v>
          </cell>
          <cell r="S456">
            <v>5.6666666666666671E-2</v>
          </cell>
          <cell r="T456" t="str">
            <v>--</v>
          </cell>
          <cell r="U456">
            <v>38</v>
          </cell>
          <cell r="V456">
            <v>42</v>
          </cell>
          <cell r="W456">
            <v>38</v>
          </cell>
          <cell r="X456">
            <v>23</v>
          </cell>
          <cell r="Y456">
            <v>38</v>
          </cell>
          <cell r="Z456">
            <v>28</v>
          </cell>
        </row>
        <row r="457">
          <cell r="I457">
            <v>108</v>
          </cell>
          <cell r="J457">
            <v>90</v>
          </cell>
          <cell r="K457">
            <v>72</v>
          </cell>
          <cell r="L457">
            <v>76</v>
          </cell>
          <cell r="N457">
            <v>91</v>
          </cell>
          <cell r="O457">
            <v>63</v>
          </cell>
          <cell r="P457">
            <v>40</v>
          </cell>
          <cell r="Q457">
            <v>0.2</v>
          </cell>
          <cell r="R457">
            <v>0.1575</v>
          </cell>
          <cell r="S457">
            <v>6.6666666666666666E-2</v>
          </cell>
          <cell r="T457" t="str">
            <v>--</v>
          </cell>
          <cell r="U457">
            <v>44</v>
          </cell>
          <cell r="V457">
            <v>50</v>
          </cell>
          <cell r="W457">
            <v>44</v>
          </cell>
          <cell r="X457">
            <v>27</v>
          </cell>
          <cell r="Y457">
            <v>44</v>
          </cell>
          <cell r="Z457">
            <v>32</v>
          </cell>
        </row>
        <row r="458">
          <cell r="I458">
            <v>123</v>
          </cell>
          <cell r="J458">
            <v>103</v>
          </cell>
          <cell r="K458">
            <v>83</v>
          </cell>
          <cell r="L458">
            <v>87</v>
          </cell>
          <cell r="N458">
            <v>104</v>
          </cell>
          <cell r="O458">
            <v>72</v>
          </cell>
          <cell r="P458">
            <v>46</v>
          </cell>
          <cell r="Q458">
            <v>0.23</v>
          </cell>
          <cell r="R458">
            <v>0.18</v>
          </cell>
          <cell r="S458">
            <v>7.6666666666666675E-2</v>
          </cell>
          <cell r="T458" t="str">
            <v>--</v>
          </cell>
          <cell r="U458">
            <v>50</v>
          </cell>
          <cell r="V458">
            <v>57</v>
          </cell>
          <cell r="W458">
            <v>50</v>
          </cell>
          <cell r="X458">
            <v>30</v>
          </cell>
          <cell r="Y458">
            <v>50</v>
          </cell>
          <cell r="Z458">
            <v>37</v>
          </cell>
        </row>
        <row r="459">
          <cell r="I459">
            <v>9</v>
          </cell>
          <cell r="J459">
            <v>15</v>
          </cell>
          <cell r="K459">
            <v>12</v>
          </cell>
          <cell r="L459">
            <v>12</v>
          </cell>
          <cell r="N459">
            <v>15</v>
          </cell>
          <cell r="O459">
            <v>10</v>
          </cell>
          <cell r="P459">
            <v>7</v>
          </cell>
          <cell r="Q459">
            <v>3.5000000000000003E-2</v>
          </cell>
          <cell r="R459">
            <v>2.5000000000000001E-2</v>
          </cell>
          <cell r="S459">
            <v>1.1666666666666667E-2</v>
          </cell>
          <cell r="T459" t="str">
            <v>--</v>
          </cell>
          <cell r="U459">
            <v>7</v>
          </cell>
          <cell r="V459">
            <v>8</v>
          </cell>
          <cell r="W459">
            <v>7</v>
          </cell>
          <cell r="X459">
            <v>4</v>
          </cell>
          <cell r="Y459">
            <v>7</v>
          </cell>
          <cell r="Z459">
            <v>5</v>
          </cell>
        </row>
        <row r="460">
          <cell r="I460">
            <v>17</v>
          </cell>
          <cell r="J460">
            <v>30</v>
          </cell>
          <cell r="K460">
            <v>24</v>
          </cell>
          <cell r="L460">
            <v>25</v>
          </cell>
          <cell r="N460">
            <v>30</v>
          </cell>
          <cell r="O460">
            <v>21</v>
          </cell>
          <cell r="P460">
            <v>13</v>
          </cell>
          <cell r="Q460">
            <v>6.5000000000000002E-2</v>
          </cell>
          <cell r="R460">
            <v>5.2499999999999998E-2</v>
          </cell>
          <cell r="S460">
            <v>2.1666666666666664E-2</v>
          </cell>
          <cell r="T460" t="str">
            <v>--</v>
          </cell>
          <cell r="U460">
            <v>14</v>
          </cell>
          <cell r="V460">
            <v>16</v>
          </cell>
          <cell r="W460">
            <v>14</v>
          </cell>
          <cell r="X460">
            <v>9</v>
          </cell>
          <cell r="Y460">
            <v>14</v>
          </cell>
          <cell r="Z460">
            <v>11</v>
          </cell>
        </row>
        <row r="461">
          <cell r="I461">
            <v>26</v>
          </cell>
          <cell r="J461">
            <v>44</v>
          </cell>
          <cell r="K461">
            <v>36</v>
          </cell>
          <cell r="L461">
            <v>37</v>
          </cell>
          <cell r="N461">
            <v>45</v>
          </cell>
          <cell r="O461">
            <v>31</v>
          </cell>
          <cell r="P461">
            <v>20</v>
          </cell>
          <cell r="Q461">
            <v>0.1</v>
          </cell>
          <cell r="R461">
            <v>7.7499999999999999E-2</v>
          </cell>
          <cell r="S461">
            <v>3.3333333333333333E-2</v>
          </cell>
          <cell r="T461" t="str">
            <v>--</v>
          </cell>
          <cell r="U461">
            <v>22</v>
          </cell>
          <cell r="V461">
            <v>24</v>
          </cell>
          <cell r="W461">
            <v>22</v>
          </cell>
          <cell r="X461">
            <v>13</v>
          </cell>
          <cell r="Y461">
            <v>22</v>
          </cell>
          <cell r="Z461">
            <v>16</v>
          </cell>
        </row>
        <row r="462">
          <cell r="I462">
            <v>35</v>
          </cell>
          <cell r="J462">
            <v>59</v>
          </cell>
          <cell r="K462">
            <v>47</v>
          </cell>
          <cell r="L462">
            <v>50</v>
          </cell>
          <cell r="N462">
            <v>60</v>
          </cell>
          <cell r="O462">
            <v>41</v>
          </cell>
          <cell r="P462">
            <v>26</v>
          </cell>
          <cell r="Q462">
            <v>0.13</v>
          </cell>
          <cell r="R462">
            <v>0.10249999999999999</v>
          </cell>
          <cell r="S462">
            <v>4.3333333333333328E-2</v>
          </cell>
          <cell r="T462" t="str">
            <v>--</v>
          </cell>
          <cell r="U462">
            <v>29</v>
          </cell>
          <cell r="V462">
            <v>32</v>
          </cell>
          <cell r="W462">
            <v>29</v>
          </cell>
          <cell r="X462">
            <v>17</v>
          </cell>
          <cell r="Y462">
            <v>29</v>
          </cell>
          <cell r="Z462">
            <v>21</v>
          </cell>
        </row>
        <row r="463">
          <cell r="I463">
            <v>43</v>
          </cell>
          <cell r="J463">
            <v>74</v>
          </cell>
          <cell r="K463">
            <v>59</v>
          </cell>
          <cell r="L463">
            <v>62</v>
          </cell>
          <cell r="N463">
            <v>75</v>
          </cell>
          <cell r="O463">
            <v>51</v>
          </cell>
          <cell r="P463">
            <v>33</v>
          </cell>
          <cell r="Q463">
            <v>0.16500000000000001</v>
          </cell>
          <cell r="R463">
            <v>0.1275</v>
          </cell>
          <cell r="S463">
            <v>5.5E-2</v>
          </cell>
          <cell r="T463" t="str">
            <v>--</v>
          </cell>
          <cell r="U463">
            <v>36</v>
          </cell>
          <cell r="V463">
            <v>41</v>
          </cell>
          <cell r="W463">
            <v>36</v>
          </cell>
          <cell r="X463">
            <v>22</v>
          </cell>
          <cell r="Y463">
            <v>36</v>
          </cell>
          <cell r="Z463">
            <v>27</v>
          </cell>
        </row>
        <row r="464">
          <cell r="I464">
            <v>52</v>
          </cell>
          <cell r="J464">
            <v>89</v>
          </cell>
          <cell r="K464">
            <v>71</v>
          </cell>
          <cell r="L464">
            <v>75</v>
          </cell>
          <cell r="N464">
            <v>90</v>
          </cell>
          <cell r="O464">
            <v>62</v>
          </cell>
          <cell r="P464">
            <v>39</v>
          </cell>
          <cell r="Q464">
            <v>0.19500000000000001</v>
          </cell>
          <cell r="R464">
            <v>0.155</v>
          </cell>
          <cell r="S464">
            <v>6.5000000000000002E-2</v>
          </cell>
          <cell r="T464" t="str">
            <v>--</v>
          </cell>
          <cell r="U464">
            <v>43</v>
          </cell>
          <cell r="V464">
            <v>49</v>
          </cell>
          <cell r="W464">
            <v>43</v>
          </cell>
          <cell r="X464">
            <v>26</v>
          </cell>
          <cell r="Y464">
            <v>43</v>
          </cell>
          <cell r="Z464">
            <v>32</v>
          </cell>
        </row>
        <row r="465">
          <cell r="I465">
            <v>60</v>
          </cell>
          <cell r="J465">
            <v>104</v>
          </cell>
          <cell r="K465">
            <v>83</v>
          </cell>
          <cell r="L465">
            <v>87</v>
          </cell>
          <cell r="N465">
            <v>105</v>
          </cell>
          <cell r="O465">
            <v>72</v>
          </cell>
          <cell r="P465">
            <v>46</v>
          </cell>
          <cell r="Q465">
            <v>0.23</v>
          </cell>
          <cell r="R465">
            <v>0.18</v>
          </cell>
          <cell r="S465">
            <v>7.6666666666666675E-2</v>
          </cell>
          <cell r="T465" t="str">
            <v>--</v>
          </cell>
          <cell r="U465">
            <v>50</v>
          </cell>
          <cell r="V465">
            <v>57</v>
          </cell>
          <cell r="W465">
            <v>50</v>
          </cell>
          <cell r="X465">
            <v>31</v>
          </cell>
          <cell r="Y465">
            <v>50</v>
          </cell>
          <cell r="Z465">
            <v>37</v>
          </cell>
        </row>
        <row r="466">
          <cell r="I466">
            <v>69</v>
          </cell>
          <cell r="J466">
            <v>119</v>
          </cell>
          <cell r="K466">
            <v>95</v>
          </cell>
          <cell r="L466">
            <v>100</v>
          </cell>
          <cell r="N466">
            <v>120</v>
          </cell>
          <cell r="O466">
            <v>82</v>
          </cell>
          <cell r="P466">
            <v>52</v>
          </cell>
          <cell r="Q466">
            <v>0.26</v>
          </cell>
          <cell r="R466">
            <v>0.20499999999999999</v>
          </cell>
          <cell r="S466">
            <v>8.6666666666666656E-2</v>
          </cell>
          <cell r="T466" t="str">
            <v>--</v>
          </cell>
          <cell r="U466">
            <v>57</v>
          </cell>
          <cell r="V466">
            <v>65</v>
          </cell>
          <cell r="W466">
            <v>57</v>
          </cell>
          <cell r="X466">
            <v>35</v>
          </cell>
          <cell r="Y466">
            <v>57</v>
          </cell>
          <cell r="Z466">
            <v>42</v>
          </cell>
        </row>
        <row r="467">
          <cell r="I467">
            <v>9</v>
          </cell>
          <cell r="J467">
            <v>21</v>
          </cell>
          <cell r="K467">
            <v>16</v>
          </cell>
          <cell r="L467">
            <v>17</v>
          </cell>
          <cell r="N467">
            <v>21</v>
          </cell>
          <cell r="O467">
            <v>14</v>
          </cell>
          <cell r="P467">
            <v>9</v>
          </cell>
          <cell r="Q467">
            <v>4.4999999999999998E-2</v>
          </cell>
          <cell r="R467">
            <v>3.5000000000000003E-2</v>
          </cell>
          <cell r="S467">
            <v>1.4999999999999999E-2</v>
          </cell>
          <cell r="T467" t="str">
            <v>--</v>
          </cell>
          <cell r="U467">
            <v>10</v>
          </cell>
          <cell r="V467">
            <v>11</v>
          </cell>
          <cell r="W467">
            <v>10</v>
          </cell>
          <cell r="X467">
            <v>6</v>
          </cell>
          <cell r="Y467">
            <v>10</v>
          </cell>
          <cell r="Z467">
            <v>7</v>
          </cell>
        </row>
        <row r="468">
          <cell r="I468">
            <v>18</v>
          </cell>
          <cell r="J468">
            <v>41</v>
          </cell>
          <cell r="K468">
            <v>33</v>
          </cell>
          <cell r="L468">
            <v>35</v>
          </cell>
          <cell r="N468">
            <v>41</v>
          </cell>
          <cell r="O468">
            <v>29</v>
          </cell>
          <cell r="P468">
            <v>18</v>
          </cell>
          <cell r="Q468">
            <v>0.09</v>
          </cell>
          <cell r="R468">
            <v>7.2499999999999995E-2</v>
          </cell>
          <cell r="S468">
            <v>0.03</v>
          </cell>
          <cell r="T468" t="str">
            <v>--</v>
          </cell>
          <cell r="U468">
            <v>20</v>
          </cell>
          <cell r="V468">
            <v>22</v>
          </cell>
          <cell r="W468">
            <v>20</v>
          </cell>
          <cell r="X468">
            <v>12</v>
          </cell>
          <cell r="Y468">
            <v>20</v>
          </cell>
          <cell r="Z468">
            <v>15</v>
          </cell>
        </row>
        <row r="469">
          <cell r="I469">
            <v>27</v>
          </cell>
          <cell r="J469">
            <v>62</v>
          </cell>
          <cell r="K469">
            <v>49</v>
          </cell>
          <cell r="L469">
            <v>52</v>
          </cell>
          <cell r="N469">
            <v>62</v>
          </cell>
          <cell r="O469">
            <v>43</v>
          </cell>
          <cell r="P469">
            <v>27</v>
          </cell>
          <cell r="Q469">
            <v>0.13500000000000001</v>
          </cell>
          <cell r="R469">
            <v>0.1075</v>
          </cell>
          <cell r="S469">
            <v>4.4999999999999998E-2</v>
          </cell>
          <cell r="T469" t="str">
            <v>--</v>
          </cell>
          <cell r="U469">
            <v>30</v>
          </cell>
          <cell r="V469">
            <v>34</v>
          </cell>
          <cell r="W469">
            <v>30</v>
          </cell>
          <cell r="X469">
            <v>18</v>
          </cell>
          <cell r="Y469">
            <v>30</v>
          </cell>
          <cell r="Z469">
            <v>22</v>
          </cell>
        </row>
        <row r="470">
          <cell r="I470">
            <v>36</v>
          </cell>
          <cell r="J470">
            <v>82</v>
          </cell>
          <cell r="K470">
            <v>66</v>
          </cell>
          <cell r="L470">
            <v>69</v>
          </cell>
          <cell r="N470">
            <v>83</v>
          </cell>
          <cell r="O470">
            <v>57</v>
          </cell>
          <cell r="P470">
            <v>36</v>
          </cell>
          <cell r="Q470">
            <v>0.18</v>
          </cell>
          <cell r="R470">
            <v>0.14249999999999999</v>
          </cell>
          <cell r="S470">
            <v>0.06</v>
          </cell>
          <cell r="T470" t="str">
            <v>--</v>
          </cell>
          <cell r="U470">
            <v>40</v>
          </cell>
          <cell r="V470">
            <v>45</v>
          </cell>
          <cell r="W470">
            <v>40</v>
          </cell>
          <cell r="X470">
            <v>24</v>
          </cell>
          <cell r="Y470">
            <v>40</v>
          </cell>
          <cell r="Z470">
            <v>29</v>
          </cell>
        </row>
        <row r="471">
          <cell r="I471">
            <v>46</v>
          </cell>
          <cell r="J471">
            <v>103</v>
          </cell>
          <cell r="K471">
            <v>82</v>
          </cell>
          <cell r="L471">
            <v>86</v>
          </cell>
          <cell r="N471">
            <v>104</v>
          </cell>
          <cell r="O471">
            <v>71</v>
          </cell>
          <cell r="P471">
            <v>45</v>
          </cell>
          <cell r="Q471">
            <v>0.22500000000000001</v>
          </cell>
          <cell r="R471">
            <v>0.17749999999999999</v>
          </cell>
          <cell r="S471">
            <v>7.4999999999999997E-2</v>
          </cell>
          <cell r="T471" t="str">
            <v>--</v>
          </cell>
          <cell r="U471">
            <v>50</v>
          </cell>
          <cell r="V471">
            <v>56</v>
          </cell>
          <cell r="W471">
            <v>50</v>
          </cell>
          <cell r="X471">
            <v>30</v>
          </cell>
          <cell r="Y471">
            <v>50</v>
          </cell>
          <cell r="Z471">
            <v>37</v>
          </cell>
        </row>
        <row r="472">
          <cell r="I472">
            <v>55</v>
          </cell>
          <cell r="J472">
            <v>123</v>
          </cell>
          <cell r="K472">
            <v>98</v>
          </cell>
          <cell r="L472">
            <v>104</v>
          </cell>
          <cell r="N472">
            <v>124</v>
          </cell>
          <cell r="O472">
            <v>86</v>
          </cell>
          <cell r="P472">
            <v>54</v>
          </cell>
          <cell r="Q472">
            <v>0.27</v>
          </cell>
          <cell r="R472">
            <v>0.215</v>
          </cell>
          <cell r="S472">
            <v>0.09</v>
          </cell>
          <cell r="T472" t="str">
            <v>--</v>
          </cell>
          <cell r="U472">
            <v>60</v>
          </cell>
          <cell r="V472">
            <v>67</v>
          </cell>
          <cell r="W472">
            <v>60</v>
          </cell>
          <cell r="X472">
            <v>36</v>
          </cell>
          <cell r="Y472">
            <v>60</v>
          </cell>
          <cell r="Z472">
            <v>44</v>
          </cell>
        </row>
        <row r="473">
          <cell r="I473">
            <v>64</v>
          </cell>
          <cell r="J473">
            <v>144</v>
          </cell>
          <cell r="K473">
            <v>115</v>
          </cell>
          <cell r="L473">
            <v>121</v>
          </cell>
          <cell r="N473">
            <v>145</v>
          </cell>
          <cell r="O473">
            <v>100</v>
          </cell>
          <cell r="P473">
            <v>64</v>
          </cell>
          <cell r="Q473">
            <v>0.32</v>
          </cell>
          <cell r="R473">
            <v>0.25</v>
          </cell>
          <cell r="S473">
            <v>0.10666666666666666</v>
          </cell>
          <cell r="T473" t="str">
            <v>--</v>
          </cell>
          <cell r="U473">
            <v>70</v>
          </cell>
          <cell r="V473">
            <v>79</v>
          </cell>
          <cell r="W473">
            <v>70</v>
          </cell>
          <cell r="X473">
            <v>42</v>
          </cell>
          <cell r="Y473">
            <v>70</v>
          </cell>
          <cell r="Z473">
            <v>51</v>
          </cell>
        </row>
        <row r="474">
          <cell r="I474">
            <v>73</v>
          </cell>
          <cell r="J474">
            <v>164</v>
          </cell>
          <cell r="K474">
            <v>131</v>
          </cell>
          <cell r="L474">
            <v>138</v>
          </cell>
          <cell r="N474">
            <v>166</v>
          </cell>
          <cell r="O474">
            <v>114</v>
          </cell>
          <cell r="P474">
            <v>73</v>
          </cell>
          <cell r="Q474">
            <v>0.36499999999999999</v>
          </cell>
          <cell r="R474">
            <v>0.28499999999999998</v>
          </cell>
          <cell r="S474">
            <v>0.12166666666666666</v>
          </cell>
          <cell r="T474" t="str">
            <v>--</v>
          </cell>
          <cell r="U474">
            <v>79</v>
          </cell>
          <cell r="V474">
            <v>90</v>
          </cell>
          <cell r="W474">
            <v>79</v>
          </cell>
          <cell r="X474">
            <v>48</v>
          </cell>
          <cell r="Y474">
            <v>79</v>
          </cell>
          <cell r="Z474">
            <v>59</v>
          </cell>
        </row>
        <row r="475">
          <cell r="I475">
            <v>18</v>
          </cell>
          <cell r="J475">
            <v>0</v>
          </cell>
          <cell r="K475">
            <v>0</v>
          </cell>
          <cell r="L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</row>
        <row r="476">
          <cell r="I476">
            <v>36</v>
          </cell>
          <cell r="J476">
            <v>0</v>
          </cell>
          <cell r="K476">
            <v>0</v>
          </cell>
          <cell r="L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</row>
        <row r="477">
          <cell r="I477">
            <v>53</v>
          </cell>
          <cell r="J477">
            <v>0</v>
          </cell>
          <cell r="K477">
            <v>0</v>
          </cell>
          <cell r="L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</row>
        <row r="478">
          <cell r="I478">
            <v>71</v>
          </cell>
          <cell r="J478">
            <v>0</v>
          </cell>
          <cell r="K478">
            <v>0</v>
          </cell>
          <cell r="L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</row>
        <row r="479">
          <cell r="I479">
            <v>89</v>
          </cell>
          <cell r="J479">
            <v>0</v>
          </cell>
          <cell r="K479">
            <v>0</v>
          </cell>
          <cell r="L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</row>
        <row r="480">
          <cell r="I480">
            <v>107</v>
          </cell>
          <cell r="J480">
            <v>0</v>
          </cell>
          <cell r="K480">
            <v>0</v>
          </cell>
          <cell r="L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</row>
        <row r="481">
          <cell r="I481">
            <v>124</v>
          </cell>
          <cell r="J481">
            <v>0</v>
          </cell>
          <cell r="K481">
            <v>0</v>
          </cell>
          <cell r="L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</row>
        <row r="482">
          <cell r="I482">
            <v>142</v>
          </cell>
          <cell r="J482">
            <v>0</v>
          </cell>
          <cell r="K482">
            <v>0</v>
          </cell>
          <cell r="L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</row>
        <row r="483">
          <cell r="I483">
            <v>18</v>
          </cell>
          <cell r="J483">
            <v>14</v>
          </cell>
          <cell r="K483">
            <v>10</v>
          </cell>
          <cell r="L483">
            <v>12</v>
          </cell>
          <cell r="N483">
            <v>10</v>
          </cell>
          <cell r="O483">
            <v>9</v>
          </cell>
          <cell r="P483">
            <v>5</v>
          </cell>
          <cell r="Q483">
            <v>2.5000000000000001E-2</v>
          </cell>
          <cell r="R483">
            <v>2.2499999999999999E-2</v>
          </cell>
          <cell r="S483">
            <v>8.3333333333333332E-3</v>
          </cell>
          <cell r="T483" t="str">
            <v>--</v>
          </cell>
          <cell r="U483">
            <v>5</v>
          </cell>
          <cell r="V483">
            <v>5</v>
          </cell>
          <cell r="W483">
            <v>7</v>
          </cell>
          <cell r="X483">
            <v>6</v>
          </cell>
          <cell r="Y483">
            <v>5</v>
          </cell>
          <cell r="Z483">
            <v>4</v>
          </cell>
        </row>
        <row r="484">
          <cell r="I484">
            <v>37</v>
          </cell>
          <cell r="J484">
            <v>29</v>
          </cell>
          <cell r="K484">
            <v>20</v>
          </cell>
          <cell r="L484">
            <v>24</v>
          </cell>
          <cell r="N484">
            <v>20</v>
          </cell>
          <cell r="O484">
            <v>18</v>
          </cell>
          <cell r="P484">
            <v>11</v>
          </cell>
          <cell r="Q484">
            <v>5.5E-2</v>
          </cell>
          <cell r="R484">
            <v>4.4999999999999998E-2</v>
          </cell>
          <cell r="S484">
            <v>1.8333333333333333E-2</v>
          </cell>
          <cell r="T484" t="str">
            <v>--</v>
          </cell>
          <cell r="U484">
            <v>11</v>
          </cell>
          <cell r="V484">
            <v>11</v>
          </cell>
          <cell r="W484">
            <v>14</v>
          </cell>
          <cell r="X484">
            <v>13</v>
          </cell>
          <cell r="Y484">
            <v>9</v>
          </cell>
          <cell r="Z484">
            <v>8</v>
          </cell>
        </row>
        <row r="485">
          <cell r="I485">
            <v>55</v>
          </cell>
          <cell r="J485">
            <v>43</v>
          </cell>
          <cell r="K485">
            <v>29</v>
          </cell>
          <cell r="L485">
            <v>36</v>
          </cell>
          <cell r="N485">
            <v>29</v>
          </cell>
          <cell r="O485">
            <v>27</v>
          </cell>
          <cell r="P485">
            <v>16</v>
          </cell>
          <cell r="Q485">
            <v>0.08</v>
          </cell>
          <cell r="R485">
            <v>6.7500000000000004E-2</v>
          </cell>
          <cell r="S485">
            <v>2.6666666666666665E-2</v>
          </cell>
          <cell r="T485" t="str">
            <v>--</v>
          </cell>
          <cell r="U485">
            <v>16</v>
          </cell>
          <cell r="V485">
            <v>16</v>
          </cell>
          <cell r="W485">
            <v>21</v>
          </cell>
          <cell r="X485">
            <v>19</v>
          </cell>
          <cell r="Y485">
            <v>14</v>
          </cell>
          <cell r="Z485">
            <v>11</v>
          </cell>
        </row>
        <row r="486">
          <cell r="I486">
            <v>74</v>
          </cell>
          <cell r="J486">
            <v>57</v>
          </cell>
          <cell r="K486">
            <v>39</v>
          </cell>
          <cell r="L486">
            <v>48</v>
          </cell>
          <cell r="N486">
            <v>39</v>
          </cell>
          <cell r="O486">
            <v>36</v>
          </cell>
          <cell r="P486">
            <v>22</v>
          </cell>
          <cell r="Q486">
            <v>0.11</v>
          </cell>
          <cell r="R486">
            <v>0.09</v>
          </cell>
          <cell r="S486">
            <v>3.6666666666666667E-2</v>
          </cell>
          <cell r="T486" t="str">
            <v>--</v>
          </cell>
          <cell r="U486">
            <v>22</v>
          </cell>
          <cell r="V486">
            <v>22</v>
          </cell>
          <cell r="W486">
            <v>28</v>
          </cell>
          <cell r="X486">
            <v>25</v>
          </cell>
          <cell r="Y486">
            <v>18</v>
          </cell>
          <cell r="Z486">
            <v>15</v>
          </cell>
        </row>
        <row r="487">
          <cell r="I487">
            <v>92</v>
          </cell>
          <cell r="J487">
            <v>71</v>
          </cell>
          <cell r="K487">
            <v>49</v>
          </cell>
          <cell r="L487">
            <v>60</v>
          </cell>
          <cell r="N487">
            <v>49</v>
          </cell>
          <cell r="O487">
            <v>45</v>
          </cell>
          <cell r="P487">
            <v>27</v>
          </cell>
          <cell r="Q487">
            <v>0.13500000000000001</v>
          </cell>
          <cell r="R487">
            <v>0.1125</v>
          </cell>
          <cell r="S487">
            <v>4.4999999999999998E-2</v>
          </cell>
          <cell r="T487" t="str">
            <v>--</v>
          </cell>
          <cell r="U487">
            <v>27</v>
          </cell>
          <cell r="V487">
            <v>27</v>
          </cell>
          <cell r="W487">
            <v>35</v>
          </cell>
          <cell r="X487">
            <v>31</v>
          </cell>
          <cell r="Y487">
            <v>23</v>
          </cell>
          <cell r="Z487">
            <v>19</v>
          </cell>
        </row>
        <row r="488">
          <cell r="I488">
            <v>111</v>
          </cell>
          <cell r="J488">
            <v>86</v>
          </cell>
          <cell r="K488">
            <v>59</v>
          </cell>
          <cell r="L488">
            <v>72</v>
          </cell>
          <cell r="N488">
            <v>59</v>
          </cell>
          <cell r="O488">
            <v>54</v>
          </cell>
          <cell r="P488">
            <v>33</v>
          </cell>
          <cell r="Q488">
            <v>0.16500000000000001</v>
          </cell>
          <cell r="R488">
            <v>0.13500000000000001</v>
          </cell>
          <cell r="S488">
            <v>5.5E-2</v>
          </cell>
          <cell r="T488" t="str">
            <v>--</v>
          </cell>
          <cell r="U488">
            <v>33</v>
          </cell>
          <cell r="V488">
            <v>33</v>
          </cell>
          <cell r="W488">
            <v>42</v>
          </cell>
          <cell r="X488">
            <v>38</v>
          </cell>
          <cell r="Y488">
            <v>28</v>
          </cell>
          <cell r="Z488">
            <v>23</v>
          </cell>
        </row>
        <row r="489">
          <cell r="I489">
            <v>129</v>
          </cell>
          <cell r="J489">
            <v>100</v>
          </cell>
          <cell r="K489">
            <v>69</v>
          </cell>
          <cell r="L489">
            <v>84</v>
          </cell>
          <cell r="N489">
            <v>69</v>
          </cell>
          <cell r="O489">
            <v>63</v>
          </cell>
          <cell r="P489">
            <v>38</v>
          </cell>
          <cell r="Q489">
            <v>0.19</v>
          </cell>
          <cell r="R489">
            <v>0.1575</v>
          </cell>
          <cell r="S489">
            <v>6.3333333333333325E-2</v>
          </cell>
          <cell r="T489" t="str">
            <v>--</v>
          </cell>
          <cell r="U489">
            <v>38</v>
          </cell>
          <cell r="V489">
            <v>38</v>
          </cell>
          <cell r="W489">
            <v>50</v>
          </cell>
          <cell r="X489">
            <v>44</v>
          </cell>
          <cell r="Y489">
            <v>32</v>
          </cell>
          <cell r="Z489">
            <v>27</v>
          </cell>
        </row>
        <row r="490">
          <cell r="I490">
            <v>147</v>
          </cell>
          <cell r="J490">
            <v>114</v>
          </cell>
          <cell r="K490">
            <v>78</v>
          </cell>
          <cell r="L490">
            <v>96</v>
          </cell>
          <cell r="N490">
            <v>78</v>
          </cell>
          <cell r="O490">
            <v>72</v>
          </cell>
          <cell r="P490">
            <v>44</v>
          </cell>
          <cell r="Q490">
            <v>0.22</v>
          </cell>
          <cell r="R490">
            <v>0.18</v>
          </cell>
          <cell r="S490">
            <v>7.3333333333333334E-2</v>
          </cell>
          <cell r="T490" t="str">
            <v>--</v>
          </cell>
          <cell r="U490">
            <v>44</v>
          </cell>
          <cell r="V490">
            <v>44</v>
          </cell>
          <cell r="W490">
            <v>57</v>
          </cell>
          <cell r="X490">
            <v>50</v>
          </cell>
          <cell r="Y490">
            <v>37</v>
          </cell>
          <cell r="Z490">
            <v>30</v>
          </cell>
        </row>
        <row r="491">
          <cell r="I491">
            <v>10</v>
          </cell>
          <cell r="J491">
            <v>16</v>
          </cell>
          <cell r="K491">
            <v>11</v>
          </cell>
          <cell r="L491">
            <v>14</v>
          </cell>
          <cell r="N491">
            <v>11</v>
          </cell>
          <cell r="O491">
            <v>10</v>
          </cell>
          <cell r="P491">
            <v>6</v>
          </cell>
          <cell r="Q491">
            <v>0.03</v>
          </cell>
          <cell r="R491">
            <v>2.5000000000000001E-2</v>
          </cell>
          <cell r="S491">
            <v>0.01</v>
          </cell>
          <cell r="T491" t="str">
            <v>--</v>
          </cell>
          <cell r="U491">
            <v>6</v>
          </cell>
          <cell r="V491">
            <v>6</v>
          </cell>
          <cell r="W491">
            <v>8</v>
          </cell>
          <cell r="X491">
            <v>7</v>
          </cell>
          <cell r="Y491">
            <v>5</v>
          </cell>
          <cell r="Z491">
            <v>4</v>
          </cell>
        </row>
        <row r="492">
          <cell r="I492">
            <v>21</v>
          </cell>
          <cell r="J492">
            <v>33</v>
          </cell>
          <cell r="K492">
            <v>22</v>
          </cell>
          <cell r="L492">
            <v>27</v>
          </cell>
          <cell r="N492">
            <v>22</v>
          </cell>
          <cell r="O492">
            <v>21</v>
          </cell>
          <cell r="P492">
            <v>12</v>
          </cell>
          <cell r="Q492">
            <v>0.06</v>
          </cell>
          <cell r="R492">
            <v>5.2499999999999998E-2</v>
          </cell>
          <cell r="S492">
            <v>0.02</v>
          </cell>
          <cell r="T492" t="str">
            <v>--</v>
          </cell>
          <cell r="U492">
            <v>12</v>
          </cell>
          <cell r="V492">
            <v>12</v>
          </cell>
          <cell r="W492">
            <v>16</v>
          </cell>
          <cell r="X492">
            <v>14</v>
          </cell>
          <cell r="Y492">
            <v>11</v>
          </cell>
          <cell r="Z492">
            <v>9</v>
          </cell>
        </row>
        <row r="493">
          <cell r="I493">
            <v>31</v>
          </cell>
          <cell r="J493">
            <v>49</v>
          </cell>
          <cell r="K493">
            <v>34</v>
          </cell>
          <cell r="L493">
            <v>41</v>
          </cell>
          <cell r="N493">
            <v>34</v>
          </cell>
          <cell r="O493">
            <v>31</v>
          </cell>
          <cell r="P493">
            <v>19</v>
          </cell>
          <cell r="Q493">
            <v>9.5000000000000001E-2</v>
          </cell>
          <cell r="R493">
            <v>7.7499999999999999E-2</v>
          </cell>
          <cell r="S493">
            <v>3.1666666666666662E-2</v>
          </cell>
          <cell r="T493" t="str">
            <v>--</v>
          </cell>
          <cell r="U493">
            <v>19</v>
          </cell>
          <cell r="V493">
            <v>19</v>
          </cell>
          <cell r="W493">
            <v>24</v>
          </cell>
          <cell r="X493">
            <v>22</v>
          </cell>
          <cell r="Y493">
            <v>16</v>
          </cell>
          <cell r="Z493">
            <v>13</v>
          </cell>
        </row>
        <row r="494">
          <cell r="I494">
            <v>41</v>
          </cell>
          <cell r="J494">
            <v>66</v>
          </cell>
          <cell r="K494">
            <v>45</v>
          </cell>
          <cell r="L494">
            <v>55</v>
          </cell>
          <cell r="N494">
            <v>45</v>
          </cell>
          <cell r="O494">
            <v>41</v>
          </cell>
          <cell r="P494">
            <v>25</v>
          </cell>
          <cell r="Q494">
            <v>0.125</v>
          </cell>
          <cell r="R494">
            <v>0.10249999999999999</v>
          </cell>
          <cell r="S494">
            <v>4.1666666666666671E-2</v>
          </cell>
          <cell r="T494" t="str">
            <v>--</v>
          </cell>
          <cell r="U494">
            <v>25</v>
          </cell>
          <cell r="V494">
            <v>25</v>
          </cell>
          <cell r="W494">
            <v>32</v>
          </cell>
          <cell r="X494">
            <v>29</v>
          </cell>
          <cell r="Y494">
            <v>21</v>
          </cell>
          <cell r="Z494">
            <v>17</v>
          </cell>
        </row>
        <row r="495">
          <cell r="I495">
            <v>52</v>
          </cell>
          <cell r="J495">
            <v>82</v>
          </cell>
          <cell r="K495">
            <v>56</v>
          </cell>
          <cell r="L495">
            <v>69</v>
          </cell>
          <cell r="N495">
            <v>56</v>
          </cell>
          <cell r="O495">
            <v>51</v>
          </cell>
          <cell r="P495">
            <v>31</v>
          </cell>
          <cell r="Q495">
            <v>0.155</v>
          </cell>
          <cell r="R495">
            <v>0.1275</v>
          </cell>
          <cell r="S495">
            <v>5.1666666666666666E-2</v>
          </cell>
          <cell r="T495" t="str">
            <v>--</v>
          </cell>
          <cell r="U495">
            <v>31</v>
          </cell>
          <cell r="V495">
            <v>31</v>
          </cell>
          <cell r="W495">
            <v>41</v>
          </cell>
          <cell r="X495">
            <v>36</v>
          </cell>
          <cell r="Y495">
            <v>27</v>
          </cell>
          <cell r="Z495">
            <v>22</v>
          </cell>
        </row>
        <row r="496">
          <cell r="I496">
            <v>62</v>
          </cell>
          <cell r="J496">
            <v>98</v>
          </cell>
          <cell r="K496">
            <v>67</v>
          </cell>
          <cell r="L496">
            <v>82</v>
          </cell>
          <cell r="N496">
            <v>67</v>
          </cell>
          <cell r="O496">
            <v>62</v>
          </cell>
          <cell r="P496">
            <v>37</v>
          </cell>
          <cell r="Q496">
            <v>0.185</v>
          </cell>
          <cell r="R496">
            <v>0.155</v>
          </cell>
          <cell r="S496">
            <v>6.1666666666666668E-2</v>
          </cell>
          <cell r="T496" t="str">
            <v>--</v>
          </cell>
          <cell r="U496">
            <v>37</v>
          </cell>
          <cell r="V496">
            <v>37</v>
          </cell>
          <cell r="W496">
            <v>49</v>
          </cell>
          <cell r="X496">
            <v>43</v>
          </cell>
          <cell r="Y496">
            <v>32</v>
          </cell>
          <cell r="Z496">
            <v>26</v>
          </cell>
        </row>
        <row r="497">
          <cell r="I497">
            <v>73</v>
          </cell>
          <cell r="J497">
            <v>115</v>
          </cell>
          <cell r="K497">
            <v>79</v>
          </cell>
          <cell r="L497">
            <v>96</v>
          </cell>
          <cell r="N497">
            <v>79</v>
          </cell>
          <cell r="O497">
            <v>72</v>
          </cell>
          <cell r="P497">
            <v>44</v>
          </cell>
          <cell r="Q497">
            <v>0.22</v>
          </cell>
          <cell r="R497">
            <v>0.18</v>
          </cell>
          <cell r="S497">
            <v>7.3333333333333334E-2</v>
          </cell>
          <cell r="T497" t="str">
            <v>--</v>
          </cell>
          <cell r="U497">
            <v>44</v>
          </cell>
          <cell r="V497">
            <v>44</v>
          </cell>
          <cell r="W497">
            <v>57</v>
          </cell>
          <cell r="X497">
            <v>50</v>
          </cell>
          <cell r="Y497">
            <v>37</v>
          </cell>
          <cell r="Z497">
            <v>31</v>
          </cell>
        </row>
        <row r="498">
          <cell r="I498">
            <v>83</v>
          </cell>
          <cell r="J498">
            <v>131</v>
          </cell>
          <cell r="K498">
            <v>90</v>
          </cell>
          <cell r="L498">
            <v>110</v>
          </cell>
          <cell r="N498">
            <v>90</v>
          </cell>
          <cell r="O498">
            <v>82</v>
          </cell>
          <cell r="P498">
            <v>50</v>
          </cell>
          <cell r="Q498">
            <v>0.25</v>
          </cell>
          <cell r="R498">
            <v>0.20499999999999999</v>
          </cell>
          <cell r="S498">
            <v>8.3333333333333343E-2</v>
          </cell>
          <cell r="T498" t="str">
            <v>--</v>
          </cell>
          <cell r="U498">
            <v>50</v>
          </cell>
          <cell r="V498">
            <v>50</v>
          </cell>
          <cell r="W498">
            <v>65</v>
          </cell>
          <cell r="X498">
            <v>57</v>
          </cell>
          <cell r="Y498">
            <v>42</v>
          </cell>
          <cell r="Z498">
            <v>35</v>
          </cell>
        </row>
        <row r="499">
          <cell r="I499">
            <v>11</v>
          </cell>
          <cell r="J499">
            <v>23</v>
          </cell>
          <cell r="K499">
            <v>16</v>
          </cell>
          <cell r="L499">
            <v>19</v>
          </cell>
          <cell r="N499">
            <v>16</v>
          </cell>
          <cell r="O499">
            <v>14</v>
          </cell>
          <cell r="P499">
            <v>9</v>
          </cell>
          <cell r="Q499">
            <v>4.4999999999999998E-2</v>
          </cell>
          <cell r="R499">
            <v>3.5000000000000003E-2</v>
          </cell>
          <cell r="S499">
            <v>1.4999999999999999E-2</v>
          </cell>
          <cell r="T499" t="str">
            <v>--</v>
          </cell>
          <cell r="U499">
            <v>9</v>
          </cell>
          <cell r="V499">
            <v>9</v>
          </cell>
          <cell r="W499">
            <v>11</v>
          </cell>
          <cell r="X499">
            <v>10</v>
          </cell>
          <cell r="Y499">
            <v>7</v>
          </cell>
          <cell r="Z499">
            <v>6</v>
          </cell>
        </row>
        <row r="500">
          <cell r="I500">
            <v>22</v>
          </cell>
          <cell r="J500">
            <v>45</v>
          </cell>
          <cell r="K500">
            <v>31</v>
          </cell>
          <cell r="L500">
            <v>38</v>
          </cell>
          <cell r="N500">
            <v>31</v>
          </cell>
          <cell r="O500">
            <v>29</v>
          </cell>
          <cell r="P500">
            <v>17</v>
          </cell>
          <cell r="Q500">
            <v>8.5000000000000006E-2</v>
          </cell>
          <cell r="R500">
            <v>7.2499999999999995E-2</v>
          </cell>
          <cell r="S500">
            <v>2.8333333333333335E-2</v>
          </cell>
          <cell r="T500" t="str">
            <v>--</v>
          </cell>
          <cell r="U500">
            <v>17</v>
          </cell>
          <cell r="V500">
            <v>17</v>
          </cell>
          <cell r="W500">
            <v>22</v>
          </cell>
          <cell r="X500">
            <v>20</v>
          </cell>
          <cell r="Y500">
            <v>15</v>
          </cell>
          <cell r="Z500">
            <v>12</v>
          </cell>
        </row>
        <row r="501">
          <cell r="I501">
            <v>33</v>
          </cell>
          <cell r="J501">
            <v>68</v>
          </cell>
          <cell r="K501">
            <v>47</v>
          </cell>
          <cell r="L501">
            <v>57</v>
          </cell>
          <cell r="N501">
            <v>47</v>
          </cell>
          <cell r="O501">
            <v>43</v>
          </cell>
          <cell r="P501">
            <v>26</v>
          </cell>
          <cell r="Q501">
            <v>0.13</v>
          </cell>
          <cell r="R501">
            <v>0.1075</v>
          </cell>
          <cell r="S501">
            <v>4.3333333333333328E-2</v>
          </cell>
          <cell r="T501" t="str">
            <v>--</v>
          </cell>
          <cell r="U501">
            <v>26</v>
          </cell>
          <cell r="V501">
            <v>26</v>
          </cell>
          <cell r="W501">
            <v>34</v>
          </cell>
          <cell r="X501">
            <v>30</v>
          </cell>
          <cell r="Y501">
            <v>22</v>
          </cell>
          <cell r="Z501">
            <v>18</v>
          </cell>
        </row>
        <row r="502">
          <cell r="I502">
            <v>44</v>
          </cell>
          <cell r="J502">
            <v>91</v>
          </cell>
          <cell r="K502">
            <v>62</v>
          </cell>
          <cell r="L502">
            <v>76</v>
          </cell>
          <cell r="N502">
            <v>62</v>
          </cell>
          <cell r="O502">
            <v>57</v>
          </cell>
          <cell r="P502">
            <v>35</v>
          </cell>
          <cell r="Q502">
            <v>0.17499999999999999</v>
          </cell>
          <cell r="R502">
            <v>0.14249999999999999</v>
          </cell>
          <cell r="S502">
            <v>5.8333333333333327E-2</v>
          </cell>
          <cell r="T502" t="str">
            <v>--</v>
          </cell>
          <cell r="U502">
            <v>35</v>
          </cell>
          <cell r="V502">
            <v>35</v>
          </cell>
          <cell r="W502">
            <v>45</v>
          </cell>
          <cell r="X502">
            <v>40</v>
          </cell>
          <cell r="Y502">
            <v>29</v>
          </cell>
          <cell r="Z502">
            <v>24</v>
          </cell>
        </row>
        <row r="503">
          <cell r="I503">
            <v>55</v>
          </cell>
          <cell r="J503">
            <v>113</v>
          </cell>
          <cell r="K503">
            <v>78</v>
          </cell>
          <cell r="L503">
            <v>95</v>
          </cell>
          <cell r="N503">
            <v>78</v>
          </cell>
          <cell r="O503">
            <v>71</v>
          </cell>
          <cell r="P503">
            <v>43</v>
          </cell>
          <cell r="Q503">
            <v>0.215</v>
          </cell>
          <cell r="R503">
            <v>0.17749999999999999</v>
          </cell>
          <cell r="S503">
            <v>7.166666666666667E-2</v>
          </cell>
          <cell r="T503" t="str">
            <v>--</v>
          </cell>
          <cell r="U503">
            <v>43</v>
          </cell>
          <cell r="V503">
            <v>43</v>
          </cell>
          <cell r="W503">
            <v>56</v>
          </cell>
          <cell r="X503">
            <v>50</v>
          </cell>
          <cell r="Y503">
            <v>37</v>
          </cell>
          <cell r="Z503">
            <v>30</v>
          </cell>
        </row>
        <row r="504">
          <cell r="I504">
            <v>66</v>
          </cell>
          <cell r="J504">
            <v>136</v>
          </cell>
          <cell r="K504">
            <v>93</v>
          </cell>
          <cell r="L504">
            <v>114</v>
          </cell>
          <cell r="N504">
            <v>93</v>
          </cell>
          <cell r="O504">
            <v>86</v>
          </cell>
          <cell r="P504">
            <v>52</v>
          </cell>
          <cell r="Q504">
            <v>0.26</v>
          </cell>
          <cell r="R504">
            <v>0.215</v>
          </cell>
          <cell r="S504">
            <v>8.6666666666666656E-2</v>
          </cell>
          <cell r="T504" t="str">
            <v>--</v>
          </cell>
          <cell r="U504">
            <v>52</v>
          </cell>
          <cell r="V504">
            <v>52</v>
          </cell>
          <cell r="W504">
            <v>67</v>
          </cell>
          <cell r="X504">
            <v>60</v>
          </cell>
          <cell r="Y504">
            <v>44</v>
          </cell>
          <cell r="Z504">
            <v>36</v>
          </cell>
        </row>
        <row r="505">
          <cell r="I505">
            <v>77</v>
          </cell>
          <cell r="J505">
            <v>159</v>
          </cell>
          <cell r="K505">
            <v>109</v>
          </cell>
          <cell r="L505">
            <v>133</v>
          </cell>
          <cell r="N505">
            <v>109</v>
          </cell>
          <cell r="O505">
            <v>100</v>
          </cell>
          <cell r="P505">
            <v>60</v>
          </cell>
          <cell r="Q505">
            <v>0.3</v>
          </cell>
          <cell r="R505">
            <v>0.25</v>
          </cell>
          <cell r="S505">
            <v>0.1</v>
          </cell>
          <cell r="T505" t="str">
            <v>--</v>
          </cell>
          <cell r="U505">
            <v>60</v>
          </cell>
          <cell r="V505">
            <v>60</v>
          </cell>
          <cell r="W505">
            <v>79</v>
          </cell>
          <cell r="X505">
            <v>70</v>
          </cell>
          <cell r="Y505">
            <v>51</v>
          </cell>
          <cell r="Z505">
            <v>42</v>
          </cell>
        </row>
        <row r="506">
          <cell r="I506">
            <v>88</v>
          </cell>
          <cell r="J506">
            <v>181</v>
          </cell>
          <cell r="K506">
            <v>124</v>
          </cell>
          <cell r="L506">
            <v>152</v>
          </cell>
          <cell r="N506">
            <v>124</v>
          </cell>
          <cell r="O506">
            <v>114</v>
          </cell>
          <cell r="P506">
            <v>69</v>
          </cell>
          <cell r="Q506">
            <v>0.34499999999999997</v>
          </cell>
          <cell r="R506">
            <v>0.28499999999999998</v>
          </cell>
          <cell r="S506">
            <v>0.115</v>
          </cell>
          <cell r="T506" t="str">
            <v>--</v>
          </cell>
          <cell r="U506">
            <v>69</v>
          </cell>
          <cell r="V506">
            <v>69</v>
          </cell>
          <cell r="W506">
            <v>90</v>
          </cell>
          <cell r="X506">
            <v>79</v>
          </cell>
          <cell r="Y506">
            <v>59</v>
          </cell>
          <cell r="Z506">
            <v>48</v>
          </cell>
        </row>
        <row r="507">
          <cell r="I507">
            <v>21</v>
          </cell>
          <cell r="J507">
            <v>0</v>
          </cell>
          <cell r="K507">
            <v>0</v>
          </cell>
          <cell r="L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</row>
        <row r="508">
          <cell r="I508">
            <v>43</v>
          </cell>
          <cell r="J508">
            <v>0</v>
          </cell>
          <cell r="K508">
            <v>0</v>
          </cell>
          <cell r="L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</row>
        <row r="509">
          <cell r="I509">
            <v>64</v>
          </cell>
          <cell r="J509">
            <v>0</v>
          </cell>
          <cell r="K509">
            <v>0</v>
          </cell>
          <cell r="L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</row>
        <row r="510">
          <cell r="I510">
            <v>85</v>
          </cell>
          <cell r="J510">
            <v>0</v>
          </cell>
          <cell r="K510">
            <v>0</v>
          </cell>
          <cell r="L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</row>
        <row r="511">
          <cell r="I511">
            <v>107</v>
          </cell>
          <cell r="J511">
            <v>0</v>
          </cell>
          <cell r="K511">
            <v>0</v>
          </cell>
          <cell r="L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</row>
        <row r="512">
          <cell r="I512">
            <v>128</v>
          </cell>
          <cell r="J512">
            <v>0</v>
          </cell>
          <cell r="K512">
            <v>0</v>
          </cell>
          <cell r="L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</row>
        <row r="513">
          <cell r="I513">
            <v>149</v>
          </cell>
          <cell r="J513">
            <v>0</v>
          </cell>
          <cell r="K513">
            <v>0</v>
          </cell>
          <cell r="L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</row>
        <row r="514">
          <cell r="I514">
            <v>170</v>
          </cell>
          <cell r="J514">
            <v>0</v>
          </cell>
          <cell r="K514">
            <v>0</v>
          </cell>
          <cell r="L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</row>
        <row r="515">
          <cell r="I515">
            <v>14</v>
          </cell>
          <cell r="J515">
            <v>11</v>
          </cell>
          <cell r="K515">
            <v>10</v>
          </cell>
          <cell r="L515">
            <v>9</v>
          </cell>
          <cell r="N515">
            <v>11</v>
          </cell>
          <cell r="O515">
            <v>7</v>
          </cell>
          <cell r="P515">
            <v>6</v>
          </cell>
          <cell r="Q515">
            <v>0.03</v>
          </cell>
          <cell r="R515">
            <v>1.7500000000000002E-2</v>
          </cell>
          <cell r="S515">
            <v>0.01</v>
          </cell>
          <cell r="T515" t="str">
            <v>--</v>
          </cell>
          <cell r="U515">
            <v>5</v>
          </cell>
          <cell r="V515">
            <v>5</v>
          </cell>
          <cell r="W515">
            <v>4</v>
          </cell>
          <cell r="X515">
            <v>6</v>
          </cell>
          <cell r="Y515">
            <v>6</v>
          </cell>
          <cell r="Z515">
            <v>7</v>
          </cell>
        </row>
        <row r="516">
          <cell r="I516">
            <v>28</v>
          </cell>
          <cell r="J516">
            <v>22</v>
          </cell>
          <cell r="K516">
            <v>20</v>
          </cell>
          <cell r="L516">
            <v>17</v>
          </cell>
          <cell r="N516">
            <v>22</v>
          </cell>
          <cell r="O516">
            <v>15</v>
          </cell>
          <cell r="P516">
            <v>13</v>
          </cell>
          <cell r="Q516">
            <v>6.5000000000000002E-2</v>
          </cell>
          <cell r="R516">
            <v>3.7499999999999999E-2</v>
          </cell>
          <cell r="S516">
            <v>2.1666666666666664E-2</v>
          </cell>
          <cell r="T516" t="str">
            <v>--</v>
          </cell>
          <cell r="U516">
            <v>9</v>
          </cell>
          <cell r="V516">
            <v>9</v>
          </cell>
          <cell r="W516">
            <v>8</v>
          </cell>
          <cell r="X516">
            <v>13</v>
          </cell>
          <cell r="Y516">
            <v>13</v>
          </cell>
          <cell r="Z516">
            <v>14</v>
          </cell>
        </row>
        <row r="517">
          <cell r="I517">
            <v>41</v>
          </cell>
          <cell r="J517">
            <v>33</v>
          </cell>
          <cell r="K517">
            <v>29</v>
          </cell>
          <cell r="L517">
            <v>26</v>
          </cell>
          <cell r="N517">
            <v>33</v>
          </cell>
          <cell r="O517">
            <v>22</v>
          </cell>
          <cell r="P517">
            <v>19</v>
          </cell>
          <cell r="Q517">
            <v>9.5000000000000001E-2</v>
          </cell>
          <cell r="R517">
            <v>5.5E-2</v>
          </cell>
          <cell r="S517">
            <v>3.1666666666666662E-2</v>
          </cell>
          <cell r="T517" t="str">
            <v>--</v>
          </cell>
          <cell r="U517">
            <v>14</v>
          </cell>
          <cell r="V517">
            <v>14</v>
          </cell>
          <cell r="W517">
            <v>11</v>
          </cell>
          <cell r="X517">
            <v>19</v>
          </cell>
          <cell r="Y517">
            <v>19</v>
          </cell>
          <cell r="Z517">
            <v>21</v>
          </cell>
        </row>
        <row r="518">
          <cell r="I518">
            <v>55</v>
          </cell>
          <cell r="J518">
            <v>44</v>
          </cell>
          <cell r="K518">
            <v>39</v>
          </cell>
          <cell r="L518">
            <v>35</v>
          </cell>
          <cell r="N518">
            <v>44</v>
          </cell>
          <cell r="O518">
            <v>29</v>
          </cell>
          <cell r="P518">
            <v>25</v>
          </cell>
          <cell r="Q518">
            <v>0.125</v>
          </cell>
          <cell r="R518">
            <v>7.2499999999999995E-2</v>
          </cell>
          <cell r="S518">
            <v>4.1666666666666671E-2</v>
          </cell>
          <cell r="T518" t="str">
            <v>--</v>
          </cell>
          <cell r="U518">
            <v>18</v>
          </cell>
          <cell r="V518">
            <v>18</v>
          </cell>
          <cell r="W518">
            <v>15</v>
          </cell>
          <cell r="X518">
            <v>25</v>
          </cell>
          <cell r="Y518">
            <v>25</v>
          </cell>
          <cell r="Z518">
            <v>28</v>
          </cell>
        </row>
        <row r="519">
          <cell r="I519">
            <v>69</v>
          </cell>
          <cell r="J519">
            <v>54</v>
          </cell>
          <cell r="K519">
            <v>49</v>
          </cell>
          <cell r="L519">
            <v>44</v>
          </cell>
          <cell r="N519">
            <v>54</v>
          </cell>
          <cell r="O519">
            <v>37</v>
          </cell>
          <cell r="P519">
            <v>31</v>
          </cell>
          <cell r="Q519">
            <v>0.155</v>
          </cell>
          <cell r="R519">
            <v>9.2499999999999999E-2</v>
          </cell>
          <cell r="S519">
            <v>5.1666666666666666E-2</v>
          </cell>
          <cell r="T519" t="str">
            <v>--</v>
          </cell>
          <cell r="U519">
            <v>23</v>
          </cell>
          <cell r="V519">
            <v>23</v>
          </cell>
          <cell r="W519">
            <v>19</v>
          </cell>
          <cell r="X519">
            <v>31</v>
          </cell>
          <cell r="Y519">
            <v>31</v>
          </cell>
          <cell r="Z519">
            <v>35</v>
          </cell>
        </row>
        <row r="520">
          <cell r="I520">
            <v>83</v>
          </cell>
          <cell r="J520">
            <v>65</v>
          </cell>
          <cell r="K520">
            <v>59</v>
          </cell>
          <cell r="L520">
            <v>52</v>
          </cell>
          <cell r="N520">
            <v>65</v>
          </cell>
          <cell r="O520">
            <v>44</v>
          </cell>
          <cell r="P520">
            <v>38</v>
          </cell>
          <cell r="Q520">
            <v>0.19</v>
          </cell>
          <cell r="R520">
            <v>0.11</v>
          </cell>
          <cell r="S520">
            <v>6.3333333333333325E-2</v>
          </cell>
          <cell r="T520" t="str">
            <v>--</v>
          </cell>
          <cell r="U520">
            <v>28</v>
          </cell>
          <cell r="V520">
            <v>28</v>
          </cell>
          <cell r="W520">
            <v>23</v>
          </cell>
          <cell r="X520">
            <v>38</v>
          </cell>
          <cell r="Y520">
            <v>38</v>
          </cell>
          <cell r="Z520">
            <v>42</v>
          </cell>
        </row>
        <row r="521">
          <cell r="I521">
            <v>97</v>
          </cell>
          <cell r="J521">
            <v>76</v>
          </cell>
          <cell r="K521">
            <v>69</v>
          </cell>
          <cell r="L521">
            <v>61</v>
          </cell>
          <cell r="N521">
            <v>76</v>
          </cell>
          <cell r="O521">
            <v>51</v>
          </cell>
          <cell r="P521">
            <v>44</v>
          </cell>
          <cell r="Q521">
            <v>0.22</v>
          </cell>
          <cell r="R521">
            <v>0.1275</v>
          </cell>
          <cell r="S521">
            <v>7.3333333333333334E-2</v>
          </cell>
          <cell r="T521" t="str">
            <v>--</v>
          </cell>
          <cell r="U521">
            <v>32</v>
          </cell>
          <cell r="V521">
            <v>32</v>
          </cell>
          <cell r="W521">
            <v>27</v>
          </cell>
          <cell r="X521">
            <v>44</v>
          </cell>
          <cell r="Y521">
            <v>44</v>
          </cell>
          <cell r="Z521">
            <v>50</v>
          </cell>
        </row>
        <row r="522">
          <cell r="I522">
            <v>111</v>
          </cell>
          <cell r="J522">
            <v>87</v>
          </cell>
          <cell r="K522">
            <v>78</v>
          </cell>
          <cell r="L522">
            <v>70</v>
          </cell>
          <cell r="N522">
            <v>87</v>
          </cell>
          <cell r="O522">
            <v>59</v>
          </cell>
          <cell r="P522">
            <v>50</v>
          </cell>
          <cell r="Q522">
            <v>0.25</v>
          </cell>
          <cell r="R522">
            <v>0.14749999999999999</v>
          </cell>
          <cell r="S522">
            <v>8.3333333333333343E-2</v>
          </cell>
          <cell r="T522" t="str">
            <v>--</v>
          </cell>
          <cell r="U522">
            <v>37</v>
          </cell>
          <cell r="V522">
            <v>37</v>
          </cell>
          <cell r="W522">
            <v>30</v>
          </cell>
          <cell r="X522">
            <v>50</v>
          </cell>
          <cell r="Y522">
            <v>50</v>
          </cell>
          <cell r="Z522">
            <v>57</v>
          </cell>
        </row>
        <row r="523">
          <cell r="I523">
            <v>8</v>
          </cell>
          <cell r="J523">
            <v>12</v>
          </cell>
          <cell r="K523">
            <v>11</v>
          </cell>
          <cell r="L523">
            <v>10</v>
          </cell>
          <cell r="N523">
            <v>12</v>
          </cell>
          <cell r="O523">
            <v>8</v>
          </cell>
          <cell r="P523">
            <v>7</v>
          </cell>
          <cell r="Q523">
            <v>3.5000000000000003E-2</v>
          </cell>
          <cell r="R523">
            <v>0.02</v>
          </cell>
          <cell r="S523">
            <v>1.1666666666666667E-2</v>
          </cell>
          <cell r="T523" t="str">
            <v>--</v>
          </cell>
          <cell r="U523">
            <v>5</v>
          </cell>
          <cell r="V523">
            <v>5</v>
          </cell>
          <cell r="W523">
            <v>4</v>
          </cell>
          <cell r="X523">
            <v>7</v>
          </cell>
          <cell r="Y523">
            <v>7</v>
          </cell>
          <cell r="Z523">
            <v>8</v>
          </cell>
        </row>
        <row r="524">
          <cell r="I524">
            <v>16</v>
          </cell>
          <cell r="J524">
            <v>25</v>
          </cell>
          <cell r="K524">
            <v>22</v>
          </cell>
          <cell r="L524">
            <v>20</v>
          </cell>
          <cell r="N524">
            <v>25</v>
          </cell>
          <cell r="O524">
            <v>17</v>
          </cell>
          <cell r="P524">
            <v>14</v>
          </cell>
          <cell r="Q524">
            <v>7.0000000000000007E-2</v>
          </cell>
          <cell r="R524">
            <v>4.2500000000000003E-2</v>
          </cell>
          <cell r="S524">
            <v>2.3333333333333334E-2</v>
          </cell>
          <cell r="T524" t="str">
            <v>--</v>
          </cell>
          <cell r="U524">
            <v>11</v>
          </cell>
          <cell r="V524">
            <v>11</v>
          </cell>
          <cell r="W524">
            <v>9</v>
          </cell>
          <cell r="X524">
            <v>14</v>
          </cell>
          <cell r="Y524">
            <v>14</v>
          </cell>
          <cell r="Z524">
            <v>16</v>
          </cell>
        </row>
        <row r="525">
          <cell r="I525">
            <v>23</v>
          </cell>
          <cell r="J525">
            <v>37</v>
          </cell>
          <cell r="K525">
            <v>34</v>
          </cell>
          <cell r="L525">
            <v>30</v>
          </cell>
          <cell r="N525">
            <v>37</v>
          </cell>
          <cell r="O525">
            <v>25</v>
          </cell>
          <cell r="P525">
            <v>22</v>
          </cell>
          <cell r="Q525">
            <v>0.11</v>
          </cell>
          <cell r="R525">
            <v>6.25E-2</v>
          </cell>
          <cell r="S525">
            <v>3.6666666666666667E-2</v>
          </cell>
          <cell r="T525" t="str">
            <v>--</v>
          </cell>
          <cell r="U525">
            <v>16</v>
          </cell>
          <cell r="V525">
            <v>16</v>
          </cell>
          <cell r="W525">
            <v>13</v>
          </cell>
          <cell r="X525">
            <v>22</v>
          </cell>
          <cell r="Y525">
            <v>22</v>
          </cell>
          <cell r="Z525">
            <v>24</v>
          </cell>
        </row>
        <row r="526">
          <cell r="I526">
            <v>31</v>
          </cell>
          <cell r="J526">
            <v>50</v>
          </cell>
          <cell r="K526">
            <v>45</v>
          </cell>
          <cell r="L526">
            <v>40</v>
          </cell>
          <cell r="N526">
            <v>50</v>
          </cell>
          <cell r="O526">
            <v>34</v>
          </cell>
          <cell r="P526">
            <v>29</v>
          </cell>
          <cell r="Q526">
            <v>0.14499999999999999</v>
          </cell>
          <cell r="R526">
            <v>8.5000000000000006E-2</v>
          </cell>
          <cell r="S526">
            <v>4.8333333333333332E-2</v>
          </cell>
          <cell r="T526" t="str">
            <v>--</v>
          </cell>
          <cell r="U526">
            <v>21</v>
          </cell>
          <cell r="V526">
            <v>21</v>
          </cell>
          <cell r="W526">
            <v>17</v>
          </cell>
          <cell r="X526">
            <v>29</v>
          </cell>
          <cell r="Y526">
            <v>29</v>
          </cell>
          <cell r="Z526">
            <v>32</v>
          </cell>
        </row>
        <row r="527">
          <cell r="I527">
            <v>39</v>
          </cell>
          <cell r="J527">
            <v>62</v>
          </cell>
          <cell r="K527">
            <v>56</v>
          </cell>
          <cell r="L527">
            <v>50</v>
          </cell>
          <cell r="N527">
            <v>62</v>
          </cell>
          <cell r="O527">
            <v>42</v>
          </cell>
          <cell r="P527">
            <v>36</v>
          </cell>
          <cell r="Q527">
            <v>0.18</v>
          </cell>
          <cell r="R527">
            <v>0.105</v>
          </cell>
          <cell r="S527">
            <v>0.06</v>
          </cell>
          <cell r="T527" t="str">
            <v>--</v>
          </cell>
          <cell r="U527">
            <v>27</v>
          </cell>
          <cell r="V527">
            <v>27</v>
          </cell>
          <cell r="W527">
            <v>22</v>
          </cell>
          <cell r="X527">
            <v>36</v>
          </cell>
          <cell r="Y527">
            <v>36</v>
          </cell>
          <cell r="Z527">
            <v>41</v>
          </cell>
        </row>
        <row r="528">
          <cell r="I528">
            <v>47</v>
          </cell>
          <cell r="J528">
            <v>75</v>
          </cell>
          <cell r="K528">
            <v>67</v>
          </cell>
          <cell r="L528">
            <v>60</v>
          </cell>
          <cell r="N528">
            <v>75</v>
          </cell>
          <cell r="O528">
            <v>51</v>
          </cell>
          <cell r="P528">
            <v>43</v>
          </cell>
          <cell r="Q528">
            <v>0.215</v>
          </cell>
          <cell r="R528">
            <v>0.1275</v>
          </cell>
          <cell r="S528">
            <v>7.166666666666667E-2</v>
          </cell>
          <cell r="T528" t="str">
            <v>--</v>
          </cell>
          <cell r="U528">
            <v>32</v>
          </cell>
          <cell r="V528">
            <v>32</v>
          </cell>
          <cell r="W528">
            <v>26</v>
          </cell>
          <cell r="X528">
            <v>43</v>
          </cell>
          <cell r="Y528">
            <v>43</v>
          </cell>
          <cell r="Z528">
            <v>49</v>
          </cell>
        </row>
        <row r="529">
          <cell r="I529">
            <v>54</v>
          </cell>
          <cell r="J529">
            <v>87</v>
          </cell>
          <cell r="K529">
            <v>79</v>
          </cell>
          <cell r="L529">
            <v>70</v>
          </cell>
          <cell r="N529">
            <v>87</v>
          </cell>
          <cell r="O529">
            <v>59</v>
          </cell>
          <cell r="P529">
            <v>50</v>
          </cell>
          <cell r="Q529">
            <v>0.25</v>
          </cell>
          <cell r="R529">
            <v>0.14749999999999999</v>
          </cell>
          <cell r="S529">
            <v>8.3333333333333343E-2</v>
          </cell>
          <cell r="T529" t="str">
            <v>--</v>
          </cell>
          <cell r="U529">
            <v>37</v>
          </cell>
          <cell r="V529">
            <v>37</v>
          </cell>
          <cell r="W529">
            <v>31</v>
          </cell>
          <cell r="X529">
            <v>50</v>
          </cell>
          <cell r="Y529">
            <v>50</v>
          </cell>
          <cell r="Z529">
            <v>57</v>
          </cell>
        </row>
        <row r="530">
          <cell r="I530">
            <v>62</v>
          </cell>
          <cell r="J530">
            <v>100</v>
          </cell>
          <cell r="K530">
            <v>90</v>
          </cell>
          <cell r="L530">
            <v>80</v>
          </cell>
          <cell r="N530">
            <v>100</v>
          </cell>
          <cell r="O530">
            <v>67</v>
          </cell>
          <cell r="P530">
            <v>57</v>
          </cell>
          <cell r="Q530">
            <v>0.28499999999999998</v>
          </cell>
          <cell r="R530">
            <v>0.16750000000000001</v>
          </cell>
          <cell r="S530">
            <v>9.5000000000000001E-2</v>
          </cell>
          <cell r="T530" t="str">
            <v>--</v>
          </cell>
          <cell r="U530">
            <v>42</v>
          </cell>
          <cell r="V530">
            <v>42</v>
          </cell>
          <cell r="W530">
            <v>35</v>
          </cell>
          <cell r="X530">
            <v>57</v>
          </cell>
          <cell r="Y530">
            <v>57</v>
          </cell>
          <cell r="Z530">
            <v>65</v>
          </cell>
        </row>
        <row r="531">
          <cell r="I531">
            <v>8</v>
          </cell>
          <cell r="J531">
            <v>17</v>
          </cell>
          <cell r="K531">
            <v>16</v>
          </cell>
          <cell r="L531">
            <v>14</v>
          </cell>
          <cell r="N531">
            <v>17</v>
          </cell>
          <cell r="O531">
            <v>12</v>
          </cell>
          <cell r="P531">
            <v>10</v>
          </cell>
          <cell r="Q531">
            <v>0.05</v>
          </cell>
          <cell r="R531">
            <v>0.03</v>
          </cell>
          <cell r="S531">
            <v>1.6666666666666666E-2</v>
          </cell>
          <cell r="T531" t="str">
            <v>--</v>
          </cell>
          <cell r="U531">
            <v>7</v>
          </cell>
          <cell r="V531">
            <v>7</v>
          </cell>
          <cell r="W531">
            <v>6</v>
          </cell>
          <cell r="X531">
            <v>10</v>
          </cell>
          <cell r="Y531">
            <v>10</v>
          </cell>
          <cell r="Z531">
            <v>11</v>
          </cell>
        </row>
        <row r="532">
          <cell r="I532">
            <v>16</v>
          </cell>
          <cell r="J532">
            <v>35</v>
          </cell>
          <cell r="K532">
            <v>31</v>
          </cell>
          <cell r="L532">
            <v>28</v>
          </cell>
          <cell r="N532">
            <v>35</v>
          </cell>
          <cell r="O532">
            <v>23</v>
          </cell>
          <cell r="P532">
            <v>20</v>
          </cell>
          <cell r="Q532">
            <v>0.1</v>
          </cell>
          <cell r="R532">
            <v>5.7500000000000002E-2</v>
          </cell>
          <cell r="S532">
            <v>3.3333333333333333E-2</v>
          </cell>
          <cell r="T532" t="str">
            <v>--</v>
          </cell>
          <cell r="U532">
            <v>15</v>
          </cell>
          <cell r="V532">
            <v>15</v>
          </cell>
          <cell r="W532">
            <v>12</v>
          </cell>
          <cell r="X532">
            <v>20</v>
          </cell>
          <cell r="Y532">
            <v>20</v>
          </cell>
          <cell r="Z532">
            <v>22</v>
          </cell>
        </row>
        <row r="533">
          <cell r="I533">
            <v>25</v>
          </cell>
          <cell r="J533">
            <v>52</v>
          </cell>
          <cell r="K533">
            <v>47</v>
          </cell>
          <cell r="L533">
            <v>41</v>
          </cell>
          <cell r="N533">
            <v>52</v>
          </cell>
          <cell r="O533">
            <v>35</v>
          </cell>
          <cell r="P533">
            <v>30</v>
          </cell>
          <cell r="Q533">
            <v>0.15</v>
          </cell>
          <cell r="R533">
            <v>8.7499999999999994E-2</v>
          </cell>
          <cell r="S533">
            <v>0.05</v>
          </cell>
          <cell r="T533" t="str">
            <v>--</v>
          </cell>
          <cell r="U533">
            <v>22</v>
          </cell>
          <cell r="V533">
            <v>22</v>
          </cell>
          <cell r="W533">
            <v>18</v>
          </cell>
          <cell r="X533">
            <v>30</v>
          </cell>
          <cell r="Y533">
            <v>30</v>
          </cell>
          <cell r="Z533">
            <v>34</v>
          </cell>
        </row>
        <row r="534">
          <cell r="I534">
            <v>33</v>
          </cell>
          <cell r="J534">
            <v>69</v>
          </cell>
          <cell r="K534">
            <v>62</v>
          </cell>
          <cell r="L534">
            <v>55</v>
          </cell>
          <cell r="N534">
            <v>69</v>
          </cell>
          <cell r="O534">
            <v>47</v>
          </cell>
          <cell r="P534">
            <v>40</v>
          </cell>
          <cell r="Q534">
            <v>0.2</v>
          </cell>
          <cell r="R534">
            <v>0.11749999999999999</v>
          </cell>
          <cell r="S534">
            <v>6.6666666666666666E-2</v>
          </cell>
          <cell r="T534" t="str">
            <v>--</v>
          </cell>
          <cell r="U534">
            <v>29</v>
          </cell>
          <cell r="V534">
            <v>29</v>
          </cell>
          <cell r="W534">
            <v>24</v>
          </cell>
          <cell r="X534">
            <v>40</v>
          </cell>
          <cell r="Y534">
            <v>40</v>
          </cell>
          <cell r="Z534">
            <v>45</v>
          </cell>
        </row>
        <row r="535">
          <cell r="I535">
            <v>41</v>
          </cell>
          <cell r="J535">
            <v>86</v>
          </cell>
          <cell r="K535">
            <v>78</v>
          </cell>
          <cell r="L535">
            <v>69</v>
          </cell>
          <cell r="N535">
            <v>86</v>
          </cell>
          <cell r="O535">
            <v>58</v>
          </cell>
          <cell r="P535">
            <v>50</v>
          </cell>
          <cell r="Q535">
            <v>0.25</v>
          </cell>
          <cell r="R535">
            <v>0.14499999999999999</v>
          </cell>
          <cell r="S535">
            <v>8.3333333333333343E-2</v>
          </cell>
          <cell r="T535" t="str">
            <v>--</v>
          </cell>
          <cell r="U535">
            <v>37</v>
          </cell>
          <cell r="V535">
            <v>37</v>
          </cell>
          <cell r="W535">
            <v>30</v>
          </cell>
          <cell r="X535">
            <v>50</v>
          </cell>
          <cell r="Y535">
            <v>50</v>
          </cell>
          <cell r="Z535">
            <v>56</v>
          </cell>
        </row>
        <row r="536">
          <cell r="I536">
            <v>49</v>
          </cell>
          <cell r="J536">
            <v>104</v>
          </cell>
          <cell r="K536">
            <v>93</v>
          </cell>
          <cell r="L536">
            <v>83</v>
          </cell>
          <cell r="N536">
            <v>104</v>
          </cell>
          <cell r="O536">
            <v>70</v>
          </cell>
          <cell r="P536">
            <v>60</v>
          </cell>
          <cell r="Q536">
            <v>0.3</v>
          </cell>
          <cell r="R536">
            <v>0.17499999999999999</v>
          </cell>
          <cell r="S536">
            <v>0.1</v>
          </cell>
          <cell r="T536" t="str">
            <v>--</v>
          </cell>
          <cell r="U536">
            <v>44</v>
          </cell>
          <cell r="V536">
            <v>44</v>
          </cell>
          <cell r="W536">
            <v>36</v>
          </cell>
          <cell r="X536">
            <v>60</v>
          </cell>
          <cell r="Y536">
            <v>60</v>
          </cell>
          <cell r="Z536">
            <v>67</v>
          </cell>
        </row>
        <row r="537">
          <cell r="I537">
            <v>57</v>
          </cell>
          <cell r="J537">
            <v>121</v>
          </cell>
          <cell r="K537">
            <v>109</v>
          </cell>
          <cell r="L537">
            <v>97</v>
          </cell>
          <cell r="N537">
            <v>121</v>
          </cell>
          <cell r="O537">
            <v>82</v>
          </cell>
          <cell r="P537">
            <v>70</v>
          </cell>
          <cell r="Q537">
            <v>0.35</v>
          </cell>
          <cell r="R537">
            <v>0.20499999999999999</v>
          </cell>
          <cell r="S537">
            <v>0.11666666666666665</v>
          </cell>
          <cell r="T537" t="str">
            <v>--</v>
          </cell>
          <cell r="U537">
            <v>51</v>
          </cell>
          <cell r="V537">
            <v>51</v>
          </cell>
          <cell r="W537">
            <v>42</v>
          </cell>
          <cell r="X537">
            <v>70</v>
          </cell>
          <cell r="Y537">
            <v>70</v>
          </cell>
          <cell r="Z537">
            <v>79</v>
          </cell>
        </row>
        <row r="538">
          <cell r="I538">
            <v>66</v>
          </cell>
          <cell r="J538">
            <v>138</v>
          </cell>
          <cell r="K538">
            <v>124</v>
          </cell>
          <cell r="L538">
            <v>111</v>
          </cell>
          <cell r="N538">
            <v>138</v>
          </cell>
          <cell r="O538">
            <v>93</v>
          </cell>
          <cell r="P538">
            <v>79</v>
          </cell>
          <cell r="Q538">
            <v>0.39500000000000002</v>
          </cell>
          <cell r="R538">
            <v>0.23250000000000001</v>
          </cell>
          <cell r="S538">
            <v>0.13166666666666665</v>
          </cell>
          <cell r="T538" t="str">
            <v>--</v>
          </cell>
          <cell r="U538">
            <v>59</v>
          </cell>
          <cell r="V538">
            <v>59</v>
          </cell>
          <cell r="W538">
            <v>48</v>
          </cell>
          <cell r="X538">
            <v>79</v>
          </cell>
          <cell r="Y538">
            <v>79</v>
          </cell>
          <cell r="Z538">
            <v>90</v>
          </cell>
        </row>
        <row r="539">
          <cell r="I539">
            <v>16</v>
          </cell>
          <cell r="J539">
            <v>0</v>
          </cell>
          <cell r="K539">
            <v>0</v>
          </cell>
          <cell r="L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</row>
        <row r="540">
          <cell r="I540">
            <v>32</v>
          </cell>
          <cell r="J540">
            <v>0</v>
          </cell>
          <cell r="K540">
            <v>0</v>
          </cell>
          <cell r="L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</row>
        <row r="541">
          <cell r="I541">
            <v>48</v>
          </cell>
          <cell r="J541">
            <v>0</v>
          </cell>
          <cell r="K541">
            <v>0</v>
          </cell>
          <cell r="L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</row>
        <row r="542">
          <cell r="I542">
            <v>64</v>
          </cell>
          <cell r="J542">
            <v>0</v>
          </cell>
          <cell r="K542">
            <v>0</v>
          </cell>
          <cell r="L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</row>
        <row r="543">
          <cell r="I543">
            <v>80</v>
          </cell>
          <cell r="J543">
            <v>0</v>
          </cell>
          <cell r="K543">
            <v>0</v>
          </cell>
          <cell r="L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</row>
        <row r="544">
          <cell r="I544">
            <v>96</v>
          </cell>
          <cell r="J544">
            <v>0</v>
          </cell>
          <cell r="K544">
            <v>0</v>
          </cell>
          <cell r="L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</row>
        <row r="545">
          <cell r="I545">
            <v>112</v>
          </cell>
          <cell r="J545">
            <v>0</v>
          </cell>
          <cell r="K545">
            <v>0</v>
          </cell>
          <cell r="L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</row>
        <row r="546">
          <cell r="I546">
            <v>128</v>
          </cell>
          <cell r="J546">
            <v>0</v>
          </cell>
          <cell r="K546">
            <v>0</v>
          </cell>
          <cell r="L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</row>
        <row r="547">
          <cell r="I547">
            <v>14</v>
          </cell>
          <cell r="J547">
            <v>12</v>
          </cell>
          <cell r="K547">
            <v>13</v>
          </cell>
          <cell r="L547">
            <v>10</v>
          </cell>
          <cell r="N547">
            <v>13</v>
          </cell>
          <cell r="O547">
            <v>9</v>
          </cell>
          <cell r="P547">
            <v>5</v>
          </cell>
          <cell r="Q547">
            <v>2.5000000000000001E-2</v>
          </cell>
          <cell r="R547">
            <v>2.2499999999999999E-2</v>
          </cell>
          <cell r="S547">
            <v>8.3333333333333332E-3</v>
          </cell>
          <cell r="T547" t="str">
            <v>--</v>
          </cell>
          <cell r="U547">
            <v>5</v>
          </cell>
          <cell r="V547">
            <v>5</v>
          </cell>
          <cell r="W547">
            <v>4</v>
          </cell>
          <cell r="X547">
            <v>5</v>
          </cell>
          <cell r="Y547">
            <v>6</v>
          </cell>
          <cell r="Z547">
            <v>7</v>
          </cell>
        </row>
        <row r="548">
          <cell r="I548">
            <v>28</v>
          </cell>
          <cell r="J548">
            <v>24</v>
          </cell>
          <cell r="K548">
            <v>26</v>
          </cell>
          <cell r="L548">
            <v>20</v>
          </cell>
          <cell r="N548">
            <v>26</v>
          </cell>
          <cell r="O548">
            <v>19</v>
          </cell>
          <cell r="P548">
            <v>11</v>
          </cell>
          <cell r="Q548">
            <v>5.5E-2</v>
          </cell>
          <cell r="R548">
            <v>4.7500000000000001E-2</v>
          </cell>
          <cell r="S548">
            <v>1.8333333333333333E-2</v>
          </cell>
          <cell r="T548" t="str">
            <v>--</v>
          </cell>
          <cell r="U548">
            <v>11</v>
          </cell>
          <cell r="V548">
            <v>11</v>
          </cell>
          <cell r="W548">
            <v>8</v>
          </cell>
          <cell r="X548">
            <v>9</v>
          </cell>
          <cell r="Y548">
            <v>13</v>
          </cell>
          <cell r="Z548">
            <v>14</v>
          </cell>
        </row>
        <row r="549">
          <cell r="I549">
            <v>41</v>
          </cell>
          <cell r="J549">
            <v>37</v>
          </cell>
          <cell r="K549">
            <v>39</v>
          </cell>
          <cell r="L549">
            <v>29</v>
          </cell>
          <cell r="N549">
            <v>39</v>
          </cell>
          <cell r="O549">
            <v>28</v>
          </cell>
          <cell r="P549">
            <v>16</v>
          </cell>
          <cell r="Q549">
            <v>0.08</v>
          </cell>
          <cell r="R549">
            <v>7.0000000000000007E-2</v>
          </cell>
          <cell r="S549">
            <v>2.6666666666666665E-2</v>
          </cell>
          <cell r="T549" t="str">
            <v>--</v>
          </cell>
          <cell r="U549">
            <v>16</v>
          </cell>
          <cell r="V549">
            <v>16</v>
          </cell>
          <cell r="W549">
            <v>11</v>
          </cell>
          <cell r="X549">
            <v>14</v>
          </cell>
          <cell r="Y549">
            <v>19</v>
          </cell>
          <cell r="Z549">
            <v>21</v>
          </cell>
        </row>
        <row r="550">
          <cell r="I550">
            <v>55</v>
          </cell>
          <cell r="J550">
            <v>49</v>
          </cell>
          <cell r="K550">
            <v>52</v>
          </cell>
          <cell r="L550">
            <v>39</v>
          </cell>
          <cell r="N550">
            <v>52</v>
          </cell>
          <cell r="O550">
            <v>38</v>
          </cell>
          <cell r="P550">
            <v>22</v>
          </cell>
          <cell r="Q550">
            <v>0.11</v>
          </cell>
          <cell r="R550">
            <v>9.5000000000000001E-2</v>
          </cell>
          <cell r="S550">
            <v>3.6666666666666667E-2</v>
          </cell>
          <cell r="T550" t="str">
            <v>--</v>
          </cell>
          <cell r="U550">
            <v>22</v>
          </cell>
          <cell r="V550">
            <v>22</v>
          </cell>
          <cell r="W550">
            <v>15</v>
          </cell>
          <cell r="X550">
            <v>18</v>
          </cell>
          <cell r="Y550">
            <v>25</v>
          </cell>
          <cell r="Z550">
            <v>28</v>
          </cell>
        </row>
        <row r="551">
          <cell r="I551">
            <v>69</v>
          </cell>
          <cell r="J551">
            <v>61</v>
          </cell>
          <cell r="K551">
            <v>65</v>
          </cell>
          <cell r="L551">
            <v>49</v>
          </cell>
          <cell r="N551">
            <v>65</v>
          </cell>
          <cell r="O551">
            <v>47</v>
          </cell>
          <cell r="P551">
            <v>27</v>
          </cell>
          <cell r="Q551">
            <v>0.13500000000000001</v>
          </cell>
          <cell r="R551">
            <v>0.11749999999999999</v>
          </cell>
          <cell r="S551">
            <v>4.4999999999999998E-2</v>
          </cell>
          <cell r="T551" t="str">
            <v>--</v>
          </cell>
          <cell r="U551">
            <v>27</v>
          </cell>
          <cell r="V551">
            <v>27</v>
          </cell>
          <cell r="W551">
            <v>19</v>
          </cell>
          <cell r="X551">
            <v>23</v>
          </cell>
          <cell r="Y551">
            <v>31</v>
          </cell>
          <cell r="Z551">
            <v>35</v>
          </cell>
        </row>
        <row r="552">
          <cell r="I552">
            <v>83</v>
          </cell>
          <cell r="J552">
            <v>73</v>
          </cell>
          <cell r="K552">
            <v>78</v>
          </cell>
          <cell r="L552">
            <v>59</v>
          </cell>
          <cell r="N552">
            <v>78</v>
          </cell>
          <cell r="O552">
            <v>56</v>
          </cell>
          <cell r="P552">
            <v>33</v>
          </cell>
          <cell r="Q552">
            <v>0.16500000000000001</v>
          </cell>
          <cell r="R552">
            <v>0.14000000000000001</v>
          </cell>
          <cell r="S552">
            <v>5.5E-2</v>
          </cell>
          <cell r="T552" t="str">
            <v>--</v>
          </cell>
          <cell r="U552">
            <v>33</v>
          </cell>
          <cell r="V552">
            <v>33</v>
          </cell>
          <cell r="W552">
            <v>23</v>
          </cell>
          <cell r="X552">
            <v>28</v>
          </cell>
          <cell r="Y552">
            <v>38</v>
          </cell>
          <cell r="Z552">
            <v>42</v>
          </cell>
        </row>
        <row r="553">
          <cell r="I553">
            <v>97</v>
          </cell>
          <cell r="J553">
            <v>86</v>
          </cell>
          <cell r="K553">
            <v>91</v>
          </cell>
          <cell r="L553">
            <v>69</v>
          </cell>
          <cell r="N553">
            <v>91</v>
          </cell>
          <cell r="O553">
            <v>66</v>
          </cell>
          <cell r="P553">
            <v>38</v>
          </cell>
          <cell r="Q553">
            <v>0.19</v>
          </cell>
          <cell r="R553">
            <v>0.16500000000000001</v>
          </cell>
          <cell r="S553">
            <v>6.3333333333333325E-2</v>
          </cell>
          <cell r="T553" t="str">
            <v>--</v>
          </cell>
          <cell r="U553">
            <v>38</v>
          </cell>
          <cell r="V553">
            <v>38</v>
          </cell>
          <cell r="W553">
            <v>27</v>
          </cell>
          <cell r="X553">
            <v>32</v>
          </cell>
          <cell r="Y553">
            <v>44</v>
          </cell>
          <cell r="Z553">
            <v>50</v>
          </cell>
        </row>
        <row r="554">
          <cell r="I554">
            <v>111</v>
          </cell>
          <cell r="J554">
            <v>98</v>
          </cell>
          <cell r="K554">
            <v>104</v>
          </cell>
          <cell r="L554">
            <v>78</v>
          </cell>
          <cell r="N554">
            <v>104</v>
          </cell>
          <cell r="O554">
            <v>75</v>
          </cell>
          <cell r="P554">
            <v>44</v>
          </cell>
          <cell r="Q554">
            <v>0.22</v>
          </cell>
          <cell r="R554">
            <v>0.1875</v>
          </cell>
          <cell r="S554">
            <v>7.3333333333333334E-2</v>
          </cell>
          <cell r="T554" t="str">
            <v>--</v>
          </cell>
          <cell r="U554">
            <v>44</v>
          </cell>
          <cell r="V554">
            <v>44</v>
          </cell>
          <cell r="W554">
            <v>30</v>
          </cell>
          <cell r="X554">
            <v>37</v>
          </cell>
          <cell r="Y554">
            <v>50</v>
          </cell>
          <cell r="Z554">
            <v>57</v>
          </cell>
        </row>
        <row r="555">
          <cell r="I555">
            <v>8</v>
          </cell>
          <cell r="J555">
            <v>14</v>
          </cell>
          <cell r="K555">
            <v>15</v>
          </cell>
          <cell r="L555">
            <v>11</v>
          </cell>
          <cell r="N555">
            <v>15</v>
          </cell>
          <cell r="O555">
            <v>11</v>
          </cell>
          <cell r="P555">
            <v>6</v>
          </cell>
          <cell r="Q555">
            <v>0.03</v>
          </cell>
          <cell r="R555">
            <v>2.75E-2</v>
          </cell>
          <cell r="S555">
            <v>0.01</v>
          </cell>
          <cell r="T555" t="str">
            <v>--</v>
          </cell>
          <cell r="U555">
            <v>6</v>
          </cell>
          <cell r="V555">
            <v>6</v>
          </cell>
          <cell r="W555">
            <v>4</v>
          </cell>
          <cell r="X555">
            <v>5</v>
          </cell>
          <cell r="Y555">
            <v>7</v>
          </cell>
          <cell r="Z555">
            <v>8</v>
          </cell>
        </row>
        <row r="556">
          <cell r="I556">
            <v>16</v>
          </cell>
          <cell r="J556">
            <v>28</v>
          </cell>
          <cell r="K556">
            <v>30</v>
          </cell>
          <cell r="L556">
            <v>22</v>
          </cell>
          <cell r="N556">
            <v>30</v>
          </cell>
          <cell r="O556">
            <v>22</v>
          </cell>
          <cell r="P556">
            <v>12</v>
          </cell>
          <cell r="Q556">
            <v>0.06</v>
          </cell>
          <cell r="R556">
            <v>5.5E-2</v>
          </cell>
          <cell r="S556">
            <v>0.02</v>
          </cell>
          <cell r="T556" t="str">
            <v>--</v>
          </cell>
          <cell r="U556">
            <v>12</v>
          </cell>
          <cell r="V556">
            <v>12</v>
          </cell>
          <cell r="W556">
            <v>9</v>
          </cell>
          <cell r="X556">
            <v>11</v>
          </cell>
          <cell r="Y556">
            <v>14</v>
          </cell>
          <cell r="Z556">
            <v>16</v>
          </cell>
        </row>
        <row r="557">
          <cell r="I557">
            <v>23</v>
          </cell>
          <cell r="J557">
            <v>42</v>
          </cell>
          <cell r="K557">
            <v>45</v>
          </cell>
          <cell r="L557">
            <v>34</v>
          </cell>
          <cell r="N557">
            <v>45</v>
          </cell>
          <cell r="O557">
            <v>32</v>
          </cell>
          <cell r="P557">
            <v>19</v>
          </cell>
          <cell r="Q557">
            <v>9.5000000000000001E-2</v>
          </cell>
          <cell r="R557">
            <v>0.08</v>
          </cell>
          <cell r="S557">
            <v>3.1666666666666662E-2</v>
          </cell>
          <cell r="T557" t="str">
            <v>--</v>
          </cell>
          <cell r="U557">
            <v>19</v>
          </cell>
          <cell r="V557">
            <v>19</v>
          </cell>
          <cell r="W557">
            <v>13</v>
          </cell>
          <cell r="X557">
            <v>16</v>
          </cell>
          <cell r="Y557">
            <v>22</v>
          </cell>
          <cell r="Z557">
            <v>24</v>
          </cell>
        </row>
        <row r="558">
          <cell r="I558">
            <v>31</v>
          </cell>
          <cell r="J558">
            <v>56</v>
          </cell>
          <cell r="K558">
            <v>60</v>
          </cell>
          <cell r="L558">
            <v>45</v>
          </cell>
          <cell r="N558">
            <v>60</v>
          </cell>
          <cell r="O558">
            <v>43</v>
          </cell>
          <cell r="P558">
            <v>25</v>
          </cell>
          <cell r="Q558">
            <v>0.125</v>
          </cell>
          <cell r="R558">
            <v>0.1075</v>
          </cell>
          <cell r="S558">
            <v>4.1666666666666671E-2</v>
          </cell>
          <cell r="T558" t="str">
            <v>--</v>
          </cell>
          <cell r="U558">
            <v>25</v>
          </cell>
          <cell r="V558">
            <v>25</v>
          </cell>
          <cell r="W558">
            <v>17</v>
          </cell>
          <cell r="X558">
            <v>21</v>
          </cell>
          <cell r="Y558">
            <v>29</v>
          </cell>
          <cell r="Z558">
            <v>32</v>
          </cell>
        </row>
        <row r="559">
          <cell r="I559">
            <v>39</v>
          </cell>
          <cell r="J559">
            <v>70</v>
          </cell>
          <cell r="K559">
            <v>75</v>
          </cell>
          <cell r="L559">
            <v>56</v>
          </cell>
          <cell r="N559">
            <v>75</v>
          </cell>
          <cell r="O559">
            <v>54</v>
          </cell>
          <cell r="P559">
            <v>31</v>
          </cell>
          <cell r="Q559">
            <v>0.155</v>
          </cell>
          <cell r="R559">
            <v>0.13500000000000001</v>
          </cell>
          <cell r="S559">
            <v>5.1666666666666666E-2</v>
          </cell>
          <cell r="T559" t="str">
            <v>--</v>
          </cell>
          <cell r="U559">
            <v>31</v>
          </cell>
          <cell r="V559">
            <v>31</v>
          </cell>
          <cell r="W559">
            <v>22</v>
          </cell>
          <cell r="X559">
            <v>27</v>
          </cell>
          <cell r="Y559">
            <v>36</v>
          </cell>
          <cell r="Z559">
            <v>41</v>
          </cell>
        </row>
        <row r="560">
          <cell r="I560">
            <v>47</v>
          </cell>
          <cell r="J560">
            <v>84</v>
          </cell>
          <cell r="K560">
            <v>90</v>
          </cell>
          <cell r="L560">
            <v>67</v>
          </cell>
          <cell r="N560">
            <v>90</v>
          </cell>
          <cell r="O560">
            <v>65</v>
          </cell>
          <cell r="P560">
            <v>37</v>
          </cell>
          <cell r="Q560">
            <v>0.185</v>
          </cell>
          <cell r="R560">
            <v>0.16250000000000001</v>
          </cell>
          <cell r="S560">
            <v>6.1666666666666668E-2</v>
          </cell>
          <cell r="T560" t="str">
            <v>--</v>
          </cell>
          <cell r="U560">
            <v>37</v>
          </cell>
          <cell r="V560">
            <v>37</v>
          </cell>
          <cell r="W560">
            <v>26</v>
          </cell>
          <cell r="X560">
            <v>32</v>
          </cell>
          <cell r="Y560">
            <v>43</v>
          </cell>
          <cell r="Z560">
            <v>49</v>
          </cell>
        </row>
        <row r="561">
          <cell r="I561">
            <v>54</v>
          </cell>
          <cell r="J561">
            <v>98</v>
          </cell>
          <cell r="K561">
            <v>105</v>
          </cell>
          <cell r="L561">
            <v>79</v>
          </cell>
          <cell r="N561">
            <v>105</v>
          </cell>
          <cell r="O561">
            <v>75</v>
          </cell>
          <cell r="P561">
            <v>44</v>
          </cell>
          <cell r="Q561">
            <v>0.22</v>
          </cell>
          <cell r="R561">
            <v>0.1875</v>
          </cell>
          <cell r="S561">
            <v>7.3333333333333334E-2</v>
          </cell>
          <cell r="T561" t="str">
            <v>--</v>
          </cell>
          <cell r="U561">
            <v>44</v>
          </cell>
          <cell r="V561">
            <v>44</v>
          </cell>
          <cell r="W561">
            <v>31</v>
          </cell>
          <cell r="X561">
            <v>37</v>
          </cell>
          <cell r="Y561">
            <v>50</v>
          </cell>
          <cell r="Z561">
            <v>57</v>
          </cell>
        </row>
        <row r="562">
          <cell r="I562">
            <v>62</v>
          </cell>
          <cell r="J562">
            <v>112</v>
          </cell>
          <cell r="K562">
            <v>120</v>
          </cell>
          <cell r="L562">
            <v>90</v>
          </cell>
          <cell r="N562">
            <v>120</v>
          </cell>
          <cell r="O562">
            <v>86</v>
          </cell>
          <cell r="P562">
            <v>50</v>
          </cell>
          <cell r="Q562">
            <v>0.25</v>
          </cell>
          <cell r="R562">
            <v>0.215</v>
          </cell>
          <cell r="S562">
            <v>8.3333333333333343E-2</v>
          </cell>
          <cell r="T562" t="str">
            <v>--</v>
          </cell>
          <cell r="U562">
            <v>50</v>
          </cell>
          <cell r="V562">
            <v>50</v>
          </cell>
          <cell r="W562">
            <v>35</v>
          </cell>
          <cell r="X562">
            <v>42</v>
          </cell>
          <cell r="Y562">
            <v>57</v>
          </cell>
          <cell r="Z562">
            <v>65</v>
          </cell>
        </row>
        <row r="563">
          <cell r="I563">
            <v>8</v>
          </cell>
          <cell r="J563">
            <v>19</v>
          </cell>
          <cell r="K563">
            <v>21</v>
          </cell>
          <cell r="L563">
            <v>16</v>
          </cell>
          <cell r="N563">
            <v>21</v>
          </cell>
          <cell r="O563">
            <v>15</v>
          </cell>
          <cell r="P563">
            <v>9</v>
          </cell>
          <cell r="Q563">
            <v>4.4999999999999998E-2</v>
          </cell>
          <cell r="R563">
            <v>3.7499999999999999E-2</v>
          </cell>
          <cell r="S563">
            <v>1.4999999999999999E-2</v>
          </cell>
          <cell r="T563" t="str">
            <v>--</v>
          </cell>
          <cell r="U563">
            <v>9</v>
          </cell>
          <cell r="V563">
            <v>9</v>
          </cell>
          <cell r="W563">
            <v>6</v>
          </cell>
          <cell r="X563">
            <v>7</v>
          </cell>
          <cell r="Y563">
            <v>10</v>
          </cell>
          <cell r="Z563">
            <v>11</v>
          </cell>
        </row>
        <row r="564">
          <cell r="I564">
            <v>16</v>
          </cell>
          <cell r="J564">
            <v>39</v>
          </cell>
          <cell r="K564">
            <v>41</v>
          </cell>
          <cell r="L564">
            <v>31</v>
          </cell>
          <cell r="N564">
            <v>41</v>
          </cell>
          <cell r="O564">
            <v>30</v>
          </cell>
          <cell r="P564">
            <v>17</v>
          </cell>
          <cell r="Q564">
            <v>8.5000000000000006E-2</v>
          </cell>
          <cell r="R564">
            <v>7.4999999999999997E-2</v>
          </cell>
          <cell r="S564">
            <v>2.8333333333333335E-2</v>
          </cell>
          <cell r="T564" t="str">
            <v>--</v>
          </cell>
          <cell r="U564">
            <v>17</v>
          </cell>
          <cell r="V564">
            <v>17</v>
          </cell>
          <cell r="W564">
            <v>12</v>
          </cell>
          <cell r="X564">
            <v>15</v>
          </cell>
          <cell r="Y564">
            <v>20</v>
          </cell>
          <cell r="Z564">
            <v>22</v>
          </cell>
        </row>
        <row r="565">
          <cell r="I565">
            <v>25</v>
          </cell>
          <cell r="J565">
            <v>58</v>
          </cell>
          <cell r="K565">
            <v>62</v>
          </cell>
          <cell r="L565">
            <v>47</v>
          </cell>
          <cell r="N565">
            <v>62</v>
          </cell>
          <cell r="O565">
            <v>45</v>
          </cell>
          <cell r="P565">
            <v>26</v>
          </cell>
          <cell r="Q565">
            <v>0.13</v>
          </cell>
          <cell r="R565">
            <v>0.1125</v>
          </cell>
          <cell r="S565">
            <v>4.3333333333333328E-2</v>
          </cell>
          <cell r="T565" t="str">
            <v>--</v>
          </cell>
          <cell r="U565">
            <v>26</v>
          </cell>
          <cell r="V565">
            <v>26</v>
          </cell>
          <cell r="W565">
            <v>18</v>
          </cell>
          <cell r="X565">
            <v>22</v>
          </cell>
          <cell r="Y565">
            <v>30</v>
          </cell>
          <cell r="Z565">
            <v>34</v>
          </cell>
        </row>
        <row r="566">
          <cell r="I566">
            <v>33</v>
          </cell>
          <cell r="J566">
            <v>78</v>
          </cell>
          <cell r="K566">
            <v>83</v>
          </cell>
          <cell r="L566">
            <v>62</v>
          </cell>
          <cell r="N566">
            <v>83</v>
          </cell>
          <cell r="O566">
            <v>60</v>
          </cell>
          <cell r="P566">
            <v>35</v>
          </cell>
          <cell r="Q566">
            <v>0.17499999999999999</v>
          </cell>
          <cell r="R566">
            <v>0.15</v>
          </cell>
          <cell r="S566">
            <v>5.8333333333333327E-2</v>
          </cell>
          <cell r="T566" t="str">
            <v>--</v>
          </cell>
          <cell r="U566">
            <v>35</v>
          </cell>
          <cell r="V566">
            <v>35</v>
          </cell>
          <cell r="W566">
            <v>24</v>
          </cell>
          <cell r="X566">
            <v>29</v>
          </cell>
          <cell r="Y566">
            <v>40</v>
          </cell>
          <cell r="Z566">
            <v>45</v>
          </cell>
        </row>
        <row r="567">
          <cell r="I567">
            <v>41</v>
          </cell>
          <cell r="J567">
            <v>97</v>
          </cell>
          <cell r="K567">
            <v>104</v>
          </cell>
          <cell r="L567">
            <v>78</v>
          </cell>
          <cell r="N567">
            <v>104</v>
          </cell>
          <cell r="O567">
            <v>75</v>
          </cell>
          <cell r="P567">
            <v>43</v>
          </cell>
          <cell r="Q567">
            <v>0.215</v>
          </cell>
          <cell r="R567">
            <v>0.1875</v>
          </cell>
          <cell r="S567">
            <v>7.166666666666667E-2</v>
          </cell>
          <cell r="T567" t="str">
            <v>--</v>
          </cell>
          <cell r="U567">
            <v>43</v>
          </cell>
          <cell r="V567">
            <v>43</v>
          </cell>
          <cell r="W567">
            <v>30</v>
          </cell>
          <cell r="X567">
            <v>37</v>
          </cell>
          <cell r="Y567">
            <v>50</v>
          </cell>
          <cell r="Z567">
            <v>56</v>
          </cell>
        </row>
        <row r="568">
          <cell r="I568">
            <v>49</v>
          </cell>
          <cell r="J568">
            <v>117</v>
          </cell>
          <cell r="K568">
            <v>124</v>
          </cell>
          <cell r="L568">
            <v>93</v>
          </cell>
          <cell r="N568">
            <v>124</v>
          </cell>
          <cell r="O568">
            <v>89</v>
          </cell>
          <cell r="P568">
            <v>52</v>
          </cell>
          <cell r="Q568">
            <v>0.26</v>
          </cell>
          <cell r="R568">
            <v>0.2225</v>
          </cell>
          <cell r="S568">
            <v>8.6666666666666656E-2</v>
          </cell>
          <cell r="T568" t="str">
            <v>--</v>
          </cell>
          <cell r="U568">
            <v>52</v>
          </cell>
          <cell r="V568">
            <v>52</v>
          </cell>
          <cell r="W568">
            <v>36</v>
          </cell>
          <cell r="X568">
            <v>44</v>
          </cell>
          <cell r="Y568">
            <v>60</v>
          </cell>
          <cell r="Z568">
            <v>67</v>
          </cell>
        </row>
        <row r="569">
          <cell r="I569">
            <v>57</v>
          </cell>
          <cell r="J569">
            <v>136</v>
          </cell>
          <cell r="K569">
            <v>145</v>
          </cell>
          <cell r="L569">
            <v>109</v>
          </cell>
          <cell r="N569">
            <v>145</v>
          </cell>
          <cell r="O569">
            <v>104</v>
          </cell>
          <cell r="P569">
            <v>60</v>
          </cell>
          <cell r="Q569">
            <v>0.3</v>
          </cell>
          <cell r="R569">
            <v>0.26</v>
          </cell>
          <cell r="S569">
            <v>0.1</v>
          </cell>
          <cell r="T569" t="str">
            <v>--</v>
          </cell>
          <cell r="U569">
            <v>60</v>
          </cell>
          <cell r="V569">
            <v>60</v>
          </cell>
          <cell r="W569">
            <v>42</v>
          </cell>
          <cell r="X569">
            <v>51</v>
          </cell>
          <cell r="Y569">
            <v>70</v>
          </cell>
          <cell r="Z569">
            <v>79</v>
          </cell>
        </row>
        <row r="570">
          <cell r="I570">
            <v>66</v>
          </cell>
          <cell r="J570">
            <v>156</v>
          </cell>
          <cell r="K570">
            <v>166</v>
          </cell>
          <cell r="L570">
            <v>124</v>
          </cell>
          <cell r="N570">
            <v>166</v>
          </cell>
          <cell r="O570">
            <v>119</v>
          </cell>
          <cell r="P570">
            <v>69</v>
          </cell>
          <cell r="Q570">
            <v>0.34499999999999997</v>
          </cell>
          <cell r="R570">
            <v>0.29749999999999999</v>
          </cell>
          <cell r="S570">
            <v>0.115</v>
          </cell>
          <cell r="T570" t="str">
            <v>--</v>
          </cell>
          <cell r="U570">
            <v>69</v>
          </cell>
          <cell r="V570">
            <v>69</v>
          </cell>
          <cell r="W570">
            <v>48</v>
          </cell>
          <cell r="X570">
            <v>59</v>
          </cell>
          <cell r="Y570">
            <v>79</v>
          </cell>
          <cell r="Z570">
            <v>90</v>
          </cell>
        </row>
        <row r="571">
          <cell r="I571">
            <v>16</v>
          </cell>
          <cell r="J571">
            <v>0</v>
          </cell>
          <cell r="K571">
            <v>0</v>
          </cell>
          <cell r="L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</row>
        <row r="572">
          <cell r="I572">
            <v>32</v>
          </cell>
          <cell r="J572">
            <v>0</v>
          </cell>
          <cell r="K572">
            <v>0</v>
          </cell>
          <cell r="L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</row>
        <row r="573">
          <cell r="I573">
            <v>48</v>
          </cell>
          <cell r="J573">
            <v>0</v>
          </cell>
          <cell r="K573">
            <v>0</v>
          </cell>
          <cell r="L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</row>
        <row r="574">
          <cell r="I574">
            <v>64</v>
          </cell>
          <cell r="J574">
            <v>0</v>
          </cell>
          <cell r="K574">
            <v>0</v>
          </cell>
          <cell r="L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</row>
        <row r="575">
          <cell r="I575">
            <v>80</v>
          </cell>
          <cell r="J575">
            <v>0</v>
          </cell>
          <cell r="K575">
            <v>0</v>
          </cell>
          <cell r="L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</row>
        <row r="576">
          <cell r="I576">
            <v>96</v>
          </cell>
          <cell r="J576">
            <v>0</v>
          </cell>
          <cell r="K576">
            <v>0</v>
          </cell>
          <cell r="L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</row>
        <row r="577">
          <cell r="I577">
            <v>112</v>
          </cell>
          <cell r="J577">
            <v>0</v>
          </cell>
          <cell r="K577">
            <v>0</v>
          </cell>
          <cell r="L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</row>
        <row r="578">
          <cell r="I578">
            <v>128</v>
          </cell>
          <cell r="J578">
            <v>0</v>
          </cell>
          <cell r="K578">
            <v>0</v>
          </cell>
          <cell r="L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</row>
        <row r="579">
          <cell r="I579">
            <v>19</v>
          </cell>
          <cell r="J579">
            <v>18</v>
          </cell>
          <cell r="K579">
            <v>12</v>
          </cell>
          <cell r="L579">
            <v>16</v>
          </cell>
          <cell r="N579">
            <v>13</v>
          </cell>
          <cell r="O579">
            <v>11</v>
          </cell>
          <cell r="P579">
            <v>7</v>
          </cell>
          <cell r="Q579">
            <v>3.5000000000000003E-2</v>
          </cell>
          <cell r="R579">
            <v>2.75E-2</v>
          </cell>
          <cell r="S579">
            <v>1.1666666666666667E-2</v>
          </cell>
          <cell r="T579" t="str">
            <v>--</v>
          </cell>
          <cell r="U579">
            <v>6</v>
          </cell>
          <cell r="V579">
            <v>6</v>
          </cell>
          <cell r="W579">
            <v>5</v>
          </cell>
          <cell r="X579">
            <v>8</v>
          </cell>
          <cell r="Y579">
            <v>8</v>
          </cell>
          <cell r="Z579">
            <v>8</v>
          </cell>
        </row>
        <row r="580">
          <cell r="I580">
            <v>39</v>
          </cell>
          <cell r="J580">
            <v>36</v>
          </cell>
          <cell r="K580">
            <v>24</v>
          </cell>
          <cell r="L580">
            <v>33</v>
          </cell>
          <cell r="N580">
            <v>26</v>
          </cell>
          <cell r="O580">
            <v>22</v>
          </cell>
          <cell r="P580">
            <v>13</v>
          </cell>
          <cell r="Q580">
            <v>6.5000000000000002E-2</v>
          </cell>
          <cell r="R580">
            <v>5.5E-2</v>
          </cell>
          <cell r="S580">
            <v>2.1666666666666664E-2</v>
          </cell>
          <cell r="T580" t="str">
            <v>--</v>
          </cell>
          <cell r="U580">
            <v>11</v>
          </cell>
          <cell r="V580">
            <v>11</v>
          </cell>
          <cell r="W580">
            <v>9</v>
          </cell>
          <cell r="X580">
            <v>15</v>
          </cell>
          <cell r="Y580">
            <v>15</v>
          </cell>
          <cell r="Z580">
            <v>17</v>
          </cell>
        </row>
        <row r="581">
          <cell r="I581">
            <v>58</v>
          </cell>
          <cell r="J581">
            <v>54</v>
          </cell>
          <cell r="K581">
            <v>35</v>
          </cell>
          <cell r="L581">
            <v>49</v>
          </cell>
          <cell r="N581">
            <v>39</v>
          </cell>
          <cell r="O581">
            <v>32</v>
          </cell>
          <cell r="P581">
            <v>20</v>
          </cell>
          <cell r="Q581">
            <v>0.1</v>
          </cell>
          <cell r="R581">
            <v>0.08</v>
          </cell>
          <cell r="S581">
            <v>3.3333333333333333E-2</v>
          </cell>
          <cell r="T581" t="str">
            <v>--</v>
          </cell>
          <cell r="U581">
            <v>17</v>
          </cell>
          <cell r="V581">
            <v>17</v>
          </cell>
          <cell r="W581">
            <v>14</v>
          </cell>
          <cell r="X581">
            <v>23</v>
          </cell>
          <cell r="Y581">
            <v>23</v>
          </cell>
          <cell r="Z581">
            <v>25</v>
          </cell>
        </row>
        <row r="582">
          <cell r="I582">
            <v>77</v>
          </cell>
          <cell r="J582">
            <v>72</v>
          </cell>
          <cell r="K582">
            <v>47</v>
          </cell>
          <cell r="L582">
            <v>65</v>
          </cell>
          <cell r="N582">
            <v>52</v>
          </cell>
          <cell r="O582">
            <v>43</v>
          </cell>
          <cell r="P582">
            <v>26</v>
          </cell>
          <cell r="Q582">
            <v>0.13</v>
          </cell>
          <cell r="R582">
            <v>0.1075</v>
          </cell>
          <cell r="S582">
            <v>4.3333333333333328E-2</v>
          </cell>
          <cell r="T582" t="str">
            <v>--</v>
          </cell>
          <cell r="U582">
            <v>22</v>
          </cell>
          <cell r="V582">
            <v>22</v>
          </cell>
          <cell r="W582">
            <v>18</v>
          </cell>
          <cell r="X582">
            <v>30</v>
          </cell>
          <cell r="Y582">
            <v>30</v>
          </cell>
          <cell r="Z582">
            <v>34</v>
          </cell>
        </row>
        <row r="583">
          <cell r="I583">
            <v>97</v>
          </cell>
          <cell r="J583">
            <v>90</v>
          </cell>
          <cell r="K583">
            <v>59</v>
          </cell>
          <cell r="L583">
            <v>82</v>
          </cell>
          <cell r="N583">
            <v>65</v>
          </cell>
          <cell r="O583">
            <v>54</v>
          </cell>
          <cell r="P583">
            <v>33</v>
          </cell>
          <cell r="Q583">
            <v>0.16500000000000001</v>
          </cell>
          <cell r="R583">
            <v>0.13500000000000001</v>
          </cell>
          <cell r="S583">
            <v>5.5E-2</v>
          </cell>
          <cell r="T583" t="str">
            <v>--</v>
          </cell>
          <cell r="U583">
            <v>28</v>
          </cell>
          <cell r="V583">
            <v>28</v>
          </cell>
          <cell r="W583">
            <v>23</v>
          </cell>
          <cell r="X583">
            <v>38</v>
          </cell>
          <cell r="Y583">
            <v>38</v>
          </cell>
          <cell r="Z583">
            <v>42</v>
          </cell>
        </row>
        <row r="584">
          <cell r="I584">
            <v>116</v>
          </cell>
          <cell r="J584">
            <v>108</v>
          </cell>
          <cell r="K584">
            <v>71</v>
          </cell>
          <cell r="L584">
            <v>98</v>
          </cell>
          <cell r="N584">
            <v>78</v>
          </cell>
          <cell r="O584">
            <v>65</v>
          </cell>
          <cell r="P584">
            <v>39</v>
          </cell>
          <cell r="Q584">
            <v>0.19500000000000001</v>
          </cell>
          <cell r="R584">
            <v>0.16250000000000001</v>
          </cell>
          <cell r="S584">
            <v>6.5000000000000002E-2</v>
          </cell>
          <cell r="T584" t="str">
            <v>--</v>
          </cell>
          <cell r="U584">
            <v>33</v>
          </cell>
          <cell r="V584">
            <v>33</v>
          </cell>
          <cell r="W584">
            <v>27</v>
          </cell>
          <cell r="X584">
            <v>45</v>
          </cell>
          <cell r="Y584">
            <v>45</v>
          </cell>
          <cell r="Z584">
            <v>51</v>
          </cell>
        </row>
        <row r="585">
          <cell r="I585">
            <v>135</v>
          </cell>
          <cell r="J585">
            <v>126</v>
          </cell>
          <cell r="K585">
            <v>82</v>
          </cell>
          <cell r="L585">
            <v>114</v>
          </cell>
          <cell r="N585">
            <v>91</v>
          </cell>
          <cell r="O585">
            <v>75</v>
          </cell>
          <cell r="P585">
            <v>46</v>
          </cell>
          <cell r="Q585">
            <v>0.23</v>
          </cell>
          <cell r="R585">
            <v>0.1875</v>
          </cell>
          <cell r="S585">
            <v>7.6666666666666675E-2</v>
          </cell>
          <cell r="T585" t="str">
            <v>--</v>
          </cell>
          <cell r="U585">
            <v>39</v>
          </cell>
          <cell r="V585">
            <v>39</v>
          </cell>
          <cell r="W585">
            <v>32</v>
          </cell>
          <cell r="X585">
            <v>53</v>
          </cell>
          <cell r="Y585">
            <v>53</v>
          </cell>
          <cell r="Z585">
            <v>59</v>
          </cell>
        </row>
        <row r="586">
          <cell r="I586">
            <v>155</v>
          </cell>
          <cell r="J586">
            <v>144</v>
          </cell>
          <cell r="K586">
            <v>94</v>
          </cell>
          <cell r="L586">
            <v>131</v>
          </cell>
          <cell r="N586">
            <v>104</v>
          </cell>
          <cell r="O586">
            <v>86</v>
          </cell>
          <cell r="P586">
            <v>52</v>
          </cell>
          <cell r="Q586">
            <v>0.26</v>
          </cell>
          <cell r="R586">
            <v>0.215</v>
          </cell>
          <cell r="S586">
            <v>8.6666666666666656E-2</v>
          </cell>
          <cell r="T586" t="str">
            <v>--</v>
          </cell>
          <cell r="U586">
            <v>44</v>
          </cell>
          <cell r="V586">
            <v>44</v>
          </cell>
          <cell r="W586">
            <v>37</v>
          </cell>
          <cell r="X586">
            <v>60</v>
          </cell>
          <cell r="Y586">
            <v>60</v>
          </cell>
          <cell r="Z586">
            <v>68</v>
          </cell>
        </row>
        <row r="587">
          <cell r="I587">
            <v>11</v>
          </cell>
          <cell r="J587">
            <v>21</v>
          </cell>
          <cell r="K587">
            <v>13</v>
          </cell>
          <cell r="L587">
            <v>19</v>
          </cell>
          <cell r="N587">
            <v>15</v>
          </cell>
          <cell r="O587">
            <v>12</v>
          </cell>
          <cell r="P587">
            <v>7</v>
          </cell>
          <cell r="Q587">
            <v>3.5000000000000003E-2</v>
          </cell>
          <cell r="R587">
            <v>0.03</v>
          </cell>
          <cell r="S587">
            <v>1.1666666666666667E-2</v>
          </cell>
          <cell r="T587" t="str">
            <v>--</v>
          </cell>
          <cell r="U587">
            <v>6</v>
          </cell>
          <cell r="V587">
            <v>6</v>
          </cell>
          <cell r="W587">
            <v>5</v>
          </cell>
          <cell r="X587">
            <v>9</v>
          </cell>
          <cell r="Y587">
            <v>9</v>
          </cell>
          <cell r="Z587">
            <v>10</v>
          </cell>
        </row>
        <row r="588">
          <cell r="I588">
            <v>22</v>
          </cell>
          <cell r="J588">
            <v>41</v>
          </cell>
          <cell r="K588">
            <v>27</v>
          </cell>
          <cell r="L588">
            <v>37</v>
          </cell>
          <cell r="N588">
            <v>30</v>
          </cell>
          <cell r="O588">
            <v>25</v>
          </cell>
          <cell r="P588">
            <v>15</v>
          </cell>
          <cell r="Q588">
            <v>7.4999999999999997E-2</v>
          </cell>
          <cell r="R588">
            <v>6.25E-2</v>
          </cell>
          <cell r="S588">
            <v>2.5000000000000001E-2</v>
          </cell>
          <cell r="T588" t="str">
            <v>--</v>
          </cell>
          <cell r="U588">
            <v>13</v>
          </cell>
          <cell r="V588">
            <v>13</v>
          </cell>
          <cell r="W588">
            <v>10</v>
          </cell>
          <cell r="X588">
            <v>17</v>
          </cell>
          <cell r="Y588">
            <v>17</v>
          </cell>
          <cell r="Z588">
            <v>19</v>
          </cell>
        </row>
        <row r="589">
          <cell r="I589">
            <v>33</v>
          </cell>
          <cell r="J589">
            <v>62</v>
          </cell>
          <cell r="K589">
            <v>40</v>
          </cell>
          <cell r="L589">
            <v>56</v>
          </cell>
          <cell r="N589">
            <v>45</v>
          </cell>
          <cell r="O589">
            <v>37</v>
          </cell>
          <cell r="P589">
            <v>22</v>
          </cell>
          <cell r="Q589">
            <v>0.11</v>
          </cell>
          <cell r="R589">
            <v>9.2499999999999999E-2</v>
          </cell>
          <cell r="S589">
            <v>3.6666666666666667E-2</v>
          </cell>
          <cell r="T589" t="str">
            <v>--</v>
          </cell>
          <cell r="U589">
            <v>19</v>
          </cell>
          <cell r="V589">
            <v>19</v>
          </cell>
          <cell r="W589">
            <v>16</v>
          </cell>
          <cell r="X589">
            <v>26</v>
          </cell>
          <cell r="Y589">
            <v>26</v>
          </cell>
          <cell r="Z589">
            <v>29</v>
          </cell>
        </row>
        <row r="590">
          <cell r="I590">
            <v>44</v>
          </cell>
          <cell r="J590">
            <v>82</v>
          </cell>
          <cell r="K590">
            <v>54</v>
          </cell>
          <cell r="L590">
            <v>75</v>
          </cell>
          <cell r="N590">
            <v>60</v>
          </cell>
          <cell r="O590">
            <v>49</v>
          </cell>
          <cell r="P590">
            <v>30</v>
          </cell>
          <cell r="Q590">
            <v>0.15</v>
          </cell>
          <cell r="R590">
            <v>0.1225</v>
          </cell>
          <cell r="S590">
            <v>0.05</v>
          </cell>
          <cell r="T590" t="str">
            <v>--</v>
          </cell>
          <cell r="U590">
            <v>25</v>
          </cell>
          <cell r="V590">
            <v>25</v>
          </cell>
          <cell r="W590">
            <v>21</v>
          </cell>
          <cell r="X590">
            <v>34</v>
          </cell>
          <cell r="Y590">
            <v>34</v>
          </cell>
          <cell r="Z590">
            <v>39</v>
          </cell>
        </row>
        <row r="591">
          <cell r="I591">
            <v>54</v>
          </cell>
          <cell r="J591">
            <v>103</v>
          </cell>
          <cell r="K591">
            <v>67</v>
          </cell>
          <cell r="L591">
            <v>94</v>
          </cell>
          <cell r="N591">
            <v>75</v>
          </cell>
          <cell r="O591">
            <v>62</v>
          </cell>
          <cell r="P591">
            <v>37</v>
          </cell>
          <cell r="Q591">
            <v>0.185</v>
          </cell>
          <cell r="R591">
            <v>0.155</v>
          </cell>
          <cell r="S591">
            <v>6.1666666666666668E-2</v>
          </cell>
          <cell r="T591" t="str">
            <v>--</v>
          </cell>
          <cell r="U591">
            <v>32</v>
          </cell>
          <cell r="V591">
            <v>32</v>
          </cell>
          <cell r="W591">
            <v>26</v>
          </cell>
          <cell r="X591">
            <v>43</v>
          </cell>
          <cell r="Y591">
            <v>43</v>
          </cell>
          <cell r="Z591">
            <v>49</v>
          </cell>
        </row>
        <row r="592">
          <cell r="I592">
            <v>65</v>
          </cell>
          <cell r="J592">
            <v>124</v>
          </cell>
          <cell r="K592">
            <v>81</v>
          </cell>
          <cell r="L592">
            <v>112</v>
          </cell>
          <cell r="N592">
            <v>90</v>
          </cell>
          <cell r="O592">
            <v>74</v>
          </cell>
          <cell r="P592">
            <v>45</v>
          </cell>
          <cell r="Q592">
            <v>0.22500000000000001</v>
          </cell>
          <cell r="R592">
            <v>0.185</v>
          </cell>
          <cell r="S592">
            <v>7.4999999999999997E-2</v>
          </cell>
          <cell r="T592" t="str">
            <v>--</v>
          </cell>
          <cell r="U592">
            <v>38</v>
          </cell>
          <cell r="V592">
            <v>38</v>
          </cell>
          <cell r="W592">
            <v>31</v>
          </cell>
          <cell r="X592">
            <v>52</v>
          </cell>
          <cell r="Y592">
            <v>52</v>
          </cell>
          <cell r="Z592">
            <v>58</v>
          </cell>
        </row>
        <row r="593">
          <cell r="I593">
            <v>76</v>
          </cell>
          <cell r="J593">
            <v>144</v>
          </cell>
          <cell r="K593">
            <v>94</v>
          </cell>
          <cell r="L593">
            <v>131</v>
          </cell>
          <cell r="N593">
            <v>105</v>
          </cell>
          <cell r="O593">
            <v>86</v>
          </cell>
          <cell r="P593">
            <v>52</v>
          </cell>
          <cell r="Q593">
            <v>0.26</v>
          </cell>
          <cell r="R593">
            <v>0.215</v>
          </cell>
          <cell r="S593">
            <v>8.6666666666666656E-2</v>
          </cell>
          <cell r="T593" t="str">
            <v>--</v>
          </cell>
          <cell r="U593">
            <v>45</v>
          </cell>
          <cell r="V593">
            <v>45</v>
          </cell>
          <cell r="W593">
            <v>37</v>
          </cell>
          <cell r="X593">
            <v>60</v>
          </cell>
          <cell r="Y593">
            <v>60</v>
          </cell>
          <cell r="Z593">
            <v>68</v>
          </cell>
        </row>
        <row r="594">
          <cell r="I594">
            <v>87</v>
          </cell>
          <cell r="J594">
            <v>165</v>
          </cell>
          <cell r="K594">
            <v>108</v>
          </cell>
          <cell r="L594">
            <v>150</v>
          </cell>
          <cell r="N594">
            <v>120</v>
          </cell>
          <cell r="O594">
            <v>99</v>
          </cell>
          <cell r="P594">
            <v>60</v>
          </cell>
          <cell r="Q594">
            <v>0.3</v>
          </cell>
          <cell r="R594">
            <v>0.2475</v>
          </cell>
          <cell r="S594">
            <v>0.1</v>
          </cell>
          <cell r="T594" t="str">
            <v>--</v>
          </cell>
          <cell r="U594">
            <v>51</v>
          </cell>
          <cell r="V594">
            <v>51</v>
          </cell>
          <cell r="W594">
            <v>42</v>
          </cell>
          <cell r="X594">
            <v>69</v>
          </cell>
          <cell r="Y594">
            <v>69</v>
          </cell>
          <cell r="Z594">
            <v>78</v>
          </cell>
        </row>
        <row r="595">
          <cell r="I595">
            <v>11</v>
          </cell>
          <cell r="J595">
            <v>29</v>
          </cell>
          <cell r="K595">
            <v>19</v>
          </cell>
          <cell r="L595">
            <v>26</v>
          </cell>
          <cell r="N595">
            <v>21</v>
          </cell>
          <cell r="O595">
            <v>17</v>
          </cell>
          <cell r="P595">
            <v>10</v>
          </cell>
          <cell r="Q595">
            <v>0.05</v>
          </cell>
          <cell r="R595">
            <v>4.2500000000000003E-2</v>
          </cell>
          <cell r="S595">
            <v>1.6666666666666666E-2</v>
          </cell>
          <cell r="T595" t="str">
            <v>--</v>
          </cell>
          <cell r="U595">
            <v>9</v>
          </cell>
          <cell r="V595">
            <v>9</v>
          </cell>
          <cell r="W595">
            <v>7</v>
          </cell>
          <cell r="X595">
            <v>12</v>
          </cell>
          <cell r="Y595">
            <v>12</v>
          </cell>
          <cell r="Z595">
            <v>13</v>
          </cell>
        </row>
        <row r="596">
          <cell r="I596">
            <v>23</v>
          </cell>
          <cell r="J596">
            <v>57</v>
          </cell>
          <cell r="K596">
            <v>37</v>
          </cell>
          <cell r="L596">
            <v>52</v>
          </cell>
          <cell r="N596">
            <v>41</v>
          </cell>
          <cell r="O596">
            <v>34</v>
          </cell>
          <cell r="P596">
            <v>21</v>
          </cell>
          <cell r="Q596">
            <v>0.105</v>
          </cell>
          <cell r="R596">
            <v>8.5000000000000006E-2</v>
          </cell>
          <cell r="S596">
            <v>3.5000000000000003E-2</v>
          </cell>
          <cell r="T596" t="str">
            <v>--</v>
          </cell>
          <cell r="U596">
            <v>18</v>
          </cell>
          <cell r="V596">
            <v>18</v>
          </cell>
          <cell r="W596">
            <v>15</v>
          </cell>
          <cell r="X596">
            <v>24</v>
          </cell>
          <cell r="Y596">
            <v>24</v>
          </cell>
          <cell r="Z596">
            <v>27</v>
          </cell>
        </row>
        <row r="597">
          <cell r="I597">
            <v>34</v>
          </cell>
          <cell r="J597">
            <v>86</v>
          </cell>
          <cell r="K597">
            <v>56</v>
          </cell>
          <cell r="L597">
            <v>78</v>
          </cell>
          <cell r="N597">
            <v>62</v>
          </cell>
          <cell r="O597">
            <v>51</v>
          </cell>
          <cell r="P597">
            <v>31</v>
          </cell>
          <cell r="Q597">
            <v>0.155</v>
          </cell>
          <cell r="R597">
            <v>0.1275</v>
          </cell>
          <cell r="S597">
            <v>5.1666666666666666E-2</v>
          </cell>
          <cell r="T597" t="str">
            <v>--</v>
          </cell>
          <cell r="U597">
            <v>26</v>
          </cell>
          <cell r="V597">
            <v>26</v>
          </cell>
          <cell r="W597">
            <v>22</v>
          </cell>
          <cell r="X597">
            <v>36</v>
          </cell>
          <cell r="Y597">
            <v>36</v>
          </cell>
          <cell r="Z597">
            <v>40</v>
          </cell>
        </row>
        <row r="598">
          <cell r="I598">
            <v>46</v>
          </cell>
          <cell r="J598">
            <v>114</v>
          </cell>
          <cell r="K598">
            <v>75</v>
          </cell>
          <cell r="L598">
            <v>104</v>
          </cell>
          <cell r="N598">
            <v>83</v>
          </cell>
          <cell r="O598">
            <v>68</v>
          </cell>
          <cell r="P598">
            <v>41</v>
          </cell>
          <cell r="Q598">
            <v>0.20499999999999999</v>
          </cell>
          <cell r="R598">
            <v>0.17</v>
          </cell>
          <cell r="S598">
            <v>6.8333333333333329E-2</v>
          </cell>
          <cell r="T598" t="str">
            <v>--</v>
          </cell>
          <cell r="U598">
            <v>35</v>
          </cell>
          <cell r="V598">
            <v>35</v>
          </cell>
          <cell r="W598">
            <v>29</v>
          </cell>
          <cell r="X598">
            <v>48</v>
          </cell>
          <cell r="Y598">
            <v>48</v>
          </cell>
          <cell r="Z598">
            <v>54</v>
          </cell>
        </row>
        <row r="599">
          <cell r="I599">
            <v>57</v>
          </cell>
          <cell r="J599">
            <v>143</v>
          </cell>
          <cell r="K599">
            <v>93</v>
          </cell>
          <cell r="L599">
            <v>130</v>
          </cell>
          <cell r="N599">
            <v>104</v>
          </cell>
          <cell r="O599">
            <v>86</v>
          </cell>
          <cell r="P599">
            <v>52</v>
          </cell>
          <cell r="Q599">
            <v>0.26</v>
          </cell>
          <cell r="R599">
            <v>0.215</v>
          </cell>
          <cell r="S599">
            <v>8.6666666666666656E-2</v>
          </cell>
          <cell r="T599" t="str">
            <v>--</v>
          </cell>
          <cell r="U599">
            <v>44</v>
          </cell>
          <cell r="V599">
            <v>44</v>
          </cell>
          <cell r="W599">
            <v>36</v>
          </cell>
          <cell r="X599">
            <v>60</v>
          </cell>
          <cell r="Y599">
            <v>60</v>
          </cell>
          <cell r="Z599">
            <v>67</v>
          </cell>
        </row>
        <row r="600">
          <cell r="I600">
            <v>69</v>
          </cell>
          <cell r="J600">
            <v>171</v>
          </cell>
          <cell r="K600">
            <v>112</v>
          </cell>
          <cell r="L600">
            <v>156</v>
          </cell>
          <cell r="N600">
            <v>124</v>
          </cell>
          <cell r="O600">
            <v>103</v>
          </cell>
          <cell r="P600">
            <v>62</v>
          </cell>
          <cell r="Q600">
            <v>0.31</v>
          </cell>
          <cell r="R600">
            <v>0.25750000000000001</v>
          </cell>
          <cell r="S600">
            <v>0.10333333333333333</v>
          </cell>
          <cell r="T600" t="str">
            <v>--</v>
          </cell>
          <cell r="U600">
            <v>53</v>
          </cell>
          <cell r="V600">
            <v>53</v>
          </cell>
          <cell r="W600">
            <v>44</v>
          </cell>
          <cell r="X600">
            <v>72</v>
          </cell>
          <cell r="Y600">
            <v>72</v>
          </cell>
          <cell r="Z600">
            <v>81</v>
          </cell>
        </row>
        <row r="601">
          <cell r="I601">
            <v>80</v>
          </cell>
          <cell r="J601">
            <v>200</v>
          </cell>
          <cell r="K601">
            <v>131</v>
          </cell>
          <cell r="L601">
            <v>181</v>
          </cell>
          <cell r="N601">
            <v>145</v>
          </cell>
          <cell r="O601">
            <v>120</v>
          </cell>
          <cell r="P601">
            <v>73</v>
          </cell>
          <cell r="Q601">
            <v>0.36499999999999999</v>
          </cell>
          <cell r="R601">
            <v>0.3</v>
          </cell>
          <cell r="S601">
            <v>0.12166666666666666</v>
          </cell>
          <cell r="T601" t="str">
            <v>--</v>
          </cell>
          <cell r="U601">
            <v>62</v>
          </cell>
          <cell r="V601">
            <v>62</v>
          </cell>
          <cell r="W601">
            <v>51</v>
          </cell>
          <cell r="X601">
            <v>83</v>
          </cell>
          <cell r="Y601">
            <v>83</v>
          </cell>
          <cell r="Z601">
            <v>94</v>
          </cell>
        </row>
        <row r="602">
          <cell r="I602">
            <v>92</v>
          </cell>
          <cell r="J602">
            <v>228</v>
          </cell>
          <cell r="K602">
            <v>149</v>
          </cell>
          <cell r="L602">
            <v>207</v>
          </cell>
          <cell r="N602">
            <v>166</v>
          </cell>
          <cell r="O602">
            <v>137</v>
          </cell>
          <cell r="P602">
            <v>83</v>
          </cell>
          <cell r="Q602">
            <v>0.41499999999999998</v>
          </cell>
          <cell r="R602">
            <v>0.34250000000000003</v>
          </cell>
          <cell r="S602">
            <v>0.13833333333333334</v>
          </cell>
          <cell r="T602" t="str">
            <v>--</v>
          </cell>
          <cell r="U602">
            <v>71</v>
          </cell>
          <cell r="V602">
            <v>71</v>
          </cell>
          <cell r="W602">
            <v>58</v>
          </cell>
          <cell r="X602">
            <v>95</v>
          </cell>
          <cell r="Y602">
            <v>95</v>
          </cell>
          <cell r="Z602">
            <v>108</v>
          </cell>
        </row>
        <row r="603">
          <cell r="I603">
            <v>22</v>
          </cell>
          <cell r="J603">
            <v>0</v>
          </cell>
          <cell r="K603">
            <v>0</v>
          </cell>
          <cell r="L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 t="str">
            <v>--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</row>
        <row r="604">
          <cell r="I604">
            <v>45</v>
          </cell>
          <cell r="J604">
            <v>0</v>
          </cell>
          <cell r="K604">
            <v>0</v>
          </cell>
          <cell r="L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 t="str">
            <v>--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</row>
        <row r="605">
          <cell r="I605">
            <v>67</v>
          </cell>
          <cell r="J605">
            <v>0</v>
          </cell>
          <cell r="K605">
            <v>0</v>
          </cell>
          <cell r="L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 t="str">
            <v>--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</row>
        <row r="606">
          <cell r="I606">
            <v>90</v>
          </cell>
          <cell r="J606">
            <v>0</v>
          </cell>
          <cell r="K606">
            <v>0</v>
          </cell>
          <cell r="L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 t="str">
            <v>--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</row>
        <row r="607">
          <cell r="I607">
            <v>112</v>
          </cell>
          <cell r="J607">
            <v>0</v>
          </cell>
          <cell r="K607">
            <v>0</v>
          </cell>
          <cell r="L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 t="str">
            <v>--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</row>
        <row r="608">
          <cell r="I608">
            <v>134</v>
          </cell>
          <cell r="J608">
            <v>0</v>
          </cell>
          <cell r="K608">
            <v>0</v>
          </cell>
          <cell r="L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 t="str">
            <v>--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</row>
        <row r="609">
          <cell r="I609">
            <v>157</v>
          </cell>
          <cell r="J609">
            <v>0</v>
          </cell>
          <cell r="K609">
            <v>0</v>
          </cell>
          <cell r="L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 t="str">
            <v>--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</row>
        <row r="610">
          <cell r="I610">
            <v>179</v>
          </cell>
          <cell r="J610">
            <v>0</v>
          </cell>
          <cell r="K610">
            <v>0</v>
          </cell>
          <cell r="L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 t="str">
            <v>--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</row>
        <row r="611">
          <cell r="I611">
            <v>18</v>
          </cell>
          <cell r="J611">
            <v>18</v>
          </cell>
          <cell r="K611">
            <v>14</v>
          </cell>
          <cell r="L611">
            <v>14</v>
          </cell>
          <cell r="N611">
            <v>14</v>
          </cell>
          <cell r="O611">
            <v>10</v>
          </cell>
          <cell r="P611">
            <v>7</v>
          </cell>
          <cell r="Q611">
            <v>3.5000000000000003E-2</v>
          </cell>
          <cell r="R611">
            <v>2.5000000000000001E-2</v>
          </cell>
          <cell r="S611">
            <v>1.1666666666666667E-2</v>
          </cell>
          <cell r="T611" t="str">
            <v>--</v>
          </cell>
          <cell r="U611">
            <v>7</v>
          </cell>
          <cell r="V611">
            <v>7</v>
          </cell>
          <cell r="W611">
            <v>7</v>
          </cell>
          <cell r="X611">
            <v>7</v>
          </cell>
          <cell r="Y611">
            <v>7</v>
          </cell>
          <cell r="Z611">
            <v>7</v>
          </cell>
        </row>
        <row r="612">
          <cell r="I612">
            <v>37</v>
          </cell>
          <cell r="J612">
            <v>36</v>
          </cell>
          <cell r="K612">
            <v>29</v>
          </cell>
          <cell r="L612">
            <v>29</v>
          </cell>
          <cell r="N612">
            <v>29</v>
          </cell>
          <cell r="O612">
            <v>20</v>
          </cell>
          <cell r="P612">
            <v>14</v>
          </cell>
          <cell r="Q612">
            <v>7.0000000000000007E-2</v>
          </cell>
          <cell r="R612">
            <v>0.05</v>
          </cell>
          <cell r="S612">
            <v>2.3333333333333334E-2</v>
          </cell>
          <cell r="T612" t="str">
            <v>--</v>
          </cell>
          <cell r="U612">
            <v>13</v>
          </cell>
          <cell r="V612">
            <v>13</v>
          </cell>
          <cell r="W612">
            <v>13</v>
          </cell>
          <cell r="X612">
            <v>13</v>
          </cell>
          <cell r="Y612">
            <v>13</v>
          </cell>
          <cell r="Z612">
            <v>13</v>
          </cell>
        </row>
        <row r="613">
          <cell r="I613">
            <v>55</v>
          </cell>
          <cell r="J613">
            <v>54</v>
          </cell>
          <cell r="K613">
            <v>43</v>
          </cell>
          <cell r="L613">
            <v>43</v>
          </cell>
          <cell r="N613">
            <v>43</v>
          </cell>
          <cell r="O613">
            <v>29</v>
          </cell>
          <cell r="P613">
            <v>22</v>
          </cell>
          <cell r="Q613">
            <v>0.11</v>
          </cell>
          <cell r="R613">
            <v>7.2499999999999995E-2</v>
          </cell>
          <cell r="S613">
            <v>3.6666666666666667E-2</v>
          </cell>
          <cell r="T613" t="str">
            <v>--</v>
          </cell>
          <cell r="U613">
            <v>20</v>
          </cell>
          <cell r="V613">
            <v>20</v>
          </cell>
          <cell r="W613">
            <v>20</v>
          </cell>
          <cell r="X613">
            <v>20</v>
          </cell>
          <cell r="Y613">
            <v>20</v>
          </cell>
          <cell r="Z613">
            <v>20</v>
          </cell>
        </row>
        <row r="614">
          <cell r="I614">
            <v>74</v>
          </cell>
          <cell r="J614">
            <v>72</v>
          </cell>
          <cell r="K614">
            <v>57</v>
          </cell>
          <cell r="L614">
            <v>57</v>
          </cell>
          <cell r="N614">
            <v>57</v>
          </cell>
          <cell r="O614">
            <v>39</v>
          </cell>
          <cell r="P614">
            <v>29</v>
          </cell>
          <cell r="Q614">
            <v>0.14499999999999999</v>
          </cell>
          <cell r="R614">
            <v>9.7500000000000003E-2</v>
          </cell>
          <cell r="S614">
            <v>4.8333333333333332E-2</v>
          </cell>
          <cell r="T614" t="str">
            <v>--</v>
          </cell>
          <cell r="U614">
            <v>26</v>
          </cell>
          <cell r="V614">
            <v>26</v>
          </cell>
          <cell r="W614">
            <v>26</v>
          </cell>
          <cell r="X614">
            <v>26</v>
          </cell>
          <cell r="Y614">
            <v>26</v>
          </cell>
          <cell r="Z614">
            <v>26</v>
          </cell>
        </row>
        <row r="615">
          <cell r="I615">
            <v>92</v>
          </cell>
          <cell r="J615">
            <v>90</v>
          </cell>
          <cell r="K615">
            <v>72</v>
          </cell>
          <cell r="L615">
            <v>72</v>
          </cell>
          <cell r="N615">
            <v>72</v>
          </cell>
          <cell r="O615">
            <v>49</v>
          </cell>
          <cell r="P615">
            <v>36</v>
          </cell>
          <cell r="Q615">
            <v>0.18</v>
          </cell>
          <cell r="R615">
            <v>0.1225</v>
          </cell>
          <cell r="S615">
            <v>0.06</v>
          </cell>
          <cell r="T615" t="str">
            <v>--</v>
          </cell>
          <cell r="U615">
            <v>33</v>
          </cell>
          <cell r="V615">
            <v>33</v>
          </cell>
          <cell r="W615">
            <v>33</v>
          </cell>
          <cell r="X615">
            <v>33</v>
          </cell>
          <cell r="Y615">
            <v>33</v>
          </cell>
          <cell r="Z615">
            <v>33</v>
          </cell>
        </row>
        <row r="616">
          <cell r="I616">
            <v>111</v>
          </cell>
          <cell r="J616">
            <v>108</v>
          </cell>
          <cell r="K616">
            <v>86</v>
          </cell>
          <cell r="L616">
            <v>86</v>
          </cell>
          <cell r="N616">
            <v>86</v>
          </cell>
          <cell r="O616">
            <v>59</v>
          </cell>
          <cell r="P616">
            <v>43</v>
          </cell>
          <cell r="Q616">
            <v>0.215</v>
          </cell>
          <cell r="R616">
            <v>0.14749999999999999</v>
          </cell>
          <cell r="S616">
            <v>7.166666666666667E-2</v>
          </cell>
          <cell r="T616" t="str">
            <v>--</v>
          </cell>
          <cell r="U616">
            <v>39</v>
          </cell>
          <cell r="V616">
            <v>39</v>
          </cell>
          <cell r="W616">
            <v>39</v>
          </cell>
          <cell r="X616">
            <v>39</v>
          </cell>
          <cell r="Y616">
            <v>39</v>
          </cell>
          <cell r="Z616">
            <v>39</v>
          </cell>
        </row>
        <row r="617">
          <cell r="I617">
            <v>129</v>
          </cell>
          <cell r="J617">
            <v>126</v>
          </cell>
          <cell r="K617">
            <v>101</v>
          </cell>
          <cell r="L617">
            <v>101</v>
          </cell>
          <cell r="N617">
            <v>101</v>
          </cell>
          <cell r="O617">
            <v>69</v>
          </cell>
          <cell r="P617">
            <v>50</v>
          </cell>
          <cell r="Q617">
            <v>0.25</v>
          </cell>
          <cell r="R617">
            <v>0.17249999999999999</v>
          </cell>
          <cell r="S617">
            <v>8.3333333333333343E-2</v>
          </cell>
          <cell r="T617" t="str">
            <v>--</v>
          </cell>
          <cell r="U617">
            <v>46</v>
          </cell>
          <cell r="V617">
            <v>46</v>
          </cell>
          <cell r="W617">
            <v>46</v>
          </cell>
          <cell r="X617">
            <v>46</v>
          </cell>
          <cell r="Y617">
            <v>46</v>
          </cell>
          <cell r="Z617">
            <v>46</v>
          </cell>
        </row>
        <row r="618">
          <cell r="I618">
            <v>147</v>
          </cell>
          <cell r="J618">
            <v>144</v>
          </cell>
          <cell r="K618">
            <v>115</v>
          </cell>
          <cell r="L618">
            <v>115</v>
          </cell>
          <cell r="N618">
            <v>115</v>
          </cell>
          <cell r="O618">
            <v>78</v>
          </cell>
          <cell r="P618">
            <v>57</v>
          </cell>
          <cell r="Q618">
            <v>0.28499999999999998</v>
          </cell>
          <cell r="R618">
            <v>0.19500000000000001</v>
          </cell>
          <cell r="S618">
            <v>9.5000000000000001E-2</v>
          </cell>
          <cell r="T618" t="str">
            <v>--</v>
          </cell>
          <cell r="U618">
            <v>52</v>
          </cell>
          <cell r="V618">
            <v>52</v>
          </cell>
          <cell r="W618">
            <v>52</v>
          </cell>
          <cell r="X618">
            <v>52</v>
          </cell>
          <cell r="Y618">
            <v>52</v>
          </cell>
          <cell r="Z618">
            <v>52</v>
          </cell>
        </row>
        <row r="619">
          <cell r="I619">
            <v>10</v>
          </cell>
          <cell r="J619">
            <v>21</v>
          </cell>
          <cell r="K619">
            <v>16</v>
          </cell>
          <cell r="L619">
            <v>16</v>
          </cell>
          <cell r="N619">
            <v>16</v>
          </cell>
          <cell r="O619">
            <v>11</v>
          </cell>
          <cell r="P619">
            <v>8</v>
          </cell>
          <cell r="Q619">
            <v>0.04</v>
          </cell>
          <cell r="R619">
            <v>2.75E-2</v>
          </cell>
          <cell r="S619">
            <v>1.3333333333333332E-2</v>
          </cell>
          <cell r="T619" t="str">
            <v>--</v>
          </cell>
          <cell r="U619">
            <v>7</v>
          </cell>
          <cell r="V619">
            <v>7</v>
          </cell>
          <cell r="W619">
            <v>7</v>
          </cell>
          <cell r="X619">
            <v>7</v>
          </cell>
          <cell r="Y619">
            <v>7</v>
          </cell>
          <cell r="Z619">
            <v>7</v>
          </cell>
        </row>
        <row r="620">
          <cell r="I620">
            <v>21</v>
          </cell>
          <cell r="J620">
            <v>41</v>
          </cell>
          <cell r="K620">
            <v>33</v>
          </cell>
          <cell r="L620">
            <v>33</v>
          </cell>
          <cell r="N620">
            <v>33</v>
          </cell>
          <cell r="O620">
            <v>22</v>
          </cell>
          <cell r="P620">
            <v>16</v>
          </cell>
          <cell r="Q620">
            <v>0.08</v>
          </cell>
          <cell r="R620">
            <v>5.5E-2</v>
          </cell>
          <cell r="S620">
            <v>2.6666666666666665E-2</v>
          </cell>
          <cell r="T620" t="str">
            <v>--</v>
          </cell>
          <cell r="U620">
            <v>15</v>
          </cell>
          <cell r="V620">
            <v>15</v>
          </cell>
          <cell r="W620">
            <v>15</v>
          </cell>
          <cell r="X620">
            <v>15</v>
          </cell>
          <cell r="Y620">
            <v>15</v>
          </cell>
          <cell r="Z620">
            <v>15</v>
          </cell>
        </row>
        <row r="621">
          <cell r="I621">
            <v>31</v>
          </cell>
          <cell r="J621">
            <v>62</v>
          </cell>
          <cell r="K621">
            <v>49</v>
          </cell>
          <cell r="L621">
            <v>49</v>
          </cell>
          <cell r="N621">
            <v>49</v>
          </cell>
          <cell r="O621">
            <v>34</v>
          </cell>
          <cell r="P621">
            <v>25</v>
          </cell>
          <cell r="Q621">
            <v>0.125</v>
          </cell>
          <cell r="R621">
            <v>8.5000000000000006E-2</v>
          </cell>
          <cell r="S621">
            <v>4.1666666666666671E-2</v>
          </cell>
          <cell r="T621" t="str">
            <v>--</v>
          </cell>
          <cell r="U621">
            <v>22</v>
          </cell>
          <cell r="V621">
            <v>22</v>
          </cell>
          <cell r="W621">
            <v>22</v>
          </cell>
          <cell r="X621">
            <v>22</v>
          </cell>
          <cell r="Y621">
            <v>22</v>
          </cell>
          <cell r="Z621">
            <v>22</v>
          </cell>
        </row>
        <row r="622">
          <cell r="I622">
            <v>41</v>
          </cell>
          <cell r="J622">
            <v>82</v>
          </cell>
          <cell r="K622">
            <v>66</v>
          </cell>
          <cell r="L622">
            <v>66</v>
          </cell>
          <cell r="N622">
            <v>66</v>
          </cell>
          <cell r="O622">
            <v>45</v>
          </cell>
          <cell r="P622">
            <v>33</v>
          </cell>
          <cell r="Q622">
            <v>0.16500000000000001</v>
          </cell>
          <cell r="R622">
            <v>0.1125</v>
          </cell>
          <cell r="S622">
            <v>5.5E-2</v>
          </cell>
          <cell r="T622" t="str">
            <v>--</v>
          </cell>
          <cell r="U622">
            <v>30</v>
          </cell>
          <cell r="V622">
            <v>30</v>
          </cell>
          <cell r="W622">
            <v>30</v>
          </cell>
          <cell r="X622">
            <v>30</v>
          </cell>
          <cell r="Y622">
            <v>30</v>
          </cell>
          <cell r="Z622">
            <v>30</v>
          </cell>
        </row>
        <row r="623">
          <cell r="I623">
            <v>52</v>
          </cell>
          <cell r="J623">
            <v>103</v>
          </cell>
          <cell r="K623">
            <v>82</v>
          </cell>
          <cell r="L623">
            <v>82</v>
          </cell>
          <cell r="N623">
            <v>82</v>
          </cell>
          <cell r="O623">
            <v>56</v>
          </cell>
          <cell r="P623">
            <v>41</v>
          </cell>
          <cell r="Q623">
            <v>0.20499999999999999</v>
          </cell>
          <cell r="R623">
            <v>0.14000000000000001</v>
          </cell>
          <cell r="S623">
            <v>6.8333333333333329E-2</v>
          </cell>
          <cell r="T623" t="str">
            <v>--</v>
          </cell>
          <cell r="U623">
            <v>37</v>
          </cell>
          <cell r="V623">
            <v>37</v>
          </cell>
          <cell r="W623">
            <v>37</v>
          </cell>
          <cell r="X623">
            <v>37</v>
          </cell>
          <cell r="Y623">
            <v>37</v>
          </cell>
          <cell r="Z623">
            <v>37</v>
          </cell>
        </row>
        <row r="624">
          <cell r="I624">
            <v>62</v>
          </cell>
          <cell r="J624">
            <v>124</v>
          </cell>
          <cell r="K624">
            <v>99</v>
          </cell>
          <cell r="L624">
            <v>99</v>
          </cell>
          <cell r="N624">
            <v>99</v>
          </cell>
          <cell r="O624">
            <v>67</v>
          </cell>
          <cell r="P624">
            <v>49</v>
          </cell>
          <cell r="Q624">
            <v>0.245</v>
          </cell>
          <cell r="R624">
            <v>0.16750000000000001</v>
          </cell>
          <cell r="S624">
            <v>8.1666666666666665E-2</v>
          </cell>
          <cell r="T624" t="str">
            <v>--</v>
          </cell>
          <cell r="U624">
            <v>45</v>
          </cell>
          <cell r="V624">
            <v>45</v>
          </cell>
          <cell r="W624">
            <v>45</v>
          </cell>
          <cell r="X624">
            <v>45</v>
          </cell>
          <cell r="Y624">
            <v>45</v>
          </cell>
          <cell r="Z624">
            <v>45</v>
          </cell>
        </row>
        <row r="625">
          <cell r="I625">
            <v>73</v>
          </cell>
          <cell r="J625">
            <v>144</v>
          </cell>
          <cell r="K625">
            <v>115</v>
          </cell>
          <cell r="L625">
            <v>115</v>
          </cell>
          <cell r="N625">
            <v>115</v>
          </cell>
          <cell r="O625">
            <v>79</v>
          </cell>
          <cell r="P625">
            <v>58</v>
          </cell>
          <cell r="Q625">
            <v>0.28999999999999998</v>
          </cell>
          <cell r="R625">
            <v>0.19750000000000001</v>
          </cell>
          <cell r="S625">
            <v>9.6666666666666665E-2</v>
          </cell>
          <cell r="T625" t="str">
            <v>--</v>
          </cell>
          <cell r="U625">
            <v>52</v>
          </cell>
          <cell r="V625">
            <v>52</v>
          </cell>
          <cell r="W625">
            <v>52</v>
          </cell>
          <cell r="X625">
            <v>52</v>
          </cell>
          <cell r="Y625">
            <v>52</v>
          </cell>
          <cell r="Z625">
            <v>52</v>
          </cell>
        </row>
        <row r="626">
          <cell r="I626">
            <v>83</v>
          </cell>
          <cell r="J626">
            <v>165</v>
          </cell>
          <cell r="K626">
            <v>132</v>
          </cell>
          <cell r="L626">
            <v>132</v>
          </cell>
          <cell r="N626">
            <v>132</v>
          </cell>
          <cell r="O626">
            <v>90</v>
          </cell>
          <cell r="P626">
            <v>66</v>
          </cell>
          <cell r="Q626">
            <v>0.33</v>
          </cell>
          <cell r="R626">
            <v>0.22500000000000001</v>
          </cell>
          <cell r="S626">
            <v>0.11</v>
          </cell>
          <cell r="T626" t="str">
            <v>--</v>
          </cell>
          <cell r="U626">
            <v>60</v>
          </cell>
          <cell r="V626">
            <v>60</v>
          </cell>
          <cell r="W626">
            <v>60</v>
          </cell>
          <cell r="X626">
            <v>60</v>
          </cell>
          <cell r="Y626">
            <v>60</v>
          </cell>
          <cell r="Z626">
            <v>60</v>
          </cell>
        </row>
        <row r="627">
          <cell r="I627">
            <v>11</v>
          </cell>
          <cell r="J627">
            <v>29</v>
          </cell>
          <cell r="K627">
            <v>23</v>
          </cell>
          <cell r="L627">
            <v>23</v>
          </cell>
          <cell r="N627">
            <v>23</v>
          </cell>
          <cell r="O627">
            <v>16</v>
          </cell>
          <cell r="P627">
            <v>11</v>
          </cell>
          <cell r="Q627">
            <v>5.5E-2</v>
          </cell>
          <cell r="R627">
            <v>0.04</v>
          </cell>
          <cell r="S627">
            <v>1.8333333333333333E-2</v>
          </cell>
          <cell r="T627" t="str">
            <v>--</v>
          </cell>
          <cell r="U627">
            <v>10</v>
          </cell>
          <cell r="V627">
            <v>10</v>
          </cell>
          <cell r="W627">
            <v>10</v>
          </cell>
          <cell r="X627">
            <v>10</v>
          </cell>
          <cell r="Y627">
            <v>10</v>
          </cell>
          <cell r="Z627">
            <v>10</v>
          </cell>
        </row>
        <row r="628">
          <cell r="I628">
            <v>22</v>
          </cell>
          <cell r="J628">
            <v>57</v>
          </cell>
          <cell r="K628">
            <v>46</v>
          </cell>
          <cell r="L628">
            <v>46</v>
          </cell>
          <cell r="N628">
            <v>46</v>
          </cell>
          <cell r="O628">
            <v>31</v>
          </cell>
          <cell r="P628">
            <v>23</v>
          </cell>
          <cell r="Q628">
            <v>0.115</v>
          </cell>
          <cell r="R628">
            <v>7.7499999999999999E-2</v>
          </cell>
          <cell r="S628">
            <v>3.8333333333333337E-2</v>
          </cell>
          <cell r="T628" t="str">
            <v>--</v>
          </cell>
          <cell r="U628">
            <v>21</v>
          </cell>
          <cell r="V628">
            <v>21</v>
          </cell>
          <cell r="W628">
            <v>21</v>
          </cell>
          <cell r="X628">
            <v>21</v>
          </cell>
          <cell r="Y628">
            <v>21</v>
          </cell>
          <cell r="Z628">
            <v>21</v>
          </cell>
        </row>
        <row r="629">
          <cell r="I629">
            <v>33</v>
          </cell>
          <cell r="J629">
            <v>86</v>
          </cell>
          <cell r="K629">
            <v>68</v>
          </cell>
          <cell r="L629">
            <v>68</v>
          </cell>
          <cell r="N629">
            <v>68</v>
          </cell>
          <cell r="O629">
            <v>47</v>
          </cell>
          <cell r="P629">
            <v>34</v>
          </cell>
          <cell r="Q629">
            <v>0.17</v>
          </cell>
          <cell r="R629">
            <v>0.11749999999999999</v>
          </cell>
          <cell r="S629">
            <v>5.6666666666666671E-2</v>
          </cell>
          <cell r="T629" t="str">
            <v>--</v>
          </cell>
          <cell r="U629">
            <v>31</v>
          </cell>
          <cell r="V629">
            <v>31</v>
          </cell>
          <cell r="W629">
            <v>31</v>
          </cell>
          <cell r="X629">
            <v>31</v>
          </cell>
          <cell r="Y629">
            <v>31</v>
          </cell>
          <cell r="Z629">
            <v>31</v>
          </cell>
        </row>
        <row r="630">
          <cell r="I630">
            <v>44</v>
          </cell>
          <cell r="J630">
            <v>114</v>
          </cell>
          <cell r="K630">
            <v>91</v>
          </cell>
          <cell r="L630">
            <v>91</v>
          </cell>
          <cell r="N630">
            <v>91</v>
          </cell>
          <cell r="O630">
            <v>62</v>
          </cell>
          <cell r="P630">
            <v>46</v>
          </cell>
          <cell r="Q630">
            <v>0.23</v>
          </cell>
          <cell r="R630">
            <v>0.155</v>
          </cell>
          <cell r="S630">
            <v>7.6666666666666675E-2</v>
          </cell>
          <cell r="T630" t="str">
            <v>--</v>
          </cell>
          <cell r="U630">
            <v>41</v>
          </cell>
          <cell r="V630">
            <v>41</v>
          </cell>
          <cell r="W630">
            <v>41</v>
          </cell>
          <cell r="X630">
            <v>41</v>
          </cell>
          <cell r="Y630">
            <v>41</v>
          </cell>
          <cell r="Z630">
            <v>41</v>
          </cell>
        </row>
        <row r="631">
          <cell r="I631">
            <v>55</v>
          </cell>
          <cell r="J631">
            <v>143</v>
          </cell>
          <cell r="K631">
            <v>114</v>
          </cell>
          <cell r="L631">
            <v>114</v>
          </cell>
          <cell r="N631">
            <v>114</v>
          </cell>
          <cell r="O631">
            <v>78</v>
          </cell>
          <cell r="P631">
            <v>57</v>
          </cell>
          <cell r="Q631">
            <v>0.28499999999999998</v>
          </cell>
          <cell r="R631">
            <v>0.19500000000000001</v>
          </cell>
          <cell r="S631">
            <v>9.5000000000000001E-2</v>
          </cell>
          <cell r="T631" t="str">
            <v>--</v>
          </cell>
          <cell r="U631">
            <v>52</v>
          </cell>
          <cell r="V631">
            <v>52</v>
          </cell>
          <cell r="W631">
            <v>52</v>
          </cell>
          <cell r="X631">
            <v>52</v>
          </cell>
          <cell r="Y631">
            <v>52</v>
          </cell>
          <cell r="Z631">
            <v>52</v>
          </cell>
        </row>
        <row r="632">
          <cell r="I632">
            <v>66</v>
          </cell>
          <cell r="J632">
            <v>171</v>
          </cell>
          <cell r="K632">
            <v>137</v>
          </cell>
          <cell r="L632">
            <v>137</v>
          </cell>
          <cell r="N632">
            <v>137</v>
          </cell>
          <cell r="O632">
            <v>93</v>
          </cell>
          <cell r="P632">
            <v>68</v>
          </cell>
          <cell r="Q632">
            <v>0.34</v>
          </cell>
          <cell r="R632">
            <v>0.23250000000000001</v>
          </cell>
          <cell r="S632">
            <v>0.11333333333333334</v>
          </cell>
          <cell r="T632" t="str">
            <v>--</v>
          </cell>
          <cell r="U632">
            <v>62</v>
          </cell>
          <cell r="V632">
            <v>62</v>
          </cell>
          <cell r="W632">
            <v>62</v>
          </cell>
          <cell r="X632">
            <v>62</v>
          </cell>
          <cell r="Y632">
            <v>62</v>
          </cell>
          <cell r="Z632">
            <v>62</v>
          </cell>
        </row>
        <row r="633">
          <cell r="I633">
            <v>77</v>
          </cell>
          <cell r="J633">
            <v>200</v>
          </cell>
          <cell r="K633">
            <v>160</v>
          </cell>
          <cell r="L633">
            <v>160</v>
          </cell>
          <cell r="N633">
            <v>160</v>
          </cell>
          <cell r="O633">
            <v>109</v>
          </cell>
          <cell r="P633">
            <v>80</v>
          </cell>
          <cell r="Q633">
            <v>0.4</v>
          </cell>
          <cell r="R633">
            <v>0.27250000000000002</v>
          </cell>
          <cell r="S633">
            <v>0.13333333333333333</v>
          </cell>
          <cell r="T633" t="str">
            <v>--</v>
          </cell>
          <cell r="U633">
            <v>73</v>
          </cell>
          <cell r="V633">
            <v>73</v>
          </cell>
          <cell r="W633">
            <v>73</v>
          </cell>
          <cell r="X633">
            <v>73</v>
          </cell>
          <cell r="Y633">
            <v>73</v>
          </cell>
          <cell r="Z633">
            <v>73</v>
          </cell>
        </row>
        <row r="634">
          <cell r="I634">
            <v>88</v>
          </cell>
          <cell r="J634">
            <v>228</v>
          </cell>
          <cell r="K634">
            <v>182</v>
          </cell>
          <cell r="L634">
            <v>182</v>
          </cell>
          <cell r="N634">
            <v>182</v>
          </cell>
          <cell r="O634">
            <v>124</v>
          </cell>
          <cell r="P634">
            <v>91</v>
          </cell>
          <cell r="Q634">
            <v>0.45500000000000002</v>
          </cell>
          <cell r="R634">
            <v>0.31</v>
          </cell>
          <cell r="S634">
            <v>0.15166666666666667</v>
          </cell>
          <cell r="T634" t="str">
            <v>--</v>
          </cell>
          <cell r="U634">
            <v>83</v>
          </cell>
          <cell r="V634">
            <v>83</v>
          </cell>
          <cell r="W634">
            <v>83</v>
          </cell>
          <cell r="X634">
            <v>83</v>
          </cell>
          <cell r="Y634">
            <v>83</v>
          </cell>
          <cell r="Z634">
            <v>83</v>
          </cell>
        </row>
        <row r="635">
          <cell r="I635">
            <v>21</v>
          </cell>
          <cell r="J635">
            <v>0</v>
          </cell>
          <cell r="K635">
            <v>0</v>
          </cell>
          <cell r="L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 t="str">
            <v>--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</row>
        <row r="636">
          <cell r="I636">
            <v>43</v>
          </cell>
          <cell r="J636">
            <v>0</v>
          </cell>
          <cell r="K636">
            <v>0</v>
          </cell>
          <cell r="L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 t="str">
            <v>--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</row>
        <row r="637">
          <cell r="I637">
            <v>64</v>
          </cell>
          <cell r="J637">
            <v>0</v>
          </cell>
          <cell r="K637">
            <v>0</v>
          </cell>
          <cell r="L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 t="str">
            <v>--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</row>
        <row r="638">
          <cell r="I638">
            <v>85</v>
          </cell>
          <cell r="J638">
            <v>0</v>
          </cell>
          <cell r="K638">
            <v>0</v>
          </cell>
          <cell r="L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 t="str">
            <v>--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</row>
        <row r="639">
          <cell r="I639">
            <v>107</v>
          </cell>
          <cell r="J639">
            <v>0</v>
          </cell>
          <cell r="K639">
            <v>0</v>
          </cell>
          <cell r="L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 t="str">
            <v>--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</row>
        <row r="640">
          <cell r="I640">
            <v>128</v>
          </cell>
          <cell r="J640">
            <v>0</v>
          </cell>
          <cell r="K640">
            <v>0</v>
          </cell>
          <cell r="L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 t="str">
            <v>--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</row>
        <row r="641">
          <cell r="I641">
            <v>149</v>
          </cell>
          <cell r="J641">
            <v>0</v>
          </cell>
          <cell r="K641">
            <v>0</v>
          </cell>
          <cell r="L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 t="str">
            <v>--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</row>
        <row r="642">
          <cell r="I642">
            <v>170</v>
          </cell>
          <cell r="J642">
            <v>0</v>
          </cell>
          <cell r="K642">
            <v>0</v>
          </cell>
          <cell r="L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 t="str">
            <v>--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</row>
      </sheetData>
      <sheetData sheetId="4"/>
      <sheetData sheetId="5"/>
      <sheetData sheetId="6"/>
      <sheetData sheetId="7"/>
      <sheetData sheetId="8"/>
      <sheetData sheetId="9">
        <row r="42">
          <cell r="B42"/>
          <cell r="C42" t="str">
            <v>hp</v>
          </cell>
          <cell r="D42" t="str">
            <v>mp</v>
          </cell>
          <cell r="E42" t="str">
            <v>力量</v>
          </cell>
          <cell r="F42" t="str">
            <v>防御力</v>
          </cell>
          <cell r="G42" t="str">
            <v>魔法攻击</v>
          </cell>
          <cell r="H42" t="str">
            <v>敏捷</v>
          </cell>
          <cell r="I42" t="str">
            <v>幸运</v>
          </cell>
          <cell r="J42" t="str">
            <v>风</v>
          </cell>
          <cell r="K42" t="str">
            <v>雷</v>
          </cell>
          <cell r="L42" t="str">
            <v>水</v>
          </cell>
          <cell r="M42" t="str">
            <v>火</v>
          </cell>
          <cell r="N42" t="str">
            <v>暗</v>
          </cell>
          <cell r="O42" t="str">
            <v>光</v>
          </cell>
        </row>
        <row r="43">
          <cell r="B43" t="str">
            <v>下级职业</v>
          </cell>
          <cell r="C43">
            <v>5</v>
          </cell>
          <cell r="D43">
            <v>4</v>
          </cell>
          <cell r="E43">
            <v>4</v>
          </cell>
          <cell r="F43">
            <v>4</v>
          </cell>
          <cell r="G43">
            <v>4</v>
          </cell>
          <cell r="H43">
            <v>3</v>
          </cell>
          <cell r="I43">
            <v>2</v>
          </cell>
          <cell r="J43">
            <v>2</v>
          </cell>
          <cell r="K43">
            <v>2</v>
          </cell>
          <cell r="L43">
            <v>2</v>
          </cell>
          <cell r="M43">
            <v>2</v>
          </cell>
          <cell r="N43">
            <v>2</v>
          </cell>
          <cell r="O43">
            <v>5</v>
          </cell>
        </row>
        <row r="44">
          <cell r="B44" t="str">
            <v>上级职业</v>
          </cell>
          <cell r="C44">
            <v>6</v>
          </cell>
          <cell r="D44">
            <v>4.8</v>
          </cell>
          <cell r="E44">
            <v>4.8</v>
          </cell>
          <cell r="F44">
            <v>4.8</v>
          </cell>
          <cell r="G44">
            <v>4.8</v>
          </cell>
          <cell r="H44">
            <v>3.5999999999999996</v>
          </cell>
          <cell r="I44">
            <v>2.4</v>
          </cell>
          <cell r="J44">
            <v>2.4</v>
          </cell>
          <cell r="K44">
            <v>2.4</v>
          </cell>
          <cell r="L44">
            <v>2.4</v>
          </cell>
          <cell r="M44">
            <v>2.4</v>
          </cell>
          <cell r="N44">
            <v>2.4</v>
          </cell>
          <cell r="O44">
            <v>2.4</v>
          </cell>
        </row>
        <row r="45">
          <cell r="B45" t="str">
            <v>终极职业</v>
          </cell>
          <cell r="C45">
            <v>7.1999999999999993</v>
          </cell>
          <cell r="D45">
            <v>5.76</v>
          </cell>
          <cell r="E45">
            <v>5.76</v>
          </cell>
          <cell r="F45">
            <v>5.76</v>
          </cell>
          <cell r="G45">
            <v>5.76</v>
          </cell>
          <cell r="H45">
            <v>4.3199999999999994</v>
          </cell>
          <cell r="I45">
            <v>2.88</v>
          </cell>
          <cell r="J45">
            <v>2.88</v>
          </cell>
          <cell r="K45">
            <v>2.88</v>
          </cell>
          <cell r="L45">
            <v>2.88</v>
          </cell>
          <cell r="M45">
            <v>2.88</v>
          </cell>
          <cell r="N45">
            <v>2.88</v>
          </cell>
          <cell r="O45">
            <v>2.88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X642"/>
  <sheetViews>
    <sheetView topLeftCell="A610" workbookViewId="0">
      <selection activeCell="K3" sqref="K3:K642"/>
    </sheetView>
  </sheetViews>
  <sheetFormatPr defaultRowHeight="12.75" x14ac:dyDescent="0.2"/>
  <cols>
    <col min="1" max="2" width="9" style="1"/>
    <col min="3" max="3" width="12.125" style="1" customWidth="1"/>
    <col min="4" max="4" width="23.875" style="1" customWidth="1"/>
    <col min="5" max="7" width="8.875" style="1" customWidth="1"/>
    <col min="8" max="10" width="9" style="1"/>
    <col min="11" max="11" width="13" style="1" customWidth="1"/>
    <col min="12" max="16384" width="9" style="1"/>
  </cols>
  <sheetData>
    <row r="2" spans="2:50" x14ac:dyDescent="0.2">
      <c r="B2" s="16" t="s">
        <v>5</v>
      </c>
      <c r="C2" s="16" t="s">
        <v>117</v>
      </c>
      <c r="D2" s="17" t="s">
        <v>0</v>
      </c>
      <c r="E2" s="17" t="s">
        <v>56</v>
      </c>
      <c r="F2" s="17" t="s">
        <v>57</v>
      </c>
      <c r="G2" s="17" t="s">
        <v>58</v>
      </c>
      <c r="H2" s="17" t="s">
        <v>1</v>
      </c>
      <c r="I2" s="17" t="s">
        <v>129</v>
      </c>
      <c r="J2" s="17" t="s">
        <v>2</v>
      </c>
      <c r="K2" s="17" t="s">
        <v>130</v>
      </c>
      <c r="L2" s="17" t="s">
        <v>3</v>
      </c>
      <c r="M2" s="17" t="s">
        <v>4</v>
      </c>
      <c r="N2" s="16" t="s">
        <v>6</v>
      </c>
      <c r="O2" s="16" t="s">
        <v>7</v>
      </c>
      <c r="P2" s="17" t="s">
        <v>8</v>
      </c>
      <c r="Q2" s="17" t="s">
        <v>9</v>
      </c>
      <c r="R2" s="17" t="s">
        <v>10</v>
      </c>
      <c r="S2" s="17" t="s">
        <v>11</v>
      </c>
      <c r="T2" s="17" t="s">
        <v>12</v>
      </c>
      <c r="U2" s="17" t="s">
        <v>13</v>
      </c>
      <c r="V2" s="17" t="s">
        <v>14</v>
      </c>
      <c r="W2" s="17" t="s">
        <v>15</v>
      </c>
      <c r="X2" s="17" t="s">
        <v>47</v>
      </c>
      <c r="Y2" s="17" t="s">
        <v>48</v>
      </c>
      <c r="Z2" s="17" t="s">
        <v>49</v>
      </c>
      <c r="AA2" s="17" t="s">
        <v>50</v>
      </c>
      <c r="AB2" s="17" t="s">
        <v>51</v>
      </c>
      <c r="AC2" s="17" t="s">
        <v>52</v>
      </c>
      <c r="AD2" s="17" t="s">
        <v>53</v>
      </c>
      <c r="AE2" s="17" t="s">
        <v>16</v>
      </c>
      <c r="AF2" s="17" t="s">
        <v>17</v>
      </c>
      <c r="AG2" s="17" t="s">
        <v>18</v>
      </c>
      <c r="AH2" s="17" t="s">
        <v>19</v>
      </c>
      <c r="AI2" s="17" t="s">
        <v>20</v>
      </c>
      <c r="AJ2" s="14"/>
    </row>
    <row r="3" spans="2:50" x14ac:dyDescent="0.2">
      <c r="B3" s="16">
        <v>1</v>
      </c>
      <c r="C3" s="16" t="str">
        <f t="shared" ref="C3:C66" ca="1" si="0">VLOOKUP((VLOOKUP(J3,weaponn1,2,FALSE)&amp;INT(RAND()*(9-1)+1)),imge1,4,FALSE)</f>
        <v>IC1001</v>
      </c>
      <c r="D3" s="16" t="str">
        <f ca="1">E3&amp;F3&amp;G3</f>
        <v>神秘的颓废重锤</v>
      </c>
      <c r="E3" s="16" t="str">
        <f t="shared" ref="E3:E66" ca="1" si="1">VLOOKUP(H3,weapon3,INT(RAND()*(6-2)+2),FALSE)</f>
        <v>神秘的</v>
      </c>
      <c r="F3" s="16" t="str">
        <f t="shared" ref="F3:F66" ca="1" si="2">VLOOKUP(INT(RAND()*(21-1)+1),weapon4,2,FALSE)</f>
        <v>颓废</v>
      </c>
      <c r="G3" s="16" t="str">
        <f t="shared" ref="G3:G66" ca="1" si="3">VLOOKUP(J3,weapon2,INT(RAND()*(5-2)+2),FALSE)</f>
        <v>重锤</v>
      </c>
      <c r="H3" s="16" t="s">
        <v>21</v>
      </c>
      <c r="I3" s="19" t="s">
        <v>26</v>
      </c>
      <c r="J3" s="3" t="s">
        <v>27</v>
      </c>
      <c r="K3" s="16">
        <f>VLOOKUP(J3,profession1,5,FALSE)</f>
        <v>0</v>
      </c>
      <c r="L3" s="16">
        <v>1</v>
      </c>
      <c r="M3" s="16">
        <f>[1]武器表!$I3</f>
        <v>21</v>
      </c>
      <c r="N3" s="16">
        <f>[1]武器表!$J3</f>
        <v>11</v>
      </c>
      <c r="O3" s="16">
        <f>[1]武器表!$K3</f>
        <v>3</v>
      </c>
      <c r="P3" s="16">
        <f>[1]武器表!$L3</f>
        <v>6</v>
      </c>
      <c r="Q3" s="16">
        <f>[1]武器表!$M3</f>
        <v>7</v>
      </c>
      <c r="R3" s="16">
        <f>[1]武器表!$N3</f>
        <v>1</v>
      </c>
      <c r="S3" s="16">
        <f>[1]武器表!$O3</f>
        <v>3</v>
      </c>
      <c r="T3" s="16">
        <f>[1]武器表!$P3</f>
        <v>3</v>
      </c>
      <c r="U3" s="20">
        <f>[1]武器表!$Q3</f>
        <v>1.4999999999999999E-2</v>
      </c>
      <c r="V3" s="20">
        <f>[1]武器表!$R3</f>
        <v>7.4999999999999997E-3</v>
      </c>
      <c r="W3" s="20">
        <f>[1]武器表!$S3</f>
        <v>5.0000000000000001E-3</v>
      </c>
      <c r="X3" s="20">
        <f>[1]武器表!$AB3</f>
        <v>0.08</v>
      </c>
      <c r="Y3" s="16">
        <f>[1]武器表!V3</f>
        <v>3</v>
      </c>
      <c r="Z3" s="16">
        <f>[1]武器表!W3</f>
        <v>4</v>
      </c>
      <c r="AA3" s="16">
        <f>[1]武器表!X3</f>
        <v>2</v>
      </c>
      <c r="AB3" s="16">
        <f>[1]武器表!Y3</f>
        <v>4</v>
      </c>
      <c r="AC3" s="16">
        <f>[1]武器表!Z3</f>
        <v>3</v>
      </c>
      <c r="AD3" s="16">
        <f>[1]武器表!AA3</f>
        <v>8</v>
      </c>
      <c r="AE3" s="20">
        <f>X3*0.8</f>
        <v>6.4000000000000001E-2</v>
      </c>
      <c r="AF3" s="20">
        <f>X3*0.8</f>
        <v>6.4000000000000001E-2</v>
      </c>
      <c r="AG3" s="20">
        <f>X3*0.8</f>
        <v>6.4000000000000001E-2</v>
      </c>
      <c r="AH3" s="20">
        <f>X3*0.8</f>
        <v>6.4000000000000001E-2</v>
      </c>
      <c r="AI3" s="20">
        <f>X3*0.8</f>
        <v>6.4000000000000001E-2</v>
      </c>
      <c r="AJ3" s="21"/>
    </row>
    <row r="4" spans="2:50" ht="15" x14ac:dyDescent="0.3">
      <c r="B4" s="16">
        <v>2</v>
      </c>
      <c r="C4" s="16" t="str">
        <f t="shared" ca="1" si="0"/>
        <v>IC1001</v>
      </c>
      <c r="D4" s="16" t="str">
        <f t="shared" ref="D4:D67" ca="1" si="4">E4&amp;F4&amp;G4</f>
        <v>神秘的空灵轻锤</v>
      </c>
      <c r="E4" s="16" t="str">
        <f t="shared" ca="1" si="1"/>
        <v>神秘的</v>
      </c>
      <c r="F4" s="16" t="str">
        <f t="shared" ca="1" si="2"/>
        <v>空灵</v>
      </c>
      <c r="G4" s="16" t="str">
        <f t="shared" ca="1" si="3"/>
        <v>轻锤</v>
      </c>
      <c r="H4" s="16" t="s">
        <v>22</v>
      </c>
      <c r="I4" s="19" t="s">
        <v>26</v>
      </c>
      <c r="J4" s="3" t="s">
        <v>27</v>
      </c>
      <c r="K4" s="16">
        <f t="shared" ref="K4:K66" si="5">VLOOKUP(J4,profession1,5,FALSE)</f>
        <v>0</v>
      </c>
      <c r="L4" s="16">
        <v>2</v>
      </c>
      <c r="M4" s="16">
        <f>[1]武器表!$I4</f>
        <v>41</v>
      </c>
      <c r="N4" s="16">
        <f>[1]武器表!$J4</f>
        <v>23</v>
      </c>
      <c r="O4" s="16">
        <f>[1]武器表!$K4</f>
        <v>5</v>
      </c>
      <c r="P4" s="16">
        <f>[1]武器表!$L4</f>
        <v>13</v>
      </c>
      <c r="Q4" s="16">
        <f>[1]武器表!$M4</f>
        <v>14</v>
      </c>
      <c r="R4" s="16">
        <f>[1]武器表!$N4</f>
        <v>2</v>
      </c>
      <c r="S4" s="16">
        <f>[1]武器表!$O4</f>
        <v>6</v>
      </c>
      <c r="T4" s="16">
        <f>[1]武器表!$P4</f>
        <v>6</v>
      </c>
      <c r="U4" s="20">
        <f>[1]武器表!$Q4</f>
        <v>0.03</v>
      </c>
      <c r="V4" s="20">
        <f>[1]武器表!$R4</f>
        <v>1.4999999999999999E-2</v>
      </c>
      <c r="W4" s="20">
        <f>[1]武器表!$S4</f>
        <v>0.01</v>
      </c>
      <c r="X4" s="20">
        <f>[1]武器表!$AB4</f>
        <v>0.08</v>
      </c>
      <c r="Y4" s="16">
        <f>[1]武器表!V4</f>
        <v>6</v>
      </c>
      <c r="Z4" s="16">
        <f>[1]武器表!W4</f>
        <v>7</v>
      </c>
      <c r="AA4" s="16">
        <f>[1]武器表!X4</f>
        <v>4</v>
      </c>
      <c r="AB4" s="16">
        <f>[1]武器表!Y4</f>
        <v>7</v>
      </c>
      <c r="AC4" s="16">
        <f>[1]武器表!Z4</f>
        <v>6</v>
      </c>
      <c r="AD4" s="16">
        <f>[1]武器表!AA4</f>
        <v>16</v>
      </c>
      <c r="AE4" s="20">
        <f t="shared" ref="AE4:AE67" si="6">X4*0.8</f>
        <v>6.4000000000000001E-2</v>
      </c>
      <c r="AF4" s="20">
        <f t="shared" ref="AF4:AF67" si="7">X4*0.8</f>
        <v>6.4000000000000001E-2</v>
      </c>
      <c r="AG4" s="20">
        <f t="shared" ref="AG4:AG67" si="8">X4*0.8</f>
        <v>6.4000000000000001E-2</v>
      </c>
      <c r="AH4" s="20">
        <f t="shared" ref="AH4:AH67" si="9">X4*0.8</f>
        <v>6.4000000000000001E-2</v>
      </c>
      <c r="AI4" s="20">
        <f t="shared" ref="AI4:AI67" si="10">X4*0.8</f>
        <v>6.4000000000000001E-2</v>
      </c>
      <c r="AJ4" s="21"/>
      <c r="AM4" s="16">
        <v>1</v>
      </c>
      <c r="AN4" s="46" t="s">
        <v>1123</v>
      </c>
      <c r="AO4" s="17" t="s">
        <v>118</v>
      </c>
      <c r="AP4" s="17" t="s">
        <v>119</v>
      </c>
      <c r="AQ4" s="17" t="s">
        <v>120</v>
      </c>
      <c r="AR4" s="16">
        <f>VLOOKUP(AO4,AT$4:AU$15,2,FALSE)</f>
        <v>0</v>
      </c>
      <c r="AT4" s="17" t="s">
        <v>118</v>
      </c>
      <c r="AU4" s="16">
        <v>0</v>
      </c>
      <c r="AW4" s="17" t="s">
        <v>83</v>
      </c>
      <c r="AX4" s="16">
        <v>0</v>
      </c>
    </row>
    <row r="5" spans="2:50" ht="15" x14ac:dyDescent="0.3">
      <c r="B5" s="16">
        <v>3</v>
      </c>
      <c r="C5" s="16" t="str">
        <f t="shared" ca="1" si="0"/>
        <v>IC1028</v>
      </c>
      <c r="D5" s="16" t="str">
        <f t="shared" ca="1" si="4"/>
        <v>璀璨的晨曦重锤</v>
      </c>
      <c r="E5" s="16" t="str">
        <f t="shared" ca="1" si="1"/>
        <v>璀璨的</v>
      </c>
      <c r="F5" s="16" t="str">
        <f t="shared" ca="1" si="2"/>
        <v>晨曦</v>
      </c>
      <c r="G5" s="16" t="str">
        <f t="shared" ca="1" si="3"/>
        <v>重锤</v>
      </c>
      <c r="H5" s="16" t="s">
        <v>22</v>
      </c>
      <c r="I5" s="19" t="s">
        <v>26</v>
      </c>
      <c r="J5" s="3" t="s">
        <v>27</v>
      </c>
      <c r="K5" s="16">
        <f t="shared" si="5"/>
        <v>0</v>
      </c>
      <c r="L5" s="16">
        <v>3</v>
      </c>
      <c r="M5" s="16">
        <f>[1]武器表!$I5</f>
        <v>62</v>
      </c>
      <c r="N5" s="16">
        <f>[1]武器表!$J5</f>
        <v>34</v>
      </c>
      <c r="O5" s="16">
        <f>[1]武器表!$K5</f>
        <v>8</v>
      </c>
      <c r="P5" s="16">
        <f>[1]武器表!$L5</f>
        <v>19</v>
      </c>
      <c r="Q5" s="16">
        <f>[1]武器表!$M5</f>
        <v>21</v>
      </c>
      <c r="R5" s="16">
        <f>[1]武器表!$N5</f>
        <v>3</v>
      </c>
      <c r="S5" s="16">
        <f>[1]武器表!$O5</f>
        <v>9</v>
      </c>
      <c r="T5" s="16">
        <f>[1]武器表!$P5</f>
        <v>10</v>
      </c>
      <c r="U5" s="20">
        <f>[1]武器表!$Q5</f>
        <v>0.05</v>
      </c>
      <c r="V5" s="20">
        <f>[1]武器表!$R5</f>
        <v>2.2499999999999999E-2</v>
      </c>
      <c r="W5" s="20">
        <f>[1]武器表!$S5</f>
        <v>1.6666666666666666E-2</v>
      </c>
      <c r="X5" s="20">
        <f>[1]武器表!$AB5</f>
        <v>0.11066666666666666</v>
      </c>
      <c r="Y5" s="16">
        <f>[1]武器表!V5</f>
        <v>10</v>
      </c>
      <c r="Z5" s="16">
        <f>[1]武器表!W5</f>
        <v>11</v>
      </c>
      <c r="AA5" s="16">
        <f>[1]武器表!X5</f>
        <v>7</v>
      </c>
      <c r="AB5" s="16">
        <f>[1]武器表!Y5</f>
        <v>11</v>
      </c>
      <c r="AC5" s="16">
        <f>[1]武器表!Z5</f>
        <v>10</v>
      </c>
      <c r="AD5" s="16">
        <f>[1]武器表!AA5</f>
        <v>24</v>
      </c>
      <c r="AE5" s="20">
        <f t="shared" si="6"/>
        <v>8.8533333333333339E-2</v>
      </c>
      <c r="AF5" s="20">
        <f t="shared" si="7"/>
        <v>8.8533333333333339E-2</v>
      </c>
      <c r="AG5" s="20">
        <f t="shared" si="8"/>
        <v>8.8533333333333339E-2</v>
      </c>
      <c r="AH5" s="20">
        <f t="shared" si="9"/>
        <v>8.8533333333333339E-2</v>
      </c>
      <c r="AI5" s="20">
        <f t="shared" si="10"/>
        <v>8.8533333333333339E-2</v>
      </c>
      <c r="AJ5" s="21"/>
      <c r="AM5" s="16">
        <v>2</v>
      </c>
      <c r="AN5" s="15" t="s">
        <v>60</v>
      </c>
      <c r="AO5" s="17" t="s">
        <v>81</v>
      </c>
      <c r="AP5" s="17" t="s">
        <v>121</v>
      </c>
      <c r="AQ5" s="17" t="s">
        <v>122</v>
      </c>
      <c r="AR5" s="16">
        <f t="shared" ref="AR5:AR23" si="11">VLOOKUP(AO5,AT$4:AU$15,2,FALSE)</f>
        <v>1</v>
      </c>
      <c r="AT5" s="17" t="s">
        <v>54</v>
      </c>
      <c r="AU5" s="16">
        <v>1</v>
      </c>
      <c r="AW5" s="17" t="s">
        <v>54</v>
      </c>
      <c r="AX5" s="16">
        <v>1</v>
      </c>
    </row>
    <row r="6" spans="2:50" x14ac:dyDescent="0.2">
      <c r="B6" s="16">
        <v>4</v>
      </c>
      <c r="C6" s="16" t="str">
        <f t="shared" ca="1" si="0"/>
        <v>IC1033</v>
      </c>
      <c r="D6" s="16" t="str">
        <f t="shared" ca="1" si="4"/>
        <v>神奇的混乱轻锤</v>
      </c>
      <c r="E6" s="16" t="str">
        <f t="shared" ca="1" si="1"/>
        <v>神奇的</v>
      </c>
      <c r="F6" s="16" t="str">
        <f t="shared" ca="1" si="2"/>
        <v>混乱</v>
      </c>
      <c r="G6" s="16" t="str">
        <f t="shared" ca="1" si="3"/>
        <v>轻锤</v>
      </c>
      <c r="H6" s="16" t="s">
        <v>21</v>
      </c>
      <c r="I6" s="19" t="s">
        <v>26</v>
      </c>
      <c r="J6" s="3" t="s">
        <v>27</v>
      </c>
      <c r="K6" s="16">
        <f t="shared" si="5"/>
        <v>0</v>
      </c>
      <c r="L6" s="16">
        <v>4</v>
      </c>
      <c r="M6" s="16">
        <f>[1]武器表!$I6</f>
        <v>82</v>
      </c>
      <c r="N6" s="16">
        <f>[1]武器表!$J6</f>
        <v>46</v>
      </c>
      <c r="O6" s="16">
        <f>[1]武器表!$K6</f>
        <v>10</v>
      </c>
      <c r="P6" s="16">
        <f>[1]武器表!$L6</f>
        <v>25</v>
      </c>
      <c r="Q6" s="16">
        <f>[1]武器表!$M6</f>
        <v>28</v>
      </c>
      <c r="R6" s="16">
        <f>[1]武器表!$N6</f>
        <v>4</v>
      </c>
      <c r="S6" s="16">
        <f>[1]武器表!$O6</f>
        <v>12</v>
      </c>
      <c r="T6" s="16">
        <f>[1]武器表!$P6</f>
        <v>13</v>
      </c>
      <c r="U6" s="20">
        <f>[1]武器表!$Q6</f>
        <v>6.5000000000000002E-2</v>
      </c>
      <c r="V6" s="20">
        <f>[1]武器表!$R6</f>
        <v>0.03</v>
      </c>
      <c r="W6" s="20">
        <f>[1]武器表!$S6</f>
        <v>2.1666666666666664E-2</v>
      </c>
      <c r="X6" s="20">
        <f>[1]武器表!$AB6</f>
        <v>0.14666666666666667</v>
      </c>
      <c r="Y6" s="16">
        <f>[1]武器表!V6</f>
        <v>13</v>
      </c>
      <c r="Z6" s="16">
        <f>[1]武器表!W6</f>
        <v>15</v>
      </c>
      <c r="AA6" s="16">
        <f>[1]武器表!X6</f>
        <v>9</v>
      </c>
      <c r="AB6" s="16">
        <f>[1]武器表!Y6</f>
        <v>15</v>
      </c>
      <c r="AC6" s="16">
        <f>[1]武器表!Z6</f>
        <v>13</v>
      </c>
      <c r="AD6" s="16">
        <f>[1]武器表!AA6</f>
        <v>32</v>
      </c>
      <c r="AE6" s="20">
        <f t="shared" si="6"/>
        <v>0.11733333333333335</v>
      </c>
      <c r="AF6" s="20">
        <f t="shared" si="7"/>
        <v>0.11733333333333335</v>
      </c>
      <c r="AG6" s="20">
        <f t="shared" si="8"/>
        <v>0.11733333333333335</v>
      </c>
      <c r="AH6" s="20">
        <f t="shared" si="9"/>
        <v>0.11733333333333335</v>
      </c>
      <c r="AI6" s="20">
        <f t="shared" si="10"/>
        <v>0.11733333333333335</v>
      </c>
      <c r="AJ6" s="21"/>
      <c r="AM6" s="16">
        <v>3</v>
      </c>
      <c r="AN6" s="15" t="s">
        <v>61</v>
      </c>
      <c r="AO6" s="17" t="s">
        <v>80</v>
      </c>
      <c r="AP6" s="17" t="s">
        <v>123</v>
      </c>
      <c r="AQ6" s="17" t="s">
        <v>124</v>
      </c>
      <c r="AR6" s="16">
        <f t="shared" si="11"/>
        <v>5</v>
      </c>
      <c r="AT6" s="17" t="s">
        <v>82</v>
      </c>
      <c r="AU6" s="16">
        <v>0</v>
      </c>
      <c r="AW6" s="17" t="s">
        <v>82</v>
      </c>
      <c r="AX6" s="16">
        <v>2</v>
      </c>
    </row>
    <row r="7" spans="2:50" ht="15" x14ac:dyDescent="0.3">
      <c r="B7" s="16">
        <v>5</v>
      </c>
      <c r="C7" s="16" t="str">
        <f t="shared" ca="1" si="0"/>
        <v>IC1001</v>
      </c>
      <c r="D7" s="16" t="str">
        <f t="shared" ca="1" si="4"/>
        <v>神奇的遗迹轻锤</v>
      </c>
      <c r="E7" s="16" t="str">
        <f t="shared" ca="1" si="1"/>
        <v>神奇的</v>
      </c>
      <c r="F7" s="16" t="str">
        <f t="shared" ca="1" si="2"/>
        <v>遗迹</v>
      </c>
      <c r="G7" s="16" t="str">
        <f t="shared" ca="1" si="3"/>
        <v>轻锤</v>
      </c>
      <c r="H7" s="16" t="s">
        <v>22</v>
      </c>
      <c r="I7" s="19" t="s">
        <v>26</v>
      </c>
      <c r="J7" s="3" t="s">
        <v>27</v>
      </c>
      <c r="K7" s="16">
        <f t="shared" si="5"/>
        <v>0</v>
      </c>
      <c r="L7" s="16">
        <v>5</v>
      </c>
      <c r="M7" s="16">
        <f>[1]武器表!$I7</f>
        <v>103</v>
      </c>
      <c r="N7" s="16">
        <f>[1]武器表!$J7</f>
        <v>57</v>
      </c>
      <c r="O7" s="16">
        <f>[1]武器表!$K7</f>
        <v>13</v>
      </c>
      <c r="P7" s="16">
        <f>[1]武器表!$L7</f>
        <v>32</v>
      </c>
      <c r="Q7" s="16">
        <f>[1]武器表!$M7</f>
        <v>35</v>
      </c>
      <c r="R7" s="16">
        <f>[1]武器表!$N7</f>
        <v>4</v>
      </c>
      <c r="S7" s="16">
        <f>[1]武器表!$O7</f>
        <v>16</v>
      </c>
      <c r="T7" s="16">
        <f>[1]武器表!$P7</f>
        <v>16</v>
      </c>
      <c r="U7" s="20">
        <f>[1]武器表!$Q7</f>
        <v>0.08</v>
      </c>
      <c r="V7" s="20">
        <f>[1]武器表!$R7</f>
        <v>0.04</v>
      </c>
      <c r="W7" s="20">
        <f>[1]武器表!$S7</f>
        <v>2.6666666666666665E-2</v>
      </c>
      <c r="X7" s="20">
        <f>[1]武器表!$AB7</f>
        <v>0.184</v>
      </c>
      <c r="Y7" s="16">
        <f>[1]武器表!V7</f>
        <v>16</v>
      </c>
      <c r="Z7" s="16">
        <f>[1]武器表!W7</f>
        <v>18</v>
      </c>
      <c r="AA7" s="16">
        <f>[1]武器表!X7</f>
        <v>11</v>
      </c>
      <c r="AB7" s="16">
        <f>[1]武器表!Y7</f>
        <v>18</v>
      </c>
      <c r="AC7" s="16">
        <f>[1]武器表!Z7</f>
        <v>16</v>
      </c>
      <c r="AD7" s="16">
        <f>[1]武器表!AA7</f>
        <v>40</v>
      </c>
      <c r="AE7" s="20">
        <f t="shared" si="6"/>
        <v>0.1472</v>
      </c>
      <c r="AF7" s="20">
        <f t="shared" si="7"/>
        <v>0.1472</v>
      </c>
      <c r="AG7" s="20">
        <f t="shared" si="8"/>
        <v>0.1472</v>
      </c>
      <c r="AH7" s="20">
        <f t="shared" si="9"/>
        <v>0.1472</v>
      </c>
      <c r="AI7" s="20">
        <f t="shared" si="10"/>
        <v>0.1472</v>
      </c>
      <c r="AJ7" s="21"/>
      <c r="AM7" s="16">
        <v>4</v>
      </c>
      <c r="AN7" s="15" t="s">
        <v>62</v>
      </c>
      <c r="AO7" s="17" t="s">
        <v>147</v>
      </c>
      <c r="AP7" s="17" t="s">
        <v>148</v>
      </c>
      <c r="AQ7" s="17" t="s">
        <v>124</v>
      </c>
      <c r="AR7" s="16">
        <f t="shared" si="11"/>
        <v>9</v>
      </c>
      <c r="AT7" s="17" t="s">
        <v>152</v>
      </c>
      <c r="AU7" s="16">
        <v>5</v>
      </c>
      <c r="AW7" s="17" t="s">
        <v>132</v>
      </c>
      <c r="AX7" s="16">
        <v>3</v>
      </c>
    </row>
    <row r="8" spans="2:50" ht="15" x14ac:dyDescent="0.3">
      <c r="B8" s="16">
        <v>6</v>
      </c>
      <c r="C8" s="16" t="str">
        <f t="shared" ca="1" si="0"/>
        <v>IC1016</v>
      </c>
      <c r="D8" s="16" t="str">
        <f t="shared" ca="1" si="4"/>
        <v>神奇的玄铁重锤</v>
      </c>
      <c r="E8" s="16" t="str">
        <f t="shared" ca="1" si="1"/>
        <v>神奇的</v>
      </c>
      <c r="F8" s="16" t="str">
        <f t="shared" ca="1" si="2"/>
        <v>玄铁</v>
      </c>
      <c r="G8" s="16" t="str">
        <f t="shared" ca="1" si="3"/>
        <v>重锤</v>
      </c>
      <c r="H8" s="16" t="s">
        <v>21</v>
      </c>
      <c r="I8" s="19" t="s">
        <v>26</v>
      </c>
      <c r="J8" s="3" t="s">
        <v>27</v>
      </c>
      <c r="K8" s="16">
        <f t="shared" si="5"/>
        <v>0</v>
      </c>
      <c r="L8" s="16">
        <v>6</v>
      </c>
      <c r="M8" s="16">
        <f>[1]武器表!$I8</f>
        <v>124</v>
      </c>
      <c r="N8" s="16">
        <f>[1]武器表!$J8</f>
        <v>69</v>
      </c>
      <c r="O8" s="16">
        <f>[1]武器表!$K8</f>
        <v>15</v>
      </c>
      <c r="P8" s="16">
        <f>[1]武器表!$L8</f>
        <v>38</v>
      </c>
      <c r="Q8" s="16">
        <f>[1]武器表!$M8</f>
        <v>42</v>
      </c>
      <c r="R8" s="16">
        <f>[1]武器表!$N8</f>
        <v>5</v>
      </c>
      <c r="S8" s="16">
        <f>[1]武器表!$O8</f>
        <v>19</v>
      </c>
      <c r="T8" s="16">
        <f>[1]武器表!$P8</f>
        <v>19</v>
      </c>
      <c r="U8" s="20">
        <f>[1]武器表!$Q8</f>
        <v>9.5000000000000001E-2</v>
      </c>
      <c r="V8" s="20">
        <f>[1]武器表!$R8</f>
        <v>4.7500000000000001E-2</v>
      </c>
      <c r="W8" s="20">
        <f>[1]武器表!$S8</f>
        <v>3.1666666666666662E-2</v>
      </c>
      <c r="X8" s="20">
        <f>[1]武器表!$AB8</f>
        <v>0.22066666666666668</v>
      </c>
      <c r="Y8" s="16">
        <f>[1]武器表!V8</f>
        <v>19</v>
      </c>
      <c r="Z8" s="16">
        <f>[1]武器表!W8</f>
        <v>22</v>
      </c>
      <c r="AA8" s="16">
        <f>[1]武器表!X8</f>
        <v>13</v>
      </c>
      <c r="AB8" s="16">
        <f>[1]武器表!Y8</f>
        <v>22</v>
      </c>
      <c r="AC8" s="16">
        <f>[1]武器表!Z8</f>
        <v>19</v>
      </c>
      <c r="AD8" s="16">
        <f>[1]武器表!AA8</f>
        <v>48</v>
      </c>
      <c r="AE8" s="20">
        <f t="shared" si="6"/>
        <v>0.17653333333333335</v>
      </c>
      <c r="AF8" s="20">
        <f t="shared" si="7"/>
        <v>0.17653333333333335</v>
      </c>
      <c r="AG8" s="20">
        <f t="shared" si="8"/>
        <v>0.17653333333333335</v>
      </c>
      <c r="AH8" s="20">
        <f t="shared" si="9"/>
        <v>0.17653333333333335</v>
      </c>
      <c r="AI8" s="20">
        <f t="shared" si="10"/>
        <v>0.17653333333333335</v>
      </c>
      <c r="AJ8" s="21"/>
      <c r="AM8" s="16">
        <v>5</v>
      </c>
      <c r="AN8" s="15" t="s">
        <v>63</v>
      </c>
      <c r="AO8" s="17" t="s">
        <v>144</v>
      </c>
      <c r="AP8" s="17" t="s">
        <v>145</v>
      </c>
      <c r="AQ8" s="17" t="s">
        <v>146</v>
      </c>
      <c r="AR8" s="16">
        <f t="shared" si="11"/>
        <v>6</v>
      </c>
      <c r="AT8" s="17" t="s">
        <v>133</v>
      </c>
      <c r="AU8" s="16">
        <v>1</v>
      </c>
      <c r="AW8" s="17" t="s">
        <v>133</v>
      </c>
      <c r="AX8" s="16">
        <v>4</v>
      </c>
    </row>
    <row r="9" spans="2:50" ht="15" x14ac:dyDescent="0.3">
      <c r="B9" s="16">
        <v>7</v>
      </c>
      <c r="C9" s="16" t="str">
        <f t="shared" ca="1" si="0"/>
        <v>IC1016</v>
      </c>
      <c r="D9" s="16" t="str">
        <f t="shared" ca="1" si="4"/>
        <v>神秘的水晶重锤</v>
      </c>
      <c r="E9" s="16" t="str">
        <f t="shared" ca="1" si="1"/>
        <v>神秘的</v>
      </c>
      <c r="F9" s="16" t="str">
        <f t="shared" ca="1" si="2"/>
        <v>水晶</v>
      </c>
      <c r="G9" s="16" t="str">
        <f t="shared" ca="1" si="3"/>
        <v>重锤</v>
      </c>
      <c r="H9" s="16" t="s">
        <v>22</v>
      </c>
      <c r="I9" s="19" t="s">
        <v>26</v>
      </c>
      <c r="J9" s="3" t="s">
        <v>27</v>
      </c>
      <c r="K9" s="16">
        <f t="shared" si="5"/>
        <v>0</v>
      </c>
      <c r="L9" s="16">
        <v>7</v>
      </c>
      <c r="M9" s="16">
        <f>[1]武器表!$I9</f>
        <v>144</v>
      </c>
      <c r="N9" s="16">
        <f>[1]武器表!$J9</f>
        <v>80</v>
      </c>
      <c r="O9" s="16">
        <f>[1]武器表!$K9</f>
        <v>18</v>
      </c>
      <c r="P9" s="16">
        <f>[1]武器表!$L9</f>
        <v>44</v>
      </c>
      <c r="Q9" s="16">
        <f>[1]武器表!$M9</f>
        <v>49</v>
      </c>
      <c r="R9" s="16">
        <f>[1]武器表!$N9</f>
        <v>6</v>
      </c>
      <c r="S9" s="16">
        <f>[1]武器表!$O9</f>
        <v>22</v>
      </c>
      <c r="T9" s="16">
        <f>[1]武器表!$P9</f>
        <v>22</v>
      </c>
      <c r="U9" s="20">
        <f>[1]武器表!$Q9</f>
        <v>0.11</v>
      </c>
      <c r="V9" s="20">
        <f>[1]武器表!$R9</f>
        <v>5.5E-2</v>
      </c>
      <c r="W9" s="20">
        <f>[1]武器表!$S9</f>
        <v>3.6666666666666667E-2</v>
      </c>
      <c r="X9" s="20">
        <f>[1]武器表!$AB9</f>
        <v>0.25666666666666665</v>
      </c>
      <c r="Y9" s="16">
        <f>[1]武器表!V9</f>
        <v>22</v>
      </c>
      <c r="Z9" s="16">
        <f>[1]武器表!W9</f>
        <v>26</v>
      </c>
      <c r="AA9" s="16">
        <f>[1]武器表!X9</f>
        <v>16</v>
      </c>
      <c r="AB9" s="16">
        <f>[1]武器表!Y9</f>
        <v>26</v>
      </c>
      <c r="AC9" s="16">
        <f>[1]武器表!Z9</f>
        <v>22</v>
      </c>
      <c r="AD9" s="16">
        <f>[1]武器表!AA9</f>
        <v>56</v>
      </c>
      <c r="AE9" s="20">
        <f t="shared" si="6"/>
        <v>0.20533333333333334</v>
      </c>
      <c r="AF9" s="20">
        <f t="shared" si="7"/>
        <v>0.20533333333333334</v>
      </c>
      <c r="AG9" s="20">
        <f t="shared" si="8"/>
        <v>0.20533333333333334</v>
      </c>
      <c r="AH9" s="20">
        <f t="shared" si="9"/>
        <v>0.20533333333333334</v>
      </c>
      <c r="AI9" s="20">
        <f t="shared" si="10"/>
        <v>0.20533333333333334</v>
      </c>
      <c r="AJ9" s="21"/>
      <c r="AM9" s="16">
        <v>6</v>
      </c>
      <c r="AN9" s="15" t="s">
        <v>64</v>
      </c>
      <c r="AO9" s="17" t="s">
        <v>55</v>
      </c>
      <c r="AP9" s="17" t="s">
        <v>125</v>
      </c>
      <c r="AQ9" s="17" t="s">
        <v>126</v>
      </c>
      <c r="AR9" s="16">
        <f t="shared" si="11"/>
        <v>9</v>
      </c>
      <c r="AT9" s="17" t="s">
        <v>134</v>
      </c>
      <c r="AU9" s="16">
        <v>5</v>
      </c>
      <c r="AW9" s="17" t="s">
        <v>134</v>
      </c>
      <c r="AX9" s="16">
        <v>5</v>
      </c>
    </row>
    <row r="10" spans="2:50" ht="15" x14ac:dyDescent="0.3">
      <c r="B10" s="16">
        <v>8</v>
      </c>
      <c r="C10" s="16" t="str">
        <f t="shared" ca="1" si="0"/>
        <v>IC1028</v>
      </c>
      <c r="D10" s="16" t="str">
        <f t="shared" ca="1" si="4"/>
        <v>传说的水晶轻锤</v>
      </c>
      <c r="E10" s="16" t="str">
        <f t="shared" ca="1" si="1"/>
        <v>传说的</v>
      </c>
      <c r="F10" s="16" t="str">
        <f t="shared" ca="1" si="2"/>
        <v>水晶</v>
      </c>
      <c r="G10" s="16" t="str">
        <f t="shared" ca="1" si="3"/>
        <v>轻锤</v>
      </c>
      <c r="H10" s="16" t="s">
        <v>289</v>
      </c>
      <c r="I10" s="19" t="s">
        <v>26</v>
      </c>
      <c r="J10" s="3" t="s">
        <v>27</v>
      </c>
      <c r="K10" s="16">
        <f t="shared" si="5"/>
        <v>0</v>
      </c>
      <c r="L10" s="16">
        <v>8</v>
      </c>
      <c r="M10" s="16">
        <f>[1]武器表!$I10</f>
        <v>165</v>
      </c>
      <c r="N10" s="16">
        <f>[1]武器表!$J10</f>
        <v>92</v>
      </c>
      <c r="O10" s="16">
        <f>[1]武器表!$K10</f>
        <v>20</v>
      </c>
      <c r="P10" s="16">
        <f>[1]武器表!$L10</f>
        <v>51</v>
      </c>
      <c r="Q10" s="16">
        <f>[1]武器表!$M10</f>
        <v>56</v>
      </c>
      <c r="R10" s="16">
        <f>[1]武器表!$N10</f>
        <v>7</v>
      </c>
      <c r="S10" s="16">
        <f>[1]武器表!$O10</f>
        <v>25</v>
      </c>
      <c r="T10" s="16">
        <f>[1]武器表!$P10</f>
        <v>26</v>
      </c>
      <c r="U10" s="20">
        <f>[1]武器表!$Q10</f>
        <v>0.13</v>
      </c>
      <c r="V10" s="20">
        <f>[1]武器表!$R10</f>
        <v>6.25E-2</v>
      </c>
      <c r="W10" s="20">
        <f>[1]武器表!$S10</f>
        <v>4.3333333333333328E-2</v>
      </c>
      <c r="X10" s="20">
        <f>[1]武器表!$AB10</f>
        <v>0.29466666666666663</v>
      </c>
      <c r="Y10" s="16">
        <f>[1]武器表!V10</f>
        <v>26</v>
      </c>
      <c r="Z10" s="16">
        <f>[1]武器表!W10</f>
        <v>29</v>
      </c>
      <c r="AA10" s="16">
        <f>[1]武器表!X10</f>
        <v>18</v>
      </c>
      <c r="AB10" s="16">
        <f>[1]武器表!Y10</f>
        <v>29</v>
      </c>
      <c r="AC10" s="16">
        <f>[1]武器表!Z10</f>
        <v>26</v>
      </c>
      <c r="AD10" s="16">
        <f>[1]武器表!AA10</f>
        <v>64</v>
      </c>
      <c r="AE10" s="20">
        <f t="shared" si="6"/>
        <v>0.23573333333333332</v>
      </c>
      <c r="AF10" s="20">
        <f t="shared" si="7"/>
        <v>0.23573333333333332</v>
      </c>
      <c r="AG10" s="20">
        <f t="shared" si="8"/>
        <v>0.23573333333333332</v>
      </c>
      <c r="AH10" s="20">
        <f t="shared" si="9"/>
        <v>0.23573333333333332</v>
      </c>
      <c r="AI10" s="20">
        <f t="shared" si="10"/>
        <v>0.23573333333333332</v>
      </c>
      <c r="AJ10" s="21"/>
      <c r="AM10" s="16">
        <v>7</v>
      </c>
      <c r="AN10" s="15" t="s">
        <v>65</v>
      </c>
      <c r="AO10" s="17" t="s">
        <v>79</v>
      </c>
      <c r="AP10" s="17" t="s">
        <v>123</v>
      </c>
      <c r="AQ10" s="17" t="s">
        <v>124</v>
      </c>
      <c r="AR10" s="16">
        <f t="shared" si="11"/>
        <v>5</v>
      </c>
      <c r="AT10" s="17" t="s">
        <v>141</v>
      </c>
      <c r="AU10" s="16">
        <v>6</v>
      </c>
      <c r="AW10" s="17" t="s">
        <v>141</v>
      </c>
      <c r="AX10" s="16">
        <v>6</v>
      </c>
    </row>
    <row r="11" spans="2:50" ht="15" x14ac:dyDescent="0.3">
      <c r="B11" s="16">
        <v>9</v>
      </c>
      <c r="C11" s="16" t="str">
        <f t="shared" ca="1" si="0"/>
        <v>IC1001</v>
      </c>
      <c r="D11" s="16" t="str">
        <f t="shared" ca="1" si="4"/>
        <v>闪耀的混乱轻锤</v>
      </c>
      <c r="E11" s="16" t="str">
        <f t="shared" ca="1" si="1"/>
        <v>闪耀的</v>
      </c>
      <c r="F11" s="16" t="str">
        <f t="shared" ca="1" si="2"/>
        <v>混乱</v>
      </c>
      <c r="G11" s="16" t="str">
        <f t="shared" ca="1" si="3"/>
        <v>轻锤</v>
      </c>
      <c r="H11" s="16" t="s">
        <v>23</v>
      </c>
      <c r="I11" s="19" t="s">
        <v>162</v>
      </c>
      <c r="J11" s="3" t="s">
        <v>27</v>
      </c>
      <c r="K11" s="16">
        <f t="shared" si="5"/>
        <v>0</v>
      </c>
      <c r="L11" s="16">
        <f>L3</f>
        <v>1</v>
      </c>
      <c r="M11" s="16">
        <f>[1]武器表!$I11</f>
        <v>18</v>
      </c>
      <c r="N11" s="16">
        <f>[1]武器表!$J11</f>
        <v>9</v>
      </c>
      <c r="O11" s="16">
        <f>[1]武器表!$K11</f>
        <v>2</v>
      </c>
      <c r="P11" s="16">
        <f>[1]武器表!$L11</f>
        <v>5</v>
      </c>
      <c r="Q11" s="16">
        <f>[1]武器表!$M11</f>
        <v>5</v>
      </c>
      <c r="R11" s="16">
        <f>[1]武器表!$N11</f>
        <v>1</v>
      </c>
      <c r="S11" s="16">
        <f>[1]武器表!$O11</f>
        <v>2</v>
      </c>
      <c r="T11" s="16">
        <f>[1]武器表!$P11</f>
        <v>2</v>
      </c>
      <c r="U11" s="20">
        <f>[1]武器表!$Q11</f>
        <v>0.01</v>
      </c>
      <c r="V11" s="20">
        <f>[1]武器表!$R11</f>
        <v>5.0000000000000001E-3</v>
      </c>
      <c r="W11" s="20">
        <f>[1]武器表!$S11</f>
        <v>3.3333333333333331E-3</v>
      </c>
      <c r="X11" s="20">
        <f>[1]武器表!$AB11</f>
        <v>0.08</v>
      </c>
      <c r="Y11" s="16">
        <f>[1]武器表!V11</f>
        <v>2</v>
      </c>
      <c r="Z11" s="16">
        <f>[1]武器表!W11</f>
        <v>3</v>
      </c>
      <c r="AA11" s="16">
        <f>[1]武器表!X11</f>
        <v>2</v>
      </c>
      <c r="AB11" s="16">
        <f>[1]武器表!Y11</f>
        <v>3</v>
      </c>
      <c r="AC11" s="16">
        <f>[1]武器表!Z11</f>
        <v>2</v>
      </c>
      <c r="AD11" s="16">
        <f>[1]武器表!AA11</f>
        <v>6</v>
      </c>
      <c r="AE11" s="20">
        <f t="shared" si="6"/>
        <v>6.4000000000000001E-2</v>
      </c>
      <c r="AF11" s="20">
        <f t="shared" si="7"/>
        <v>6.4000000000000001E-2</v>
      </c>
      <c r="AG11" s="20">
        <f t="shared" si="8"/>
        <v>6.4000000000000001E-2</v>
      </c>
      <c r="AH11" s="20">
        <f t="shared" si="9"/>
        <v>6.4000000000000001E-2</v>
      </c>
      <c r="AI11" s="20">
        <f t="shared" si="10"/>
        <v>6.4000000000000001E-2</v>
      </c>
      <c r="AJ11" s="21"/>
      <c r="AM11" s="16">
        <v>8</v>
      </c>
      <c r="AN11" s="15" t="s">
        <v>66</v>
      </c>
      <c r="AO11" s="17" t="s">
        <v>140</v>
      </c>
      <c r="AP11" s="17" t="s">
        <v>140</v>
      </c>
      <c r="AQ11" s="17" t="s">
        <v>140</v>
      </c>
      <c r="AR11" s="16">
        <f t="shared" si="11"/>
        <v>10</v>
      </c>
      <c r="AT11" s="17" t="s">
        <v>135</v>
      </c>
      <c r="AU11" s="16">
        <v>10</v>
      </c>
      <c r="AW11" s="17" t="s">
        <v>135</v>
      </c>
      <c r="AX11" s="16">
        <v>7</v>
      </c>
    </row>
    <row r="12" spans="2:50" ht="15" x14ac:dyDescent="0.3">
      <c r="B12" s="16">
        <v>10</v>
      </c>
      <c r="C12" s="16" t="str">
        <f t="shared" ca="1" si="0"/>
        <v>IC1001</v>
      </c>
      <c r="D12" s="16" t="str">
        <f t="shared" ca="1" si="4"/>
        <v>拉风的斯塞提锤子</v>
      </c>
      <c r="E12" s="16" t="str">
        <f t="shared" ca="1" si="1"/>
        <v>拉风的</v>
      </c>
      <c r="F12" s="16" t="str">
        <f t="shared" ca="1" si="2"/>
        <v>斯塞提</v>
      </c>
      <c r="G12" s="16" t="str">
        <f t="shared" ca="1" si="3"/>
        <v>锤子</v>
      </c>
      <c r="H12" s="16" t="s">
        <v>23</v>
      </c>
      <c r="I12" s="19" t="s">
        <v>26</v>
      </c>
      <c r="J12" s="3" t="s">
        <v>27</v>
      </c>
      <c r="K12" s="16">
        <f t="shared" si="5"/>
        <v>0</v>
      </c>
      <c r="L12" s="16">
        <f t="shared" ref="L12:L75" si="12">L4</f>
        <v>2</v>
      </c>
      <c r="M12" s="16">
        <f>[1]武器表!$I12</f>
        <v>36</v>
      </c>
      <c r="N12" s="16">
        <f>[1]武器表!$J12</f>
        <v>17</v>
      </c>
      <c r="O12" s="16">
        <f>[1]武器表!$K12</f>
        <v>4</v>
      </c>
      <c r="P12" s="16">
        <f>[1]武器表!$L12</f>
        <v>10</v>
      </c>
      <c r="Q12" s="16">
        <f>[1]武器表!$M12</f>
        <v>11</v>
      </c>
      <c r="R12" s="16">
        <f>[1]武器表!$N12</f>
        <v>1</v>
      </c>
      <c r="S12" s="16">
        <f>[1]武器表!$O12</f>
        <v>5</v>
      </c>
      <c r="T12" s="16">
        <f>[1]武器表!$P12</f>
        <v>5</v>
      </c>
      <c r="U12" s="20">
        <f>[1]武器表!$Q12</f>
        <v>2.5000000000000001E-2</v>
      </c>
      <c r="V12" s="20">
        <f>[1]武器表!$R12</f>
        <v>1.2500000000000001E-2</v>
      </c>
      <c r="W12" s="20">
        <f>[1]武器表!$S12</f>
        <v>8.3333333333333332E-3</v>
      </c>
      <c r="X12" s="20">
        <f>[1]武器表!$AB12</f>
        <v>0.08</v>
      </c>
      <c r="Y12" s="16">
        <f>[1]武器表!V12</f>
        <v>5</v>
      </c>
      <c r="Z12" s="16">
        <f>[1]武器表!W12</f>
        <v>6</v>
      </c>
      <c r="AA12" s="16">
        <f>[1]武器表!X12</f>
        <v>3</v>
      </c>
      <c r="AB12" s="16">
        <f>[1]武器表!Y12</f>
        <v>6</v>
      </c>
      <c r="AC12" s="16">
        <f>[1]武器表!Z12</f>
        <v>5</v>
      </c>
      <c r="AD12" s="16">
        <f>[1]武器表!AA12</f>
        <v>12</v>
      </c>
      <c r="AE12" s="20">
        <f t="shared" si="6"/>
        <v>6.4000000000000001E-2</v>
      </c>
      <c r="AF12" s="20">
        <f t="shared" si="7"/>
        <v>6.4000000000000001E-2</v>
      </c>
      <c r="AG12" s="20">
        <f t="shared" si="8"/>
        <v>6.4000000000000001E-2</v>
      </c>
      <c r="AH12" s="20">
        <f t="shared" si="9"/>
        <v>6.4000000000000001E-2</v>
      </c>
      <c r="AI12" s="20">
        <f t="shared" si="10"/>
        <v>6.4000000000000001E-2</v>
      </c>
      <c r="AJ12" s="21"/>
      <c r="AM12" s="16">
        <v>9</v>
      </c>
      <c r="AN12" s="15" t="s">
        <v>67</v>
      </c>
      <c r="AO12" s="17" t="s">
        <v>149</v>
      </c>
      <c r="AP12" s="17" t="s">
        <v>150</v>
      </c>
      <c r="AQ12" s="17" t="s">
        <v>151</v>
      </c>
      <c r="AR12" s="16">
        <f t="shared" si="11"/>
        <v>6</v>
      </c>
      <c r="AT12" s="17" t="s">
        <v>136</v>
      </c>
      <c r="AU12" s="16">
        <v>6</v>
      </c>
      <c r="AW12" s="17" t="s">
        <v>136</v>
      </c>
      <c r="AX12" s="16">
        <v>8</v>
      </c>
    </row>
    <row r="13" spans="2:50" ht="15" x14ac:dyDescent="0.3">
      <c r="B13" s="16">
        <v>11</v>
      </c>
      <c r="C13" s="16" t="str">
        <f t="shared" ca="1" si="0"/>
        <v>IC1001</v>
      </c>
      <c r="D13" s="16" t="str">
        <f t="shared" ca="1" si="4"/>
        <v>闪耀的白银重锤</v>
      </c>
      <c r="E13" s="16" t="str">
        <f t="shared" ca="1" si="1"/>
        <v>闪耀的</v>
      </c>
      <c r="F13" s="16" t="str">
        <f t="shared" ca="1" si="2"/>
        <v>白银</v>
      </c>
      <c r="G13" s="16" t="str">
        <f t="shared" ca="1" si="3"/>
        <v>重锤</v>
      </c>
      <c r="H13" s="16" t="s">
        <v>23</v>
      </c>
      <c r="I13" s="19" t="s">
        <v>26</v>
      </c>
      <c r="J13" s="3" t="s">
        <v>27</v>
      </c>
      <c r="K13" s="16">
        <f t="shared" si="5"/>
        <v>0</v>
      </c>
      <c r="L13" s="16">
        <f t="shared" si="12"/>
        <v>3</v>
      </c>
      <c r="M13" s="16">
        <f>[1]武器表!$I13</f>
        <v>55</v>
      </c>
      <c r="N13" s="16">
        <f>[1]武器表!$J13</f>
        <v>26</v>
      </c>
      <c r="O13" s="16">
        <f>[1]武器表!$K13</f>
        <v>6</v>
      </c>
      <c r="P13" s="16">
        <f>[1]武器表!$L13</f>
        <v>14</v>
      </c>
      <c r="Q13" s="16">
        <f>[1]武器表!$M13</f>
        <v>16</v>
      </c>
      <c r="R13" s="16">
        <f>[1]武器表!$N13</f>
        <v>2</v>
      </c>
      <c r="S13" s="16">
        <f>[1]武器表!$O13</f>
        <v>7</v>
      </c>
      <c r="T13" s="16">
        <f>[1]武器表!$P13</f>
        <v>7</v>
      </c>
      <c r="U13" s="20">
        <f>[1]武器表!$Q13</f>
        <v>3.5000000000000003E-2</v>
      </c>
      <c r="V13" s="20">
        <f>[1]武器表!$R13</f>
        <v>1.7500000000000002E-2</v>
      </c>
      <c r="W13" s="20">
        <f>[1]武器表!$S13</f>
        <v>1.1666666666666667E-2</v>
      </c>
      <c r="X13" s="20">
        <f>[1]武器表!$AB13</f>
        <v>8.8666666666666671E-2</v>
      </c>
      <c r="Y13" s="16">
        <f>[1]武器表!V13</f>
        <v>7</v>
      </c>
      <c r="Z13" s="16">
        <f>[1]武器表!W13</f>
        <v>8</v>
      </c>
      <c r="AA13" s="16">
        <f>[1]武器表!X13</f>
        <v>5</v>
      </c>
      <c r="AB13" s="16">
        <f>[1]武器表!Y13</f>
        <v>8</v>
      </c>
      <c r="AC13" s="16">
        <f>[1]武器表!Z13</f>
        <v>7</v>
      </c>
      <c r="AD13" s="16">
        <f>[1]武器表!AA13</f>
        <v>18</v>
      </c>
      <c r="AE13" s="20">
        <f t="shared" si="6"/>
        <v>7.0933333333333334E-2</v>
      </c>
      <c r="AF13" s="20">
        <f t="shared" si="7"/>
        <v>7.0933333333333334E-2</v>
      </c>
      <c r="AG13" s="20">
        <f t="shared" si="8"/>
        <v>7.0933333333333334E-2</v>
      </c>
      <c r="AH13" s="20">
        <f t="shared" si="9"/>
        <v>7.0933333333333334E-2</v>
      </c>
      <c r="AI13" s="20">
        <f t="shared" si="10"/>
        <v>7.0933333333333334E-2</v>
      </c>
      <c r="AJ13" s="21"/>
      <c r="AM13" s="16">
        <v>10</v>
      </c>
      <c r="AN13" s="15" t="s">
        <v>68</v>
      </c>
      <c r="AO13" s="17" t="s">
        <v>82</v>
      </c>
      <c r="AP13" s="17" t="s">
        <v>127</v>
      </c>
      <c r="AQ13" s="17" t="s">
        <v>128</v>
      </c>
      <c r="AR13" s="16">
        <f t="shared" si="11"/>
        <v>0</v>
      </c>
      <c r="AT13" s="17" t="s">
        <v>137</v>
      </c>
      <c r="AU13" s="16">
        <v>9</v>
      </c>
      <c r="AW13" s="17" t="s">
        <v>137</v>
      </c>
      <c r="AX13" s="16">
        <v>9</v>
      </c>
    </row>
    <row r="14" spans="2:50" ht="15" x14ac:dyDescent="0.3">
      <c r="B14" s="16">
        <v>12</v>
      </c>
      <c r="C14" s="16" t="str">
        <f t="shared" ca="1" si="0"/>
        <v>IC1028</v>
      </c>
      <c r="D14" s="16" t="str">
        <f t="shared" ca="1" si="4"/>
        <v>精致的晨曦轻锤</v>
      </c>
      <c r="E14" s="16" t="str">
        <f t="shared" ca="1" si="1"/>
        <v>精致的</v>
      </c>
      <c r="F14" s="16" t="str">
        <f t="shared" ca="1" si="2"/>
        <v>晨曦</v>
      </c>
      <c r="G14" s="16" t="str">
        <f t="shared" ca="1" si="3"/>
        <v>轻锤</v>
      </c>
      <c r="H14" s="16" t="s">
        <v>23</v>
      </c>
      <c r="I14" s="19" t="s">
        <v>26</v>
      </c>
      <c r="J14" s="3" t="s">
        <v>27</v>
      </c>
      <c r="K14" s="16">
        <f t="shared" si="5"/>
        <v>0</v>
      </c>
      <c r="L14" s="16">
        <f t="shared" si="12"/>
        <v>4</v>
      </c>
      <c r="M14" s="16">
        <f>[1]武器表!$I14</f>
        <v>73</v>
      </c>
      <c r="N14" s="16">
        <f>[1]武器表!$J14</f>
        <v>34</v>
      </c>
      <c r="O14" s="16">
        <f>[1]武器表!$K14</f>
        <v>8</v>
      </c>
      <c r="P14" s="16">
        <f>[1]武器表!$L14</f>
        <v>19</v>
      </c>
      <c r="Q14" s="16">
        <f>[1]武器表!$M14</f>
        <v>21</v>
      </c>
      <c r="R14" s="16">
        <f>[1]武器表!$N14</f>
        <v>3</v>
      </c>
      <c r="S14" s="16">
        <f>[1]武器表!$O14</f>
        <v>9</v>
      </c>
      <c r="T14" s="16">
        <f>[1]武器表!$P14</f>
        <v>10</v>
      </c>
      <c r="U14" s="20">
        <f>[1]武器表!$Q14</f>
        <v>0.05</v>
      </c>
      <c r="V14" s="20">
        <f>[1]武器表!$R14</f>
        <v>2.2499999999999999E-2</v>
      </c>
      <c r="W14" s="20">
        <f>[1]武器表!$S14</f>
        <v>1.6666666666666666E-2</v>
      </c>
      <c r="X14" s="20">
        <f>[1]武器表!$AB14</f>
        <v>0.11800000000000001</v>
      </c>
      <c r="Y14" s="16">
        <f>[1]武器表!V14</f>
        <v>10</v>
      </c>
      <c r="Z14" s="16">
        <f>[1]武器表!W14</f>
        <v>11</v>
      </c>
      <c r="AA14" s="16">
        <f>[1]武器表!X14</f>
        <v>7</v>
      </c>
      <c r="AB14" s="16">
        <f>[1]武器表!Y14</f>
        <v>11</v>
      </c>
      <c r="AC14" s="16">
        <f>[1]武器表!Z14</f>
        <v>10</v>
      </c>
      <c r="AD14" s="16">
        <f>[1]武器表!AA14</f>
        <v>24</v>
      </c>
      <c r="AE14" s="20">
        <f t="shared" si="6"/>
        <v>9.4400000000000012E-2</v>
      </c>
      <c r="AF14" s="20">
        <f t="shared" si="7"/>
        <v>9.4400000000000012E-2</v>
      </c>
      <c r="AG14" s="20">
        <f t="shared" si="8"/>
        <v>9.4400000000000012E-2</v>
      </c>
      <c r="AH14" s="20">
        <f t="shared" si="9"/>
        <v>9.4400000000000012E-2</v>
      </c>
      <c r="AI14" s="20">
        <f t="shared" si="10"/>
        <v>9.4400000000000012E-2</v>
      </c>
      <c r="AJ14" s="21"/>
      <c r="AM14" s="16">
        <v>11</v>
      </c>
      <c r="AN14" s="15" t="s">
        <v>69</v>
      </c>
      <c r="AO14" s="17" t="s">
        <v>83</v>
      </c>
      <c r="AP14" s="17" t="s">
        <v>119</v>
      </c>
      <c r="AQ14" s="17" t="s">
        <v>120</v>
      </c>
      <c r="AR14" s="16">
        <f t="shared" si="11"/>
        <v>0</v>
      </c>
      <c r="AT14" s="17" t="s">
        <v>138</v>
      </c>
      <c r="AU14" s="16">
        <v>10</v>
      </c>
      <c r="AW14" s="17" t="s">
        <v>138</v>
      </c>
      <c r="AX14" s="16">
        <v>10</v>
      </c>
    </row>
    <row r="15" spans="2:50" ht="15" x14ac:dyDescent="0.3">
      <c r="B15" s="16">
        <v>13</v>
      </c>
      <c r="C15" s="16" t="str">
        <f t="shared" ca="1" si="0"/>
        <v>IC1028</v>
      </c>
      <c r="D15" s="16" t="str">
        <f t="shared" ca="1" si="4"/>
        <v>闪耀的卡尼亚锤子</v>
      </c>
      <c r="E15" s="16" t="str">
        <f t="shared" ca="1" si="1"/>
        <v>闪耀的</v>
      </c>
      <c r="F15" s="16" t="str">
        <f t="shared" ca="1" si="2"/>
        <v>卡尼亚</v>
      </c>
      <c r="G15" s="16" t="str">
        <f t="shared" ca="1" si="3"/>
        <v>锤子</v>
      </c>
      <c r="H15" s="16" t="s">
        <v>23</v>
      </c>
      <c r="I15" s="19" t="s">
        <v>26</v>
      </c>
      <c r="J15" s="3" t="s">
        <v>27</v>
      </c>
      <c r="K15" s="16">
        <f t="shared" si="5"/>
        <v>0</v>
      </c>
      <c r="L15" s="16">
        <f t="shared" si="12"/>
        <v>5</v>
      </c>
      <c r="M15" s="16">
        <f>[1]武器表!$I15</f>
        <v>91</v>
      </c>
      <c r="N15" s="16">
        <f>[1]武器表!$J15</f>
        <v>43</v>
      </c>
      <c r="O15" s="16">
        <f>[1]武器表!$K15</f>
        <v>10</v>
      </c>
      <c r="P15" s="16">
        <f>[1]武器表!$L15</f>
        <v>24</v>
      </c>
      <c r="Q15" s="16">
        <f>[1]武器表!$M15</f>
        <v>26</v>
      </c>
      <c r="R15" s="16">
        <f>[1]武器表!$N15</f>
        <v>3</v>
      </c>
      <c r="S15" s="16">
        <f>[1]武器表!$O15</f>
        <v>12</v>
      </c>
      <c r="T15" s="16">
        <f>[1]武器表!$P15</f>
        <v>12</v>
      </c>
      <c r="U15" s="20">
        <f>[1]武器表!$Q15</f>
        <v>0.06</v>
      </c>
      <c r="V15" s="20">
        <f>[1]武器表!$R15</f>
        <v>0.03</v>
      </c>
      <c r="W15" s="20">
        <f>[1]武器表!$S15</f>
        <v>0.02</v>
      </c>
      <c r="X15" s="20">
        <f>[1]武器表!$AB15</f>
        <v>0.14733333333333332</v>
      </c>
      <c r="Y15" s="16">
        <f>[1]武器表!V15</f>
        <v>12</v>
      </c>
      <c r="Z15" s="16">
        <f>[1]武器表!W15</f>
        <v>14</v>
      </c>
      <c r="AA15" s="16">
        <f>[1]武器表!X15</f>
        <v>8</v>
      </c>
      <c r="AB15" s="16">
        <f>[1]武器表!Y15</f>
        <v>14</v>
      </c>
      <c r="AC15" s="16">
        <f>[1]武器表!Z15</f>
        <v>12</v>
      </c>
      <c r="AD15" s="16">
        <f>[1]武器表!AA15</f>
        <v>30</v>
      </c>
      <c r="AE15" s="20">
        <f t="shared" si="6"/>
        <v>0.11786666666666666</v>
      </c>
      <c r="AF15" s="20">
        <f t="shared" si="7"/>
        <v>0.11786666666666666</v>
      </c>
      <c r="AG15" s="20">
        <f t="shared" si="8"/>
        <v>0.11786666666666666</v>
      </c>
      <c r="AH15" s="20">
        <f t="shared" si="9"/>
        <v>0.11786666666666666</v>
      </c>
      <c r="AI15" s="20">
        <f t="shared" si="10"/>
        <v>0.11786666666666666</v>
      </c>
      <c r="AJ15" s="21"/>
      <c r="AM15" s="16">
        <v>12</v>
      </c>
      <c r="AN15" s="15" t="s">
        <v>70</v>
      </c>
      <c r="AO15" s="17" t="s">
        <v>131</v>
      </c>
      <c r="AP15" s="17" t="s">
        <v>153</v>
      </c>
      <c r="AQ15" s="17" t="s">
        <v>154</v>
      </c>
      <c r="AR15" s="16">
        <f t="shared" si="11"/>
        <v>5</v>
      </c>
      <c r="AT15" s="17" t="s">
        <v>139</v>
      </c>
      <c r="AU15" s="16">
        <v>9</v>
      </c>
      <c r="AW15" s="17" t="s">
        <v>139</v>
      </c>
      <c r="AX15" s="16">
        <v>11</v>
      </c>
    </row>
    <row r="16" spans="2:50" ht="15" x14ac:dyDescent="0.3">
      <c r="B16" s="16">
        <v>14</v>
      </c>
      <c r="C16" s="16" t="str">
        <f t="shared" ca="1" si="0"/>
        <v>IC1028</v>
      </c>
      <c r="D16" s="16" t="str">
        <f t="shared" ca="1" si="4"/>
        <v>闪耀的女神轻锤</v>
      </c>
      <c r="E16" s="16" t="str">
        <f t="shared" ca="1" si="1"/>
        <v>闪耀的</v>
      </c>
      <c r="F16" s="16" t="str">
        <f t="shared" ca="1" si="2"/>
        <v>女神</v>
      </c>
      <c r="G16" s="16" t="str">
        <f t="shared" ca="1" si="3"/>
        <v>轻锤</v>
      </c>
      <c r="H16" s="16" t="s">
        <v>23</v>
      </c>
      <c r="I16" s="19" t="s">
        <v>26</v>
      </c>
      <c r="J16" s="3" t="s">
        <v>27</v>
      </c>
      <c r="K16" s="16">
        <f t="shared" si="5"/>
        <v>0</v>
      </c>
      <c r="L16" s="16">
        <f t="shared" si="12"/>
        <v>6</v>
      </c>
      <c r="M16" s="16">
        <f>[1]武器表!$I16</f>
        <v>109</v>
      </c>
      <c r="N16" s="16">
        <f>[1]武器表!$J16</f>
        <v>51</v>
      </c>
      <c r="O16" s="16">
        <f>[1]武器表!$K16</f>
        <v>12</v>
      </c>
      <c r="P16" s="16">
        <f>[1]武器表!$L16</f>
        <v>29</v>
      </c>
      <c r="Q16" s="16">
        <f>[1]武器表!$M16</f>
        <v>32</v>
      </c>
      <c r="R16" s="16">
        <f>[1]武器表!$N16</f>
        <v>4</v>
      </c>
      <c r="S16" s="16">
        <f>[1]武器表!$O16</f>
        <v>14</v>
      </c>
      <c r="T16" s="16">
        <f>[1]武器表!$P16</f>
        <v>14</v>
      </c>
      <c r="U16" s="20">
        <f>[1]武器表!$Q16</f>
        <v>7.0000000000000007E-2</v>
      </c>
      <c r="V16" s="20">
        <f>[1]武器表!$R16</f>
        <v>3.5000000000000003E-2</v>
      </c>
      <c r="W16" s="20">
        <f>[1]武器表!$S16</f>
        <v>2.3333333333333334E-2</v>
      </c>
      <c r="X16" s="20">
        <f>[1]武器表!$AB16</f>
        <v>0.17666666666666667</v>
      </c>
      <c r="Y16" s="16">
        <f>[1]武器表!V16</f>
        <v>14</v>
      </c>
      <c r="Z16" s="16">
        <f>[1]武器表!W16</f>
        <v>17</v>
      </c>
      <c r="AA16" s="16">
        <f>[1]武器表!X16</f>
        <v>10</v>
      </c>
      <c r="AB16" s="16">
        <f>[1]武器表!Y16</f>
        <v>17</v>
      </c>
      <c r="AC16" s="16">
        <f>[1]武器表!Z16</f>
        <v>14</v>
      </c>
      <c r="AD16" s="16">
        <f>[1]武器表!AA16</f>
        <v>36</v>
      </c>
      <c r="AE16" s="20">
        <f t="shared" si="6"/>
        <v>0.14133333333333334</v>
      </c>
      <c r="AF16" s="20">
        <f t="shared" si="7"/>
        <v>0.14133333333333334</v>
      </c>
      <c r="AG16" s="20">
        <f t="shared" si="8"/>
        <v>0.14133333333333334</v>
      </c>
      <c r="AH16" s="20">
        <f t="shared" si="9"/>
        <v>0.14133333333333334</v>
      </c>
      <c r="AI16" s="20">
        <f t="shared" si="10"/>
        <v>0.14133333333333334</v>
      </c>
      <c r="AJ16" s="21"/>
      <c r="AM16" s="16">
        <v>13</v>
      </c>
      <c r="AN16" s="15" t="s">
        <v>71</v>
      </c>
      <c r="AO16" s="17" t="s">
        <v>83</v>
      </c>
      <c r="AP16" s="17" t="s">
        <v>119</v>
      </c>
      <c r="AQ16" s="17" t="s">
        <v>120</v>
      </c>
      <c r="AR16" s="16">
        <f t="shared" si="11"/>
        <v>0</v>
      </c>
    </row>
    <row r="17" spans="2:48" ht="15" x14ac:dyDescent="0.3">
      <c r="B17" s="16">
        <v>15</v>
      </c>
      <c r="C17" s="16" t="str">
        <f t="shared" ca="1" si="0"/>
        <v>IC1002</v>
      </c>
      <c r="D17" s="16" t="str">
        <f t="shared" ca="1" si="4"/>
        <v>精致的玄铁锤子</v>
      </c>
      <c r="E17" s="16" t="str">
        <f t="shared" ca="1" si="1"/>
        <v>精致的</v>
      </c>
      <c r="F17" s="16" t="str">
        <f t="shared" ca="1" si="2"/>
        <v>玄铁</v>
      </c>
      <c r="G17" s="16" t="str">
        <f t="shared" ca="1" si="3"/>
        <v>锤子</v>
      </c>
      <c r="H17" s="16" t="s">
        <v>23</v>
      </c>
      <c r="I17" s="19" t="s">
        <v>26</v>
      </c>
      <c r="J17" s="3" t="s">
        <v>27</v>
      </c>
      <c r="K17" s="16">
        <f t="shared" si="5"/>
        <v>0</v>
      </c>
      <c r="L17" s="16">
        <f t="shared" si="12"/>
        <v>7</v>
      </c>
      <c r="M17" s="16">
        <f>[1]武器表!$I17</f>
        <v>128</v>
      </c>
      <c r="N17" s="16">
        <f>[1]武器表!$J17</f>
        <v>60</v>
      </c>
      <c r="O17" s="16">
        <f>[1]武器表!$K17</f>
        <v>13</v>
      </c>
      <c r="P17" s="16">
        <f>[1]武器表!$L17</f>
        <v>33</v>
      </c>
      <c r="Q17" s="16">
        <f>[1]武器表!$M17</f>
        <v>37</v>
      </c>
      <c r="R17" s="16">
        <f>[1]武器表!$N17</f>
        <v>5</v>
      </c>
      <c r="S17" s="16">
        <f>[1]武器表!$O17</f>
        <v>16</v>
      </c>
      <c r="T17" s="16">
        <f>[1]武器表!$P17</f>
        <v>17</v>
      </c>
      <c r="U17" s="20">
        <f>[1]武器表!$Q17</f>
        <v>8.5000000000000006E-2</v>
      </c>
      <c r="V17" s="20">
        <f>[1]武器表!$R17</f>
        <v>0.04</v>
      </c>
      <c r="W17" s="20">
        <f>[1]武器表!$S17</f>
        <v>2.8333333333333335E-2</v>
      </c>
      <c r="X17" s="20">
        <f>[1]武器表!$AB17</f>
        <v>0.20600000000000002</v>
      </c>
      <c r="Y17" s="16">
        <f>[1]武器表!V17</f>
        <v>17</v>
      </c>
      <c r="Z17" s="16">
        <f>[1]武器表!W17</f>
        <v>19</v>
      </c>
      <c r="AA17" s="16">
        <f>[1]武器表!X17</f>
        <v>12</v>
      </c>
      <c r="AB17" s="16">
        <f>[1]武器表!Y17</f>
        <v>19</v>
      </c>
      <c r="AC17" s="16">
        <f>[1]武器表!Z17</f>
        <v>17</v>
      </c>
      <c r="AD17" s="16">
        <f>[1]武器表!AA17</f>
        <v>42</v>
      </c>
      <c r="AE17" s="20">
        <f t="shared" si="6"/>
        <v>0.16480000000000003</v>
      </c>
      <c r="AF17" s="20">
        <f t="shared" si="7"/>
        <v>0.16480000000000003</v>
      </c>
      <c r="AG17" s="20">
        <f t="shared" si="8"/>
        <v>0.16480000000000003</v>
      </c>
      <c r="AH17" s="20">
        <f t="shared" si="9"/>
        <v>0.16480000000000003</v>
      </c>
      <c r="AI17" s="20">
        <f t="shared" si="10"/>
        <v>0.16480000000000003</v>
      </c>
      <c r="AJ17" s="21"/>
      <c r="AM17" s="16">
        <v>14</v>
      </c>
      <c r="AN17" s="15" t="s">
        <v>72</v>
      </c>
      <c r="AO17" s="17" t="s">
        <v>80</v>
      </c>
      <c r="AP17" s="17" t="s">
        <v>123</v>
      </c>
      <c r="AQ17" s="17" t="s">
        <v>124</v>
      </c>
      <c r="AR17" s="16">
        <f t="shared" si="11"/>
        <v>5</v>
      </c>
    </row>
    <row r="18" spans="2:48" ht="15" x14ac:dyDescent="0.3">
      <c r="B18" s="16">
        <v>16</v>
      </c>
      <c r="C18" s="16" t="str">
        <f t="shared" ca="1" si="0"/>
        <v>IC1032</v>
      </c>
      <c r="D18" s="16" t="str">
        <f t="shared" ca="1" si="4"/>
        <v>精致的遗迹重锤</v>
      </c>
      <c r="E18" s="16" t="str">
        <f t="shared" ca="1" si="1"/>
        <v>精致的</v>
      </c>
      <c r="F18" s="16" t="str">
        <f t="shared" ca="1" si="2"/>
        <v>遗迹</v>
      </c>
      <c r="G18" s="16" t="str">
        <f t="shared" ca="1" si="3"/>
        <v>重锤</v>
      </c>
      <c r="H18" s="16" t="s">
        <v>23</v>
      </c>
      <c r="I18" s="19" t="s">
        <v>26</v>
      </c>
      <c r="J18" s="3" t="s">
        <v>27</v>
      </c>
      <c r="K18" s="16">
        <f t="shared" si="5"/>
        <v>0</v>
      </c>
      <c r="L18" s="16">
        <f t="shared" si="12"/>
        <v>8</v>
      </c>
      <c r="M18" s="16">
        <f>[1]武器表!$I18</f>
        <v>146</v>
      </c>
      <c r="N18" s="16">
        <f>[1]武器表!$J18</f>
        <v>69</v>
      </c>
      <c r="O18" s="16">
        <f>[1]武器表!$K18</f>
        <v>15</v>
      </c>
      <c r="P18" s="16">
        <f>[1]武器表!$L18</f>
        <v>38</v>
      </c>
      <c r="Q18" s="16">
        <f>[1]武器表!$M18</f>
        <v>42</v>
      </c>
      <c r="R18" s="16">
        <f>[1]武器表!$N18</f>
        <v>5</v>
      </c>
      <c r="S18" s="16">
        <f>[1]武器表!$O18</f>
        <v>19</v>
      </c>
      <c r="T18" s="16">
        <f>[1]武器表!$P18</f>
        <v>19</v>
      </c>
      <c r="U18" s="20">
        <f>[1]武器表!$Q18</f>
        <v>9.5000000000000001E-2</v>
      </c>
      <c r="V18" s="20">
        <f>[1]武器表!$R18</f>
        <v>4.7500000000000001E-2</v>
      </c>
      <c r="W18" s="20">
        <f>[1]武器表!$S18</f>
        <v>3.1666666666666662E-2</v>
      </c>
      <c r="X18" s="20">
        <f>[1]武器表!$AB18</f>
        <v>0.23533333333333334</v>
      </c>
      <c r="Y18" s="16">
        <f>[1]武器表!V18</f>
        <v>19</v>
      </c>
      <c r="Z18" s="16">
        <f>[1]武器表!W18</f>
        <v>22</v>
      </c>
      <c r="AA18" s="16">
        <f>[1]武器表!X18</f>
        <v>13</v>
      </c>
      <c r="AB18" s="16">
        <f>[1]武器表!Y18</f>
        <v>22</v>
      </c>
      <c r="AC18" s="16">
        <f>[1]武器表!Z18</f>
        <v>19</v>
      </c>
      <c r="AD18" s="16">
        <f>[1]武器表!AA18</f>
        <v>48</v>
      </c>
      <c r="AE18" s="20">
        <f t="shared" si="6"/>
        <v>0.18826666666666669</v>
      </c>
      <c r="AF18" s="20">
        <f t="shared" si="7"/>
        <v>0.18826666666666669</v>
      </c>
      <c r="AG18" s="20">
        <f t="shared" si="8"/>
        <v>0.18826666666666669</v>
      </c>
      <c r="AH18" s="20">
        <f t="shared" si="9"/>
        <v>0.18826666666666669</v>
      </c>
      <c r="AI18" s="20">
        <f t="shared" si="10"/>
        <v>0.18826666666666669</v>
      </c>
      <c r="AJ18" s="21"/>
      <c r="AM18" s="16">
        <v>15</v>
      </c>
      <c r="AN18" s="15" t="s">
        <v>73</v>
      </c>
      <c r="AO18" s="17" t="s">
        <v>147</v>
      </c>
      <c r="AP18" s="17" t="s">
        <v>155</v>
      </c>
      <c r="AQ18" s="17" t="s">
        <v>156</v>
      </c>
      <c r="AR18" s="16">
        <f t="shared" si="11"/>
        <v>9</v>
      </c>
    </row>
    <row r="19" spans="2:48" ht="15" x14ac:dyDescent="0.3">
      <c r="B19" s="16">
        <v>17</v>
      </c>
      <c r="C19" s="16" t="str">
        <f t="shared" ca="1" si="0"/>
        <v>IC1006</v>
      </c>
      <c r="D19" s="16" t="str">
        <f t="shared" ca="1" si="4"/>
        <v>优质的女神轻锤</v>
      </c>
      <c r="E19" s="16" t="str">
        <f t="shared" ca="1" si="1"/>
        <v>优质的</v>
      </c>
      <c r="F19" s="16" t="str">
        <f t="shared" ca="1" si="2"/>
        <v>女神</v>
      </c>
      <c r="G19" s="16" t="str">
        <f t="shared" ca="1" si="3"/>
        <v>轻锤</v>
      </c>
      <c r="H19" s="16" t="s">
        <v>24</v>
      </c>
      <c r="I19" s="19" t="s">
        <v>26</v>
      </c>
      <c r="J19" s="3" t="s">
        <v>27</v>
      </c>
      <c r="K19" s="16">
        <f t="shared" si="5"/>
        <v>0</v>
      </c>
      <c r="L19" s="16">
        <f t="shared" si="12"/>
        <v>1</v>
      </c>
      <c r="M19" s="16">
        <f>[1]武器表!$I19</f>
        <v>20</v>
      </c>
      <c r="N19" s="16">
        <f>[1]武器表!$J19</f>
        <v>4</v>
      </c>
      <c r="O19" s="16">
        <f>[1]武器表!$K19</f>
        <v>1</v>
      </c>
      <c r="P19" s="16">
        <f>[1]武器表!$L19</f>
        <v>2</v>
      </c>
      <c r="Q19" s="16">
        <f>[1]武器表!$M19</f>
        <v>2</v>
      </c>
      <c r="R19" s="16">
        <f>[1]武器表!$N19</f>
        <v>0</v>
      </c>
      <c r="S19" s="16">
        <f>[1]武器表!$O19</f>
        <v>1</v>
      </c>
      <c r="T19" s="16">
        <f>[1]武器表!$P19</f>
        <v>1</v>
      </c>
      <c r="U19" s="20">
        <f>[1]武器表!$Q19</f>
        <v>5.0000000000000001E-3</v>
      </c>
      <c r="V19" s="20">
        <f>[1]武器表!$R19</f>
        <v>2.5000000000000001E-3</v>
      </c>
      <c r="W19" s="20">
        <f>[1]武器表!$S19</f>
        <v>1.6666666666666666E-3</v>
      </c>
      <c r="X19" s="20">
        <f>[1]武器表!$AB19</f>
        <v>0.08</v>
      </c>
      <c r="Y19" s="16">
        <f>[1]武器表!V19</f>
        <v>1</v>
      </c>
      <c r="Z19" s="16">
        <f>[1]武器表!W19</f>
        <v>1</v>
      </c>
      <c r="AA19" s="16">
        <f>[1]武器表!X19</f>
        <v>1</v>
      </c>
      <c r="AB19" s="16">
        <f>[1]武器表!Y19</f>
        <v>1</v>
      </c>
      <c r="AC19" s="16">
        <f>[1]武器表!Z19</f>
        <v>1</v>
      </c>
      <c r="AD19" s="16">
        <f>[1]武器表!AA19</f>
        <v>3</v>
      </c>
      <c r="AE19" s="20">
        <f t="shared" si="6"/>
        <v>6.4000000000000001E-2</v>
      </c>
      <c r="AF19" s="20">
        <f t="shared" si="7"/>
        <v>6.4000000000000001E-2</v>
      </c>
      <c r="AG19" s="20">
        <f t="shared" si="8"/>
        <v>6.4000000000000001E-2</v>
      </c>
      <c r="AH19" s="20">
        <f t="shared" si="9"/>
        <v>6.4000000000000001E-2</v>
      </c>
      <c r="AI19" s="20">
        <f t="shared" si="10"/>
        <v>6.4000000000000001E-2</v>
      </c>
      <c r="AJ19" s="21"/>
      <c r="AM19" s="16">
        <v>16</v>
      </c>
      <c r="AN19" s="15" t="s">
        <v>74</v>
      </c>
      <c r="AO19" s="17" t="s">
        <v>81</v>
      </c>
      <c r="AP19" s="17" t="s">
        <v>121</v>
      </c>
      <c r="AQ19" s="17" t="s">
        <v>122</v>
      </c>
      <c r="AR19" s="16">
        <f t="shared" si="11"/>
        <v>1</v>
      </c>
    </row>
    <row r="20" spans="2:48" ht="15" x14ac:dyDescent="0.3">
      <c r="B20" s="16">
        <v>18</v>
      </c>
      <c r="C20" s="16" t="str">
        <f t="shared" ca="1" si="0"/>
        <v>IC1022</v>
      </c>
      <c r="D20" s="16" t="str">
        <f t="shared" ca="1" si="4"/>
        <v>发亮的白银轻锤</v>
      </c>
      <c r="E20" s="16" t="str">
        <f t="shared" ca="1" si="1"/>
        <v>发亮的</v>
      </c>
      <c r="F20" s="16" t="str">
        <f t="shared" ca="1" si="2"/>
        <v>白银</v>
      </c>
      <c r="G20" s="16" t="str">
        <f t="shared" ca="1" si="3"/>
        <v>轻锤</v>
      </c>
      <c r="H20" s="16" t="s">
        <v>24</v>
      </c>
      <c r="I20" s="19" t="s">
        <v>26</v>
      </c>
      <c r="J20" s="3" t="s">
        <v>27</v>
      </c>
      <c r="K20" s="16">
        <f t="shared" si="5"/>
        <v>0</v>
      </c>
      <c r="L20" s="16">
        <f t="shared" si="12"/>
        <v>2</v>
      </c>
      <c r="M20" s="16">
        <f>[1]武器表!$I20</f>
        <v>40</v>
      </c>
      <c r="N20" s="16">
        <f>[1]武器表!$J20</f>
        <v>7</v>
      </c>
      <c r="O20" s="16">
        <f>[1]武器表!$K20</f>
        <v>2</v>
      </c>
      <c r="P20" s="16">
        <f>[1]武器表!$L20</f>
        <v>4</v>
      </c>
      <c r="Q20" s="16">
        <f>[1]武器表!$M20</f>
        <v>4</v>
      </c>
      <c r="R20" s="16">
        <f>[1]武器表!$N20</f>
        <v>1</v>
      </c>
      <c r="S20" s="16">
        <f>[1]武器表!$O20</f>
        <v>2</v>
      </c>
      <c r="T20" s="16">
        <f>[1]武器表!$P20</f>
        <v>2</v>
      </c>
      <c r="U20" s="20">
        <f>[1]武器表!$Q20</f>
        <v>0.01</v>
      </c>
      <c r="V20" s="20">
        <f>[1]武器表!$R20</f>
        <v>5.0000000000000001E-3</v>
      </c>
      <c r="W20" s="20">
        <f>[1]武器表!$S20</f>
        <v>3.3333333333333331E-3</v>
      </c>
      <c r="X20" s="20">
        <f>[1]武器表!$AB20</f>
        <v>0.08</v>
      </c>
      <c r="Y20" s="16">
        <f>[1]武器表!V20</f>
        <v>2</v>
      </c>
      <c r="Z20" s="16">
        <f>[1]武器表!W20</f>
        <v>2</v>
      </c>
      <c r="AA20" s="16">
        <f>[1]武器表!X20</f>
        <v>1</v>
      </c>
      <c r="AB20" s="16">
        <f>[1]武器表!Y20</f>
        <v>2</v>
      </c>
      <c r="AC20" s="16">
        <f>[1]武器表!Z20</f>
        <v>2</v>
      </c>
      <c r="AD20" s="16">
        <f>[1]武器表!AA20</f>
        <v>5</v>
      </c>
      <c r="AE20" s="20">
        <f t="shared" si="6"/>
        <v>6.4000000000000001E-2</v>
      </c>
      <c r="AF20" s="20">
        <f t="shared" si="7"/>
        <v>6.4000000000000001E-2</v>
      </c>
      <c r="AG20" s="20">
        <f t="shared" si="8"/>
        <v>6.4000000000000001E-2</v>
      </c>
      <c r="AH20" s="20">
        <f t="shared" si="9"/>
        <v>6.4000000000000001E-2</v>
      </c>
      <c r="AI20" s="20">
        <f t="shared" si="10"/>
        <v>6.4000000000000001E-2</v>
      </c>
      <c r="AJ20" s="21"/>
      <c r="AM20" s="16">
        <v>17</v>
      </c>
      <c r="AN20" s="15" t="s">
        <v>75</v>
      </c>
      <c r="AO20" s="17" t="s">
        <v>140</v>
      </c>
      <c r="AP20" s="17" t="s">
        <v>140</v>
      </c>
      <c r="AQ20" s="17" t="s">
        <v>140</v>
      </c>
      <c r="AR20" s="16">
        <f t="shared" si="11"/>
        <v>10</v>
      </c>
      <c r="AU20" s="2" t="s">
        <v>189</v>
      </c>
      <c r="AV20" s="1" t="s">
        <v>190</v>
      </c>
    </row>
    <row r="21" spans="2:48" ht="15" x14ac:dyDescent="0.3">
      <c r="B21" s="16">
        <v>19</v>
      </c>
      <c r="C21" s="16" t="str">
        <f t="shared" ca="1" si="0"/>
        <v>IC1032</v>
      </c>
      <c r="D21" s="16" t="str">
        <f t="shared" ca="1" si="4"/>
        <v>发亮的斯塞提轻锤</v>
      </c>
      <c r="E21" s="16" t="str">
        <f t="shared" ca="1" si="1"/>
        <v>发亮的</v>
      </c>
      <c r="F21" s="16" t="str">
        <f t="shared" ca="1" si="2"/>
        <v>斯塞提</v>
      </c>
      <c r="G21" s="16" t="str">
        <f t="shared" ca="1" si="3"/>
        <v>轻锤</v>
      </c>
      <c r="H21" s="16" t="s">
        <v>24</v>
      </c>
      <c r="I21" s="19" t="s">
        <v>26</v>
      </c>
      <c r="J21" s="3" t="s">
        <v>27</v>
      </c>
      <c r="K21" s="16">
        <f t="shared" si="5"/>
        <v>0</v>
      </c>
      <c r="L21" s="16">
        <f t="shared" si="12"/>
        <v>3</v>
      </c>
      <c r="M21" s="16">
        <f>[1]武器表!$I21</f>
        <v>59</v>
      </c>
      <c r="N21" s="16">
        <f>[1]武器表!$J21</f>
        <v>11</v>
      </c>
      <c r="O21" s="16">
        <f>[1]武器表!$K21</f>
        <v>2</v>
      </c>
      <c r="P21" s="16">
        <f>[1]武器表!$L21</f>
        <v>6</v>
      </c>
      <c r="Q21" s="16">
        <f>[1]武器表!$M21</f>
        <v>7</v>
      </c>
      <c r="R21" s="16">
        <f>[1]武器表!$N21</f>
        <v>1</v>
      </c>
      <c r="S21" s="16">
        <f>[1]武器表!$O21</f>
        <v>3</v>
      </c>
      <c r="T21" s="16">
        <f>[1]武器表!$P21</f>
        <v>3</v>
      </c>
      <c r="U21" s="20">
        <f>[1]武器表!$Q21</f>
        <v>1.4999999999999999E-2</v>
      </c>
      <c r="V21" s="20">
        <f>[1]武器表!$R21</f>
        <v>7.4999999999999997E-3</v>
      </c>
      <c r="W21" s="20">
        <f>[1]武器表!$S21</f>
        <v>5.0000000000000001E-3</v>
      </c>
      <c r="X21" s="20">
        <f>[1]武器表!$AB21</f>
        <v>0.08</v>
      </c>
      <c r="Y21" s="16">
        <f>[1]武器表!V21</f>
        <v>3</v>
      </c>
      <c r="Z21" s="16">
        <f>[1]武器表!W21</f>
        <v>3</v>
      </c>
      <c r="AA21" s="16">
        <f>[1]武器表!X21</f>
        <v>2</v>
      </c>
      <c r="AB21" s="16">
        <f>[1]武器表!Y21</f>
        <v>3</v>
      </c>
      <c r="AC21" s="16">
        <f>[1]武器表!Z21</f>
        <v>3</v>
      </c>
      <c r="AD21" s="16">
        <f>[1]武器表!AA21</f>
        <v>8</v>
      </c>
      <c r="AE21" s="20">
        <f t="shared" si="6"/>
        <v>6.4000000000000001E-2</v>
      </c>
      <c r="AF21" s="20">
        <f t="shared" si="7"/>
        <v>6.4000000000000001E-2</v>
      </c>
      <c r="AG21" s="20">
        <f t="shared" si="8"/>
        <v>6.4000000000000001E-2</v>
      </c>
      <c r="AH21" s="20">
        <f t="shared" si="9"/>
        <v>6.4000000000000001E-2</v>
      </c>
      <c r="AI21" s="20">
        <f t="shared" si="10"/>
        <v>6.4000000000000001E-2</v>
      </c>
      <c r="AJ21" s="21"/>
      <c r="AM21" s="16">
        <v>18</v>
      </c>
      <c r="AN21" s="15" t="s">
        <v>76</v>
      </c>
      <c r="AO21" s="17" t="s">
        <v>142</v>
      </c>
      <c r="AP21" s="17" t="s">
        <v>143</v>
      </c>
      <c r="AQ21" s="17" t="s">
        <v>157</v>
      </c>
      <c r="AR21" s="16">
        <f t="shared" si="11"/>
        <v>10</v>
      </c>
      <c r="AU21" s="2" t="s">
        <v>189</v>
      </c>
      <c r="AV21" s="1" t="s">
        <v>191</v>
      </c>
    </row>
    <row r="22" spans="2:48" ht="15" x14ac:dyDescent="0.3">
      <c r="B22" s="16">
        <v>20</v>
      </c>
      <c r="C22" s="16" t="str">
        <f t="shared" ca="1" si="0"/>
        <v>IC1006</v>
      </c>
      <c r="D22" s="16" t="str">
        <f t="shared" ca="1" si="4"/>
        <v>优质的智慧锤子</v>
      </c>
      <c r="E22" s="16" t="str">
        <f t="shared" ca="1" si="1"/>
        <v>优质的</v>
      </c>
      <c r="F22" s="16" t="str">
        <f t="shared" ca="1" si="2"/>
        <v>智慧</v>
      </c>
      <c r="G22" s="16" t="str">
        <f t="shared" ca="1" si="3"/>
        <v>锤子</v>
      </c>
      <c r="H22" s="16" t="s">
        <v>24</v>
      </c>
      <c r="I22" s="19" t="s">
        <v>26</v>
      </c>
      <c r="J22" s="3" t="s">
        <v>27</v>
      </c>
      <c r="K22" s="16">
        <f t="shared" si="5"/>
        <v>0</v>
      </c>
      <c r="L22" s="16">
        <f t="shared" si="12"/>
        <v>4</v>
      </c>
      <c r="M22" s="16">
        <f>[1]武器表!$I22</f>
        <v>79</v>
      </c>
      <c r="N22" s="16">
        <f>[1]武器表!$J22</f>
        <v>14</v>
      </c>
      <c r="O22" s="16">
        <f>[1]武器表!$K22</f>
        <v>3</v>
      </c>
      <c r="P22" s="16">
        <f>[1]武器表!$L22</f>
        <v>8</v>
      </c>
      <c r="Q22" s="16">
        <f>[1]武器表!$M22</f>
        <v>9</v>
      </c>
      <c r="R22" s="16">
        <f>[1]武器表!$N22</f>
        <v>1</v>
      </c>
      <c r="S22" s="16">
        <f>[1]武器表!$O22</f>
        <v>4</v>
      </c>
      <c r="T22" s="16">
        <f>[1]武器表!$P22</f>
        <v>4</v>
      </c>
      <c r="U22" s="20">
        <f>[1]武器表!$Q22</f>
        <v>0.02</v>
      </c>
      <c r="V22" s="20">
        <f>[1]武器表!$R22</f>
        <v>0.01</v>
      </c>
      <c r="W22" s="20">
        <f>[1]武器表!$S22</f>
        <v>6.6666666666666662E-3</v>
      </c>
      <c r="X22" s="20">
        <f>[1]武器表!$AB22</f>
        <v>8.1333333333333327E-2</v>
      </c>
      <c r="Y22" s="16">
        <f>[1]武器表!V22</f>
        <v>4</v>
      </c>
      <c r="Z22" s="16">
        <f>[1]武器表!W22</f>
        <v>5</v>
      </c>
      <c r="AA22" s="16">
        <f>[1]武器表!X22</f>
        <v>3</v>
      </c>
      <c r="AB22" s="16">
        <f>[1]武器表!Y22</f>
        <v>5</v>
      </c>
      <c r="AC22" s="16">
        <f>[1]武器表!Z22</f>
        <v>4</v>
      </c>
      <c r="AD22" s="16">
        <f>[1]武器表!AA22</f>
        <v>10</v>
      </c>
      <c r="AE22" s="20">
        <f t="shared" si="6"/>
        <v>6.5066666666666662E-2</v>
      </c>
      <c r="AF22" s="20">
        <f t="shared" si="7"/>
        <v>6.5066666666666662E-2</v>
      </c>
      <c r="AG22" s="20">
        <f t="shared" si="8"/>
        <v>6.5066666666666662E-2</v>
      </c>
      <c r="AH22" s="20">
        <f t="shared" si="9"/>
        <v>6.5066666666666662E-2</v>
      </c>
      <c r="AI22" s="20">
        <f t="shared" si="10"/>
        <v>6.5066666666666662E-2</v>
      </c>
      <c r="AJ22" s="21"/>
      <c r="AM22" s="16">
        <v>19</v>
      </c>
      <c r="AN22" s="15" t="s">
        <v>77</v>
      </c>
      <c r="AO22" s="17" t="s">
        <v>82</v>
      </c>
      <c r="AP22" s="17" t="s">
        <v>127</v>
      </c>
      <c r="AQ22" s="17" t="s">
        <v>128</v>
      </c>
      <c r="AR22" s="16">
        <f t="shared" si="11"/>
        <v>0</v>
      </c>
      <c r="AU22" s="2" t="s">
        <v>189</v>
      </c>
      <c r="AV22" s="1" t="s">
        <v>192</v>
      </c>
    </row>
    <row r="23" spans="2:48" ht="15" x14ac:dyDescent="0.3">
      <c r="B23" s="16">
        <v>21</v>
      </c>
      <c r="C23" s="16" t="str">
        <f t="shared" ca="1" si="0"/>
        <v>IC1022</v>
      </c>
      <c r="D23" s="16" t="str">
        <f t="shared" ca="1" si="4"/>
        <v>坚硬的混乱锤子</v>
      </c>
      <c r="E23" s="16" t="str">
        <f t="shared" ca="1" si="1"/>
        <v>坚硬的</v>
      </c>
      <c r="F23" s="16" t="str">
        <f t="shared" ca="1" si="2"/>
        <v>混乱</v>
      </c>
      <c r="G23" s="16" t="str">
        <f t="shared" ca="1" si="3"/>
        <v>锤子</v>
      </c>
      <c r="H23" s="16" t="s">
        <v>24</v>
      </c>
      <c r="I23" s="19" t="s">
        <v>26</v>
      </c>
      <c r="J23" s="3" t="s">
        <v>27</v>
      </c>
      <c r="K23" s="16">
        <f t="shared" si="5"/>
        <v>0</v>
      </c>
      <c r="L23" s="16">
        <f t="shared" si="12"/>
        <v>5</v>
      </c>
      <c r="M23" s="16">
        <f>[1]武器表!$I23</f>
        <v>99</v>
      </c>
      <c r="N23" s="16">
        <f>[1]武器表!$J23</f>
        <v>18</v>
      </c>
      <c r="O23" s="16">
        <f>[1]武器表!$K23</f>
        <v>4</v>
      </c>
      <c r="P23" s="16">
        <f>[1]武器表!$L23</f>
        <v>10</v>
      </c>
      <c r="Q23" s="16">
        <f>[1]武器表!$M23</f>
        <v>11</v>
      </c>
      <c r="R23" s="16">
        <f>[1]武器表!$N23</f>
        <v>1</v>
      </c>
      <c r="S23" s="16">
        <f>[1]武器表!$O23</f>
        <v>5</v>
      </c>
      <c r="T23" s="16">
        <f>[1]武器表!$P23</f>
        <v>5</v>
      </c>
      <c r="U23" s="20">
        <f>[1]武器表!$Q23</f>
        <v>2.5000000000000001E-2</v>
      </c>
      <c r="V23" s="20">
        <f>[1]武器表!$R23</f>
        <v>1.2500000000000001E-2</v>
      </c>
      <c r="W23" s="20">
        <f>[1]武器表!$S23</f>
        <v>8.3333333333333332E-3</v>
      </c>
      <c r="X23" s="20">
        <f>[1]武器表!$AB23</f>
        <v>0.10199999999999999</v>
      </c>
      <c r="Y23" s="16">
        <f>[1]武器表!V23</f>
        <v>5</v>
      </c>
      <c r="Z23" s="16">
        <f>[1]武器表!W23</f>
        <v>6</v>
      </c>
      <c r="AA23" s="16">
        <f>[1]武器表!X23</f>
        <v>4</v>
      </c>
      <c r="AB23" s="16">
        <f>[1]武器表!Y23</f>
        <v>6</v>
      </c>
      <c r="AC23" s="16">
        <f>[1]武器表!Z23</f>
        <v>5</v>
      </c>
      <c r="AD23" s="16">
        <f>[1]武器表!AA23</f>
        <v>13</v>
      </c>
      <c r="AE23" s="20">
        <f t="shared" si="6"/>
        <v>8.1600000000000006E-2</v>
      </c>
      <c r="AF23" s="20">
        <f t="shared" si="7"/>
        <v>8.1600000000000006E-2</v>
      </c>
      <c r="AG23" s="20">
        <f t="shared" si="8"/>
        <v>8.1600000000000006E-2</v>
      </c>
      <c r="AH23" s="20">
        <f t="shared" si="9"/>
        <v>8.1600000000000006E-2</v>
      </c>
      <c r="AI23" s="20">
        <f t="shared" si="10"/>
        <v>8.1600000000000006E-2</v>
      </c>
      <c r="AJ23" s="21"/>
      <c r="AM23" s="16">
        <v>20</v>
      </c>
      <c r="AN23" s="15" t="s">
        <v>78</v>
      </c>
      <c r="AO23" s="17" t="s">
        <v>81</v>
      </c>
      <c r="AP23" s="17" t="s">
        <v>121</v>
      </c>
      <c r="AQ23" s="17" t="s">
        <v>122</v>
      </c>
      <c r="AR23" s="16">
        <f t="shared" si="11"/>
        <v>1</v>
      </c>
      <c r="AU23" s="2" t="s">
        <v>189</v>
      </c>
      <c r="AV23" s="1" t="s">
        <v>193</v>
      </c>
    </row>
    <row r="24" spans="2:48" x14ac:dyDescent="0.2">
      <c r="B24" s="16">
        <v>22</v>
      </c>
      <c r="C24" s="16" t="str">
        <f t="shared" ca="1" si="0"/>
        <v>IC1016</v>
      </c>
      <c r="D24" s="16" t="str">
        <f t="shared" ca="1" si="4"/>
        <v>发亮的青铜锤子</v>
      </c>
      <c r="E24" s="16" t="str">
        <f t="shared" ca="1" si="1"/>
        <v>发亮的</v>
      </c>
      <c r="F24" s="16" t="str">
        <f t="shared" ca="1" si="2"/>
        <v>青铜</v>
      </c>
      <c r="G24" s="16" t="str">
        <f t="shared" ca="1" si="3"/>
        <v>锤子</v>
      </c>
      <c r="H24" s="16" t="s">
        <v>24</v>
      </c>
      <c r="I24" s="19" t="s">
        <v>26</v>
      </c>
      <c r="J24" s="3" t="s">
        <v>27</v>
      </c>
      <c r="K24" s="16">
        <f t="shared" si="5"/>
        <v>0</v>
      </c>
      <c r="L24" s="16">
        <f t="shared" si="12"/>
        <v>6</v>
      </c>
      <c r="M24" s="16">
        <f>[1]武器表!$I24</f>
        <v>119</v>
      </c>
      <c r="N24" s="16">
        <f>[1]武器表!$J24</f>
        <v>21</v>
      </c>
      <c r="O24" s="16">
        <f>[1]武器表!$K24</f>
        <v>5</v>
      </c>
      <c r="P24" s="16">
        <f>[1]武器表!$L24</f>
        <v>12</v>
      </c>
      <c r="Q24" s="16">
        <f>[1]武器表!$M24</f>
        <v>13</v>
      </c>
      <c r="R24" s="16">
        <f>[1]武器表!$N24</f>
        <v>2</v>
      </c>
      <c r="S24" s="16">
        <f>[1]武器表!$O24</f>
        <v>6</v>
      </c>
      <c r="T24" s="16">
        <f>[1]武器表!$P24</f>
        <v>6</v>
      </c>
      <c r="U24" s="20">
        <f>[1]武器表!$Q24</f>
        <v>0.03</v>
      </c>
      <c r="V24" s="20">
        <f>[1]武器表!$R24</f>
        <v>1.4999999999999999E-2</v>
      </c>
      <c r="W24" s="20">
        <f>[1]武器表!$S24</f>
        <v>0.01</v>
      </c>
      <c r="X24" s="20">
        <f>[1]武器表!$AB24</f>
        <v>0.12266666666666667</v>
      </c>
      <c r="Y24" s="16">
        <f>[1]武器表!V24</f>
        <v>6</v>
      </c>
      <c r="Z24" s="16">
        <f>[1]武器表!W24</f>
        <v>7</v>
      </c>
      <c r="AA24" s="16">
        <f>[1]武器表!X24</f>
        <v>4</v>
      </c>
      <c r="AB24" s="16">
        <f>[1]武器表!Y24</f>
        <v>7</v>
      </c>
      <c r="AC24" s="16">
        <f>[1]武器表!Z24</f>
        <v>6</v>
      </c>
      <c r="AD24" s="16">
        <f>[1]武器表!AA24</f>
        <v>15</v>
      </c>
      <c r="AE24" s="20">
        <f t="shared" si="6"/>
        <v>9.813333333333335E-2</v>
      </c>
      <c r="AF24" s="20">
        <f t="shared" si="7"/>
        <v>9.813333333333335E-2</v>
      </c>
      <c r="AG24" s="20">
        <f t="shared" si="8"/>
        <v>9.813333333333335E-2</v>
      </c>
      <c r="AH24" s="20">
        <f t="shared" si="9"/>
        <v>9.813333333333335E-2</v>
      </c>
      <c r="AI24" s="20">
        <f t="shared" si="10"/>
        <v>9.813333333333335E-2</v>
      </c>
      <c r="AJ24" s="21"/>
      <c r="AM24" s="6"/>
      <c r="AU24" s="2" t="s">
        <v>189</v>
      </c>
      <c r="AV24" s="1" t="s">
        <v>194</v>
      </c>
    </row>
    <row r="25" spans="2:48" x14ac:dyDescent="0.2">
      <c r="B25" s="16">
        <v>23</v>
      </c>
      <c r="C25" s="16" t="str">
        <f t="shared" ca="1" si="0"/>
        <v>IC1016</v>
      </c>
      <c r="D25" s="16" t="str">
        <f t="shared" ca="1" si="4"/>
        <v>坚硬的女神轻锤</v>
      </c>
      <c r="E25" s="16" t="str">
        <f t="shared" ca="1" si="1"/>
        <v>坚硬的</v>
      </c>
      <c r="F25" s="16" t="str">
        <f t="shared" ca="1" si="2"/>
        <v>女神</v>
      </c>
      <c r="G25" s="16" t="str">
        <f t="shared" ca="1" si="3"/>
        <v>轻锤</v>
      </c>
      <c r="H25" s="16" t="s">
        <v>24</v>
      </c>
      <c r="I25" s="19" t="s">
        <v>26</v>
      </c>
      <c r="J25" s="3" t="s">
        <v>27</v>
      </c>
      <c r="K25" s="16">
        <f t="shared" si="5"/>
        <v>0</v>
      </c>
      <c r="L25" s="16">
        <f t="shared" si="12"/>
        <v>7</v>
      </c>
      <c r="M25" s="16">
        <f>[1]武器表!$I25</f>
        <v>139</v>
      </c>
      <c r="N25" s="16">
        <f>[1]武器表!$J25</f>
        <v>25</v>
      </c>
      <c r="O25" s="16">
        <f>[1]武器表!$K25</f>
        <v>6</v>
      </c>
      <c r="P25" s="16">
        <f>[1]武器表!$L25</f>
        <v>14</v>
      </c>
      <c r="Q25" s="16">
        <f>[1]武器表!$M25</f>
        <v>15</v>
      </c>
      <c r="R25" s="16">
        <f>[1]武器表!$N25</f>
        <v>2</v>
      </c>
      <c r="S25" s="16">
        <f>[1]武器表!$O25</f>
        <v>7</v>
      </c>
      <c r="T25" s="16">
        <f>[1]武器表!$P25</f>
        <v>7</v>
      </c>
      <c r="U25" s="20">
        <f>[1]武器表!$Q25</f>
        <v>3.5000000000000003E-2</v>
      </c>
      <c r="V25" s="20">
        <f>[1]武器表!$R25</f>
        <v>1.7500000000000002E-2</v>
      </c>
      <c r="W25" s="20">
        <f>[1]武器表!$S25</f>
        <v>1.1666666666666667E-2</v>
      </c>
      <c r="X25" s="20">
        <f>[1]武器表!$AB25</f>
        <v>0.14333333333333334</v>
      </c>
      <c r="Y25" s="16">
        <f>[1]武器表!V25</f>
        <v>7</v>
      </c>
      <c r="Z25" s="16">
        <f>[1]武器表!W25</f>
        <v>8</v>
      </c>
      <c r="AA25" s="16">
        <f>[1]武器表!X25</f>
        <v>5</v>
      </c>
      <c r="AB25" s="16">
        <f>[1]武器表!Y25</f>
        <v>8</v>
      </c>
      <c r="AC25" s="16">
        <f>[1]武器表!Z25</f>
        <v>7</v>
      </c>
      <c r="AD25" s="16">
        <f>[1]武器表!AA25</f>
        <v>18</v>
      </c>
      <c r="AE25" s="20">
        <f t="shared" si="6"/>
        <v>0.11466666666666668</v>
      </c>
      <c r="AF25" s="20">
        <f t="shared" si="7"/>
        <v>0.11466666666666668</v>
      </c>
      <c r="AG25" s="20">
        <f t="shared" si="8"/>
        <v>0.11466666666666668</v>
      </c>
      <c r="AH25" s="20">
        <f t="shared" si="9"/>
        <v>0.11466666666666668</v>
      </c>
      <c r="AI25" s="20">
        <f t="shared" si="10"/>
        <v>0.11466666666666668</v>
      </c>
      <c r="AJ25" s="21"/>
      <c r="AU25" s="2" t="s">
        <v>189</v>
      </c>
      <c r="AV25" s="1" t="s">
        <v>195</v>
      </c>
    </row>
    <row r="26" spans="2:48" x14ac:dyDescent="0.2">
      <c r="B26" s="16">
        <v>24</v>
      </c>
      <c r="C26" s="16" t="str">
        <f t="shared" ca="1" si="0"/>
        <v>IC1002</v>
      </c>
      <c r="D26" s="16" t="str">
        <f t="shared" ca="1" si="4"/>
        <v>凌厉的精钢轻锤</v>
      </c>
      <c r="E26" s="16" t="str">
        <f t="shared" ca="1" si="1"/>
        <v>凌厉的</v>
      </c>
      <c r="F26" s="16" t="str">
        <f t="shared" ca="1" si="2"/>
        <v>精钢</v>
      </c>
      <c r="G26" s="16" t="str">
        <f t="shared" ca="1" si="3"/>
        <v>轻锤</v>
      </c>
      <c r="H26" s="16" t="s">
        <v>24</v>
      </c>
      <c r="I26" s="19" t="s">
        <v>26</v>
      </c>
      <c r="J26" s="3" t="s">
        <v>27</v>
      </c>
      <c r="K26" s="16">
        <f t="shared" si="5"/>
        <v>0</v>
      </c>
      <c r="L26" s="16">
        <f t="shared" si="12"/>
        <v>8</v>
      </c>
      <c r="M26" s="16">
        <f>[1]武器表!$I26</f>
        <v>158</v>
      </c>
      <c r="N26" s="16">
        <f>[1]武器表!$J26</f>
        <v>29</v>
      </c>
      <c r="O26" s="16">
        <f>[1]武器表!$K26</f>
        <v>6</v>
      </c>
      <c r="P26" s="16">
        <f>[1]武器表!$L26</f>
        <v>16</v>
      </c>
      <c r="Q26" s="16">
        <f>[1]武器表!$M26</f>
        <v>18</v>
      </c>
      <c r="R26" s="16">
        <f>[1]武器表!$N26</f>
        <v>2</v>
      </c>
      <c r="S26" s="16">
        <f>[1]武器表!$O26</f>
        <v>8</v>
      </c>
      <c r="T26" s="16">
        <f>[1]武器表!$P26</f>
        <v>8</v>
      </c>
      <c r="U26" s="20">
        <f>[1]武器表!$Q26</f>
        <v>0.04</v>
      </c>
      <c r="V26" s="20">
        <f>[1]武器表!$R26</f>
        <v>0.02</v>
      </c>
      <c r="W26" s="20">
        <f>[1]武器表!$S26</f>
        <v>1.3333333333333332E-2</v>
      </c>
      <c r="X26" s="20">
        <f>[1]武器表!$AB26</f>
        <v>0.16333333333333333</v>
      </c>
      <c r="Y26" s="16">
        <f>[1]武器表!V26</f>
        <v>8</v>
      </c>
      <c r="Z26" s="16">
        <f>[1]武器表!W26</f>
        <v>9</v>
      </c>
      <c r="AA26" s="16">
        <f>[1]武器表!X26</f>
        <v>6</v>
      </c>
      <c r="AB26" s="16">
        <f>[1]武器表!Y26</f>
        <v>9</v>
      </c>
      <c r="AC26" s="16">
        <f>[1]武器表!Z26</f>
        <v>8</v>
      </c>
      <c r="AD26" s="16">
        <f>[1]武器表!AA26</f>
        <v>20</v>
      </c>
      <c r="AE26" s="20">
        <f t="shared" si="6"/>
        <v>0.13066666666666668</v>
      </c>
      <c r="AF26" s="20">
        <f t="shared" si="7"/>
        <v>0.13066666666666668</v>
      </c>
      <c r="AG26" s="20">
        <f t="shared" si="8"/>
        <v>0.13066666666666668</v>
      </c>
      <c r="AH26" s="20">
        <f t="shared" si="9"/>
        <v>0.13066666666666668</v>
      </c>
      <c r="AI26" s="20">
        <f t="shared" si="10"/>
        <v>0.13066666666666668</v>
      </c>
      <c r="AJ26" s="21"/>
      <c r="AU26" s="2" t="s">
        <v>189</v>
      </c>
      <c r="AV26" s="1" t="s">
        <v>196</v>
      </c>
    </row>
    <row r="27" spans="2:48" x14ac:dyDescent="0.2">
      <c r="B27" s="16">
        <v>25</v>
      </c>
      <c r="C27" s="16" t="str">
        <f t="shared" ca="1" si="0"/>
        <v>IC1002</v>
      </c>
      <c r="D27" s="16" t="str">
        <f t="shared" ca="1" si="4"/>
        <v>破旧的空灵轻锤</v>
      </c>
      <c r="E27" s="16" t="str">
        <f t="shared" ca="1" si="1"/>
        <v>破旧的</v>
      </c>
      <c r="F27" s="16" t="str">
        <f t="shared" ca="1" si="2"/>
        <v>空灵</v>
      </c>
      <c r="G27" s="16" t="str">
        <f t="shared" ca="1" si="3"/>
        <v>轻锤</v>
      </c>
      <c r="H27" s="16" t="s">
        <v>25</v>
      </c>
      <c r="I27" s="19" t="s">
        <v>26</v>
      </c>
      <c r="J27" s="3" t="s">
        <v>27</v>
      </c>
      <c r="K27" s="16">
        <f t="shared" si="5"/>
        <v>0</v>
      </c>
      <c r="L27" s="16">
        <f t="shared" si="12"/>
        <v>1</v>
      </c>
      <c r="M27" s="16">
        <f>[1]武器表!$I27</f>
        <v>23</v>
      </c>
      <c r="N27" s="16">
        <f>[1]武器表!$J27</f>
        <v>0</v>
      </c>
      <c r="O27" s="16">
        <f>[1]武器表!$K27</f>
        <v>0</v>
      </c>
      <c r="P27" s="16">
        <f>[1]武器表!$L27</f>
        <v>0</v>
      </c>
      <c r="Q27" s="16">
        <f>[1]武器表!$M27</f>
        <v>0</v>
      </c>
      <c r="R27" s="16">
        <f>[1]武器表!$N27</f>
        <v>0</v>
      </c>
      <c r="S27" s="16">
        <f>[1]武器表!$O27</f>
        <v>0</v>
      </c>
      <c r="T27" s="16">
        <f>[1]武器表!$P27</f>
        <v>0</v>
      </c>
      <c r="U27" s="20">
        <f>[1]武器表!$Q27</f>
        <v>0</v>
      </c>
      <c r="V27" s="20">
        <f>[1]武器表!$R27</f>
        <v>0</v>
      </c>
      <c r="W27" s="20">
        <f>[1]武器表!$S27</f>
        <v>0</v>
      </c>
      <c r="X27" s="20">
        <f>[1]武器表!$AB27</f>
        <v>0</v>
      </c>
      <c r="Y27" s="16">
        <f>[1]武器表!V27</f>
        <v>0</v>
      </c>
      <c r="Z27" s="16">
        <f>[1]武器表!W27</f>
        <v>0</v>
      </c>
      <c r="AA27" s="16">
        <f>[1]武器表!X27</f>
        <v>0</v>
      </c>
      <c r="AB27" s="16">
        <f>[1]武器表!Y27</f>
        <v>0</v>
      </c>
      <c r="AC27" s="16">
        <f>[1]武器表!Z27</f>
        <v>0</v>
      </c>
      <c r="AD27" s="16">
        <f>[1]武器表!AA27</f>
        <v>0</v>
      </c>
      <c r="AE27" s="20">
        <f t="shared" si="6"/>
        <v>0</v>
      </c>
      <c r="AF27" s="20">
        <f t="shared" si="7"/>
        <v>0</v>
      </c>
      <c r="AG27" s="20">
        <f t="shared" si="8"/>
        <v>0</v>
      </c>
      <c r="AH27" s="20">
        <f t="shared" si="9"/>
        <v>0</v>
      </c>
      <c r="AI27" s="20">
        <f t="shared" si="10"/>
        <v>0</v>
      </c>
      <c r="AJ27" s="21"/>
      <c r="AU27" s="2" t="s">
        <v>189</v>
      </c>
      <c r="AV27" s="1" t="s">
        <v>197</v>
      </c>
    </row>
    <row r="28" spans="2:48" x14ac:dyDescent="0.2">
      <c r="B28" s="16">
        <v>26</v>
      </c>
      <c r="C28" s="16" t="str">
        <f t="shared" ca="1" si="0"/>
        <v>IC1016</v>
      </c>
      <c r="D28" s="16" t="str">
        <f t="shared" ca="1" si="4"/>
        <v>破旧的白银重锤</v>
      </c>
      <c r="E28" s="16" t="str">
        <f t="shared" ca="1" si="1"/>
        <v>破旧的</v>
      </c>
      <c r="F28" s="16" t="str">
        <f t="shared" ca="1" si="2"/>
        <v>白银</v>
      </c>
      <c r="G28" s="16" t="str">
        <f t="shared" ca="1" si="3"/>
        <v>重锤</v>
      </c>
      <c r="H28" s="16" t="s">
        <v>25</v>
      </c>
      <c r="I28" s="19" t="s">
        <v>26</v>
      </c>
      <c r="J28" s="3" t="s">
        <v>27</v>
      </c>
      <c r="K28" s="16">
        <f t="shared" si="5"/>
        <v>0</v>
      </c>
      <c r="L28" s="16">
        <f t="shared" si="12"/>
        <v>2</v>
      </c>
      <c r="M28" s="16">
        <f>[1]武器表!$I28</f>
        <v>45</v>
      </c>
      <c r="N28" s="16">
        <f>[1]武器表!$J28</f>
        <v>0</v>
      </c>
      <c r="O28" s="16">
        <f>[1]武器表!$K28</f>
        <v>0</v>
      </c>
      <c r="P28" s="16">
        <f>[1]武器表!$L28</f>
        <v>0</v>
      </c>
      <c r="Q28" s="16">
        <f>[1]武器表!$M28</f>
        <v>0</v>
      </c>
      <c r="R28" s="16">
        <f>[1]武器表!$N28</f>
        <v>0</v>
      </c>
      <c r="S28" s="16">
        <f>[1]武器表!$O28</f>
        <v>0</v>
      </c>
      <c r="T28" s="16">
        <f>[1]武器表!$P28</f>
        <v>0</v>
      </c>
      <c r="U28" s="20">
        <f>[1]武器表!$Q28</f>
        <v>0</v>
      </c>
      <c r="V28" s="20">
        <f>[1]武器表!$R28</f>
        <v>0</v>
      </c>
      <c r="W28" s="20">
        <f>[1]武器表!$S28</f>
        <v>0</v>
      </c>
      <c r="X28" s="20">
        <f>[1]武器表!$AB28</f>
        <v>0</v>
      </c>
      <c r="Y28" s="16">
        <f>[1]武器表!V28</f>
        <v>0</v>
      </c>
      <c r="Z28" s="16">
        <f>[1]武器表!W28</f>
        <v>0</v>
      </c>
      <c r="AA28" s="16">
        <f>[1]武器表!X28</f>
        <v>0</v>
      </c>
      <c r="AB28" s="16">
        <f>[1]武器表!Y28</f>
        <v>0</v>
      </c>
      <c r="AC28" s="16">
        <f>[1]武器表!Z28</f>
        <v>0</v>
      </c>
      <c r="AD28" s="16">
        <f>[1]武器表!AA28</f>
        <v>0</v>
      </c>
      <c r="AE28" s="20">
        <f t="shared" si="6"/>
        <v>0</v>
      </c>
      <c r="AF28" s="20">
        <f t="shared" si="7"/>
        <v>0</v>
      </c>
      <c r="AG28" s="20">
        <f t="shared" si="8"/>
        <v>0</v>
      </c>
      <c r="AH28" s="20">
        <f t="shared" si="9"/>
        <v>0</v>
      </c>
      <c r="AI28" s="20">
        <f t="shared" si="10"/>
        <v>0</v>
      </c>
      <c r="AJ28" s="21"/>
      <c r="AU28" s="2" t="s">
        <v>189</v>
      </c>
      <c r="AV28" s="1" t="s">
        <v>198</v>
      </c>
    </row>
    <row r="29" spans="2:48" ht="13.5" thickBot="1" x14ac:dyDescent="0.25">
      <c r="B29" s="16">
        <v>27</v>
      </c>
      <c r="C29" s="16" t="str">
        <f t="shared" ca="1" si="0"/>
        <v>IC1032</v>
      </c>
      <c r="D29" s="16" t="str">
        <f t="shared" ca="1" si="4"/>
        <v>普通的女神锤子</v>
      </c>
      <c r="E29" s="16" t="str">
        <f t="shared" ca="1" si="1"/>
        <v>普通的</v>
      </c>
      <c r="F29" s="16" t="str">
        <f t="shared" ca="1" si="2"/>
        <v>女神</v>
      </c>
      <c r="G29" s="16" t="str">
        <f t="shared" ca="1" si="3"/>
        <v>锤子</v>
      </c>
      <c r="H29" s="16" t="s">
        <v>25</v>
      </c>
      <c r="I29" s="19" t="s">
        <v>26</v>
      </c>
      <c r="J29" s="3" t="s">
        <v>27</v>
      </c>
      <c r="K29" s="16">
        <f t="shared" si="5"/>
        <v>0</v>
      </c>
      <c r="L29" s="16">
        <f t="shared" si="12"/>
        <v>3</v>
      </c>
      <c r="M29" s="16">
        <f>[1]武器表!$I29</f>
        <v>68</v>
      </c>
      <c r="N29" s="16">
        <f>[1]武器表!$J29</f>
        <v>0</v>
      </c>
      <c r="O29" s="16">
        <f>[1]武器表!$K29</f>
        <v>0</v>
      </c>
      <c r="P29" s="16">
        <f>[1]武器表!$L29</f>
        <v>0</v>
      </c>
      <c r="Q29" s="16">
        <f>[1]武器表!$M29</f>
        <v>0</v>
      </c>
      <c r="R29" s="16">
        <f>[1]武器表!$N29</f>
        <v>0</v>
      </c>
      <c r="S29" s="16">
        <f>[1]武器表!$O29</f>
        <v>0</v>
      </c>
      <c r="T29" s="16">
        <f>[1]武器表!$P29</f>
        <v>0</v>
      </c>
      <c r="U29" s="20">
        <f>[1]武器表!$Q29</f>
        <v>0</v>
      </c>
      <c r="V29" s="20">
        <f>[1]武器表!$R29</f>
        <v>0</v>
      </c>
      <c r="W29" s="20">
        <f>[1]武器表!$S29</f>
        <v>0</v>
      </c>
      <c r="X29" s="20">
        <f>[1]武器表!$AB29</f>
        <v>0</v>
      </c>
      <c r="Y29" s="16">
        <f>[1]武器表!V29</f>
        <v>0</v>
      </c>
      <c r="Z29" s="16">
        <f>[1]武器表!W29</f>
        <v>0</v>
      </c>
      <c r="AA29" s="16">
        <f>[1]武器表!X29</f>
        <v>0</v>
      </c>
      <c r="AB29" s="16">
        <f>[1]武器表!Y29</f>
        <v>0</v>
      </c>
      <c r="AC29" s="16">
        <f>[1]武器表!Z29</f>
        <v>0</v>
      </c>
      <c r="AD29" s="16">
        <f>[1]武器表!AA29</f>
        <v>0</v>
      </c>
      <c r="AE29" s="20">
        <f t="shared" si="6"/>
        <v>0</v>
      </c>
      <c r="AF29" s="20">
        <f t="shared" si="7"/>
        <v>0</v>
      </c>
      <c r="AG29" s="20">
        <f t="shared" si="8"/>
        <v>0</v>
      </c>
      <c r="AH29" s="20">
        <f t="shared" si="9"/>
        <v>0</v>
      </c>
      <c r="AI29" s="20">
        <f t="shared" si="10"/>
        <v>0</v>
      </c>
      <c r="AJ29" s="21"/>
      <c r="AU29" s="2" t="s">
        <v>189</v>
      </c>
      <c r="AV29" s="1" t="s">
        <v>199</v>
      </c>
    </row>
    <row r="30" spans="2:48" x14ac:dyDescent="0.2">
      <c r="B30" s="16">
        <v>28</v>
      </c>
      <c r="C30" s="16" t="str">
        <f t="shared" ca="1" si="0"/>
        <v>IC1001</v>
      </c>
      <c r="D30" s="16" t="str">
        <f t="shared" ca="1" si="4"/>
        <v>初级的晨曦锤子</v>
      </c>
      <c r="E30" s="16" t="str">
        <f t="shared" ca="1" si="1"/>
        <v>初级的</v>
      </c>
      <c r="F30" s="16" t="str">
        <f t="shared" ca="1" si="2"/>
        <v>晨曦</v>
      </c>
      <c r="G30" s="16" t="str">
        <f t="shared" ca="1" si="3"/>
        <v>锤子</v>
      </c>
      <c r="H30" s="16" t="s">
        <v>25</v>
      </c>
      <c r="I30" s="19" t="s">
        <v>26</v>
      </c>
      <c r="J30" s="3" t="s">
        <v>27</v>
      </c>
      <c r="K30" s="16">
        <f t="shared" si="5"/>
        <v>0</v>
      </c>
      <c r="L30" s="16">
        <f t="shared" si="12"/>
        <v>4</v>
      </c>
      <c r="M30" s="16">
        <f>[1]武器表!$I30</f>
        <v>90</v>
      </c>
      <c r="N30" s="16">
        <f>[1]武器表!$J30</f>
        <v>0</v>
      </c>
      <c r="O30" s="16">
        <f>[1]武器表!$K30</f>
        <v>0</v>
      </c>
      <c r="P30" s="16">
        <f>[1]武器表!$L30</f>
        <v>0</v>
      </c>
      <c r="Q30" s="16">
        <f>[1]武器表!$M30</f>
        <v>0</v>
      </c>
      <c r="R30" s="16">
        <f>[1]武器表!$N30</f>
        <v>0</v>
      </c>
      <c r="S30" s="16">
        <f>[1]武器表!$O30</f>
        <v>0</v>
      </c>
      <c r="T30" s="16">
        <f>[1]武器表!$P30</f>
        <v>0</v>
      </c>
      <c r="U30" s="20">
        <f>[1]武器表!$Q30</f>
        <v>0</v>
      </c>
      <c r="V30" s="20">
        <f>[1]武器表!$R30</f>
        <v>0</v>
      </c>
      <c r="W30" s="20">
        <f>[1]武器表!$S30</f>
        <v>0</v>
      </c>
      <c r="X30" s="20">
        <f>[1]武器表!$AB30</f>
        <v>0</v>
      </c>
      <c r="Y30" s="16">
        <f>[1]武器表!V30</f>
        <v>0</v>
      </c>
      <c r="Z30" s="16">
        <f>[1]武器表!W30</f>
        <v>0</v>
      </c>
      <c r="AA30" s="16">
        <f>[1]武器表!X30</f>
        <v>0</v>
      </c>
      <c r="AB30" s="16">
        <f>[1]武器表!Y30</f>
        <v>0</v>
      </c>
      <c r="AC30" s="16">
        <f>[1]武器表!Z30</f>
        <v>0</v>
      </c>
      <c r="AD30" s="16">
        <f>[1]武器表!AA30</f>
        <v>0</v>
      </c>
      <c r="AE30" s="20">
        <f t="shared" si="6"/>
        <v>0</v>
      </c>
      <c r="AF30" s="20">
        <f t="shared" si="7"/>
        <v>0</v>
      </c>
      <c r="AG30" s="20">
        <f t="shared" si="8"/>
        <v>0</v>
      </c>
      <c r="AH30" s="20">
        <f t="shared" si="9"/>
        <v>0</v>
      </c>
      <c r="AI30" s="20">
        <f t="shared" si="10"/>
        <v>0</v>
      </c>
      <c r="AJ30" s="21"/>
      <c r="AM30" s="4">
        <v>1</v>
      </c>
      <c r="AN30" s="10" t="s">
        <v>21</v>
      </c>
      <c r="AO30" s="13" t="s">
        <v>85</v>
      </c>
      <c r="AP30" s="13" t="s">
        <v>89</v>
      </c>
      <c r="AQ30" s="13" t="s">
        <v>93</v>
      </c>
      <c r="AR30" s="5" t="s">
        <v>94</v>
      </c>
      <c r="AU30" s="2" t="s">
        <v>189</v>
      </c>
      <c r="AV30" s="1" t="s">
        <v>200</v>
      </c>
    </row>
    <row r="31" spans="2:48" x14ac:dyDescent="0.2">
      <c r="B31" s="16">
        <v>29</v>
      </c>
      <c r="C31" s="16" t="str">
        <f t="shared" ca="1" si="0"/>
        <v>IC1022</v>
      </c>
      <c r="D31" s="16" t="str">
        <f t="shared" ca="1" si="4"/>
        <v>破旧的空灵锤子</v>
      </c>
      <c r="E31" s="16" t="str">
        <f t="shared" ca="1" si="1"/>
        <v>破旧的</v>
      </c>
      <c r="F31" s="16" t="str">
        <f t="shared" ca="1" si="2"/>
        <v>空灵</v>
      </c>
      <c r="G31" s="16" t="str">
        <f t="shared" ca="1" si="3"/>
        <v>锤子</v>
      </c>
      <c r="H31" s="16" t="s">
        <v>25</v>
      </c>
      <c r="I31" s="19" t="s">
        <v>26</v>
      </c>
      <c r="J31" s="3" t="s">
        <v>27</v>
      </c>
      <c r="K31" s="16">
        <f t="shared" si="5"/>
        <v>0</v>
      </c>
      <c r="L31" s="16">
        <f t="shared" si="12"/>
        <v>5</v>
      </c>
      <c r="M31" s="16">
        <f>[1]武器表!$I31</f>
        <v>113</v>
      </c>
      <c r="N31" s="16">
        <f>[1]武器表!$J31</f>
        <v>0</v>
      </c>
      <c r="O31" s="16">
        <f>[1]武器表!$K31</f>
        <v>0</v>
      </c>
      <c r="P31" s="16">
        <f>[1]武器表!$L31</f>
        <v>0</v>
      </c>
      <c r="Q31" s="16">
        <f>[1]武器表!$M31</f>
        <v>0</v>
      </c>
      <c r="R31" s="16">
        <f>[1]武器表!$N31</f>
        <v>0</v>
      </c>
      <c r="S31" s="16">
        <f>[1]武器表!$O31</f>
        <v>0</v>
      </c>
      <c r="T31" s="16">
        <f>[1]武器表!$P31</f>
        <v>0</v>
      </c>
      <c r="U31" s="20">
        <f>[1]武器表!$Q31</f>
        <v>0</v>
      </c>
      <c r="V31" s="20">
        <f>[1]武器表!$R31</f>
        <v>0</v>
      </c>
      <c r="W31" s="20">
        <f>[1]武器表!$S31</f>
        <v>0</v>
      </c>
      <c r="X31" s="20">
        <f>[1]武器表!$AB31</f>
        <v>0</v>
      </c>
      <c r="Y31" s="16">
        <f>[1]武器表!V31</f>
        <v>0</v>
      </c>
      <c r="Z31" s="16">
        <f>[1]武器表!W31</f>
        <v>0</v>
      </c>
      <c r="AA31" s="16">
        <f>[1]武器表!X31</f>
        <v>0</v>
      </c>
      <c r="AB31" s="16">
        <f>[1]武器表!Y31</f>
        <v>0</v>
      </c>
      <c r="AC31" s="16">
        <f>[1]武器表!Z31</f>
        <v>0</v>
      </c>
      <c r="AD31" s="16">
        <f>[1]武器表!AA31</f>
        <v>0</v>
      </c>
      <c r="AE31" s="20">
        <f t="shared" si="6"/>
        <v>0</v>
      </c>
      <c r="AF31" s="20">
        <f t="shared" si="7"/>
        <v>0</v>
      </c>
      <c r="AG31" s="20">
        <f t="shared" si="8"/>
        <v>0</v>
      </c>
      <c r="AH31" s="20">
        <f t="shared" si="9"/>
        <v>0</v>
      </c>
      <c r="AI31" s="20">
        <f t="shared" si="10"/>
        <v>0</v>
      </c>
      <c r="AJ31" s="21"/>
      <c r="AM31" s="6">
        <v>2</v>
      </c>
      <c r="AN31" s="11" t="s">
        <v>84</v>
      </c>
      <c r="AO31" s="14" t="s">
        <v>86</v>
      </c>
      <c r="AP31" s="14" t="s">
        <v>90</v>
      </c>
      <c r="AQ31" s="14" t="s">
        <v>96</v>
      </c>
      <c r="AR31" s="7" t="s">
        <v>95</v>
      </c>
      <c r="AU31" s="2" t="s">
        <v>189</v>
      </c>
      <c r="AV31" s="1" t="s">
        <v>201</v>
      </c>
    </row>
    <row r="32" spans="2:48" x14ac:dyDescent="0.2">
      <c r="B32" s="16">
        <v>30</v>
      </c>
      <c r="C32" s="16" t="str">
        <f t="shared" ca="1" si="0"/>
        <v>IC1001</v>
      </c>
      <c r="D32" s="16" t="str">
        <f t="shared" ca="1" si="4"/>
        <v>一般的混乱重锤</v>
      </c>
      <c r="E32" s="16" t="str">
        <f t="shared" ca="1" si="1"/>
        <v>一般的</v>
      </c>
      <c r="F32" s="16" t="str">
        <f t="shared" ca="1" si="2"/>
        <v>混乱</v>
      </c>
      <c r="G32" s="16" t="str">
        <f t="shared" ca="1" si="3"/>
        <v>重锤</v>
      </c>
      <c r="H32" s="16" t="s">
        <v>25</v>
      </c>
      <c r="I32" s="19" t="s">
        <v>26</v>
      </c>
      <c r="J32" s="3" t="s">
        <v>27</v>
      </c>
      <c r="K32" s="16">
        <f t="shared" si="5"/>
        <v>0</v>
      </c>
      <c r="L32" s="16">
        <f t="shared" si="12"/>
        <v>6</v>
      </c>
      <c r="M32" s="16">
        <f>[1]武器表!$I32</f>
        <v>135</v>
      </c>
      <c r="N32" s="16">
        <f>[1]武器表!$J32</f>
        <v>0</v>
      </c>
      <c r="O32" s="16">
        <f>[1]武器表!$K32</f>
        <v>0</v>
      </c>
      <c r="P32" s="16">
        <f>[1]武器表!$L32</f>
        <v>0</v>
      </c>
      <c r="Q32" s="16">
        <f>[1]武器表!$M32</f>
        <v>0</v>
      </c>
      <c r="R32" s="16">
        <f>[1]武器表!$N32</f>
        <v>0</v>
      </c>
      <c r="S32" s="16">
        <f>[1]武器表!$O32</f>
        <v>0</v>
      </c>
      <c r="T32" s="16">
        <f>[1]武器表!$P32</f>
        <v>0</v>
      </c>
      <c r="U32" s="20">
        <f>[1]武器表!$Q32</f>
        <v>0</v>
      </c>
      <c r="V32" s="20">
        <f>[1]武器表!$R32</f>
        <v>0</v>
      </c>
      <c r="W32" s="20">
        <f>[1]武器表!$S32</f>
        <v>0</v>
      </c>
      <c r="X32" s="20">
        <f>[1]武器表!$AB32</f>
        <v>0</v>
      </c>
      <c r="Y32" s="16">
        <f>[1]武器表!V32</f>
        <v>0</v>
      </c>
      <c r="Z32" s="16">
        <f>[1]武器表!W32</f>
        <v>0</v>
      </c>
      <c r="AA32" s="16">
        <f>[1]武器表!X32</f>
        <v>0</v>
      </c>
      <c r="AB32" s="16">
        <f>[1]武器表!Y32</f>
        <v>0</v>
      </c>
      <c r="AC32" s="16">
        <f>[1]武器表!Z32</f>
        <v>0</v>
      </c>
      <c r="AD32" s="16">
        <f>[1]武器表!AA32</f>
        <v>0</v>
      </c>
      <c r="AE32" s="20">
        <f t="shared" si="6"/>
        <v>0</v>
      </c>
      <c r="AF32" s="20">
        <f t="shared" si="7"/>
        <v>0</v>
      </c>
      <c r="AG32" s="20">
        <f t="shared" si="8"/>
        <v>0</v>
      </c>
      <c r="AH32" s="20">
        <f t="shared" si="9"/>
        <v>0</v>
      </c>
      <c r="AI32" s="20">
        <f t="shared" si="10"/>
        <v>0</v>
      </c>
      <c r="AJ32" s="21"/>
      <c r="AM32" s="6">
        <v>3</v>
      </c>
      <c r="AN32" s="11" t="s">
        <v>24</v>
      </c>
      <c r="AO32" s="14" t="s">
        <v>87</v>
      </c>
      <c r="AP32" s="14" t="s">
        <v>91</v>
      </c>
      <c r="AQ32" s="14" t="s">
        <v>161</v>
      </c>
      <c r="AR32" s="7" t="s">
        <v>97</v>
      </c>
    </row>
    <row r="33" spans="2:44" ht="13.5" thickBot="1" x14ac:dyDescent="0.25">
      <c r="B33" s="16">
        <v>31</v>
      </c>
      <c r="C33" s="16" t="str">
        <f t="shared" ca="1" si="0"/>
        <v>IC1028</v>
      </c>
      <c r="D33" s="16" t="str">
        <f t="shared" ca="1" si="4"/>
        <v>普通的遗迹锤子</v>
      </c>
      <c r="E33" s="16" t="str">
        <f t="shared" ca="1" si="1"/>
        <v>普通的</v>
      </c>
      <c r="F33" s="16" t="str">
        <f t="shared" ca="1" si="2"/>
        <v>遗迹</v>
      </c>
      <c r="G33" s="16" t="str">
        <f t="shared" ca="1" si="3"/>
        <v>锤子</v>
      </c>
      <c r="H33" s="16" t="s">
        <v>25</v>
      </c>
      <c r="I33" s="19" t="s">
        <v>26</v>
      </c>
      <c r="J33" s="3" t="s">
        <v>27</v>
      </c>
      <c r="K33" s="16">
        <f t="shared" si="5"/>
        <v>0</v>
      </c>
      <c r="L33" s="16">
        <f t="shared" si="12"/>
        <v>7</v>
      </c>
      <c r="M33" s="16">
        <f>[1]武器表!$I33</f>
        <v>158</v>
      </c>
      <c r="N33" s="16">
        <f>[1]武器表!$J33</f>
        <v>0</v>
      </c>
      <c r="O33" s="16">
        <f>[1]武器表!$K33</f>
        <v>0</v>
      </c>
      <c r="P33" s="16">
        <f>[1]武器表!$L33</f>
        <v>0</v>
      </c>
      <c r="Q33" s="16">
        <f>[1]武器表!$M33</f>
        <v>0</v>
      </c>
      <c r="R33" s="16">
        <f>[1]武器表!$N33</f>
        <v>0</v>
      </c>
      <c r="S33" s="16">
        <f>[1]武器表!$O33</f>
        <v>0</v>
      </c>
      <c r="T33" s="16">
        <f>[1]武器表!$P33</f>
        <v>0</v>
      </c>
      <c r="U33" s="20">
        <f>[1]武器表!$Q33</f>
        <v>0</v>
      </c>
      <c r="V33" s="20">
        <f>[1]武器表!$R33</f>
        <v>0</v>
      </c>
      <c r="W33" s="20">
        <f>[1]武器表!$S33</f>
        <v>0</v>
      </c>
      <c r="X33" s="20">
        <f>[1]武器表!$AB33</f>
        <v>0</v>
      </c>
      <c r="Y33" s="16">
        <f>[1]武器表!V33</f>
        <v>0</v>
      </c>
      <c r="Z33" s="16">
        <f>[1]武器表!W33</f>
        <v>0</v>
      </c>
      <c r="AA33" s="16">
        <f>[1]武器表!X33</f>
        <v>0</v>
      </c>
      <c r="AB33" s="16">
        <f>[1]武器表!Y33</f>
        <v>0</v>
      </c>
      <c r="AC33" s="16">
        <f>[1]武器表!Z33</f>
        <v>0</v>
      </c>
      <c r="AD33" s="16">
        <f>[1]武器表!AA33</f>
        <v>0</v>
      </c>
      <c r="AE33" s="20">
        <f t="shared" si="6"/>
        <v>0</v>
      </c>
      <c r="AF33" s="20">
        <f t="shared" si="7"/>
        <v>0</v>
      </c>
      <c r="AG33" s="20">
        <f t="shared" si="8"/>
        <v>0</v>
      </c>
      <c r="AH33" s="20">
        <f t="shared" si="9"/>
        <v>0</v>
      </c>
      <c r="AI33" s="20">
        <f t="shared" si="10"/>
        <v>0</v>
      </c>
      <c r="AJ33" s="21"/>
      <c r="AM33" s="8">
        <v>4</v>
      </c>
      <c r="AN33" s="12" t="s">
        <v>25</v>
      </c>
      <c r="AO33" s="18" t="s">
        <v>88</v>
      </c>
      <c r="AP33" s="18" t="s">
        <v>92</v>
      </c>
      <c r="AQ33" s="18" t="s">
        <v>103</v>
      </c>
      <c r="AR33" s="9" t="s">
        <v>101</v>
      </c>
    </row>
    <row r="34" spans="2:44" x14ac:dyDescent="0.2">
      <c r="B34" s="16">
        <v>32</v>
      </c>
      <c r="C34" s="16" t="str">
        <f t="shared" ca="1" si="0"/>
        <v>IC1016</v>
      </c>
      <c r="D34" s="16" t="str">
        <f t="shared" ca="1" si="4"/>
        <v>破旧的女神轻锤</v>
      </c>
      <c r="E34" s="16" t="str">
        <f t="shared" ca="1" si="1"/>
        <v>破旧的</v>
      </c>
      <c r="F34" s="16" t="str">
        <f t="shared" ca="1" si="2"/>
        <v>女神</v>
      </c>
      <c r="G34" s="16" t="str">
        <f t="shared" ca="1" si="3"/>
        <v>轻锤</v>
      </c>
      <c r="H34" s="16" t="s">
        <v>290</v>
      </c>
      <c r="I34" s="19" t="s">
        <v>26</v>
      </c>
      <c r="J34" s="3" t="s">
        <v>27</v>
      </c>
      <c r="K34" s="16">
        <f t="shared" si="5"/>
        <v>0</v>
      </c>
      <c r="L34" s="16">
        <f t="shared" si="12"/>
        <v>8</v>
      </c>
      <c r="M34" s="16">
        <f>[1]武器表!$I34</f>
        <v>181</v>
      </c>
      <c r="N34" s="16">
        <f>[1]武器表!$J34</f>
        <v>0</v>
      </c>
      <c r="O34" s="16">
        <f>[1]武器表!$K34</f>
        <v>0</v>
      </c>
      <c r="P34" s="16">
        <f>[1]武器表!$L34</f>
        <v>0</v>
      </c>
      <c r="Q34" s="16">
        <f>[1]武器表!$M34</f>
        <v>0</v>
      </c>
      <c r="R34" s="16">
        <f>[1]武器表!$N34</f>
        <v>0</v>
      </c>
      <c r="S34" s="16">
        <f>[1]武器表!$O34</f>
        <v>0</v>
      </c>
      <c r="T34" s="16">
        <f>[1]武器表!$P34</f>
        <v>0</v>
      </c>
      <c r="U34" s="20">
        <f>[1]武器表!$Q34</f>
        <v>0</v>
      </c>
      <c r="V34" s="20">
        <f>[1]武器表!$R34</f>
        <v>0</v>
      </c>
      <c r="W34" s="20">
        <f>[1]武器表!$S34</f>
        <v>0</v>
      </c>
      <c r="X34" s="20">
        <f>[1]武器表!$AB34</f>
        <v>0</v>
      </c>
      <c r="Y34" s="16">
        <f>[1]武器表!V34</f>
        <v>0</v>
      </c>
      <c r="Z34" s="16">
        <f>[1]武器表!W34</f>
        <v>0</v>
      </c>
      <c r="AA34" s="16">
        <f>[1]武器表!X34</f>
        <v>0</v>
      </c>
      <c r="AB34" s="16">
        <f>[1]武器表!Y34</f>
        <v>0</v>
      </c>
      <c r="AC34" s="16">
        <f>[1]武器表!Z34</f>
        <v>0</v>
      </c>
      <c r="AD34" s="16">
        <f>[1]武器表!AA34</f>
        <v>0</v>
      </c>
      <c r="AE34" s="20">
        <f t="shared" si="6"/>
        <v>0</v>
      </c>
      <c r="AF34" s="20">
        <f t="shared" si="7"/>
        <v>0</v>
      </c>
      <c r="AG34" s="20">
        <f t="shared" si="8"/>
        <v>0</v>
      </c>
      <c r="AH34" s="20">
        <f t="shared" si="9"/>
        <v>0</v>
      </c>
      <c r="AI34" s="20">
        <f t="shared" si="10"/>
        <v>0</v>
      </c>
      <c r="AJ34" s="21"/>
    </row>
    <row r="35" spans="2:44" x14ac:dyDescent="0.2">
      <c r="B35" s="16">
        <v>33</v>
      </c>
      <c r="C35" s="16" t="str">
        <f t="shared" ca="1" si="0"/>
        <v>IC1203</v>
      </c>
      <c r="D35" s="16" t="str">
        <f t="shared" ca="1" si="4"/>
        <v>神奇的言语短刀</v>
      </c>
      <c r="E35" s="16" t="str">
        <f t="shared" ca="1" si="1"/>
        <v>神奇的</v>
      </c>
      <c r="F35" s="16" t="str">
        <f t="shared" ca="1" si="2"/>
        <v>言语</v>
      </c>
      <c r="G35" s="16" t="str">
        <f t="shared" ca="1" si="3"/>
        <v>短刀</v>
      </c>
      <c r="H35" s="16" t="str">
        <f>H3</f>
        <v>s</v>
      </c>
      <c r="I35" s="19" t="s">
        <v>26</v>
      </c>
      <c r="J35" s="3" t="s">
        <v>28</v>
      </c>
      <c r="K35" s="16">
        <f t="shared" si="5"/>
        <v>1</v>
      </c>
      <c r="L35" s="16">
        <f t="shared" si="12"/>
        <v>1</v>
      </c>
      <c r="M35" s="16">
        <f>[1]武器表!$I35</f>
        <v>21</v>
      </c>
      <c r="N35" s="16">
        <f>[1]武器表!$J35</f>
        <v>10</v>
      </c>
      <c r="O35" s="16">
        <f>[1]武器表!$K35</f>
        <v>3</v>
      </c>
      <c r="P35" s="16">
        <f>[1]武器表!$L35</f>
        <v>6</v>
      </c>
      <c r="Q35" s="16">
        <f>[1]武器表!$M35</f>
        <v>6</v>
      </c>
      <c r="R35" s="16">
        <f>[1]武器表!$N35</f>
        <v>1</v>
      </c>
      <c r="S35" s="16">
        <f>[1]武器表!$O35</f>
        <v>6</v>
      </c>
      <c r="T35" s="16">
        <f>[1]武器表!$P35</f>
        <v>3</v>
      </c>
      <c r="U35" s="20">
        <f>[1]武器表!$Q35</f>
        <v>1.4999999999999999E-2</v>
      </c>
      <c r="V35" s="20">
        <f>[1]武器表!$R35</f>
        <v>1.4999999999999999E-2</v>
      </c>
      <c r="W35" s="20">
        <f>[1]武器表!$S35</f>
        <v>5.0000000000000001E-3</v>
      </c>
      <c r="X35" s="20">
        <f>[1]武器表!$AB35</f>
        <v>0.08</v>
      </c>
      <c r="Y35" s="16">
        <f>[1]武器表!V35</f>
        <v>4</v>
      </c>
      <c r="Z35" s="16">
        <f>[1]武器表!W35</f>
        <v>2</v>
      </c>
      <c r="AA35" s="16">
        <f>[1]武器表!X35</f>
        <v>3</v>
      </c>
      <c r="AB35" s="16">
        <f>[1]武器表!Y35</f>
        <v>3</v>
      </c>
      <c r="AC35" s="16">
        <f>[1]武器表!Z35</f>
        <v>3</v>
      </c>
      <c r="AD35" s="16">
        <f>[1]武器表!AA35</f>
        <v>9</v>
      </c>
      <c r="AE35" s="20">
        <f t="shared" si="6"/>
        <v>6.4000000000000001E-2</v>
      </c>
      <c r="AF35" s="20">
        <f t="shared" si="7"/>
        <v>6.4000000000000001E-2</v>
      </c>
      <c r="AG35" s="20">
        <f t="shared" si="8"/>
        <v>6.4000000000000001E-2</v>
      </c>
      <c r="AH35" s="20">
        <f t="shared" si="9"/>
        <v>6.4000000000000001E-2</v>
      </c>
      <c r="AI35" s="20">
        <f t="shared" si="10"/>
        <v>6.4000000000000001E-2</v>
      </c>
      <c r="AJ35" s="21"/>
    </row>
    <row r="36" spans="2:44" x14ac:dyDescent="0.2">
      <c r="B36" s="16">
        <v>34</v>
      </c>
      <c r="C36" s="16" t="str">
        <f t="shared" ca="1" si="0"/>
        <v>IC1204</v>
      </c>
      <c r="D36" s="16" t="str">
        <f t="shared" ca="1" si="4"/>
        <v>璀璨的精钢刃</v>
      </c>
      <c r="E36" s="16" t="str">
        <f t="shared" ca="1" si="1"/>
        <v>璀璨的</v>
      </c>
      <c r="F36" s="16" t="str">
        <f t="shared" ca="1" si="2"/>
        <v>精钢</v>
      </c>
      <c r="G36" s="16" t="str">
        <f t="shared" ca="1" si="3"/>
        <v>刃</v>
      </c>
      <c r="H36" s="16" t="str">
        <f t="shared" ref="H36:H100" si="13">H4</f>
        <v>s</v>
      </c>
      <c r="I36" s="19" t="s">
        <v>26</v>
      </c>
      <c r="J36" s="3" t="s">
        <v>28</v>
      </c>
      <c r="K36" s="16">
        <f t="shared" si="5"/>
        <v>1</v>
      </c>
      <c r="L36" s="16">
        <f t="shared" si="12"/>
        <v>2</v>
      </c>
      <c r="M36" s="16">
        <f>[1]武器表!$I36</f>
        <v>42</v>
      </c>
      <c r="N36" s="16">
        <f>[1]武器表!$J36</f>
        <v>19</v>
      </c>
      <c r="O36" s="16">
        <f>[1]武器表!$K36</f>
        <v>6</v>
      </c>
      <c r="P36" s="16">
        <f>[1]武器表!$L36</f>
        <v>13</v>
      </c>
      <c r="Q36" s="16">
        <f>[1]武器表!$M36</f>
        <v>12</v>
      </c>
      <c r="R36" s="16">
        <f>[1]武器表!$N36</f>
        <v>2</v>
      </c>
      <c r="S36" s="16">
        <f>[1]武器表!$O36</f>
        <v>11</v>
      </c>
      <c r="T36" s="16">
        <f>[1]武器表!$P36</f>
        <v>6</v>
      </c>
      <c r="U36" s="20">
        <f>[1]武器表!$Q36</f>
        <v>0.03</v>
      </c>
      <c r="V36" s="20">
        <f>[1]武器表!$R36</f>
        <v>2.75E-2</v>
      </c>
      <c r="W36" s="20">
        <f>[1]武器表!$S36</f>
        <v>0.01</v>
      </c>
      <c r="X36" s="20">
        <f>[1]武器表!$AB36</f>
        <v>0.08</v>
      </c>
      <c r="Y36" s="16">
        <f>[1]武器表!V36</f>
        <v>7</v>
      </c>
      <c r="Z36" s="16">
        <f>[1]武器表!W36</f>
        <v>4</v>
      </c>
      <c r="AA36" s="16">
        <f>[1]武器表!X36</f>
        <v>6</v>
      </c>
      <c r="AB36" s="16">
        <f>[1]武器表!Y36</f>
        <v>6</v>
      </c>
      <c r="AC36" s="16">
        <f>[1]武器表!Z36</f>
        <v>6</v>
      </c>
      <c r="AD36" s="16">
        <f>[1]武器表!AA36</f>
        <v>18</v>
      </c>
      <c r="AE36" s="20">
        <f t="shared" si="6"/>
        <v>6.4000000000000001E-2</v>
      </c>
      <c r="AF36" s="20">
        <f t="shared" si="7"/>
        <v>6.4000000000000001E-2</v>
      </c>
      <c r="AG36" s="20">
        <f t="shared" si="8"/>
        <v>6.4000000000000001E-2</v>
      </c>
      <c r="AH36" s="20">
        <f t="shared" si="9"/>
        <v>6.4000000000000001E-2</v>
      </c>
      <c r="AI36" s="20">
        <f t="shared" si="10"/>
        <v>6.4000000000000001E-2</v>
      </c>
      <c r="AJ36" s="21"/>
    </row>
    <row r="37" spans="2:44" ht="13.5" thickBot="1" x14ac:dyDescent="0.25">
      <c r="B37" s="16">
        <v>35</v>
      </c>
      <c r="C37" s="16" t="str">
        <f t="shared" ca="1" si="0"/>
        <v>IC1207</v>
      </c>
      <c r="D37" s="16" t="str">
        <f t="shared" ca="1" si="4"/>
        <v>神奇的智慧短刀</v>
      </c>
      <c r="E37" s="16" t="str">
        <f t="shared" ca="1" si="1"/>
        <v>神奇的</v>
      </c>
      <c r="F37" s="16" t="str">
        <f t="shared" ca="1" si="2"/>
        <v>智慧</v>
      </c>
      <c r="G37" s="16" t="str">
        <f t="shared" ca="1" si="3"/>
        <v>短刀</v>
      </c>
      <c r="H37" s="16" t="str">
        <f t="shared" si="13"/>
        <v>s</v>
      </c>
      <c r="I37" s="19" t="s">
        <v>26</v>
      </c>
      <c r="J37" s="3" t="s">
        <v>28</v>
      </c>
      <c r="K37" s="16">
        <f t="shared" si="5"/>
        <v>1</v>
      </c>
      <c r="L37" s="16">
        <f t="shared" si="12"/>
        <v>3</v>
      </c>
      <c r="M37" s="16">
        <f>[1]武器表!$I37</f>
        <v>62</v>
      </c>
      <c r="N37" s="16">
        <f>[1]武器表!$J37</f>
        <v>29</v>
      </c>
      <c r="O37" s="16">
        <f>[1]武器表!$K37</f>
        <v>10</v>
      </c>
      <c r="P37" s="16">
        <f>[1]武器表!$L37</f>
        <v>19</v>
      </c>
      <c r="Q37" s="16">
        <f>[1]武器表!$M37</f>
        <v>17</v>
      </c>
      <c r="R37" s="16">
        <f>[1]武器表!$N37</f>
        <v>3</v>
      </c>
      <c r="S37" s="16">
        <f>[1]武器表!$O37</f>
        <v>17</v>
      </c>
      <c r="T37" s="16">
        <f>[1]武器表!$P37</f>
        <v>10</v>
      </c>
      <c r="U37" s="20">
        <f>[1]武器表!$Q37</f>
        <v>0.05</v>
      </c>
      <c r="V37" s="20">
        <f>[1]武器表!$R37</f>
        <v>4.2500000000000003E-2</v>
      </c>
      <c r="W37" s="20">
        <f>[1]武器表!$S37</f>
        <v>1.6666666666666666E-2</v>
      </c>
      <c r="X37" s="20">
        <f>[1]武器表!$AB37</f>
        <v>0.11133333333333333</v>
      </c>
      <c r="Y37" s="16">
        <f>[1]武器表!V37</f>
        <v>11</v>
      </c>
      <c r="Z37" s="16">
        <f>[1]武器表!W37</f>
        <v>7</v>
      </c>
      <c r="AA37" s="16">
        <f>[1]武器表!X37</f>
        <v>10</v>
      </c>
      <c r="AB37" s="16">
        <f>[1]武器表!Y37</f>
        <v>10</v>
      </c>
      <c r="AC37" s="16">
        <f>[1]武器表!Z37</f>
        <v>10</v>
      </c>
      <c r="AD37" s="16">
        <f>[1]武器表!AA37</f>
        <v>28</v>
      </c>
      <c r="AE37" s="20">
        <f t="shared" si="6"/>
        <v>8.9066666666666669E-2</v>
      </c>
      <c r="AF37" s="20">
        <f t="shared" si="7"/>
        <v>8.9066666666666669E-2</v>
      </c>
      <c r="AG37" s="20">
        <f t="shared" si="8"/>
        <v>8.9066666666666669E-2</v>
      </c>
      <c r="AH37" s="20">
        <f t="shared" si="9"/>
        <v>8.9066666666666669E-2</v>
      </c>
      <c r="AI37" s="20">
        <f t="shared" si="10"/>
        <v>8.9066666666666669E-2</v>
      </c>
      <c r="AJ37" s="21"/>
    </row>
    <row r="38" spans="2:44" ht="15" x14ac:dyDescent="0.3">
      <c r="B38" s="16">
        <v>36</v>
      </c>
      <c r="C38" s="16" t="str">
        <f t="shared" ca="1" si="0"/>
        <v>IC1213</v>
      </c>
      <c r="D38" s="16" t="str">
        <f t="shared" ca="1" si="4"/>
        <v>传说的忏悔刃</v>
      </c>
      <c r="E38" s="16" t="str">
        <f t="shared" ca="1" si="1"/>
        <v>传说的</v>
      </c>
      <c r="F38" s="16" t="str">
        <f t="shared" ca="1" si="2"/>
        <v>忏悔</v>
      </c>
      <c r="G38" s="16" t="str">
        <f t="shared" ca="1" si="3"/>
        <v>刃</v>
      </c>
      <c r="H38" s="16" t="str">
        <f t="shared" si="13"/>
        <v>s</v>
      </c>
      <c r="I38" s="19" t="s">
        <v>26</v>
      </c>
      <c r="J38" s="3" t="s">
        <v>28</v>
      </c>
      <c r="K38" s="16">
        <f t="shared" si="5"/>
        <v>1</v>
      </c>
      <c r="L38" s="16">
        <f t="shared" si="12"/>
        <v>4</v>
      </c>
      <c r="M38" s="16">
        <f>[1]武器表!$I38</f>
        <v>83</v>
      </c>
      <c r="N38" s="16">
        <f>[1]武器表!$J38</f>
        <v>38</v>
      </c>
      <c r="O38" s="16">
        <f>[1]武器表!$K38</f>
        <v>13</v>
      </c>
      <c r="P38" s="16">
        <f>[1]武器表!$L38</f>
        <v>26</v>
      </c>
      <c r="Q38" s="16">
        <f>[1]武器表!$M38</f>
        <v>23</v>
      </c>
      <c r="R38" s="16">
        <f>[1]武器表!$N38</f>
        <v>4</v>
      </c>
      <c r="S38" s="16">
        <f>[1]武器表!$O38</f>
        <v>22</v>
      </c>
      <c r="T38" s="16">
        <f>[1]武器表!$P38</f>
        <v>13</v>
      </c>
      <c r="U38" s="20">
        <f>[1]武器表!$Q38</f>
        <v>6.5000000000000002E-2</v>
      </c>
      <c r="V38" s="20">
        <f>[1]武器表!$R38</f>
        <v>5.5E-2</v>
      </c>
      <c r="W38" s="20">
        <f>[1]武器表!$S38</f>
        <v>2.1666666666666664E-2</v>
      </c>
      <c r="X38" s="20">
        <f>[1]武器表!$AB38</f>
        <v>0.14800000000000002</v>
      </c>
      <c r="Y38" s="16">
        <f>[1]武器表!V38</f>
        <v>15</v>
      </c>
      <c r="Z38" s="16">
        <f>[1]武器表!W38</f>
        <v>9</v>
      </c>
      <c r="AA38" s="16">
        <f>[1]武器表!X38</f>
        <v>13</v>
      </c>
      <c r="AB38" s="16">
        <f>[1]武器表!Y38</f>
        <v>13</v>
      </c>
      <c r="AC38" s="16">
        <f>[1]武器表!Z38</f>
        <v>13</v>
      </c>
      <c r="AD38" s="16">
        <f>[1]武器表!AA38</f>
        <v>37</v>
      </c>
      <c r="AE38" s="20">
        <f t="shared" si="6"/>
        <v>0.11840000000000002</v>
      </c>
      <c r="AF38" s="20">
        <f t="shared" si="7"/>
        <v>0.11840000000000002</v>
      </c>
      <c r="AG38" s="20">
        <f t="shared" si="8"/>
        <v>0.11840000000000002</v>
      </c>
      <c r="AH38" s="20">
        <f t="shared" si="9"/>
        <v>0.11840000000000002</v>
      </c>
      <c r="AI38" s="20">
        <f t="shared" si="10"/>
        <v>0.11840000000000002</v>
      </c>
      <c r="AJ38" s="21"/>
      <c r="AM38" s="4">
        <v>1</v>
      </c>
      <c r="AN38" s="5" t="s">
        <v>106</v>
      </c>
      <c r="AP38" s="16">
        <v>1</v>
      </c>
      <c r="AQ38" s="15" t="s">
        <v>59</v>
      </c>
      <c r="AR38" s="1">
        <v>1</v>
      </c>
    </row>
    <row r="39" spans="2:44" ht="15" x14ac:dyDescent="0.3">
      <c r="B39" s="16">
        <v>37</v>
      </c>
      <c r="C39" s="16" t="str">
        <f t="shared" ca="1" si="0"/>
        <v>IC1201</v>
      </c>
      <c r="D39" s="16" t="str">
        <f t="shared" ca="1" si="4"/>
        <v>神秘的塞尔塔刀</v>
      </c>
      <c r="E39" s="16" t="str">
        <f t="shared" ca="1" si="1"/>
        <v>神秘的</v>
      </c>
      <c r="F39" s="16" t="str">
        <f t="shared" ca="1" si="2"/>
        <v>塞尔塔</v>
      </c>
      <c r="G39" s="16" t="str">
        <f t="shared" ca="1" si="3"/>
        <v>刀</v>
      </c>
      <c r="H39" s="16" t="str">
        <f t="shared" si="13"/>
        <v>s</v>
      </c>
      <c r="I39" s="19" t="s">
        <v>26</v>
      </c>
      <c r="J39" s="3" t="s">
        <v>28</v>
      </c>
      <c r="K39" s="16">
        <f t="shared" si="5"/>
        <v>1</v>
      </c>
      <c r="L39" s="16">
        <f t="shared" si="12"/>
        <v>5</v>
      </c>
      <c r="M39" s="16">
        <f>[1]武器表!$I39</f>
        <v>104</v>
      </c>
      <c r="N39" s="16">
        <f>[1]武器表!$J39</f>
        <v>48</v>
      </c>
      <c r="O39" s="16">
        <f>[1]武器表!$K39</f>
        <v>16</v>
      </c>
      <c r="P39" s="16">
        <f>[1]武器表!$L39</f>
        <v>32</v>
      </c>
      <c r="Q39" s="16">
        <f>[1]武器表!$M39</f>
        <v>29</v>
      </c>
      <c r="R39" s="16">
        <f>[1]武器表!$N39</f>
        <v>5</v>
      </c>
      <c r="S39" s="16">
        <f>[1]武器表!$O39</f>
        <v>28</v>
      </c>
      <c r="T39" s="16">
        <f>[1]武器表!$P39</f>
        <v>16</v>
      </c>
      <c r="U39" s="20">
        <f>[1]武器表!$Q39</f>
        <v>0.08</v>
      </c>
      <c r="V39" s="20">
        <f>[1]武器表!$R39</f>
        <v>7.0000000000000007E-2</v>
      </c>
      <c r="W39" s="20">
        <f>[1]武器表!$S39</f>
        <v>2.6666666666666665E-2</v>
      </c>
      <c r="X39" s="20">
        <f>[1]武器表!$AB39</f>
        <v>0.18533333333333335</v>
      </c>
      <c r="Y39" s="16">
        <f>[1]武器表!V39</f>
        <v>18</v>
      </c>
      <c r="Z39" s="16">
        <f>[1]武器表!W39</f>
        <v>11</v>
      </c>
      <c r="AA39" s="16">
        <f>[1]武器表!X39</f>
        <v>16</v>
      </c>
      <c r="AB39" s="16">
        <f>[1]武器表!Y39</f>
        <v>16</v>
      </c>
      <c r="AC39" s="16">
        <f>[1]武器表!Z39</f>
        <v>16</v>
      </c>
      <c r="AD39" s="16">
        <f>[1]武器表!AA39</f>
        <v>46</v>
      </c>
      <c r="AE39" s="20">
        <f t="shared" si="6"/>
        <v>0.14826666666666669</v>
      </c>
      <c r="AF39" s="20">
        <f t="shared" si="7"/>
        <v>0.14826666666666669</v>
      </c>
      <c r="AG39" s="20">
        <f t="shared" si="8"/>
        <v>0.14826666666666669</v>
      </c>
      <c r="AH39" s="20">
        <f t="shared" si="9"/>
        <v>0.14826666666666669</v>
      </c>
      <c r="AI39" s="20">
        <f t="shared" si="10"/>
        <v>0.14826666666666669</v>
      </c>
      <c r="AJ39" s="21"/>
      <c r="AM39" s="6">
        <v>2</v>
      </c>
      <c r="AN39" s="7" t="s">
        <v>107</v>
      </c>
      <c r="AP39" s="16">
        <v>2</v>
      </c>
      <c r="AQ39" s="15" t="s">
        <v>60</v>
      </c>
      <c r="AR39" s="1">
        <f t="shared" ref="AR39:AR57" si="14">AP39</f>
        <v>2</v>
      </c>
    </row>
    <row r="40" spans="2:44" x14ac:dyDescent="0.2">
      <c r="B40" s="16">
        <v>38</v>
      </c>
      <c r="C40" s="16" t="str">
        <f t="shared" ca="1" si="0"/>
        <v>IC1209</v>
      </c>
      <c r="D40" s="16" t="str">
        <f t="shared" ca="1" si="4"/>
        <v>传说的精灵短刀</v>
      </c>
      <c r="E40" s="16" t="str">
        <f t="shared" ca="1" si="1"/>
        <v>传说的</v>
      </c>
      <c r="F40" s="16" t="str">
        <f t="shared" ca="1" si="2"/>
        <v>精灵</v>
      </c>
      <c r="G40" s="16" t="str">
        <f t="shared" ca="1" si="3"/>
        <v>短刀</v>
      </c>
      <c r="H40" s="16" t="str">
        <f t="shared" si="13"/>
        <v>s</v>
      </c>
      <c r="I40" s="19" t="s">
        <v>26</v>
      </c>
      <c r="J40" s="3" t="s">
        <v>28</v>
      </c>
      <c r="K40" s="16">
        <f t="shared" si="5"/>
        <v>1</v>
      </c>
      <c r="L40" s="16">
        <f t="shared" si="12"/>
        <v>6</v>
      </c>
      <c r="M40" s="16">
        <f>[1]武器表!$I40</f>
        <v>125</v>
      </c>
      <c r="N40" s="16">
        <f>[1]武器表!$J40</f>
        <v>58</v>
      </c>
      <c r="O40" s="16">
        <f>[1]武器表!$K40</f>
        <v>19</v>
      </c>
      <c r="P40" s="16">
        <f>[1]武器表!$L40</f>
        <v>38</v>
      </c>
      <c r="Q40" s="16">
        <f>[1]武器表!$M40</f>
        <v>35</v>
      </c>
      <c r="R40" s="16">
        <f>[1]武器表!$N40</f>
        <v>6</v>
      </c>
      <c r="S40" s="16">
        <f>[1]武器表!$O40</f>
        <v>33</v>
      </c>
      <c r="T40" s="16">
        <f>[1]武器表!$P40</f>
        <v>19</v>
      </c>
      <c r="U40" s="20">
        <f>[1]武器表!$Q40</f>
        <v>9.5000000000000001E-2</v>
      </c>
      <c r="V40" s="20">
        <f>[1]武器表!$R40</f>
        <v>8.2500000000000004E-2</v>
      </c>
      <c r="W40" s="20">
        <f>[1]武器表!$S40</f>
        <v>3.1666666666666662E-2</v>
      </c>
      <c r="X40" s="20">
        <f>[1]武器表!$AB40</f>
        <v>0.222</v>
      </c>
      <c r="Y40" s="16">
        <f>[1]武器表!V40</f>
        <v>22</v>
      </c>
      <c r="Z40" s="16">
        <f>[1]武器表!W40</f>
        <v>13</v>
      </c>
      <c r="AA40" s="16">
        <f>[1]武器表!X40</f>
        <v>19</v>
      </c>
      <c r="AB40" s="16">
        <f>[1]武器表!Y40</f>
        <v>19</v>
      </c>
      <c r="AC40" s="16">
        <f>[1]武器表!Z40</f>
        <v>19</v>
      </c>
      <c r="AD40" s="16">
        <f>[1]武器表!AA40</f>
        <v>55</v>
      </c>
      <c r="AE40" s="20">
        <f t="shared" si="6"/>
        <v>0.17760000000000001</v>
      </c>
      <c r="AF40" s="20">
        <f t="shared" si="7"/>
        <v>0.17760000000000001</v>
      </c>
      <c r="AG40" s="20">
        <f t="shared" si="8"/>
        <v>0.17760000000000001</v>
      </c>
      <c r="AH40" s="20">
        <f t="shared" si="9"/>
        <v>0.17760000000000001</v>
      </c>
      <c r="AI40" s="20">
        <f t="shared" si="10"/>
        <v>0.17760000000000001</v>
      </c>
      <c r="AJ40" s="21"/>
      <c r="AM40" s="6">
        <v>3</v>
      </c>
      <c r="AN40" s="7" t="s">
        <v>112</v>
      </c>
      <c r="AP40" s="16">
        <v>3</v>
      </c>
      <c r="AQ40" s="15" t="s">
        <v>61</v>
      </c>
      <c r="AR40" s="1">
        <f t="shared" si="14"/>
        <v>3</v>
      </c>
    </row>
    <row r="41" spans="2:44" ht="15" x14ac:dyDescent="0.3">
      <c r="B41" s="16">
        <v>39</v>
      </c>
      <c r="C41" s="16" t="str">
        <f t="shared" ca="1" si="0"/>
        <v>IC1225</v>
      </c>
      <c r="D41" s="16" t="str">
        <f t="shared" ca="1" si="4"/>
        <v>神秘的玄铁刃</v>
      </c>
      <c r="E41" s="16" t="str">
        <f t="shared" ca="1" si="1"/>
        <v>神秘的</v>
      </c>
      <c r="F41" s="16" t="str">
        <f t="shared" ca="1" si="2"/>
        <v>玄铁</v>
      </c>
      <c r="G41" s="16" t="str">
        <f t="shared" ca="1" si="3"/>
        <v>刃</v>
      </c>
      <c r="H41" s="16" t="str">
        <f t="shared" si="13"/>
        <v>s</v>
      </c>
      <c r="I41" s="19" t="s">
        <v>26</v>
      </c>
      <c r="J41" s="3" t="s">
        <v>28</v>
      </c>
      <c r="K41" s="16">
        <f t="shared" si="5"/>
        <v>1</v>
      </c>
      <c r="L41" s="16">
        <f t="shared" si="12"/>
        <v>7</v>
      </c>
      <c r="M41" s="16">
        <f>[1]武器表!$I41</f>
        <v>146</v>
      </c>
      <c r="N41" s="16">
        <f>[1]武器表!$J41</f>
        <v>67</v>
      </c>
      <c r="O41" s="16">
        <f>[1]武器表!$K41</f>
        <v>22</v>
      </c>
      <c r="P41" s="16">
        <f>[1]武器表!$L41</f>
        <v>45</v>
      </c>
      <c r="Q41" s="16">
        <f>[1]武器表!$M41</f>
        <v>40</v>
      </c>
      <c r="R41" s="16">
        <f>[1]武器表!$N41</f>
        <v>7</v>
      </c>
      <c r="S41" s="16">
        <f>[1]武器表!$O41</f>
        <v>39</v>
      </c>
      <c r="T41" s="16">
        <f>[1]武器表!$P41</f>
        <v>22</v>
      </c>
      <c r="U41" s="20">
        <f>[1]武器表!$Q41</f>
        <v>0.11</v>
      </c>
      <c r="V41" s="20">
        <f>[1]武器表!$R41</f>
        <v>9.7500000000000003E-2</v>
      </c>
      <c r="W41" s="20">
        <f>[1]武器表!$S41</f>
        <v>3.6666666666666667E-2</v>
      </c>
      <c r="X41" s="20">
        <f>[1]武器表!$AB41</f>
        <v>0.25866666666666666</v>
      </c>
      <c r="Y41" s="16">
        <f>[1]武器表!V41</f>
        <v>26</v>
      </c>
      <c r="Z41" s="16">
        <f>[1]武器表!W41</f>
        <v>16</v>
      </c>
      <c r="AA41" s="16">
        <f>[1]武器表!X41</f>
        <v>22</v>
      </c>
      <c r="AB41" s="16">
        <f>[1]武器表!Y41</f>
        <v>22</v>
      </c>
      <c r="AC41" s="16">
        <f>[1]武器表!Z41</f>
        <v>22</v>
      </c>
      <c r="AD41" s="16">
        <f>[1]武器表!AA41</f>
        <v>64</v>
      </c>
      <c r="AE41" s="20">
        <f t="shared" si="6"/>
        <v>0.20693333333333333</v>
      </c>
      <c r="AF41" s="20">
        <f t="shared" si="7"/>
        <v>0.20693333333333333</v>
      </c>
      <c r="AG41" s="20">
        <f t="shared" si="8"/>
        <v>0.20693333333333333</v>
      </c>
      <c r="AH41" s="20">
        <f t="shared" si="9"/>
        <v>0.20693333333333333</v>
      </c>
      <c r="AI41" s="20">
        <f t="shared" si="10"/>
        <v>0.20693333333333333</v>
      </c>
      <c r="AJ41" s="21"/>
      <c r="AM41" s="6">
        <v>4</v>
      </c>
      <c r="AN41" s="7" t="s">
        <v>159</v>
      </c>
      <c r="AP41" s="16">
        <v>4</v>
      </c>
      <c r="AQ41" s="15" t="s">
        <v>62</v>
      </c>
      <c r="AR41" s="1">
        <f t="shared" si="14"/>
        <v>4</v>
      </c>
    </row>
    <row r="42" spans="2:44" ht="15" x14ac:dyDescent="0.3">
      <c r="B42" s="16">
        <v>40</v>
      </c>
      <c r="C42" s="16" t="str">
        <f t="shared" ca="1" si="0"/>
        <v>IC1226</v>
      </c>
      <c r="D42" s="16" t="str">
        <f t="shared" ca="1" si="4"/>
        <v>传说的女神短刀</v>
      </c>
      <c r="E42" s="16" t="str">
        <f t="shared" ca="1" si="1"/>
        <v>传说的</v>
      </c>
      <c r="F42" s="16" t="str">
        <f t="shared" ca="1" si="2"/>
        <v>女神</v>
      </c>
      <c r="G42" s="16" t="str">
        <f t="shared" ca="1" si="3"/>
        <v>短刀</v>
      </c>
      <c r="H42" s="16" t="str">
        <f t="shared" si="13"/>
        <v>s</v>
      </c>
      <c r="I42" s="19" t="s">
        <v>26</v>
      </c>
      <c r="J42" s="3" t="s">
        <v>28</v>
      </c>
      <c r="K42" s="16">
        <f t="shared" si="5"/>
        <v>1</v>
      </c>
      <c r="L42" s="16">
        <f t="shared" si="12"/>
        <v>8</v>
      </c>
      <c r="M42" s="16">
        <f>[1]武器表!$I42</f>
        <v>166</v>
      </c>
      <c r="N42" s="16">
        <f>[1]武器表!$J42</f>
        <v>77</v>
      </c>
      <c r="O42" s="16">
        <f>[1]武器表!$K42</f>
        <v>26</v>
      </c>
      <c r="P42" s="16">
        <f>[1]武器表!$L42</f>
        <v>51</v>
      </c>
      <c r="Q42" s="16">
        <f>[1]武器表!$M42</f>
        <v>46</v>
      </c>
      <c r="R42" s="16">
        <f>[1]武器表!$N42</f>
        <v>8</v>
      </c>
      <c r="S42" s="16">
        <f>[1]武器表!$O42</f>
        <v>44</v>
      </c>
      <c r="T42" s="16">
        <f>[1]武器表!$P42</f>
        <v>26</v>
      </c>
      <c r="U42" s="20">
        <f>[1]武器表!$Q42</f>
        <v>0.13</v>
      </c>
      <c r="V42" s="20">
        <f>[1]武器表!$R42</f>
        <v>0.11</v>
      </c>
      <c r="W42" s="20">
        <f>[1]武器表!$S42</f>
        <v>4.3333333333333328E-2</v>
      </c>
      <c r="X42" s="20">
        <f>[1]武器表!$AB42</f>
        <v>0.29600000000000004</v>
      </c>
      <c r="Y42" s="16">
        <f>[1]武器表!V42</f>
        <v>29</v>
      </c>
      <c r="Z42" s="16">
        <f>[1]武器表!W42</f>
        <v>18</v>
      </c>
      <c r="AA42" s="16">
        <f>[1]武器表!X42</f>
        <v>26</v>
      </c>
      <c r="AB42" s="16">
        <f>[1]武器表!Y42</f>
        <v>26</v>
      </c>
      <c r="AC42" s="16">
        <f>[1]武器表!Z42</f>
        <v>26</v>
      </c>
      <c r="AD42" s="16">
        <f>[1]武器表!AA42</f>
        <v>74</v>
      </c>
      <c r="AE42" s="20">
        <f t="shared" si="6"/>
        <v>0.23680000000000004</v>
      </c>
      <c r="AF42" s="20">
        <f t="shared" si="7"/>
        <v>0.23680000000000004</v>
      </c>
      <c r="AG42" s="20">
        <f t="shared" si="8"/>
        <v>0.23680000000000004</v>
      </c>
      <c r="AH42" s="20">
        <f t="shared" si="9"/>
        <v>0.23680000000000004</v>
      </c>
      <c r="AI42" s="20">
        <f t="shared" si="10"/>
        <v>0.23680000000000004</v>
      </c>
      <c r="AJ42" s="21"/>
      <c r="AM42" s="6">
        <v>5</v>
      </c>
      <c r="AN42" s="7" t="s">
        <v>98</v>
      </c>
      <c r="AP42" s="16">
        <v>5</v>
      </c>
      <c r="AQ42" s="15" t="s">
        <v>63</v>
      </c>
      <c r="AR42" s="1">
        <f t="shared" si="14"/>
        <v>5</v>
      </c>
    </row>
    <row r="43" spans="2:44" ht="15" x14ac:dyDescent="0.3">
      <c r="B43" s="16">
        <v>41</v>
      </c>
      <c r="C43" s="16" t="str">
        <f t="shared" ca="1" si="0"/>
        <v>IC1209</v>
      </c>
      <c r="D43" s="16" t="str">
        <f t="shared" ca="1" si="4"/>
        <v>犀利的青铜短刀</v>
      </c>
      <c r="E43" s="16" t="str">
        <f t="shared" ca="1" si="1"/>
        <v>犀利的</v>
      </c>
      <c r="F43" s="16" t="str">
        <f t="shared" ca="1" si="2"/>
        <v>青铜</v>
      </c>
      <c r="G43" s="16" t="str">
        <f t="shared" ca="1" si="3"/>
        <v>短刀</v>
      </c>
      <c r="H43" s="16" t="str">
        <f t="shared" si="13"/>
        <v>a</v>
      </c>
      <c r="I43" s="19" t="s">
        <v>26</v>
      </c>
      <c r="J43" s="3" t="s">
        <v>28</v>
      </c>
      <c r="K43" s="16">
        <f t="shared" si="5"/>
        <v>1</v>
      </c>
      <c r="L43" s="16">
        <f t="shared" si="12"/>
        <v>1</v>
      </c>
      <c r="M43" s="16">
        <f>[1]武器表!$I43</f>
        <v>18</v>
      </c>
      <c r="N43" s="16">
        <f>[1]武器表!$J43</f>
        <v>7</v>
      </c>
      <c r="O43" s="16">
        <f>[1]武器表!$K43</f>
        <v>2</v>
      </c>
      <c r="P43" s="16">
        <f>[1]武器表!$L43</f>
        <v>5</v>
      </c>
      <c r="Q43" s="16">
        <f>[1]武器表!$M43</f>
        <v>4</v>
      </c>
      <c r="R43" s="16">
        <f>[1]武器表!$N43</f>
        <v>1</v>
      </c>
      <c r="S43" s="16">
        <f>[1]武器表!$O43</f>
        <v>4</v>
      </c>
      <c r="T43" s="16">
        <f>[1]武器表!$P43</f>
        <v>2</v>
      </c>
      <c r="U43" s="20">
        <f>[1]武器表!$Q43</f>
        <v>0.01</v>
      </c>
      <c r="V43" s="20">
        <f>[1]武器表!$R43</f>
        <v>0.01</v>
      </c>
      <c r="W43" s="20">
        <f>[1]武器表!$S43</f>
        <v>3.3333333333333331E-3</v>
      </c>
      <c r="X43" s="20">
        <f>[1]武器表!$AB43</f>
        <v>0.08</v>
      </c>
      <c r="Y43" s="16">
        <f>[1]武器表!V43</f>
        <v>3</v>
      </c>
      <c r="Z43" s="16">
        <f>[1]武器表!W43</f>
        <v>2</v>
      </c>
      <c r="AA43" s="16">
        <f>[1]武器表!X43</f>
        <v>2</v>
      </c>
      <c r="AB43" s="16">
        <f>[1]武器表!Y43</f>
        <v>2</v>
      </c>
      <c r="AC43" s="16">
        <f>[1]武器表!Z43</f>
        <v>2</v>
      </c>
      <c r="AD43" s="16">
        <f>[1]武器表!AA43</f>
        <v>7</v>
      </c>
      <c r="AE43" s="20">
        <f t="shared" si="6"/>
        <v>6.4000000000000001E-2</v>
      </c>
      <c r="AF43" s="20">
        <f t="shared" si="7"/>
        <v>6.4000000000000001E-2</v>
      </c>
      <c r="AG43" s="20">
        <f t="shared" si="8"/>
        <v>6.4000000000000001E-2</v>
      </c>
      <c r="AH43" s="20">
        <f t="shared" si="9"/>
        <v>6.4000000000000001E-2</v>
      </c>
      <c r="AI43" s="20">
        <f t="shared" si="10"/>
        <v>6.4000000000000001E-2</v>
      </c>
      <c r="AJ43" s="21"/>
      <c r="AM43" s="6">
        <v>6</v>
      </c>
      <c r="AN43" s="7" t="s">
        <v>102</v>
      </c>
      <c r="AP43" s="16">
        <v>6</v>
      </c>
      <c r="AQ43" s="15" t="s">
        <v>64</v>
      </c>
      <c r="AR43" s="1">
        <f t="shared" si="14"/>
        <v>6</v>
      </c>
    </row>
    <row r="44" spans="2:44" ht="15" x14ac:dyDescent="0.3">
      <c r="B44" s="16">
        <v>42</v>
      </c>
      <c r="C44" s="16" t="str">
        <f t="shared" ca="1" si="0"/>
        <v>IC1201</v>
      </c>
      <c r="D44" s="16" t="str">
        <f t="shared" ca="1" si="4"/>
        <v>闪耀的精灵刃</v>
      </c>
      <c r="E44" s="16" t="str">
        <f t="shared" ca="1" si="1"/>
        <v>闪耀的</v>
      </c>
      <c r="F44" s="16" t="str">
        <f t="shared" ca="1" si="2"/>
        <v>精灵</v>
      </c>
      <c r="G44" s="16" t="str">
        <f t="shared" ca="1" si="3"/>
        <v>刃</v>
      </c>
      <c r="H44" s="16" t="str">
        <f t="shared" si="13"/>
        <v>a</v>
      </c>
      <c r="I44" s="19" t="s">
        <v>26</v>
      </c>
      <c r="J44" s="3" t="s">
        <v>28</v>
      </c>
      <c r="K44" s="16">
        <f t="shared" si="5"/>
        <v>1</v>
      </c>
      <c r="L44" s="16">
        <f t="shared" si="12"/>
        <v>2</v>
      </c>
      <c r="M44" s="16">
        <f>[1]武器表!$I44</f>
        <v>37</v>
      </c>
      <c r="N44" s="16">
        <f>[1]武器表!$J44</f>
        <v>14</v>
      </c>
      <c r="O44" s="16">
        <f>[1]武器表!$K44</f>
        <v>5</v>
      </c>
      <c r="P44" s="16">
        <f>[1]武器表!$L44</f>
        <v>10</v>
      </c>
      <c r="Q44" s="16">
        <f>[1]武器表!$M44</f>
        <v>9</v>
      </c>
      <c r="R44" s="16">
        <f>[1]武器表!$N44</f>
        <v>2</v>
      </c>
      <c r="S44" s="16">
        <f>[1]武器表!$O44</f>
        <v>8</v>
      </c>
      <c r="T44" s="16">
        <f>[1]武器表!$P44</f>
        <v>5</v>
      </c>
      <c r="U44" s="20">
        <f>[1]武器表!$Q44</f>
        <v>2.5000000000000001E-2</v>
      </c>
      <c r="V44" s="20">
        <f>[1]武器表!$R44</f>
        <v>0.02</v>
      </c>
      <c r="W44" s="20">
        <f>[1]武器表!$S44</f>
        <v>8.3333333333333332E-3</v>
      </c>
      <c r="X44" s="20">
        <f>[1]武器表!$AB44</f>
        <v>0.08</v>
      </c>
      <c r="Y44" s="16">
        <f>[1]武器表!V44</f>
        <v>6</v>
      </c>
      <c r="Z44" s="16">
        <f>[1]武器表!W44</f>
        <v>3</v>
      </c>
      <c r="AA44" s="16">
        <f>[1]武器表!X44</f>
        <v>5</v>
      </c>
      <c r="AB44" s="16">
        <f>[1]武器表!Y44</f>
        <v>5</v>
      </c>
      <c r="AC44" s="16">
        <f>[1]武器表!Z44</f>
        <v>5</v>
      </c>
      <c r="AD44" s="16">
        <f>[1]武器表!AA44</f>
        <v>14</v>
      </c>
      <c r="AE44" s="20">
        <f t="shared" si="6"/>
        <v>6.4000000000000001E-2</v>
      </c>
      <c r="AF44" s="20">
        <f t="shared" si="7"/>
        <v>6.4000000000000001E-2</v>
      </c>
      <c r="AG44" s="20">
        <f t="shared" si="8"/>
        <v>6.4000000000000001E-2</v>
      </c>
      <c r="AH44" s="20">
        <f t="shared" si="9"/>
        <v>6.4000000000000001E-2</v>
      </c>
      <c r="AI44" s="20">
        <f t="shared" si="10"/>
        <v>6.4000000000000001E-2</v>
      </c>
      <c r="AJ44" s="21"/>
      <c r="AM44" s="6">
        <v>7</v>
      </c>
      <c r="AN44" s="7" t="s">
        <v>99</v>
      </c>
      <c r="AP44" s="16">
        <v>7</v>
      </c>
      <c r="AQ44" s="15" t="s">
        <v>65</v>
      </c>
      <c r="AR44" s="1">
        <f t="shared" si="14"/>
        <v>7</v>
      </c>
    </row>
    <row r="45" spans="2:44" ht="15" x14ac:dyDescent="0.3">
      <c r="B45" s="16">
        <v>43</v>
      </c>
      <c r="C45" s="16" t="str">
        <f t="shared" ca="1" si="0"/>
        <v>IC1203</v>
      </c>
      <c r="D45" s="16" t="str">
        <f t="shared" ca="1" si="4"/>
        <v>精致的精灵刃</v>
      </c>
      <c r="E45" s="16" t="str">
        <f t="shared" ca="1" si="1"/>
        <v>精致的</v>
      </c>
      <c r="F45" s="16" t="str">
        <f t="shared" ca="1" si="2"/>
        <v>精灵</v>
      </c>
      <c r="G45" s="16" t="str">
        <f t="shared" ca="1" si="3"/>
        <v>刃</v>
      </c>
      <c r="H45" s="16" t="str">
        <f t="shared" si="13"/>
        <v>a</v>
      </c>
      <c r="I45" s="19" t="s">
        <v>26</v>
      </c>
      <c r="J45" s="3" t="s">
        <v>28</v>
      </c>
      <c r="K45" s="16">
        <f t="shared" si="5"/>
        <v>1</v>
      </c>
      <c r="L45" s="16">
        <f t="shared" si="12"/>
        <v>3</v>
      </c>
      <c r="M45" s="16">
        <f>[1]武器表!$I45</f>
        <v>55</v>
      </c>
      <c r="N45" s="16">
        <f>[1]武器表!$J45</f>
        <v>22</v>
      </c>
      <c r="O45" s="16">
        <f>[1]武器表!$K45</f>
        <v>7</v>
      </c>
      <c r="P45" s="16">
        <f>[1]武器表!$L45</f>
        <v>14</v>
      </c>
      <c r="Q45" s="16">
        <f>[1]武器表!$M45</f>
        <v>13</v>
      </c>
      <c r="R45" s="16">
        <f>[1]武器表!$N45</f>
        <v>2</v>
      </c>
      <c r="S45" s="16">
        <f>[1]武器表!$O45</f>
        <v>12</v>
      </c>
      <c r="T45" s="16">
        <f>[1]武器表!$P45</f>
        <v>7</v>
      </c>
      <c r="U45" s="20">
        <f>[1]武器表!$Q45</f>
        <v>3.5000000000000003E-2</v>
      </c>
      <c r="V45" s="20">
        <f>[1]武器表!$R45</f>
        <v>0.03</v>
      </c>
      <c r="W45" s="20">
        <f>[1]武器表!$S45</f>
        <v>1.1666666666666667E-2</v>
      </c>
      <c r="X45" s="20">
        <f>[1]武器表!$AB45</f>
        <v>8.8000000000000009E-2</v>
      </c>
      <c r="Y45" s="16">
        <f>[1]武器表!V45</f>
        <v>8</v>
      </c>
      <c r="Z45" s="16">
        <f>[1]武器表!W45</f>
        <v>5</v>
      </c>
      <c r="AA45" s="16">
        <f>[1]武器表!X45</f>
        <v>7</v>
      </c>
      <c r="AB45" s="16">
        <f>[1]武器表!Y45</f>
        <v>7</v>
      </c>
      <c r="AC45" s="16">
        <f>[1]武器表!Z45</f>
        <v>7</v>
      </c>
      <c r="AD45" s="16">
        <f>[1]武器表!AA45</f>
        <v>21</v>
      </c>
      <c r="AE45" s="20">
        <f t="shared" si="6"/>
        <v>7.0400000000000004E-2</v>
      </c>
      <c r="AF45" s="20">
        <f t="shared" si="7"/>
        <v>7.0400000000000004E-2</v>
      </c>
      <c r="AG45" s="20">
        <f t="shared" si="8"/>
        <v>7.0400000000000004E-2</v>
      </c>
      <c r="AH45" s="20">
        <f t="shared" si="9"/>
        <v>7.0400000000000004E-2</v>
      </c>
      <c r="AI45" s="20">
        <f t="shared" si="10"/>
        <v>7.0400000000000004E-2</v>
      </c>
      <c r="AJ45" s="21"/>
      <c r="AM45" s="6">
        <v>8</v>
      </c>
      <c r="AN45" s="7" t="s">
        <v>100</v>
      </c>
      <c r="AP45" s="16">
        <v>8</v>
      </c>
      <c r="AQ45" s="15" t="s">
        <v>66</v>
      </c>
      <c r="AR45" s="1">
        <f t="shared" si="14"/>
        <v>8</v>
      </c>
    </row>
    <row r="46" spans="2:44" ht="15" x14ac:dyDescent="0.3">
      <c r="B46" s="16">
        <v>44</v>
      </c>
      <c r="C46" s="16" t="str">
        <f t="shared" ca="1" si="0"/>
        <v>IC1207</v>
      </c>
      <c r="D46" s="16" t="str">
        <f t="shared" ca="1" si="4"/>
        <v>精致的精灵刃</v>
      </c>
      <c r="E46" s="16" t="str">
        <f t="shared" ca="1" si="1"/>
        <v>精致的</v>
      </c>
      <c r="F46" s="16" t="str">
        <f t="shared" ca="1" si="2"/>
        <v>精灵</v>
      </c>
      <c r="G46" s="16" t="str">
        <f t="shared" ca="1" si="3"/>
        <v>刃</v>
      </c>
      <c r="H46" s="16" t="str">
        <f t="shared" si="13"/>
        <v>a</v>
      </c>
      <c r="I46" s="19" t="s">
        <v>26</v>
      </c>
      <c r="J46" s="3" t="s">
        <v>28</v>
      </c>
      <c r="K46" s="16">
        <f t="shared" si="5"/>
        <v>1</v>
      </c>
      <c r="L46" s="16">
        <f t="shared" si="12"/>
        <v>4</v>
      </c>
      <c r="M46" s="16">
        <f>[1]武器表!$I46</f>
        <v>74</v>
      </c>
      <c r="N46" s="16">
        <f>[1]武器表!$J46</f>
        <v>29</v>
      </c>
      <c r="O46" s="16">
        <f>[1]武器表!$K46</f>
        <v>10</v>
      </c>
      <c r="P46" s="16">
        <f>[1]武器表!$L46</f>
        <v>19</v>
      </c>
      <c r="Q46" s="16">
        <f>[1]武器表!$M46</f>
        <v>17</v>
      </c>
      <c r="R46" s="16">
        <f>[1]武器表!$N46</f>
        <v>3</v>
      </c>
      <c r="S46" s="16">
        <f>[1]武器表!$O46</f>
        <v>17</v>
      </c>
      <c r="T46" s="16">
        <f>[1]武器表!$P46</f>
        <v>10</v>
      </c>
      <c r="U46" s="20">
        <f>[1]武器表!$Q46</f>
        <v>0.05</v>
      </c>
      <c r="V46" s="20">
        <f>[1]武器表!$R46</f>
        <v>4.2500000000000003E-2</v>
      </c>
      <c r="W46" s="20">
        <f>[1]武器表!$S46</f>
        <v>1.6666666666666666E-2</v>
      </c>
      <c r="X46" s="20">
        <f>[1]武器表!$AB46</f>
        <v>0.11933333333333333</v>
      </c>
      <c r="Y46" s="16">
        <f>[1]武器表!V46</f>
        <v>11</v>
      </c>
      <c r="Z46" s="16">
        <f>[1]武器表!W46</f>
        <v>7</v>
      </c>
      <c r="AA46" s="16">
        <f>[1]武器表!X46</f>
        <v>10</v>
      </c>
      <c r="AB46" s="16">
        <f>[1]武器表!Y46</f>
        <v>10</v>
      </c>
      <c r="AC46" s="16">
        <f>[1]武器表!Z46</f>
        <v>10</v>
      </c>
      <c r="AD46" s="16">
        <f>[1]武器表!AA46</f>
        <v>28</v>
      </c>
      <c r="AE46" s="20">
        <f t="shared" si="6"/>
        <v>9.5466666666666672E-2</v>
      </c>
      <c r="AF46" s="20">
        <f t="shared" si="7"/>
        <v>9.5466666666666672E-2</v>
      </c>
      <c r="AG46" s="20">
        <f t="shared" si="8"/>
        <v>9.5466666666666672E-2</v>
      </c>
      <c r="AH46" s="20">
        <f t="shared" si="9"/>
        <v>9.5466666666666672E-2</v>
      </c>
      <c r="AI46" s="20">
        <f t="shared" si="10"/>
        <v>9.5466666666666672E-2</v>
      </c>
      <c r="AJ46" s="21"/>
      <c r="AM46" s="6">
        <v>9</v>
      </c>
      <c r="AN46" s="7" t="s">
        <v>113</v>
      </c>
      <c r="AP46" s="16">
        <v>9</v>
      </c>
      <c r="AQ46" s="15" t="s">
        <v>67</v>
      </c>
      <c r="AR46" s="1">
        <f t="shared" si="14"/>
        <v>9</v>
      </c>
    </row>
    <row r="47" spans="2:44" ht="15" x14ac:dyDescent="0.3">
      <c r="B47" s="16">
        <v>45</v>
      </c>
      <c r="C47" s="16" t="str">
        <f t="shared" ca="1" si="0"/>
        <v>IC1207</v>
      </c>
      <c r="D47" s="16" t="str">
        <f t="shared" ca="1" si="4"/>
        <v>精致的水晶刃</v>
      </c>
      <c r="E47" s="16" t="str">
        <f t="shared" ca="1" si="1"/>
        <v>精致的</v>
      </c>
      <c r="F47" s="16" t="str">
        <f t="shared" ca="1" si="2"/>
        <v>水晶</v>
      </c>
      <c r="G47" s="16" t="str">
        <f t="shared" ca="1" si="3"/>
        <v>刃</v>
      </c>
      <c r="H47" s="16" t="str">
        <f t="shared" si="13"/>
        <v>a</v>
      </c>
      <c r="I47" s="19" t="s">
        <v>26</v>
      </c>
      <c r="J47" s="3" t="s">
        <v>28</v>
      </c>
      <c r="K47" s="16">
        <f t="shared" si="5"/>
        <v>1</v>
      </c>
      <c r="L47" s="16">
        <f t="shared" si="12"/>
        <v>5</v>
      </c>
      <c r="M47" s="16">
        <f>[1]武器表!$I47</f>
        <v>92</v>
      </c>
      <c r="N47" s="16">
        <f>[1]武器表!$J47</f>
        <v>36</v>
      </c>
      <c r="O47" s="16">
        <f>[1]武器表!$K47</f>
        <v>12</v>
      </c>
      <c r="P47" s="16">
        <f>[1]武器表!$L47</f>
        <v>24</v>
      </c>
      <c r="Q47" s="16">
        <f>[1]武器表!$M47</f>
        <v>22</v>
      </c>
      <c r="R47" s="16">
        <f>[1]武器表!$N47</f>
        <v>4</v>
      </c>
      <c r="S47" s="16">
        <f>[1]武器表!$O47</f>
        <v>21</v>
      </c>
      <c r="T47" s="16">
        <f>[1]武器表!$P47</f>
        <v>12</v>
      </c>
      <c r="U47" s="20">
        <f>[1]武器表!$Q47</f>
        <v>0.06</v>
      </c>
      <c r="V47" s="20">
        <f>[1]武器表!$R47</f>
        <v>5.2499999999999998E-2</v>
      </c>
      <c r="W47" s="20">
        <f>[1]武器表!$S47</f>
        <v>0.02</v>
      </c>
      <c r="X47" s="20">
        <f>[1]武器表!$AB47</f>
        <v>0.14866666666666667</v>
      </c>
      <c r="Y47" s="16">
        <f>[1]武器表!V47</f>
        <v>14</v>
      </c>
      <c r="Z47" s="16">
        <f>[1]武器表!W47</f>
        <v>8</v>
      </c>
      <c r="AA47" s="16">
        <f>[1]武器表!X47</f>
        <v>12</v>
      </c>
      <c r="AB47" s="16">
        <f>[1]武器表!Y47</f>
        <v>12</v>
      </c>
      <c r="AC47" s="16">
        <f>[1]武器表!Z47</f>
        <v>12</v>
      </c>
      <c r="AD47" s="16">
        <f>[1]武器表!AA47</f>
        <v>35</v>
      </c>
      <c r="AE47" s="20">
        <f t="shared" si="6"/>
        <v>0.11893333333333334</v>
      </c>
      <c r="AF47" s="20">
        <f t="shared" si="7"/>
        <v>0.11893333333333334</v>
      </c>
      <c r="AG47" s="20">
        <f t="shared" si="8"/>
        <v>0.11893333333333334</v>
      </c>
      <c r="AH47" s="20">
        <f t="shared" si="9"/>
        <v>0.11893333333333334</v>
      </c>
      <c r="AI47" s="20">
        <f t="shared" si="10"/>
        <v>0.11893333333333334</v>
      </c>
      <c r="AJ47" s="21"/>
      <c r="AM47" s="6">
        <v>10</v>
      </c>
      <c r="AN47" s="7" t="s">
        <v>158</v>
      </c>
      <c r="AP47" s="16">
        <v>10</v>
      </c>
      <c r="AQ47" s="15" t="s">
        <v>68</v>
      </c>
      <c r="AR47" s="1">
        <f t="shared" si="14"/>
        <v>10</v>
      </c>
    </row>
    <row r="48" spans="2:44" ht="15" x14ac:dyDescent="0.3">
      <c r="B48" s="16">
        <v>46</v>
      </c>
      <c r="C48" s="16" t="str">
        <f t="shared" ca="1" si="0"/>
        <v>IC1203</v>
      </c>
      <c r="D48" s="16" t="str">
        <f t="shared" ca="1" si="4"/>
        <v>拉风的言语刀</v>
      </c>
      <c r="E48" s="16" t="str">
        <f t="shared" ca="1" si="1"/>
        <v>拉风的</v>
      </c>
      <c r="F48" s="16" t="str">
        <f t="shared" ca="1" si="2"/>
        <v>言语</v>
      </c>
      <c r="G48" s="16" t="str">
        <f t="shared" ca="1" si="3"/>
        <v>刀</v>
      </c>
      <c r="H48" s="16" t="str">
        <f t="shared" si="13"/>
        <v>a</v>
      </c>
      <c r="I48" s="19" t="s">
        <v>26</v>
      </c>
      <c r="J48" s="3" t="s">
        <v>28</v>
      </c>
      <c r="K48" s="16">
        <f t="shared" si="5"/>
        <v>1</v>
      </c>
      <c r="L48" s="16">
        <f t="shared" si="12"/>
        <v>6</v>
      </c>
      <c r="M48" s="16">
        <f>[1]武器表!$I48</f>
        <v>110</v>
      </c>
      <c r="N48" s="16">
        <f>[1]武器表!$J48</f>
        <v>43</v>
      </c>
      <c r="O48" s="16">
        <f>[1]武器表!$K48</f>
        <v>14</v>
      </c>
      <c r="P48" s="16">
        <f>[1]武器表!$L48</f>
        <v>29</v>
      </c>
      <c r="Q48" s="16">
        <f>[1]武器表!$M48</f>
        <v>26</v>
      </c>
      <c r="R48" s="16">
        <f>[1]武器表!$N48</f>
        <v>5</v>
      </c>
      <c r="S48" s="16">
        <f>[1]武器表!$O48</f>
        <v>25</v>
      </c>
      <c r="T48" s="16">
        <f>[1]武器表!$P48</f>
        <v>14</v>
      </c>
      <c r="U48" s="20">
        <f>[1]武器表!$Q48</f>
        <v>7.0000000000000007E-2</v>
      </c>
      <c r="V48" s="20">
        <f>[1]武器表!$R48</f>
        <v>6.25E-2</v>
      </c>
      <c r="W48" s="20">
        <f>[1]武器表!$S48</f>
        <v>2.3333333333333334E-2</v>
      </c>
      <c r="X48" s="20">
        <f>[1]武器表!$AB48</f>
        <v>0.17733333333333334</v>
      </c>
      <c r="Y48" s="16">
        <f>[1]武器表!V48</f>
        <v>17</v>
      </c>
      <c r="Z48" s="16">
        <f>[1]武器表!W48</f>
        <v>10</v>
      </c>
      <c r="AA48" s="16">
        <f>[1]武器表!X48</f>
        <v>14</v>
      </c>
      <c r="AB48" s="16">
        <f>[1]武器表!Y48</f>
        <v>14</v>
      </c>
      <c r="AC48" s="16">
        <f>[1]武器表!Z48</f>
        <v>14</v>
      </c>
      <c r="AD48" s="16">
        <f>[1]武器表!AA48</f>
        <v>41</v>
      </c>
      <c r="AE48" s="20">
        <f t="shared" si="6"/>
        <v>0.14186666666666667</v>
      </c>
      <c r="AF48" s="20">
        <f t="shared" si="7"/>
        <v>0.14186666666666667</v>
      </c>
      <c r="AG48" s="20">
        <f t="shared" si="8"/>
        <v>0.14186666666666667</v>
      </c>
      <c r="AH48" s="20">
        <f t="shared" si="9"/>
        <v>0.14186666666666667</v>
      </c>
      <c r="AI48" s="20">
        <f t="shared" si="10"/>
        <v>0.14186666666666667</v>
      </c>
      <c r="AJ48" s="21"/>
      <c r="AM48" s="6">
        <v>11</v>
      </c>
      <c r="AN48" s="7" t="s">
        <v>104</v>
      </c>
      <c r="AP48" s="16">
        <v>11</v>
      </c>
      <c r="AQ48" s="15" t="s">
        <v>69</v>
      </c>
      <c r="AR48" s="1">
        <f t="shared" si="14"/>
        <v>11</v>
      </c>
    </row>
    <row r="49" spans="2:44" ht="15" x14ac:dyDescent="0.3">
      <c r="B49" s="16">
        <v>47</v>
      </c>
      <c r="C49" s="16" t="str">
        <f t="shared" ca="1" si="0"/>
        <v>IC1225</v>
      </c>
      <c r="D49" s="16" t="str">
        <f t="shared" ca="1" si="4"/>
        <v>精致的水晶短刀</v>
      </c>
      <c r="E49" s="16" t="str">
        <f t="shared" ca="1" si="1"/>
        <v>精致的</v>
      </c>
      <c r="F49" s="16" t="str">
        <f t="shared" ca="1" si="2"/>
        <v>水晶</v>
      </c>
      <c r="G49" s="16" t="str">
        <f t="shared" ca="1" si="3"/>
        <v>短刀</v>
      </c>
      <c r="H49" s="16" t="str">
        <f t="shared" si="13"/>
        <v>a</v>
      </c>
      <c r="I49" s="19" t="s">
        <v>26</v>
      </c>
      <c r="J49" s="3" t="s">
        <v>28</v>
      </c>
      <c r="K49" s="16">
        <f t="shared" si="5"/>
        <v>1</v>
      </c>
      <c r="L49" s="16">
        <f t="shared" si="12"/>
        <v>7</v>
      </c>
      <c r="M49" s="16">
        <f>[1]武器表!$I49</f>
        <v>129</v>
      </c>
      <c r="N49" s="16">
        <f>[1]武器表!$J49</f>
        <v>50</v>
      </c>
      <c r="O49" s="16">
        <f>[1]武器表!$K49</f>
        <v>17</v>
      </c>
      <c r="P49" s="16">
        <f>[1]武器表!$L49</f>
        <v>34</v>
      </c>
      <c r="Q49" s="16">
        <f>[1]武器表!$M49</f>
        <v>30</v>
      </c>
      <c r="R49" s="16">
        <f>[1]武器表!$N49</f>
        <v>5</v>
      </c>
      <c r="S49" s="16">
        <f>[1]武器表!$O49</f>
        <v>29</v>
      </c>
      <c r="T49" s="16">
        <f>[1]武器表!$P49</f>
        <v>17</v>
      </c>
      <c r="U49" s="20">
        <f>[1]武器表!$Q49</f>
        <v>8.5000000000000006E-2</v>
      </c>
      <c r="V49" s="20">
        <f>[1]武器表!$R49</f>
        <v>7.2499999999999995E-2</v>
      </c>
      <c r="W49" s="20">
        <f>[1]武器表!$S49</f>
        <v>2.8333333333333335E-2</v>
      </c>
      <c r="X49" s="20">
        <f>[1]武器表!$AB49</f>
        <v>0.20733333333333334</v>
      </c>
      <c r="Y49" s="16">
        <f>[1]武器表!V49</f>
        <v>19</v>
      </c>
      <c r="Z49" s="16">
        <f>[1]武器表!W49</f>
        <v>12</v>
      </c>
      <c r="AA49" s="16">
        <f>[1]武器表!X49</f>
        <v>17</v>
      </c>
      <c r="AB49" s="16">
        <f>[1]武器表!Y49</f>
        <v>17</v>
      </c>
      <c r="AC49" s="16">
        <f>[1]武器表!Z49</f>
        <v>17</v>
      </c>
      <c r="AD49" s="16">
        <f>[1]武器表!AA49</f>
        <v>48</v>
      </c>
      <c r="AE49" s="20">
        <f t="shared" si="6"/>
        <v>0.16586666666666669</v>
      </c>
      <c r="AF49" s="20">
        <f t="shared" si="7"/>
        <v>0.16586666666666669</v>
      </c>
      <c r="AG49" s="20">
        <f t="shared" si="8"/>
        <v>0.16586666666666669</v>
      </c>
      <c r="AH49" s="20">
        <f t="shared" si="9"/>
        <v>0.16586666666666669</v>
      </c>
      <c r="AI49" s="20">
        <f t="shared" si="10"/>
        <v>0.16586666666666669</v>
      </c>
      <c r="AJ49" s="21"/>
      <c r="AM49" s="6">
        <v>12</v>
      </c>
      <c r="AN49" s="7" t="s">
        <v>105</v>
      </c>
      <c r="AP49" s="16">
        <v>12</v>
      </c>
      <c r="AQ49" s="15" t="s">
        <v>70</v>
      </c>
      <c r="AR49" s="1">
        <f t="shared" si="14"/>
        <v>12</v>
      </c>
    </row>
    <row r="50" spans="2:44" ht="15" x14ac:dyDescent="0.3">
      <c r="B50" s="16">
        <v>48</v>
      </c>
      <c r="C50" s="16" t="str">
        <f t="shared" ca="1" si="0"/>
        <v>IC1225</v>
      </c>
      <c r="D50" s="16" t="str">
        <f t="shared" ca="1" si="4"/>
        <v>闪耀的青铜刀</v>
      </c>
      <c r="E50" s="16" t="str">
        <f t="shared" ca="1" si="1"/>
        <v>闪耀的</v>
      </c>
      <c r="F50" s="16" t="str">
        <f t="shared" ca="1" si="2"/>
        <v>青铜</v>
      </c>
      <c r="G50" s="16" t="str">
        <f t="shared" ca="1" si="3"/>
        <v>刀</v>
      </c>
      <c r="H50" s="16" t="str">
        <f t="shared" si="13"/>
        <v>a</v>
      </c>
      <c r="I50" s="19" t="s">
        <v>26</v>
      </c>
      <c r="J50" s="3" t="s">
        <v>28</v>
      </c>
      <c r="K50" s="16">
        <f t="shared" si="5"/>
        <v>1</v>
      </c>
      <c r="L50" s="16">
        <f t="shared" si="12"/>
        <v>8</v>
      </c>
      <c r="M50" s="16">
        <f>[1]武器表!$I50</f>
        <v>147</v>
      </c>
      <c r="N50" s="16">
        <f>[1]武器表!$J50</f>
        <v>58</v>
      </c>
      <c r="O50" s="16">
        <f>[1]武器表!$K50</f>
        <v>19</v>
      </c>
      <c r="P50" s="16">
        <f>[1]武器表!$L50</f>
        <v>38</v>
      </c>
      <c r="Q50" s="16">
        <f>[1]武器表!$M50</f>
        <v>35</v>
      </c>
      <c r="R50" s="16">
        <f>[1]武器表!$N50</f>
        <v>6</v>
      </c>
      <c r="S50" s="16">
        <f>[1]武器表!$O50</f>
        <v>33</v>
      </c>
      <c r="T50" s="16">
        <f>[1]武器表!$P50</f>
        <v>19</v>
      </c>
      <c r="U50" s="20">
        <f>[1]武器表!$Q50</f>
        <v>9.5000000000000001E-2</v>
      </c>
      <c r="V50" s="20">
        <f>[1]武器表!$R50</f>
        <v>8.2500000000000004E-2</v>
      </c>
      <c r="W50" s="20">
        <f>[1]武器表!$S50</f>
        <v>3.1666666666666662E-2</v>
      </c>
      <c r="X50" s="20">
        <f>[1]武器表!$AB50</f>
        <v>0.23666666666666669</v>
      </c>
      <c r="Y50" s="16">
        <f>[1]武器表!V50</f>
        <v>22</v>
      </c>
      <c r="Z50" s="16">
        <f>[1]武器表!W50</f>
        <v>13</v>
      </c>
      <c r="AA50" s="16">
        <f>[1]武器表!X50</f>
        <v>19</v>
      </c>
      <c r="AB50" s="16">
        <f>[1]武器表!Y50</f>
        <v>19</v>
      </c>
      <c r="AC50" s="16">
        <f>[1]武器表!Z50</f>
        <v>19</v>
      </c>
      <c r="AD50" s="16">
        <f>[1]武器表!AA50</f>
        <v>55</v>
      </c>
      <c r="AE50" s="20">
        <f t="shared" si="6"/>
        <v>0.18933333333333335</v>
      </c>
      <c r="AF50" s="20">
        <f t="shared" si="7"/>
        <v>0.18933333333333335</v>
      </c>
      <c r="AG50" s="20">
        <f t="shared" si="8"/>
        <v>0.18933333333333335</v>
      </c>
      <c r="AH50" s="20">
        <f t="shared" si="9"/>
        <v>0.18933333333333335</v>
      </c>
      <c r="AI50" s="20">
        <f t="shared" si="10"/>
        <v>0.18933333333333335</v>
      </c>
      <c r="AJ50" s="21"/>
      <c r="AM50" s="6">
        <v>13</v>
      </c>
      <c r="AN50" s="7" t="s">
        <v>108</v>
      </c>
      <c r="AP50" s="16">
        <v>13</v>
      </c>
      <c r="AQ50" s="15" t="s">
        <v>71</v>
      </c>
      <c r="AR50" s="1">
        <f t="shared" si="14"/>
        <v>13</v>
      </c>
    </row>
    <row r="51" spans="2:44" ht="15" x14ac:dyDescent="0.3">
      <c r="B51" s="16">
        <v>49</v>
      </c>
      <c r="C51" s="16" t="str">
        <f t="shared" ca="1" si="0"/>
        <v>IC1207</v>
      </c>
      <c r="D51" s="16" t="str">
        <f t="shared" ca="1" si="4"/>
        <v>凌厉的空灵短刀</v>
      </c>
      <c r="E51" s="16" t="str">
        <f t="shared" ca="1" si="1"/>
        <v>凌厉的</v>
      </c>
      <c r="F51" s="16" t="str">
        <f t="shared" ca="1" si="2"/>
        <v>空灵</v>
      </c>
      <c r="G51" s="16" t="str">
        <f t="shared" ca="1" si="3"/>
        <v>短刀</v>
      </c>
      <c r="H51" s="16" t="str">
        <f t="shared" si="13"/>
        <v>b</v>
      </c>
      <c r="I51" s="19" t="s">
        <v>26</v>
      </c>
      <c r="J51" s="3" t="s">
        <v>28</v>
      </c>
      <c r="K51" s="16">
        <f t="shared" si="5"/>
        <v>1</v>
      </c>
      <c r="L51" s="16">
        <f t="shared" si="12"/>
        <v>1</v>
      </c>
      <c r="M51" s="16">
        <f>[1]武器表!$I51</f>
        <v>20</v>
      </c>
      <c r="N51" s="16">
        <f>[1]武器表!$J51</f>
        <v>3</v>
      </c>
      <c r="O51" s="16">
        <f>[1]武器表!$K51</f>
        <v>1</v>
      </c>
      <c r="P51" s="16">
        <f>[1]武器表!$L51</f>
        <v>2</v>
      </c>
      <c r="Q51" s="16">
        <f>[1]武器表!$M51</f>
        <v>2</v>
      </c>
      <c r="R51" s="16">
        <f>[1]武器表!$N51</f>
        <v>0</v>
      </c>
      <c r="S51" s="16">
        <f>[1]武器表!$O51</f>
        <v>2</v>
      </c>
      <c r="T51" s="16">
        <f>[1]武器表!$P51</f>
        <v>1</v>
      </c>
      <c r="U51" s="20">
        <f>[1]武器表!$Q51</f>
        <v>5.0000000000000001E-3</v>
      </c>
      <c r="V51" s="20">
        <f>[1]武器表!$R51</f>
        <v>5.0000000000000001E-3</v>
      </c>
      <c r="W51" s="20">
        <f>[1]武器表!$S51</f>
        <v>1.6666666666666666E-3</v>
      </c>
      <c r="X51" s="20">
        <f>[1]武器表!$AB51</f>
        <v>0.08</v>
      </c>
      <c r="Y51" s="16">
        <f>[1]武器表!V51</f>
        <v>1</v>
      </c>
      <c r="Z51" s="16">
        <f>[1]武器表!W51</f>
        <v>1</v>
      </c>
      <c r="AA51" s="16">
        <f>[1]武器表!X51</f>
        <v>1</v>
      </c>
      <c r="AB51" s="16">
        <f>[1]武器表!Y51</f>
        <v>1</v>
      </c>
      <c r="AC51" s="16">
        <f>[1]武器表!Z51</f>
        <v>1</v>
      </c>
      <c r="AD51" s="16">
        <f>[1]武器表!AA51</f>
        <v>3</v>
      </c>
      <c r="AE51" s="20">
        <f t="shared" si="6"/>
        <v>6.4000000000000001E-2</v>
      </c>
      <c r="AF51" s="20">
        <f t="shared" si="7"/>
        <v>6.4000000000000001E-2</v>
      </c>
      <c r="AG51" s="20">
        <f t="shared" si="8"/>
        <v>6.4000000000000001E-2</v>
      </c>
      <c r="AH51" s="20">
        <f t="shared" si="9"/>
        <v>6.4000000000000001E-2</v>
      </c>
      <c r="AI51" s="20">
        <f t="shared" si="10"/>
        <v>6.4000000000000001E-2</v>
      </c>
      <c r="AJ51" s="21"/>
      <c r="AM51" s="6">
        <v>14</v>
      </c>
      <c r="AN51" s="7" t="s">
        <v>109</v>
      </c>
      <c r="AP51" s="16">
        <v>14</v>
      </c>
      <c r="AQ51" s="15" t="s">
        <v>72</v>
      </c>
      <c r="AR51" s="1">
        <f t="shared" si="14"/>
        <v>14</v>
      </c>
    </row>
    <row r="52" spans="2:44" ht="15" x14ac:dyDescent="0.3">
      <c r="B52" s="16">
        <v>50</v>
      </c>
      <c r="C52" s="16" t="str">
        <f t="shared" ca="1" si="0"/>
        <v>IC1201</v>
      </c>
      <c r="D52" s="16" t="str">
        <f t="shared" ca="1" si="4"/>
        <v>优质的玄铁短刀</v>
      </c>
      <c r="E52" s="16" t="str">
        <f t="shared" ca="1" si="1"/>
        <v>优质的</v>
      </c>
      <c r="F52" s="16" t="str">
        <f t="shared" ca="1" si="2"/>
        <v>玄铁</v>
      </c>
      <c r="G52" s="16" t="str">
        <f t="shared" ca="1" si="3"/>
        <v>短刀</v>
      </c>
      <c r="H52" s="16" t="str">
        <f t="shared" si="13"/>
        <v>b</v>
      </c>
      <c r="I52" s="19" t="s">
        <v>26</v>
      </c>
      <c r="J52" s="3" t="s">
        <v>28</v>
      </c>
      <c r="K52" s="16">
        <f t="shared" si="5"/>
        <v>1</v>
      </c>
      <c r="L52" s="16">
        <f t="shared" si="12"/>
        <v>2</v>
      </c>
      <c r="M52" s="16">
        <f>[1]武器表!$I52</f>
        <v>40</v>
      </c>
      <c r="N52" s="16">
        <f>[1]武器表!$J52</f>
        <v>6</v>
      </c>
      <c r="O52" s="16">
        <f>[1]武器表!$K52</f>
        <v>2</v>
      </c>
      <c r="P52" s="16">
        <f>[1]武器表!$L52</f>
        <v>4</v>
      </c>
      <c r="Q52" s="16">
        <f>[1]武器表!$M52</f>
        <v>4</v>
      </c>
      <c r="R52" s="16">
        <f>[1]武器表!$N52</f>
        <v>1</v>
      </c>
      <c r="S52" s="16">
        <f>[1]武器表!$O52</f>
        <v>3</v>
      </c>
      <c r="T52" s="16">
        <f>[1]武器表!$P52</f>
        <v>2</v>
      </c>
      <c r="U52" s="20">
        <f>[1]武器表!$Q52</f>
        <v>0.01</v>
      </c>
      <c r="V52" s="20">
        <f>[1]武器表!$R52</f>
        <v>7.4999999999999997E-3</v>
      </c>
      <c r="W52" s="20">
        <f>[1]武器表!$S52</f>
        <v>3.3333333333333331E-3</v>
      </c>
      <c r="X52" s="20">
        <f>[1]武器表!$AB52</f>
        <v>0.08</v>
      </c>
      <c r="Y52" s="16">
        <f>[1]武器表!V52</f>
        <v>2</v>
      </c>
      <c r="Z52" s="16">
        <f>[1]武器表!W52</f>
        <v>1</v>
      </c>
      <c r="AA52" s="16">
        <f>[1]武器表!X52</f>
        <v>2</v>
      </c>
      <c r="AB52" s="16">
        <f>[1]武器表!Y52</f>
        <v>2</v>
      </c>
      <c r="AC52" s="16">
        <f>[1]武器表!Z52</f>
        <v>2</v>
      </c>
      <c r="AD52" s="16">
        <f>[1]武器表!AA52</f>
        <v>6</v>
      </c>
      <c r="AE52" s="20">
        <f t="shared" si="6"/>
        <v>6.4000000000000001E-2</v>
      </c>
      <c r="AF52" s="20">
        <f t="shared" si="7"/>
        <v>6.4000000000000001E-2</v>
      </c>
      <c r="AG52" s="20">
        <f t="shared" si="8"/>
        <v>6.4000000000000001E-2</v>
      </c>
      <c r="AH52" s="20">
        <f t="shared" si="9"/>
        <v>6.4000000000000001E-2</v>
      </c>
      <c r="AI52" s="20">
        <f t="shared" si="10"/>
        <v>6.4000000000000001E-2</v>
      </c>
      <c r="AJ52" s="21"/>
      <c r="AM52" s="6">
        <v>15</v>
      </c>
      <c r="AN52" s="7" t="s">
        <v>110</v>
      </c>
      <c r="AP52" s="16">
        <v>15</v>
      </c>
      <c r="AQ52" s="15" t="s">
        <v>73</v>
      </c>
      <c r="AR52" s="1">
        <f t="shared" si="14"/>
        <v>15</v>
      </c>
    </row>
    <row r="53" spans="2:44" ht="15" x14ac:dyDescent="0.3">
      <c r="B53" s="16">
        <v>51</v>
      </c>
      <c r="C53" s="16" t="str">
        <f t="shared" ca="1" si="0"/>
        <v>IC1213</v>
      </c>
      <c r="D53" s="16" t="str">
        <f t="shared" ca="1" si="4"/>
        <v>坚硬的智慧刃</v>
      </c>
      <c r="E53" s="16" t="str">
        <f t="shared" ca="1" si="1"/>
        <v>坚硬的</v>
      </c>
      <c r="F53" s="16" t="str">
        <f t="shared" ca="1" si="2"/>
        <v>智慧</v>
      </c>
      <c r="G53" s="16" t="str">
        <f t="shared" ca="1" si="3"/>
        <v>刃</v>
      </c>
      <c r="H53" s="16" t="str">
        <f t="shared" si="13"/>
        <v>b</v>
      </c>
      <c r="I53" s="19" t="s">
        <v>26</v>
      </c>
      <c r="J53" s="3" t="s">
        <v>28</v>
      </c>
      <c r="K53" s="16">
        <f t="shared" si="5"/>
        <v>1</v>
      </c>
      <c r="L53" s="16">
        <f t="shared" si="12"/>
        <v>3</v>
      </c>
      <c r="M53" s="16">
        <f>[1]武器表!$I53</f>
        <v>60</v>
      </c>
      <c r="N53" s="16">
        <f>[1]武器表!$J53</f>
        <v>9</v>
      </c>
      <c r="O53" s="16">
        <f>[1]武器表!$K53</f>
        <v>3</v>
      </c>
      <c r="P53" s="16">
        <f>[1]武器表!$L53</f>
        <v>6</v>
      </c>
      <c r="Q53" s="16">
        <f>[1]武器表!$M53</f>
        <v>5</v>
      </c>
      <c r="R53" s="16">
        <f>[1]武器表!$N53</f>
        <v>1</v>
      </c>
      <c r="S53" s="16">
        <f>[1]武器表!$O53</f>
        <v>5</v>
      </c>
      <c r="T53" s="16">
        <f>[1]武器表!$P53</f>
        <v>3</v>
      </c>
      <c r="U53" s="20">
        <f>[1]武器表!$Q53</f>
        <v>1.4999999999999999E-2</v>
      </c>
      <c r="V53" s="20">
        <f>[1]武器表!$R53</f>
        <v>1.2500000000000001E-2</v>
      </c>
      <c r="W53" s="20">
        <f>[1]武器表!$S53</f>
        <v>5.0000000000000001E-3</v>
      </c>
      <c r="X53" s="20">
        <f>[1]武器表!$AB53</f>
        <v>0.08</v>
      </c>
      <c r="Y53" s="16">
        <f>[1]武器表!V53</f>
        <v>3</v>
      </c>
      <c r="Z53" s="16">
        <f>[1]武器表!W53</f>
        <v>2</v>
      </c>
      <c r="AA53" s="16">
        <f>[1]武器表!X53</f>
        <v>3</v>
      </c>
      <c r="AB53" s="16">
        <f>[1]武器表!Y53</f>
        <v>3</v>
      </c>
      <c r="AC53" s="16">
        <f>[1]武器表!Z53</f>
        <v>3</v>
      </c>
      <c r="AD53" s="16">
        <f>[1]武器表!AA53</f>
        <v>9</v>
      </c>
      <c r="AE53" s="20">
        <f t="shared" si="6"/>
        <v>6.4000000000000001E-2</v>
      </c>
      <c r="AF53" s="20">
        <f t="shared" si="7"/>
        <v>6.4000000000000001E-2</v>
      </c>
      <c r="AG53" s="20">
        <f t="shared" si="8"/>
        <v>6.4000000000000001E-2</v>
      </c>
      <c r="AH53" s="20">
        <f t="shared" si="9"/>
        <v>6.4000000000000001E-2</v>
      </c>
      <c r="AI53" s="20">
        <f t="shared" si="10"/>
        <v>6.4000000000000001E-2</v>
      </c>
      <c r="AJ53" s="21"/>
      <c r="AM53" s="6">
        <v>16</v>
      </c>
      <c r="AN53" s="7" t="s">
        <v>111</v>
      </c>
      <c r="AP53" s="16">
        <v>16</v>
      </c>
      <c r="AQ53" s="15" t="s">
        <v>74</v>
      </c>
      <c r="AR53" s="1">
        <f t="shared" si="14"/>
        <v>16</v>
      </c>
    </row>
    <row r="54" spans="2:44" ht="15" x14ac:dyDescent="0.3">
      <c r="B54" s="16">
        <v>52</v>
      </c>
      <c r="C54" s="16" t="str">
        <f t="shared" ca="1" si="0"/>
        <v>IC1225</v>
      </c>
      <c r="D54" s="16" t="str">
        <f t="shared" ca="1" si="4"/>
        <v>坚硬的青铜短刀</v>
      </c>
      <c r="E54" s="16" t="str">
        <f t="shared" ca="1" si="1"/>
        <v>坚硬的</v>
      </c>
      <c r="F54" s="16" t="str">
        <f t="shared" ca="1" si="2"/>
        <v>青铜</v>
      </c>
      <c r="G54" s="16" t="str">
        <f t="shared" ca="1" si="3"/>
        <v>短刀</v>
      </c>
      <c r="H54" s="16" t="str">
        <f t="shared" si="13"/>
        <v>b</v>
      </c>
      <c r="I54" s="19" t="s">
        <v>26</v>
      </c>
      <c r="J54" s="3" t="s">
        <v>28</v>
      </c>
      <c r="K54" s="16">
        <f t="shared" si="5"/>
        <v>1</v>
      </c>
      <c r="L54" s="16">
        <f t="shared" si="12"/>
        <v>4</v>
      </c>
      <c r="M54" s="16">
        <f>[1]武器表!$I54</f>
        <v>80</v>
      </c>
      <c r="N54" s="16">
        <f>[1]武器表!$J54</f>
        <v>12</v>
      </c>
      <c r="O54" s="16">
        <f>[1]武器表!$K54</f>
        <v>4</v>
      </c>
      <c r="P54" s="16">
        <f>[1]武器表!$L54</f>
        <v>8</v>
      </c>
      <c r="Q54" s="16">
        <f>[1]武器表!$M54</f>
        <v>7</v>
      </c>
      <c r="R54" s="16">
        <f>[1]武器表!$N54</f>
        <v>1</v>
      </c>
      <c r="S54" s="16">
        <f>[1]武器表!$O54</f>
        <v>7</v>
      </c>
      <c r="T54" s="16">
        <f>[1]武器表!$P54</f>
        <v>4</v>
      </c>
      <c r="U54" s="20">
        <f>[1]武器表!$Q54</f>
        <v>0.02</v>
      </c>
      <c r="V54" s="20">
        <f>[1]武器表!$R54</f>
        <v>1.7500000000000002E-2</v>
      </c>
      <c r="W54" s="20">
        <f>[1]武器表!$S54</f>
        <v>6.6666666666666662E-3</v>
      </c>
      <c r="X54" s="20">
        <f>[1]武器表!$AB54</f>
        <v>8.199999999999999E-2</v>
      </c>
      <c r="Y54" s="16">
        <f>[1]武器表!V54</f>
        <v>5</v>
      </c>
      <c r="Z54" s="16">
        <f>[1]武器表!W54</f>
        <v>3</v>
      </c>
      <c r="AA54" s="16">
        <f>[1]武器表!X54</f>
        <v>4</v>
      </c>
      <c r="AB54" s="16">
        <f>[1]武器表!Y54</f>
        <v>4</v>
      </c>
      <c r="AC54" s="16">
        <f>[1]武器表!Z54</f>
        <v>4</v>
      </c>
      <c r="AD54" s="16">
        <f>[1]武器表!AA54</f>
        <v>12</v>
      </c>
      <c r="AE54" s="20">
        <f t="shared" si="6"/>
        <v>6.5599999999999992E-2</v>
      </c>
      <c r="AF54" s="20">
        <f t="shared" si="7"/>
        <v>6.5599999999999992E-2</v>
      </c>
      <c r="AG54" s="20">
        <f t="shared" si="8"/>
        <v>6.5599999999999992E-2</v>
      </c>
      <c r="AH54" s="20">
        <f t="shared" si="9"/>
        <v>6.5599999999999992E-2</v>
      </c>
      <c r="AI54" s="20">
        <f t="shared" si="10"/>
        <v>6.5599999999999992E-2</v>
      </c>
      <c r="AJ54" s="21"/>
      <c r="AM54" s="6">
        <v>17</v>
      </c>
      <c r="AN54" s="7" t="s">
        <v>114</v>
      </c>
      <c r="AP54" s="16">
        <v>17</v>
      </c>
      <c r="AQ54" s="15" t="s">
        <v>75</v>
      </c>
      <c r="AR54" s="1">
        <f t="shared" si="14"/>
        <v>17</v>
      </c>
    </row>
    <row r="55" spans="2:44" ht="15" x14ac:dyDescent="0.3">
      <c r="B55" s="16">
        <v>53</v>
      </c>
      <c r="C55" s="16" t="str">
        <f t="shared" ca="1" si="0"/>
        <v>IC1226</v>
      </c>
      <c r="D55" s="16" t="str">
        <f t="shared" ca="1" si="4"/>
        <v>发亮的玄铁短刀</v>
      </c>
      <c r="E55" s="16" t="str">
        <f t="shared" ca="1" si="1"/>
        <v>发亮的</v>
      </c>
      <c r="F55" s="16" t="str">
        <f t="shared" ca="1" si="2"/>
        <v>玄铁</v>
      </c>
      <c r="G55" s="16" t="str">
        <f t="shared" ca="1" si="3"/>
        <v>短刀</v>
      </c>
      <c r="H55" s="16" t="str">
        <f t="shared" si="13"/>
        <v>b</v>
      </c>
      <c r="I55" s="19" t="s">
        <v>26</v>
      </c>
      <c r="J55" s="3" t="s">
        <v>28</v>
      </c>
      <c r="K55" s="16">
        <f t="shared" si="5"/>
        <v>1</v>
      </c>
      <c r="L55" s="16">
        <f t="shared" si="12"/>
        <v>5</v>
      </c>
      <c r="M55" s="16">
        <f>[1]武器表!$I55</f>
        <v>100</v>
      </c>
      <c r="N55" s="16">
        <f>[1]武器表!$J55</f>
        <v>15</v>
      </c>
      <c r="O55" s="16">
        <f>[1]武器表!$K55</f>
        <v>5</v>
      </c>
      <c r="P55" s="16">
        <f>[1]武器表!$L55</f>
        <v>10</v>
      </c>
      <c r="Q55" s="16">
        <f>[1]武器表!$M55</f>
        <v>9</v>
      </c>
      <c r="R55" s="16">
        <f>[1]武器表!$N55</f>
        <v>2</v>
      </c>
      <c r="S55" s="16">
        <f>[1]武器表!$O55</f>
        <v>9</v>
      </c>
      <c r="T55" s="16">
        <f>[1]武器表!$P55</f>
        <v>5</v>
      </c>
      <c r="U55" s="20">
        <f>[1]武器表!$Q55</f>
        <v>2.5000000000000001E-2</v>
      </c>
      <c r="V55" s="20">
        <f>[1]武器表!$R55</f>
        <v>2.2499999999999999E-2</v>
      </c>
      <c r="W55" s="20">
        <f>[1]武器表!$S55</f>
        <v>8.3333333333333332E-3</v>
      </c>
      <c r="X55" s="20">
        <f>[1]武器表!$AB55</f>
        <v>0.10333333333333333</v>
      </c>
      <c r="Y55" s="16">
        <f>[1]武器表!V55</f>
        <v>6</v>
      </c>
      <c r="Z55" s="16">
        <f>[1]武器表!W55</f>
        <v>4</v>
      </c>
      <c r="AA55" s="16">
        <f>[1]武器表!X55</f>
        <v>5</v>
      </c>
      <c r="AB55" s="16">
        <f>[1]武器表!Y55</f>
        <v>5</v>
      </c>
      <c r="AC55" s="16">
        <f>[1]武器表!Z55</f>
        <v>5</v>
      </c>
      <c r="AD55" s="16">
        <f>[1]武器表!AA55</f>
        <v>14</v>
      </c>
      <c r="AE55" s="20">
        <f t="shared" si="6"/>
        <v>8.2666666666666666E-2</v>
      </c>
      <c r="AF55" s="20">
        <f t="shared" si="7"/>
        <v>8.2666666666666666E-2</v>
      </c>
      <c r="AG55" s="20">
        <f t="shared" si="8"/>
        <v>8.2666666666666666E-2</v>
      </c>
      <c r="AH55" s="20">
        <f t="shared" si="9"/>
        <v>8.2666666666666666E-2</v>
      </c>
      <c r="AI55" s="20">
        <f t="shared" si="10"/>
        <v>8.2666666666666666E-2</v>
      </c>
      <c r="AJ55" s="21"/>
      <c r="AM55" s="6">
        <v>18</v>
      </c>
      <c r="AN55" s="7" t="s">
        <v>115</v>
      </c>
      <c r="AP55" s="16">
        <v>18</v>
      </c>
      <c r="AQ55" s="15" t="s">
        <v>76</v>
      </c>
      <c r="AR55" s="1">
        <f t="shared" si="14"/>
        <v>18</v>
      </c>
    </row>
    <row r="56" spans="2:44" ht="15" x14ac:dyDescent="0.3">
      <c r="B56" s="16">
        <v>54</v>
      </c>
      <c r="C56" s="16" t="str">
        <f t="shared" ca="1" si="0"/>
        <v>IC1209</v>
      </c>
      <c r="D56" s="16" t="str">
        <f t="shared" ca="1" si="4"/>
        <v>发亮的精钢刀</v>
      </c>
      <c r="E56" s="16" t="str">
        <f t="shared" ca="1" si="1"/>
        <v>发亮的</v>
      </c>
      <c r="F56" s="16" t="str">
        <f t="shared" ca="1" si="2"/>
        <v>精钢</v>
      </c>
      <c r="G56" s="16" t="str">
        <f t="shared" ca="1" si="3"/>
        <v>刀</v>
      </c>
      <c r="H56" s="16" t="str">
        <f t="shared" si="13"/>
        <v>b</v>
      </c>
      <c r="I56" s="19" t="s">
        <v>26</v>
      </c>
      <c r="J56" s="3" t="s">
        <v>28</v>
      </c>
      <c r="K56" s="16">
        <f t="shared" si="5"/>
        <v>1</v>
      </c>
      <c r="L56" s="16">
        <f t="shared" si="12"/>
        <v>6</v>
      </c>
      <c r="M56" s="16">
        <f>[1]武器表!$I56</f>
        <v>120</v>
      </c>
      <c r="N56" s="16">
        <f>[1]武器表!$J56</f>
        <v>18</v>
      </c>
      <c r="O56" s="16">
        <f>[1]武器表!$K56</f>
        <v>6</v>
      </c>
      <c r="P56" s="16">
        <f>[1]武器表!$L56</f>
        <v>12</v>
      </c>
      <c r="Q56" s="16">
        <f>[1]武器表!$M56</f>
        <v>11</v>
      </c>
      <c r="R56" s="16">
        <f>[1]武器表!$N56</f>
        <v>2</v>
      </c>
      <c r="S56" s="16">
        <f>[1]武器表!$O56</f>
        <v>10</v>
      </c>
      <c r="T56" s="16">
        <f>[1]武器表!$P56</f>
        <v>6</v>
      </c>
      <c r="U56" s="20">
        <f>[1]武器表!$Q56</f>
        <v>0.03</v>
      </c>
      <c r="V56" s="20">
        <f>[1]武器表!$R56</f>
        <v>2.5000000000000001E-2</v>
      </c>
      <c r="W56" s="20">
        <f>[1]武器表!$S56</f>
        <v>0.01</v>
      </c>
      <c r="X56" s="20">
        <f>[1]武器表!$AB56</f>
        <v>0.12333333333333334</v>
      </c>
      <c r="Y56" s="16">
        <f>[1]武器表!V56</f>
        <v>7</v>
      </c>
      <c r="Z56" s="16">
        <f>[1]武器表!W56</f>
        <v>4</v>
      </c>
      <c r="AA56" s="16">
        <f>[1]武器表!X56</f>
        <v>6</v>
      </c>
      <c r="AB56" s="16">
        <f>[1]武器表!Y56</f>
        <v>6</v>
      </c>
      <c r="AC56" s="16">
        <f>[1]武器表!Z56</f>
        <v>6</v>
      </c>
      <c r="AD56" s="16">
        <f>[1]武器表!AA56</f>
        <v>17</v>
      </c>
      <c r="AE56" s="20">
        <f t="shared" si="6"/>
        <v>9.866666666666668E-2</v>
      </c>
      <c r="AF56" s="20">
        <f t="shared" si="7"/>
        <v>9.866666666666668E-2</v>
      </c>
      <c r="AG56" s="20">
        <f t="shared" si="8"/>
        <v>9.866666666666668E-2</v>
      </c>
      <c r="AH56" s="20">
        <f t="shared" si="9"/>
        <v>9.866666666666668E-2</v>
      </c>
      <c r="AI56" s="20">
        <f t="shared" si="10"/>
        <v>9.866666666666668E-2</v>
      </c>
      <c r="AJ56" s="21"/>
      <c r="AM56" s="6">
        <v>19</v>
      </c>
      <c r="AN56" s="7" t="s">
        <v>160</v>
      </c>
      <c r="AP56" s="16">
        <v>19</v>
      </c>
      <c r="AQ56" s="15" t="s">
        <v>77</v>
      </c>
      <c r="AR56" s="1">
        <f t="shared" si="14"/>
        <v>19</v>
      </c>
    </row>
    <row r="57" spans="2:44" ht="15.75" thickBot="1" x14ac:dyDescent="0.35">
      <c r="B57" s="16">
        <v>55</v>
      </c>
      <c r="C57" s="16" t="str">
        <f t="shared" ca="1" si="0"/>
        <v>IC1203</v>
      </c>
      <c r="D57" s="16" t="str">
        <f t="shared" ca="1" si="4"/>
        <v>发亮的女神刀</v>
      </c>
      <c r="E57" s="16" t="str">
        <f t="shared" ca="1" si="1"/>
        <v>发亮的</v>
      </c>
      <c r="F57" s="16" t="str">
        <f t="shared" ca="1" si="2"/>
        <v>女神</v>
      </c>
      <c r="G57" s="16" t="str">
        <f t="shared" ca="1" si="3"/>
        <v>刀</v>
      </c>
      <c r="H57" s="16" t="str">
        <f t="shared" si="13"/>
        <v>b</v>
      </c>
      <c r="I57" s="19" t="s">
        <v>26</v>
      </c>
      <c r="J57" s="3" t="s">
        <v>28</v>
      </c>
      <c r="K57" s="16">
        <f t="shared" si="5"/>
        <v>1</v>
      </c>
      <c r="L57" s="16">
        <f t="shared" si="12"/>
        <v>7</v>
      </c>
      <c r="M57" s="16">
        <f>[1]武器表!$I57</f>
        <v>140</v>
      </c>
      <c r="N57" s="16">
        <f>[1]武器表!$J57</f>
        <v>21</v>
      </c>
      <c r="O57" s="16">
        <f>[1]武器表!$K57</f>
        <v>7</v>
      </c>
      <c r="P57" s="16">
        <f>[1]武器表!$L57</f>
        <v>14</v>
      </c>
      <c r="Q57" s="16">
        <f>[1]武器表!$M57</f>
        <v>13</v>
      </c>
      <c r="R57" s="16">
        <f>[1]武器表!$N57</f>
        <v>2</v>
      </c>
      <c r="S57" s="16">
        <f>[1]武器表!$O57</f>
        <v>12</v>
      </c>
      <c r="T57" s="16">
        <f>[1]武器表!$P57</f>
        <v>7</v>
      </c>
      <c r="U57" s="20">
        <f>[1]武器表!$Q57</f>
        <v>3.5000000000000003E-2</v>
      </c>
      <c r="V57" s="20">
        <f>[1]武器表!$R57</f>
        <v>0.03</v>
      </c>
      <c r="W57" s="20">
        <f>[1]武器表!$S57</f>
        <v>1.1666666666666667E-2</v>
      </c>
      <c r="X57" s="20">
        <f>[1]武器表!$AB57</f>
        <v>0.14400000000000002</v>
      </c>
      <c r="Y57" s="16">
        <f>[1]武器表!V57</f>
        <v>8</v>
      </c>
      <c r="Z57" s="16">
        <f>[1]武器表!W57</f>
        <v>5</v>
      </c>
      <c r="AA57" s="16">
        <f>[1]武器表!X57</f>
        <v>7</v>
      </c>
      <c r="AB57" s="16">
        <f>[1]武器表!Y57</f>
        <v>7</v>
      </c>
      <c r="AC57" s="16">
        <f>[1]武器表!Z57</f>
        <v>7</v>
      </c>
      <c r="AD57" s="16">
        <f>[1]武器表!AA57</f>
        <v>20</v>
      </c>
      <c r="AE57" s="20">
        <f t="shared" si="6"/>
        <v>0.11520000000000002</v>
      </c>
      <c r="AF57" s="20">
        <f t="shared" si="7"/>
        <v>0.11520000000000002</v>
      </c>
      <c r="AG57" s="20">
        <f t="shared" si="8"/>
        <v>0.11520000000000002</v>
      </c>
      <c r="AH57" s="20">
        <f t="shared" si="9"/>
        <v>0.11520000000000002</v>
      </c>
      <c r="AI57" s="20">
        <f t="shared" si="10"/>
        <v>0.11520000000000002</v>
      </c>
      <c r="AJ57" s="21"/>
      <c r="AM57" s="8">
        <v>20</v>
      </c>
      <c r="AN57" s="9" t="s">
        <v>116</v>
      </c>
      <c r="AP57" s="16">
        <v>20</v>
      </c>
      <c r="AQ57" s="15" t="s">
        <v>78</v>
      </c>
      <c r="AR57" s="1">
        <f t="shared" si="14"/>
        <v>20</v>
      </c>
    </row>
    <row r="58" spans="2:44" x14ac:dyDescent="0.2">
      <c r="B58" s="16">
        <v>56</v>
      </c>
      <c r="C58" s="16" t="str">
        <f t="shared" ca="1" si="0"/>
        <v>IC1226</v>
      </c>
      <c r="D58" s="16" t="str">
        <f t="shared" ca="1" si="4"/>
        <v>发亮的水晶刃</v>
      </c>
      <c r="E58" s="16" t="str">
        <f t="shared" ca="1" si="1"/>
        <v>发亮的</v>
      </c>
      <c r="F58" s="16" t="str">
        <f t="shared" ca="1" si="2"/>
        <v>水晶</v>
      </c>
      <c r="G58" s="16" t="str">
        <f t="shared" ca="1" si="3"/>
        <v>刃</v>
      </c>
      <c r="H58" s="16" t="str">
        <f t="shared" si="13"/>
        <v>b</v>
      </c>
      <c r="I58" s="19" t="s">
        <v>26</v>
      </c>
      <c r="J58" s="3" t="s">
        <v>28</v>
      </c>
      <c r="K58" s="16">
        <f t="shared" si="5"/>
        <v>1</v>
      </c>
      <c r="L58" s="16">
        <f t="shared" si="12"/>
        <v>8</v>
      </c>
      <c r="M58" s="16">
        <f>[1]武器表!$I58</f>
        <v>160</v>
      </c>
      <c r="N58" s="16">
        <f>[1]武器表!$J58</f>
        <v>24</v>
      </c>
      <c r="O58" s="16">
        <f>[1]武器表!$K58</f>
        <v>8</v>
      </c>
      <c r="P58" s="16">
        <f>[1]武器表!$L58</f>
        <v>16</v>
      </c>
      <c r="Q58" s="16">
        <f>[1]武器表!$M58</f>
        <v>14</v>
      </c>
      <c r="R58" s="16">
        <f>[1]武器表!$N58</f>
        <v>3</v>
      </c>
      <c r="S58" s="16">
        <f>[1]武器表!$O58</f>
        <v>14</v>
      </c>
      <c r="T58" s="16">
        <f>[1]武器表!$P58</f>
        <v>8</v>
      </c>
      <c r="U58" s="20">
        <f>[1]武器表!$Q58</f>
        <v>0.04</v>
      </c>
      <c r="V58" s="20">
        <f>[1]武器表!$R58</f>
        <v>3.5000000000000003E-2</v>
      </c>
      <c r="W58" s="20">
        <f>[1]武器表!$S58</f>
        <v>1.3333333333333332E-2</v>
      </c>
      <c r="X58" s="20">
        <f>[1]武器表!$AB58</f>
        <v>0.16466666666666666</v>
      </c>
      <c r="Y58" s="16">
        <f>[1]武器表!V58</f>
        <v>9</v>
      </c>
      <c r="Z58" s="16">
        <f>[1]武器表!W58</f>
        <v>6</v>
      </c>
      <c r="AA58" s="16">
        <f>[1]武器表!X58</f>
        <v>8</v>
      </c>
      <c r="AB58" s="16">
        <f>[1]武器表!Y58</f>
        <v>8</v>
      </c>
      <c r="AC58" s="16">
        <f>[1]武器表!Z58</f>
        <v>8</v>
      </c>
      <c r="AD58" s="16">
        <f>[1]武器表!AA58</f>
        <v>23</v>
      </c>
      <c r="AE58" s="20">
        <f t="shared" si="6"/>
        <v>0.13173333333333334</v>
      </c>
      <c r="AF58" s="20">
        <f t="shared" si="7"/>
        <v>0.13173333333333334</v>
      </c>
      <c r="AG58" s="20">
        <f t="shared" si="8"/>
        <v>0.13173333333333334</v>
      </c>
      <c r="AH58" s="20">
        <f t="shared" si="9"/>
        <v>0.13173333333333334</v>
      </c>
      <c r="AI58" s="20">
        <f t="shared" si="10"/>
        <v>0.13173333333333334</v>
      </c>
      <c r="AJ58" s="21"/>
    </row>
    <row r="59" spans="2:44" x14ac:dyDescent="0.2">
      <c r="B59" s="16">
        <v>57</v>
      </c>
      <c r="C59" s="16" t="str">
        <f t="shared" ca="1" si="0"/>
        <v>IC1207</v>
      </c>
      <c r="D59" s="16" t="str">
        <f t="shared" ca="1" si="4"/>
        <v>破旧的塞尔塔短刀</v>
      </c>
      <c r="E59" s="16" t="str">
        <f t="shared" ca="1" si="1"/>
        <v>破旧的</v>
      </c>
      <c r="F59" s="16" t="str">
        <f t="shared" ca="1" si="2"/>
        <v>塞尔塔</v>
      </c>
      <c r="G59" s="16" t="str">
        <f t="shared" ca="1" si="3"/>
        <v>短刀</v>
      </c>
      <c r="H59" s="16" t="str">
        <f t="shared" si="13"/>
        <v>c</v>
      </c>
      <c r="I59" s="19" t="s">
        <v>26</v>
      </c>
      <c r="J59" s="3" t="s">
        <v>28</v>
      </c>
      <c r="K59" s="16">
        <f t="shared" si="5"/>
        <v>1</v>
      </c>
      <c r="L59" s="16">
        <f t="shared" si="12"/>
        <v>1</v>
      </c>
      <c r="M59" s="16">
        <f>[1]武器表!$I59</f>
        <v>23</v>
      </c>
      <c r="N59" s="16">
        <f>[1]武器表!$J59</f>
        <v>0</v>
      </c>
      <c r="O59" s="16">
        <f>[1]武器表!$K59</f>
        <v>0</v>
      </c>
      <c r="P59" s="16">
        <f>[1]武器表!$L59</f>
        <v>0</v>
      </c>
      <c r="Q59" s="16">
        <f>[1]武器表!$M59</f>
        <v>0</v>
      </c>
      <c r="R59" s="16">
        <f>[1]武器表!$N59</f>
        <v>0</v>
      </c>
      <c r="S59" s="16">
        <f>[1]武器表!$O59</f>
        <v>0</v>
      </c>
      <c r="T59" s="16">
        <f>[1]武器表!$P59</f>
        <v>0</v>
      </c>
      <c r="U59" s="20">
        <f>[1]武器表!$Q59</f>
        <v>0</v>
      </c>
      <c r="V59" s="20">
        <f>[1]武器表!$R59</f>
        <v>0</v>
      </c>
      <c r="W59" s="20">
        <f>[1]武器表!$S59</f>
        <v>0</v>
      </c>
      <c r="X59" s="20">
        <f>[1]武器表!$AB59</f>
        <v>0</v>
      </c>
      <c r="Y59" s="16">
        <f>[1]武器表!V59</f>
        <v>0</v>
      </c>
      <c r="Z59" s="16">
        <f>[1]武器表!W59</f>
        <v>0</v>
      </c>
      <c r="AA59" s="16">
        <f>[1]武器表!X59</f>
        <v>0</v>
      </c>
      <c r="AB59" s="16">
        <f>[1]武器表!Y59</f>
        <v>0</v>
      </c>
      <c r="AC59" s="16">
        <f>[1]武器表!Z59</f>
        <v>0</v>
      </c>
      <c r="AD59" s="16">
        <f>[1]武器表!AA59</f>
        <v>0</v>
      </c>
      <c r="AE59" s="20">
        <f t="shared" si="6"/>
        <v>0</v>
      </c>
      <c r="AF59" s="20">
        <f t="shared" si="7"/>
        <v>0</v>
      </c>
      <c r="AG59" s="20">
        <f t="shared" si="8"/>
        <v>0</v>
      </c>
      <c r="AH59" s="20">
        <f t="shared" si="9"/>
        <v>0</v>
      </c>
      <c r="AI59" s="20">
        <f t="shared" si="10"/>
        <v>0</v>
      </c>
      <c r="AJ59" s="21"/>
    </row>
    <row r="60" spans="2:44" x14ac:dyDescent="0.2">
      <c r="B60" s="16">
        <v>58</v>
      </c>
      <c r="C60" s="16" t="str">
        <f t="shared" ca="1" si="0"/>
        <v>IC1203</v>
      </c>
      <c r="D60" s="16" t="str">
        <f t="shared" ca="1" si="4"/>
        <v>破旧的女神刃</v>
      </c>
      <c r="E60" s="16" t="str">
        <f t="shared" ca="1" si="1"/>
        <v>破旧的</v>
      </c>
      <c r="F60" s="16" t="str">
        <f t="shared" ca="1" si="2"/>
        <v>女神</v>
      </c>
      <c r="G60" s="16" t="str">
        <f t="shared" ca="1" si="3"/>
        <v>刃</v>
      </c>
      <c r="H60" s="16" t="str">
        <f t="shared" si="13"/>
        <v>c</v>
      </c>
      <c r="I60" s="19" t="s">
        <v>26</v>
      </c>
      <c r="J60" s="3" t="s">
        <v>28</v>
      </c>
      <c r="K60" s="16">
        <f t="shared" si="5"/>
        <v>1</v>
      </c>
      <c r="L60" s="16">
        <f t="shared" si="12"/>
        <v>2</v>
      </c>
      <c r="M60" s="16">
        <f>[1]武器表!$I60</f>
        <v>46</v>
      </c>
      <c r="N60" s="16">
        <f>[1]武器表!$J60</f>
        <v>0</v>
      </c>
      <c r="O60" s="16">
        <f>[1]武器表!$K60</f>
        <v>0</v>
      </c>
      <c r="P60" s="16">
        <f>[1]武器表!$L60</f>
        <v>0</v>
      </c>
      <c r="Q60" s="16">
        <f>[1]武器表!$M60</f>
        <v>0</v>
      </c>
      <c r="R60" s="16">
        <f>[1]武器表!$N60</f>
        <v>0</v>
      </c>
      <c r="S60" s="16">
        <f>[1]武器表!$O60</f>
        <v>0</v>
      </c>
      <c r="T60" s="16">
        <f>[1]武器表!$P60</f>
        <v>0</v>
      </c>
      <c r="U60" s="20">
        <f>[1]武器表!$Q60</f>
        <v>0</v>
      </c>
      <c r="V60" s="20">
        <f>[1]武器表!$R60</f>
        <v>0</v>
      </c>
      <c r="W60" s="20">
        <f>[1]武器表!$S60</f>
        <v>0</v>
      </c>
      <c r="X60" s="20">
        <f>[1]武器表!$AB60</f>
        <v>0</v>
      </c>
      <c r="Y60" s="16">
        <f>[1]武器表!V60</f>
        <v>0</v>
      </c>
      <c r="Z60" s="16">
        <f>[1]武器表!W60</f>
        <v>0</v>
      </c>
      <c r="AA60" s="16">
        <f>[1]武器表!X60</f>
        <v>0</v>
      </c>
      <c r="AB60" s="16">
        <f>[1]武器表!Y60</f>
        <v>0</v>
      </c>
      <c r="AC60" s="16">
        <f>[1]武器表!Z60</f>
        <v>0</v>
      </c>
      <c r="AD60" s="16">
        <f>[1]武器表!AA60</f>
        <v>0</v>
      </c>
      <c r="AE60" s="20">
        <f t="shared" si="6"/>
        <v>0</v>
      </c>
      <c r="AF60" s="20">
        <f t="shared" si="7"/>
        <v>0</v>
      </c>
      <c r="AG60" s="20">
        <f t="shared" si="8"/>
        <v>0</v>
      </c>
      <c r="AH60" s="20">
        <f t="shared" si="9"/>
        <v>0</v>
      </c>
      <c r="AI60" s="20">
        <f t="shared" si="10"/>
        <v>0</v>
      </c>
      <c r="AJ60" s="21"/>
    </row>
    <row r="61" spans="2:44" x14ac:dyDescent="0.2">
      <c r="B61" s="16">
        <v>59</v>
      </c>
      <c r="C61" s="16" t="str">
        <f t="shared" ca="1" si="0"/>
        <v>IC1207</v>
      </c>
      <c r="D61" s="16" t="str">
        <f t="shared" ca="1" si="4"/>
        <v>一般的白银刀</v>
      </c>
      <c r="E61" s="16" t="str">
        <f t="shared" ca="1" si="1"/>
        <v>一般的</v>
      </c>
      <c r="F61" s="16" t="str">
        <f t="shared" ca="1" si="2"/>
        <v>白银</v>
      </c>
      <c r="G61" s="16" t="str">
        <f t="shared" ca="1" si="3"/>
        <v>刀</v>
      </c>
      <c r="H61" s="16" t="str">
        <f t="shared" si="13"/>
        <v>c</v>
      </c>
      <c r="I61" s="19" t="s">
        <v>26</v>
      </c>
      <c r="J61" s="3" t="s">
        <v>28</v>
      </c>
      <c r="K61" s="16">
        <f t="shared" si="5"/>
        <v>1</v>
      </c>
      <c r="L61" s="16">
        <f t="shared" si="12"/>
        <v>3</v>
      </c>
      <c r="M61" s="16">
        <f>[1]武器表!$I61</f>
        <v>68</v>
      </c>
      <c r="N61" s="16">
        <f>[1]武器表!$J61</f>
        <v>0</v>
      </c>
      <c r="O61" s="16">
        <f>[1]武器表!$K61</f>
        <v>0</v>
      </c>
      <c r="P61" s="16">
        <f>[1]武器表!$L61</f>
        <v>0</v>
      </c>
      <c r="Q61" s="16">
        <f>[1]武器表!$M61</f>
        <v>0</v>
      </c>
      <c r="R61" s="16">
        <f>[1]武器表!$N61</f>
        <v>0</v>
      </c>
      <c r="S61" s="16">
        <f>[1]武器表!$O61</f>
        <v>0</v>
      </c>
      <c r="T61" s="16">
        <f>[1]武器表!$P61</f>
        <v>0</v>
      </c>
      <c r="U61" s="20">
        <f>[1]武器表!$Q61</f>
        <v>0</v>
      </c>
      <c r="V61" s="20">
        <f>[1]武器表!$R61</f>
        <v>0</v>
      </c>
      <c r="W61" s="20">
        <f>[1]武器表!$S61</f>
        <v>0</v>
      </c>
      <c r="X61" s="20">
        <f>[1]武器表!$AB61</f>
        <v>0</v>
      </c>
      <c r="Y61" s="16">
        <f>[1]武器表!V61</f>
        <v>0</v>
      </c>
      <c r="Z61" s="16">
        <f>[1]武器表!W61</f>
        <v>0</v>
      </c>
      <c r="AA61" s="16">
        <f>[1]武器表!X61</f>
        <v>0</v>
      </c>
      <c r="AB61" s="16">
        <f>[1]武器表!Y61</f>
        <v>0</v>
      </c>
      <c r="AC61" s="16">
        <f>[1]武器表!Z61</f>
        <v>0</v>
      </c>
      <c r="AD61" s="16">
        <f>[1]武器表!AA61</f>
        <v>0</v>
      </c>
      <c r="AE61" s="20">
        <f t="shared" si="6"/>
        <v>0</v>
      </c>
      <c r="AF61" s="20">
        <f t="shared" si="7"/>
        <v>0</v>
      </c>
      <c r="AG61" s="20">
        <f t="shared" si="8"/>
        <v>0</v>
      </c>
      <c r="AH61" s="20">
        <f t="shared" si="9"/>
        <v>0</v>
      </c>
      <c r="AI61" s="20">
        <f t="shared" si="10"/>
        <v>0</v>
      </c>
      <c r="AJ61" s="21"/>
    </row>
    <row r="62" spans="2:44" x14ac:dyDescent="0.2">
      <c r="B62" s="16">
        <v>60</v>
      </c>
      <c r="C62" s="16" t="str">
        <f t="shared" ca="1" si="0"/>
        <v>IC1207</v>
      </c>
      <c r="D62" s="16" t="str">
        <f t="shared" ca="1" si="4"/>
        <v>初级的白银短刀</v>
      </c>
      <c r="E62" s="16" t="str">
        <f t="shared" ca="1" si="1"/>
        <v>初级的</v>
      </c>
      <c r="F62" s="16" t="str">
        <f t="shared" ca="1" si="2"/>
        <v>白银</v>
      </c>
      <c r="G62" s="16" t="str">
        <f t="shared" ca="1" si="3"/>
        <v>短刀</v>
      </c>
      <c r="H62" s="16" t="str">
        <f t="shared" si="13"/>
        <v>c</v>
      </c>
      <c r="I62" s="19" t="s">
        <v>26</v>
      </c>
      <c r="J62" s="3" t="s">
        <v>28</v>
      </c>
      <c r="K62" s="16">
        <f t="shared" si="5"/>
        <v>1</v>
      </c>
      <c r="L62" s="16">
        <f t="shared" si="12"/>
        <v>4</v>
      </c>
      <c r="M62" s="16">
        <f>[1]武器表!$I62</f>
        <v>91</v>
      </c>
      <c r="N62" s="16">
        <f>[1]武器表!$J62</f>
        <v>0</v>
      </c>
      <c r="O62" s="16">
        <f>[1]武器表!$K62</f>
        <v>0</v>
      </c>
      <c r="P62" s="16">
        <f>[1]武器表!$L62</f>
        <v>0</v>
      </c>
      <c r="Q62" s="16">
        <f>[1]武器表!$M62</f>
        <v>0</v>
      </c>
      <c r="R62" s="16">
        <f>[1]武器表!$N62</f>
        <v>0</v>
      </c>
      <c r="S62" s="16">
        <f>[1]武器表!$O62</f>
        <v>0</v>
      </c>
      <c r="T62" s="16">
        <f>[1]武器表!$P62</f>
        <v>0</v>
      </c>
      <c r="U62" s="20">
        <f>[1]武器表!$Q62</f>
        <v>0</v>
      </c>
      <c r="V62" s="20">
        <f>[1]武器表!$R62</f>
        <v>0</v>
      </c>
      <c r="W62" s="20">
        <f>[1]武器表!$S62</f>
        <v>0</v>
      </c>
      <c r="X62" s="20">
        <f>[1]武器表!$AB62</f>
        <v>0</v>
      </c>
      <c r="Y62" s="16">
        <f>[1]武器表!V62</f>
        <v>0</v>
      </c>
      <c r="Z62" s="16">
        <f>[1]武器表!W62</f>
        <v>0</v>
      </c>
      <c r="AA62" s="16">
        <f>[1]武器表!X62</f>
        <v>0</v>
      </c>
      <c r="AB62" s="16">
        <f>[1]武器表!Y62</f>
        <v>0</v>
      </c>
      <c r="AC62" s="16">
        <f>[1]武器表!Z62</f>
        <v>0</v>
      </c>
      <c r="AD62" s="16">
        <f>[1]武器表!AA62</f>
        <v>0</v>
      </c>
      <c r="AE62" s="20">
        <f t="shared" si="6"/>
        <v>0</v>
      </c>
      <c r="AF62" s="20">
        <f t="shared" si="7"/>
        <v>0</v>
      </c>
      <c r="AG62" s="20">
        <f t="shared" si="8"/>
        <v>0</v>
      </c>
      <c r="AH62" s="20">
        <f t="shared" si="9"/>
        <v>0</v>
      </c>
      <c r="AI62" s="20">
        <f t="shared" si="10"/>
        <v>0</v>
      </c>
      <c r="AJ62" s="21"/>
    </row>
    <row r="63" spans="2:44" x14ac:dyDescent="0.2">
      <c r="B63" s="16">
        <v>61</v>
      </c>
      <c r="C63" s="16" t="str">
        <f t="shared" ca="1" si="0"/>
        <v>IC1213</v>
      </c>
      <c r="D63" s="16" t="str">
        <f t="shared" ca="1" si="4"/>
        <v>初级的晨曦刀</v>
      </c>
      <c r="E63" s="16" t="str">
        <f t="shared" ca="1" si="1"/>
        <v>初级的</v>
      </c>
      <c r="F63" s="16" t="str">
        <f t="shared" ca="1" si="2"/>
        <v>晨曦</v>
      </c>
      <c r="G63" s="16" t="str">
        <f t="shared" ca="1" si="3"/>
        <v>刀</v>
      </c>
      <c r="H63" s="16" t="str">
        <f t="shared" si="13"/>
        <v>c</v>
      </c>
      <c r="I63" s="19" t="s">
        <v>26</v>
      </c>
      <c r="J63" s="3" t="s">
        <v>28</v>
      </c>
      <c r="K63" s="16">
        <f t="shared" si="5"/>
        <v>1</v>
      </c>
      <c r="L63" s="16">
        <f t="shared" si="12"/>
        <v>5</v>
      </c>
      <c r="M63" s="16">
        <f>[1]武器表!$I63</f>
        <v>114</v>
      </c>
      <c r="N63" s="16">
        <f>[1]武器表!$J63</f>
        <v>0</v>
      </c>
      <c r="O63" s="16">
        <f>[1]武器表!$K63</f>
        <v>0</v>
      </c>
      <c r="P63" s="16">
        <f>[1]武器表!$L63</f>
        <v>0</v>
      </c>
      <c r="Q63" s="16">
        <f>[1]武器表!$M63</f>
        <v>0</v>
      </c>
      <c r="R63" s="16">
        <f>[1]武器表!$N63</f>
        <v>0</v>
      </c>
      <c r="S63" s="16">
        <f>[1]武器表!$O63</f>
        <v>0</v>
      </c>
      <c r="T63" s="16">
        <f>[1]武器表!$P63</f>
        <v>0</v>
      </c>
      <c r="U63" s="20">
        <f>[1]武器表!$Q63</f>
        <v>0</v>
      </c>
      <c r="V63" s="20">
        <f>[1]武器表!$R63</f>
        <v>0</v>
      </c>
      <c r="W63" s="20">
        <f>[1]武器表!$S63</f>
        <v>0</v>
      </c>
      <c r="X63" s="20">
        <f>[1]武器表!$AB63</f>
        <v>0</v>
      </c>
      <c r="Y63" s="16">
        <f>[1]武器表!V63</f>
        <v>0</v>
      </c>
      <c r="Z63" s="16">
        <f>[1]武器表!W63</f>
        <v>0</v>
      </c>
      <c r="AA63" s="16">
        <f>[1]武器表!X63</f>
        <v>0</v>
      </c>
      <c r="AB63" s="16">
        <f>[1]武器表!Y63</f>
        <v>0</v>
      </c>
      <c r="AC63" s="16">
        <f>[1]武器表!Z63</f>
        <v>0</v>
      </c>
      <c r="AD63" s="16">
        <f>[1]武器表!AA63</f>
        <v>0</v>
      </c>
      <c r="AE63" s="20">
        <f t="shared" si="6"/>
        <v>0</v>
      </c>
      <c r="AF63" s="20">
        <f t="shared" si="7"/>
        <v>0</v>
      </c>
      <c r="AG63" s="20">
        <f t="shared" si="8"/>
        <v>0</v>
      </c>
      <c r="AH63" s="20">
        <f t="shared" si="9"/>
        <v>0</v>
      </c>
      <c r="AI63" s="20">
        <f t="shared" si="10"/>
        <v>0</v>
      </c>
      <c r="AJ63" s="21"/>
    </row>
    <row r="64" spans="2:44" x14ac:dyDescent="0.2">
      <c r="B64" s="16">
        <v>62</v>
      </c>
      <c r="C64" s="16" t="str">
        <f t="shared" ca="1" si="0"/>
        <v>IC1225</v>
      </c>
      <c r="D64" s="16" t="str">
        <f t="shared" ca="1" si="4"/>
        <v>一般的忏悔刃</v>
      </c>
      <c r="E64" s="16" t="str">
        <f t="shared" ca="1" si="1"/>
        <v>一般的</v>
      </c>
      <c r="F64" s="16" t="str">
        <f t="shared" ca="1" si="2"/>
        <v>忏悔</v>
      </c>
      <c r="G64" s="16" t="str">
        <f t="shared" ca="1" si="3"/>
        <v>刃</v>
      </c>
      <c r="H64" s="16" t="str">
        <f t="shared" si="13"/>
        <v>c</v>
      </c>
      <c r="I64" s="19" t="s">
        <v>26</v>
      </c>
      <c r="J64" s="3" t="s">
        <v>28</v>
      </c>
      <c r="K64" s="16">
        <f t="shared" si="5"/>
        <v>1</v>
      </c>
      <c r="L64" s="16">
        <f t="shared" si="12"/>
        <v>6</v>
      </c>
      <c r="M64" s="16">
        <f>[1]武器表!$I64</f>
        <v>137</v>
      </c>
      <c r="N64" s="16">
        <f>[1]武器表!$J64</f>
        <v>0</v>
      </c>
      <c r="O64" s="16">
        <f>[1]武器表!$K64</f>
        <v>0</v>
      </c>
      <c r="P64" s="16">
        <f>[1]武器表!$L64</f>
        <v>0</v>
      </c>
      <c r="Q64" s="16">
        <f>[1]武器表!$M64</f>
        <v>0</v>
      </c>
      <c r="R64" s="16">
        <f>[1]武器表!$N64</f>
        <v>0</v>
      </c>
      <c r="S64" s="16">
        <f>[1]武器表!$O64</f>
        <v>0</v>
      </c>
      <c r="T64" s="16">
        <f>[1]武器表!$P64</f>
        <v>0</v>
      </c>
      <c r="U64" s="20">
        <f>[1]武器表!$Q64</f>
        <v>0</v>
      </c>
      <c r="V64" s="20">
        <f>[1]武器表!$R64</f>
        <v>0</v>
      </c>
      <c r="W64" s="20">
        <f>[1]武器表!$S64</f>
        <v>0</v>
      </c>
      <c r="X64" s="20">
        <f>[1]武器表!$AB64</f>
        <v>0</v>
      </c>
      <c r="Y64" s="16">
        <f>[1]武器表!V64</f>
        <v>0</v>
      </c>
      <c r="Z64" s="16">
        <f>[1]武器表!W64</f>
        <v>0</v>
      </c>
      <c r="AA64" s="16">
        <f>[1]武器表!X64</f>
        <v>0</v>
      </c>
      <c r="AB64" s="16">
        <f>[1]武器表!Y64</f>
        <v>0</v>
      </c>
      <c r="AC64" s="16">
        <f>[1]武器表!Z64</f>
        <v>0</v>
      </c>
      <c r="AD64" s="16">
        <f>[1]武器表!AA64</f>
        <v>0</v>
      </c>
      <c r="AE64" s="20">
        <f t="shared" si="6"/>
        <v>0</v>
      </c>
      <c r="AF64" s="20">
        <f t="shared" si="7"/>
        <v>0</v>
      </c>
      <c r="AG64" s="20">
        <f t="shared" si="8"/>
        <v>0</v>
      </c>
      <c r="AH64" s="20">
        <f t="shared" si="9"/>
        <v>0</v>
      </c>
      <c r="AI64" s="20">
        <f t="shared" si="10"/>
        <v>0</v>
      </c>
      <c r="AJ64" s="21"/>
    </row>
    <row r="65" spans="2:40" x14ac:dyDescent="0.2">
      <c r="B65" s="16">
        <v>63</v>
      </c>
      <c r="C65" s="16" t="str">
        <f t="shared" ca="1" si="0"/>
        <v>IC1209</v>
      </c>
      <c r="D65" s="16" t="str">
        <f t="shared" ca="1" si="4"/>
        <v>一般的言语刃</v>
      </c>
      <c r="E65" s="16" t="str">
        <f t="shared" ca="1" si="1"/>
        <v>一般的</v>
      </c>
      <c r="F65" s="16" t="str">
        <f t="shared" ca="1" si="2"/>
        <v>言语</v>
      </c>
      <c r="G65" s="16" t="str">
        <f t="shared" ca="1" si="3"/>
        <v>刃</v>
      </c>
      <c r="H65" s="16" t="str">
        <f t="shared" si="13"/>
        <v>c</v>
      </c>
      <c r="I65" s="19" t="s">
        <v>26</v>
      </c>
      <c r="J65" s="3" t="s">
        <v>28</v>
      </c>
      <c r="K65" s="16">
        <f t="shared" si="5"/>
        <v>1</v>
      </c>
      <c r="L65" s="16">
        <f t="shared" si="12"/>
        <v>7</v>
      </c>
      <c r="M65" s="16">
        <f>[1]武器表!$I65</f>
        <v>160</v>
      </c>
      <c r="N65" s="16">
        <f>[1]武器表!$J65</f>
        <v>0</v>
      </c>
      <c r="O65" s="16">
        <f>[1]武器表!$K65</f>
        <v>0</v>
      </c>
      <c r="P65" s="16">
        <f>[1]武器表!$L65</f>
        <v>0</v>
      </c>
      <c r="Q65" s="16">
        <f>[1]武器表!$M65</f>
        <v>0</v>
      </c>
      <c r="R65" s="16">
        <f>[1]武器表!$N65</f>
        <v>0</v>
      </c>
      <c r="S65" s="16">
        <f>[1]武器表!$O65</f>
        <v>0</v>
      </c>
      <c r="T65" s="16">
        <f>[1]武器表!$P65</f>
        <v>0</v>
      </c>
      <c r="U65" s="20">
        <f>[1]武器表!$Q65</f>
        <v>0</v>
      </c>
      <c r="V65" s="20">
        <f>[1]武器表!$R65</f>
        <v>0</v>
      </c>
      <c r="W65" s="20">
        <f>[1]武器表!$S65</f>
        <v>0</v>
      </c>
      <c r="X65" s="20">
        <f>[1]武器表!$AB65</f>
        <v>0</v>
      </c>
      <c r="Y65" s="16">
        <f>[1]武器表!V65</f>
        <v>0</v>
      </c>
      <c r="Z65" s="16">
        <f>[1]武器表!W65</f>
        <v>0</v>
      </c>
      <c r="AA65" s="16">
        <f>[1]武器表!X65</f>
        <v>0</v>
      </c>
      <c r="AB65" s="16">
        <f>[1]武器表!Y65</f>
        <v>0</v>
      </c>
      <c r="AC65" s="16">
        <f>[1]武器表!Z65</f>
        <v>0</v>
      </c>
      <c r="AD65" s="16">
        <f>[1]武器表!AA65</f>
        <v>0</v>
      </c>
      <c r="AE65" s="20">
        <f t="shared" si="6"/>
        <v>0</v>
      </c>
      <c r="AF65" s="20">
        <f t="shared" si="7"/>
        <v>0</v>
      </c>
      <c r="AG65" s="20">
        <f t="shared" si="8"/>
        <v>0</v>
      </c>
      <c r="AH65" s="20">
        <f t="shared" si="9"/>
        <v>0</v>
      </c>
      <c r="AI65" s="20">
        <f t="shared" si="10"/>
        <v>0</v>
      </c>
      <c r="AJ65" s="21"/>
      <c r="AK65" s="1" t="str">
        <f>AM65&amp;AL65</f>
        <v>锤子1</v>
      </c>
      <c r="AL65" s="16">
        <v>1</v>
      </c>
      <c r="AM65" s="17" t="s">
        <v>1027</v>
      </c>
      <c r="AN65" s="16" t="s">
        <v>1028</v>
      </c>
    </row>
    <row r="66" spans="2:40" x14ac:dyDescent="0.2">
      <c r="B66" s="16">
        <v>64</v>
      </c>
      <c r="C66" s="16" t="str">
        <f t="shared" ca="1" si="0"/>
        <v>IC1226</v>
      </c>
      <c r="D66" s="16" t="str">
        <f t="shared" ca="1" si="4"/>
        <v>普通的卡尼亚刃</v>
      </c>
      <c r="E66" s="16" t="str">
        <f t="shared" ca="1" si="1"/>
        <v>普通的</v>
      </c>
      <c r="F66" s="16" t="str">
        <f t="shared" ca="1" si="2"/>
        <v>卡尼亚</v>
      </c>
      <c r="G66" s="16" t="str">
        <f t="shared" ca="1" si="3"/>
        <v>刃</v>
      </c>
      <c r="H66" s="16" t="str">
        <f t="shared" si="13"/>
        <v>c</v>
      </c>
      <c r="I66" s="19" t="s">
        <v>26</v>
      </c>
      <c r="J66" s="3" t="s">
        <v>28</v>
      </c>
      <c r="K66" s="16">
        <f t="shared" si="5"/>
        <v>1</v>
      </c>
      <c r="L66" s="16">
        <f t="shared" si="12"/>
        <v>8</v>
      </c>
      <c r="M66" s="16">
        <f>[1]武器表!$I66</f>
        <v>182</v>
      </c>
      <c r="N66" s="16">
        <f>[1]武器表!$J66</f>
        <v>0</v>
      </c>
      <c r="O66" s="16">
        <f>[1]武器表!$K66</f>
        <v>0</v>
      </c>
      <c r="P66" s="16">
        <f>[1]武器表!$L66</f>
        <v>0</v>
      </c>
      <c r="Q66" s="16">
        <f>[1]武器表!$M66</f>
        <v>0</v>
      </c>
      <c r="R66" s="16">
        <f>[1]武器表!$N66</f>
        <v>0</v>
      </c>
      <c r="S66" s="16">
        <f>[1]武器表!$O66</f>
        <v>0</v>
      </c>
      <c r="T66" s="16">
        <f>[1]武器表!$P66</f>
        <v>0</v>
      </c>
      <c r="U66" s="20">
        <f>[1]武器表!$Q66</f>
        <v>0</v>
      </c>
      <c r="V66" s="20">
        <f>[1]武器表!$R66</f>
        <v>0</v>
      </c>
      <c r="W66" s="20">
        <f>[1]武器表!$S66</f>
        <v>0</v>
      </c>
      <c r="X66" s="20">
        <f>[1]武器表!$AB66</f>
        <v>0</v>
      </c>
      <c r="Y66" s="16">
        <f>[1]武器表!V66</f>
        <v>0</v>
      </c>
      <c r="Z66" s="16">
        <f>[1]武器表!W66</f>
        <v>0</v>
      </c>
      <c r="AA66" s="16">
        <f>[1]武器表!X66</f>
        <v>0</v>
      </c>
      <c r="AB66" s="16">
        <f>[1]武器表!Y66</f>
        <v>0</v>
      </c>
      <c r="AC66" s="16">
        <f>[1]武器表!Z66</f>
        <v>0</v>
      </c>
      <c r="AD66" s="16">
        <f>[1]武器表!AA66</f>
        <v>0</v>
      </c>
      <c r="AE66" s="20">
        <f t="shared" si="6"/>
        <v>0</v>
      </c>
      <c r="AF66" s="20">
        <f t="shared" si="7"/>
        <v>0</v>
      </c>
      <c r="AG66" s="20">
        <f t="shared" si="8"/>
        <v>0</v>
      </c>
      <c r="AH66" s="20">
        <f t="shared" si="9"/>
        <v>0</v>
      </c>
      <c r="AI66" s="20">
        <f t="shared" si="10"/>
        <v>0</v>
      </c>
      <c r="AJ66" s="21"/>
      <c r="AK66" s="1" t="str">
        <f t="shared" ref="AK66:AK129" si="15">AM66&amp;AL66</f>
        <v>锤子2</v>
      </c>
      <c r="AL66" s="16">
        <v>2</v>
      </c>
      <c r="AM66" s="17" t="s">
        <v>1027</v>
      </c>
      <c r="AN66" s="16" t="s">
        <v>1029</v>
      </c>
    </row>
    <row r="67" spans="2:40" x14ac:dyDescent="0.2">
      <c r="B67" s="16">
        <v>65</v>
      </c>
      <c r="C67" s="16" t="str">
        <f t="shared" ref="C67:C130" ca="1" si="16">VLOOKUP((VLOOKUP(J67,weaponn1,2,FALSE)&amp;INT(RAND()*(9-1)+1)),imge1,4,FALSE)</f>
        <v>IC1156</v>
      </c>
      <c r="D67" s="16" t="str">
        <f t="shared" ca="1" si="4"/>
        <v>传说的精钢魔杖</v>
      </c>
      <c r="E67" s="16" t="str">
        <f t="shared" ref="E67:E130" ca="1" si="17">VLOOKUP(H67,weapon3,INT(RAND()*(6-2)+2),FALSE)</f>
        <v>传说的</v>
      </c>
      <c r="F67" s="16" t="str">
        <f t="shared" ref="F67:F130" ca="1" si="18">VLOOKUP(INT(RAND()*(21-1)+1),weapon4,2,FALSE)</f>
        <v>精钢</v>
      </c>
      <c r="G67" s="16" t="str">
        <f t="shared" ref="G67:G130" ca="1" si="19">VLOOKUP(J67,weapon2,INT(RAND()*(5-2)+2),FALSE)</f>
        <v>魔杖</v>
      </c>
      <c r="H67" s="16" t="str">
        <f t="shared" si="13"/>
        <v>s</v>
      </c>
      <c r="I67" s="19" t="s">
        <v>26</v>
      </c>
      <c r="J67" s="3" t="s">
        <v>29</v>
      </c>
      <c r="K67" s="16">
        <f t="shared" ref="K67:K130" si="20">VLOOKUP(J67,profession1,5,FALSE)</f>
        <v>5</v>
      </c>
      <c r="L67" s="16">
        <f t="shared" si="12"/>
        <v>1</v>
      </c>
      <c r="M67" s="16">
        <f>[1]武器表!$I67</f>
        <v>6</v>
      </c>
      <c r="N67" s="16">
        <f>[1]武器表!$J67</f>
        <v>6</v>
      </c>
      <c r="O67" s="16">
        <f>[1]武器表!$K67</f>
        <v>7</v>
      </c>
      <c r="P67" s="16">
        <f>[1]武器表!$L67</f>
        <v>2</v>
      </c>
      <c r="Q67" s="16">
        <f>[1]武器表!$M67</f>
        <v>4</v>
      </c>
      <c r="R67" s="16">
        <f>[1]武器表!$N67</f>
        <v>19</v>
      </c>
      <c r="S67" s="16">
        <f>[1]武器表!$O67</f>
        <v>5</v>
      </c>
      <c r="T67" s="16">
        <f>[1]武器表!$P67</f>
        <v>4</v>
      </c>
      <c r="U67" s="20">
        <f>[1]武器表!$Q67</f>
        <v>0.02</v>
      </c>
      <c r="V67" s="20">
        <f>[1]武器表!$R67</f>
        <v>1.2500000000000001E-2</v>
      </c>
      <c r="W67" s="20">
        <f>[1]武器表!$S67</f>
        <v>6.6666666666666662E-3</v>
      </c>
      <c r="X67" s="20">
        <f>[1]武器表!$AB67</f>
        <v>0.08</v>
      </c>
      <c r="Y67" s="16">
        <f>[1]武器表!V67</f>
        <v>4</v>
      </c>
      <c r="Z67" s="16">
        <f>[1]武器表!W67</f>
        <v>4</v>
      </c>
      <c r="AA67" s="16">
        <f>[1]武器表!X67</f>
        <v>3</v>
      </c>
      <c r="AB67" s="16">
        <f>[1]武器表!Y67</f>
        <v>2</v>
      </c>
      <c r="AC67" s="16">
        <f>[1]武器表!Z67</f>
        <v>3</v>
      </c>
      <c r="AD67" s="16">
        <f>[1]武器表!AA67</f>
        <v>9</v>
      </c>
      <c r="AE67" s="20">
        <f t="shared" si="6"/>
        <v>6.4000000000000001E-2</v>
      </c>
      <c r="AF67" s="20">
        <f t="shared" si="7"/>
        <v>6.4000000000000001E-2</v>
      </c>
      <c r="AG67" s="20">
        <f t="shared" si="8"/>
        <v>6.4000000000000001E-2</v>
      </c>
      <c r="AH67" s="20">
        <f t="shared" si="9"/>
        <v>6.4000000000000001E-2</v>
      </c>
      <c r="AI67" s="20">
        <f t="shared" si="10"/>
        <v>6.4000000000000001E-2</v>
      </c>
      <c r="AJ67" s="21"/>
      <c r="AK67" s="1" t="str">
        <f t="shared" si="15"/>
        <v>锤子3</v>
      </c>
      <c r="AL67" s="16">
        <v>3</v>
      </c>
      <c r="AM67" s="17" t="s">
        <v>1027</v>
      </c>
      <c r="AN67" s="16" t="s">
        <v>1030</v>
      </c>
    </row>
    <row r="68" spans="2:40" x14ac:dyDescent="0.2">
      <c r="B68" s="16">
        <v>66</v>
      </c>
      <c r="C68" s="16" t="str">
        <f t="shared" ca="1" si="16"/>
        <v>IC1109</v>
      </c>
      <c r="D68" s="16" t="str">
        <f t="shared" ref="D68:D131" ca="1" si="21">E68&amp;F68&amp;G68</f>
        <v>传说的女神魔杖</v>
      </c>
      <c r="E68" s="16" t="str">
        <f t="shared" ca="1" si="17"/>
        <v>传说的</v>
      </c>
      <c r="F68" s="16" t="str">
        <f t="shared" ca="1" si="18"/>
        <v>女神</v>
      </c>
      <c r="G68" s="16" t="str">
        <f t="shared" ca="1" si="19"/>
        <v>魔杖</v>
      </c>
      <c r="H68" s="16" t="str">
        <f t="shared" si="13"/>
        <v>s</v>
      </c>
      <c r="I68" s="19" t="s">
        <v>26</v>
      </c>
      <c r="J68" s="3" t="s">
        <v>29</v>
      </c>
      <c r="K68" s="16">
        <f t="shared" si="20"/>
        <v>5</v>
      </c>
      <c r="L68" s="16">
        <f t="shared" si="12"/>
        <v>2</v>
      </c>
      <c r="M68" s="16">
        <f>[1]武器表!$I68</f>
        <v>12</v>
      </c>
      <c r="N68" s="16">
        <f>[1]武器表!$J68</f>
        <v>12</v>
      </c>
      <c r="O68" s="16">
        <f>[1]武器表!$K68</f>
        <v>14</v>
      </c>
      <c r="P68" s="16">
        <f>[1]武器表!$L68</f>
        <v>4</v>
      </c>
      <c r="Q68" s="16">
        <f>[1]武器表!$M68</f>
        <v>8</v>
      </c>
      <c r="R68" s="16">
        <f>[1]武器表!$N68</f>
        <v>38</v>
      </c>
      <c r="S68" s="16">
        <f>[1]武器表!$O68</f>
        <v>9</v>
      </c>
      <c r="T68" s="16">
        <f>[1]武器表!$P68</f>
        <v>7</v>
      </c>
      <c r="U68" s="20">
        <f>[1]武器表!$Q68</f>
        <v>3.5000000000000003E-2</v>
      </c>
      <c r="V68" s="20">
        <f>[1]武器表!$R68</f>
        <v>2.2499999999999999E-2</v>
      </c>
      <c r="W68" s="20">
        <f>[1]武器表!$S68</f>
        <v>1.1666666666666667E-2</v>
      </c>
      <c r="X68" s="20">
        <f>[1]武器表!$AB68</f>
        <v>0.08</v>
      </c>
      <c r="Y68" s="16">
        <f>[1]武器表!V68</f>
        <v>7</v>
      </c>
      <c r="Z68" s="16">
        <f>[1]武器表!W68</f>
        <v>8</v>
      </c>
      <c r="AA68" s="16">
        <f>[1]武器表!X68</f>
        <v>6</v>
      </c>
      <c r="AB68" s="16">
        <f>[1]武器表!Y68</f>
        <v>4</v>
      </c>
      <c r="AC68" s="16">
        <f>[1]武器表!Z68</f>
        <v>6</v>
      </c>
      <c r="AD68" s="16">
        <f>[1]武器表!AA68</f>
        <v>18</v>
      </c>
      <c r="AE68" s="20">
        <f t="shared" ref="AE68:AE131" si="22">X68*0.8</f>
        <v>6.4000000000000001E-2</v>
      </c>
      <c r="AF68" s="20">
        <f t="shared" ref="AF68:AF131" si="23">X68*0.8</f>
        <v>6.4000000000000001E-2</v>
      </c>
      <c r="AG68" s="20">
        <f t="shared" ref="AG68:AG131" si="24">X68*0.8</f>
        <v>6.4000000000000001E-2</v>
      </c>
      <c r="AH68" s="20">
        <f t="shared" ref="AH68:AH131" si="25">X68*0.8</f>
        <v>6.4000000000000001E-2</v>
      </c>
      <c r="AI68" s="20">
        <f t="shared" ref="AI68:AI131" si="26">X68*0.8</f>
        <v>6.4000000000000001E-2</v>
      </c>
      <c r="AJ68" s="21"/>
      <c r="AK68" s="1" t="str">
        <f t="shared" si="15"/>
        <v>锤子4</v>
      </c>
      <c r="AL68" s="16">
        <v>4</v>
      </c>
      <c r="AM68" s="17" t="s">
        <v>1027</v>
      </c>
      <c r="AN68" s="16" t="s">
        <v>1031</v>
      </c>
    </row>
    <row r="69" spans="2:40" x14ac:dyDescent="0.2">
      <c r="B69" s="16">
        <v>67</v>
      </c>
      <c r="C69" s="16" t="str">
        <f t="shared" ca="1" si="16"/>
        <v>IC1138</v>
      </c>
      <c r="D69" s="16" t="str">
        <f t="shared" ca="1" si="21"/>
        <v>传说的水晶魔杖</v>
      </c>
      <c r="E69" s="16" t="str">
        <f t="shared" ca="1" si="17"/>
        <v>传说的</v>
      </c>
      <c r="F69" s="16" t="str">
        <f t="shared" ca="1" si="18"/>
        <v>水晶</v>
      </c>
      <c r="G69" s="16" t="str">
        <f t="shared" ca="1" si="19"/>
        <v>魔杖</v>
      </c>
      <c r="H69" s="16" t="str">
        <f t="shared" si="13"/>
        <v>s</v>
      </c>
      <c r="I69" s="19" t="s">
        <v>26</v>
      </c>
      <c r="J69" s="3" t="s">
        <v>29</v>
      </c>
      <c r="K69" s="16">
        <f t="shared" si="20"/>
        <v>5</v>
      </c>
      <c r="L69" s="16">
        <f t="shared" si="12"/>
        <v>3</v>
      </c>
      <c r="M69" s="16">
        <f>[1]武器表!$I69</f>
        <v>19</v>
      </c>
      <c r="N69" s="16">
        <f>[1]武器表!$J69</f>
        <v>17</v>
      </c>
      <c r="O69" s="16">
        <f>[1]武器表!$K69</f>
        <v>21</v>
      </c>
      <c r="P69" s="16">
        <f>[1]武器表!$L69</f>
        <v>6</v>
      </c>
      <c r="Q69" s="16">
        <f>[1]武器表!$M69</f>
        <v>12</v>
      </c>
      <c r="R69" s="16">
        <f>[1]武器表!$N69</f>
        <v>58</v>
      </c>
      <c r="S69" s="16">
        <f>[1]武器表!$O69</f>
        <v>14</v>
      </c>
      <c r="T69" s="16">
        <f>[1]武器表!$P69</f>
        <v>11</v>
      </c>
      <c r="U69" s="20">
        <f>[1]武器表!$Q69</f>
        <v>5.5E-2</v>
      </c>
      <c r="V69" s="20">
        <f>[1]武器表!$R69</f>
        <v>3.5000000000000003E-2</v>
      </c>
      <c r="W69" s="20">
        <f>[1]武器表!$S69</f>
        <v>1.8333333333333333E-2</v>
      </c>
      <c r="X69" s="20">
        <f>[1]武器表!$AB69</f>
        <v>0.10533333333333333</v>
      </c>
      <c r="Y69" s="16">
        <f>[1]武器表!V69</f>
        <v>11</v>
      </c>
      <c r="Z69" s="16">
        <f>[1]武器表!W69</f>
        <v>12</v>
      </c>
      <c r="AA69" s="16">
        <f>[1]武器表!X69</f>
        <v>10</v>
      </c>
      <c r="AB69" s="16">
        <f>[1]武器表!Y69</f>
        <v>7</v>
      </c>
      <c r="AC69" s="16">
        <f>[1]武器表!Z69</f>
        <v>10</v>
      </c>
      <c r="AD69" s="16">
        <f>[1]武器表!AA69</f>
        <v>28</v>
      </c>
      <c r="AE69" s="20">
        <f t="shared" si="22"/>
        <v>8.426666666666667E-2</v>
      </c>
      <c r="AF69" s="20">
        <f t="shared" si="23"/>
        <v>8.426666666666667E-2</v>
      </c>
      <c r="AG69" s="20">
        <f t="shared" si="24"/>
        <v>8.426666666666667E-2</v>
      </c>
      <c r="AH69" s="20">
        <f t="shared" si="25"/>
        <v>8.426666666666667E-2</v>
      </c>
      <c r="AI69" s="20">
        <f t="shared" si="26"/>
        <v>8.426666666666667E-2</v>
      </c>
      <c r="AJ69" s="21"/>
      <c r="AK69" s="1" t="str">
        <f t="shared" si="15"/>
        <v>锤子5</v>
      </c>
      <c r="AL69" s="16">
        <v>5</v>
      </c>
      <c r="AM69" s="17" t="s">
        <v>1027</v>
      </c>
      <c r="AN69" s="16" t="s">
        <v>1032</v>
      </c>
    </row>
    <row r="70" spans="2:40" x14ac:dyDescent="0.2">
      <c r="B70" s="16">
        <v>68</v>
      </c>
      <c r="C70" s="16" t="str">
        <f t="shared" ca="1" si="16"/>
        <v>IC1156</v>
      </c>
      <c r="D70" s="16" t="str">
        <f t="shared" ca="1" si="21"/>
        <v>神秘的虚幻权杖</v>
      </c>
      <c r="E70" s="16" t="str">
        <f t="shared" ca="1" si="17"/>
        <v>神秘的</v>
      </c>
      <c r="F70" s="16" t="str">
        <f t="shared" ca="1" si="18"/>
        <v>虚幻</v>
      </c>
      <c r="G70" s="16" t="str">
        <f t="shared" ca="1" si="19"/>
        <v>权杖</v>
      </c>
      <c r="H70" s="16" t="str">
        <f t="shared" si="13"/>
        <v>s</v>
      </c>
      <c r="I70" s="19" t="s">
        <v>26</v>
      </c>
      <c r="J70" s="3" t="s">
        <v>29</v>
      </c>
      <c r="K70" s="16">
        <f t="shared" si="20"/>
        <v>5</v>
      </c>
      <c r="L70" s="16">
        <f t="shared" si="12"/>
        <v>4</v>
      </c>
      <c r="M70" s="16">
        <f>[1]武器表!$I70</f>
        <v>25</v>
      </c>
      <c r="N70" s="16">
        <f>[1]武器表!$J70</f>
        <v>23</v>
      </c>
      <c r="O70" s="16">
        <f>[1]武器表!$K70</f>
        <v>28</v>
      </c>
      <c r="P70" s="16">
        <f>[1]武器表!$L70</f>
        <v>8</v>
      </c>
      <c r="Q70" s="16">
        <f>[1]武器表!$M70</f>
        <v>15</v>
      </c>
      <c r="R70" s="16">
        <f>[1]武器表!$N70</f>
        <v>77</v>
      </c>
      <c r="S70" s="16">
        <f>[1]武器表!$O70</f>
        <v>18</v>
      </c>
      <c r="T70" s="16">
        <f>[1]武器表!$P70</f>
        <v>14</v>
      </c>
      <c r="U70" s="20">
        <f>[1]武器表!$Q70</f>
        <v>7.0000000000000007E-2</v>
      </c>
      <c r="V70" s="20">
        <f>[1]武器表!$R70</f>
        <v>4.4999999999999998E-2</v>
      </c>
      <c r="W70" s="20">
        <f>[1]武器表!$S70</f>
        <v>2.3333333333333334E-2</v>
      </c>
      <c r="X70" s="20">
        <f>[1]武器表!$AB70</f>
        <v>0.13866666666666666</v>
      </c>
      <c r="Y70" s="16">
        <f>[1]武器表!V70</f>
        <v>15</v>
      </c>
      <c r="Z70" s="16">
        <f>[1]武器表!W70</f>
        <v>17</v>
      </c>
      <c r="AA70" s="16">
        <f>[1]武器表!X70</f>
        <v>13</v>
      </c>
      <c r="AB70" s="16">
        <f>[1]武器表!Y70</f>
        <v>9</v>
      </c>
      <c r="AC70" s="16">
        <f>[1]武器表!Z70</f>
        <v>13</v>
      </c>
      <c r="AD70" s="16">
        <f>[1]武器表!AA70</f>
        <v>37</v>
      </c>
      <c r="AE70" s="20">
        <f t="shared" si="22"/>
        <v>0.11093333333333333</v>
      </c>
      <c r="AF70" s="20">
        <f t="shared" si="23"/>
        <v>0.11093333333333333</v>
      </c>
      <c r="AG70" s="20">
        <f t="shared" si="24"/>
        <v>0.11093333333333333</v>
      </c>
      <c r="AH70" s="20">
        <f t="shared" si="25"/>
        <v>0.11093333333333333</v>
      </c>
      <c r="AI70" s="20">
        <f t="shared" si="26"/>
        <v>0.11093333333333333</v>
      </c>
      <c r="AJ70" s="21"/>
      <c r="AK70" s="1" t="str">
        <f t="shared" si="15"/>
        <v>锤子6</v>
      </c>
      <c r="AL70" s="16">
        <v>6</v>
      </c>
      <c r="AM70" s="17" t="s">
        <v>1027</v>
      </c>
      <c r="AN70" s="16" t="s">
        <v>1033</v>
      </c>
    </row>
    <row r="71" spans="2:40" x14ac:dyDescent="0.2">
      <c r="B71" s="16">
        <v>69</v>
      </c>
      <c r="C71" s="16" t="str">
        <f t="shared" ca="1" si="16"/>
        <v>IC1156</v>
      </c>
      <c r="D71" s="16" t="str">
        <f t="shared" ca="1" si="21"/>
        <v>神奇的卡尼亚法杖</v>
      </c>
      <c r="E71" s="16" t="str">
        <f t="shared" ca="1" si="17"/>
        <v>神奇的</v>
      </c>
      <c r="F71" s="16" t="str">
        <f t="shared" ca="1" si="18"/>
        <v>卡尼亚</v>
      </c>
      <c r="G71" s="16" t="str">
        <f t="shared" ca="1" si="19"/>
        <v>法杖</v>
      </c>
      <c r="H71" s="16" t="str">
        <f t="shared" si="13"/>
        <v>s</v>
      </c>
      <c r="I71" s="19" t="s">
        <v>26</v>
      </c>
      <c r="J71" s="3" t="s">
        <v>29</v>
      </c>
      <c r="K71" s="16">
        <f t="shared" si="20"/>
        <v>5</v>
      </c>
      <c r="L71" s="16">
        <f t="shared" si="12"/>
        <v>5</v>
      </c>
      <c r="M71" s="16">
        <f>[1]武器表!$I71</f>
        <v>31</v>
      </c>
      <c r="N71" s="16">
        <f>[1]武器表!$J71</f>
        <v>29</v>
      </c>
      <c r="O71" s="16">
        <f>[1]武器表!$K71</f>
        <v>35</v>
      </c>
      <c r="P71" s="16">
        <f>[1]武器表!$L71</f>
        <v>10</v>
      </c>
      <c r="Q71" s="16">
        <f>[1]武器表!$M71</f>
        <v>19</v>
      </c>
      <c r="R71" s="16">
        <f>[1]武器表!$N71</f>
        <v>96</v>
      </c>
      <c r="S71" s="16">
        <f>[1]武器表!$O71</f>
        <v>23</v>
      </c>
      <c r="T71" s="16">
        <f>[1]武器表!$P71</f>
        <v>18</v>
      </c>
      <c r="U71" s="20">
        <f>[1]武器表!$Q71</f>
        <v>0.09</v>
      </c>
      <c r="V71" s="20">
        <f>[1]武器表!$R71</f>
        <v>5.7500000000000002E-2</v>
      </c>
      <c r="W71" s="20">
        <f>[1]武器表!$S71</f>
        <v>0.03</v>
      </c>
      <c r="X71" s="20">
        <f>[1]武器表!$AB71</f>
        <v>0.17399999999999999</v>
      </c>
      <c r="Y71" s="16">
        <f>[1]武器表!V71</f>
        <v>18</v>
      </c>
      <c r="Z71" s="16">
        <f>[1]武器表!W71</f>
        <v>21</v>
      </c>
      <c r="AA71" s="16">
        <f>[1]武器表!X71</f>
        <v>16</v>
      </c>
      <c r="AB71" s="16">
        <f>[1]武器表!Y71</f>
        <v>11</v>
      </c>
      <c r="AC71" s="16">
        <f>[1]武器表!Z71</f>
        <v>16</v>
      </c>
      <c r="AD71" s="16">
        <f>[1]武器表!AA71</f>
        <v>46</v>
      </c>
      <c r="AE71" s="20">
        <f t="shared" si="22"/>
        <v>0.13919999999999999</v>
      </c>
      <c r="AF71" s="20">
        <f t="shared" si="23"/>
        <v>0.13919999999999999</v>
      </c>
      <c r="AG71" s="20">
        <f t="shared" si="24"/>
        <v>0.13919999999999999</v>
      </c>
      <c r="AH71" s="20">
        <f t="shared" si="25"/>
        <v>0.13919999999999999</v>
      </c>
      <c r="AI71" s="20">
        <f t="shared" si="26"/>
        <v>0.13919999999999999</v>
      </c>
      <c r="AJ71" s="21"/>
      <c r="AK71" s="1" t="str">
        <f t="shared" si="15"/>
        <v>锤子7</v>
      </c>
      <c r="AL71" s="16">
        <v>7</v>
      </c>
      <c r="AM71" s="17" t="s">
        <v>1027</v>
      </c>
      <c r="AN71" s="16" t="s">
        <v>1034</v>
      </c>
    </row>
    <row r="72" spans="2:40" x14ac:dyDescent="0.2">
      <c r="B72" s="16">
        <v>70</v>
      </c>
      <c r="C72" s="16" t="str">
        <f t="shared" ca="1" si="16"/>
        <v>IC1145</v>
      </c>
      <c r="D72" s="16" t="str">
        <f t="shared" ca="1" si="21"/>
        <v>璀璨的虚幻魔杖</v>
      </c>
      <c r="E72" s="16" t="str">
        <f t="shared" ca="1" si="17"/>
        <v>璀璨的</v>
      </c>
      <c r="F72" s="16" t="str">
        <f t="shared" ca="1" si="18"/>
        <v>虚幻</v>
      </c>
      <c r="G72" s="16" t="str">
        <f t="shared" ca="1" si="19"/>
        <v>魔杖</v>
      </c>
      <c r="H72" s="16" t="str">
        <f t="shared" si="13"/>
        <v>s</v>
      </c>
      <c r="I72" s="19" t="s">
        <v>26</v>
      </c>
      <c r="J72" s="3" t="s">
        <v>29</v>
      </c>
      <c r="K72" s="16">
        <f t="shared" si="20"/>
        <v>5</v>
      </c>
      <c r="L72" s="16">
        <f t="shared" si="12"/>
        <v>6</v>
      </c>
      <c r="M72" s="16">
        <f>[1]武器表!$I72</f>
        <v>37</v>
      </c>
      <c r="N72" s="16">
        <f>[1]武器表!$J72</f>
        <v>35</v>
      </c>
      <c r="O72" s="16">
        <f>[1]武器表!$K72</f>
        <v>42</v>
      </c>
      <c r="P72" s="16">
        <f>[1]武器表!$L72</f>
        <v>12</v>
      </c>
      <c r="Q72" s="16">
        <f>[1]武器表!$M72</f>
        <v>23</v>
      </c>
      <c r="R72" s="16">
        <f>[1]武器表!$N72</f>
        <v>115</v>
      </c>
      <c r="S72" s="16">
        <f>[1]武器表!$O72</f>
        <v>27</v>
      </c>
      <c r="T72" s="16">
        <f>[1]武器表!$P72</f>
        <v>21</v>
      </c>
      <c r="U72" s="20">
        <f>[1]武器表!$Q72</f>
        <v>0.105</v>
      </c>
      <c r="V72" s="20">
        <f>[1]武器表!$R72</f>
        <v>6.7500000000000004E-2</v>
      </c>
      <c r="W72" s="20">
        <f>[1]武器表!$S72</f>
        <v>3.5000000000000003E-2</v>
      </c>
      <c r="X72" s="20">
        <f>[1]武器表!$AB72</f>
        <v>0.20800000000000002</v>
      </c>
      <c r="Y72" s="16">
        <f>[1]武器表!V72</f>
        <v>22</v>
      </c>
      <c r="Z72" s="16">
        <f>[1]武器表!W72</f>
        <v>25</v>
      </c>
      <c r="AA72" s="16">
        <f>[1]武器表!X72</f>
        <v>19</v>
      </c>
      <c r="AB72" s="16">
        <f>[1]武器表!Y72</f>
        <v>13</v>
      </c>
      <c r="AC72" s="16">
        <f>[1]武器表!Z72</f>
        <v>19</v>
      </c>
      <c r="AD72" s="16">
        <f>[1]武器表!AA72</f>
        <v>55</v>
      </c>
      <c r="AE72" s="20">
        <f t="shared" si="22"/>
        <v>0.16640000000000002</v>
      </c>
      <c r="AF72" s="20">
        <f t="shared" si="23"/>
        <v>0.16640000000000002</v>
      </c>
      <c r="AG72" s="20">
        <f t="shared" si="24"/>
        <v>0.16640000000000002</v>
      </c>
      <c r="AH72" s="20">
        <f t="shared" si="25"/>
        <v>0.16640000000000002</v>
      </c>
      <c r="AI72" s="20">
        <f t="shared" si="26"/>
        <v>0.16640000000000002</v>
      </c>
      <c r="AJ72" s="21"/>
      <c r="AK72" s="1" t="str">
        <f t="shared" si="15"/>
        <v>锤子8</v>
      </c>
      <c r="AL72" s="16">
        <v>8</v>
      </c>
      <c r="AM72" s="17" t="s">
        <v>1027</v>
      </c>
      <c r="AN72" s="16" t="s">
        <v>1035</v>
      </c>
    </row>
    <row r="73" spans="2:40" x14ac:dyDescent="0.2">
      <c r="B73" s="16">
        <v>71</v>
      </c>
      <c r="C73" s="16" t="str">
        <f t="shared" ca="1" si="16"/>
        <v>IC1121</v>
      </c>
      <c r="D73" s="16" t="str">
        <f t="shared" ca="1" si="21"/>
        <v>传说的水晶权杖</v>
      </c>
      <c r="E73" s="16" t="str">
        <f t="shared" ca="1" si="17"/>
        <v>传说的</v>
      </c>
      <c r="F73" s="16" t="str">
        <f t="shared" ca="1" si="18"/>
        <v>水晶</v>
      </c>
      <c r="G73" s="16" t="str">
        <f t="shared" ca="1" si="19"/>
        <v>权杖</v>
      </c>
      <c r="H73" s="16" t="str">
        <f t="shared" si="13"/>
        <v>s</v>
      </c>
      <c r="I73" s="19" t="s">
        <v>26</v>
      </c>
      <c r="J73" s="3" t="s">
        <v>29</v>
      </c>
      <c r="K73" s="16">
        <f t="shared" si="20"/>
        <v>5</v>
      </c>
      <c r="L73" s="16">
        <f t="shared" si="12"/>
        <v>7</v>
      </c>
      <c r="M73" s="16">
        <f>[1]武器表!$I73</f>
        <v>44</v>
      </c>
      <c r="N73" s="16">
        <f>[1]武器表!$J73</f>
        <v>40</v>
      </c>
      <c r="O73" s="16">
        <f>[1]武器表!$K73</f>
        <v>49</v>
      </c>
      <c r="P73" s="16">
        <f>[1]武器表!$L73</f>
        <v>13</v>
      </c>
      <c r="Q73" s="16">
        <f>[1]武器表!$M73</f>
        <v>27</v>
      </c>
      <c r="R73" s="16">
        <f>[1]武器表!$N73</f>
        <v>134</v>
      </c>
      <c r="S73" s="16">
        <f>[1]武器表!$O73</f>
        <v>32</v>
      </c>
      <c r="T73" s="16">
        <f>[1]武器表!$P73</f>
        <v>25</v>
      </c>
      <c r="U73" s="20">
        <f>[1]武器表!$Q73</f>
        <v>0.125</v>
      </c>
      <c r="V73" s="20">
        <f>[1]武器表!$R73</f>
        <v>0.08</v>
      </c>
      <c r="W73" s="20">
        <f>[1]武器表!$S73</f>
        <v>4.1666666666666671E-2</v>
      </c>
      <c r="X73" s="20">
        <f>[1]武器表!$AB73</f>
        <v>0.24266666666666667</v>
      </c>
      <c r="Y73" s="16">
        <f>[1]武器表!V73</f>
        <v>26</v>
      </c>
      <c r="Z73" s="16">
        <f>[1]武器表!W73</f>
        <v>29</v>
      </c>
      <c r="AA73" s="16">
        <f>[1]武器表!X73</f>
        <v>22</v>
      </c>
      <c r="AB73" s="16">
        <f>[1]武器表!Y73</f>
        <v>16</v>
      </c>
      <c r="AC73" s="16">
        <f>[1]武器表!Z73</f>
        <v>22</v>
      </c>
      <c r="AD73" s="16">
        <f>[1]武器表!AA73</f>
        <v>64</v>
      </c>
      <c r="AE73" s="20">
        <f t="shared" si="22"/>
        <v>0.19413333333333335</v>
      </c>
      <c r="AF73" s="20">
        <f t="shared" si="23"/>
        <v>0.19413333333333335</v>
      </c>
      <c r="AG73" s="20">
        <f t="shared" si="24"/>
        <v>0.19413333333333335</v>
      </c>
      <c r="AH73" s="20">
        <f t="shared" si="25"/>
        <v>0.19413333333333335</v>
      </c>
      <c r="AI73" s="20">
        <f t="shared" si="26"/>
        <v>0.19413333333333335</v>
      </c>
      <c r="AJ73" s="21"/>
      <c r="AK73" s="1" t="str">
        <f t="shared" si="15"/>
        <v>法杖1</v>
      </c>
      <c r="AL73" s="16">
        <v>1</v>
      </c>
      <c r="AM73" s="17" t="s">
        <v>1036</v>
      </c>
      <c r="AN73" s="16" t="s">
        <v>1037</v>
      </c>
    </row>
    <row r="74" spans="2:40" x14ac:dyDescent="0.2">
      <c r="B74" s="16">
        <v>72</v>
      </c>
      <c r="C74" s="16" t="str">
        <f t="shared" ca="1" si="16"/>
        <v>IC1145</v>
      </c>
      <c r="D74" s="16" t="str">
        <f t="shared" ca="1" si="21"/>
        <v>神秘的言语权杖</v>
      </c>
      <c r="E74" s="16" t="str">
        <f t="shared" ca="1" si="17"/>
        <v>神秘的</v>
      </c>
      <c r="F74" s="16" t="str">
        <f t="shared" ca="1" si="18"/>
        <v>言语</v>
      </c>
      <c r="G74" s="16" t="str">
        <f t="shared" ca="1" si="19"/>
        <v>权杖</v>
      </c>
      <c r="H74" s="16" t="str">
        <f t="shared" si="13"/>
        <v>s</v>
      </c>
      <c r="I74" s="19" t="s">
        <v>26</v>
      </c>
      <c r="J74" s="3" t="s">
        <v>29</v>
      </c>
      <c r="K74" s="16">
        <f t="shared" si="20"/>
        <v>5</v>
      </c>
      <c r="L74" s="16">
        <f t="shared" si="12"/>
        <v>8</v>
      </c>
      <c r="M74" s="16">
        <f>[1]武器表!$I74</f>
        <v>50</v>
      </c>
      <c r="N74" s="16">
        <f>[1]武器表!$J74</f>
        <v>46</v>
      </c>
      <c r="O74" s="16">
        <f>[1]武器表!$K74</f>
        <v>56</v>
      </c>
      <c r="P74" s="16">
        <f>[1]武器表!$L74</f>
        <v>15</v>
      </c>
      <c r="Q74" s="16">
        <f>[1]武器表!$M74</f>
        <v>31</v>
      </c>
      <c r="R74" s="16">
        <f>[1]武器表!$N74</f>
        <v>154</v>
      </c>
      <c r="S74" s="16">
        <f>[1]武器表!$O74</f>
        <v>36</v>
      </c>
      <c r="T74" s="16">
        <f>[1]武器表!$P74</f>
        <v>28</v>
      </c>
      <c r="U74" s="20">
        <f>[1]武器表!$Q74</f>
        <v>0.14000000000000001</v>
      </c>
      <c r="V74" s="20">
        <f>[1]武器表!$R74</f>
        <v>0.09</v>
      </c>
      <c r="W74" s="20">
        <f>[1]武器表!$S74</f>
        <v>4.6666666666666669E-2</v>
      </c>
      <c r="X74" s="20">
        <f>[1]武器表!$AB74</f>
        <v>0.27733333333333332</v>
      </c>
      <c r="Y74" s="16">
        <f>[1]武器表!V74</f>
        <v>29</v>
      </c>
      <c r="Z74" s="16">
        <f>[1]武器表!W74</f>
        <v>33</v>
      </c>
      <c r="AA74" s="16">
        <f>[1]武器表!X74</f>
        <v>26</v>
      </c>
      <c r="AB74" s="16">
        <f>[1]武器表!Y74</f>
        <v>18</v>
      </c>
      <c r="AC74" s="16">
        <f>[1]武器表!Z74</f>
        <v>26</v>
      </c>
      <c r="AD74" s="16">
        <f>[1]武器表!AA74</f>
        <v>74</v>
      </c>
      <c r="AE74" s="20">
        <f t="shared" si="22"/>
        <v>0.22186666666666666</v>
      </c>
      <c r="AF74" s="20">
        <f t="shared" si="23"/>
        <v>0.22186666666666666</v>
      </c>
      <c r="AG74" s="20">
        <f t="shared" si="24"/>
        <v>0.22186666666666666</v>
      </c>
      <c r="AH74" s="20">
        <f t="shared" si="25"/>
        <v>0.22186666666666666</v>
      </c>
      <c r="AI74" s="20">
        <f t="shared" si="26"/>
        <v>0.22186666666666666</v>
      </c>
      <c r="AJ74" s="21"/>
      <c r="AK74" s="1" t="str">
        <f t="shared" si="15"/>
        <v>法杖2</v>
      </c>
      <c r="AL74" s="16">
        <v>2</v>
      </c>
      <c r="AM74" s="17" t="s">
        <v>1036</v>
      </c>
      <c r="AN74" s="16" t="s">
        <v>1038</v>
      </c>
    </row>
    <row r="75" spans="2:40" x14ac:dyDescent="0.2">
      <c r="B75" s="16">
        <v>73</v>
      </c>
      <c r="C75" s="16" t="str">
        <f t="shared" ca="1" si="16"/>
        <v>IC1123</v>
      </c>
      <c r="D75" s="16" t="str">
        <f t="shared" ca="1" si="21"/>
        <v>闪耀的晨曦魔杖</v>
      </c>
      <c r="E75" s="16" t="str">
        <f t="shared" ca="1" si="17"/>
        <v>闪耀的</v>
      </c>
      <c r="F75" s="16" t="str">
        <f t="shared" ca="1" si="18"/>
        <v>晨曦</v>
      </c>
      <c r="G75" s="16" t="str">
        <f t="shared" ca="1" si="19"/>
        <v>魔杖</v>
      </c>
      <c r="H75" s="16" t="str">
        <f t="shared" si="13"/>
        <v>a</v>
      </c>
      <c r="I75" s="19" t="s">
        <v>26</v>
      </c>
      <c r="J75" s="3" t="s">
        <v>29</v>
      </c>
      <c r="K75" s="16">
        <f t="shared" si="20"/>
        <v>5</v>
      </c>
      <c r="L75" s="16">
        <f t="shared" si="12"/>
        <v>1</v>
      </c>
      <c r="M75" s="16">
        <f>[1]武器表!$I75</f>
        <v>6</v>
      </c>
      <c r="N75" s="16">
        <f>[1]武器表!$J75</f>
        <v>4</v>
      </c>
      <c r="O75" s="16">
        <f>[1]武器表!$K75</f>
        <v>5</v>
      </c>
      <c r="P75" s="16">
        <f>[1]武器表!$L75</f>
        <v>1</v>
      </c>
      <c r="Q75" s="16">
        <f>[1]武器表!$M75</f>
        <v>3</v>
      </c>
      <c r="R75" s="16">
        <f>[1]武器表!$N75</f>
        <v>14</v>
      </c>
      <c r="S75" s="16">
        <f>[1]武器表!$O75</f>
        <v>3</v>
      </c>
      <c r="T75" s="16">
        <f>[1]武器表!$P75</f>
        <v>3</v>
      </c>
      <c r="U75" s="20">
        <f>[1]武器表!$Q75</f>
        <v>1.4999999999999999E-2</v>
      </c>
      <c r="V75" s="20">
        <f>[1]武器表!$R75</f>
        <v>7.4999999999999997E-3</v>
      </c>
      <c r="W75" s="20">
        <f>[1]武器表!$S75</f>
        <v>5.0000000000000001E-3</v>
      </c>
      <c r="X75" s="20">
        <f>[1]武器表!$AB75</f>
        <v>0.08</v>
      </c>
      <c r="Y75" s="16">
        <f>[1]武器表!V75</f>
        <v>3</v>
      </c>
      <c r="Z75" s="16">
        <f>[1]武器表!W75</f>
        <v>3</v>
      </c>
      <c r="AA75" s="16">
        <f>[1]武器表!X75</f>
        <v>2</v>
      </c>
      <c r="AB75" s="16">
        <f>[1]武器表!Y75</f>
        <v>2</v>
      </c>
      <c r="AC75" s="16">
        <f>[1]武器表!Z75</f>
        <v>2</v>
      </c>
      <c r="AD75" s="16">
        <f>[1]武器表!AA75</f>
        <v>7</v>
      </c>
      <c r="AE75" s="20">
        <f t="shared" si="22"/>
        <v>6.4000000000000001E-2</v>
      </c>
      <c r="AF75" s="20">
        <f t="shared" si="23"/>
        <v>6.4000000000000001E-2</v>
      </c>
      <c r="AG75" s="20">
        <f t="shared" si="24"/>
        <v>6.4000000000000001E-2</v>
      </c>
      <c r="AH75" s="20">
        <f t="shared" si="25"/>
        <v>6.4000000000000001E-2</v>
      </c>
      <c r="AI75" s="20">
        <f t="shared" si="26"/>
        <v>6.4000000000000001E-2</v>
      </c>
      <c r="AJ75" s="21"/>
      <c r="AK75" s="1" t="str">
        <f t="shared" si="15"/>
        <v>法杖3</v>
      </c>
      <c r="AL75" s="16">
        <v>3</v>
      </c>
      <c r="AM75" s="17" t="s">
        <v>1036</v>
      </c>
      <c r="AN75" s="16" t="s">
        <v>1039</v>
      </c>
    </row>
    <row r="76" spans="2:40" x14ac:dyDescent="0.2">
      <c r="B76" s="16">
        <v>74</v>
      </c>
      <c r="C76" s="16" t="str">
        <f t="shared" ca="1" si="16"/>
        <v>IC1156</v>
      </c>
      <c r="D76" s="16" t="str">
        <f t="shared" ca="1" si="21"/>
        <v>精致的遗迹法杖</v>
      </c>
      <c r="E76" s="16" t="str">
        <f t="shared" ca="1" si="17"/>
        <v>精致的</v>
      </c>
      <c r="F76" s="16" t="str">
        <f t="shared" ca="1" si="18"/>
        <v>遗迹</v>
      </c>
      <c r="G76" s="16" t="str">
        <f t="shared" ca="1" si="19"/>
        <v>法杖</v>
      </c>
      <c r="H76" s="16" t="str">
        <f t="shared" si="13"/>
        <v>a</v>
      </c>
      <c r="I76" s="19" t="s">
        <v>26</v>
      </c>
      <c r="J76" s="3" t="s">
        <v>29</v>
      </c>
      <c r="K76" s="16">
        <f t="shared" si="20"/>
        <v>5</v>
      </c>
      <c r="L76" s="16">
        <f t="shared" ref="L76:L139" si="27">L68</f>
        <v>2</v>
      </c>
      <c r="M76" s="16">
        <f>[1]武器表!$I76</f>
        <v>11</v>
      </c>
      <c r="N76" s="16">
        <f>[1]武器表!$J76</f>
        <v>9</v>
      </c>
      <c r="O76" s="16">
        <f>[1]武器表!$K76</f>
        <v>11</v>
      </c>
      <c r="P76" s="16">
        <f>[1]武器表!$L76</f>
        <v>3</v>
      </c>
      <c r="Q76" s="16">
        <f>[1]武器表!$M76</f>
        <v>6</v>
      </c>
      <c r="R76" s="16">
        <f>[1]武器表!$N76</f>
        <v>29</v>
      </c>
      <c r="S76" s="16">
        <f>[1]武器表!$O76</f>
        <v>7</v>
      </c>
      <c r="T76" s="16">
        <f>[1]武器表!$P76</f>
        <v>5</v>
      </c>
      <c r="U76" s="20">
        <f>[1]武器表!$Q76</f>
        <v>2.5000000000000001E-2</v>
      </c>
      <c r="V76" s="20">
        <f>[1]武器表!$R76</f>
        <v>1.7500000000000002E-2</v>
      </c>
      <c r="W76" s="20">
        <f>[1]武器表!$S76</f>
        <v>8.3333333333333332E-3</v>
      </c>
      <c r="X76" s="20">
        <f>[1]武器表!$AB76</f>
        <v>0.08</v>
      </c>
      <c r="Y76" s="16">
        <f>[1]武器表!V76</f>
        <v>6</v>
      </c>
      <c r="Z76" s="16">
        <f>[1]武器表!W76</f>
        <v>6</v>
      </c>
      <c r="AA76" s="16">
        <f>[1]武器表!X76</f>
        <v>5</v>
      </c>
      <c r="AB76" s="16">
        <f>[1]武器表!Y76</f>
        <v>3</v>
      </c>
      <c r="AC76" s="16">
        <f>[1]武器表!Z76</f>
        <v>5</v>
      </c>
      <c r="AD76" s="16">
        <f>[1]武器表!AA76</f>
        <v>14</v>
      </c>
      <c r="AE76" s="20">
        <f t="shared" si="22"/>
        <v>6.4000000000000001E-2</v>
      </c>
      <c r="AF76" s="20">
        <f t="shared" si="23"/>
        <v>6.4000000000000001E-2</v>
      </c>
      <c r="AG76" s="20">
        <f t="shared" si="24"/>
        <v>6.4000000000000001E-2</v>
      </c>
      <c r="AH76" s="20">
        <f t="shared" si="25"/>
        <v>6.4000000000000001E-2</v>
      </c>
      <c r="AI76" s="20">
        <f t="shared" si="26"/>
        <v>6.4000000000000001E-2</v>
      </c>
      <c r="AJ76" s="21"/>
      <c r="AK76" s="1" t="str">
        <f t="shared" si="15"/>
        <v>法杖4</v>
      </c>
      <c r="AL76" s="16">
        <v>4</v>
      </c>
      <c r="AM76" s="17" t="s">
        <v>1036</v>
      </c>
      <c r="AN76" s="16" t="s">
        <v>1040</v>
      </c>
    </row>
    <row r="77" spans="2:40" x14ac:dyDescent="0.2">
      <c r="B77" s="16">
        <v>75</v>
      </c>
      <c r="C77" s="16" t="str">
        <f t="shared" ca="1" si="16"/>
        <v>IC1109</v>
      </c>
      <c r="D77" s="16" t="str">
        <f t="shared" ca="1" si="21"/>
        <v>拉风的空灵权杖</v>
      </c>
      <c r="E77" s="16" t="str">
        <f t="shared" ca="1" si="17"/>
        <v>拉风的</v>
      </c>
      <c r="F77" s="16" t="str">
        <f t="shared" ca="1" si="18"/>
        <v>空灵</v>
      </c>
      <c r="G77" s="16" t="str">
        <f t="shared" ca="1" si="19"/>
        <v>权杖</v>
      </c>
      <c r="H77" s="16" t="str">
        <f t="shared" si="13"/>
        <v>a</v>
      </c>
      <c r="I77" s="19" t="s">
        <v>26</v>
      </c>
      <c r="J77" s="3" t="s">
        <v>29</v>
      </c>
      <c r="K77" s="16">
        <f t="shared" si="20"/>
        <v>5</v>
      </c>
      <c r="L77" s="16">
        <f t="shared" si="27"/>
        <v>3</v>
      </c>
      <c r="M77" s="16">
        <f>[1]武器表!$I77</f>
        <v>17</v>
      </c>
      <c r="N77" s="16">
        <f>[1]武器表!$J77</f>
        <v>13</v>
      </c>
      <c r="O77" s="16">
        <f>[1]武器表!$K77</f>
        <v>16</v>
      </c>
      <c r="P77" s="16">
        <f>[1]武器表!$L77</f>
        <v>4</v>
      </c>
      <c r="Q77" s="16">
        <f>[1]武器表!$M77</f>
        <v>9</v>
      </c>
      <c r="R77" s="16">
        <f>[1]武器表!$N77</f>
        <v>43</v>
      </c>
      <c r="S77" s="16">
        <f>[1]武器表!$O77</f>
        <v>10</v>
      </c>
      <c r="T77" s="16">
        <f>[1]武器表!$P77</f>
        <v>8</v>
      </c>
      <c r="U77" s="20">
        <f>[1]武器表!$Q77</f>
        <v>0.04</v>
      </c>
      <c r="V77" s="20">
        <f>[1]武器表!$R77</f>
        <v>2.5000000000000001E-2</v>
      </c>
      <c r="W77" s="20">
        <f>[1]武器表!$S77</f>
        <v>1.3333333333333332E-2</v>
      </c>
      <c r="X77" s="20">
        <f>[1]武器表!$AB77</f>
        <v>0.08</v>
      </c>
      <c r="Y77" s="16">
        <f>[1]武器表!V77</f>
        <v>8</v>
      </c>
      <c r="Z77" s="16">
        <f>[1]武器表!W77</f>
        <v>9</v>
      </c>
      <c r="AA77" s="16">
        <f>[1]武器表!X77</f>
        <v>7</v>
      </c>
      <c r="AB77" s="16">
        <f>[1]武器表!Y77</f>
        <v>5</v>
      </c>
      <c r="AC77" s="16">
        <f>[1]武器表!Z77</f>
        <v>7</v>
      </c>
      <c r="AD77" s="16">
        <f>[1]武器表!AA77</f>
        <v>21</v>
      </c>
      <c r="AE77" s="20">
        <f t="shared" si="22"/>
        <v>6.4000000000000001E-2</v>
      </c>
      <c r="AF77" s="20">
        <f t="shared" si="23"/>
        <v>6.4000000000000001E-2</v>
      </c>
      <c r="AG77" s="20">
        <f t="shared" si="24"/>
        <v>6.4000000000000001E-2</v>
      </c>
      <c r="AH77" s="20">
        <f t="shared" si="25"/>
        <v>6.4000000000000001E-2</v>
      </c>
      <c r="AI77" s="20">
        <f t="shared" si="26"/>
        <v>6.4000000000000001E-2</v>
      </c>
      <c r="AJ77" s="21"/>
      <c r="AK77" s="1" t="str">
        <f t="shared" si="15"/>
        <v>法杖5</v>
      </c>
      <c r="AL77" s="16">
        <v>5</v>
      </c>
      <c r="AM77" s="17" t="s">
        <v>1036</v>
      </c>
      <c r="AN77" s="16" t="s">
        <v>1041</v>
      </c>
    </row>
    <row r="78" spans="2:40" x14ac:dyDescent="0.2">
      <c r="B78" s="16">
        <v>76</v>
      </c>
      <c r="C78" s="16" t="str">
        <f t="shared" ca="1" si="16"/>
        <v>IC1156</v>
      </c>
      <c r="D78" s="16" t="str">
        <f t="shared" ca="1" si="21"/>
        <v>精致的智慧权杖</v>
      </c>
      <c r="E78" s="16" t="str">
        <f t="shared" ca="1" si="17"/>
        <v>精致的</v>
      </c>
      <c r="F78" s="16" t="str">
        <f t="shared" ca="1" si="18"/>
        <v>智慧</v>
      </c>
      <c r="G78" s="16" t="str">
        <f t="shared" ca="1" si="19"/>
        <v>权杖</v>
      </c>
      <c r="H78" s="16" t="str">
        <f t="shared" si="13"/>
        <v>a</v>
      </c>
      <c r="I78" s="19" t="s">
        <v>26</v>
      </c>
      <c r="J78" s="3" t="s">
        <v>29</v>
      </c>
      <c r="K78" s="16">
        <f t="shared" si="20"/>
        <v>5</v>
      </c>
      <c r="L78" s="16">
        <f t="shared" si="27"/>
        <v>4</v>
      </c>
      <c r="M78" s="16">
        <f>[1]武器表!$I78</f>
        <v>22</v>
      </c>
      <c r="N78" s="16">
        <f>[1]武器表!$J78</f>
        <v>17</v>
      </c>
      <c r="O78" s="16">
        <f>[1]武器表!$K78</f>
        <v>21</v>
      </c>
      <c r="P78" s="16">
        <f>[1]武器表!$L78</f>
        <v>6</v>
      </c>
      <c r="Q78" s="16">
        <f>[1]武器表!$M78</f>
        <v>12</v>
      </c>
      <c r="R78" s="16">
        <f>[1]武器表!$N78</f>
        <v>58</v>
      </c>
      <c r="S78" s="16">
        <f>[1]武器表!$O78</f>
        <v>14</v>
      </c>
      <c r="T78" s="16">
        <f>[1]武器表!$P78</f>
        <v>11</v>
      </c>
      <c r="U78" s="20">
        <f>[1]武器表!$Q78</f>
        <v>5.5E-2</v>
      </c>
      <c r="V78" s="20">
        <f>[1]武器表!$R78</f>
        <v>3.5000000000000003E-2</v>
      </c>
      <c r="W78" s="20">
        <f>[1]武器表!$S78</f>
        <v>1.8333333333333333E-2</v>
      </c>
      <c r="X78" s="20">
        <f>[1]武器表!$AB78</f>
        <v>0.10733333333333332</v>
      </c>
      <c r="Y78" s="16">
        <f>[1]武器表!V78</f>
        <v>11</v>
      </c>
      <c r="Z78" s="16">
        <f>[1]武器表!W78</f>
        <v>12</v>
      </c>
      <c r="AA78" s="16">
        <f>[1]武器表!X78</f>
        <v>10</v>
      </c>
      <c r="AB78" s="16">
        <f>[1]武器表!Y78</f>
        <v>7</v>
      </c>
      <c r="AC78" s="16">
        <f>[1]武器表!Z78</f>
        <v>10</v>
      </c>
      <c r="AD78" s="16">
        <f>[1]武器表!AA78</f>
        <v>28</v>
      </c>
      <c r="AE78" s="20">
        <f t="shared" si="22"/>
        <v>8.5866666666666661E-2</v>
      </c>
      <c r="AF78" s="20">
        <f t="shared" si="23"/>
        <v>8.5866666666666661E-2</v>
      </c>
      <c r="AG78" s="20">
        <f t="shared" si="24"/>
        <v>8.5866666666666661E-2</v>
      </c>
      <c r="AH78" s="20">
        <f t="shared" si="25"/>
        <v>8.5866666666666661E-2</v>
      </c>
      <c r="AI78" s="20">
        <f t="shared" si="26"/>
        <v>8.5866666666666661E-2</v>
      </c>
      <c r="AJ78" s="21"/>
      <c r="AK78" s="1" t="str">
        <f t="shared" si="15"/>
        <v>法杖6</v>
      </c>
      <c r="AL78" s="16">
        <v>6</v>
      </c>
      <c r="AM78" s="17" t="s">
        <v>1036</v>
      </c>
      <c r="AN78" s="16" t="s">
        <v>1042</v>
      </c>
    </row>
    <row r="79" spans="2:40" x14ac:dyDescent="0.2">
      <c r="B79" s="16">
        <v>77</v>
      </c>
      <c r="C79" s="16" t="str">
        <f t="shared" ca="1" si="16"/>
        <v>IC1121</v>
      </c>
      <c r="D79" s="16" t="str">
        <f t="shared" ca="1" si="21"/>
        <v>犀利的女神法杖</v>
      </c>
      <c r="E79" s="16" t="str">
        <f t="shared" ca="1" si="17"/>
        <v>犀利的</v>
      </c>
      <c r="F79" s="16" t="str">
        <f t="shared" ca="1" si="18"/>
        <v>女神</v>
      </c>
      <c r="G79" s="16" t="str">
        <f t="shared" ca="1" si="19"/>
        <v>法杖</v>
      </c>
      <c r="H79" s="16" t="str">
        <f t="shared" si="13"/>
        <v>a</v>
      </c>
      <c r="I79" s="19" t="s">
        <v>26</v>
      </c>
      <c r="J79" s="3" t="s">
        <v>29</v>
      </c>
      <c r="K79" s="16">
        <f t="shared" si="20"/>
        <v>5</v>
      </c>
      <c r="L79" s="16">
        <f t="shared" si="27"/>
        <v>5</v>
      </c>
      <c r="M79" s="16">
        <f>[1]武器表!$I79</f>
        <v>28</v>
      </c>
      <c r="N79" s="16">
        <f>[1]武器表!$J79</f>
        <v>22</v>
      </c>
      <c r="O79" s="16">
        <f>[1]武器表!$K79</f>
        <v>26</v>
      </c>
      <c r="P79" s="16">
        <f>[1]武器表!$L79</f>
        <v>7</v>
      </c>
      <c r="Q79" s="16">
        <f>[1]武器表!$M79</f>
        <v>14</v>
      </c>
      <c r="R79" s="16">
        <f>[1]武器表!$N79</f>
        <v>72</v>
      </c>
      <c r="S79" s="16">
        <f>[1]武器表!$O79</f>
        <v>17</v>
      </c>
      <c r="T79" s="16">
        <f>[1]武器表!$P79</f>
        <v>13</v>
      </c>
      <c r="U79" s="20">
        <f>[1]武器表!$Q79</f>
        <v>6.5000000000000002E-2</v>
      </c>
      <c r="V79" s="20">
        <f>[1]武器表!$R79</f>
        <v>4.2500000000000003E-2</v>
      </c>
      <c r="W79" s="20">
        <f>[1]武器表!$S79</f>
        <v>2.1666666666666664E-2</v>
      </c>
      <c r="X79" s="20">
        <f>[1]武器表!$AB79</f>
        <v>0.13266666666666668</v>
      </c>
      <c r="Y79" s="16">
        <f>[1]武器表!V79</f>
        <v>14</v>
      </c>
      <c r="Z79" s="16">
        <f>[1]武器表!W79</f>
        <v>16</v>
      </c>
      <c r="AA79" s="16">
        <f>[1]武器表!X79</f>
        <v>12</v>
      </c>
      <c r="AB79" s="16">
        <f>[1]武器表!Y79</f>
        <v>8</v>
      </c>
      <c r="AC79" s="16">
        <f>[1]武器表!Z79</f>
        <v>12</v>
      </c>
      <c r="AD79" s="16">
        <f>[1]武器表!AA79</f>
        <v>35</v>
      </c>
      <c r="AE79" s="20">
        <f t="shared" si="22"/>
        <v>0.10613333333333336</v>
      </c>
      <c r="AF79" s="20">
        <f t="shared" si="23"/>
        <v>0.10613333333333336</v>
      </c>
      <c r="AG79" s="20">
        <f t="shared" si="24"/>
        <v>0.10613333333333336</v>
      </c>
      <c r="AH79" s="20">
        <f t="shared" si="25"/>
        <v>0.10613333333333336</v>
      </c>
      <c r="AI79" s="20">
        <f t="shared" si="26"/>
        <v>0.10613333333333336</v>
      </c>
      <c r="AJ79" s="21"/>
      <c r="AK79" s="1" t="str">
        <f t="shared" si="15"/>
        <v>法杖7</v>
      </c>
      <c r="AL79" s="16">
        <v>7</v>
      </c>
      <c r="AM79" s="17" t="s">
        <v>1036</v>
      </c>
      <c r="AN79" s="16" t="s">
        <v>1043</v>
      </c>
    </row>
    <row r="80" spans="2:40" x14ac:dyDescent="0.2">
      <c r="B80" s="16">
        <v>78</v>
      </c>
      <c r="C80" s="16" t="str">
        <f t="shared" ca="1" si="16"/>
        <v>IC1145</v>
      </c>
      <c r="D80" s="16" t="str">
        <f t="shared" ca="1" si="21"/>
        <v>闪耀的虚幻法杖</v>
      </c>
      <c r="E80" s="16" t="str">
        <f t="shared" ca="1" si="17"/>
        <v>闪耀的</v>
      </c>
      <c r="F80" s="16" t="str">
        <f t="shared" ca="1" si="18"/>
        <v>虚幻</v>
      </c>
      <c r="G80" s="16" t="str">
        <f t="shared" ca="1" si="19"/>
        <v>法杖</v>
      </c>
      <c r="H80" s="16" t="str">
        <f t="shared" si="13"/>
        <v>a</v>
      </c>
      <c r="I80" s="19" t="s">
        <v>26</v>
      </c>
      <c r="J80" s="3" t="s">
        <v>29</v>
      </c>
      <c r="K80" s="16">
        <f t="shared" si="20"/>
        <v>5</v>
      </c>
      <c r="L80" s="16">
        <f t="shared" si="27"/>
        <v>6</v>
      </c>
      <c r="M80" s="16">
        <f>[1]武器表!$I80</f>
        <v>33</v>
      </c>
      <c r="N80" s="16">
        <f>[1]武器表!$J80</f>
        <v>26</v>
      </c>
      <c r="O80" s="16">
        <f>[1]武器表!$K80</f>
        <v>32</v>
      </c>
      <c r="P80" s="16">
        <f>[1]武器表!$L80</f>
        <v>9</v>
      </c>
      <c r="Q80" s="16">
        <f>[1]武器表!$M80</f>
        <v>17</v>
      </c>
      <c r="R80" s="16">
        <f>[1]武器表!$N80</f>
        <v>86</v>
      </c>
      <c r="S80" s="16">
        <f>[1]武器表!$O80</f>
        <v>21</v>
      </c>
      <c r="T80" s="16">
        <f>[1]武器表!$P80</f>
        <v>16</v>
      </c>
      <c r="U80" s="20">
        <f>[1]武器表!$Q80</f>
        <v>0.08</v>
      </c>
      <c r="V80" s="20">
        <f>[1]武器表!$R80</f>
        <v>5.2499999999999998E-2</v>
      </c>
      <c r="W80" s="20">
        <f>[1]武器表!$S80</f>
        <v>2.6666666666666665E-2</v>
      </c>
      <c r="X80" s="20">
        <f>[1]武器表!$AB80</f>
        <v>0.16</v>
      </c>
      <c r="Y80" s="16">
        <f>[1]武器表!V80</f>
        <v>17</v>
      </c>
      <c r="Z80" s="16">
        <f>[1]武器表!W80</f>
        <v>19</v>
      </c>
      <c r="AA80" s="16">
        <f>[1]武器表!X80</f>
        <v>14</v>
      </c>
      <c r="AB80" s="16">
        <f>[1]武器表!Y80</f>
        <v>10</v>
      </c>
      <c r="AC80" s="16">
        <f>[1]武器表!Z80</f>
        <v>14</v>
      </c>
      <c r="AD80" s="16">
        <f>[1]武器表!AA80</f>
        <v>41</v>
      </c>
      <c r="AE80" s="20">
        <f t="shared" si="22"/>
        <v>0.128</v>
      </c>
      <c r="AF80" s="20">
        <f t="shared" si="23"/>
        <v>0.128</v>
      </c>
      <c r="AG80" s="20">
        <f t="shared" si="24"/>
        <v>0.128</v>
      </c>
      <c r="AH80" s="20">
        <f t="shared" si="25"/>
        <v>0.128</v>
      </c>
      <c r="AI80" s="20">
        <f t="shared" si="26"/>
        <v>0.128</v>
      </c>
      <c r="AJ80" s="21"/>
      <c r="AK80" s="1" t="str">
        <f t="shared" si="15"/>
        <v>法杖8</v>
      </c>
      <c r="AL80" s="16">
        <v>8</v>
      </c>
      <c r="AM80" s="17" t="s">
        <v>1036</v>
      </c>
      <c r="AN80" s="16" t="s">
        <v>1044</v>
      </c>
    </row>
    <row r="81" spans="2:40" x14ac:dyDescent="0.2">
      <c r="B81" s="16">
        <v>79</v>
      </c>
      <c r="C81" s="16" t="str">
        <f t="shared" ca="1" si="16"/>
        <v>IC1121</v>
      </c>
      <c r="D81" s="16" t="str">
        <f t="shared" ca="1" si="21"/>
        <v>闪耀的混乱魔杖</v>
      </c>
      <c r="E81" s="16" t="str">
        <f t="shared" ca="1" si="17"/>
        <v>闪耀的</v>
      </c>
      <c r="F81" s="16" t="str">
        <f t="shared" ca="1" si="18"/>
        <v>混乱</v>
      </c>
      <c r="G81" s="16" t="str">
        <f t="shared" ca="1" si="19"/>
        <v>魔杖</v>
      </c>
      <c r="H81" s="16" t="str">
        <f t="shared" si="13"/>
        <v>a</v>
      </c>
      <c r="I81" s="19" t="s">
        <v>26</v>
      </c>
      <c r="J81" s="3" t="s">
        <v>29</v>
      </c>
      <c r="K81" s="16">
        <f t="shared" si="20"/>
        <v>5</v>
      </c>
      <c r="L81" s="16">
        <f t="shared" si="27"/>
        <v>7</v>
      </c>
      <c r="M81" s="16">
        <f>[1]武器表!$I81</f>
        <v>39</v>
      </c>
      <c r="N81" s="16">
        <f>[1]武器表!$J81</f>
        <v>30</v>
      </c>
      <c r="O81" s="16">
        <f>[1]武器表!$K81</f>
        <v>37</v>
      </c>
      <c r="P81" s="16">
        <f>[1]武器表!$L81</f>
        <v>10</v>
      </c>
      <c r="Q81" s="16">
        <f>[1]武器表!$M81</f>
        <v>20</v>
      </c>
      <c r="R81" s="16">
        <f>[1]武器表!$N81</f>
        <v>101</v>
      </c>
      <c r="S81" s="16">
        <f>[1]武器表!$O81</f>
        <v>24</v>
      </c>
      <c r="T81" s="16">
        <f>[1]武器表!$P81</f>
        <v>18</v>
      </c>
      <c r="U81" s="20">
        <f>[1]武器表!$Q81</f>
        <v>0.09</v>
      </c>
      <c r="V81" s="20">
        <f>[1]武器表!$R81</f>
        <v>0.06</v>
      </c>
      <c r="W81" s="20">
        <f>[1]武器表!$S81</f>
        <v>0.03</v>
      </c>
      <c r="X81" s="20">
        <f>[1]武器表!$AB81</f>
        <v>0.18600000000000003</v>
      </c>
      <c r="Y81" s="16">
        <f>[1]武器表!V81</f>
        <v>19</v>
      </c>
      <c r="Z81" s="16">
        <f>[1]武器表!W81</f>
        <v>22</v>
      </c>
      <c r="AA81" s="16">
        <f>[1]武器表!X81</f>
        <v>17</v>
      </c>
      <c r="AB81" s="16">
        <f>[1]武器表!Y81</f>
        <v>12</v>
      </c>
      <c r="AC81" s="16">
        <f>[1]武器表!Z81</f>
        <v>17</v>
      </c>
      <c r="AD81" s="16">
        <f>[1]武器表!AA81</f>
        <v>48</v>
      </c>
      <c r="AE81" s="20">
        <f t="shared" si="22"/>
        <v>0.14880000000000002</v>
      </c>
      <c r="AF81" s="20">
        <f t="shared" si="23"/>
        <v>0.14880000000000002</v>
      </c>
      <c r="AG81" s="20">
        <f t="shared" si="24"/>
        <v>0.14880000000000002</v>
      </c>
      <c r="AH81" s="20">
        <f t="shared" si="25"/>
        <v>0.14880000000000002</v>
      </c>
      <c r="AI81" s="20">
        <f t="shared" si="26"/>
        <v>0.14880000000000002</v>
      </c>
      <c r="AJ81" s="21"/>
      <c r="AK81" s="1" t="str">
        <f t="shared" si="15"/>
        <v>刀1</v>
      </c>
      <c r="AL81" s="16">
        <v>1</v>
      </c>
      <c r="AM81" s="17" t="s">
        <v>1045</v>
      </c>
      <c r="AN81" s="16" t="s">
        <v>1046</v>
      </c>
    </row>
    <row r="82" spans="2:40" x14ac:dyDescent="0.2">
      <c r="B82" s="16">
        <v>80</v>
      </c>
      <c r="C82" s="16" t="str">
        <f t="shared" ca="1" si="16"/>
        <v>IC1128</v>
      </c>
      <c r="D82" s="16" t="str">
        <f t="shared" ca="1" si="21"/>
        <v>拉风的白银法杖</v>
      </c>
      <c r="E82" s="16" t="str">
        <f t="shared" ca="1" si="17"/>
        <v>拉风的</v>
      </c>
      <c r="F82" s="16" t="str">
        <f t="shared" ca="1" si="18"/>
        <v>白银</v>
      </c>
      <c r="G82" s="16" t="str">
        <f t="shared" ca="1" si="19"/>
        <v>法杖</v>
      </c>
      <c r="H82" s="16" t="str">
        <f t="shared" si="13"/>
        <v>a</v>
      </c>
      <c r="I82" s="19" t="s">
        <v>26</v>
      </c>
      <c r="J82" s="3" t="s">
        <v>29</v>
      </c>
      <c r="K82" s="16">
        <f t="shared" si="20"/>
        <v>5</v>
      </c>
      <c r="L82" s="16">
        <f t="shared" si="27"/>
        <v>8</v>
      </c>
      <c r="M82" s="16">
        <f>[1]武器表!$I82</f>
        <v>44</v>
      </c>
      <c r="N82" s="16">
        <f>[1]武器表!$J82</f>
        <v>35</v>
      </c>
      <c r="O82" s="16">
        <f>[1]武器表!$K82</f>
        <v>42</v>
      </c>
      <c r="P82" s="16">
        <f>[1]武器表!$L82</f>
        <v>12</v>
      </c>
      <c r="Q82" s="16">
        <f>[1]武器表!$M82</f>
        <v>23</v>
      </c>
      <c r="R82" s="16">
        <f>[1]武器表!$N82</f>
        <v>115</v>
      </c>
      <c r="S82" s="16">
        <f>[1]武器表!$O82</f>
        <v>27</v>
      </c>
      <c r="T82" s="16">
        <f>[1]武器表!$P82</f>
        <v>21</v>
      </c>
      <c r="U82" s="20">
        <f>[1]武器表!$Q82</f>
        <v>0.105</v>
      </c>
      <c r="V82" s="20">
        <f>[1]武器表!$R82</f>
        <v>6.7500000000000004E-2</v>
      </c>
      <c r="W82" s="20">
        <f>[1]武器表!$S82</f>
        <v>3.5000000000000003E-2</v>
      </c>
      <c r="X82" s="20">
        <f>[1]武器表!$AB82</f>
        <v>0.21266666666666667</v>
      </c>
      <c r="Y82" s="16">
        <f>[1]武器表!V82</f>
        <v>22</v>
      </c>
      <c r="Z82" s="16">
        <f>[1]武器表!W82</f>
        <v>25</v>
      </c>
      <c r="AA82" s="16">
        <f>[1]武器表!X82</f>
        <v>19</v>
      </c>
      <c r="AB82" s="16">
        <f>[1]武器表!Y82</f>
        <v>13</v>
      </c>
      <c r="AC82" s="16">
        <f>[1]武器表!Z82</f>
        <v>19</v>
      </c>
      <c r="AD82" s="16">
        <f>[1]武器表!AA82</f>
        <v>55</v>
      </c>
      <c r="AE82" s="20">
        <f t="shared" si="22"/>
        <v>0.17013333333333336</v>
      </c>
      <c r="AF82" s="20">
        <f t="shared" si="23"/>
        <v>0.17013333333333336</v>
      </c>
      <c r="AG82" s="20">
        <f t="shared" si="24"/>
        <v>0.17013333333333336</v>
      </c>
      <c r="AH82" s="20">
        <f t="shared" si="25"/>
        <v>0.17013333333333336</v>
      </c>
      <c r="AI82" s="20">
        <f t="shared" si="26"/>
        <v>0.17013333333333336</v>
      </c>
      <c r="AJ82" s="21"/>
      <c r="AK82" s="1" t="str">
        <f t="shared" si="15"/>
        <v>刀2</v>
      </c>
      <c r="AL82" s="16">
        <v>2</v>
      </c>
      <c r="AM82" s="17" t="s">
        <v>1045</v>
      </c>
      <c r="AN82" s="16" t="s">
        <v>1047</v>
      </c>
    </row>
    <row r="83" spans="2:40" x14ac:dyDescent="0.2">
      <c r="B83" s="16">
        <v>81</v>
      </c>
      <c r="C83" s="16" t="str">
        <f t="shared" ca="1" si="16"/>
        <v>IC1156</v>
      </c>
      <c r="D83" s="16" t="str">
        <f t="shared" ca="1" si="21"/>
        <v>优质的青铜魔杖</v>
      </c>
      <c r="E83" s="16" t="str">
        <f t="shared" ca="1" si="17"/>
        <v>优质的</v>
      </c>
      <c r="F83" s="16" t="str">
        <f t="shared" ca="1" si="18"/>
        <v>青铜</v>
      </c>
      <c r="G83" s="16" t="str">
        <f t="shared" ca="1" si="19"/>
        <v>魔杖</v>
      </c>
      <c r="H83" s="16" t="str">
        <f t="shared" si="13"/>
        <v>b</v>
      </c>
      <c r="I83" s="19" t="s">
        <v>26</v>
      </c>
      <c r="J83" s="3" t="s">
        <v>29</v>
      </c>
      <c r="K83" s="16">
        <f t="shared" si="20"/>
        <v>5</v>
      </c>
      <c r="L83" s="16">
        <f t="shared" si="27"/>
        <v>1</v>
      </c>
      <c r="M83" s="16">
        <f>[1]武器表!$I83</f>
        <v>6</v>
      </c>
      <c r="N83" s="16">
        <f>[1]武器表!$J83</f>
        <v>2</v>
      </c>
      <c r="O83" s="16">
        <f>[1]武器表!$K83</f>
        <v>2</v>
      </c>
      <c r="P83" s="16">
        <f>[1]武器表!$L83</f>
        <v>1</v>
      </c>
      <c r="Q83" s="16">
        <f>[1]武器表!$M83</f>
        <v>1</v>
      </c>
      <c r="R83" s="16">
        <f>[1]武器表!$N83</f>
        <v>6</v>
      </c>
      <c r="S83" s="16">
        <f>[1]武器表!$O83</f>
        <v>1</v>
      </c>
      <c r="T83" s="16">
        <f>[1]武器表!$P83</f>
        <v>1</v>
      </c>
      <c r="U83" s="20">
        <f>[1]武器表!$Q83</f>
        <v>5.0000000000000001E-3</v>
      </c>
      <c r="V83" s="20">
        <f>[1]武器表!$R83</f>
        <v>2.5000000000000001E-3</v>
      </c>
      <c r="W83" s="20">
        <f>[1]武器表!$S83</f>
        <v>1.6666666666666666E-3</v>
      </c>
      <c r="X83" s="20">
        <f>[1]武器表!$AB83</f>
        <v>0.08</v>
      </c>
      <c r="Y83" s="16">
        <f>[1]武器表!V83</f>
        <v>1</v>
      </c>
      <c r="Z83" s="16">
        <f>[1]武器表!W83</f>
        <v>1</v>
      </c>
      <c r="AA83" s="16">
        <f>[1]武器表!X83</f>
        <v>1</v>
      </c>
      <c r="AB83" s="16">
        <f>[1]武器表!Y83</f>
        <v>1</v>
      </c>
      <c r="AC83" s="16">
        <f>[1]武器表!Z83</f>
        <v>1</v>
      </c>
      <c r="AD83" s="16">
        <f>[1]武器表!AA83</f>
        <v>3</v>
      </c>
      <c r="AE83" s="20">
        <f t="shared" si="22"/>
        <v>6.4000000000000001E-2</v>
      </c>
      <c r="AF83" s="20">
        <f t="shared" si="23"/>
        <v>6.4000000000000001E-2</v>
      </c>
      <c r="AG83" s="20">
        <f t="shared" si="24"/>
        <v>6.4000000000000001E-2</v>
      </c>
      <c r="AH83" s="20">
        <f t="shared" si="25"/>
        <v>6.4000000000000001E-2</v>
      </c>
      <c r="AI83" s="20">
        <f t="shared" si="26"/>
        <v>6.4000000000000001E-2</v>
      </c>
      <c r="AJ83" s="21"/>
      <c r="AK83" s="1" t="str">
        <f t="shared" si="15"/>
        <v>刀3</v>
      </c>
      <c r="AL83" s="16">
        <v>3</v>
      </c>
      <c r="AM83" s="17" t="s">
        <v>1045</v>
      </c>
      <c r="AN83" s="16" t="s">
        <v>1048</v>
      </c>
    </row>
    <row r="84" spans="2:40" x14ac:dyDescent="0.2">
      <c r="B84" s="16">
        <v>82</v>
      </c>
      <c r="C84" s="16" t="str">
        <f t="shared" ca="1" si="16"/>
        <v>IC1145</v>
      </c>
      <c r="D84" s="16" t="str">
        <f t="shared" ca="1" si="21"/>
        <v>凌厉的精灵权杖</v>
      </c>
      <c r="E84" s="16" t="str">
        <f t="shared" ca="1" si="17"/>
        <v>凌厉的</v>
      </c>
      <c r="F84" s="16" t="str">
        <f t="shared" ca="1" si="18"/>
        <v>精灵</v>
      </c>
      <c r="G84" s="16" t="str">
        <f t="shared" ca="1" si="19"/>
        <v>权杖</v>
      </c>
      <c r="H84" s="16" t="str">
        <f t="shared" si="13"/>
        <v>b</v>
      </c>
      <c r="I84" s="19" t="s">
        <v>26</v>
      </c>
      <c r="J84" s="3" t="s">
        <v>29</v>
      </c>
      <c r="K84" s="16">
        <f t="shared" si="20"/>
        <v>5</v>
      </c>
      <c r="L84" s="16">
        <f t="shared" si="27"/>
        <v>2</v>
      </c>
      <c r="M84" s="16">
        <f>[1]武器表!$I84</f>
        <v>12</v>
      </c>
      <c r="N84" s="16">
        <f>[1]武器表!$J84</f>
        <v>4</v>
      </c>
      <c r="O84" s="16">
        <f>[1]武器表!$K84</f>
        <v>4</v>
      </c>
      <c r="P84" s="16">
        <f>[1]武器表!$L84</f>
        <v>1</v>
      </c>
      <c r="Q84" s="16">
        <f>[1]武器表!$M84</f>
        <v>2</v>
      </c>
      <c r="R84" s="16">
        <f>[1]武器表!$N84</f>
        <v>12</v>
      </c>
      <c r="S84" s="16">
        <f>[1]武器表!$O84</f>
        <v>3</v>
      </c>
      <c r="T84" s="16">
        <f>[1]武器表!$P84</f>
        <v>2</v>
      </c>
      <c r="U84" s="20">
        <f>[1]武器表!$Q84</f>
        <v>0.01</v>
      </c>
      <c r="V84" s="20">
        <f>[1]武器表!$R84</f>
        <v>7.4999999999999997E-3</v>
      </c>
      <c r="W84" s="20">
        <f>[1]武器表!$S84</f>
        <v>3.3333333333333331E-3</v>
      </c>
      <c r="X84" s="20">
        <f>[1]武器表!$AB84</f>
        <v>0.08</v>
      </c>
      <c r="Y84" s="16">
        <f>[1]武器表!V84</f>
        <v>2</v>
      </c>
      <c r="Z84" s="16">
        <f>[1]武器表!W84</f>
        <v>3</v>
      </c>
      <c r="AA84" s="16">
        <f>[1]武器表!X84</f>
        <v>2</v>
      </c>
      <c r="AB84" s="16">
        <f>[1]武器表!Y84</f>
        <v>1</v>
      </c>
      <c r="AC84" s="16">
        <f>[1]武器表!Z84</f>
        <v>2</v>
      </c>
      <c r="AD84" s="16">
        <f>[1]武器表!AA84</f>
        <v>6</v>
      </c>
      <c r="AE84" s="20">
        <f t="shared" si="22"/>
        <v>6.4000000000000001E-2</v>
      </c>
      <c r="AF84" s="20">
        <f t="shared" si="23"/>
        <v>6.4000000000000001E-2</v>
      </c>
      <c r="AG84" s="20">
        <f t="shared" si="24"/>
        <v>6.4000000000000001E-2</v>
      </c>
      <c r="AH84" s="20">
        <f t="shared" si="25"/>
        <v>6.4000000000000001E-2</v>
      </c>
      <c r="AI84" s="20">
        <f t="shared" si="26"/>
        <v>6.4000000000000001E-2</v>
      </c>
      <c r="AJ84" s="21"/>
      <c r="AK84" s="1" t="str">
        <f t="shared" si="15"/>
        <v>刀4</v>
      </c>
      <c r="AL84" s="16">
        <v>4</v>
      </c>
      <c r="AM84" s="17" t="s">
        <v>1045</v>
      </c>
      <c r="AN84" s="16" t="s">
        <v>1049</v>
      </c>
    </row>
    <row r="85" spans="2:40" x14ac:dyDescent="0.2">
      <c r="B85" s="16">
        <v>83</v>
      </c>
      <c r="C85" s="16" t="str">
        <f t="shared" ca="1" si="16"/>
        <v>IC1145</v>
      </c>
      <c r="D85" s="16" t="str">
        <f t="shared" ca="1" si="21"/>
        <v>坚硬的魔王魔杖</v>
      </c>
      <c r="E85" s="16" t="str">
        <f t="shared" ca="1" si="17"/>
        <v>坚硬的</v>
      </c>
      <c r="F85" s="16" t="str">
        <f t="shared" ca="1" si="18"/>
        <v>魔王</v>
      </c>
      <c r="G85" s="16" t="str">
        <f t="shared" ca="1" si="19"/>
        <v>魔杖</v>
      </c>
      <c r="H85" s="16" t="str">
        <f t="shared" si="13"/>
        <v>b</v>
      </c>
      <c r="I85" s="19" t="s">
        <v>26</v>
      </c>
      <c r="J85" s="3" t="s">
        <v>29</v>
      </c>
      <c r="K85" s="16">
        <f t="shared" si="20"/>
        <v>5</v>
      </c>
      <c r="L85" s="16">
        <f t="shared" si="27"/>
        <v>3</v>
      </c>
      <c r="M85" s="16">
        <f>[1]武器表!$I85</f>
        <v>18</v>
      </c>
      <c r="N85" s="16">
        <f>[1]武器表!$J85</f>
        <v>5</v>
      </c>
      <c r="O85" s="16">
        <f>[1]武器表!$K85</f>
        <v>7</v>
      </c>
      <c r="P85" s="16">
        <f>[1]武器表!$L85</f>
        <v>2</v>
      </c>
      <c r="Q85" s="16">
        <f>[1]武器表!$M85</f>
        <v>4</v>
      </c>
      <c r="R85" s="16">
        <f>[1]武器表!$N85</f>
        <v>18</v>
      </c>
      <c r="S85" s="16">
        <f>[1]武器表!$O85</f>
        <v>4</v>
      </c>
      <c r="T85" s="16">
        <f>[1]武器表!$P85</f>
        <v>3</v>
      </c>
      <c r="U85" s="20">
        <f>[1]武器表!$Q85</f>
        <v>1.4999999999999999E-2</v>
      </c>
      <c r="V85" s="20">
        <f>[1]武器表!$R85</f>
        <v>0.01</v>
      </c>
      <c r="W85" s="20">
        <f>[1]武器表!$S85</f>
        <v>5.0000000000000001E-3</v>
      </c>
      <c r="X85" s="20">
        <f>[1]武器表!$AB85</f>
        <v>0.08</v>
      </c>
      <c r="Y85" s="16">
        <f>[1]武器表!V85</f>
        <v>3</v>
      </c>
      <c r="Z85" s="16">
        <f>[1]武器表!W85</f>
        <v>4</v>
      </c>
      <c r="AA85" s="16">
        <f>[1]武器表!X85</f>
        <v>3</v>
      </c>
      <c r="AB85" s="16">
        <f>[1]武器表!Y85</f>
        <v>2</v>
      </c>
      <c r="AC85" s="16">
        <f>[1]武器表!Z85</f>
        <v>3</v>
      </c>
      <c r="AD85" s="16">
        <f>[1]武器表!AA85</f>
        <v>9</v>
      </c>
      <c r="AE85" s="20">
        <f t="shared" si="22"/>
        <v>6.4000000000000001E-2</v>
      </c>
      <c r="AF85" s="20">
        <f t="shared" si="23"/>
        <v>6.4000000000000001E-2</v>
      </c>
      <c r="AG85" s="20">
        <f t="shared" si="24"/>
        <v>6.4000000000000001E-2</v>
      </c>
      <c r="AH85" s="20">
        <f t="shared" si="25"/>
        <v>6.4000000000000001E-2</v>
      </c>
      <c r="AI85" s="20">
        <f t="shared" si="26"/>
        <v>6.4000000000000001E-2</v>
      </c>
      <c r="AJ85" s="21"/>
      <c r="AK85" s="1" t="str">
        <f t="shared" si="15"/>
        <v>刀5</v>
      </c>
      <c r="AL85" s="16">
        <v>5</v>
      </c>
      <c r="AM85" s="17" t="s">
        <v>1045</v>
      </c>
      <c r="AN85" s="16" t="s">
        <v>1050</v>
      </c>
    </row>
    <row r="86" spans="2:40" x14ac:dyDescent="0.2">
      <c r="B86" s="16">
        <v>84</v>
      </c>
      <c r="C86" s="16" t="str">
        <f t="shared" ca="1" si="16"/>
        <v>IC1124</v>
      </c>
      <c r="D86" s="16" t="str">
        <f t="shared" ca="1" si="21"/>
        <v>坚硬的晨曦权杖</v>
      </c>
      <c r="E86" s="16" t="str">
        <f t="shared" ca="1" si="17"/>
        <v>坚硬的</v>
      </c>
      <c r="F86" s="16" t="str">
        <f t="shared" ca="1" si="18"/>
        <v>晨曦</v>
      </c>
      <c r="G86" s="16" t="str">
        <f t="shared" ca="1" si="19"/>
        <v>权杖</v>
      </c>
      <c r="H86" s="16" t="str">
        <f t="shared" si="13"/>
        <v>b</v>
      </c>
      <c r="I86" s="19" t="s">
        <v>26</v>
      </c>
      <c r="J86" s="3" t="s">
        <v>29</v>
      </c>
      <c r="K86" s="16">
        <f t="shared" si="20"/>
        <v>5</v>
      </c>
      <c r="L86" s="16">
        <f t="shared" si="27"/>
        <v>4</v>
      </c>
      <c r="M86" s="16">
        <f>[1]武器表!$I86</f>
        <v>24</v>
      </c>
      <c r="N86" s="16">
        <f>[1]武器表!$J86</f>
        <v>7</v>
      </c>
      <c r="O86" s="16">
        <f>[1]武器表!$K86</f>
        <v>9</v>
      </c>
      <c r="P86" s="16">
        <f>[1]武器表!$L86</f>
        <v>2</v>
      </c>
      <c r="Q86" s="16">
        <f>[1]武器表!$M86</f>
        <v>5</v>
      </c>
      <c r="R86" s="16">
        <f>[1]武器表!$N86</f>
        <v>24</v>
      </c>
      <c r="S86" s="16">
        <f>[1]武器表!$O86</f>
        <v>6</v>
      </c>
      <c r="T86" s="16">
        <f>[1]武器表!$P86</f>
        <v>4</v>
      </c>
      <c r="U86" s="20">
        <f>[1]武器表!$Q86</f>
        <v>0.02</v>
      </c>
      <c r="V86" s="20">
        <f>[1]武器表!$R86</f>
        <v>1.4999999999999999E-2</v>
      </c>
      <c r="W86" s="20">
        <f>[1]武器表!$S86</f>
        <v>6.6666666666666662E-3</v>
      </c>
      <c r="X86" s="20">
        <f>[1]武器表!$AB86</f>
        <v>0.08</v>
      </c>
      <c r="Y86" s="16">
        <f>[1]武器表!V86</f>
        <v>5</v>
      </c>
      <c r="Z86" s="16">
        <f>[1]武器表!W86</f>
        <v>5</v>
      </c>
      <c r="AA86" s="16">
        <f>[1]武器表!X86</f>
        <v>4</v>
      </c>
      <c r="AB86" s="16">
        <f>[1]武器表!Y86</f>
        <v>3</v>
      </c>
      <c r="AC86" s="16">
        <f>[1]武器表!Z86</f>
        <v>4</v>
      </c>
      <c r="AD86" s="16">
        <f>[1]武器表!AA86</f>
        <v>12</v>
      </c>
      <c r="AE86" s="20">
        <f t="shared" si="22"/>
        <v>6.4000000000000001E-2</v>
      </c>
      <c r="AF86" s="20">
        <f t="shared" si="23"/>
        <v>6.4000000000000001E-2</v>
      </c>
      <c r="AG86" s="20">
        <f t="shared" si="24"/>
        <v>6.4000000000000001E-2</v>
      </c>
      <c r="AH86" s="20">
        <f t="shared" si="25"/>
        <v>6.4000000000000001E-2</v>
      </c>
      <c r="AI86" s="20">
        <f t="shared" si="26"/>
        <v>6.4000000000000001E-2</v>
      </c>
      <c r="AJ86" s="21"/>
      <c r="AK86" s="1" t="str">
        <f t="shared" si="15"/>
        <v>刀6</v>
      </c>
      <c r="AL86" s="16">
        <v>6</v>
      </c>
      <c r="AM86" s="17" t="s">
        <v>1045</v>
      </c>
      <c r="AN86" s="16" t="s">
        <v>1051</v>
      </c>
    </row>
    <row r="87" spans="2:40" x14ac:dyDescent="0.2">
      <c r="B87" s="16">
        <v>85</v>
      </c>
      <c r="C87" s="16" t="str">
        <f t="shared" ca="1" si="16"/>
        <v>IC1123</v>
      </c>
      <c r="D87" s="16" t="str">
        <f t="shared" ca="1" si="21"/>
        <v>发亮的塞尔塔权杖</v>
      </c>
      <c r="E87" s="16" t="str">
        <f t="shared" ca="1" si="17"/>
        <v>发亮的</v>
      </c>
      <c r="F87" s="16" t="str">
        <f t="shared" ca="1" si="18"/>
        <v>塞尔塔</v>
      </c>
      <c r="G87" s="16" t="str">
        <f t="shared" ca="1" si="19"/>
        <v>权杖</v>
      </c>
      <c r="H87" s="16" t="str">
        <f t="shared" si="13"/>
        <v>b</v>
      </c>
      <c r="I87" s="19" t="s">
        <v>26</v>
      </c>
      <c r="J87" s="3" t="s">
        <v>29</v>
      </c>
      <c r="K87" s="16">
        <f t="shared" si="20"/>
        <v>5</v>
      </c>
      <c r="L87" s="16">
        <f t="shared" si="27"/>
        <v>5</v>
      </c>
      <c r="M87" s="16">
        <f>[1]武器表!$I87</f>
        <v>30</v>
      </c>
      <c r="N87" s="16">
        <f>[1]武器表!$J87</f>
        <v>9</v>
      </c>
      <c r="O87" s="16">
        <f>[1]武器表!$K87</f>
        <v>11</v>
      </c>
      <c r="P87" s="16">
        <f>[1]武器表!$L87</f>
        <v>3</v>
      </c>
      <c r="Q87" s="16">
        <f>[1]武器表!$M87</f>
        <v>6</v>
      </c>
      <c r="R87" s="16">
        <f>[1]武器表!$N87</f>
        <v>30</v>
      </c>
      <c r="S87" s="16">
        <f>[1]武器表!$O87</f>
        <v>7</v>
      </c>
      <c r="T87" s="16">
        <f>[1]武器表!$P87</f>
        <v>6</v>
      </c>
      <c r="U87" s="20">
        <f>[1]武器表!$Q87</f>
        <v>0.03</v>
      </c>
      <c r="V87" s="20">
        <f>[1]武器表!$R87</f>
        <v>1.7500000000000002E-2</v>
      </c>
      <c r="W87" s="20">
        <f>[1]武器表!$S87</f>
        <v>0.01</v>
      </c>
      <c r="X87" s="20">
        <f>[1]武器表!$AB87</f>
        <v>0.08</v>
      </c>
      <c r="Y87" s="16">
        <f>[1]武器表!V87</f>
        <v>6</v>
      </c>
      <c r="Z87" s="16">
        <f>[1]武器表!W87</f>
        <v>7</v>
      </c>
      <c r="AA87" s="16">
        <f>[1]武器表!X87</f>
        <v>5</v>
      </c>
      <c r="AB87" s="16">
        <f>[1]武器表!Y87</f>
        <v>4</v>
      </c>
      <c r="AC87" s="16">
        <f>[1]武器表!Z87</f>
        <v>5</v>
      </c>
      <c r="AD87" s="16">
        <f>[1]武器表!AA87</f>
        <v>14</v>
      </c>
      <c r="AE87" s="20">
        <f t="shared" si="22"/>
        <v>6.4000000000000001E-2</v>
      </c>
      <c r="AF87" s="20">
        <f t="shared" si="23"/>
        <v>6.4000000000000001E-2</v>
      </c>
      <c r="AG87" s="20">
        <f t="shared" si="24"/>
        <v>6.4000000000000001E-2</v>
      </c>
      <c r="AH87" s="20">
        <f t="shared" si="25"/>
        <v>6.4000000000000001E-2</v>
      </c>
      <c r="AI87" s="20">
        <f t="shared" si="26"/>
        <v>6.4000000000000001E-2</v>
      </c>
      <c r="AJ87" s="21"/>
      <c r="AK87" s="1" t="str">
        <f t="shared" si="15"/>
        <v>刀7</v>
      </c>
      <c r="AL87" s="16">
        <v>7</v>
      </c>
      <c r="AM87" s="17" t="s">
        <v>1045</v>
      </c>
      <c r="AN87" s="16" t="s">
        <v>1052</v>
      </c>
    </row>
    <row r="88" spans="2:40" x14ac:dyDescent="0.2">
      <c r="B88" s="16">
        <v>86</v>
      </c>
      <c r="C88" s="16" t="str">
        <f t="shared" ca="1" si="16"/>
        <v>IC1145</v>
      </c>
      <c r="D88" s="16" t="str">
        <f t="shared" ca="1" si="21"/>
        <v>坚硬的混乱权杖</v>
      </c>
      <c r="E88" s="16" t="str">
        <f t="shared" ca="1" si="17"/>
        <v>坚硬的</v>
      </c>
      <c r="F88" s="16" t="str">
        <f t="shared" ca="1" si="18"/>
        <v>混乱</v>
      </c>
      <c r="G88" s="16" t="str">
        <f t="shared" ca="1" si="19"/>
        <v>权杖</v>
      </c>
      <c r="H88" s="16" t="str">
        <f t="shared" si="13"/>
        <v>b</v>
      </c>
      <c r="I88" s="19" t="s">
        <v>26</v>
      </c>
      <c r="J88" s="3" t="s">
        <v>29</v>
      </c>
      <c r="K88" s="16">
        <f t="shared" si="20"/>
        <v>5</v>
      </c>
      <c r="L88" s="16">
        <f t="shared" si="27"/>
        <v>6</v>
      </c>
      <c r="M88" s="16">
        <f>[1]武器表!$I88</f>
        <v>36</v>
      </c>
      <c r="N88" s="16">
        <f>[1]武器表!$J88</f>
        <v>11</v>
      </c>
      <c r="O88" s="16">
        <f>[1]武器表!$K88</f>
        <v>13</v>
      </c>
      <c r="P88" s="16">
        <f>[1]武器表!$L88</f>
        <v>4</v>
      </c>
      <c r="Q88" s="16">
        <f>[1]武器表!$M88</f>
        <v>7</v>
      </c>
      <c r="R88" s="16">
        <f>[1]武器表!$N88</f>
        <v>36</v>
      </c>
      <c r="S88" s="16">
        <f>[1]武器表!$O88</f>
        <v>9</v>
      </c>
      <c r="T88" s="16">
        <f>[1]武器表!$P88</f>
        <v>7</v>
      </c>
      <c r="U88" s="20">
        <f>[1]武器表!$Q88</f>
        <v>3.5000000000000003E-2</v>
      </c>
      <c r="V88" s="20">
        <f>[1]武器表!$R88</f>
        <v>2.2499999999999999E-2</v>
      </c>
      <c r="W88" s="20">
        <f>[1]武器表!$S88</f>
        <v>1.1666666666666667E-2</v>
      </c>
      <c r="X88" s="20">
        <f>[1]武器表!$AB88</f>
        <v>8.199999999999999E-2</v>
      </c>
      <c r="Y88" s="16">
        <f>[1]武器表!V88</f>
        <v>7</v>
      </c>
      <c r="Z88" s="16">
        <f>[1]武器表!W88</f>
        <v>8</v>
      </c>
      <c r="AA88" s="16">
        <f>[1]武器表!X88</f>
        <v>6</v>
      </c>
      <c r="AB88" s="16">
        <f>[1]武器表!Y88</f>
        <v>4</v>
      </c>
      <c r="AC88" s="16">
        <f>[1]武器表!Z88</f>
        <v>6</v>
      </c>
      <c r="AD88" s="16">
        <f>[1]武器表!AA88</f>
        <v>17</v>
      </c>
      <c r="AE88" s="20">
        <f t="shared" si="22"/>
        <v>6.5599999999999992E-2</v>
      </c>
      <c r="AF88" s="20">
        <f t="shared" si="23"/>
        <v>6.5599999999999992E-2</v>
      </c>
      <c r="AG88" s="20">
        <f t="shared" si="24"/>
        <v>6.5599999999999992E-2</v>
      </c>
      <c r="AH88" s="20">
        <f t="shared" si="25"/>
        <v>6.5599999999999992E-2</v>
      </c>
      <c r="AI88" s="20">
        <f t="shared" si="26"/>
        <v>6.5599999999999992E-2</v>
      </c>
      <c r="AJ88" s="21"/>
      <c r="AK88" s="1" t="str">
        <f t="shared" si="15"/>
        <v>刀8</v>
      </c>
      <c r="AL88" s="16">
        <v>8</v>
      </c>
      <c r="AM88" s="17" t="s">
        <v>1045</v>
      </c>
      <c r="AN88" s="16" t="s">
        <v>1053</v>
      </c>
    </row>
    <row r="89" spans="2:40" x14ac:dyDescent="0.2">
      <c r="B89" s="16">
        <v>87</v>
      </c>
      <c r="C89" s="16" t="str">
        <f t="shared" ca="1" si="16"/>
        <v>IC1128</v>
      </c>
      <c r="D89" s="16" t="str">
        <f t="shared" ca="1" si="21"/>
        <v>坚硬的言语法杖</v>
      </c>
      <c r="E89" s="16" t="str">
        <f t="shared" ca="1" si="17"/>
        <v>坚硬的</v>
      </c>
      <c r="F89" s="16" t="str">
        <f t="shared" ca="1" si="18"/>
        <v>言语</v>
      </c>
      <c r="G89" s="16" t="str">
        <f t="shared" ca="1" si="19"/>
        <v>法杖</v>
      </c>
      <c r="H89" s="16" t="str">
        <f t="shared" si="13"/>
        <v>b</v>
      </c>
      <c r="I89" s="19" t="s">
        <v>26</v>
      </c>
      <c r="J89" s="3" t="s">
        <v>29</v>
      </c>
      <c r="K89" s="16">
        <f t="shared" si="20"/>
        <v>5</v>
      </c>
      <c r="L89" s="16">
        <f t="shared" si="27"/>
        <v>7</v>
      </c>
      <c r="M89" s="16">
        <f>[1]武器表!$I89</f>
        <v>42</v>
      </c>
      <c r="N89" s="16">
        <f>[1]武器表!$J89</f>
        <v>13</v>
      </c>
      <c r="O89" s="16">
        <f>[1]武器表!$K89</f>
        <v>15</v>
      </c>
      <c r="P89" s="16">
        <f>[1]武器表!$L89</f>
        <v>4</v>
      </c>
      <c r="Q89" s="16">
        <f>[1]武器表!$M89</f>
        <v>8</v>
      </c>
      <c r="R89" s="16">
        <f>[1]武器表!$N89</f>
        <v>42</v>
      </c>
      <c r="S89" s="16">
        <f>[1]武器表!$O89</f>
        <v>10</v>
      </c>
      <c r="T89" s="16">
        <f>[1]武器表!$P89</f>
        <v>8</v>
      </c>
      <c r="U89" s="20">
        <f>[1]武器表!$Q89</f>
        <v>0.04</v>
      </c>
      <c r="V89" s="20">
        <f>[1]武器表!$R89</f>
        <v>2.5000000000000001E-2</v>
      </c>
      <c r="W89" s="20">
        <f>[1]武器表!$S89</f>
        <v>1.3333333333333332E-2</v>
      </c>
      <c r="X89" s="20">
        <f>[1]武器表!$AB89</f>
        <v>9.4666666666666663E-2</v>
      </c>
      <c r="Y89" s="16">
        <f>[1]武器表!V89</f>
        <v>8</v>
      </c>
      <c r="Z89" s="16">
        <f>[1]武器表!W89</f>
        <v>9</v>
      </c>
      <c r="AA89" s="16">
        <f>[1]武器表!X89</f>
        <v>7</v>
      </c>
      <c r="AB89" s="16">
        <f>[1]武器表!Y89</f>
        <v>5</v>
      </c>
      <c r="AC89" s="16">
        <f>[1]武器表!Z89</f>
        <v>7</v>
      </c>
      <c r="AD89" s="16">
        <f>[1]武器表!AA89</f>
        <v>20</v>
      </c>
      <c r="AE89" s="20">
        <f t="shared" si="22"/>
        <v>7.5733333333333333E-2</v>
      </c>
      <c r="AF89" s="20">
        <f t="shared" si="23"/>
        <v>7.5733333333333333E-2</v>
      </c>
      <c r="AG89" s="20">
        <f t="shared" si="24"/>
        <v>7.5733333333333333E-2</v>
      </c>
      <c r="AH89" s="20">
        <f t="shared" si="25"/>
        <v>7.5733333333333333E-2</v>
      </c>
      <c r="AI89" s="20">
        <f t="shared" si="26"/>
        <v>7.5733333333333333E-2</v>
      </c>
      <c r="AJ89" s="21"/>
      <c r="AK89" s="1" t="str">
        <f t="shared" si="15"/>
        <v>爪1</v>
      </c>
      <c r="AL89" s="16">
        <v>1</v>
      </c>
      <c r="AM89" s="17" t="s">
        <v>1124</v>
      </c>
      <c r="AN89" s="16" t="s">
        <v>1054</v>
      </c>
    </row>
    <row r="90" spans="2:40" x14ac:dyDescent="0.2">
      <c r="B90" s="16">
        <v>88</v>
      </c>
      <c r="C90" s="16" t="str">
        <f t="shared" ca="1" si="16"/>
        <v>IC1138</v>
      </c>
      <c r="D90" s="16" t="str">
        <f t="shared" ca="1" si="21"/>
        <v>发亮的精钢权杖</v>
      </c>
      <c r="E90" s="16" t="str">
        <f t="shared" ca="1" si="17"/>
        <v>发亮的</v>
      </c>
      <c r="F90" s="16" t="str">
        <f t="shared" ca="1" si="18"/>
        <v>精钢</v>
      </c>
      <c r="G90" s="16" t="str">
        <f t="shared" ca="1" si="19"/>
        <v>权杖</v>
      </c>
      <c r="H90" s="16" t="str">
        <f t="shared" si="13"/>
        <v>b</v>
      </c>
      <c r="I90" s="19" t="s">
        <v>26</v>
      </c>
      <c r="J90" s="3" t="s">
        <v>29</v>
      </c>
      <c r="K90" s="16">
        <f t="shared" si="20"/>
        <v>5</v>
      </c>
      <c r="L90" s="16">
        <f t="shared" si="27"/>
        <v>8</v>
      </c>
      <c r="M90" s="16">
        <f>[1]武器表!$I90</f>
        <v>48</v>
      </c>
      <c r="N90" s="16">
        <f>[1]武器表!$J90</f>
        <v>14</v>
      </c>
      <c r="O90" s="16">
        <f>[1]武器表!$K90</f>
        <v>18</v>
      </c>
      <c r="P90" s="16">
        <f>[1]武器表!$L90</f>
        <v>5</v>
      </c>
      <c r="Q90" s="16">
        <f>[1]武器表!$M90</f>
        <v>10</v>
      </c>
      <c r="R90" s="16">
        <f>[1]武器表!$N90</f>
        <v>48</v>
      </c>
      <c r="S90" s="16">
        <f>[1]武器表!$O90</f>
        <v>11</v>
      </c>
      <c r="T90" s="16">
        <f>[1]武器表!$P90</f>
        <v>9</v>
      </c>
      <c r="U90" s="20">
        <f>[1]武器表!$Q90</f>
        <v>4.4999999999999998E-2</v>
      </c>
      <c r="V90" s="20">
        <f>[1]武器表!$R90</f>
        <v>2.75E-2</v>
      </c>
      <c r="W90" s="20">
        <f>[1]武器表!$S90</f>
        <v>1.4999999999999999E-2</v>
      </c>
      <c r="X90" s="20">
        <f>[1]武器表!$AB90</f>
        <v>0.10866666666666668</v>
      </c>
      <c r="Y90" s="16">
        <f>[1]武器表!V90</f>
        <v>9</v>
      </c>
      <c r="Z90" s="16">
        <f>[1]武器表!W90</f>
        <v>10</v>
      </c>
      <c r="AA90" s="16">
        <f>[1]武器表!X90</f>
        <v>8</v>
      </c>
      <c r="AB90" s="16">
        <f>[1]武器表!Y90</f>
        <v>6</v>
      </c>
      <c r="AC90" s="16">
        <f>[1]武器表!Z90</f>
        <v>8</v>
      </c>
      <c r="AD90" s="16">
        <f>[1]武器表!AA90</f>
        <v>23</v>
      </c>
      <c r="AE90" s="20">
        <f t="shared" si="22"/>
        <v>8.6933333333333349E-2</v>
      </c>
      <c r="AF90" s="20">
        <f t="shared" si="23"/>
        <v>8.6933333333333349E-2</v>
      </c>
      <c r="AG90" s="20">
        <f t="shared" si="24"/>
        <v>8.6933333333333349E-2</v>
      </c>
      <c r="AH90" s="20">
        <f t="shared" si="25"/>
        <v>8.6933333333333349E-2</v>
      </c>
      <c r="AI90" s="20">
        <f t="shared" si="26"/>
        <v>8.6933333333333349E-2</v>
      </c>
      <c r="AJ90" s="21"/>
      <c r="AK90" s="1" t="str">
        <f t="shared" si="15"/>
        <v>爪2</v>
      </c>
      <c r="AL90" s="16">
        <v>2</v>
      </c>
      <c r="AM90" s="17" t="s">
        <v>1124</v>
      </c>
      <c r="AN90" s="16" t="s">
        <v>1055</v>
      </c>
    </row>
    <row r="91" spans="2:40" x14ac:dyDescent="0.2">
      <c r="B91" s="16">
        <v>89</v>
      </c>
      <c r="C91" s="16" t="str">
        <f t="shared" ca="1" si="16"/>
        <v>IC1121</v>
      </c>
      <c r="D91" s="16" t="str">
        <f t="shared" ca="1" si="21"/>
        <v>一般的青铜法杖</v>
      </c>
      <c r="E91" s="16" t="str">
        <f t="shared" ca="1" si="17"/>
        <v>一般的</v>
      </c>
      <c r="F91" s="16" t="str">
        <f t="shared" ca="1" si="18"/>
        <v>青铜</v>
      </c>
      <c r="G91" s="16" t="str">
        <f t="shared" ca="1" si="19"/>
        <v>法杖</v>
      </c>
      <c r="H91" s="16" t="str">
        <f t="shared" si="13"/>
        <v>c</v>
      </c>
      <c r="I91" s="19" t="s">
        <v>26</v>
      </c>
      <c r="J91" s="3" t="s">
        <v>29</v>
      </c>
      <c r="K91" s="16">
        <f t="shared" si="20"/>
        <v>5</v>
      </c>
      <c r="L91" s="16">
        <f t="shared" si="27"/>
        <v>1</v>
      </c>
      <c r="M91" s="16">
        <f>[1]武器表!$I91</f>
        <v>7</v>
      </c>
      <c r="N91" s="16">
        <f>[1]武器表!$J91</f>
        <v>0</v>
      </c>
      <c r="O91" s="16">
        <f>[1]武器表!$K91</f>
        <v>0</v>
      </c>
      <c r="P91" s="16">
        <f>[1]武器表!$L91</f>
        <v>0</v>
      </c>
      <c r="Q91" s="16">
        <f>[1]武器表!$M91</f>
        <v>0</v>
      </c>
      <c r="R91" s="16">
        <f>[1]武器表!$N91</f>
        <v>0</v>
      </c>
      <c r="S91" s="16">
        <f>[1]武器表!$O91</f>
        <v>0</v>
      </c>
      <c r="T91" s="16">
        <f>[1]武器表!$P91</f>
        <v>0</v>
      </c>
      <c r="U91" s="20">
        <f>[1]武器表!$Q91</f>
        <v>0</v>
      </c>
      <c r="V91" s="20">
        <f>[1]武器表!$R91</f>
        <v>0</v>
      </c>
      <c r="W91" s="20">
        <f>[1]武器表!$S91</f>
        <v>0</v>
      </c>
      <c r="X91" s="20">
        <f>[1]武器表!$AB91</f>
        <v>0</v>
      </c>
      <c r="Y91" s="16">
        <f>[1]武器表!V91</f>
        <v>0</v>
      </c>
      <c r="Z91" s="16">
        <f>[1]武器表!W91</f>
        <v>0</v>
      </c>
      <c r="AA91" s="16">
        <f>[1]武器表!X91</f>
        <v>0</v>
      </c>
      <c r="AB91" s="16">
        <f>[1]武器表!Y91</f>
        <v>0</v>
      </c>
      <c r="AC91" s="16">
        <f>[1]武器表!Z91</f>
        <v>0</v>
      </c>
      <c r="AD91" s="16">
        <f>[1]武器表!AA91</f>
        <v>0</v>
      </c>
      <c r="AE91" s="20">
        <f t="shared" si="22"/>
        <v>0</v>
      </c>
      <c r="AF91" s="20">
        <f t="shared" si="23"/>
        <v>0</v>
      </c>
      <c r="AG91" s="20">
        <f t="shared" si="24"/>
        <v>0</v>
      </c>
      <c r="AH91" s="20">
        <f t="shared" si="25"/>
        <v>0</v>
      </c>
      <c r="AI91" s="20">
        <f t="shared" si="26"/>
        <v>0</v>
      </c>
      <c r="AJ91" s="21"/>
      <c r="AK91" s="1" t="str">
        <f t="shared" si="15"/>
        <v>爪3</v>
      </c>
      <c r="AL91" s="16">
        <v>3</v>
      </c>
      <c r="AM91" s="17" t="s">
        <v>1124</v>
      </c>
      <c r="AN91" s="16" t="s">
        <v>1056</v>
      </c>
    </row>
    <row r="92" spans="2:40" x14ac:dyDescent="0.2">
      <c r="B92" s="16">
        <v>90</v>
      </c>
      <c r="C92" s="16" t="str">
        <f t="shared" ca="1" si="16"/>
        <v>IC1124</v>
      </c>
      <c r="D92" s="16" t="str">
        <f t="shared" ca="1" si="21"/>
        <v>普通的颓废权杖</v>
      </c>
      <c r="E92" s="16" t="str">
        <f t="shared" ca="1" si="17"/>
        <v>普通的</v>
      </c>
      <c r="F92" s="16" t="str">
        <f t="shared" ca="1" si="18"/>
        <v>颓废</v>
      </c>
      <c r="G92" s="16" t="str">
        <f t="shared" ca="1" si="19"/>
        <v>权杖</v>
      </c>
      <c r="H92" s="16" t="str">
        <f t="shared" si="13"/>
        <v>c</v>
      </c>
      <c r="I92" s="19" t="s">
        <v>26</v>
      </c>
      <c r="J92" s="3" t="s">
        <v>29</v>
      </c>
      <c r="K92" s="16">
        <f t="shared" si="20"/>
        <v>5</v>
      </c>
      <c r="L92" s="16">
        <f t="shared" si="27"/>
        <v>2</v>
      </c>
      <c r="M92" s="16">
        <f>[1]武器表!$I92</f>
        <v>14</v>
      </c>
      <c r="N92" s="16">
        <f>[1]武器表!$J92</f>
        <v>0</v>
      </c>
      <c r="O92" s="16">
        <f>[1]武器表!$K92</f>
        <v>0</v>
      </c>
      <c r="P92" s="16">
        <f>[1]武器表!$L92</f>
        <v>0</v>
      </c>
      <c r="Q92" s="16">
        <f>[1]武器表!$M92</f>
        <v>0</v>
      </c>
      <c r="R92" s="16">
        <f>[1]武器表!$N92</f>
        <v>0</v>
      </c>
      <c r="S92" s="16">
        <f>[1]武器表!$O92</f>
        <v>0</v>
      </c>
      <c r="T92" s="16">
        <f>[1]武器表!$P92</f>
        <v>0</v>
      </c>
      <c r="U92" s="20">
        <f>[1]武器表!$Q92</f>
        <v>0</v>
      </c>
      <c r="V92" s="20">
        <f>[1]武器表!$R92</f>
        <v>0</v>
      </c>
      <c r="W92" s="20">
        <f>[1]武器表!$S92</f>
        <v>0</v>
      </c>
      <c r="X92" s="20">
        <f>[1]武器表!$AB92</f>
        <v>0</v>
      </c>
      <c r="Y92" s="16">
        <f>[1]武器表!V92</f>
        <v>0</v>
      </c>
      <c r="Z92" s="16">
        <f>[1]武器表!W92</f>
        <v>0</v>
      </c>
      <c r="AA92" s="16">
        <f>[1]武器表!X92</f>
        <v>0</v>
      </c>
      <c r="AB92" s="16">
        <f>[1]武器表!Y92</f>
        <v>0</v>
      </c>
      <c r="AC92" s="16">
        <f>[1]武器表!Z92</f>
        <v>0</v>
      </c>
      <c r="AD92" s="16">
        <f>[1]武器表!AA92</f>
        <v>0</v>
      </c>
      <c r="AE92" s="20">
        <f t="shared" si="22"/>
        <v>0</v>
      </c>
      <c r="AF92" s="20">
        <f t="shared" si="23"/>
        <v>0</v>
      </c>
      <c r="AG92" s="20">
        <f t="shared" si="24"/>
        <v>0</v>
      </c>
      <c r="AH92" s="20">
        <f t="shared" si="25"/>
        <v>0</v>
      </c>
      <c r="AI92" s="20">
        <f t="shared" si="26"/>
        <v>0</v>
      </c>
      <c r="AJ92" s="21"/>
      <c r="AK92" s="1" t="str">
        <f t="shared" si="15"/>
        <v>爪4</v>
      </c>
      <c r="AL92" s="16">
        <v>4</v>
      </c>
      <c r="AM92" s="17" t="s">
        <v>1124</v>
      </c>
      <c r="AN92" s="16" t="s">
        <v>1057</v>
      </c>
    </row>
    <row r="93" spans="2:40" x14ac:dyDescent="0.2">
      <c r="B93" s="16">
        <v>91</v>
      </c>
      <c r="C93" s="16" t="str">
        <f t="shared" ca="1" si="16"/>
        <v>IC1123</v>
      </c>
      <c r="D93" s="16" t="str">
        <f t="shared" ca="1" si="21"/>
        <v>普通的颓废法杖</v>
      </c>
      <c r="E93" s="16" t="str">
        <f t="shared" ca="1" si="17"/>
        <v>普通的</v>
      </c>
      <c r="F93" s="16" t="str">
        <f t="shared" ca="1" si="18"/>
        <v>颓废</v>
      </c>
      <c r="G93" s="16" t="str">
        <f t="shared" ca="1" si="19"/>
        <v>法杖</v>
      </c>
      <c r="H93" s="16" t="str">
        <f t="shared" si="13"/>
        <v>c</v>
      </c>
      <c r="I93" s="19" t="s">
        <v>26</v>
      </c>
      <c r="J93" s="3" t="s">
        <v>29</v>
      </c>
      <c r="K93" s="16">
        <f t="shared" si="20"/>
        <v>5</v>
      </c>
      <c r="L93" s="16">
        <f t="shared" si="27"/>
        <v>3</v>
      </c>
      <c r="M93" s="16">
        <f>[1]武器表!$I93</f>
        <v>21</v>
      </c>
      <c r="N93" s="16">
        <f>[1]武器表!$J93</f>
        <v>0</v>
      </c>
      <c r="O93" s="16">
        <f>[1]武器表!$K93</f>
        <v>0</v>
      </c>
      <c r="P93" s="16">
        <f>[1]武器表!$L93</f>
        <v>0</v>
      </c>
      <c r="Q93" s="16">
        <f>[1]武器表!$M93</f>
        <v>0</v>
      </c>
      <c r="R93" s="16">
        <f>[1]武器表!$N93</f>
        <v>0</v>
      </c>
      <c r="S93" s="16">
        <f>[1]武器表!$O93</f>
        <v>0</v>
      </c>
      <c r="T93" s="16">
        <f>[1]武器表!$P93</f>
        <v>0</v>
      </c>
      <c r="U93" s="20">
        <f>[1]武器表!$Q93</f>
        <v>0</v>
      </c>
      <c r="V93" s="20">
        <f>[1]武器表!$R93</f>
        <v>0</v>
      </c>
      <c r="W93" s="20">
        <f>[1]武器表!$S93</f>
        <v>0</v>
      </c>
      <c r="X93" s="20">
        <f>[1]武器表!$AB93</f>
        <v>0</v>
      </c>
      <c r="Y93" s="16">
        <f>[1]武器表!V93</f>
        <v>0</v>
      </c>
      <c r="Z93" s="16">
        <f>[1]武器表!W93</f>
        <v>0</v>
      </c>
      <c r="AA93" s="16">
        <f>[1]武器表!X93</f>
        <v>0</v>
      </c>
      <c r="AB93" s="16">
        <f>[1]武器表!Y93</f>
        <v>0</v>
      </c>
      <c r="AC93" s="16">
        <f>[1]武器表!Z93</f>
        <v>0</v>
      </c>
      <c r="AD93" s="16">
        <f>[1]武器表!AA93</f>
        <v>0</v>
      </c>
      <c r="AE93" s="20">
        <f t="shared" si="22"/>
        <v>0</v>
      </c>
      <c r="AF93" s="20">
        <f t="shared" si="23"/>
        <v>0</v>
      </c>
      <c r="AG93" s="20">
        <f t="shared" si="24"/>
        <v>0</v>
      </c>
      <c r="AH93" s="20">
        <f t="shared" si="25"/>
        <v>0</v>
      </c>
      <c r="AI93" s="20">
        <f t="shared" si="26"/>
        <v>0</v>
      </c>
      <c r="AJ93" s="21"/>
      <c r="AK93" s="1" t="str">
        <f t="shared" si="15"/>
        <v>爪5</v>
      </c>
      <c r="AL93" s="16">
        <v>5</v>
      </c>
      <c r="AM93" s="17" t="s">
        <v>1124</v>
      </c>
      <c r="AN93" s="16" t="s">
        <v>1058</v>
      </c>
    </row>
    <row r="94" spans="2:40" x14ac:dyDescent="0.2">
      <c r="B94" s="16">
        <v>92</v>
      </c>
      <c r="C94" s="16" t="str">
        <f t="shared" ca="1" si="16"/>
        <v>IC1121</v>
      </c>
      <c r="D94" s="16" t="str">
        <f t="shared" ca="1" si="21"/>
        <v>普通的精钢魔杖</v>
      </c>
      <c r="E94" s="16" t="str">
        <f t="shared" ca="1" si="17"/>
        <v>普通的</v>
      </c>
      <c r="F94" s="16" t="str">
        <f t="shared" ca="1" si="18"/>
        <v>精钢</v>
      </c>
      <c r="G94" s="16" t="str">
        <f t="shared" ca="1" si="19"/>
        <v>魔杖</v>
      </c>
      <c r="H94" s="16" t="str">
        <f t="shared" si="13"/>
        <v>c</v>
      </c>
      <c r="I94" s="19" t="s">
        <v>26</v>
      </c>
      <c r="J94" s="3" t="s">
        <v>29</v>
      </c>
      <c r="K94" s="16">
        <f t="shared" si="20"/>
        <v>5</v>
      </c>
      <c r="L94" s="16">
        <f t="shared" si="27"/>
        <v>4</v>
      </c>
      <c r="M94" s="16">
        <f>[1]武器表!$I94</f>
        <v>27</v>
      </c>
      <c r="N94" s="16">
        <f>[1]武器表!$J94</f>
        <v>0</v>
      </c>
      <c r="O94" s="16">
        <f>[1]武器表!$K94</f>
        <v>0</v>
      </c>
      <c r="P94" s="16">
        <f>[1]武器表!$L94</f>
        <v>0</v>
      </c>
      <c r="Q94" s="16">
        <f>[1]武器表!$M94</f>
        <v>0</v>
      </c>
      <c r="R94" s="16">
        <f>[1]武器表!$N94</f>
        <v>0</v>
      </c>
      <c r="S94" s="16">
        <f>[1]武器表!$O94</f>
        <v>0</v>
      </c>
      <c r="T94" s="16">
        <f>[1]武器表!$P94</f>
        <v>0</v>
      </c>
      <c r="U94" s="20">
        <f>[1]武器表!$Q94</f>
        <v>0</v>
      </c>
      <c r="V94" s="20">
        <f>[1]武器表!$R94</f>
        <v>0</v>
      </c>
      <c r="W94" s="20">
        <f>[1]武器表!$S94</f>
        <v>0</v>
      </c>
      <c r="X94" s="20">
        <f>[1]武器表!$AB94</f>
        <v>0</v>
      </c>
      <c r="Y94" s="16">
        <f>[1]武器表!V94</f>
        <v>0</v>
      </c>
      <c r="Z94" s="16">
        <f>[1]武器表!W94</f>
        <v>0</v>
      </c>
      <c r="AA94" s="16">
        <f>[1]武器表!X94</f>
        <v>0</v>
      </c>
      <c r="AB94" s="16">
        <f>[1]武器表!Y94</f>
        <v>0</v>
      </c>
      <c r="AC94" s="16">
        <f>[1]武器表!Z94</f>
        <v>0</v>
      </c>
      <c r="AD94" s="16">
        <f>[1]武器表!AA94</f>
        <v>0</v>
      </c>
      <c r="AE94" s="20">
        <f t="shared" si="22"/>
        <v>0</v>
      </c>
      <c r="AF94" s="20">
        <f t="shared" si="23"/>
        <v>0</v>
      </c>
      <c r="AG94" s="20">
        <f t="shared" si="24"/>
        <v>0</v>
      </c>
      <c r="AH94" s="20">
        <f t="shared" si="25"/>
        <v>0</v>
      </c>
      <c r="AI94" s="20">
        <f t="shared" si="26"/>
        <v>0</v>
      </c>
      <c r="AJ94" s="21"/>
      <c r="AK94" s="1" t="str">
        <f t="shared" si="15"/>
        <v>爪6</v>
      </c>
      <c r="AL94" s="16">
        <v>6</v>
      </c>
      <c r="AM94" s="17" t="s">
        <v>1124</v>
      </c>
      <c r="AN94" s="16" t="s">
        <v>1059</v>
      </c>
    </row>
    <row r="95" spans="2:40" x14ac:dyDescent="0.2">
      <c r="B95" s="16">
        <v>93</v>
      </c>
      <c r="C95" s="16" t="str">
        <f t="shared" ca="1" si="16"/>
        <v>IC1123</v>
      </c>
      <c r="D95" s="16" t="str">
        <f t="shared" ca="1" si="21"/>
        <v>一般的智慧权杖</v>
      </c>
      <c r="E95" s="16" t="str">
        <f t="shared" ca="1" si="17"/>
        <v>一般的</v>
      </c>
      <c r="F95" s="16" t="str">
        <f t="shared" ca="1" si="18"/>
        <v>智慧</v>
      </c>
      <c r="G95" s="16" t="str">
        <f t="shared" ca="1" si="19"/>
        <v>权杖</v>
      </c>
      <c r="H95" s="16" t="str">
        <f t="shared" si="13"/>
        <v>c</v>
      </c>
      <c r="I95" s="19" t="s">
        <v>26</v>
      </c>
      <c r="J95" s="3" t="s">
        <v>29</v>
      </c>
      <c r="K95" s="16">
        <f t="shared" si="20"/>
        <v>5</v>
      </c>
      <c r="L95" s="16">
        <f t="shared" si="27"/>
        <v>5</v>
      </c>
      <c r="M95" s="16">
        <f>[1]武器表!$I95</f>
        <v>34</v>
      </c>
      <c r="N95" s="16">
        <f>[1]武器表!$J95</f>
        <v>0</v>
      </c>
      <c r="O95" s="16">
        <f>[1]武器表!$K95</f>
        <v>0</v>
      </c>
      <c r="P95" s="16">
        <f>[1]武器表!$L95</f>
        <v>0</v>
      </c>
      <c r="Q95" s="16">
        <f>[1]武器表!$M95</f>
        <v>0</v>
      </c>
      <c r="R95" s="16">
        <f>[1]武器表!$N95</f>
        <v>0</v>
      </c>
      <c r="S95" s="16">
        <f>[1]武器表!$O95</f>
        <v>0</v>
      </c>
      <c r="T95" s="16">
        <f>[1]武器表!$P95</f>
        <v>0</v>
      </c>
      <c r="U95" s="20">
        <f>[1]武器表!$Q95</f>
        <v>0</v>
      </c>
      <c r="V95" s="20">
        <f>[1]武器表!$R95</f>
        <v>0</v>
      </c>
      <c r="W95" s="20">
        <f>[1]武器表!$S95</f>
        <v>0</v>
      </c>
      <c r="X95" s="20">
        <f>[1]武器表!$AB95</f>
        <v>0</v>
      </c>
      <c r="Y95" s="16">
        <f>[1]武器表!V95</f>
        <v>0</v>
      </c>
      <c r="Z95" s="16">
        <f>[1]武器表!W95</f>
        <v>0</v>
      </c>
      <c r="AA95" s="16">
        <f>[1]武器表!X95</f>
        <v>0</v>
      </c>
      <c r="AB95" s="16">
        <f>[1]武器表!Y95</f>
        <v>0</v>
      </c>
      <c r="AC95" s="16">
        <f>[1]武器表!Z95</f>
        <v>0</v>
      </c>
      <c r="AD95" s="16">
        <f>[1]武器表!AA95</f>
        <v>0</v>
      </c>
      <c r="AE95" s="20">
        <f t="shared" si="22"/>
        <v>0</v>
      </c>
      <c r="AF95" s="20">
        <f t="shared" si="23"/>
        <v>0</v>
      </c>
      <c r="AG95" s="20">
        <f t="shared" si="24"/>
        <v>0</v>
      </c>
      <c r="AH95" s="20">
        <f t="shared" si="25"/>
        <v>0</v>
      </c>
      <c r="AI95" s="20">
        <f t="shared" si="26"/>
        <v>0</v>
      </c>
      <c r="AJ95" s="21"/>
      <c r="AK95" s="1" t="str">
        <f t="shared" si="15"/>
        <v>爪7</v>
      </c>
      <c r="AL95" s="16">
        <v>7</v>
      </c>
      <c r="AM95" s="17" t="s">
        <v>1124</v>
      </c>
      <c r="AN95" s="16" t="s">
        <v>1065</v>
      </c>
    </row>
    <row r="96" spans="2:40" x14ac:dyDescent="0.2">
      <c r="B96" s="16">
        <v>94</v>
      </c>
      <c r="C96" s="16" t="str">
        <f t="shared" ca="1" si="16"/>
        <v>IC1138</v>
      </c>
      <c r="D96" s="16" t="str">
        <f t="shared" ca="1" si="21"/>
        <v>普通的卡尼亚法杖</v>
      </c>
      <c r="E96" s="16" t="str">
        <f t="shared" ca="1" si="17"/>
        <v>普通的</v>
      </c>
      <c r="F96" s="16" t="str">
        <f t="shared" ca="1" si="18"/>
        <v>卡尼亚</v>
      </c>
      <c r="G96" s="16" t="str">
        <f t="shared" ca="1" si="19"/>
        <v>法杖</v>
      </c>
      <c r="H96" s="16" t="str">
        <f t="shared" si="13"/>
        <v>c</v>
      </c>
      <c r="I96" s="19" t="s">
        <v>26</v>
      </c>
      <c r="J96" s="3" t="s">
        <v>29</v>
      </c>
      <c r="K96" s="16">
        <f t="shared" si="20"/>
        <v>5</v>
      </c>
      <c r="L96" s="16">
        <f t="shared" si="27"/>
        <v>6</v>
      </c>
      <c r="M96" s="16">
        <f>[1]武器表!$I96</f>
        <v>41</v>
      </c>
      <c r="N96" s="16">
        <f>[1]武器表!$J96</f>
        <v>0</v>
      </c>
      <c r="O96" s="16">
        <f>[1]武器表!$K96</f>
        <v>0</v>
      </c>
      <c r="P96" s="16">
        <f>[1]武器表!$L96</f>
        <v>0</v>
      </c>
      <c r="Q96" s="16">
        <f>[1]武器表!$M96</f>
        <v>0</v>
      </c>
      <c r="R96" s="16">
        <f>[1]武器表!$N96</f>
        <v>0</v>
      </c>
      <c r="S96" s="16">
        <f>[1]武器表!$O96</f>
        <v>0</v>
      </c>
      <c r="T96" s="16">
        <f>[1]武器表!$P96</f>
        <v>0</v>
      </c>
      <c r="U96" s="20">
        <f>[1]武器表!$Q96</f>
        <v>0</v>
      </c>
      <c r="V96" s="20">
        <f>[1]武器表!$R96</f>
        <v>0</v>
      </c>
      <c r="W96" s="20">
        <f>[1]武器表!$S96</f>
        <v>0</v>
      </c>
      <c r="X96" s="20">
        <f>[1]武器表!$AB96</f>
        <v>0</v>
      </c>
      <c r="Y96" s="16">
        <f>[1]武器表!V96</f>
        <v>0</v>
      </c>
      <c r="Z96" s="16">
        <f>[1]武器表!W96</f>
        <v>0</v>
      </c>
      <c r="AA96" s="16">
        <f>[1]武器表!X96</f>
        <v>0</v>
      </c>
      <c r="AB96" s="16">
        <f>[1]武器表!Y96</f>
        <v>0</v>
      </c>
      <c r="AC96" s="16">
        <f>[1]武器表!Z96</f>
        <v>0</v>
      </c>
      <c r="AD96" s="16">
        <f>[1]武器表!AA96</f>
        <v>0</v>
      </c>
      <c r="AE96" s="20">
        <f t="shared" si="22"/>
        <v>0</v>
      </c>
      <c r="AF96" s="20">
        <f t="shared" si="23"/>
        <v>0</v>
      </c>
      <c r="AG96" s="20">
        <f t="shared" si="24"/>
        <v>0</v>
      </c>
      <c r="AH96" s="20">
        <f t="shared" si="25"/>
        <v>0</v>
      </c>
      <c r="AI96" s="20">
        <f t="shared" si="26"/>
        <v>0</v>
      </c>
      <c r="AJ96" s="21"/>
      <c r="AK96" s="1" t="str">
        <f t="shared" si="15"/>
        <v>爪8</v>
      </c>
      <c r="AL96" s="16">
        <v>8</v>
      </c>
      <c r="AM96" s="17" t="s">
        <v>1124</v>
      </c>
      <c r="AN96" s="16" t="s">
        <v>1066</v>
      </c>
    </row>
    <row r="97" spans="2:40" x14ac:dyDescent="0.2">
      <c r="B97" s="16">
        <v>95</v>
      </c>
      <c r="C97" s="16" t="str">
        <f t="shared" ca="1" si="16"/>
        <v>IC1128</v>
      </c>
      <c r="D97" s="16" t="str">
        <f t="shared" ca="1" si="21"/>
        <v>破旧的斯塞提魔杖</v>
      </c>
      <c r="E97" s="16" t="str">
        <f t="shared" ca="1" si="17"/>
        <v>破旧的</v>
      </c>
      <c r="F97" s="16" t="str">
        <f t="shared" ca="1" si="18"/>
        <v>斯塞提</v>
      </c>
      <c r="G97" s="16" t="str">
        <f t="shared" ca="1" si="19"/>
        <v>魔杖</v>
      </c>
      <c r="H97" s="16" t="str">
        <f t="shared" si="13"/>
        <v>c</v>
      </c>
      <c r="I97" s="19" t="s">
        <v>26</v>
      </c>
      <c r="J97" s="3" t="s">
        <v>29</v>
      </c>
      <c r="K97" s="16">
        <f t="shared" si="20"/>
        <v>5</v>
      </c>
      <c r="L97" s="16">
        <f t="shared" si="27"/>
        <v>7</v>
      </c>
      <c r="M97" s="16">
        <f>[1]武器表!$I97</f>
        <v>48</v>
      </c>
      <c r="N97" s="16">
        <f>[1]武器表!$J97</f>
        <v>0</v>
      </c>
      <c r="O97" s="16">
        <f>[1]武器表!$K97</f>
        <v>0</v>
      </c>
      <c r="P97" s="16">
        <f>[1]武器表!$L97</f>
        <v>0</v>
      </c>
      <c r="Q97" s="16">
        <f>[1]武器表!$M97</f>
        <v>0</v>
      </c>
      <c r="R97" s="16">
        <f>[1]武器表!$N97</f>
        <v>0</v>
      </c>
      <c r="S97" s="16">
        <f>[1]武器表!$O97</f>
        <v>0</v>
      </c>
      <c r="T97" s="16">
        <f>[1]武器表!$P97</f>
        <v>0</v>
      </c>
      <c r="U97" s="20">
        <f>[1]武器表!$Q97</f>
        <v>0</v>
      </c>
      <c r="V97" s="20">
        <f>[1]武器表!$R97</f>
        <v>0</v>
      </c>
      <c r="W97" s="20">
        <f>[1]武器表!$S97</f>
        <v>0</v>
      </c>
      <c r="X97" s="20">
        <f>[1]武器表!$AB97</f>
        <v>0</v>
      </c>
      <c r="Y97" s="16">
        <f>[1]武器表!V97</f>
        <v>0</v>
      </c>
      <c r="Z97" s="16">
        <f>[1]武器表!W97</f>
        <v>0</v>
      </c>
      <c r="AA97" s="16">
        <f>[1]武器表!X97</f>
        <v>0</v>
      </c>
      <c r="AB97" s="16">
        <f>[1]武器表!Y97</f>
        <v>0</v>
      </c>
      <c r="AC97" s="16">
        <f>[1]武器表!Z97</f>
        <v>0</v>
      </c>
      <c r="AD97" s="16">
        <f>[1]武器表!AA97</f>
        <v>0</v>
      </c>
      <c r="AE97" s="20">
        <f t="shared" si="22"/>
        <v>0</v>
      </c>
      <c r="AF97" s="20">
        <f t="shared" si="23"/>
        <v>0</v>
      </c>
      <c r="AG97" s="20">
        <f t="shared" si="24"/>
        <v>0</v>
      </c>
      <c r="AH97" s="20">
        <f t="shared" si="25"/>
        <v>0</v>
      </c>
      <c r="AI97" s="20">
        <f t="shared" si="26"/>
        <v>0</v>
      </c>
      <c r="AJ97" s="21"/>
      <c r="AK97" s="1" t="str">
        <f t="shared" si="15"/>
        <v>烟斗1</v>
      </c>
      <c r="AL97" s="16">
        <v>1</v>
      </c>
      <c r="AM97" s="17" t="s">
        <v>1060</v>
      </c>
      <c r="AN97" s="16" t="s">
        <v>1067</v>
      </c>
    </row>
    <row r="98" spans="2:40" x14ac:dyDescent="0.2">
      <c r="B98" s="16">
        <v>96</v>
      </c>
      <c r="C98" s="16" t="str">
        <f t="shared" ca="1" si="16"/>
        <v>IC1128</v>
      </c>
      <c r="D98" s="16" t="str">
        <f t="shared" ca="1" si="21"/>
        <v>一般的空灵魔杖</v>
      </c>
      <c r="E98" s="16" t="str">
        <f t="shared" ca="1" si="17"/>
        <v>一般的</v>
      </c>
      <c r="F98" s="16" t="str">
        <f t="shared" ca="1" si="18"/>
        <v>空灵</v>
      </c>
      <c r="G98" s="16" t="str">
        <f t="shared" ca="1" si="19"/>
        <v>魔杖</v>
      </c>
      <c r="H98" s="16" t="str">
        <f t="shared" si="13"/>
        <v>c</v>
      </c>
      <c r="I98" s="19" t="s">
        <v>26</v>
      </c>
      <c r="J98" s="3" t="s">
        <v>29</v>
      </c>
      <c r="K98" s="16">
        <f t="shared" si="20"/>
        <v>5</v>
      </c>
      <c r="L98" s="16">
        <f t="shared" si="27"/>
        <v>8</v>
      </c>
      <c r="M98" s="16">
        <f>[1]武器表!$I98</f>
        <v>55</v>
      </c>
      <c r="N98" s="16">
        <f>[1]武器表!$J98</f>
        <v>0</v>
      </c>
      <c r="O98" s="16">
        <f>[1]武器表!$K98</f>
        <v>0</v>
      </c>
      <c r="P98" s="16">
        <f>[1]武器表!$L98</f>
        <v>0</v>
      </c>
      <c r="Q98" s="16">
        <f>[1]武器表!$M98</f>
        <v>0</v>
      </c>
      <c r="R98" s="16">
        <f>[1]武器表!$N98</f>
        <v>0</v>
      </c>
      <c r="S98" s="16">
        <f>[1]武器表!$O98</f>
        <v>0</v>
      </c>
      <c r="T98" s="16">
        <f>[1]武器表!$P98</f>
        <v>0</v>
      </c>
      <c r="U98" s="20">
        <f>[1]武器表!$Q98</f>
        <v>0</v>
      </c>
      <c r="V98" s="20">
        <f>[1]武器表!$R98</f>
        <v>0</v>
      </c>
      <c r="W98" s="20">
        <f>[1]武器表!$S98</f>
        <v>0</v>
      </c>
      <c r="X98" s="20">
        <f>[1]武器表!$AB98</f>
        <v>0</v>
      </c>
      <c r="Y98" s="16">
        <f>[1]武器表!V98</f>
        <v>0</v>
      </c>
      <c r="Z98" s="16">
        <f>[1]武器表!W98</f>
        <v>0</v>
      </c>
      <c r="AA98" s="16">
        <f>[1]武器表!X98</f>
        <v>0</v>
      </c>
      <c r="AB98" s="16">
        <f>[1]武器表!Y98</f>
        <v>0</v>
      </c>
      <c r="AC98" s="16">
        <f>[1]武器表!Z98</f>
        <v>0</v>
      </c>
      <c r="AD98" s="16">
        <f>[1]武器表!AA98</f>
        <v>0</v>
      </c>
      <c r="AE98" s="20">
        <f t="shared" si="22"/>
        <v>0</v>
      </c>
      <c r="AF98" s="20">
        <f t="shared" si="23"/>
        <v>0</v>
      </c>
      <c r="AG98" s="20">
        <f t="shared" si="24"/>
        <v>0</v>
      </c>
      <c r="AH98" s="20">
        <f t="shared" si="25"/>
        <v>0</v>
      </c>
      <c r="AI98" s="20">
        <f t="shared" si="26"/>
        <v>0</v>
      </c>
      <c r="AJ98" s="21"/>
      <c r="AK98" s="1" t="str">
        <f t="shared" si="15"/>
        <v>烟斗2</v>
      </c>
      <c r="AL98" s="16">
        <v>2</v>
      </c>
      <c r="AM98" s="17" t="s">
        <v>1060</v>
      </c>
      <c r="AN98" s="16" t="s">
        <v>1068</v>
      </c>
    </row>
    <row r="99" spans="2:40" x14ac:dyDescent="0.2">
      <c r="B99" s="16">
        <v>97</v>
      </c>
      <c r="C99" s="16" t="str">
        <f t="shared" ca="1" si="16"/>
        <v>IC1772</v>
      </c>
      <c r="D99" s="16" t="str">
        <f t="shared" ca="1" si="21"/>
        <v>神奇的青铜权杖</v>
      </c>
      <c r="E99" s="16" t="str">
        <f t="shared" ca="1" si="17"/>
        <v>神奇的</v>
      </c>
      <c r="F99" s="16" t="str">
        <f t="shared" ca="1" si="18"/>
        <v>青铜</v>
      </c>
      <c r="G99" s="16" t="str">
        <f t="shared" ca="1" si="19"/>
        <v>权杖</v>
      </c>
      <c r="H99" s="16" t="str">
        <f t="shared" si="13"/>
        <v>s</v>
      </c>
      <c r="I99" s="19" t="s">
        <v>26</v>
      </c>
      <c r="J99" s="3" t="s">
        <v>30</v>
      </c>
      <c r="K99" s="16">
        <f t="shared" si="20"/>
        <v>9</v>
      </c>
      <c r="L99" s="16">
        <f t="shared" si="27"/>
        <v>1</v>
      </c>
      <c r="M99" s="16">
        <f>[1]武器表!$I99</f>
        <v>12</v>
      </c>
      <c r="N99" s="16">
        <f>[1]武器表!$J99</f>
        <v>8</v>
      </c>
      <c r="O99" s="16">
        <f>[1]武器表!$K99</f>
        <v>6</v>
      </c>
      <c r="P99" s="16">
        <f>[1]武器表!$L99</f>
        <v>4</v>
      </c>
      <c r="Q99" s="16">
        <f>[1]武器表!$M99</f>
        <v>4</v>
      </c>
      <c r="R99" s="16">
        <f>[1]武器表!$N99</f>
        <v>15</v>
      </c>
      <c r="S99" s="16">
        <f>[1]武器表!$O99</f>
        <v>4</v>
      </c>
      <c r="T99" s="16">
        <f>[1]武器表!$P99</f>
        <v>3</v>
      </c>
      <c r="U99" s="20">
        <f>[1]武器表!$Q99</f>
        <v>1.4999999999999999E-2</v>
      </c>
      <c r="V99" s="20">
        <f>[1]武器表!$R99</f>
        <v>0.01</v>
      </c>
      <c r="W99" s="20">
        <f>[1]武器表!$S99</f>
        <v>5.0000000000000001E-3</v>
      </c>
      <c r="X99" s="20">
        <f>[1]武器表!$AB99</f>
        <v>0.08</v>
      </c>
      <c r="Y99" s="16">
        <f>[1]武器表!V99</f>
        <v>2</v>
      </c>
      <c r="Z99" s="16">
        <f>[1]武器表!W99</f>
        <v>3</v>
      </c>
      <c r="AA99" s="16">
        <f>[1]武器表!X99</f>
        <v>3</v>
      </c>
      <c r="AB99" s="16">
        <f>[1]武器表!Y99</f>
        <v>3</v>
      </c>
      <c r="AC99" s="16">
        <f>[1]武器表!Z99</f>
        <v>4</v>
      </c>
      <c r="AD99" s="16">
        <f>[1]武器表!AA99</f>
        <v>9</v>
      </c>
      <c r="AE99" s="20">
        <f t="shared" si="22"/>
        <v>6.4000000000000001E-2</v>
      </c>
      <c r="AF99" s="20">
        <f t="shared" si="23"/>
        <v>6.4000000000000001E-2</v>
      </c>
      <c r="AG99" s="20">
        <f t="shared" si="24"/>
        <v>6.4000000000000001E-2</v>
      </c>
      <c r="AH99" s="20">
        <f t="shared" si="25"/>
        <v>6.4000000000000001E-2</v>
      </c>
      <c r="AI99" s="20">
        <f t="shared" si="26"/>
        <v>6.4000000000000001E-2</v>
      </c>
      <c r="AJ99" s="21"/>
      <c r="AK99" s="1" t="str">
        <f t="shared" si="15"/>
        <v>烟斗3</v>
      </c>
      <c r="AL99" s="16">
        <v>3</v>
      </c>
      <c r="AM99" s="17" t="s">
        <v>1060</v>
      </c>
      <c r="AN99" s="16" t="s">
        <v>1069</v>
      </c>
    </row>
    <row r="100" spans="2:40" x14ac:dyDescent="0.2">
      <c r="B100" s="16">
        <v>98</v>
      </c>
      <c r="C100" s="16" t="str">
        <f t="shared" ca="1" si="16"/>
        <v>IC1781</v>
      </c>
      <c r="D100" s="16" t="str">
        <f t="shared" ca="1" si="21"/>
        <v>神秘的玄铁爪</v>
      </c>
      <c r="E100" s="16" t="str">
        <f t="shared" ca="1" si="17"/>
        <v>神秘的</v>
      </c>
      <c r="F100" s="16" t="str">
        <f t="shared" ca="1" si="18"/>
        <v>玄铁</v>
      </c>
      <c r="G100" s="16" t="str">
        <f t="shared" ca="1" si="19"/>
        <v>爪</v>
      </c>
      <c r="H100" s="16" t="str">
        <f t="shared" si="13"/>
        <v>s</v>
      </c>
      <c r="I100" s="19" t="s">
        <v>26</v>
      </c>
      <c r="J100" s="3" t="s">
        <v>30</v>
      </c>
      <c r="K100" s="16">
        <f t="shared" si="20"/>
        <v>9</v>
      </c>
      <c r="L100" s="16">
        <f t="shared" si="27"/>
        <v>2</v>
      </c>
      <c r="M100" s="16">
        <f>[1]武器表!$I100</f>
        <v>23</v>
      </c>
      <c r="N100" s="16">
        <f>[1]武器表!$J100</f>
        <v>15</v>
      </c>
      <c r="O100" s="16">
        <f>[1]武器表!$K100</f>
        <v>13</v>
      </c>
      <c r="P100" s="16">
        <f>[1]武器表!$L100</f>
        <v>7</v>
      </c>
      <c r="Q100" s="16">
        <f>[1]武器表!$M100</f>
        <v>9</v>
      </c>
      <c r="R100" s="16">
        <f>[1]武器表!$N100</f>
        <v>31</v>
      </c>
      <c r="S100" s="16">
        <f>[1]武器表!$O100</f>
        <v>9</v>
      </c>
      <c r="T100" s="16">
        <f>[1]武器表!$P100</f>
        <v>6</v>
      </c>
      <c r="U100" s="20">
        <f>[1]武器表!$Q100</f>
        <v>0.03</v>
      </c>
      <c r="V100" s="20">
        <f>[1]武器表!$R100</f>
        <v>2.2499999999999999E-2</v>
      </c>
      <c r="W100" s="20">
        <f>[1]武器表!$S100</f>
        <v>0.01</v>
      </c>
      <c r="X100" s="20">
        <f>[1]武器表!$AB100</f>
        <v>0.08</v>
      </c>
      <c r="Y100" s="16">
        <f>[1]武器表!V100</f>
        <v>4</v>
      </c>
      <c r="Z100" s="16">
        <f>[1]武器表!W100</f>
        <v>6</v>
      </c>
      <c r="AA100" s="16">
        <f>[1]武器表!X100</f>
        <v>6</v>
      </c>
      <c r="AB100" s="16">
        <f>[1]武器表!Y100</f>
        <v>6</v>
      </c>
      <c r="AC100" s="16">
        <f>[1]武器表!Z100</f>
        <v>7</v>
      </c>
      <c r="AD100" s="16">
        <f>[1]武器表!AA100</f>
        <v>18</v>
      </c>
      <c r="AE100" s="20">
        <f t="shared" si="22"/>
        <v>6.4000000000000001E-2</v>
      </c>
      <c r="AF100" s="20">
        <f t="shared" si="23"/>
        <v>6.4000000000000001E-2</v>
      </c>
      <c r="AG100" s="20">
        <f t="shared" si="24"/>
        <v>6.4000000000000001E-2</v>
      </c>
      <c r="AH100" s="20">
        <f t="shared" si="25"/>
        <v>6.4000000000000001E-2</v>
      </c>
      <c r="AI100" s="20">
        <f t="shared" si="26"/>
        <v>6.4000000000000001E-2</v>
      </c>
      <c r="AJ100" s="21"/>
      <c r="AK100" s="1" t="str">
        <f t="shared" si="15"/>
        <v>烟斗4</v>
      </c>
      <c r="AL100" s="16">
        <v>4</v>
      </c>
      <c r="AM100" s="17" t="s">
        <v>1060</v>
      </c>
      <c r="AN100" s="16" t="s">
        <v>1070</v>
      </c>
    </row>
    <row r="101" spans="2:40" x14ac:dyDescent="0.2">
      <c r="B101" s="16">
        <v>99</v>
      </c>
      <c r="C101" s="16" t="str">
        <f t="shared" ca="1" si="16"/>
        <v>IC1772</v>
      </c>
      <c r="D101" s="16" t="str">
        <f t="shared" ca="1" si="21"/>
        <v>璀璨的卡尼亚权杖</v>
      </c>
      <c r="E101" s="16" t="str">
        <f t="shared" ca="1" si="17"/>
        <v>璀璨的</v>
      </c>
      <c r="F101" s="16" t="str">
        <f t="shared" ca="1" si="18"/>
        <v>卡尼亚</v>
      </c>
      <c r="G101" s="16" t="str">
        <f t="shared" ca="1" si="19"/>
        <v>权杖</v>
      </c>
      <c r="H101" s="16" t="str">
        <f t="shared" ref="H101:H164" si="28">H69</f>
        <v>s</v>
      </c>
      <c r="I101" s="19" t="s">
        <v>26</v>
      </c>
      <c r="J101" s="3" t="s">
        <v>30</v>
      </c>
      <c r="K101" s="16">
        <f t="shared" si="20"/>
        <v>9</v>
      </c>
      <c r="L101" s="16">
        <f t="shared" si="27"/>
        <v>3</v>
      </c>
      <c r="M101" s="16">
        <f>[1]武器表!$I101</f>
        <v>35</v>
      </c>
      <c r="N101" s="16">
        <f>[1]武器表!$J101</f>
        <v>23</v>
      </c>
      <c r="O101" s="16">
        <f>[1]武器表!$K101</f>
        <v>19</v>
      </c>
      <c r="P101" s="16">
        <f>[1]武器表!$L101</f>
        <v>11</v>
      </c>
      <c r="Q101" s="16">
        <f>[1]武器表!$M101</f>
        <v>13</v>
      </c>
      <c r="R101" s="16">
        <f>[1]武器表!$N101</f>
        <v>46</v>
      </c>
      <c r="S101" s="16">
        <f>[1]武器表!$O101</f>
        <v>13</v>
      </c>
      <c r="T101" s="16">
        <f>[1]武器表!$P101</f>
        <v>10</v>
      </c>
      <c r="U101" s="20">
        <f>[1]武器表!$Q101</f>
        <v>0.05</v>
      </c>
      <c r="V101" s="20">
        <f>[1]武器表!$R101</f>
        <v>3.2500000000000001E-2</v>
      </c>
      <c r="W101" s="20">
        <f>[1]武器表!$S101</f>
        <v>1.6666666666666666E-2</v>
      </c>
      <c r="X101" s="20">
        <f>[1]武器表!$AB101</f>
        <v>0.11333333333333334</v>
      </c>
      <c r="Y101" s="16">
        <f>[1]武器表!V101</f>
        <v>7</v>
      </c>
      <c r="Z101" s="16">
        <f>[1]武器表!W101</f>
        <v>10</v>
      </c>
      <c r="AA101" s="16">
        <f>[1]武器表!X101</f>
        <v>10</v>
      </c>
      <c r="AB101" s="16">
        <f>[1]武器表!Y101</f>
        <v>10</v>
      </c>
      <c r="AC101" s="16">
        <f>[1]武器表!Z101</f>
        <v>11</v>
      </c>
      <c r="AD101" s="16">
        <f>[1]武器表!AA101</f>
        <v>28</v>
      </c>
      <c r="AE101" s="20">
        <f t="shared" si="22"/>
        <v>9.0666666666666673E-2</v>
      </c>
      <c r="AF101" s="20">
        <f t="shared" si="23"/>
        <v>9.0666666666666673E-2</v>
      </c>
      <c r="AG101" s="20">
        <f t="shared" si="24"/>
        <v>9.0666666666666673E-2</v>
      </c>
      <c r="AH101" s="20">
        <f t="shared" si="25"/>
        <v>9.0666666666666673E-2</v>
      </c>
      <c r="AI101" s="20">
        <f t="shared" si="26"/>
        <v>9.0666666666666673E-2</v>
      </c>
      <c r="AJ101" s="21"/>
      <c r="AK101" s="1" t="str">
        <f t="shared" si="15"/>
        <v>烟斗5</v>
      </c>
      <c r="AL101" s="16">
        <v>5</v>
      </c>
      <c r="AM101" s="17" t="s">
        <v>1060</v>
      </c>
      <c r="AN101" s="16" t="s">
        <v>1071</v>
      </c>
    </row>
    <row r="102" spans="2:40" x14ac:dyDescent="0.2">
      <c r="B102" s="16">
        <v>100</v>
      </c>
      <c r="C102" s="16" t="str">
        <f t="shared" ca="1" si="16"/>
        <v>IC1772</v>
      </c>
      <c r="D102" s="16" t="str">
        <f t="shared" ca="1" si="21"/>
        <v>传说的女神权杖</v>
      </c>
      <c r="E102" s="16" t="str">
        <f t="shared" ca="1" si="17"/>
        <v>传说的</v>
      </c>
      <c r="F102" s="16" t="str">
        <f t="shared" ca="1" si="18"/>
        <v>女神</v>
      </c>
      <c r="G102" s="16" t="str">
        <f t="shared" ca="1" si="19"/>
        <v>权杖</v>
      </c>
      <c r="H102" s="16" t="str">
        <f t="shared" si="28"/>
        <v>s</v>
      </c>
      <c r="I102" s="19" t="s">
        <v>26</v>
      </c>
      <c r="J102" s="3" t="s">
        <v>30</v>
      </c>
      <c r="K102" s="16">
        <f t="shared" si="20"/>
        <v>9</v>
      </c>
      <c r="L102" s="16">
        <f t="shared" si="27"/>
        <v>4</v>
      </c>
      <c r="M102" s="16">
        <f>[1]武器表!$I102</f>
        <v>47</v>
      </c>
      <c r="N102" s="16">
        <f>[1]武器表!$J102</f>
        <v>31</v>
      </c>
      <c r="O102" s="16">
        <f>[1]武器表!$K102</f>
        <v>26</v>
      </c>
      <c r="P102" s="16">
        <f>[1]武器表!$L102</f>
        <v>14</v>
      </c>
      <c r="Q102" s="16">
        <f>[1]武器表!$M102</f>
        <v>18</v>
      </c>
      <c r="R102" s="16">
        <f>[1]武器表!$N102</f>
        <v>62</v>
      </c>
      <c r="S102" s="16">
        <f>[1]武器表!$O102</f>
        <v>17</v>
      </c>
      <c r="T102" s="16">
        <f>[1]武器表!$P102</f>
        <v>13</v>
      </c>
      <c r="U102" s="20">
        <f>[1]武器表!$Q102</f>
        <v>6.5000000000000002E-2</v>
      </c>
      <c r="V102" s="20">
        <f>[1]武器表!$R102</f>
        <v>4.2500000000000003E-2</v>
      </c>
      <c r="W102" s="20">
        <f>[1]武器表!$S102</f>
        <v>2.1666666666666664E-2</v>
      </c>
      <c r="X102" s="20">
        <f>[1]武器表!$AB102</f>
        <v>0.152</v>
      </c>
      <c r="Y102" s="16">
        <f>[1]武器表!V102</f>
        <v>9</v>
      </c>
      <c r="Z102" s="16">
        <f>[1]武器表!W102</f>
        <v>13</v>
      </c>
      <c r="AA102" s="16">
        <f>[1]武器表!X102</f>
        <v>13</v>
      </c>
      <c r="AB102" s="16">
        <f>[1]武器表!Y102</f>
        <v>13</v>
      </c>
      <c r="AC102" s="16">
        <f>[1]武器表!Z102</f>
        <v>15</v>
      </c>
      <c r="AD102" s="16">
        <f>[1]武器表!AA102</f>
        <v>37</v>
      </c>
      <c r="AE102" s="20">
        <f t="shared" si="22"/>
        <v>0.1216</v>
      </c>
      <c r="AF102" s="20">
        <f t="shared" si="23"/>
        <v>0.1216</v>
      </c>
      <c r="AG102" s="20">
        <f t="shared" si="24"/>
        <v>0.1216</v>
      </c>
      <c r="AH102" s="20">
        <f t="shared" si="25"/>
        <v>0.1216</v>
      </c>
      <c r="AI102" s="20">
        <f t="shared" si="26"/>
        <v>0.1216</v>
      </c>
      <c r="AJ102" s="21"/>
      <c r="AK102" s="1" t="str">
        <f t="shared" si="15"/>
        <v>烟斗6</v>
      </c>
      <c r="AL102" s="16">
        <v>6</v>
      </c>
      <c r="AM102" s="17" t="s">
        <v>1060</v>
      </c>
      <c r="AN102" s="16" t="s">
        <v>1072</v>
      </c>
    </row>
    <row r="103" spans="2:40" x14ac:dyDescent="0.2">
      <c r="B103" s="16">
        <v>101</v>
      </c>
      <c r="C103" s="16" t="str">
        <f t="shared" ca="1" si="16"/>
        <v>IC1760</v>
      </c>
      <c r="D103" s="16" t="str">
        <f t="shared" ca="1" si="21"/>
        <v>神秘的卡尼亚魔杖</v>
      </c>
      <c r="E103" s="16" t="str">
        <f t="shared" ca="1" si="17"/>
        <v>神秘的</v>
      </c>
      <c r="F103" s="16" t="str">
        <f t="shared" ca="1" si="18"/>
        <v>卡尼亚</v>
      </c>
      <c r="G103" s="16" t="str">
        <f t="shared" ca="1" si="19"/>
        <v>魔杖</v>
      </c>
      <c r="H103" s="16" t="str">
        <f t="shared" si="28"/>
        <v>s</v>
      </c>
      <c r="I103" s="19" t="s">
        <v>26</v>
      </c>
      <c r="J103" s="3" t="s">
        <v>30</v>
      </c>
      <c r="K103" s="16">
        <f t="shared" si="20"/>
        <v>9</v>
      </c>
      <c r="L103" s="16">
        <f t="shared" si="27"/>
        <v>5</v>
      </c>
      <c r="M103" s="16">
        <f>[1]武器表!$I103</f>
        <v>58</v>
      </c>
      <c r="N103" s="16">
        <f>[1]武器表!$J103</f>
        <v>38</v>
      </c>
      <c r="O103" s="16">
        <f>[1]武器表!$K103</f>
        <v>32</v>
      </c>
      <c r="P103" s="16">
        <f>[1]武器表!$L103</f>
        <v>18</v>
      </c>
      <c r="Q103" s="16">
        <f>[1]武器表!$M103</f>
        <v>22</v>
      </c>
      <c r="R103" s="16">
        <f>[1]武器表!$N103</f>
        <v>77</v>
      </c>
      <c r="S103" s="16">
        <f>[1]武器表!$O103</f>
        <v>22</v>
      </c>
      <c r="T103" s="16">
        <f>[1]武器表!$P103</f>
        <v>16</v>
      </c>
      <c r="U103" s="20">
        <f>[1]武器表!$Q103</f>
        <v>0.08</v>
      </c>
      <c r="V103" s="20">
        <f>[1]武器表!$R103</f>
        <v>5.5E-2</v>
      </c>
      <c r="W103" s="20">
        <f>[1]武器表!$S103</f>
        <v>2.6666666666666665E-2</v>
      </c>
      <c r="X103" s="20">
        <f>[1]武器表!$AB103</f>
        <v>0.18866666666666668</v>
      </c>
      <c r="Y103" s="16">
        <f>[1]武器表!V103</f>
        <v>11</v>
      </c>
      <c r="Z103" s="16">
        <f>[1]武器表!W103</f>
        <v>16</v>
      </c>
      <c r="AA103" s="16">
        <f>[1]武器表!X103</f>
        <v>16</v>
      </c>
      <c r="AB103" s="16">
        <f>[1]武器表!Y103</f>
        <v>16</v>
      </c>
      <c r="AC103" s="16">
        <f>[1]武器表!Z103</f>
        <v>18</v>
      </c>
      <c r="AD103" s="16">
        <f>[1]武器表!AA103</f>
        <v>46</v>
      </c>
      <c r="AE103" s="20">
        <f t="shared" si="22"/>
        <v>0.15093333333333336</v>
      </c>
      <c r="AF103" s="20">
        <f t="shared" si="23"/>
        <v>0.15093333333333336</v>
      </c>
      <c r="AG103" s="20">
        <f t="shared" si="24"/>
        <v>0.15093333333333336</v>
      </c>
      <c r="AH103" s="20">
        <f t="shared" si="25"/>
        <v>0.15093333333333336</v>
      </c>
      <c r="AI103" s="20">
        <f t="shared" si="26"/>
        <v>0.15093333333333336</v>
      </c>
      <c r="AJ103" s="21"/>
      <c r="AK103" s="1" t="str">
        <f t="shared" si="15"/>
        <v>烟斗7</v>
      </c>
      <c r="AL103" s="16">
        <v>7</v>
      </c>
      <c r="AM103" s="17" t="s">
        <v>1060</v>
      </c>
      <c r="AN103" s="16" t="s">
        <v>1073</v>
      </c>
    </row>
    <row r="104" spans="2:40" x14ac:dyDescent="0.2">
      <c r="B104" s="16">
        <v>102</v>
      </c>
      <c r="C104" s="16" t="str">
        <f t="shared" ca="1" si="16"/>
        <v>IC1776</v>
      </c>
      <c r="D104" s="16" t="str">
        <f t="shared" ca="1" si="21"/>
        <v>神奇的精钢爪</v>
      </c>
      <c r="E104" s="16" t="str">
        <f t="shared" ca="1" si="17"/>
        <v>神奇的</v>
      </c>
      <c r="F104" s="16" t="str">
        <f t="shared" ca="1" si="18"/>
        <v>精钢</v>
      </c>
      <c r="G104" s="16" t="str">
        <f t="shared" ca="1" si="19"/>
        <v>爪</v>
      </c>
      <c r="H104" s="16" t="str">
        <f t="shared" si="28"/>
        <v>s</v>
      </c>
      <c r="I104" s="19" t="s">
        <v>26</v>
      </c>
      <c r="J104" s="3" t="s">
        <v>30</v>
      </c>
      <c r="K104" s="16">
        <f t="shared" si="20"/>
        <v>9</v>
      </c>
      <c r="L104" s="16">
        <f t="shared" si="27"/>
        <v>6</v>
      </c>
      <c r="M104" s="16">
        <f>[1]武器表!$I104</f>
        <v>70</v>
      </c>
      <c r="N104" s="16">
        <f>[1]武器表!$J104</f>
        <v>46</v>
      </c>
      <c r="O104" s="16">
        <f>[1]武器表!$K104</f>
        <v>38</v>
      </c>
      <c r="P104" s="16">
        <f>[1]武器表!$L104</f>
        <v>22</v>
      </c>
      <c r="Q104" s="16">
        <f>[1]武器表!$M104</f>
        <v>27</v>
      </c>
      <c r="R104" s="16">
        <f>[1]武器表!$N104</f>
        <v>93</v>
      </c>
      <c r="S104" s="16">
        <f>[1]武器表!$O104</f>
        <v>26</v>
      </c>
      <c r="T104" s="16">
        <f>[1]武器表!$P104</f>
        <v>19</v>
      </c>
      <c r="U104" s="20">
        <f>[1]武器表!$Q104</f>
        <v>9.5000000000000001E-2</v>
      </c>
      <c r="V104" s="20">
        <f>[1]武器表!$R104</f>
        <v>6.5000000000000002E-2</v>
      </c>
      <c r="W104" s="20">
        <f>[1]武器表!$S104</f>
        <v>3.1666666666666662E-2</v>
      </c>
      <c r="X104" s="20">
        <f>[1]武器表!$AB104</f>
        <v>0.22733333333333333</v>
      </c>
      <c r="Y104" s="16">
        <f>[1]武器表!V104</f>
        <v>13</v>
      </c>
      <c r="Z104" s="16">
        <f>[1]武器表!W104</f>
        <v>19</v>
      </c>
      <c r="AA104" s="16">
        <f>[1]武器表!X104</f>
        <v>19</v>
      </c>
      <c r="AB104" s="16">
        <f>[1]武器表!Y104</f>
        <v>19</v>
      </c>
      <c r="AC104" s="16">
        <f>[1]武器表!Z104</f>
        <v>22</v>
      </c>
      <c r="AD104" s="16">
        <f>[1]武器表!AA104</f>
        <v>55</v>
      </c>
      <c r="AE104" s="20">
        <f t="shared" si="22"/>
        <v>0.18186666666666668</v>
      </c>
      <c r="AF104" s="20">
        <f t="shared" si="23"/>
        <v>0.18186666666666668</v>
      </c>
      <c r="AG104" s="20">
        <f t="shared" si="24"/>
        <v>0.18186666666666668</v>
      </c>
      <c r="AH104" s="20">
        <f t="shared" si="25"/>
        <v>0.18186666666666668</v>
      </c>
      <c r="AI104" s="20">
        <f t="shared" si="26"/>
        <v>0.18186666666666668</v>
      </c>
      <c r="AJ104" s="21"/>
      <c r="AK104" s="1" t="str">
        <f t="shared" si="15"/>
        <v>烟斗8</v>
      </c>
      <c r="AL104" s="16">
        <v>8</v>
      </c>
      <c r="AM104" s="17" t="s">
        <v>1060</v>
      </c>
      <c r="AN104" s="16" t="s">
        <v>1074</v>
      </c>
    </row>
    <row r="105" spans="2:40" x14ac:dyDescent="0.2">
      <c r="B105" s="16">
        <v>103</v>
      </c>
      <c r="C105" s="16" t="str">
        <f t="shared" ca="1" si="16"/>
        <v>IC1765</v>
      </c>
      <c r="D105" s="16" t="str">
        <f t="shared" ca="1" si="21"/>
        <v>传说的女神魔杖</v>
      </c>
      <c r="E105" s="16" t="str">
        <f t="shared" ca="1" si="17"/>
        <v>传说的</v>
      </c>
      <c r="F105" s="16" t="str">
        <f t="shared" ca="1" si="18"/>
        <v>女神</v>
      </c>
      <c r="G105" s="16" t="str">
        <f t="shared" ca="1" si="19"/>
        <v>魔杖</v>
      </c>
      <c r="H105" s="16" t="str">
        <f t="shared" si="28"/>
        <v>s</v>
      </c>
      <c r="I105" s="19" t="s">
        <v>26</v>
      </c>
      <c r="J105" s="3" t="s">
        <v>30</v>
      </c>
      <c r="K105" s="16">
        <f t="shared" si="20"/>
        <v>9</v>
      </c>
      <c r="L105" s="16">
        <f t="shared" si="27"/>
        <v>7</v>
      </c>
      <c r="M105" s="16">
        <f>[1]武器表!$I105</f>
        <v>82</v>
      </c>
      <c r="N105" s="16">
        <f>[1]武器表!$J105</f>
        <v>54</v>
      </c>
      <c r="O105" s="16">
        <f>[1]武器表!$K105</f>
        <v>45</v>
      </c>
      <c r="P105" s="16">
        <f>[1]武器表!$L105</f>
        <v>25</v>
      </c>
      <c r="Q105" s="16">
        <f>[1]武器表!$M105</f>
        <v>31</v>
      </c>
      <c r="R105" s="16">
        <f>[1]武器表!$N105</f>
        <v>108</v>
      </c>
      <c r="S105" s="16">
        <f>[1]武器表!$O105</f>
        <v>30</v>
      </c>
      <c r="T105" s="16">
        <f>[1]武器表!$P105</f>
        <v>22</v>
      </c>
      <c r="U105" s="20">
        <f>[1]武器表!$Q105</f>
        <v>0.11</v>
      </c>
      <c r="V105" s="20">
        <f>[1]武器表!$R105</f>
        <v>7.4999999999999997E-2</v>
      </c>
      <c r="W105" s="20">
        <f>[1]武器表!$S105</f>
        <v>3.6666666666666667E-2</v>
      </c>
      <c r="X105" s="20">
        <f>[1]武器表!$AB105</f>
        <v>0.26466666666666666</v>
      </c>
      <c r="Y105" s="16">
        <f>[1]武器表!V105</f>
        <v>16</v>
      </c>
      <c r="Z105" s="16">
        <f>[1]武器表!W105</f>
        <v>22</v>
      </c>
      <c r="AA105" s="16">
        <f>[1]武器表!X105</f>
        <v>22</v>
      </c>
      <c r="AB105" s="16">
        <f>[1]武器表!Y105</f>
        <v>22</v>
      </c>
      <c r="AC105" s="16">
        <f>[1]武器表!Z105</f>
        <v>26</v>
      </c>
      <c r="AD105" s="16">
        <f>[1]武器表!AA105</f>
        <v>64</v>
      </c>
      <c r="AE105" s="20">
        <f t="shared" si="22"/>
        <v>0.21173333333333333</v>
      </c>
      <c r="AF105" s="20">
        <f t="shared" si="23"/>
        <v>0.21173333333333333</v>
      </c>
      <c r="AG105" s="20">
        <f t="shared" si="24"/>
        <v>0.21173333333333333</v>
      </c>
      <c r="AH105" s="20">
        <f t="shared" si="25"/>
        <v>0.21173333333333333</v>
      </c>
      <c r="AI105" s="20">
        <f t="shared" si="26"/>
        <v>0.21173333333333333</v>
      </c>
      <c r="AJ105" s="21"/>
      <c r="AK105" s="1" t="str">
        <f t="shared" si="15"/>
        <v>牙齿1</v>
      </c>
      <c r="AL105" s="16">
        <v>1</v>
      </c>
      <c r="AM105" s="17" t="s">
        <v>1061</v>
      </c>
      <c r="AN105" s="16" t="s">
        <v>1075</v>
      </c>
    </row>
    <row r="106" spans="2:40" x14ac:dyDescent="0.2">
      <c r="B106" s="16">
        <v>104</v>
      </c>
      <c r="C106" s="16" t="str">
        <f t="shared" ca="1" si="16"/>
        <v>IC1777</v>
      </c>
      <c r="D106" s="16" t="str">
        <f t="shared" ca="1" si="21"/>
        <v>神秘的斯塞提权杖</v>
      </c>
      <c r="E106" s="16" t="str">
        <f t="shared" ca="1" si="17"/>
        <v>神秘的</v>
      </c>
      <c r="F106" s="16" t="str">
        <f t="shared" ca="1" si="18"/>
        <v>斯塞提</v>
      </c>
      <c r="G106" s="16" t="str">
        <f t="shared" ca="1" si="19"/>
        <v>权杖</v>
      </c>
      <c r="H106" s="16" t="str">
        <f t="shared" si="28"/>
        <v>s</v>
      </c>
      <c r="I106" s="19" t="s">
        <v>26</v>
      </c>
      <c r="J106" s="3" t="s">
        <v>30</v>
      </c>
      <c r="K106" s="16">
        <f t="shared" si="20"/>
        <v>9</v>
      </c>
      <c r="L106" s="16">
        <f t="shared" si="27"/>
        <v>8</v>
      </c>
      <c r="M106" s="16">
        <f>[1]武器表!$I106</f>
        <v>93</v>
      </c>
      <c r="N106" s="16">
        <f>[1]武器表!$J106</f>
        <v>61</v>
      </c>
      <c r="O106" s="16">
        <f>[1]武器表!$K106</f>
        <v>51</v>
      </c>
      <c r="P106" s="16">
        <f>[1]武器表!$L106</f>
        <v>29</v>
      </c>
      <c r="Q106" s="16">
        <f>[1]武器表!$M106</f>
        <v>36</v>
      </c>
      <c r="R106" s="16">
        <f>[1]武器表!$N106</f>
        <v>124</v>
      </c>
      <c r="S106" s="16">
        <f>[1]武器表!$O106</f>
        <v>35</v>
      </c>
      <c r="T106" s="16">
        <f>[1]武器表!$P106</f>
        <v>26</v>
      </c>
      <c r="U106" s="20">
        <f>[1]武器表!$Q106</f>
        <v>0.13</v>
      </c>
      <c r="V106" s="20">
        <f>[1]武器表!$R106</f>
        <v>8.7499999999999994E-2</v>
      </c>
      <c r="W106" s="20">
        <f>[1]武器表!$S106</f>
        <v>4.3333333333333328E-2</v>
      </c>
      <c r="X106" s="20">
        <f>[1]武器表!$AB106</f>
        <v>0.30333333333333334</v>
      </c>
      <c r="Y106" s="16">
        <f>[1]武器表!V106</f>
        <v>18</v>
      </c>
      <c r="Z106" s="16">
        <f>[1]武器表!W106</f>
        <v>26</v>
      </c>
      <c r="AA106" s="16">
        <f>[1]武器表!X106</f>
        <v>26</v>
      </c>
      <c r="AB106" s="16">
        <f>[1]武器表!Y106</f>
        <v>26</v>
      </c>
      <c r="AC106" s="16">
        <f>[1]武器表!Z106</f>
        <v>29</v>
      </c>
      <c r="AD106" s="16">
        <f>[1]武器表!AA106</f>
        <v>74</v>
      </c>
      <c r="AE106" s="20">
        <f t="shared" si="22"/>
        <v>0.2426666666666667</v>
      </c>
      <c r="AF106" s="20">
        <f t="shared" si="23"/>
        <v>0.2426666666666667</v>
      </c>
      <c r="AG106" s="20">
        <f t="shared" si="24"/>
        <v>0.2426666666666667</v>
      </c>
      <c r="AH106" s="20">
        <f t="shared" si="25"/>
        <v>0.2426666666666667</v>
      </c>
      <c r="AI106" s="20">
        <f t="shared" si="26"/>
        <v>0.2426666666666667</v>
      </c>
      <c r="AJ106" s="21"/>
      <c r="AK106" s="1" t="str">
        <f t="shared" si="15"/>
        <v>牙齿2</v>
      </c>
      <c r="AL106" s="16">
        <v>2</v>
      </c>
      <c r="AM106" s="17" t="s">
        <v>1061</v>
      </c>
      <c r="AN106" s="16" t="s">
        <v>1076</v>
      </c>
    </row>
    <row r="107" spans="2:40" x14ac:dyDescent="0.2">
      <c r="B107" s="16">
        <v>105</v>
      </c>
      <c r="C107" s="16" t="str">
        <f t="shared" ca="1" si="16"/>
        <v>IC1754</v>
      </c>
      <c r="D107" s="16" t="str">
        <f t="shared" ca="1" si="21"/>
        <v>闪耀的遗迹权杖</v>
      </c>
      <c r="E107" s="16" t="str">
        <f t="shared" ca="1" si="17"/>
        <v>闪耀的</v>
      </c>
      <c r="F107" s="16" t="str">
        <f t="shared" ca="1" si="18"/>
        <v>遗迹</v>
      </c>
      <c r="G107" s="16" t="str">
        <f t="shared" ca="1" si="19"/>
        <v>权杖</v>
      </c>
      <c r="H107" s="16" t="str">
        <f t="shared" si="28"/>
        <v>a</v>
      </c>
      <c r="I107" s="19" t="s">
        <v>26</v>
      </c>
      <c r="J107" s="3" t="s">
        <v>30</v>
      </c>
      <c r="K107" s="16">
        <f t="shared" si="20"/>
        <v>9</v>
      </c>
      <c r="L107" s="16">
        <f t="shared" si="27"/>
        <v>1</v>
      </c>
      <c r="M107" s="16">
        <f>[1]武器表!$I107</f>
        <v>10</v>
      </c>
      <c r="N107" s="16">
        <f>[1]武器表!$J107</f>
        <v>6</v>
      </c>
      <c r="O107" s="16">
        <f>[1]武器表!$K107</f>
        <v>5</v>
      </c>
      <c r="P107" s="16">
        <f>[1]武器表!$L107</f>
        <v>3</v>
      </c>
      <c r="Q107" s="16">
        <f>[1]武器表!$M107</f>
        <v>3</v>
      </c>
      <c r="R107" s="16">
        <f>[1]武器表!$N107</f>
        <v>12</v>
      </c>
      <c r="S107" s="16">
        <f>[1]武器表!$O107</f>
        <v>3</v>
      </c>
      <c r="T107" s="16">
        <f>[1]武器表!$P107</f>
        <v>2</v>
      </c>
      <c r="U107" s="20">
        <f>[1]武器表!$Q107</f>
        <v>0.01</v>
      </c>
      <c r="V107" s="20">
        <f>[1]武器表!$R107</f>
        <v>7.4999999999999997E-3</v>
      </c>
      <c r="W107" s="20">
        <f>[1]武器表!$S107</f>
        <v>3.3333333333333331E-3</v>
      </c>
      <c r="X107" s="20">
        <f>[1]武器表!$AB107</f>
        <v>0.08</v>
      </c>
      <c r="Y107" s="16">
        <f>[1]武器表!V107</f>
        <v>2</v>
      </c>
      <c r="Z107" s="16">
        <f>[1]武器表!W107</f>
        <v>2</v>
      </c>
      <c r="AA107" s="16">
        <f>[1]武器表!X107</f>
        <v>2</v>
      </c>
      <c r="AB107" s="16">
        <f>[1]武器表!Y107</f>
        <v>2</v>
      </c>
      <c r="AC107" s="16">
        <f>[1]武器表!Z107</f>
        <v>3</v>
      </c>
      <c r="AD107" s="16">
        <f>[1]武器表!AA107</f>
        <v>7</v>
      </c>
      <c r="AE107" s="20">
        <f t="shared" si="22"/>
        <v>6.4000000000000001E-2</v>
      </c>
      <c r="AF107" s="20">
        <f t="shared" si="23"/>
        <v>6.4000000000000001E-2</v>
      </c>
      <c r="AG107" s="20">
        <f t="shared" si="24"/>
        <v>6.4000000000000001E-2</v>
      </c>
      <c r="AH107" s="20">
        <f t="shared" si="25"/>
        <v>6.4000000000000001E-2</v>
      </c>
      <c r="AI107" s="20">
        <f t="shared" si="26"/>
        <v>6.4000000000000001E-2</v>
      </c>
      <c r="AJ107" s="21"/>
      <c r="AK107" s="1" t="str">
        <f t="shared" si="15"/>
        <v>牙齿3</v>
      </c>
      <c r="AL107" s="16">
        <v>3</v>
      </c>
      <c r="AM107" s="17" t="s">
        <v>1061</v>
      </c>
      <c r="AN107" s="16" t="s">
        <v>1077</v>
      </c>
    </row>
    <row r="108" spans="2:40" x14ac:dyDescent="0.2">
      <c r="B108" s="16">
        <v>106</v>
      </c>
      <c r="C108" s="16" t="str">
        <f t="shared" ca="1" si="16"/>
        <v>IC1758</v>
      </c>
      <c r="D108" s="16" t="str">
        <f t="shared" ca="1" si="21"/>
        <v>精致的空灵魔杖</v>
      </c>
      <c r="E108" s="16" t="str">
        <f t="shared" ca="1" si="17"/>
        <v>精致的</v>
      </c>
      <c r="F108" s="16" t="str">
        <f t="shared" ca="1" si="18"/>
        <v>空灵</v>
      </c>
      <c r="G108" s="16" t="str">
        <f t="shared" ca="1" si="19"/>
        <v>魔杖</v>
      </c>
      <c r="H108" s="16" t="str">
        <f t="shared" si="28"/>
        <v>a</v>
      </c>
      <c r="I108" s="19" t="s">
        <v>26</v>
      </c>
      <c r="J108" s="3" t="s">
        <v>30</v>
      </c>
      <c r="K108" s="16">
        <f t="shared" si="20"/>
        <v>9</v>
      </c>
      <c r="L108" s="16">
        <f t="shared" si="27"/>
        <v>2</v>
      </c>
      <c r="M108" s="16">
        <f>[1]武器表!$I108</f>
        <v>21</v>
      </c>
      <c r="N108" s="16">
        <f>[1]武器表!$J108</f>
        <v>12</v>
      </c>
      <c r="O108" s="16">
        <f>[1]武器表!$K108</f>
        <v>10</v>
      </c>
      <c r="P108" s="16">
        <f>[1]武器表!$L108</f>
        <v>5</v>
      </c>
      <c r="Q108" s="16">
        <f>[1]武器表!$M108</f>
        <v>7</v>
      </c>
      <c r="R108" s="16">
        <f>[1]武器表!$N108</f>
        <v>23</v>
      </c>
      <c r="S108" s="16">
        <f>[1]武器表!$O108</f>
        <v>6</v>
      </c>
      <c r="T108" s="16">
        <f>[1]武器表!$P108</f>
        <v>5</v>
      </c>
      <c r="U108" s="20">
        <f>[1]武器表!$Q108</f>
        <v>2.5000000000000001E-2</v>
      </c>
      <c r="V108" s="20">
        <f>[1]武器表!$R108</f>
        <v>1.4999999999999999E-2</v>
      </c>
      <c r="W108" s="20">
        <f>[1]武器表!$S108</f>
        <v>8.3333333333333332E-3</v>
      </c>
      <c r="X108" s="20">
        <f>[1]武器表!$AB108</f>
        <v>0.08</v>
      </c>
      <c r="Y108" s="16">
        <f>[1]武器表!V108</f>
        <v>3</v>
      </c>
      <c r="Z108" s="16">
        <f>[1]武器表!W108</f>
        <v>5</v>
      </c>
      <c r="AA108" s="16">
        <f>[1]武器表!X108</f>
        <v>5</v>
      </c>
      <c r="AB108" s="16">
        <f>[1]武器表!Y108</f>
        <v>5</v>
      </c>
      <c r="AC108" s="16">
        <f>[1]武器表!Z108</f>
        <v>6</v>
      </c>
      <c r="AD108" s="16">
        <f>[1]武器表!AA108</f>
        <v>14</v>
      </c>
      <c r="AE108" s="20">
        <f t="shared" si="22"/>
        <v>6.4000000000000001E-2</v>
      </c>
      <c r="AF108" s="20">
        <f t="shared" si="23"/>
        <v>6.4000000000000001E-2</v>
      </c>
      <c r="AG108" s="20">
        <f t="shared" si="24"/>
        <v>6.4000000000000001E-2</v>
      </c>
      <c r="AH108" s="20">
        <f t="shared" si="25"/>
        <v>6.4000000000000001E-2</v>
      </c>
      <c r="AI108" s="20">
        <f t="shared" si="26"/>
        <v>6.4000000000000001E-2</v>
      </c>
      <c r="AJ108" s="21"/>
      <c r="AK108" s="1" t="str">
        <f t="shared" si="15"/>
        <v>牙齿4</v>
      </c>
      <c r="AL108" s="16">
        <v>4</v>
      </c>
      <c r="AM108" s="17" t="s">
        <v>1061</v>
      </c>
      <c r="AN108" s="16" t="s">
        <v>1078</v>
      </c>
    </row>
    <row r="109" spans="2:40" x14ac:dyDescent="0.2">
      <c r="B109" s="16">
        <v>107</v>
      </c>
      <c r="C109" s="16" t="str">
        <f t="shared" ca="1" si="16"/>
        <v>IC1772</v>
      </c>
      <c r="D109" s="16" t="str">
        <f t="shared" ca="1" si="21"/>
        <v>拉风的虚幻权杖</v>
      </c>
      <c r="E109" s="16" t="str">
        <f t="shared" ca="1" si="17"/>
        <v>拉风的</v>
      </c>
      <c r="F109" s="16" t="str">
        <f t="shared" ca="1" si="18"/>
        <v>虚幻</v>
      </c>
      <c r="G109" s="16" t="str">
        <f t="shared" ca="1" si="19"/>
        <v>权杖</v>
      </c>
      <c r="H109" s="16" t="str">
        <f t="shared" si="28"/>
        <v>a</v>
      </c>
      <c r="I109" s="19" t="s">
        <v>26</v>
      </c>
      <c r="J109" s="3" t="s">
        <v>30</v>
      </c>
      <c r="K109" s="16">
        <f t="shared" si="20"/>
        <v>9</v>
      </c>
      <c r="L109" s="16">
        <f t="shared" si="27"/>
        <v>3</v>
      </c>
      <c r="M109" s="16">
        <f>[1]武器表!$I109</f>
        <v>31</v>
      </c>
      <c r="N109" s="16">
        <f>[1]武器表!$J109</f>
        <v>17</v>
      </c>
      <c r="O109" s="16">
        <f>[1]武器表!$K109</f>
        <v>14</v>
      </c>
      <c r="P109" s="16">
        <f>[1]武器表!$L109</f>
        <v>8</v>
      </c>
      <c r="Q109" s="16">
        <f>[1]武器表!$M109</f>
        <v>10</v>
      </c>
      <c r="R109" s="16">
        <f>[1]武器表!$N109</f>
        <v>35</v>
      </c>
      <c r="S109" s="16">
        <f>[1]武器表!$O109</f>
        <v>10</v>
      </c>
      <c r="T109" s="16">
        <f>[1]武器表!$P109</f>
        <v>7</v>
      </c>
      <c r="U109" s="20">
        <f>[1]武器表!$Q109</f>
        <v>3.5000000000000003E-2</v>
      </c>
      <c r="V109" s="20">
        <f>[1]武器表!$R109</f>
        <v>2.5000000000000001E-2</v>
      </c>
      <c r="W109" s="20">
        <f>[1]武器表!$S109</f>
        <v>1.1666666666666667E-2</v>
      </c>
      <c r="X109" s="20">
        <f>[1]武器表!$AB109</f>
        <v>8.8000000000000009E-2</v>
      </c>
      <c r="Y109" s="16">
        <f>[1]武器表!V109</f>
        <v>5</v>
      </c>
      <c r="Z109" s="16">
        <f>[1]武器表!W109</f>
        <v>7</v>
      </c>
      <c r="AA109" s="16">
        <f>[1]武器表!X109</f>
        <v>7</v>
      </c>
      <c r="AB109" s="16">
        <f>[1]武器表!Y109</f>
        <v>7</v>
      </c>
      <c r="AC109" s="16">
        <f>[1]武器表!Z109</f>
        <v>8</v>
      </c>
      <c r="AD109" s="16">
        <f>[1]武器表!AA109</f>
        <v>21</v>
      </c>
      <c r="AE109" s="20">
        <f t="shared" si="22"/>
        <v>7.0400000000000004E-2</v>
      </c>
      <c r="AF109" s="20">
        <f t="shared" si="23"/>
        <v>7.0400000000000004E-2</v>
      </c>
      <c r="AG109" s="20">
        <f t="shared" si="24"/>
        <v>7.0400000000000004E-2</v>
      </c>
      <c r="AH109" s="20">
        <f t="shared" si="25"/>
        <v>7.0400000000000004E-2</v>
      </c>
      <c r="AI109" s="20">
        <f t="shared" si="26"/>
        <v>7.0400000000000004E-2</v>
      </c>
      <c r="AJ109" s="21"/>
      <c r="AK109" s="1" t="str">
        <f t="shared" si="15"/>
        <v>牙齿5</v>
      </c>
      <c r="AL109" s="16">
        <v>5</v>
      </c>
      <c r="AM109" s="17" t="s">
        <v>1061</v>
      </c>
      <c r="AN109" s="16" t="s">
        <v>1079</v>
      </c>
    </row>
    <row r="110" spans="2:40" x14ac:dyDescent="0.2">
      <c r="B110" s="16">
        <v>108</v>
      </c>
      <c r="C110" s="16" t="str">
        <f t="shared" ca="1" si="16"/>
        <v>IC1777</v>
      </c>
      <c r="D110" s="16" t="str">
        <f t="shared" ca="1" si="21"/>
        <v>精致的卡尼亚爪</v>
      </c>
      <c r="E110" s="16" t="str">
        <f t="shared" ca="1" si="17"/>
        <v>精致的</v>
      </c>
      <c r="F110" s="16" t="str">
        <f t="shared" ca="1" si="18"/>
        <v>卡尼亚</v>
      </c>
      <c r="G110" s="16" t="str">
        <f t="shared" ca="1" si="19"/>
        <v>爪</v>
      </c>
      <c r="H110" s="16" t="str">
        <f t="shared" si="28"/>
        <v>a</v>
      </c>
      <c r="I110" s="19" t="s">
        <v>26</v>
      </c>
      <c r="J110" s="3" t="s">
        <v>30</v>
      </c>
      <c r="K110" s="16">
        <f t="shared" si="20"/>
        <v>9</v>
      </c>
      <c r="L110" s="16">
        <f t="shared" si="27"/>
        <v>4</v>
      </c>
      <c r="M110" s="16">
        <f>[1]武器表!$I110</f>
        <v>41</v>
      </c>
      <c r="N110" s="16">
        <f>[1]武器表!$J110</f>
        <v>23</v>
      </c>
      <c r="O110" s="16">
        <f>[1]武器表!$K110</f>
        <v>19</v>
      </c>
      <c r="P110" s="16">
        <f>[1]武器表!$L110</f>
        <v>11</v>
      </c>
      <c r="Q110" s="16">
        <f>[1]武器表!$M110</f>
        <v>13</v>
      </c>
      <c r="R110" s="16">
        <f>[1]武器表!$N110</f>
        <v>46</v>
      </c>
      <c r="S110" s="16">
        <f>[1]武器表!$O110</f>
        <v>13</v>
      </c>
      <c r="T110" s="16">
        <f>[1]武器表!$P110</f>
        <v>10</v>
      </c>
      <c r="U110" s="20">
        <f>[1]武器表!$Q110</f>
        <v>0.05</v>
      </c>
      <c r="V110" s="20">
        <f>[1]武器表!$R110</f>
        <v>3.2500000000000001E-2</v>
      </c>
      <c r="W110" s="20">
        <f>[1]武器表!$S110</f>
        <v>1.6666666666666666E-2</v>
      </c>
      <c r="X110" s="20">
        <f>[1]武器表!$AB110</f>
        <v>0.11733333333333333</v>
      </c>
      <c r="Y110" s="16">
        <f>[1]武器表!V110</f>
        <v>7</v>
      </c>
      <c r="Z110" s="16">
        <f>[1]武器表!W110</f>
        <v>10</v>
      </c>
      <c r="AA110" s="16">
        <f>[1]武器表!X110</f>
        <v>10</v>
      </c>
      <c r="AB110" s="16">
        <f>[1]武器表!Y110</f>
        <v>10</v>
      </c>
      <c r="AC110" s="16">
        <f>[1]武器表!Z110</f>
        <v>11</v>
      </c>
      <c r="AD110" s="16">
        <f>[1]武器表!AA110</f>
        <v>28</v>
      </c>
      <c r="AE110" s="20">
        <f t="shared" si="22"/>
        <v>9.3866666666666668E-2</v>
      </c>
      <c r="AF110" s="20">
        <f t="shared" si="23"/>
        <v>9.3866666666666668E-2</v>
      </c>
      <c r="AG110" s="20">
        <f t="shared" si="24"/>
        <v>9.3866666666666668E-2</v>
      </c>
      <c r="AH110" s="20">
        <f t="shared" si="25"/>
        <v>9.3866666666666668E-2</v>
      </c>
      <c r="AI110" s="20">
        <f t="shared" si="26"/>
        <v>9.3866666666666668E-2</v>
      </c>
      <c r="AJ110" s="21"/>
      <c r="AK110" s="1" t="str">
        <f t="shared" si="15"/>
        <v>牙齿6</v>
      </c>
      <c r="AL110" s="16">
        <v>6</v>
      </c>
      <c r="AM110" s="17" t="s">
        <v>1061</v>
      </c>
      <c r="AN110" s="16" t="s">
        <v>1080</v>
      </c>
    </row>
    <row r="111" spans="2:40" x14ac:dyDescent="0.2">
      <c r="B111" s="16">
        <v>109</v>
      </c>
      <c r="C111" s="16" t="str">
        <f t="shared" ca="1" si="16"/>
        <v>IC1776</v>
      </c>
      <c r="D111" s="16" t="str">
        <f t="shared" ca="1" si="21"/>
        <v>拉风的女神魔杖</v>
      </c>
      <c r="E111" s="16" t="str">
        <f t="shared" ca="1" si="17"/>
        <v>拉风的</v>
      </c>
      <c r="F111" s="16" t="str">
        <f t="shared" ca="1" si="18"/>
        <v>女神</v>
      </c>
      <c r="G111" s="16" t="str">
        <f t="shared" ca="1" si="19"/>
        <v>魔杖</v>
      </c>
      <c r="H111" s="16" t="str">
        <f t="shared" si="28"/>
        <v>a</v>
      </c>
      <c r="I111" s="19" t="s">
        <v>26</v>
      </c>
      <c r="J111" s="3" t="s">
        <v>30</v>
      </c>
      <c r="K111" s="16">
        <f t="shared" si="20"/>
        <v>9</v>
      </c>
      <c r="L111" s="16">
        <f t="shared" si="27"/>
        <v>5</v>
      </c>
      <c r="M111" s="16">
        <f>[1]武器表!$I111</f>
        <v>52</v>
      </c>
      <c r="N111" s="16">
        <f>[1]武器表!$J111</f>
        <v>29</v>
      </c>
      <c r="O111" s="16">
        <f>[1]武器表!$K111</f>
        <v>24</v>
      </c>
      <c r="P111" s="16">
        <f>[1]武器表!$L111</f>
        <v>13</v>
      </c>
      <c r="Q111" s="16">
        <f>[1]武器表!$M111</f>
        <v>17</v>
      </c>
      <c r="R111" s="16">
        <f>[1]武器表!$N111</f>
        <v>58</v>
      </c>
      <c r="S111" s="16">
        <f>[1]武器表!$O111</f>
        <v>16</v>
      </c>
      <c r="T111" s="16">
        <f>[1]武器表!$P111</f>
        <v>12</v>
      </c>
      <c r="U111" s="20">
        <f>[1]武器表!$Q111</f>
        <v>0.06</v>
      </c>
      <c r="V111" s="20">
        <f>[1]武器表!$R111</f>
        <v>0.04</v>
      </c>
      <c r="W111" s="20">
        <f>[1]武器表!$S111</f>
        <v>0.02</v>
      </c>
      <c r="X111" s="20">
        <f>[1]武器表!$AB111</f>
        <v>0.14733333333333332</v>
      </c>
      <c r="Y111" s="16">
        <f>[1]武器表!V111</f>
        <v>8</v>
      </c>
      <c r="Z111" s="16">
        <f>[1]武器表!W111</f>
        <v>12</v>
      </c>
      <c r="AA111" s="16">
        <f>[1]武器表!X111</f>
        <v>12</v>
      </c>
      <c r="AB111" s="16">
        <f>[1]武器表!Y111</f>
        <v>12</v>
      </c>
      <c r="AC111" s="16">
        <f>[1]武器表!Z111</f>
        <v>14</v>
      </c>
      <c r="AD111" s="16">
        <f>[1]武器表!AA111</f>
        <v>35</v>
      </c>
      <c r="AE111" s="20">
        <f t="shared" si="22"/>
        <v>0.11786666666666666</v>
      </c>
      <c r="AF111" s="20">
        <f t="shared" si="23"/>
        <v>0.11786666666666666</v>
      </c>
      <c r="AG111" s="20">
        <f t="shared" si="24"/>
        <v>0.11786666666666666</v>
      </c>
      <c r="AH111" s="20">
        <f t="shared" si="25"/>
        <v>0.11786666666666666</v>
      </c>
      <c r="AI111" s="20">
        <f t="shared" si="26"/>
        <v>0.11786666666666666</v>
      </c>
      <c r="AJ111" s="21"/>
      <c r="AK111" s="1" t="str">
        <f t="shared" si="15"/>
        <v>牙齿7</v>
      </c>
      <c r="AL111" s="16">
        <v>7</v>
      </c>
      <c r="AM111" s="17" t="s">
        <v>1061</v>
      </c>
      <c r="AN111" s="16" t="s">
        <v>1081</v>
      </c>
    </row>
    <row r="112" spans="2:40" x14ac:dyDescent="0.2">
      <c r="B112" s="16">
        <v>110</v>
      </c>
      <c r="C112" s="16" t="str">
        <f t="shared" ca="1" si="16"/>
        <v>IC1754</v>
      </c>
      <c r="D112" s="16" t="str">
        <f t="shared" ca="1" si="21"/>
        <v>闪耀的空灵魔杖</v>
      </c>
      <c r="E112" s="16" t="str">
        <f t="shared" ca="1" si="17"/>
        <v>闪耀的</v>
      </c>
      <c r="F112" s="16" t="str">
        <f t="shared" ca="1" si="18"/>
        <v>空灵</v>
      </c>
      <c r="G112" s="16" t="str">
        <f t="shared" ca="1" si="19"/>
        <v>魔杖</v>
      </c>
      <c r="H112" s="16" t="str">
        <f t="shared" si="28"/>
        <v>a</v>
      </c>
      <c r="I112" s="19" t="s">
        <v>26</v>
      </c>
      <c r="J112" s="3" t="s">
        <v>30</v>
      </c>
      <c r="K112" s="16">
        <f t="shared" si="20"/>
        <v>9</v>
      </c>
      <c r="L112" s="16">
        <f t="shared" si="27"/>
        <v>6</v>
      </c>
      <c r="M112" s="16">
        <f>[1]武器表!$I112</f>
        <v>62</v>
      </c>
      <c r="N112" s="16">
        <f>[1]武器表!$J112</f>
        <v>35</v>
      </c>
      <c r="O112" s="16">
        <f>[1]武器表!$K112</f>
        <v>29</v>
      </c>
      <c r="P112" s="16">
        <f>[1]武器表!$L112</f>
        <v>16</v>
      </c>
      <c r="Q112" s="16">
        <f>[1]武器表!$M112</f>
        <v>20</v>
      </c>
      <c r="R112" s="16">
        <f>[1]武器表!$N112</f>
        <v>70</v>
      </c>
      <c r="S112" s="16">
        <f>[1]武器表!$O112</f>
        <v>19</v>
      </c>
      <c r="T112" s="16">
        <f>[1]武器表!$P112</f>
        <v>14</v>
      </c>
      <c r="U112" s="20">
        <f>[1]武器表!$Q112</f>
        <v>7.0000000000000007E-2</v>
      </c>
      <c r="V112" s="20">
        <f>[1]武器表!$R112</f>
        <v>4.7500000000000001E-2</v>
      </c>
      <c r="W112" s="20">
        <f>[1]武器表!$S112</f>
        <v>2.3333333333333334E-2</v>
      </c>
      <c r="X112" s="20">
        <f>[1]武器表!$AB112</f>
        <v>0.17666666666666667</v>
      </c>
      <c r="Y112" s="16">
        <f>[1]武器表!V112</f>
        <v>10</v>
      </c>
      <c r="Z112" s="16">
        <f>[1]武器表!W112</f>
        <v>14</v>
      </c>
      <c r="AA112" s="16">
        <f>[1]武器表!X112</f>
        <v>14</v>
      </c>
      <c r="AB112" s="16">
        <f>[1]武器表!Y112</f>
        <v>14</v>
      </c>
      <c r="AC112" s="16">
        <f>[1]武器表!Z112</f>
        <v>17</v>
      </c>
      <c r="AD112" s="16">
        <f>[1]武器表!AA112</f>
        <v>41</v>
      </c>
      <c r="AE112" s="20">
        <f t="shared" si="22"/>
        <v>0.14133333333333334</v>
      </c>
      <c r="AF112" s="20">
        <f t="shared" si="23"/>
        <v>0.14133333333333334</v>
      </c>
      <c r="AG112" s="20">
        <f t="shared" si="24"/>
        <v>0.14133333333333334</v>
      </c>
      <c r="AH112" s="20">
        <f t="shared" si="25"/>
        <v>0.14133333333333334</v>
      </c>
      <c r="AI112" s="20">
        <f t="shared" si="26"/>
        <v>0.14133333333333334</v>
      </c>
      <c r="AJ112" s="21"/>
      <c r="AK112" s="1" t="str">
        <f t="shared" si="15"/>
        <v>牙齿8</v>
      </c>
      <c r="AL112" s="16">
        <v>8</v>
      </c>
      <c r="AM112" s="17" t="s">
        <v>1061</v>
      </c>
      <c r="AN112" s="16" t="s">
        <v>1082</v>
      </c>
    </row>
    <row r="113" spans="2:40" x14ac:dyDescent="0.2">
      <c r="B113" s="16">
        <v>111</v>
      </c>
      <c r="C113" s="16" t="str">
        <f t="shared" ca="1" si="16"/>
        <v>IC1777</v>
      </c>
      <c r="D113" s="16" t="str">
        <f t="shared" ca="1" si="21"/>
        <v>闪耀的精钢权杖</v>
      </c>
      <c r="E113" s="16" t="str">
        <f t="shared" ca="1" si="17"/>
        <v>闪耀的</v>
      </c>
      <c r="F113" s="16" t="str">
        <f t="shared" ca="1" si="18"/>
        <v>精钢</v>
      </c>
      <c r="G113" s="16" t="str">
        <f t="shared" ca="1" si="19"/>
        <v>权杖</v>
      </c>
      <c r="H113" s="16" t="str">
        <f t="shared" si="28"/>
        <v>a</v>
      </c>
      <c r="I113" s="19" t="s">
        <v>26</v>
      </c>
      <c r="J113" s="3" t="s">
        <v>30</v>
      </c>
      <c r="K113" s="16">
        <f t="shared" si="20"/>
        <v>9</v>
      </c>
      <c r="L113" s="16">
        <f t="shared" si="27"/>
        <v>7</v>
      </c>
      <c r="M113" s="16">
        <f>[1]武器表!$I113</f>
        <v>72</v>
      </c>
      <c r="N113" s="16">
        <f>[1]武器表!$J113</f>
        <v>40</v>
      </c>
      <c r="O113" s="16">
        <f>[1]武器表!$K113</f>
        <v>34</v>
      </c>
      <c r="P113" s="16">
        <f>[1]武器表!$L113</f>
        <v>19</v>
      </c>
      <c r="Q113" s="16">
        <f>[1]武器表!$M113</f>
        <v>24</v>
      </c>
      <c r="R113" s="16">
        <f>[1]武器表!$N113</f>
        <v>81</v>
      </c>
      <c r="S113" s="16">
        <f>[1]武器表!$O113</f>
        <v>23</v>
      </c>
      <c r="T113" s="16">
        <f>[1]武器表!$P113</f>
        <v>17</v>
      </c>
      <c r="U113" s="20">
        <f>[1]武器表!$Q113</f>
        <v>8.5000000000000006E-2</v>
      </c>
      <c r="V113" s="20">
        <f>[1]武器表!$R113</f>
        <v>5.7500000000000002E-2</v>
      </c>
      <c r="W113" s="20">
        <f>[1]武器表!$S113</f>
        <v>2.8333333333333335E-2</v>
      </c>
      <c r="X113" s="20">
        <f>[1]武器表!$AB113</f>
        <v>0.20666666666666667</v>
      </c>
      <c r="Y113" s="16">
        <f>[1]武器表!V113</f>
        <v>12</v>
      </c>
      <c r="Z113" s="16">
        <f>[1]武器表!W113</f>
        <v>17</v>
      </c>
      <c r="AA113" s="16">
        <f>[1]武器表!X113</f>
        <v>17</v>
      </c>
      <c r="AB113" s="16">
        <f>[1]武器表!Y113</f>
        <v>17</v>
      </c>
      <c r="AC113" s="16">
        <f>[1]武器表!Z113</f>
        <v>19</v>
      </c>
      <c r="AD113" s="16">
        <f>[1]武器表!AA113</f>
        <v>48</v>
      </c>
      <c r="AE113" s="20">
        <f t="shared" si="22"/>
        <v>0.16533333333333333</v>
      </c>
      <c r="AF113" s="20">
        <f t="shared" si="23"/>
        <v>0.16533333333333333</v>
      </c>
      <c r="AG113" s="20">
        <f t="shared" si="24"/>
        <v>0.16533333333333333</v>
      </c>
      <c r="AH113" s="20">
        <f t="shared" si="25"/>
        <v>0.16533333333333333</v>
      </c>
      <c r="AI113" s="20">
        <f t="shared" si="26"/>
        <v>0.16533333333333333</v>
      </c>
      <c r="AJ113" s="21"/>
      <c r="AK113" s="1" t="str">
        <f t="shared" si="15"/>
        <v>球1</v>
      </c>
      <c r="AL113" s="16">
        <v>1</v>
      </c>
      <c r="AM113" s="17" t="s">
        <v>1062</v>
      </c>
      <c r="AN113" s="16" t="s">
        <v>1083</v>
      </c>
    </row>
    <row r="114" spans="2:40" x14ac:dyDescent="0.2">
      <c r="B114" s="16">
        <v>112</v>
      </c>
      <c r="C114" s="16" t="str">
        <f t="shared" ca="1" si="16"/>
        <v>IC1765</v>
      </c>
      <c r="D114" s="16" t="str">
        <f t="shared" ca="1" si="21"/>
        <v>闪耀的塞尔塔权杖</v>
      </c>
      <c r="E114" s="16" t="str">
        <f t="shared" ca="1" si="17"/>
        <v>闪耀的</v>
      </c>
      <c r="F114" s="16" t="str">
        <f t="shared" ca="1" si="18"/>
        <v>塞尔塔</v>
      </c>
      <c r="G114" s="16" t="str">
        <f t="shared" ca="1" si="19"/>
        <v>权杖</v>
      </c>
      <c r="H114" s="16" t="str">
        <f t="shared" si="28"/>
        <v>a</v>
      </c>
      <c r="I114" s="19" t="s">
        <v>26</v>
      </c>
      <c r="J114" s="3" t="s">
        <v>30</v>
      </c>
      <c r="K114" s="16">
        <f t="shared" si="20"/>
        <v>9</v>
      </c>
      <c r="L114" s="16">
        <f t="shared" si="27"/>
        <v>8</v>
      </c>
      <c r="M114" s="16">
        <f>[1]武器表!$I114</f>
        <v>82</v>
      </c>
      <c r="N114" s="16">
        <f>[1]武器表!$J114</f>
        <v>46</v>
      </c>
      <c r="O114" s="16">
        <f>[1]武器表!$K114</f>
        <v>38</v>
      </c>
      <c r="P114" s="16">
        <f>[1]武器表!$L114</f>
        <v>22</v>
      </c>
      <c r="Q114" s="16">
        <f>[1]武器表!$M114</f>
        <v>27</v>
      </c>
      <c r="R114" s="16">
        <f>[1]武器表!$N114</f>
        <v>93</v>
      </c>
      <c r="S114" s="16">
        <f>[1]武器表!$O114</f>
        <v>26</v>
      </c>
      <c r="T114" s="16">
        <f>[1]武器表!$P114</f>
        <v>19</v>
      </c>
      <c r="U114" s="20">
        <f>[1]武器表!$Q114</f>
        <v>9.5000000000000001E-2</v>
      </c>
      <c r="V114" s="20">
        <f>[1]武器表!$R114</f>
        <v>6.5000000000000002E-2</v>
      </c>
      <c r="W114" s="20">
        <f>[1]武器表!$S114</f>
        <v>3.1666666666666662E-2</v>
      </c>
      <c r="X114" s="20">
        <f>[1]武器表!$AB114</f>
        <v>0.23533333333333334</v>
      </c>
      <c r="Y114" s="16">
        <f>[1]武器表!V114</f>
        <v>13</v>
      </c>
      <c r="Z114" s="16">
        <f>[1]武器表!W114</f>
        <v>19</v>
      </c>
      <c r="AA114" s="16">
        <f>[1]武器表!X114</f>
        <v>19</v>
      </c>
      <c r="AB114" s="16">
        <f>[1]武器表!Y114</f>
        <v>19</v>
      </c>
      <c r="AC114" s="16">
        <f>[1]武器表!Z114</f>
        <v>22</v>
      </c>
      <c r="AD114" s="16">
        <f>[1]武器表!AA114</f>
        <v>55</v>
      </c>
      <c r="AE114" s="20">
        <f t="shared" si="22"/>
        <v>0.18826666666666669</v>
      </c>
      <c r="AF114" s="20">
        <f t="shared" si="23"/>
        <v>0.18826666666666669</v>
      </c>
      <c r="AG114" s="20">
        <f t="shared" si="24"/>
        <v>0.18826666666666669</v>
      </c>
      <c r="AH114" s="20">
        <f t="shared" si="25"/>
        <v>0.18826666666666669</v>
      </c>
      <c r="AI114" s="20">
        <f t="shared" si="26"/>
        <v>0.18826666666666669</v>
      </c>
      <c r="AJ114" s="21"/>
      <c r="AK114" s="1" t="str">
        <f t="shared" si="15"/>
        <v>球2</v>
      </c>
      <c r="AL114" s="16">
        <v>2</v>
      </c>
      <c r="AM114" s="17" t="s">
        <v>1062</v>
      </c>
      <c r="AN114" s="16" t="s">
        <v>1084</v>
      </c>
    </row>
    <row r="115" spans="2:40" x14ac:dyDescent="0.2">
      <c r="B115" s="16">
        <v>113</v>
      </c>
      <c r="C115" s="16" t="str">
        <f t="shared" ca="1" si="16"/>
        <v>IC1754</v>
      </c>
      <c r="D115" s="16" t="str">
        <f t="shared" ca="1" si="21"/>
        <v>凌厉的玄铁魔杖</v>
      </c>
      <c r="E115" s="16" t="str">
        <f t="shared" ca="1" si="17"/>
        <v>凌厉的</v>
      </c>
      <c r="F115" s="16" t="str">
        <f t="shared" ca="1" si="18"/>
        <v>玄铁</v>
      </c>
      <c r="G115" s="16" t="str">
        <f t="shared" ca="1" si="19"/>
        <v>魔杖</v>
      </c>
      <c r="H115" s="16" t="str">
        <f t="shared" si="28"/>
        <v>b</v>
      </c>
      <c r="I115" s="19" t="s">
        <v>26</v>
      </c>
      <c r="J115" s="3" t="s">
        <v>30</v>
      </c>
      <c r="K115" s="16">
        <f t="shared" si="20"/>
        <v>9</v>
      </c>
      <c r="L115" s="16">
        <f t="shared" si="27"/>
        <v>1</v>
      </c>
      <c r="M115" s="16">
        <f>[1]武器表!$I115</f>
        <v>11</v>
      </c>
      <c r="N115" s="16">
        <f>[1]武器表!$J115</f>
        <v>2</v>
      </c>
      <c r="O115" s="16">
        <f>[1]武器表!$K115</f>
        <v>2</v>
      </c>
      <c r="P115" s="16">
        <f>[1]武器表!$L115</f>
        <v>1</v>
      </c>
      <c r="Q115" s="16">
        <f>[1]武器表!$M115</f>
        <v>1</v>
      </c>
      <c r="R115" s="16">
        <f>[1]武器表!$N115</f>
        <v>5</v>
      </c>
      <c r="S115" s="16">
        <f>[1]武器表!$O115</f>
        <v>1</v>
      </c>
      <c r="T115" s="16">
        <f>[1]武器表!$P115</f>
        <v>1</v>
      </c>
      <c r="U115" s="20">
        <f>[1]武器表!$Q115</f>
        <v>5.0000000000000001E-3</v>
      </c>
      <c r="V115" s="20">
        <f>[1]武器表!$R115</f>
        <v>2.5000000000000001E-3</v>
      </c>
      <c r="W115" s="20">
        <f>[1]武器表!$S115</f>
        <v>1.6666666666666666E-3</v>
      </c>
      <c r="X115" s="20">
        <f>[1]武器表!$AB115</f>
        <v>0.08</v>
      </c>
      <c r="Y115" s="16">
        <f>[1]武器表!V115</f>
        <v>1</v>
      </c>
      <c r="Z115" s="16">
        <f>[1]武器表!W115</f>
        <v>1</v>
      </c>
      <c r="AA115" s="16">
        <f>[1]武器表!X115</f>
        <v>1</v>
      </c>
      <c r="AB115" s="16">
        <f>[1]武器表!Y115</f>
        <v>1</v>
      </c>
      <c r="AC115" s="16">
        <f>[1]武器表!Z115</f>
        <v>1</v>
      </c>
      <c r="AD115" s="16">
        <f>[1]武器表!AA115</f>
        <v>3</v>
      </c>
      <c r="AE115" s="20">
        <f t="shared" si="22"/>
        <v>6.4000000000000001E-2</v>
      </c>
      <c r="AF115" s="20">
        <f t="shared" si="23"/>
        <v>6.4000000000000001E-2</v>
      </c>
      <c r="AG115" s="20">
        <f t="shared" si="24"/>
        <v>6.4000000000000001E-2</v>
      </c>
      <c r="AH115" s="20">
        <f t="shared" si="25"/>
        <v>6.4000000000000001E-2</v>
      </c>
      <c r="AI115" s="20">
        <f t="shared" si="26"/>
        <v>6.4000000000000001E-2</v>
      </c>
      <c r="AJ115" s="21"/>
      <c r="AK115" s="1" t="str">
        <f t="shared" si="15"/>
        <v>球3</v>
      </c>
      <c r="AL115" s="16">
        <v>3</v>
      </c>
      <c r="AM115" s="17" t="s">
        <v>1062</v>
      </c>
      <c r="AN115" s="16" t="s">
        <v>1085</v>
      </c>
    </row>
    <row r="116" spans="2:40" x14ac:dyDescent="0.2">
      <c r="B116" s="16">
        <v>114</v>
      </c>
      <c r="C116" s="16" t="str">
        <f t="shared" ca="1" si="16"/>
        <v>IC1781</v>
      </c>
      <c r="D116" s="16" t="str">
        <f t="shared" ca="1" si="21"/>
        <v>坚硬的晨曦权杖</v>
      </c>
      <c r="E116" s="16" t="str">
        <f t="shared" ca="1" si="17"/>
        <v>坚硬的</v>
      </c>
      <c r="F116" s="16" t="str">
        <f t="shared" ca="1" si="18"/>
        <v>晨曦</v>
      </c>
      <c r="G116" s="16" t="str">
        <f t="shared" ca="1" si="19"/>
        <v>权杖</v>
      </c>
      <c r="H116" s="16" t="str">
        <f t="shared" si="28"/>
        <v>b</v>
      </c>
      <c r="I116" s="19" t="s">
        <v>26</v>
      </c>
      <c r="J116" s="3" t="s">
        <v>30</v>
      </c>
      <c r="K116" s="16">
        <f t="shared" si="20"/>
        <v>9</v>
      </c>
      <c r="L116" s="16">
        <f t="shared" si="27"/>
        <v>2</v>
      </c>
      <c r="M116" s="16">
        <f>[1]武器表!$I116</f>
        <v>22</v>
      </c>
      <c r="N116" s="16">
        <f>[1]武器表!$J116</f>
        <v>5</v>
      </c>
      <c r="O116" s="16">
        <f>[1]武器表!$K116</f>
        <v>4</v>
      </c>
      <c r="P116" s="16">
        <f>[1]武器表!$L116</f>
        <v>2</v>
      </c>
      <c r="Q116" s="16">
        <f>[1]武器表!$M116</f>
        <v>3</v>
      </c>
      <c r="R116" s="16">
        <f>[1]武器表!$N116</f>
        <v>10</v>
      </c>
      <c r="S116" s="16">
        <f>[1]武器表!$O116</f>
        <v>3</v>
      </c>
      <c r="T116" s="16">
        <f>[1]武器表!$P116</f>
        <v>2</v>
      </c>
      <c r="U116" s="20">
        <f>[1]武器表!$Q116</f>
        <v>0.01</v>
      </c>
      <c r="V116" s="20">
        <f>[1]武器表!$R116</f>
        <v>7.4999999999999997E-3</v>
      </c>
      <c r="W116" s="20">
        <f>[1]武器表!$S116</f>
        <v>3.3333333333333331E-3</v>
      </c>
      <c r="X116" s="20">
        <f>[1]武器表!$AB116</f>
        <v>0.08</v>
      </c>
      <c r="Y116" s="16">
        <f>[1]武器表!V116</f>
        <v>1</v>
      </c>
      <c r="Z116" s="16">
        <f>[1]武器表!W116</f>
        <v>2</v>
      </c>
      <c r="AA116" s="16">
        <f>[1]武器表!X116</f>
        <v>2</v>
      </c>
      <c r="AB116" s="16">
        <f>[1]武器表!Y116</f>
        <v>2</v>
      </c>
      <c r="AC116" s="16">
        <f>[1]武器表!Z116</f>
        <v>2</v>
      </c>
      <c r="AD116" s="16">
        <f>[1]武器表!AA116</f>
        <v>6</v>
      </c>
      <c r="AE116" s="20">
        <f t="shared" si="22"/>
        <v>6.4000000000000001E-2</v>
      </c>
      <c r="AF116" s="20">
        <f t="shared" si="23"/>
        <v>6.4000000000000001E-2</v>
      </c>
      <c r="AG116" s="20">
        <f t="shared" si="24"/>
        <v>6.4000000000000001E-2</v>
      </c>
      <c r="AH116" s="20">
        <f t="shared" si="25"/>
        <v>6.4000000000000001E-2</v>
      </c>
      <c r="AI116" s="20">
        <f t="shared" si="26"/>
        <v>6.4000000000000001E-2</v>
      </c>
      <c r="AJ116" s="21"/>
      <c r="AK116" s="1" t="str">
        <f t="shared" si="15"/>
        <v>球4</v>
      </c>
      <c r="AL116" s="16">
        <v>4</v>
      </c>
      <c r="AM116" s="17" t="s">
        <v>1062</v>
      </c>
      <c r="AN116" s="16" t="s">
        <v>1086</v>
      </c>
    </row>
    <row r="117" spans="2:40" x14ac:dyDescent="0.2">
      <c r="B117" s="16">
        <v>115</v>
      </c>
      <c r="C117" s="16" t="str">
        <f t="shared" ca="1" si="16"/>
        <v>IC1758</v>
      </c>
      <c r="D117" s="16" t="str">
        <f t="shared" ca="1" si="21"/>
        <v>坚硬的空灵爪</v>
      </c>
      <c r="E117" s="16" t="str">
        <f t="shared" ca="1" si="17"/>
        <v>坚硬的</v>
      </c>
      <c r="F117" s="16" t="str">
        <f t="shared" ca="1" si="18"/>
        <v>空灵</v>
      </c>
      <c r="G117" s="16" t="str">
        <f t="shared" ca="1" si="19"/>
        <v>爪</v>
      </c>
      <c r="H117" s="16" t="str">
        <f t="shared" si="28"/>
        <v>b</v>
      </c>
      <c r="I117" s="19" t="s">
        <v>26</v>
      </c>
      <c r="J117" s="3" t="s">
        <v>30</v>
      </c>
      <c r="K117" s="16">
        <f t="shared" si="20"/>
        <v>9</v>
      </c>
      <c r="L117" s="16">
        <f t="shared" si="27"/>
        <v>3</v>
      </c>
      <c r="M117" s="16">
        <f>[1]武器表!$I117</f>
        <v>34</v>
      </c>
      <c r="N117" s="16">
        <f>[1]武器表!$J117</f>
        <v>7</v>
      </c>
      <c r="O117" s="16">
        <f>[1]武器表!$K117</f>
        <v>6</v>
      </c>
      <c r="P117" s="16">
        <f>[1]武器表!$L117</f>
        <v>3</v>
      </c>
      <c r="Q117" s="16">
        <f>[1]武器表!$M117</f>
        <v>4</v>
      </c>
      <c r="R117" s="16">
        <f>[1]武器表!$N117</f>
        <v>15</v>
      </c>
      <c r="S117" s="16">
        <f>[1]武器表!$O117</f>
        <v>4</v>
      </c>
      <c r="T117" s="16">
        <f>[1]武器表!$P117</f>
        <v>3</v>
      </c>
      <c r="U117" s="20">
        <f>[1]武器表!$Q117</f>
        <v>1.4999999999999999E-2</v>
      </c>
      <c r="V117" s="20">
        <f>[1]武器表!$R117</f>
        <v>0.01</v>
      </c>
      <c r="W117" s="20">
        <f>[1]武器表!$S117</f>
        <v>5.0000000000000001E-3</v>
      </c>
      <c r="X117" s="20">
        <f>[1]武器表!$AB117</f>
        <v>0.08</v>
      </c>
      <c r="Y117" s="16">
        <f>[1]武器表!V117</f>
        <v>2</v>
      </c>
      <c r="Z117" s="16">
        <f>[1]武器表!W117</f>
        <v>3</v>
      </c>
      <c r="AA117" s="16">
        <f>[1]武器表!X117</f>
        <v>3</v>
      </c>
      <c r="AB117" s="16">
        <f>[1]武器表!Y117</f>
        <v>3</v>
      </c>
      <c r="AC117" s="16">
        <f>[1]武器表!Z117</f>
        <v>3</v>
      </c>
      <c r="AD117" s="16">
        <f>[1]武器表!AA117</f>
        <v>9</v>
      </c>
      <c r="AE117" s="20">
        <f t="shared" si="22"/>
        <v>6.4000000000000001E-2</v>
      </c>
      <c r="AF117" s="20">
        <f t="shared" si="23"/>
        <v>6.4000000000000001E-2</v>
      </c>
      <c r="AG117" s="20">
        <f t="shared" si="24"/>
        <v>6.4000000000000001E-2</v>
      </c>
      <c r="AH117" s="20">
        <f t="shared" si="25"/>
        <v>6.4000000000000001E-2</v>
      </c>
      <c r="AI117" s="20">
        <f t="shared" si="26"/>
        <v>6.4000000000000001E-2</v>
      </c>
      <c r="AJ117" s="21"/>
      <c r="AK117" s="1" t="str">
        <f t="shared" si="15"/>
        <v>球5</v>
      </c>
      <c r="AL117" s="16">
        <v>5</v>
      </c>
      <c r="AM117" s="17" t="s">
        <v>1062</v>
      </c>
      <c r="AN117" s="16" t="s">
        <v>1087</v>
      </c>
    </row>
    <row r="118" spans="2:40" x14ac:dyDescent="0.2">
      <c r="B118" s="16">
        <v>116</v>
      </c>
      <c r="C118" s="16" t="str">
        <f t="shared" ca="1" si="16"/>
        <v>IC1758</v>
      </c>
      <c r="D118" s="16" t="str">
        <f t="shared" ca="1" si="21"/>
        <v>优质的虚幻魔杖</v>
      </c>
      <c r="E118" s="16" t="str">
        <f t="shared" ca="1" si="17"/>
        <v>优质的</v>
      </c>
      <c r="F118" s="16" t="str">
        <f t="shared" ca="1" si="18"/>
        <v>虚幻</v>
      </c>
      <c r="G118" s="16" t="str">
        <f t="shared" ca="1" si="19"/>
        <v>魔杖</v>
      </c>
      <c r="H118" s="16" t="str">
        <f t="shared" si="28"/>
        <v>b</v>
      </c>
      <c r="I118" s="19" t="s">
        <v>26</v>
      </c>
      <c r="J118" s="3" t="s">
        <v>30</v>
      </c>
      <c r="K118" s="16">
        <f t="shared" si="20"/>
        <v>9</v>
      </c>
      <c r="L118" s="16">
        <f t="shared" si="27"/>
        <v>4</v>
      </c>
      <c r="M118" s="16">
        <f>[1]武器表!$I118</f>
        <v>45</v>
      </c>
      <c r="N118" s="16">
        <f>[1]武器表!$J118</f>
        <v>10</v>
      </c>
      <c r="O118" s="16">
        <f>[1]武器表!$K118</f>
        <v>8</v>
      </c>
      <c r="P118" s="16">
        <f>[1]武器表!$L118</f>
        <v>4</v>
      </c>
      <c r="Q118" s="16">
        <f>[1]武器表!$M118</f>
        <v>6</v>
      </c>
      <c r="R118" s="16">
        <f>[1]武器表!$N118</f>
        <v>19</v>
      </c>
      <c r="S118" s="16">
        <f>[1]武器表!$O118</f>
        <v>5</v>
      </c>
      <c r="T118" s="16">
        <f>[1]武器表!$P118</f>
        <v>4</v>
      </c>
      <c r="U118" s="20">
        <f>[1]武器表!$Q118</f>
        <v>0.02</v>
      </c>
      <c r="V118" s="20">
        <f>[1]武器表!$R118</f>
        <v>1.2500000000000001E-2</v>
      </c>
      <c r="W118" s="20">
        <f>[1]武器表!$S118</f>
        <v>6.6666666666666662E-3</v>
      </c>
      <c r="X118" s="20">
        <f>[1]武器表!$AB118</f>
        <v>0.08</v>
      </c>
      <c r="Y118" s="16">
        <f>[1]武器表!V118</f>
        <v>3</v>
      </c>
      <c r="Z118" s="16">
        <f>[1]武器表!W118</f>
        <v>4</v>
      </c>
      <c r="AA118" s="16">
        <f>[1]武器表!X118</f>
        <v>4</v>
      </c>
      <c r="AB118" s="16">
        <f>[1]武器表!Y118</f>
        <v>4</v>
      </c>
      <c r="AC118" s="16">
        <f>[1]武器表!Z118</f>
        <v>5</v>
      </c>
      <c r="AD118" s="16">
        <f>[1]武器表!AA118</f>
        <v>12</v>
      </c>
      <c r="AE118" s="20">
        <f t="shared" si="22"/>
        <v>6.4000000000000001E-2</v>
      </c>
      <c r="AF118" s="20">
        <f t="shared" si="23"/>
        <v>6.4000000000000001E-2</v>
      </c>
      <c r="AG118" s="20">
        <f t="shared" si="24"/>
        <v>6.4000000000000001E-2</v>
      </c>
      <c r="AH118" s="20">
        <f t="shared" si="25"/>
        <v>6.4000000000000001E-2</v>
      </c>
      <c r="AI118" s="20">
        <f t="shared" si="26"/>
        <v>6.4000000000000001E-2</v>
      </c>
      <c r="AJ118" s="21"/>
      <c r="AK118" s="1" t="str">
        <f t="shared" si="15"/>
        <v>球6</v>
      </c>
      <c r="AL118" s="16">
        <v>6</v>
      </c>
      <c r="AM118" s="17" t="s">
        <v>1062</v>
      </c>
      <c r="AN118" s="16" t="s">
        <v>1088</v>
      </c>
    </row>
    <row r="119" spans="2:40" x14ac:dyDescent="0.2">
      <c r="B119" s="16">
        <v>117</v>
      </c>
      <c r="C119" s="16" t="str">
        <f t="shared" ca="1" si="16"/>
        <v>IC1776</v>
      </c>
      <c r="D119" s="16" t="str">
        <f t="shared" ca="1" si="21"/>
        <v>发亮的晨曦魔杖</v>
      </c>
      <c r="E119" s="16" t="str">
        <f t="shared" ca="1" si="17"/>
        <v>发亮的</v>
      </c>
      <c r="F119" s="16" t="str">
        <f t="shared" ca="1" si="18"/>
        <v>晨曦</v>
      </c>
      <c r="G119" s="16" t="str">
        <f t="shared" ca="1" si="19"/>
        <v>魔杖</v>
      </c>
      <c r="H119" s="16" t="str">
        <f t="shared" si="28"/>
        <v>b</v>
      </c>
      <c r="I119" s="19" t="s">
        <v>26</v>
      </c>
      <c r="J119" s="3" t="s">
        <v>30</v>
      </c>
      <c r="K119" s="16">
        <f t="shared" si="20"/>
        <v>9</v>
      </c>
      <c r="L119" s="16">
        <f t="shared" si="27"/>
        <v>5</v>
      </c>
      <c r="M119" s="16">
        <f>[1]武器表!$I119</f>
        <v>56</v>
      </c>
      <c r="N119" s="16">
        <f>[1]武器表!$J119</f>
        <v>12</v>
      </c>
      <c r="O119" s="16">
        <f>[1]武器表!$K119</f>
        <v>10</v>
      </c>
      <c r="P119" s="16">
        <f>[1]武器表!$L119</f>
        <v>6</v>
      </c>
      <c r="Q119" s="16">
        <f>[1]武器表!$M119</f>
        <v>7</v>
      </c>
      <c r="R119" s="16">
        <f>[1]武器表!$N119</f>
        <v>24</v>
      </c>
      <c r="S119" s="16">
        <f>[1]武器表!$O119</f>
        <v>7</v>
      </c>
      <c r="T119" s="16">
        <f>[1]武器表!$P119</f>
        <v>5</v>
      </c>
      <c r="U119" s="20">
        <f>[1]武器表!$Q119</f>
        <v>2.5000000000000001E-2</v>
      </c>
      <c r="V119" s="20">
        <f>[1]武器表!$R119</f>
        <v>1.7500000000000002E-2</v>
      </c>
      <c r="W119" s="20">
        <f>[1]武器表!$S119</f>
        <v>8.3333333333333332E-3</v>
      </c>
      <c r="X119" s="20">
        <f>[1]武器表!$AB119</f>
        <v>8.4666666666666668E-2</v>
      </c>
      <c r="Y119" s="16">
        <f>[1]武器表!V119</f>
        <v>4</v>
      </c>
      <c r="Z119" s="16">
        <f>[1]武器表!W119</f>
        <v>5</v>
      </c>
      <c r="AA119" s="16">
        <f>[1]武器表!X119</f>
        <v>5</v>
      </c>
      <c r="AB119" s="16">
        <f>[1]武器表!Y119</f>
        <v>5</v>
      </c>
      <c r="AC119" s="16">
        <f>[1]武器表!Z119</f>
        <v>6</v>
      </c>
      <c r="AD119" s="16">
        <f>[1]武器表!AA119</f>
        <v>14</v>
      </c>
      <c r="AE119" s="20">
        <f t="shared" si="22"/>
        <v>6.773333333333334E-2</v>
      </c>
      <c r="AF119" s="20">
        <f t="shared" si="23"/>
        <v>6.773333333333334E-2</v>
      </c>
      <c r="AG119" s="20">
        <f t="shared" si="24"/>
        <v>6.773333333333334E-2</v>
      </c>
      <c r="AH119" s="20">
        <f t="shared" si="25"/>
        <v>6.773333333333334E-2</v>
      </c>
      <c r="AI119" s="20">
        <f t="shared" si="26"/>
        <v>6.773333333333334E-2</v>
      </c>
      <c r="AJ119" s="21"/>
      <c r="AK119" s="1" t="str">
        <f t="shared" si="15"/>
        <v>球7</v>
      </c>
      <c r="AL119" s="16">
        <v>7</v>
      </c>
      <c r="AM119" s="17" t="s">
        <v>1062</v>
      </c>
      <c r="AN119" s="16" t="s">
        <v>1089</v>
      </c>
    </row>
    <row r="120" spans="2:40" x14ac:dyDescent="0.2">
      <c r="B120" s="16">
        <v>118</v>
      </c>
      <c r="C120" s="16" t="str">
        <f t="shared" ca="1" si="16"/>
        <v>IC1781</v>
      </c>
      <c r="D120" s="16" t="str">
        <f t="shared" ca="1" si="21"/>
        <v>优质的魔王魔杖</v>
      </c>
      <c r="E120" s="16" t="str">
        <f t="shared" ca="1" si="17"/>
        <v>优质的</v>
      </c>
      <c r="F120" s="16" t="str">
        <f t="shared" ca="1" si="18"/>
        <v>魔王</v>
      </c>
      <c r="G120" s="16" t="str">
        <f t="shared" ca="1" si="19"/>
        <v>魔杖</v>
      </c>
      <c r="H120" s="16" t="str">
        <f t="shared" si="28"/>
        <v>b</v>
      </c>
      <c r="I120" s="19" t="s">
        <v>26</v>
      </c>
      <c r="J120" s="3" t="s">
        <v>30</v>
      </c>
      <c r="K120" s="16">
        <f t="shared" si="20"/>
        <v>9</v>
      </c>
      <c r="L120" s="16">
        <f t="shared" si="27"/>
        <v>6</v>
      </c>
      <c r="M120" s="16">
        <f>[1]武器表!$I120</f>
        <v>67</v>
      </c>
      <c r="N120" s="16">
        <f>[1]武器表!$J120</f>
        <v>14</v>
      </c>
      <c r="O120" s="16">
        <f>[1]武器表!$K120</f>
        <v>12</v>
      </c>
      <c r="P120" s="16">
        <f>[1]武器表!$L120</f>
        <v>7</v>
      </c>
      <c r="Q120" s="16">
        <f>[1]武器表!$M120</f>
        <v>8</v>
      </c>
      <c r="R120" s="16">
        <f>[1]武器表!$N120</f>
        <v>29</v>
      </c>
      <c r="S120" s="16">
        <f>[1]武器表!$O120</f>
        <v>8</v>
      </c>
      <c r="T120" s="16">
        <f>[1]武器表!$P120</f>
        <v>6</v>
      </c>
      <c r="U120" s="20">
        <f>[1]武器表!$Q120</f>
        <v>0.03</v>
      </c>
      <c r="V120" s="20">
        <f>[1]武器表!$R120</f>
        <v>0.02</v>
      </c>
      <c r="W120" s="20">
        <f>[1]武器表!$S120</f>
        <v>0.01</v>
      </c>
      <c r="X120" s="20">
        <f>[1]武器表!$AB120</f>
        <v>0.10066666666666667</v>
      </c>
      <c r="Y120" s="16">
        <f>[1]武器表!V120</f>
        <v>4</v>
      </c>
      <c r="Z120" s="16">
        <f>[1]武器表!W120</f>
        <v>6</v>
      </c>
      <c r="AA120" s="16">
        <f>[1]武器表!X120</f>
        <v>6</v>
      </c>
      <c r="AB120" s="16">
        <f>[1]武器表!Y120</f>
        <v>6</v>
      </c>
      <c r="AC120" s="16">
        <f>[1]武器表!Z120</f>
        <v>7</v>
      </c>
      <c r="AD120" s="16">
        <f>[1]武器表!AA120</f>
        <v>17</v>
      </c>
      <c r="AE120" s="20">
        <f t="shared" si="22"/>
        <v>8.0533333333333346E-2</v>
      </c>
      <c r="AF120" s="20">
        <f t="shared" si="23"/>
        <v>8.0533333333333346E-2</v>
      </c>
      <c r="AG120" s="20">
        <f t="shared" si="24"/>
        <v>8.0533333333333346E-2</v>
      </c>
      <c r="AH120" s="20">
        <f t="shared" si="25"/>
        <v>8.0533333333333346E-2</v>
      </c>
      <c r="AI120" s="20">
        <f t="shared" si="26"/>
        <v>8.0533333333333346E-2</v>
      </c>
      <c r="AJ120" s="21"/>
      <c r="AK120" s="1" t="str">
        <f t="shared" si="15"/>
        <v>球8</v>
      </c>
      <c r="AL120" s="16">
        <v>8</v>
      </c>
      <c r="AM120" s="17" t="s">
        <v>1062</v>
      </c>
      <c r="AN120" s="16" t="s">
        <v>1090</v>
      </c>
    </row>
    <row r="121" spans="2:40" x14ac:dyDescent="0.2">
      <c r="B121" s="16">
        <v>119</v>
      </c>
      <c r="C121" s="16" t="str">
        <f t="shared" ca="1" si="16"/>
        <v>IC1765</v>
      </c>
      <c r="D121" s="16" t="str">
        <f t="shared" ca="1" si="21"/>
        <v>优质的玄铁爪</v>
      </c>
      <c r="E121" s="16" t="str">
        <f t="shared" ca="1" si="17"/>
        <v>优质的</v>
      </c>
      <c r="F121" s="16" t="str">
        <f t="shared" ca="1" si="18"/>
        <v>玄铁</v>
      </c>
      <c r="G121" s="16" t="str">
        <f t="shared" ca="1" si="19"/>
        <v>爪</v>
      </c>
      <c r="H121" s="16" t="str">
        <f t="shared" si="28"/>
        <v>b</v>
      </c>
      <c r="I121" s="19" t="s">
        <v>26</v>
      </c>
      <c r="J121" s="3" t="s">
        <v>30</v>
      </c>
      <c r="K121" s="16">
        <f t="shared" si="20"/>
        <v>9</v>
      </c>
      <c r="L121" s="16">
        <f t="shared" si="27"/>
        <v>7</v>
      </c>
      <c r="M121" s="16">
        <f>[1]武器表!$I121</f>
        <v>78</v>
      </c>
      <c r="N121" s="16">
        <f>[1]武器表!$J121</f>
        <v>17</v>
      </c>
      <c r="O121" s="16">
        <f>[1]武器表!$K121</f>
        <v>14</v>
      </c>
      <c r="P121" s="16">
        <f>[1]武器表!$L121</f>
        <v>8</v>
      </c>
      <c r="Q121" s="16">
        <f>[1]武器表!$M121</f>
        <v>10</v>
      </c>
      <c r="R121" s="16">
        <f>[1]武器表!$N121</f>
        <v>34</v>
      </c>
      <c r="S121" s="16">
        <f>[1]武器表!$O121</f>
        <v>9</v>
      </c>
      <c r="T121" s="16">
        <f>[1]武器表!$P121</f>
        <v>7</v>
      </c>
      <c r="U121" s="20">
        <f>[1]武器表!$Q121</f>
        <v>3.5000000000000003E-2</v>
      </c>
      <c r="V121" s="20">
        <f>[1]武器表!$R121</f>
        <v>2.2499999999999999E-2</v>
      </c>
      <c r="W121" s="20">
        <f>[1]武器表!$S121</f>
        <v>1.1666666666666667E-2</v>
      </c>
      <c r="X121" s="20">
        <f>[1]武器表!$AB121</f>
        <v>0.11800000000000001</v>
      </c>
      <c r="Y121" s="16">
        <f>[1]武器表!V121</f>
        <v>5</v>
      </c>
      <c r="Z121" s="16">
        <f>[1]武器表!W121</f>
        <v>7</v>
      </c>
      <c r="AA121" s="16">
        <f>[1]武器表!X121</f>
        <v>7</v>
      </c>
      <c r="AB121" s="16">
        <f>[1]武器表!Y121</f>
        <v>7</v>
      </c>
      <c r="AC121" s="16">
        <f>[1]武器表!Z121</f>
        <v>8</v>
      </c>
      <c r="AD121" s="16">
        <f>[1]武器表!AA121</f>
        <v>20</v>
      </c>
      <c r="AE121" s="20">
        <f t="shared" si="22"/>
        <v>9.4400000000000012E-2</v>
      </c>
      <c r="AF121" s="20">
        <f t="shared" si="23"/>
        <v>9.4400000000000012E-2</v>
      </c>
      <c r="AG121" s="20">
        <f t="shared" si="24"/>
        <v>9.4400000000000012E-2</v>
      </c>
      <c r="AH121" s="20">
        <f t="shared" si="25"/>
        <v>9.4400000000000012E-2</v>
      </c>
      <c r="AI121" s="20">
        <f t="shared" si="26"/>
        <v>9.4400000000000012E-2</v>
      </c>
      <c r="AJ121" s="21"/>
      <c r="AK121" s="1" t="str">
        <f t="shared" si="15"/>
        <v>弓1</v>
      </c>
      <c r="AL121" s="16">
        <v>1</v>
      </c>
      <c r="AM121" s="17" t="s">
        <v>1063</v>
      </c>
      <c r="AN121" s="16" t="s">
        <v>1091</v>
      </c>
    </row>
    <row r="122" spans="2:40" x14ac:dyDescent="0.2">
      <c r="B122" s="16">
        <v>120</v>
      </c>
      <c r="C122" s="16" t="str">
        <f t="shared" ca="1" si="16"/>
        <v>IC1758</v>
      </c>
      <c r="D122" s="16" t="str">
        <f t="shared" ca="1" si="21"/>
        <v>凌厉的水晶魔杖</v>
      </c>
      <c r="E122" s="16" t="str">
        <f t="shared" ca="1" si="17"/>
        <v>凌厉的</v>
      </c>
      <c r="F122" s="16" t="str">
        <f t="shared" ca="1" si="18"/>
        <v>水晶</v>
      </c>
      <c r="G122" s="16" t="str">
        <f t="shared" ca="1" si="19"/>
        <v>魔杖</v>
      </c>
      <c r="H122" s="16" t="str">
        <f t="shared" si="28"/>
        <v>b</v>
      </c>
      <c r="I122" s="19" t="s">
        <v>26</v>
      </c>
      <c r="J122" s="3" t="s">
        <v>30</v>
      </c>
      <c r="K122" s="16">
        <f t="shared" si="20"/>
        <v>9</v>
      </c>
      <c r="L122" s="16">
        <f t="shared" si="27"/>
        <v>8</v>
      </c>
      <c r="M122" s="16">
        <f>[1]武器表!$I122</f>
        <v>90</v>
      </c>
      <c r="N122" s="16">
        <f>[1]武器表!$J122</f>
        <v>19</v>
      </c>
      <c r="O122" s="16">
        <f>[1]武器表!$K122</f>
        <v>16</v>
      </c>
      <c r="P122" s="16">
        <f>[1]武器表!$L122</f>
        <v>9</v>
      </c>
      <c r="Q122" s="16">
        <f>[1]武器表!$M122</f>
        <v>11</v>
      </c>
      <c r="R122" s="16">
        <f>[1]武器表!$N122</f>
        <v>39</v>
      </c>
      <c r="S122" s="16">
        <f>[1]武器表!$O122</f>
        <v>11</v>
      </c>
      <c r="T122" s="16">
        <f>[1]武器表!$P122</f>
        <v>8</v>
      </c>
      <c r="U122" s="20">
        <f>[1]武器表!$Q122</f>
        <v>0.04</v>
      </c>
      <c r="V122" s="20">
        <f>[1]武器表!$R122</f>
        <v>2.75E-2</v>
      </c>
      <c r="W122" s="20">
        <f>[1]武器表!$S122</f>
        <v>1.3333333333333332E-2</v>
      </c>
      <c r="X122" s="20">
        <f>[1]武器表!$AB122</f>
        <v>0.13533333333333333</v>
      </c>
      <c r="Y122" s="16">
        <f>[1]武器表!V122</f>
        <v>6</v>
      </c>
      <c r="Z122" s="16">
        <f>[1]武器表!W122</f>
        <v>8</v>
      </c>
      <c r="AA122" s="16">
        <f>[1]武器表!X122</f>
        <v>8</v>
      </c>
      <c r="AB122" s="16">
        <f>[1]武器表!Y122</f>
        <v>8</v>
      </c>
      <c r="AC122" s="16">
        <f>[1]武器表!Z122</f>
        <v>9</v>
      </c>
      <c r="AD122" s="16">
        <f>[1]武器表!AA122</f>
        <v>23</v>
      </c>
      <c r="AE122" s="20">
        <f t="shared" si="22"/>
        <v>0.10826666666666668</v>
      </c>
      <c r="AF122" s="20">
        <f t="shared" si="23"/>
        <v>0.10826666666666668</v>
      </c>
      <c r="AG122" s="20">
        <f t="shared" si="24"/>
        <v>0.10826666666666668</v>
      </c>
      <c r="AH122" s="20">
        <f t="shared" si="25"/>
        <v>0.10826666666666668</v>
      </c>
      <c r="AI122" s="20">
        <f t="shared" si="26"/>
        <v>0.10826666666666668</v>
      </c>
      <c r="AJ122" s="21"/>
      <c r="AK122" s="1" t="str">
        <f t="shared" si="15"/>
        <v>弓2</v>
      </c>
      <c r="AL122" s="16">
        <v>2</v>
      </c>
      <c r="AM122" s="17" t="s">
        <v>1063</v>
      </c>
      <c r="AN122" s="16" t="s">
        <v>1092</v>
      </c>
    </row>
    <row r="123" spans="2:40" x14ac:dyDescent="0.2">
      <c r="B123" s="16">
        <v>121</v>
      </c>
      <c r="C123" s="16" t="str">
        <f t="shared" ca="1" si="16"/>
        <v>IC1760</v>
      </c>
      <c r="D123" s="16" t="str">
        <f t="shared" ca="1" si="21"/>
        <v>普通的女神权杖</v>
      </c>
      <c r="E123" s="16" t="str">
        <f t="shared" ca="1" si="17"/>
        <v>普通的</v>
      </c>
      <c r="F123" s="16" t="str">
        <f t="shared" ca="1" si="18"/>
        <v>女神</v>
      </c>
      <c r="G123" s="16" t="str">
        <f t="shared" ca="1" si="19"/>
        <v>权杖</v>
      </c>
      <c r="H123" s="16" t="str">
        <f t="shared" si="28"/>
        <v>c</v>
      </c>
      <c r="I123" s="19" t="s">
        <v>26</v>
      </c>
      <c r="J123" s="3" t="s">
        <v>30</v>
      </c>
      <c r="K123" s="16">
        <f t="shared" si="20"/>
        <v>9</v>
      </c>
      <c r="L123" s="16">
        <f t="shared" si="27"/>
        <v>1</v>
      </c>
      <c r="M123" s="16">
        <f>[1]武器表!$I123</f>
        <v>13</v>
      </c>
      <c r="N123" s="16">
        <f>[1]武器表!$J123</f>
        <v>0</v>
      </c>
      <c r="O123" s="16">
        <f>[1]武器表!$K123</f>
        <v>0</v>
      </c>
      <c r="P123" s="16">
        <f>[1]武器表!$L123</f>
        <v>0</v>
      </c>
      <c r="Q123" s="16">
        <f>[1]武器表!$M123</f>
        <v>0</v>
      </c>
      <c r="R123" s="16">
        <f>[1]武器表!$N123</f>
        <v>0</v>
      </c>
      <c r="S123" s="16">
        <f>[1]武器表!$O123</f>
        <v>0</v>
      </c>
      <c r="T123" s="16">
        <f>[1]武器表!$P123</f>
        <v>0</v>
      </c>
      <c r="U123" s="20">
        <f>[1]武器表!$Q123</f>
        <v>0</v>
      </c>
      <c r="V123" s="20">
        <f>[1]武器表!$R123</f>
        <v>0</v>
      </c>
      <c r="W123" s="20">
        <f>[1]武器表!$S123</f>
        <v>0</v>
      </c>
      <c r="X123" s="20">
        <f>[1]武器表!$AB123</f>
        <v>0</v>
      </c>
      <c r="Y123" s="16">
        <f>[1]武器表!V123</f>
        <v>0</v>
      </c>
      <c r="Z123" s="16">
        <f>[1]武器表!W123</f>
        <v>0</v>
      </c>
      <c r="AA123" s="16">
        <f>[1]武器表!X123</f>
        <v>0</v>
      </c>
      <c r="AB123" s="16">
        <f>[1]武器表!Y123</f>
        <v>0</v>
      </c>
      <c r="AC123" s="16">
        <f>[1]武器表!Z123</f>
        <v>0</v>
      </c>
      <c r="AD123" s="16">
        <f>[1]武器表!AA123</f>
        <v>0</v>
      </c>
      <c r="AE123" s="20">
        <f t="shared" si="22"/>
        <v>0</v>
      </c>
      <c r="AF123" s="20">
        <f t="shared" si="23"/>
        <v>0</v>
      </c>
      <c r="AG123" s="20">
        <f t="shared" si="24"/>
        <v>0</v>
      </c>
      <c r="AH123" s="20">
        <f t="shared" si="25"/>
        <v>0</v>
      </c>
      <c r="AI123" s="20">
        <f t="shared" si="26"/>
        <v>0</v>
      </c>
      <c r="AJ123" s="21"/>
      <c r="AK123" s="1" t="str">
        <f t="shared" si="15"/>
        <v>弓3</v>
      </c>
      <c r="AL123" s="16">
        <v>3</v>
      </c>
      <c r="AM123" s="17" t="s">
        <v>1063</v>
      </c>
      <c r="AN123" s="16" t="s">
        <v>1093</v>
      </c>
    </row>
    <row r="124" spans="2:40" x14ac:dyDescent="0.2">
      <c r="B124" s="16">
        <v>122</v>
      </c>
      <c r="C124" s="16" t="str">
        <f t="shared" ca="1" si="16"/>
        <v>IC1760</v>
      </c>
      <c r="D124" s="16" t="str">
        <f t="shared" ca="1" si="21"/>
        <v>破旧的卡尼亚爪</v>
      </c>
      <c r="E124" s="16" t="str">
        <f t="shared" ca="1" si="17"/>
        <v>破旧的</v>
      </c>
      <c r="F124" s="16" t="str">
        <f t="shared" ca="1" si="18"/>
        <v>卡尼亚</v>
      </c>
      <c r="G124" s="16" t="str">
        <f t="shared" ca="1" si="19"/>
        <v>爪</v>
      </c>
      <c r="H124" s="16" t="str">
        <f t="shared" si="28"/>
        <v>c</v>
      </c>
      <c r="I124" s="19" t="s">
        <v>26</v>
      </c>
      <c r="J124" s="3" t="s">
        <v>30</v>
      </c>
      <c r="K124" s="16">
        <f t="shared" si="20"/>
        <v>9</v>
      </c>
      <c r="L124" s="16">
        <f t="shared" si="27"/>
        <v>2</v>
      </c>
      <c r="M124" s="16">
        <f>[1]武器表!$I124</f>
        <v>26</v>
      </c>
      <c r="N124" s="16">
        <f>[1]武器表!$J124</f>
        <v>0</v>
      </c>
      <c r="O124" s="16">
        <f>[1]武器表!$K124</f>
        <v>0</v>
      </c>
      <c r="P124" s="16">
        <f>[1]武器表!$L124</f>
        <v>0</v>
      </c>
      <c r="Q124" s="16">
        <f>[1]武器表!$M124</f>
        <v>0</v>
      </c>
      <c r="R124" s="16">
        <f>[1]武器表!$N124</f>
        <v>0</v>
      </c>
      <c r="S124" s="16">
        <f>[1]武器表!$O124</f>
        <v>0</v>
      </c>
      <c r="T124" s="16">
        <f>[1]武器表!$P124</f>
        <v>0</v>
      </c>
      <c r="U124" s="20">
        <f>[1]武器表!$Q124</f>
        <v>0</v>
      </c>
      <c r="V124" s="20">
        <f>[1]武器表!$R124</f>
        <v>0</v>
      </c>
      <c r="W124" s="20">
        <f>[1]武器表!$S124</f>
        <v>0</v>
      </c>
      <c r="X124" s="20">
        <f>[1]武器表!$AB124</f>
        <v>0</v>
      </c>
      <c r="Y124" s="16">
        <f>[1]武器表!V124</f>
        <v>0</v>
      </c>
      <c r="Z124" s="16">
        <f>[1]武器表!W124</f>
        <v>0</v>
      </c>
      <c r="AA124" s="16">
        <f>[1]武器表!X124</f>
        <v>0</v>
      </c>
      <c r="AB124" s="16">
        <f>[1]武器表!Y124</f>
        <v>0</v>
      </c>
      <c r="AC124" s="16">
        <f>[1]武器表!Z124</f>
        <v>0</v>
      </c>
      <c r="AD124" s="16">
        <f>[1]武器表!AA124</f>
        <v>0</v>
      </c>
      <c r="AE124" s="20">
        <f t="shared" si="22"/>
        <v>0</v>
      </c>
      <c r="AF124" s="20">
        <f t="shared" si="23"/>
        <v>0</v>
      </c>
      <c r="AG124" s="20">
        <f t="shared" si="24"/>
        <v>0</v>
      </c>
      <c r="AH124" s="20">
        <f t="shared" si="25"/>
        <v>0</v>
      </c>
      <c r="AI124" s="20">
        <f t="shared" si="26"/>
        <v>0</v>
      </c>
      <c r="AJ124" s="21"/>
      <c r="AK124" s="1" t="str">
        <f t="shared" si="15"/>
        <v>弓4</v>
      </c>
      <c r="AL124" s="16">
        <v>4</v>
      </c>
      <c r="AM124" s="17" t="s">
        <v>1063</v>
      </c>
      <c r="AN124" s="16" t="s">
        <v>1094</v>
      </c>
    </row>
    <row r="125" spans="2:40" x14ac:dyDescent="0.2">
      <c r="B125" s="16">
        <v>123</v>
      </c>
      <c r="C125" s="16" t="str">
        <f t="shared" ca="1" si="16"/>
        <v>IC1781</v>
      </c>
      <c r="D125" s="16" t="str">
        <f t="shared" ca="1" si="21"/>
        <v>普通的虚幻魔杖</v>
      </c>
      <c r="E125" s="16" t="str">
        <f t="shared" ca="1" si="17"/>
        <v>普通的</v>
      </c>
      <c r="F125" s="16" t="str">
        <f t="shared" ca="1" si="18"/>
        <v>虚幻</v>
      </c>
      <c r="G125" s="16" t="str">
        <f t="shared" ca="1" si="19"/>
        <v>魔杖</v>
      </c>
      <c r="H125" s="16" t="str">
        <f t="shared" si="28"/>
        <v>c</v>
      </c>
      <c r="I125" s="19" t="s">
        <v>26</v>
      </c>
      <c r="J125" s="3" t="s">
        <v>30</v>
      </c>
      <c r="K125" s="16">
        <f t="shared" si="20"/>
        <v>9</v>
      </c>
      <c r="L125" s="16">
        <f t="shared" si="27"/>
        <v>3</v>
      </c>
      <c r="M125" s="16">
        <f>[1]武器表!$I125</f>
        <v>38</v>
      </c>
      <c r="N125" s="16">
        <f>[1]武器表!$J125</f>
        <v>0</v>
      </c>
      <c r="O125" s="16">
        <f>[1]武器表!$K125</f>
        <v>0</v>
      </c>
      <c r="P125" s="16">
        <f>[1]武器表!$L125</f>
        <v>0</v>
      </c>
      <c r="Q125" s="16">
        <f>[1]武器表!$M125</f>
        <v>0</v>
      </c>
      <c r="R125" s="16">
        <f>[1]武器表!$N125</f>
        <v>0</v>
      </c>
      <c r="S125" s="16">
        <f>[1]武器表!$O125</f>
        <v>0</v>
      </c>
      <c r="T125" s="16">
        <f>[1]武器表!$P125</f>
        <v>0</v>
      </c>
      <c r="U125" s="20">
        <f>[1]武器表!$Q125</f>
        <v>0</v>
      </c>
      <c r="V125" s="20">
        <f>[1]武器表!$R125</f>
        <v>0</v>
      </c>
      <c r="W125" s="20">
        <f>[1]武器表!$S125</f>
        <v>0</v>
      </c>
      <c r="X125" s="20">
        <f>[1]武器表!$AB125</f>
        <v>0</v>
      </c>
      <c r="Y125" s="16">
        <f>[1]武器表!V125</f>
        <v>0</v>
      </c>
      <c r="Z125" s="16">
        <f>[1]武器表!W125</f>
        <v>0</v>
      </c>
      <c r="AA125" s="16">
        <f>[1]武器表!X125</f>
        <v>0</v>
      </c>
      <c r="AB125" s="16">
        <f>[1]武器表!Y125</f>
        <v>0</v>
      </c>
      <c r="AC125" s="16">
        <f>[1]武器表!Z125</f>
        <v>0</v>
      </c>
      <c r="AD125" s="16">
        <f>[1]武器表!AA125</f>
        <v>0</v>
      </c>
      <c r="AE125" s="20">
        <f t="shared" si="22"/>
        <v>0</v>
      </c>
      <c r="AF125" s="20">
        <f t="shared" si="23"/>
        <v>0</v>
      </c>
      <c r="AG125" s="20">
        <f t="shared" si="24"/>
        <v>0</v>
      </c>
      <c r="AH125" s="20">
        <f t="shared" si="25"/>
        <v>0</v>
      </c>
      <c r="AI125" s="20">
        <f t="shared" si="26"/>
        <v>0</v>
      </c>
      <c r="AJ125" s="21"/>
      <c r="AK125" s="1" t="str">
        <f t="shared" si="15"/>
        <v>弓5</v>
      </c>
      <c r="AL125" s="16">
        <v>5</v>
      </c>
      <c r="AM125" s="17" t="s">
        <v>1063</v>
      </c>
      <c r="AN125" s="16" t="s">
        <v>1095</v>
      </c>
    </row>
    <row r="126" spans="2:40" x14ac:dyDescent="0.2">
      <c r="B126" s="16">
        <v>124</v>
      </c>
      <c r="C126" s="16" t="str">
        <f t="shared" ca="1" si="16"/>
        <v>IC1758</v>
      </c>
      <c r="D126" s="16" t="str">
        <f t="shared" ca="1" si="21"/>
        <v>破旧的晨曦魔杖</v>
      </c>
      <c r="E126" s="16" t="str">
        <f t="shared" ca="1" si="17"/>
        <v>破旧的</v>
      </c>
      <c r="F126" s="16" t="str">
        <f t="shared" ca="1" si="18"/>
        <v>晨曦</v>
      </c>
      <c r="G126" s="16" t="str">
        <f t="shared" ca="1" si="19"/>
        <v>魔杖</v>
      </c>
      <c r="H126" s="16" t="str">
        <f t="shared" si="28"/>
        <v>c</v>
      </c>
      <c r="I126" s="19" t="s">
        <v>26</v>
      </c>
      <c r="J126" s="3" t="s">
        <v>30</v>
      </c>
      <c r="K126" s="16">
        <f t="shared" si="20"/>
        <v>9</v>
      </c>
      <c r="L126" s="16">
        <f t="shared" si="27"/>
        <v>4</v>
      </c>
      <c r="M126" s="16">
        <f>[1]武器表!$I126</f>
        <v>51</v>
      </c>
      <c r="N126" s="16">
        <f>[1]武器表!$J126</f>
        <v>0</v>
      </c>
      <c r="O126" s="16">
        <f>[1]武器表!$K126</f>
        <v>0</v>
      </c>
      <c r="P126" s="16">
        <f>[1]武器表!$L126</f>
        <v>0</v>
      </c>
      <c r="Q126" s="16">
        <f>[1]武器表!$M126</f>
        <v>0</v>
      </c>
      <c r="R126" s="16">
        <f>[1]武器表!$N126</f>
        <v>0</v>
      </c>
      <c r="S126" s="16">
        <f>[1]武器表!$O126</f>
        <v>0</v>
      </c>
      <c r="T126" s="16">
        <f>[1]武器表!$P126</f>
        <v>0</v>
      </c>
      <c r="U126" s="20">
        <f>[1]武器表!$Q126</f>
        <v>0</v>
      </c>
      <c r="V126" s="20">
        <f>[1]武器表!$R126</f>
        <v>0</v>
      </c>
      <c r="W126" s="20">
        <f>[1]武器表!$S126</f>
        <v>0</v>
      </c>
      <c r="X126" s="20">
        <f>[1]武器表!$AB126</f>
        <v>0</v>
      </c>
      <c r="Y126" s="16">
        <f>[1]武器表!V126</f>
        <v>0</v>
      </c>
      <c r="Z126" s="16">
        <f>[1]武器表!W126</f>
        <v>0</v>
      </c>
      <c r="AA126" s="16">
        <f>[1]武器表!X126</f>
        <v>0</v>
      </c>
      <c r="AB126" s="16">
        <f>[1]武器表!Y126</f>
        <v>0</v>
      </c>
      <c r="AC126" s="16">
        <f>[1]武器表!Z126</f>
        <v>0</v>
      </c>
      <c r="AD126" s="16">
        <f>[1]武器表!AA126</f>
        <v>0</v>
      </c>
      <c r="AE126" s="20">
        <f t="shared" si="22"/>
        <v>0</v>
      </c>
      <c r="AF126" s="20">
        <f t="shared" si="23"/>
        <v>0</v>
      </c>
      <c r="AG126" s="20">
        <f t="shared" si="24"/>
        <v>0</v>
      </c>
      <c r="AH126" s="20">
        <f t="shared" si="25"/>
        <v>0</v>
      </c>
      <c r="AI126" s="20">
        <f t="shared" si="26"/>
        <v>0</v>
      </c>
      <c r="AJ126" s="21"/>
      <c r="AK126" s="1" t="str">
        <f t="shared" si="15"/>
        <v>弓6</v>
      </c>
      <c r="AL126" s="16">
        <v>6</v>
      </c>
      <c r="AM126" s="17" t="s">
        <v>1063</v>
      </c>
      <c r="AN126" s="16" t="s">
        <v>1096</v>
      </c>
    </row>
    <row r="127" spans="2:40" x14ac:dyDescent="0.2">
      <c r="B127" s="16">
        <v>125</v>
      </c>
      <c r="C127" s="16" t="str">
        <f t="shared" ca="1" si="16"/>
        <v>IC1754</v>
      </c>
      <c r="D127" s="16" t="str">
        <f t="shared" ca="1" si="21"/>
        <v>初级的魔王爪</v>
      </c>
      <c r="E127" s="16" t="str">
        <f t="shared" ca="1" si="17"/>
        <v>初级的</v>
      </c>
      <c r="F127" s="16" t="str">
        <f t="shared" ca="1" si="18"/>
        <v>魔王</v>
      </c>
      <c r="G127" s="16" t="str">
        <f t="shared" ca="1" si="19"/>
        <v>爪</v>
      </c>
      <c r="H127" s="16" t="str">
        <f t="shared" si="28"/>
        <v>c</v>
      </c>
      <c r="I127" s="19" t="s">
        <v>26</v>
      </c>
      <c r="J127" s="3" t="s">
        <v>30</v>
      </c>
      <c r="K127" s="16">
        <f t="shared" si="20"/>
        <v>9</v>
      </c>
      <c r="L127" s="16">
        <f t="shared" si="27"/>
        <v>5</v>
      </c>
      <c r="M127" s="16">
        <f>[1]武器表!$I127</f>
        <v>64</v>
      </c>
      <c r="N127" s="16">
        <f>[1]武器表!$J127</f>
        <v>0</v>
      </c>
      <c r="O127" s="16">
        <f>[1]武器表!$K127</f>
        <v>0</v>
      </c>
      <c r="P127" s="16">
        <f>[1]武器表!$L127</f>
        <v>0</v>
      </c>
      <c r="Q127" s="16">
        <f>[1]武器表!$M127</f>
        <v>0</v>
      </c>
      <c r="R127" s="16">
        <f>[1]武器表!$N127</f>
        <v>0</v>
      </c>
      <c r="S127" s="16">
        <f>[1]武器表!$O127</f>
        <v>0</v>
      </c>
      <c r="T127" s="16">
        <f>[1]武器表!$P127</f>
        <v>0</v>
      </c>
      <c r="U127" s="20">
        <f>[1]武器表!$Q127</f>
        <v>0</v>
      </c>
      <c r="V127" s="20">
        <f>[1]武器表!$R127</f>
        <v>0</v>
      </c>
      <c r="W127" s="20">
        <f>[1]武器表!$S127</f>
        <v>0</v>
      </c>
      <c r="X127" s="20">
        <f>[1]武器表!$AB127</f>
        <v>0</v>
      </c>
      <c r="Y127" s="16">
        <f>[1]武器表!V127</f>
        <v>0</v>
      </c>
      <c r="Z127" s="16">
        <f>[1]武器表!W127</f>
        <v>0</v>
      </c>
      <c r="AA127" s="16">
        <f>[1]武器表!X127</f>
        <v>0</v>
      </c>
      <c r="AB127" s="16">
        <f>[1]武器表!Y127</f>
        <v>0</v>
      </c>
      <c r="AC127" s="16">
        <f>[1]武器表!Z127</f>
        <v>0</v>
      </c>
      <c r="AD127" s="16">
        <f>[1]武器表!AA127</f>
        <v>0</v>
      </c>
      <c r="AE127" s="20">
        <f t="shared" si="22"/>
        <v>0</v>
      </c>
      <c r="AF127" s="20">
        <f t="shared" si="23"/>
        <v>0</v>
      </c>
      <c r="AG127" s="20">
        <f t="shared" si="24"/>
        <v>0</v>
      </c>
      <c r="AH127" s="20">
        <f t="shared" si="25"/>
        <v>0</v>
      </c>
      <c r="AI127" s="20">
        <f t="shared" si="26"/>
        <v>0</v>
      </c>
      <c r="AJ127" s="21"/>
      <c r="AK127" s="1" t="str">
        <f t="shared" si="15"/>
        <v>弓7</v>
      </c>
      <c r="AL127" s="16">
        <v>7</v>
      </c>
      <c r="AM127" s="17" t="s">
        <v>1063</v>
      </c>
      <c r="AN127" s="16" t="s">
        <v>1097</v>
      </c>
    </row>
    <row r="128" spans="2:40" x14ac:dyDescent="0.2">
      <c r="B128" s="16">
        <v>126</v>
      </c>
      <c r="C128" s="16" t="str">
        <f t="shared" ca="1" si="16"/>
        <v>IC1765</v>
      </c>
      <c r="D128" s="16" t="str">
        <f t="shared" ca="1" si="21"/>
        <v>破旧的虚幻权杖</v>
      </c>
      <c r="E128" s="16" t="str">
        <f t="shared" ca="1" si="17"/>
        <v>破旧的</v>
      </c>
      <c r="F128" s="16" t="str">
        <f t="shared" ca="1" si="18"/>
        <v>虚幻</v>
      </c>
      <c r="G128" s="16" t="str">
        <f t="shared" ca="1" si="19"/>
        <v>权杖</v>
      </c>
      <c r="H128" s="16" t="str">
        <f t="shared" si="28"/>
        <v>c</v>
      </c>
      <c r="I128" s="19" t="s">
        <v>26</v>
      </c>
      <c r="J128" s="3" t="s">
        <v>30</v>
      </c>
      <c r="K128" s="16">
        <f t="shared" si="20"/>
        <v>9</v>
      </c>
      <c r="L128" s="16">
        <f t="shared" si="27"/>
        <v>6</v>
      </c>
      <c r="M128" s="16">
        <f>[1]武器表!$I128</f>
        <v>77</v>
      </c>
      <c r="N128" s="16">
        <f>[1]武器表!$J128</f>
        <v>0</v>
      </c>
      <c r="O128" s="16">
        <f>[1]武器表!$K128</f>
        <v>0</v>
      </c>
      <c r="P128" s="16">
        <f>[1]武器表!$L128</f>
        <v>0</v>
      </c>
      <c r="Q128" s="16">
        <f>[1]武器表!$M128</f>
        <v>0</v>
      </c>
      <c r="R128" s="16">
        <f>[1]武器表!$N128</f>
        <v>0</v>
      </c>
      <c r="S128" s="16">
        <f>[1]武器表!$O128</f>
        <v>0</v>
      </c>
      <c r="T128" s="16">
        <f>[1]武器表!$P128</f>
        <v>0</v>
      </c>
      <c r="U128" s="20">
        <f>[1]武器表!$Q128</f>
        <v>0</v>
      </c>
      <c r="V128" s="20">
        <f>[1]武器表!$R128</f>
        <v>0</v>
      </c>
      <c r="W128" s="20">
        <f>[1]武器表!$S128</f>
        <v>0</v>
      </c>
      <c r="X128" s="20">
        <f>[1]武器表!$AB128</f>
        <v>0</v>
      </c>
      <c r="Y128" s="16">
        <f>[1]武器表!V128</f>
        <v>0</v>
      </c>
      <c r="Z128" s="16">
        <f>[1]武器表!W128</f>
        <v>0</v>
      </c>
      <c r="AA128" s="16">
        <f>[1]武器表!X128</f>
        <v>0</v>
      </c>
      <c r="AB128" s="16">
        <f>[1]武器表!Y128</f>
        <v>0</v>
      </c>
      <c r="AC128" s="16">
        <f>[1]武器表!Z128</f>
        <v>0</v>
      </c>
      <c r="AD128" s="16">
        <f>[1]武器表!AA128</f>
        <v>0</v>
      </c>
      <c r="AE128" s="20">
        <f t="shared" si="22"/>
        <v>0</v>
      </c>
      <c r="AF128" s="20">
        <f t="shared" si="23"/>
        <v>0</v>
      </c>
      <c r="AG128" s="20">
        <f t="shared" si="24"/>
        <v>0</v>
      </c>
      <c r="AH128" s="20">
        <f t="shared" si="25"/>
        <v>0</v>
      </c>
      <c r="AI128" s="20">
        <f t="shared" si="26"/>
        <v>0</v>
      </c>
      <c r="AJ128" s="21"/>
      <c r="AK128" s="1" t="str">
        <f t="shared" si="15"/>
        <v>弓8</v>
      </c>
      <c r="AL128" s="16">
        <v>8</v>
      </c>
      <c r="AM128" s="17" t="s">
        <v>1063</v>
      </c>
      <c r="AN128" s="16" t="s">
        <v>1098</v>
      </c>
    </row>
    <row r="129" spans="2:40" x14ac:dyDescent="0.2">
      <c r="B129" s="16">
        <v>127</v>
      </c>
      <c r="C129" s="16" t="str">
        <f t="shared" ca="1" si="16"/>
        <v>IC1754</v>
      </c>
      <c r="D129" s="16" t="str">
        <f t="shared" ca="1" si="21"/>
        <v>一般的斯塞提魔杖</v>
      </c>
      <c r="E129" s="16" t="str">
        <f t="shared" ca="1" si="17"/>
        <v>一般的</v>
      </c>
      <c r="F129" s="16" t="str">
        <f t="shared" ca="1" si="18"/>
        <v>斯塞提</v>
      </c>
      <c r="G129" s="16" t="str">
        <f t="shared" ca="1" si="19"/>
        <v>魔杖</v>
      </c>
      <c r="H129" s="16" t="str">
        <f t="shared" si="28"/>
        <v>c</v>
      </c>
      <c r="I129" s="19" t="s">
        <v>26</v>
      </c>
      <c r="J129" s="3" t="s">
        <v>30</v>
      </c>
      <c r="K129" s="16">
        <f t="shared" si="20"/>
        <v>9</v>
      </c>
      <c r="L129" s="16">
        <f t="shared" si="27"/>
        <v>7</v>
      </c>
      <c r="M129" s="16">
        <f>[1]武器表!$I129</f>
        <v>89</v>
      </c>
      <c r="N129" s="16">
        <f>[1]武器表!$J129</f>
        <v>0</v>
      </c>
      <c r="O129" s="16">
        <f>[1]武器表!$K129</f>
        <v>0</v>
      </c>
      <c r="P129" s="16">
        <f>[1]武器表!$L129</f>
        <v>0</v>
      </c>
      <c r="Q129" s="16">
        <f>[1]武器表!$M129</f>
        <v>0</v>
      </c>
      <c r="R129" s="16">
        <f>[1]武器表!$N129</f>
        <v>0</v>
      </c>
      <c r="S129" s="16">
        <f>[1]武器表!$O129</f>
        <v>0</v>
      </c>
      <c r="T129" s="16">
        <f>[1]武器表!$P129</f>
        <v>0</v>
      </c>
      <c r="U129" s="20">
        <f>[1]武器表!$Q129</f>
        <v>0</v>
      </c>
      <c r="V129" s="20">
        <f>[1]武器表!$R129</f>
        <v>0</v>
      </c>
      <c r="W129" s="20">
        <f>[1]武器表!$S129</f>
        <v>0</v>
      </c>
      <c r="X129" s="20">
        <f>[1]武器表!$AB129</f>
        <v>0</v>
      </c>
      <c r="Y129" s="16">
        <f>[1]武器表!V129</f>
        <v>0</v>
      </c>
      <c r="Z129" s="16">
        <f>[1]武器表!W129</f>
        <v>0</v>
      </c>
      <c r="AA129" s="16">
        <f>[1]武器表!X129</f>
        <v>0</v>
      </c>
      <c r="AB129" s="16">
        <f>[1]武器表!Y129</f>
        <v>0</v>
      </c>
      <c r="AC129" s="16">
        <f>[1]武器表!Z129</f>
        <v>0</v>
      </c>
      <c r="AD129" s="16">
        <f>[1]武器表!AA129</f>
        <v>0</v>
      </c>
      <c r="AE129" s="20">
        <f t="shared" si="22"/>
        <v>0</v>
      </c>
      <c r="AF129" s="20">
        <f t="shared" si="23"/>
        <v>0</v>
      </c>
      <c r="AG129" s="20">
        <f t="shared" si="24"/>
        <v>0</v>
      </c>
      <c r="AH129" s="20">
        <f t="shared" si="25"/>
        <v>0</v>
      </c>
      <c r="AI129" s="20">
        <f t="shared" si="26"/>
        <v>0</v>
      </c>
      <c r="AJ129" s="21"/>
      <c r="AK129" s="1" t="str">
        <f t="shared" si="15"/>
        <v>枪1</v>
      </c>
      <c r="AL129" s="16">
        <v>1</v>
      </c>
      <c r="AM129" s="17" t="s">
        <v>1064</v>
      </c>
      <c r="AN129" s="16" t="s">
        <v>1099</v>
      </c>
    </row>
    <row r="130" spans="2:40" x14ac:dyDescent="0.2">
      <c r="B130" s="16">
        <v>128</v>
      </c>
      <c r="C130" s="16" t="str">
        <f t="shared" ca="1" si="16"/>
        <v>IC1777</v>
      </c>
      <c r="D130" s="16" t="str">
        <f t="shared" ca="1" si="21"/>
        <v>初级的斯塞提魔杖</v>
      </c>
      <c r="E130" s="16" t="str">
        <f t="shared" ca="1" si="17"/>
        <v>初级的</v>
      </c>
      <c r="F130" s="16" t="str">
        <f t="shared" ca="1" si="18"/>
        <v>斯塞提</v>
      </c>
      <c r="G130" s="16" t="str">
        <f t="shared" ca="1" si="19"/>
        <v>魔杖</v>
      </c>
      <c r="H130" s="16" t="str">
        <f t="shared" si="28"/>
        <v>c</v>
      </c>
      <c r="I130" s="19" t="s">
        <v>26</v>
      </c>
      <c r="J130" s="3" t="s">
        <v>30</v>
      </c>
      <c r="K130" s="16">
        <f t="shared" si="20"/>
        <v>9</v>
      </c>
      <c r="L130" s="16">
        <f t="shared" si="27"/>
        <v>8</v>
      </c>
      <c r="M130" s="16">
        <f>[1]武器表!$I130</f>
        <v>102</v>
      </c>
      <c r="N130" s="16">
        <f>[1]武器表!$J130</f>
        <v>0</v>
      </c>
      <c r="O130" s="16">
        <f>[1]武器表!$K130</f>
        <v>0</v>
      </c>
      <c r="P130" s="16">
        <f>[1]武器表!$L130</f>
        <v>0</v>
      </c>
      <c r="Q130" s="16">
        <f>[1]武器表!$M130</f>
        <v>0</v>
      </c>
      <c r="R130" s="16">
        <f>[1]武器表!$N130</f>
        <v>0</v>
      </c>
      <c r="S130" s="16">
        <f>[1]武器表!$O130</f>
        <v>0</v>
      </c>
      <c r="T130" s="16">
        <f>[1]武器表!$P130</f>
        <v>0</v>
      </c>
      <c r="U130" s="20">
        <f>[1]武器表!$Q130</f>
        <v>0</v>
      </c>
      <c r="V130" s="20">
        <f>[1]武器表!$R130</f>
        <v>0</v>
      </c>
      <c r="W130" s="20">
        <f>[1]武器表!$S130</f>
        <v>0</v>
      </c>
      <c r="X130" s="20">
        <f>[1]武器表!$AB130</f>
        <v>0</v>
      </c>
      <c r="Y130" s="16">
        <f>[1]武器表!V130</f>
        <v>0</v>
      </c>
      <c r="Z130" s="16">
        <f>[1]武器表!W130</f>
        <v>0</v>
      </c>
      <c r="AA130" s="16">
        <f>[1]武器表!X130</f>
        <v>0</v>
      </c>
      <c r="AB130" s="16">
        <f>[1]武器表!Y130</f>
        <v>0</v>
      </c>
      <c r="AC130" s="16">
        <f>[1]武器表!Z130</f>
        <v>0</v>
      </c>
      <c r="AD130" s="16">
        <f>[1]武器表!AA130</f>
        <v>0</v>
      </c>
      <c r="AE130" s="20">
        <f t="shared" si="22"/>
        <v>0</v>
      </c>
      <c r="AF130" s="20">
        <f t="shared" si="23"/>
        <v>0</v>
      </c>
      <c r="AG130" s="20">
        <f t="shared" si="24"/>
        <v>0</v>
      </c>
      <c r="AH130" s="20">
        <f t="shared" si="25"/>
        <v>0</v>
      </c>
      <c r="AI130" s="20">
        <f t="shared" si="26"/>
        <v>0</v>
      </c>
      <c r="AJ130" s="21"/>
      <c r="AK130" s="1" t="str">
        <f t="shared" ref="AK130:AK152" si="29">AM130&amp;AL130</f>
        <v>枪2</v>
      </c>
      <c r="AL130" s="16">
        <v>2</v>
      </c>
      <c r="AM130" s="17" t="s">
        <v>1064</v>
      </c>
      <c r="AN130" s="16" t="s">
        <v>1100</v>
      </c>
    </row>
    <row r="131" spans="2:40" x14ac:dyDescent="0.2">
      <c r="B131" s="16">
        <v>129</v>
      </c>
      <c r="C131" s="16" t="str">
        <f t="shared" ref="C131:C194" ca="1" si="30">VLOOKUP((VLOOKUP(J131,weaponn1,2,FALSE)&amp;INT(RAND()*(9-1)+1)),imge1,4,FALSE)</f>
        <v>IC1839</v>
      </c>
      <c r="D131" s="16" t="str">
        <f t="shared" ca="1" si="21"/>
        <v>传说的精钢扇子</v>
      </c>
      <c r="E131" s="16" t="str">
        <f t="shared" ref="E131:E194" ca="1" si="31">VLOOKUP(H131,weapon3,INT(RAND()*(6-2)+2),FALSE)</f>
        <v>传说的</v>
      </c>
      <c r="F131" s="16" t="str">
        <f t="shared" ref="F131:F194" ca="1" si="32">VLOOKUP(INT(RAND()*(21-1)+1),weapon4,2,FALSE)</f>
        <v>精钢</v>
      </c>
      <c r="G131" s="16" t="str">
        <f t="shared" ref="G131:G194" ca="1" si="33">VLOOKUP(J131,weapon2,INT(RAND()*(5-2)+2),FALSE)</f>
        <v>扇子</v>
      </c>
      <c r="H131" s="16" t="str">
        <f t="shared" si="28"/>
        <v>s</v>
      </c>
      <c r="I131" s="19" t="s">
        <v>26</v>
      </c>
      <c r="J131" s="3" t="s">
        <v>31</v>
      </c>
      <c r="K131" s="16">
        <f t="shared" ref="K131:K194" si="34">VLOOKUP(J131,profession1,5,FALSE)</f>
        <v>6</v>
      </c>
      <c r="L131" s="16">
        <f t="shared" si="27"/>
        <v>1</v>
      </c>
      <c r="M131" s="16">
        <f>[1]武器表!$I131</f>
        <v>10</v>
      </c>
      <c r="N131" s="16">
        <f>[1]武器表!$J131</f>
        <v>7</v>
      </c>
      <c r="O131" s="16">
        <f>[1]武器表!$K131</f>
        <v>5</v>
      </c>
      <c r="P131" s="16">
        <f>[1]武器表!$L131</f>
        <v>3</v>
      </c>
      <c r="Q131" s="16">
        <f>[1]武器表!$M131</f>
        <v>4</v>
      </c>
      <c r="R131" s="16">
        <f>[1]武器表!$N131</f>
        <v>10</v>
      </c>
      <c r="S131" s="16">
        <f>[1]武器表!$O131</f>
        <v>7</v>
      </c>
      <c r="T131" s="16">
        <f>[1]武器表!$P131</f>
        <v>4</v>
      </c>
      <c r="U131" s="20">
        <f>[1]武器表!$Q131</f>
        <v>0.02</v>
      </c>
      <c r="V131" s="20">
        <f>[1]武器表!$R131</f>
        <v>1.7500000000000002E-2</v>
      </c>
      <c r="W131" s="20">
        <f>[1]武器表!$S131</f>
        <v>6.6666666666666662E-3</v>
      </c>
      <c r="X131" s="20">
        <f>[1]武器表!$AB131</f>
        <v>0.08</v>
      </c>
      <c r="Y131" s="16">
        <f>[1]武器表!V131</f>
        <v>4</v>
      </c>
      <c r="Z131" s="16">
        <f>[1]武器表!W131</f>
        <v>2</v>
      </c>
      <c r="AA131" s="16">
        <f>[1]武器表!X131</f>
        <v>3</v>
      </c>
      <c r="AB131" s="16">
        <f>[1]武器表!Y131</f>
        <v>3</v>
      </c>
      <c r="AC131" s="16">
        <f>[1]武器表!Z131</f>
        <v>3</v>
      </c>
      <c r="AD131" s="16">
        <f>[1]武器表!AA131</f>
        <v>9</v>
      </c>
      <c r="AE131" s="20">
        <f t="shared" si="22"/>
        <v>6.4000000000000001E-2</v>
      </c>
      <c r="AF131" s="20">
        <f t="shared" si="23"/>
        <v>6.4000000000000001E-2</v>
      </c>
      <c r="AG131" s="20">
        <f t="shared" si="24"/>
        <v>6.4000000000000001E-2</v>
      </c>
      <c r="AH131" s="20">
        <f t="shared" si="25"/>
        <v>6.4000000000000001E-2</v>
      </c>
      <c r="AI131" s="20">
        <f t="shared" si="26"/>
        <v>6.4000000000000001E-2</v>
      </c>
      <c r="AJ131" s="21"/>
      <c r="AK131" s="1" t="str">
        <f t="shared" si="29"/>
        <v>枪3</v>
      </c>
      <c r="AL131" s="16">
        <v>3</v>
      </c>
      <c r="AM131" s="17" t="s">
        <v>1064</v>
      </c>
      <c r="AN131" s="16" t="s">
        <v>1101</v>
      </c>
    </row>
    <row r="132" spans="2:40" x14ac:dyDescent="0.2">
      <c r="B132" s="16">
        <v>130</v>
      </c>
      <c r="C132" s="16" t="str">
        <f t="shared" ca="1" si="30"/>
        <v>IC1840</v>
      </c>
      <c r="D132" s="16" t="str">
        <f t="shared" ref="D132:D195" ca="1" si="35">E132&amp;F132&amp;G132</f>
        <v>神奇的青铜羽扇</v>
      </c>
      <c r="E132" s="16" t="str">
        <f t="shared" ca="1" si="31"/>
        <v>神奇的</v>
      </c>
      <c r="F132" s="16" t="str">
        <f t="shared" ca="1" si="32"/>
        <v>青铜</v>
      </c>
      <c r="G132" s="16" t="str">
        <f t="shared" ca="1" si="33"/>
        <v>羽扇</v>
      </c>
      <c r="H132" s="16" t="str">
        <f t="shared" si="28"/>
        <v>s</v>
      </c>
      <c r="I132" s="19" t="s">
        <v>26</v>
      </c>
      <c r="J132" s="3" t="s">
        <v>31</v>
      </c>
      <c r="K132" s="16">
        <f t="shared" si="34"/>
        <v>6</v>
      </c>
      <c r="L132" s="16">
        <f t="shared" si="27"/>
        <v>2</v>
      </c>
      <c r="M132" s="16">
        <f>[1]武器表!$I132</f>
        <v>20</v>
      </c>
      <c r="N132" s="16">
        <f>[1]武器表!$J132</f>
        <v>13</v>
      </c>
      <c r="O132" s="16">
        <f>[1]武器表!$K132</f>
        <v>10</v>
      </c>
      <c r="P132" s="16">
        <f>[1]武器表!$L132</f>
        <v>6</v>
      </c>
      <c r="Q132" s="16">
        <f>[1]武器表!$M132</f>
        <v>8</v>
      </c>
      <c r="R132" s="16">
        <f>[1]武器表!$N132</f>
        <v>19</v>
      </c>
      <c r="S132" s="16">
        <f>[1]武器表!$O132</f>
        <v>15</v>
      </c>
      <c r="T132" s="16">
        <f>[1]武器表!$P132</f>
        <v>7</v>
      </c>
      <c r="U132" s="20">
        <f>[1]武器表!$Q132</f>
        <v>3.5000000000000003E-2</v>
      </c>
      <c r="V132" s="20">
        <f>[1]武器表!$R132</f>
        <v>3.7499999999999999E-2</v>
      </c>
      <c r="W132" s="20">
        <f>[1]武器表!$S132</f>
        <v>1.1666666666666667E-2</v>
      </c>
      <c r="X132" s="20">
        <f>[1]武器表!$AB132</f>
        <v>0.08</v>
      </c>
      <c r="Y132" s="16">
        <f>[1]武器表!V132</f>
        <v>7</v>
      </c>
      <c r="Z132" s="16">
        <f>[1]武器表!W132</f>
        <v>4</v>
      </c>
      <c r="AA132" s="16">
        <f>[1]武器表!X132</f>
        <v>6</v>
      </c>
      <c r="AB132" s="16">
        <f>[1]武器表!Y132</f>
        <v>6</v>
      </c>
      <c r="AC132" s="16">
        <f>[1]武器表!Z132</f>
        <v>6</v>
      </c>
      <c r="AD132" s="16">
        <f>[1]武器表!AA132</f>
        <v>18</v>
      </c>
      <c r="AE132" s="20">
        <f t="shared" ref="AE132:AE195" si="36">X132*0.8</f>
        <v>6.4000000000000001E-2</v>
      </c>
      <c r="AF132" s="20">
        <f t="shared" ref="AF132:AF195" si="37">X132*0.8</f>
        <v>6.4000000000000001E-2</v>
      </c>
      <c r="AG132" s="20">
        <f t="shared" ref="AG132:AG195" si="38">X132*0.8</f>
        <v>6.4000000000000001E-2</v>
      </c>
      <c r="AH132" s="20">
        <f t="shared" ref="AH132:AH195" si="39">X132*0.8</f>
        <v>6.4000000000000001E-2</v>
      </c>
      <c r="AI132" s="20">
        <f t="shared" ref="AI132:AI195" si="40">X132*0.8</f>
        <v>6.4000000000000001E-2</v>
      </c>
      <c r="AJ132" s="21"/>
      <c r="AK132" s="1" t="str">
        <f t="shared" si="29"/>
        <v>枪4</v>
      </c>
      <c r="AL132" s="16">
        <v>4</v>
      </c>
      <c r="AM132" s="17" t="s">
        <v>1064</v>
      </c>
      <c r="AN132" s="16" t="s">
        <v>1102</v>
      </c>
    </row>
    <row r="133" spans="2:40" x14ac:dyDescent="0.2">
      <c r="B133" s="16">
        <v>131</v>
      </c>
      <c r="C133" s="16" t="str">
        <f t="shared" ca="1" si="30"/>
        <v>IC1840</v>
      </c>
      <c r="D133" s="16" t="str">
        <f t="shared" ca="1" si="35"/>
        <v>神秘的女神舞扇</v>
      </c>
      <c r="E133" s="16" t="str">
        <f t="shared" ca="1" si="31"/>
        <v>神秘的</v>
      </c>
      <c r="F133" s="16" t="str">
        <f t="shared" ca="1" si="32"/>
        <v>女神</v>
      </c>
      <c r="G133" s="16" t="str">
        <f t="shared" ca="1" si="33"/>
        <v>舞扇</v>
      </c>
      <c r="H133" s="16" t="str">
        <f t="shared" si="28"/>
        <v>s</v>
      </c>
      <c r="I133" s="19" t="s">
        <v>26</v>
      </c>
      <c r="J133" s="3" t="s">
        <v>31</v>
      </c>
      <c r="K133" s="16">
        <f t="shared" si="34"/>
        <v>6</v>
      </c>
      <c r="L133" s="16">
        <f t="shared" si="27"/>
        <v>3</v>
      </c>
      <c r="M133" s="16">
        <f>[1]武器表!$I133</f>
        <v>31</v>
      </c>
      <c r="N133" s="16">
        <f>[1]武器表!$J133</f>
        <v>20</v>
      </c>
      <c r="O133" s="16">
        <f>[1]武器表!$K133</f>
        <v>15</v>
      </c>
      <c r="P133" s="16">
        <f>[1]武器表!$L133</f>
        <v>9</v>
      </c>
      <c r="Q133" s="16">
        <f>[1]武器表!$M133</f>
        <v>12</v>
      </c>
      <c r="R133" s="16">
        <f>[1]武器表!$N133</f>
        <v>29</v>
      </c>
      <c r="S133" s="16">
        <f>[1]武器表!$O133</f>
        <v>22</v>
      </c>
      <c r="T133" s="16">
        <f>[1]武器表!$P133</f>
        <v>11</v>
      </c>
      <c r="U133" s="20">
        <f>[1]武器表!$Q133</f>
        <v>5.5E-2</v>
      </c>
      <c r="V133" s="20">
        <f>[1]武器表!$R133</f>
        <v>5.5E-2</v>
      </c>
      <c r="W133" s="20">
        <f>[1]武器表!$S133</f>
        <v>1.8333333333333333E-2</v>
      </c>
      <c r="X133" s="20">
        <f>[1]武器表!$AB133</f>
        <v>9.9333333333333329E-2</v>
      </c>
      <c r="Y133" s="16">
        <f>[1]武器表!V133</f>
        <v>11</v>
      </c>
      <c r="Z133" s="16">
        <f>[1]武器表!W133</f>
        <v>7</v>
      </c>
      <c r="AA133" s="16">
        <f>[1]武器表!X133</f>
        <v>10</v>
      </c>
      <c r="AB133" s="16">
        <f>[1]武器表!Y133</f>
        <v>10</v>
      </c>
      <c r="AC133" s="16">
        <f>[1]武器表!Z133</f>
        <v>10</v>
      </c>
      <c r="AD133" s="16">
        <f>[1]武器表!AA133</f>
        <v>28</v>
      </c>
      <c r="AE133" s="20">
        <f t="shared" si="36"/>
        <v>7.9466666666666672E-2</v>
      </c>
      <c r="AF133" s="20">
        <f t="shared" si="37"/>
        <v>7.9466666666666672E-2</v>
      </c>
      <c r="AG133" s="20">
        <f t="shared" si="38"/>
        <v>7.9466666666666672E-2</v>
      </c>
      <c r="AH133" s="20">
        <f t="shared" si="39"/>
        <v>7.9466666666666672E-2</v>
      </c>
      <c r="AI133" s="20">
        <f t="shared" si="40"/>
        <v>7.9466666666666672E-2</v>
      </c>
      <c r="AJ133" s="21"/>
      <c r="AK133" s="1" t="str">
        <f t="shared" si="29"/>
        <v>枪5</v>
      </c>
      <c r="AL133" s="16">
        <v>5</v>
      </c>
      <c r="AM133" s="17" t="s">
        <v>1064</v>
      </c>
      <c r="AN133" s="16" t="s">
        <v>1103</v>
      </c>
    </row>
    <row r="134" spans="2:40" x14ac:dyDescent="0.2">
      <c r="B134" s="16">
        <v>132</v>
      </c>
      <c r="C134" s="16" t="str">
        <f t="shared" ca="1" si="30"/>
        <v>IC1839</v>
      </c>
      <c r="D134" s="16" t="str">
        <f t="shared" ca="1" si="35"/>
        <v>神奇的精钢羽扇</v>
      </c>
      <c r="E134" s="16" t="str">
        <f t="shared" ca="1" si="31"/>
        <v>神奇的</v>
      </c>
      <c r="F134" s="16" t="str">
        <f t="shared" ca="1" si="32"/>
        <v>精钢</v>
      </c>
      <c r="G134" s="16" t="str">
        <f t="shared" ca="1" si="33"/>
        <v>羽扇</v>
      </c>
      <c r="H134" s="16" t="str">
        <f t="shared" si="28"/>
        <v>s</v>
      </c>
      <c r="I134" s="19" t="s">
        <v>26</v>
      </c>
      <c r="J134" s="3" t="s">
        <v>31</v>
      </c>
      <c r="K134" s="16">
        <f t="shared" si="34"/>
        <v>6</v>
      </c>
      <c r="L134" s="16">
        <f t="shared" si="27"/>
        <v>4</v>
      </c>
      <c r="M134" s="16">
        <f>[1]武器表!$I134</f>
        <v>41</v>
      </c>
      <c r="N134" s="16">
        <f>[1]武器表!$J134</f>
        <v>27</v>
      </c>
      <c r="O134" s="16">
        <f>[1]武器表!$K134</f>
        <v>20</v>
      </c>
      <c r="P134" s="16">
        <f>[1]武器表!$L134</f>
        <v>13</v>
      </c>
      <c r="Q134" s="16">
        <f>[1]武器表!$M134</f>
        <v>15</v>
      </c>
      <c r="R134" s="16">
        <f>[1]武器表!$N134</f>
        <v>38</v>
      </c>
      <c r="S134" s="16">
        <f>[1]武器表!$O134</f>
        <v>30</v>
      </c>
      <c r="T134" s="16">
        <f>[1]武器表!$P134</f>
        <v>14</v>
      </c>
      <c r="U134" s="20">
        <f>[1]武器表!$Q134</f>
        <v>7.0000000000000007E-2</v>
      </c>
      <c r="V134" s="20">
        <f>[1]武器表!$R134</f>
        <v>7.4999999999999997E-2</v>
      </c>
      <c r="W134" s="20">
        <f>[1]武器表!$S134</f>
        <v>2.3333333333333334E-2</v>
      </c>
      <c r="X134" s="20">
        <f>[1]武器表!$AB134</f>
        <v>0.13200000000000001</v>
      </c>
      <c r="Y134" s="16">
        <f>[1]武器表!V134</f>
        <v>15</v>
      </c>
      <c r="Z134" s="16">
        <f>[1]武器表!W134</f>
        <v>9</v>
      </c>
      <c r="AA134" s="16">
        <f>[1]武器表!X134</f>
        <v>13</v>
      </c>
      <c r="AB134" s="16">
        <f>[1]武器表!Y134</f>
        <v>13</v>
      </c>
      <c r="AC134" s="16">
        <f>[1]武器表!Z134</f>
        <v>13</v>
      </c>
      <c r="AD134" s="16">
        <f>[1]武器表!AA134</f>
        <v>37</v>
      </c>
      <c r="AE134" s="20">
        <f t="shared" si="36"/>
        <v>0.10560000000000001</v>
      </c>
      <c r="AF134" s="20">
        <f t="shared" si="37"/>
        <v>0.10560000000000001</v>
      </c>
      <c r="AG134" s="20">
        <f t="shared" si="38"/>
        <v>0.10560000000000001</v>
      </c>
      <c r="AH134" s="20">
        <f t="shared" si="39"/>
        <v>0.10560000000000001</v>
      </c>
      <c r="AI134" s="20">
        <f t="shared" si="40"/>
        <v>0.10560000000000001</v>
      </c>
      <c r="AJ134" s="21"/>
      <c r="AK134" s="1" t="str">
        <f t="shared" si="29"/>
        <v>枪6</v>
      </c>
      <c r="AL134" s="16">
        <v>6</v>
      </c>
      <c r="AM134" s="17" t="s">
        <v>1064</v>
      </c>
      <c r="AN134" s="16" t="s">
        <v>1104</v>
      </c>
    </row>
    <row r="135" spans="2:40" x14ac:dyDescent="0.2">
      <c r="B135" s="16">
        <v>133</v>
      </c>
      <c r="C135" s="16" t="str">
        <f t="shared" ca="1" si="30"/>
        <v>IC1838</v>
      </c>
      <c r="D135" s="16" t="str">
        <f t="shared" ca="1" si="35"/>
        <v>神奇的斯塞提舞扇</v>
      </c>
      <c r="E135" s="16" t="str">
        <f t="shared" ca="1" si="31"/>
        <v>神奇的</v>
      </c>
      <c r="F135" s="16" t="str">
        <f t="shared" ca="1" si="32"/>
        <v>斯塞提</v>
      </c>
      <c r="G135" s="16" t="str">
        <f t="shared" ca="1" si="33"/>
        <v>舞扇</v>
      </c>
      <c r="H135" s="16" t="str">
        <f t="shared" si="28"/>
        <v>s</v>
      </c>
      <c r="I135" s="19" t="s">
        <v>26</v>
      </c>
      <c r="J135" s="3" t="s">
        <v>31</v>
      </c>
      <c r="K135" s="16">
        <f t="shared" si="34"/>
        <v>6</v>
      </c>
      <c r="L135" s="16">
        <f t="shared" si="27"/>
        <v>5</v>
      </c>
      <c r="M135" s="16">
        <f>[1]武器表!$I135</f>
        <v>51</v>
      </c>
      <c r="N135" s="16">
        <f>[1]武器表!$J135</f>
        <v>34</v>
      </c>
      <c r="O135" s="16">
        <f>[1]武器表!$K135</f>
        <v>26</v>
      </c>
      <c r="P135" s="16">
        <f>[1]武器表!$L135</f>
        <v>16</v>
      </c>
      <c r="Q135" s="16">
        <f>[1]武器表!$M135</f>
        <v>19</v>
      </c>
      <c r="R135" s="16">
        <f>[1]武器表!$N135</f>
        <v>48</v>
      </c>
      <c r="S135" s="16">
        <f>[1]武器表!$O135</f>
        <v>37</v>
      </c>
      <c r="T135" s="16">
        <f>[1]武器表!$P135</f>
        <v>18</v>
      </c>
      <c r="U135" s="20">
        <f>[1]武器表!$Q135</f>
        <v>0.09</v>
      </c>
      <c r="V135" s="20">
        <f>[1]武器表!$R135</f>
        <v>9.2499999999999999E-2</v>
      </c>
      <c r="W135" s="20">
        <f>[1]武器表!$S135</f>
        <v>0.03</v>
      </c>
      <c r="X135" s="20">
        <f>[1]武器表!$AB135</f>
        <v>0.16600000000000001</v>
      </c>
      <c r="Y135" s="16">
        <f>[1]武器表!V135</f>
        <v>18</v>
      </c>
      <c r="Z135" s="16">
        <f>[1]武器表!W135</f>
        <v>11</v>
      </c>
      <c r="AA135" s="16">
        <f>[1]武器表!X135</f>
        <v>16</v>
      </c>
      <c r="AB135" s="16">
        <f>[1]武器表!Y135</f>
        <v>16</v>
      </c>
      <c r="AC135" s="16">
        <f>[1]武器表!Z135</f>
        <v>16</v>
      </c>
      <c r="AD135" s="16">
        <f>[1]武器表!AA135</f>
        <v>46</v>
      </c>
      <c r="AE135" s="20">
        <f t="shared" si="36"/>
        <v>0.1328</v>
      </c>
      <c r="AF135" s="20">
        <f t="shared" si="37"/>
        <v>0.1328</v>
      </c>
      <c r="AG135" s="20">
        <f t="shared" si="38"/>
        <v>0.1328</v>
      </c>
      <c r="AH135" s="20">
        <f t="shared" si="39"/>
        <v>0.1328</v>
      </c>
      <c r="AI135" s="20">
        <f t="shared" si="40"/>
        <v>0.1328</v>
      </c>
      <c r="AJ135" s="21"/>
      <c r="AK135" s="1" t="str">
        <f t="shared" si="29"/>
        <v>枪7</v>
      </c>
      <c r="AL135" s="16">
        <v>7</v>
      </c>
      <c r="AM135" s="17" t="s">
        <v>1064</v>
      </c>
      <c r="AN135" s="16" t="s">
        <v>1105</v>
      </c>
    </row>
    <row r="136" spans="2:40" x14ac:dyDescent="0.2">
      <c r="B136" s="16">
        <v>134</v>
      </c>
      <c r="C136" s="16" t="str">
        <f t="shared" ca="1" si="30"/>
        <v>IC1837</v>
      </c>
      <c r="D136" s="16" t="str">
        <f t="shared" ca="1" si="35"/>
        <v>传说的水晶羽扇</v>
      </c>
      <c r="E136" s="16" t="str">
        <f t="shared" ca="1" si="31"/>
        <v>传说的</v>
      </c>
      <c r="F136" s="16" t="str">
        <f t="shared" ca="1" si="32"/>
        <v>水晶</v>
      </c>
      <c r="G136" s="16" t="str">
        <f t="shared" ca="1" si="33"/>
        <v>羽扇</v>
      </c>
      <c r="H136" s="16" t="str">
        <f t="shared" si="28"/>
        <v>s</v>
      </c>
      <c r="I136" s="19" t="s">
        <v>26</v>
      </c>
      <c r="J136" s="3" t="s">
        <v>31</v>
      </c>
      <c r="K136" s="16">
        <f t="shared" si="34"/>
        <v>6</v>
      </c>
      <c r="L136" s="16">
        <f t="shared" si="27"/>
        <v>6</v>
      </c>
      <c r="M136" s="16">
        <f>[1]武器表!$I136</f>
        <v>61</v>
      </c>
      <c r="N136" s="16">
        <f>[1]武器表!$J136</f>
        <v>40</v>
      </c>
      <c r="O136" s="16">
        <f>[1]武器表!$K136</f>
        <v>31</v>
      </c>
      <c r="P136" s="16">
        <f>[1]武器表!$L136</f>
        <v>19</v>
      </c>
      <c r="Q136" s="16">
        <f>[1]武器表!$M136</f>
        <v>23</v>
      </c>
      <c r="R136" s="16">
        <f>[1]武器表!$N136</f>
        <v>58</v>
      </c>
      <c r="S136" s="16">
        <f>[1]武器表!$O136</f>
        <v>45</v>
      </c>
      <c r="T136" s="16">
        <f>[1]武器表!$P136</f>
        <v>21</v>
      </c>
      <c r="U136" s="20">
        <f>[1]武器表!$Q136</f>
        <v>0.105</v>
      </c>
      <c r="V136" s="20">
        <f>[1]武器表!$R136</f>
        <v>0.1125</v>
      </c>
      <c r="W136" s="20">
        <f>[1]武器表!$S136</f>
        <v>3.5000000000000003E-2</v>
      </c>
      <c r="X136" s="20">
        <f>[1]武器表!$AB136</f>
        <v>0.19866666666666666</v>
      </c>
      <c r="Y136" s="16">
        <f>[1]武器表!V136</f>
        <v>22</v>
      </c>
      <c r="Z136" s="16">
        <f>[1]武器表!W136</f>
        <v>13</v>
      </c>
      <c r="AA136" s="16">
        <f>[1]武器表!X136</f>
        <v>19</v>
      </c>
      <c r="AB136" s="16">
        <f>[1]武器表!Y136</f>
        <v>19</v>
      </c>
      <c r="AC136" s="16">
        <f>[1]武器表!Z136</f>
        <v>19</v>
      </c>
      <c r="AD136" s="16">
        <f>[1]武器表!AA136</f>
        <v>55</v>
      </c>
      <c r="AE136" s="20">
        <f t="shared" si="36"/>
        <v>0.15893333333333334</v>
      </c>
      <c r="AF136" s="20">
        <f t="shared" si="37"/>
        <v>0.15893333333333334</v>
      </c>
      <c r="AG136" s="20">
        <f t="shared" si="38"/>
        <v>0.15893333333333334</v>
      </c>
      <c r="AH136" s="20">
        <f t="shared" si="39"/>
        <v>0.15893333333333334</v>
      </c>
      <c r="AI136" s="20">
        <f t="shared" si="40"/>
        <v>0.15893333333333334</v>
      </c>
      <c r="AJ136" s="21"/>
      <c r="AK136" s="1" t="str">
        <f t="shared" si="29"/>
        <v>枪8</v>
      </c>
      <c r="AL136" s="16">
        <v>8</v>
      </c>
      <c r="AM136" s="17" t="s">
        <v>1064</v>
      </c>
      <c r="AN136" s="16" t="s">
        <v>1106</v>
      </c>
    </row>
    <row r="137" spans="2:40" x14ac:dyDescent="0.2">
      <c r="B137" s="16">
        <v>135</v>
      </c>
      <c r="C137" s="16" t="str">
        <f t="shared" ca="1" si="30"/>
        <v>IC1838</v>
      </c>
      <c r="D137" s="16" t="str">
        <f t="shared" ca="1" si="35"/>
        <v>传说的玄铁羽扇</v>
      </c>
      <c r="E137" s="16" t="str">
        <f t="shared" ca="1" si="31"/>
        <v>传说的</v>
      </c>
      <c r="F137" s="16" t="str">
        <f t="shared" ca="1" si="32"/>
        <v>玄铁</v>
      </c>
      <c r="G137" s="16" t="str">
        <f t="shared" ca="1" si="33"/>
        <v>羽扇</v>
      </c>
      <c r="H137" s="16" t="str">
        <f t="shared" si="28"/>
        <v>s</v>
      </c>
      <c r="I137" s="19" t="s">
        <v>26</v>
      </c>
      <c r="J137" s="3" t="s">
        <v>31</v>
      </c>
      <c r="K137" s="16">
        <f t="shared" si="34"/>
        <v>6</v>
      </c>
      <c r="L137" s="16">
        <f t="shared" si="27"/>
        <v>7</v>
      </c>
      <c r="M137" s="16">
        <f>[1]武器表!$I137</f>
        <v>71</v>
      </c>
      <c r="N137" s="16">
        <f>[1]武器表!$J137</f>
        <v>47</v>
      </c>
      <c r="O137" s="16">
        <f>[1]武器表!$K137</f>
        <v>36</v>
      </c>
      <c r="P137" s="16">
        <f>[1]武器表!$L137</f>
        <v>22</v>
      </c>
      <c r="Q137" s="16">
        <f>[1]武器表!$M137</f>
        <v>27</v>
      </c>
      <c r="R137" s="16">
        <f>[1]武器表!$N137</f>
        <v>67</v>
      </c>
      <c r="S137" s="16">
        <f>[1]武器表!$O137</f>
        <v>52</v>
      </c>
      <c r="T137" s="16">
        <f>[1]武器表!$P137</f>
        <v>25</v>
      </c>
      <c r="U137" s="20">
        <f>[1]武器表!$Q137</f>
        <v>0.125</v>
      </c>
      <c r="V137" s="20">
        <f>[1]武器表!$R137</f>
        <v>0.13</v>
      </c>
      <c r="W137" s="20">
        <f>[1]武器表!$S137</f>
        <v>4.1666666666666671E-2</v>
      </c>
      <c r="X137" s="20">
        <f>[1]武器表!$AB137</f>
        <v>0.23133333333333334</v>
      </c>
      <c r="Y137" s="16">
        <f>[1]武器表!V137</f>
        <v>26</v>
      </c>
      <c r="Z137" s="16">
        <f>[1]武器表!W137</f>
        <v>16</v>
      </c>
      <c r="AA137" s="16">
        <f>[1]武器表!X137</f>
        <v>22</v>
      </c>
      <c r="AB137" s="16">
        <f>[1]武器表!Y137</f>
        <v>22</v>
      </c>
      <c r="AC137" s="16">
        <f>[1]武器表!Z137</f>
        <v>22</v>
      </c>
      <c r="AD137" s="16">
        <f>[1]武器表!AA137</f>
        <v>64</v>
      </c>
      <c r="AE137" s="20">
        <f t="shared" si="36"/>
        <v>0.18506666666666668</v>
      </c>
      <c r="AF137" s="20">
        <f t="shared" si="37"/>
        <v>0.18506666666666668</v>
      </c>
      <c r="AG137" s="20">
        <f t="shared" si="38"/>
        <v>0.18506666666666668</v>
      </c>
      <c r="AH137" s="20">
        <f t="shared" si="39"/>
        <v>0.18506666666666668</v>
      </c>
      <c r="AI137" s="20">
        <f t="shared" si="40"/>
        <v>0.18506666666666668</v>
      </c>
      <c r="AJ137" s="21"/>
      <c r="AK137" s="1" t="str">
        <f t="shared" si="29"/>
        <v>扇子1</v>
      </c>
      <c r="AL137" s="16">
        <v>1</v>
      </c>
      <c r="AM137" s="17" t="s">
        <v>1107</v>
      </c>
      <c r="AN137" s="16" t="s">
        <v>1108</v>
      </c>
    </row>
    <row r="138" spans="2:40" x14ac:dyDescent="0.2">
      <c r="B138" s="16">
        <v>136</v>
      </c>
      <c r="C138" s="16" t="str">
        <f t="shared" ca="1" si="30"/>
        <v>IC1837</v>
      </c>
      <c r="D138" s="16" t="str">
        <f t="shared" ca="1" si="35"/>
        <v>璀璨的女神羽扇</v>
      </c>
      <c r="E138" s="16" t="str">
        <f t="shared" ca="1" si="31"/>
        <v>璀璨的</v>
      </c>
      <c r="F138" s="16" t="str">
        <f t="shared" ca="1" si="32"/>
        <v>女神</v>
      </c>
      <c r="G138" s="16" t="str">
        <f t="shared" ca="1" si="33"/>
        <v>羽扇</v>
      </c>
      <c r="H138" s="16" t="str">
        <f t="shared" si="28"/>
        <v>s</v>
      </c>
      <c r="I138" s="19" t="s">
        <v>26</v>
      </c>
      <c r="J138" s="3" t="s">
        <v>31</v>
      </c>
      <c r="K138" s="16">
        <f t="shared" si="34"/>
        <v>6</v>
      </c>
      <c r="L138" s="16">
        <f t="shared" si="27"/>
        <v>8</v>
      </c>
      <c r="M138" s="16">
        <f>[1]武器表!$I138</f>
        <v>82</v>
      </c>
      <c r="N138" s="16">
        <f>[1]武器表!$J138</f>
        <v>54</v>
      </c>
      <c r="O138" s="16">
        <f>[1]武器表!$K138</f>
        <v>41</v>
      </c>
      <c r="P138" s="16">
        <f>[1]武器表!$L138</f>
        <v>25</v>
      </c>
      <c r="Q138" s="16">
        <f>[1]武器表!$M138</f>
        <v>31</v>
      </c>
      <c r="R138" s="16">
        <f>[1]武器表!$N138</f>
        <v>77</v>
      </c>
      <c r="S138" s="16">
        <f>[1]武器表!$O138</f>
        <v>60</v>
      </c>
      <c r="T138" s="16">
        <f>[1]武器表!$P138</f>
        <v>28</v>
      </c>
      <c r="U138" s="20">
        <f>[1]武器表!$Q138</f>
        <v>0.14000000000000001</v>
      </c>
      <c r="V138" s="20">
        <f>[1]武器表!$R138</f>
        <v>0.15</v>
      </c>
      <c r="W138" s="20">
        <f>[1]武器表!$S138</f>
        <v>4.6666666666666669E-2</v>
      </c>
      <c r="X138" s="20">
        <f>[1]武器表!$AB138</f>
        <v>0.26533333333333337</v>
      </c>
      <c r="Y138" s="16">
        <f>[1]武器表!V138</f>
        <v>29</v>
      </c>
      <c r="Z138" s="16">
        <f>[1]武器表!W138</f>
        <v>18</v>
      </c>
      <c r="AA138" s="16">
        <f>[1]武器表!X138</f>
        <v>26</v>
      </c>
      <c r="AB138" s="16">
        <f>[1]武器表!Y138</f>
        <v>26</v>
      </c>
      <c r="AC138" s="16">
        <f>[1]武器表!Z138</f>
        <v>26</v>
      </c>
      <c r="AD138" s="16">
        <f>[1]武器表!AA138</f>
        <v>74</v>
      </c>
      <c r="AE138" s="20">
        <f t="shared" si="36"/>
        <v>0.21226666666666671</v>
      </c>
      <c r="AF138" s="20">
        <f t="shared" si="37"/>
        <v>0.21226666666666671</v>
      </c>
      <c r="AG138" s="20">
        <f t="shared" si="38"/>
        <v>0.21226666666666671</v>
      </c>
      <c r="AH138" s="20">
        <f t="shared" si="39"/>
        <v>0.21226666666666671</v>
      </c>
      <c r="AI138" s="20">
        <f t="shared" si="40"/>
        <v>0.21226666666666671</v>
      </c>
      <c r="AJ138" s="21"/>
      <c r="AK138" s="1" t="str">
        <f t="shared" si="29"/>
        <v>扇子2</v>
      </c>
      <c r="AL138" s="16">
        <v>2</v>
      </c>
      <c r="AM138" s="17" t="s">
        <v>1107</v>
      </c>
      <c r="AN138" s="16" t="s">
        <v>1109</v>
      </c>
    </row>
    <row r="139" spans="2:40" x14ac:dyDescent="0.2">
      <c r="B139" s="16">
        <v>137</v>
      </c>
      <c r="C139" s="16" t="str">
        <f t="shared" ca="1" si="30"/>
        <v>IC1838</v>
      </c>
      <c r="D139" s="16" t="str">
        <f t="shared" ca="1" si="35"/>
        <v>犀利的颓废扇子</v>
      </c>
      <c r="E139" s="16" t="str">
        <f t="shared" ca="1" si="31"/>
        <v>犀利的</v>
      </c>
      <c r="F139" s="16" t="str">
        <f t="shared" ca="1" si="32"/>
        <v>颓废</v>
      </c>
      <c r="G139" s="16" t="str">
        <f t="shared" ca="1" si="33"/>
        <v>扇子</v>
      </c>
      <c r="H139" s="16" t="str">
        <f t="shared" si="28"/>
        <v>a</v>
      </c>
      <c r="I139" s="19" t="s">
        <v>26</v>
      </c>
      <c r="J139" s="3" t="s">
        <v>31</v>
      </c>
      <c r="K139" s="16">
        <f t="shared" si="34"/>
        <v>6</v>
      </c>
      <c r="L139" s="16">
        <f t="shared" si="27"/>
        <v>1</v>
      </c>
      <c r="M139" s="16">
        <f>[1]武器表!$I139</f>
        <v>9</v>
      </c>
      <c r="N139" s="16">
        <f>[1]武器表!$J139</f>
        <v>5</v>
      </c>
      <c r="O139" s="16">
        <f>[1]武器表!$K139</f>
        <v>4</v>
      </c>
      <c r="P139" s="16">
        <f>[1]武器表!$L139</f>
        <v>2</v>
      </c>
      <c r="Q139" s="16">
        <f>[1]武器表!$M139</f>
        <v>3</v>
      </c>
      <c r="R139" s="16">
        <f>[1]武器表!$N139</f>
        <v>7</v>
      </c>
      <c r="S139" s="16">
        <f>[1]武器表!$O139</f>
        <v>6</v>
      </c>
      <c r="T139" s="16">
        <f>[1]武器表!$P139</f>
        <v>3</v>
      </c>
      <c r="U139" s="20">
        <f>[1]武器表!$Q139</f>
        <v>1.4999999999999999E-2</v>
      </c>
      <c r="V139" s="20">
        <f>[1]武器表!$R139</f>
        <v>1.4999999999999999E-2</v>
      </c>
      <c r="W139" s="20">
        <f>[1]武器表!$S139</f>
        <v>5.0000000000000001E-3</v>
      </c>
      <c r="X139" s="20">
        <f>[1]武器表!$AB139</f>
        <v>0.08</v>
      </c>
      <c r="Y139" s="16">
        <f>[1]武器表!V139</f>
        <v>3</v>
      </c>
      <c r="Z139" s="16">
        <f>[1]武器表!W139</f>
        <v>2</v>
      </c>
      <c r="AA139" s="16">
        <f>[1]武器表!X139</f>
        <v>2</v>
      </c>
      <c r="AB139" s="16">
        <f>[1]武器表!Y139</f>
        <v>2</v>
      </c>
      <c r="AC139" s="16">
        <f>[1]武器表!Z139</f>
        <v>2</v>
      </c>
      <c r="AD139" s="16">
        <f>[1]武器表!AA139</f>
        <v>7</v>
      </c>
      <c r="AE139" s="20">
        <f t="shared" si="36"/>
        <v>6.4000000000000001E-2</v>
      </c>
      <c r="AF139" s="20">
        <f t="shared" si="37"/>
        <v>6.4000000000000001E-2</v>
      </c>
      <c r="AG139" s="20">
        <f t="shared" si="38"/>
        <v>6.4000000000000001E-2</v>
      </c>
      <c r="AH139" s="20">
        <f t="shared" si="39"/>
        <v>6.4000000000000001E-2</v>
      </c>
      <c r="AI139" s="20">
        <f t="shared" si="40"/>
        <v>6.4000000000000001E-2</v>
      </c>
      <c r="AJ139" s="21"/>
      <c r="AK139" s="1" t="str">
        <f t="shared" si="29"/>
        <v>扇子3</v>
      </c>
      <c r="AL139" s="16">
        <v>3</v>
      </c>
      <c r="AM139" s="17" t="s">
        <v>1107</v>
      </c>
      <c r="AN139" s="16" t="s">
        <v>1110</v>
      </c>
    </row>
    <row r="140" spans="2:40" x14ac:dyDescent="0.2">
      <c r="B140" s="16">
        <v>138</v>
      </c>
      <c r="C140" s="16" t="str">
        <f t="shared" ca="1" si="30"/>
        <v>IC1836</v>
      </c>
      <c r="D140" s="16" t="str">
        <f t="shared" ca="1" si="35"/>
        <v>犀利的空灵羽扇</v>
      </c>
      <c r="E140" s="16" t="str">
        <f t="shared" ca="1" si="31"/>
        <v>犀利的</v>
      </c>
      <c r="F140" s="16" t="str">
        <f t="shared" ca="1" si="32"/>
        <v>空灵</v>
      </c>
      <c r="G140" s="16" t="str">
        <f t="shared" ca="1" si="33"/>
        <v>羽扇</v>
      </c>
      <c r="H140" s="16" t="str">
        <f t="shared" si="28"/>
        <v>a</v>
      </c>
      <c r="I140" s="19" t="s">
        <v>26</v>
      </c>
      <c r="J140" s="3" t="s">
        <v>31</v>
      </c>
      <c r="K140" s="16">
        <f t="shared" si="34"/>
        <v>6</v>
      </c>
      <c r="L140" s="16">
        <f t="shared" ref="L140:L203" si="41">L132</f>
        <v>2</v>
      </c>
      <c r="M140" s="16">
        <f>[1]武器表!$I140</f>
        <v>18</v>
      </c>
      <c r="N140" s="16">
        <f>[1]武器表!$J140</f>
        <v>10</v>
      </c>
      <c r="O140" s="16">
        <f>[1]武器表!$K140</f>
        <v>8</v>
      </c>
      <c r="P140" s="16">
        <f>[1]武器表!$L140</f>
        <v>5</v>
      </c>
      <c r="Q140" s="16">
        <f>[1]武器表!$M140</f>
        <v>6</v>
      </c>
      <c r="R140" s="16">
        <f>[1]武器表!$N140</f>
        <v>14</v>
      </c>
      <c r="S140" s="16">
        <f>[1]武器表!$O140</f>
        <v>11</v>
      </c>
      <c r="T140" s="16">
        <f>[1]武器表!$P140</f>
        <v>5</v>
      </c>
      <c r="U140" s="20">
        <f>[1]武器表!$Q140</f>
        <v>2.5000000000000001E-2</v>
      </c>
      <c r="V140" s="20">
        <f>[1]武器表!$R140</f>
        <v>2.75E-2</v>
      </c>
      <c r="W140" s="20">
        <f>[1]武器表!$S140</f>
        <v>8.3333333333333332E-3</v>
      </c>
      <c r="X140" s="20">
        <f>[1]武器表!$AB140</f>
        <v>0.08</v>
      </c>
      <c r="Y140" s="16">
        <f>[1]武器表!V140</f>
        <v>6</v>
      </c>
      <c r="Z140" s="16">
        <f>[1]武器表!W140</f>
        <v>3</v>
      </c>
      <c r="AA140" s="16">
        <f>[1]武器表!X140</f>
        <v>5</v>
      </c>
      <c r="AB140" s="16">
        <f>[1]武器表!Y140</f>
        <v>5</v>
      </c>
      <c r="AC140" s="16">
        <f>[1]武器表!Z140</f>
        <v>5</v>
      </c>
      <c r="AD140" s="16">
        <f>[1]武器表!AA140</f>
        <v>14</v>
      </c>
      <c r="AE140" s="20">
        <f t="shared" si="36"/>
        <v>6.4000000000000001E-2</v>
      </c>
      <c r="AF140" s="20">
        <f t="shared" si="37"/>
        <v>6.4000000000000001E-2</v>
      </c>
      <c r="AG140" s="20">
        <f t="shared" si="38"/>
        <v>6.4000000000000001E-2</v>
      </c>
      <c r="AH140" s="20">
        <f t="shared" si="39"/>
        <v>6.4000000000000001E-2</v>
      </c>
      <c r="AI140" s="20">
        <f t="shared" si="40"/>
        <v>6.4000000000000001E-2</v>
      </c>
      <c r="AJ140" s="21"/>
      <c r="AK140" s="1" t="str">
        <f t="shared" si="29"/>
        <v>扇子4</v>
      </c>
      <c r="AL140" s="16">
        <v>4</v>
      </c>
      <c r="AM140" s="17" t="s">
        <v>1107</v>
      </c>
      <c r="AN140" s="16" t="s">
        <v>1111</v>
      </c>
    </row>
    <row r="141" spans="2:40" x14ac:dyDescent="0.2">
      <c r="B141" s="16">
        <v>139</v>
      </c>
      <c r="C141" s="16" t="str">
        <f t="shared" ca="1" si="30"/>
        <v>IC1835</v>
      </c>
      <c r="D141" s="16" t="str">
        <f t="shared" ca="1" si="35"/>
        <v>拉风的塞尔塔羽扇</v>
      </c>
      <c r="E141" s="16" t="str">
        <f t="shared" ca="1" si="31"/>
        <v>拉风的</v>
      </c>
      <c r="F141" s="16" t="str">
        <f t="shared" ca="1" si="32"/>
        <v>塞尔塔</v>
      </c>
      <c r="G141" s="16" t="str">
        <f t="shared" ca="1" si="33"/>
        <v>羽扇</v>
      </c>
      <c r="H141" s="16" t="str">
        <f t="shared" si="28"/>
        <v>a</v>
      </c>
      <c r="I141" s="19" t="s">
        <v>26</v>
      </c>
      <c r="J141" s="3" t="s">
        <v>31</v>
      </c>
      <c r="K141" s="16">
        <f t="shared" si="34"/>
        <v>6</v>
      </c>
      <c r="L141" s="16">
        <f t="shared" si="41"/>
        <v>3</v>
      </c>
      <c r="M141" s="16">
        <f>[1]武器表!$I141</f>
        <v>27</v>
      </c>
      <c r="N141" s="16">
        <f>[1]武器表!$J141</f>
        <v>15</v>
      </c>
      <c r="O141" s="16">
        <f>[1]武器表!$K141</f>
        <v>12</v>
      </c>
      <c r="P141" s="16">
        <f>[1]武器表!$L141</f>
        <v>7</v>
      </c>
      <c r="Q141" s="16">
        <f>[1]武器表!$M141</f>
        <v>9</v>
      </c>
      <c r="R141" s="16">
        <f>[1]武器表!$N141</f>
        <v>22</v>
      </c>
      <c r="S141" s="16">
        <f>[1]武器表!$O141</f>
        <v>17</v>
      </c>
      <c r="T141" s="16">
        <f>[1]武器表!$P141</f>
        <v>8</v>
      </c>
      <c r="U141" s="20">
        <f>[1]武器表!$Q141</f>
        <v>0.04</v>
      </c>
      <c r="V141" s="20">
        <f>[1]武器表!$R141</f>
        <v>4.2500000000000003E-2</v>
      </c>
      <c r="W141" s="20">
        <f>[1]武器表!$S141</f>
        <v>1.3333333333333332E-2</v>
      </c>
      <c r="X141" s="20">
        <f>[1]武器表!$AB141</f>
        <v>0.08</v>
      </c>
      <c r="Y141" s="16">
        <f>[1]武器表!V141</f>
        <v>8</v>
      </c>
      <c r="Z141" s="16">
        <f>[1]武器表!W141</f>
        <v>5</v>
      </c>
      <c r="AA141" s="16">
        <f>[1]武器表!X141</f>
        <v>7</v>
      </c>
      <c r="AB141" s="16">
        <f>[1]武器表!Y141</f>
        <v>7</v>
      </c>
      <c r="AC141" s="16">
        <f>[1]武器表!Z141</f>
        <v>7</v>
      </c>
      <c r="AD141" s="16">
        <f>[1]武器表!AA141</f>
        <v>21</v>
      </c>
      <c r="AE141" s="20">
        <f t="shared" si="36"/>
        <v>6.4000000000000001E-2</v>
      </c>
      <c r="AF141" s="20">
        <f t="shared" si="37"/>
        <v>6.4000000000000001E-2</v>
      </c>
      <c r="AG141" s="20">
        <f t="shared" si="38"/>
        <v>6.4000000000000001E-2</v>
      </c>
      <c r="AH141" s="20">
        <f t="shared" si="39"/>
        <v>6.4000000000000001E-2</v>
      </c>
      <c r="AI141" s="20">
        <f t="shared" si="40"/>
        <v>6.4000000000000001E-2</v>
      </c>
      <c r="AJ141" s="21"/>
      <c r="AK141" s="1" t="str">
        <f t="shared" si="29"/>
        <v>扇子5</v>
      </c>
      <c r="AL141" s="16">
        <v>5</v>
      </c>
      <c r="AM141" s="17" t="s">
        <v>1107</v>
      </c>
      <c r="AN141" s="16" t="s">
        <v>1112</v>
      </c>
    </row>
    <row r="142" spans="2:40" x14ac:dyDescent="0.2">
      <c r="B142" s="16">
        <v>140</v>
      </c>
      <c r="C142" s="16" t="str">
        <f t="shared" ca="1" si="30"/>
        <v>IC1835</v>
      </c>
      <c r="D142" s="16" t="str">
        <f t="shared" ca="1" si="35"/>
        <v>犀利的颓废扇子</v>
      </c>
      <c r="E142" s="16" t="str">
        <f t="shared" ca="1" si="31"/>
        <v>犀利的</v>
      </c>
      <c r="F142" s="16" t="str">
        <f t="shared" ca="1" si="32"/>
        <v>颓废</v>
      </c>
      <c r="G142" s="16" t="str">
        <f t="shared" ca="1" si="33"/>
        <v>扇子</v>
      </c>
      <c r="H142" s="16" t="str">
        <f t="shared" si="28"/>
        <v>a</v>
      </c>
      <c r="I142" s="19" t="s">
        <v>26</v>
      </c>
      <c r="J142" s="3" t="s">
        <v>31</v>
      </c>
      <c r="K142" s="16">
        <f t="shared" si="34"/>
        <v>6</v>
      </c>
      <c r="L142" s="16">
        <f t="shared" si="41"/>
        <v>4</v>
      </c>
      <c r="M142" s="16">
        <f>[1]武器表!$I142</f>
        <v>36</v>
      </c>
      <c r="N142" s="16">
        <f>[1]武器表!$J142</f>
        <v>20</v>
      </c>
      <c r="O142" s="16">
        <f>[1]武器表!$K142</f>
        <v>15</v>
      </c>
      <c r="P142" s="16">
        <f>[1]武器表!$L142</f>
        <v>9</v>
      </c>
      <c r="Q142" s="16">
        <f>[1]武器表!$M142</f>
        <v>12</v>
      </c>
      <c r="R142" s="16">
        <f>[1]武器表!$N142</f>
        <v>29</v>
      </c>
      <c r="S142" s="16">
        <f>[1]武器表!$O142</f>
        <v>22</v>
      </c>
      <c r="T142" s="16">
        <f>[1]武器表!$P142</f>
        <v>11</v>
      </c>
      <c r="U142" s="20">
        <f>[1]武器表!$Q142</f>
        <v>5.5E-2</v>
      </c>
      <c r="V142" s="20">
        <f>[1]武器表!$R142</f>
        <v>5.5E-2</v>
      </c>
      <c r="W142" s="20">
        <f>[1]武器表!$S142</f>
        <v>1.8333333333333333E-2</v>
      </c>
      <c r="X142" s="20">
        <f>[1]武器表!$AB142</f>
        <v>0.10266666666666667</v>
      </c>
      <c r="Y142" s="16">
        <f>[1]武器表!V142</f>
        <v>11</v>
      </c>
      <c r="Z142" s="16">
        <f>[1]武器表!W142</f>
        <v>7</v>
      </c>
      <c r="AA142" s="16">
        <f>[1]武器表!X142</f>
        <v>10</v>
      </c>
      <c r="AB142" s="16">
        <f>[1]武器表!Y142</f>
        <v>10</v>
      </c>
      <c r="AC142" s="16">
        <f>[1]武器表!Z142</f>
        <v>10</v>
      </c>
      <c r="AD142" s="16">
        <f>[1]武器表!AA142</f>
        <v>28</v>
      </c>
      <c r="AE142" s="20">
        <f t="shared" si="36"/>
        <v>8.2133333333333336E-2</v>
      </c>
      <c r="AF142" s="20">
        <f t="shared" si="37"/>
        <v>8.2133333333333336E-2</v>
      </c>
      <c r="AG142" s="20">
        <f t="shared" si="38"/>
        <v>8.2133333333333336E-2</v>
      </c>
      <c r="AH142" s="20">
        <f t="shared" si="39"/>
        <v>8.2133333333333336E-2</v>
      </c>
      <c r="AI142" s="20">
        <f t="shared" si="40"/>
        <v>8.2133333333333336E-2</v>
      </c>
      <c r="AJ142" s="21"/>
      <c r="AK142" s="1" t="str">
        <f t="shared" si="29"/>
        <v>扇子6</v>
      </c>
      <c r="AL142" s="16">
        <v>6</v>
      </c>
      <c r="AM142" s="17" t="s">
        <v>1107</v>
      </c>
      <c r="AN142" s="16" t="s">
        <v>1113</v>
      </c>
    </row>
    <row r="143" spans="2:40" x14ac:dyDescent="0.2">
      <c r="B143" s="16">
        <v>141</v>
      </c>
      <c r="C143" s="16" t="str">
        <f t="shared" ca="1" si="30"/>
        <v>IC1838</v>
      </c>
      <c r="D143" s="16" t="str">
        <f t="shared" ca="1" si="35"/>
        <v>精致的遗迹扇子</v>
      </c>
      <c r="E143" s="16" t="str">
        <f t="shared" ca="1" si="31"/>
        <v>精致的</v>
      </c>
      <c r="F143" s="16" t="str">
        <f t="shared" ca="1" si="32"/>
        <v>遗迹</v>
      </c>
      <c r="G143" s="16" t="str">
        <f t="shared" ca="1" si="33"/>
        <v>扇子</v>
      </c>
      <c r="H143" s="16" t="str">
        <f t="shared" si="28"/>
        <v>a</v>
      </c>
      <c r="I143" s="19" t="s">
        <v>26</v>
      </c>
      <c r="J143" s="3" t="s">
        <v>31</v>
      </c>
      <c r="K143" s="16">
        <f t="shared" si="34"/>
        <v>6</v>
      </c>
      <c r="L143" s="16">
        <f t="shared" si="41"/>
        <v>5</v>
      </c>
      <c r="M143" s="16">
        <f>[1]武器表!$I143</f>
        <v>45</v>
      </c>
      <c r="N143" s="16">
        <f>[1]武器表!$J143</f>
        <v>25</v>
      </c>
      <c r="O143" s="16">
        <f>[1]武器表!$K143</f>
        <v>19</v>
      </c>
      <c r="P143" s="16">
        <f>[1]武器表!$L143</f>
        <v>12</v>
      </c>
      <c r="Q143" s="16">
        <f>[1]武器表!$M143</f>
        <v>14</v>
      </c>
      <c r="R143" s="16">
        <f>[1]武器表!$N143</f>
        <v>36</v>
      </c>
      <c r="S143" s="16">
        <f>[1]武器表!$O143</f>
        <v>28</v>
      </c>
      <c r="T143" s="16">
        <f>[1]武器表!$P143</f>
        <v>13</v>
      </c>
      <c r="U143" s="20">
        <f>[1]武器表!$Q143</f>
        <v>6.5000000000000002E-2</v>
      </c>
      <c r="V143" s="20">
        <f>[1]武器表!$R143</f>
        <v>7.0000000000000007E-2</v>
      </c>
      <c r="W143" s="20">
        <f>[1]武器表!$S143</f>
        <v>2.1666666666666664E-2</v>
      </c>
      <c r="X143" s="20">
        <f>[1]武器表!$AB143</f>
        <v>0.128</v>
      </c>
      <c r="Y143" s="16">
        <f>[1]武器表!V143</f>
        <v>14</v>
      </c>
      <c r="Z143" s="16">
        <f>[1]武器表!W143</f>
        <v>8</v>
      </c>
      <c r="AA143" s="16">
        <f>[1]武器表!X143</f>
        <v>12</v>
      </c>
      <c r="AB143" s="16">
        <f>[1]武器表!Y143</f>
        <v>12</v>
      </c>
      <c r="AC143" s="16">
        <f>[1]武器表!Z143</f>
        <v>12</v>
      </c>
      <c r="AD143" s="16">
        <f>[1]武器表!AA143</f>
        <v>35</v>
      </c>
      <c r="AE143" s="20">
        <f t="shared" si="36"/>
        <v>0.1024</v>
      </c>
      <c r="AF143" s="20">
        <f t="shared" si="37"/>
        <v>0.1024</v>
      </c>
      <c r="AG143" s="20">
        <f t="shared" si="38"/>
        <v>0.1024</v>
      </c>
      <c r="AH143" s="20">
        <f t="shared" si="39"/>
        <v>0.1024</v>
      </c>
      <c r="AI143" s="20">
        <f t="shared" si="40"/>
        <v>0.1024</v>
      </c>
      <c r="AJ143" s="21"/>
      <c r="AK143" s="1" t="str">
        <f t="shared" si="29"/>
        <v>扇子7</v>
      </c>
      <c r="AL143" s="16">
        <v>7</v>
      </c>
      <c r="AM143" s="17" t="s">
        <v>1107</v>
      </c>
      <c r="AN143" s="16" t="s">
        <v>1111</v>
      </c>
    </row>
    <row r="144" spans="2:40" x14ac:dyDescent="0.2">
      <c r="B144" s="16">
        <v>142</v>
      </c>
      <c r="C144" s="16" t="str">
        <f t="shared" ca="1" si="30"/>
        <v>IC1837</v>
      </c>
      <c r="D144" s="16" t="str">
        <f t="shared" ca="1" si="35"/>
        <v>拉风的魔王羽扇</v>
      </c>
      <c r="E144" s="16" t="str">
        <f t="shared" ca="1" si="31"/>
        <v>拉风的</v>
      </c>
      <c r="F144" s="16" t="str">
        <f t="shared" ca="1" si="32"/>
        <v>魔王</v>
      </c>
      <c r="G144" s="16" t="str">
        <f t="shared" ca="1" si="33"/>
        <v>羽扇</v>
      </c>
      <c r="H144" s="16" t="str">
        <f t="shared" si="28"/>
        <v>a</v>
      </c>
      <c r="I144" s="19" t="s">
        <v>26</v>
      </c>
      <c r="J144" s="3" t="s">
        <v>31</v>
      </c>
      <c r="K144" s="16">
        <f t="shared" si="34"/>
        <v>6</v>
      </c>
      <c r="L144" s="16">
        <f t="shared" si="41"/>
        <v>6</v>
      </c>
      <c r="M144" s="16">
        <f>[1]武器表!$I144</f>
        <v>54</v>
      </c>
      <c r="N144" s="16">
        <f>[1]武器表!$J144</f>
        <v>30</v>
      </c>
      <c r="O144" s="16">
        <f>[1]武器表!$K144</f>
        <v>23</v>
      </c>
      <c r="P144" s="16">
        <f>[1]武器表!$L144</f>
        <v>14</v>
      </c>
      <c r="Q144" s="16">
        <f>[1]武器表!$M144</f>
        <v>17</v>
      </c>
      <c r="R144" s="16">
        <f>[1]武器表!$N144</f>
        <v>43</v>
      </c>
      <c r="S144" s="16">
        <f>[1]武器表!$O144</f>
        <v>34</v>
      </c>
      <c r="T144" s="16">
        <f>[1]武器表!$P144</f>
        <v>16</v>
      </c>
      <c r="U144" s="20">
        <f>[1]武器表!$Q144</f>
        <v>0.08</v>
      </c>
      <c r="V144" s="20">
        <f>[1]武器表!$R144</f>
        <v>8.5000000000000006E-2</v>
      </c>
      <c r="W144" s="20">
        <f>[1]武器表!$S144</f>
        <v>2.6666666666666665E-2</v>
      </c>
      <c r="X144" s="20">
        <f>[1]武器表!$AB144</f>
        <v>0.154</v>
      </c>
      <c r="Y144" s="16">
        <f>[1]武器表!V144</f>
        <v>17</v>
      </c>
      <c r="Z144" s="16">
        <f>[1]武器表!W144</f>
        <v>10</v>
      </c>
      <c r="AA144" s="16">
        <f>[1]武器表!X144</f>
        <v>14</v>
      </c>
      <c r="AB144" s="16">
        <f>[1]武器表!Y144</f>
        <v>14</v>
      </c>
      <c r="AC144" s="16">
        <f>[1]武器表!Z144</f>
        <v>14</v>
      </c>
      <c r="AD144" s="16">
        <f>[1]武器表!AA144</f>
        <v>41</v>
      </c>
      <c r="AE144" s="20">
        <f t="shared" si="36"/>
        <v>0.1232</v>
      </c>
      <c r="AF144" s="20">
        <f t="shared" si="37"/>
        <v>0.1232</v>
      </c>
      <c r="AG144" s="20">
        <f t="shared" si="38"/>
        <v>0.1232</v>
      </c>
      <c r="AH144" s="20">
        <f t="shared" si="39"/>
        <v>0.1232</v>
      </c>
      <c r="AI144" s="20">
        <f t="shared" si="40"/>
        <v>0.1232</v>
      </c>
      <c r="AJ144" s="21"/>
      <c r="AK144" s="1" t="str">
        <f t="shared" si="29"/>
        <v>扇子8</v>
      </c>
      <c r="AL144" s="16">
        <v>8</v>
      </c>
      <c r="AM144" s="17" t="s">
        <v>1107</v>
      </c>
      <c r="AN144" s="16" t="s">
        <v>1112</v>
      </c>
    </row>
    <row r="145" spans="2:40" x14ac:dyDescent="0.2">
      <c r="B145" s="16">
        <v>143</v>
      </c>
      <c r="C145" s="16" t="str">
        <f t="shared" ca="1" si="30"/>
        <v>IC1838</v>
      </c>
      <c r="D145" s="16" t="str">
        <f t="shared" ca="1" si="35"/>
        <v>拉风的混乱羽扇</v>
      </c>
      <c r="E145" s="16" t="str">
        <f t="shared" ca="1" si="31"/>
        <v>拉风的</v>
      </c>
      <c r="F145" s="16" t="str">
        <f t="shared" ca="1" si="32"/>
        <v>混乱</v>
      </c>
      <c r="G145" s="16" t="str">
        <f t="shared" ca="1" si="33"/>
        <v>羽扇</v>
      </c>
      <c r="H145" s="16" t="str">
        <f t="shared" si="28"/>
        <v>a</v>
      </c>
      <c r="I145" s="19" t="s">
        <v>26</v>
      </c>
      <c r="J145" s="3" t="s">
        <v>31</v>
      </c>
      <c r="K145" s="16">
        <f t="shared" si="34"/>
        <v>6</v>
      </c>
      <c r="L145" s="16">
        <f t="shared" si="41"/>
        <v>7</v>
      </c>
      <c r="M145" s="16">
        <f>[1]武器表!$I145</f>
        <v>63</v>
      </c>
      <c r="N145" s="16">
        <f>[1]武器表!$J145</f>
        <v>35</v>
      </c>
      <c r="O145" s="16">
        <f>[1]武器表!$K145</f>
        <v>27</v>
      </c>
      <c r="P145" s="16">
        <f>[1]武器表!$L145</f>
        <v>16</v>
      </c>
      <c r="Q145" s="16">
        <f>[1]武器表!$M145</f>
        <v>20</v>
      </c>
      <c r="R145" s="16">
        <f>[1]武器表!$N145</f>
        <v>50</v>
      </c>
      <c r="S145" s="16">
        <f>[1]武器表!$O145</f>
        <v>39</v>
      </c>
      <c r="T145" s="16">
        <f>[1]武器表!$P145</f>
        <v>18</v>
      </c>
      <c r="U145" s="20">
        <f>[1]武器表!$Q145</f>
        <v>0.09</v>
      </c>
      <c r="V145" s="20">
        <f>[1]武器表!$R145</f>
        <v>9.7500000000000003E-2</v>
      </c>
      <c r="W145" s="20">
        <f>[1]武器表!$S145</f>
        <v>0.03</v>
      </c>
      <c r="X145" s="20">
        <f>[1]武器表!$AB145</f>
        <v>0.17866666666666667</v>
      </c>
      <c r="Y145" s="16">
        <f>[1]武器表!V145</f>
        <v>19</v>
      </c>
      <c r="Z145" s="16">
        <f>[1]武器表!W145</f>
        <v>12</v>
      </c>
      <c r="AA145" s="16">
        <f>[1]武器表!X145</f>
        <v>17</v>
      </c>
      <c r="AB145" s="16">
        <f>[1]武器表!Y145</f>
        <v>17</v>
      </c>
      <c r="AC145" s="16">
        <f>[1]武器表!Z145</f>
        <v>17</v>
      </c>
      <c r="AD145" s="16">
        <f>[1]武器表!AA145</f>
        <v>48</v>
      </c>
      <c r="AE145" s="20">
        <f t="shared" si="36"/>
        <v>0.14293333333333333</v>
      </c>
      <c r="AF145" s="20">
        <f t="shared" si="37"/>
        <v>0.14293333333333333</v>
      </c>
      <c r="AG145" s="20">
        <f t="shared" si="38"/>
        <v>0.14293333333333333</v>
      </c>
      <c r="AH145" s="20">
        <f t="shared" si="39"/>
        <v>0.14293333333333333</v>
      </c>
      <c r="AI145" s="20">
        <f t="shared" si="40"/>
        <v>0.14293333333333333</v>
      </c>
      <c r="AJ145" s="21"/>
      <c r="AK145" s="1" t="str">
        <f t="shared" si="29"/>
        <v>拳套1</v>
      </c>
      <c r="AL145" s="16">
        <v>1</v>
      </c>
      <c r="AM145" s="17" t="s">
        <v>1114</v>
      </c>
      <c r="AN145" s="16" t="s">
        <v>1115</v>
      </c>
    </row>
    <row r="146" spans="2:40" x14ac:dyDescent="0.2">
      <c r="B146" s="16">
        <v>144</v>
      </c>
      <c r="C146" s="16" t="str">
        <f t="shared" ca="1" si="30"/>
        <v>IC1840</v>
      </c>
      <c r="D146" s="16" t="str">
        <f t="shared" ca="1" si="35"/>
        <v>犀利的颓废扇子</v>
      </c>
      <c r="E146" s="16" t="str">
        <f t="shared" ca="1" si="31"/>
        <v>犀利的</v>
      </c>
      <c r="F146" s="16" t="str">
        <f t="shared" ca="1" si="32"/>
        <v>颓废</v>
      </c>
      <c r="G146" s="16" t="str">
        <f t="shared" ca="1" si="33"/>
        <v>扇子</v>
      </c>
      <c r="H146" s="16" t="str">
        <f t="shared" si="28"/>
        <v>a</v>
      </c>
      <c r="I146" s="19" t="s">
        <v>26</v>
      </c>
      <c r="J146" s="3" t="s">
        <v>31</v>
      </c>
      <c r="K146" s="16">
        <f t="shared" si="34"/>
        <v>6</v>
      </c>
      <c r="L146" s="16">
        <f t="shared" si="41"/>
        <v>8</v>
      </c>
      <c r="M146" s="16">
        <f>[1]武器表!$I146</f>
        <v>72</v>
      </c>
      <c r="N146" s="16">
        <f>[1]武器表!$J146</f>
        <v>40</v>
      </c>
      <c r="O146" s="16">
        <f>[1]武器表!$K146</f>
        <v>31</v>
      </c>
      <c r="P146" s="16">
        <f>[1]武器表!$L146</f>
        <v>19</v>
      </c>
      <c r="Q146" s="16">
        <f>[1]武器表!$M146</f>
        <v>23</v>
      </c>
      <c r="R146" s="16">
        <f>[1]武器表!$N146</f>
        <v>58</v>
      </c>
      <c r="S146" s="16">
        <f>[1]武器表!$O146</f>
        <v>45</v>
      </c>
      <c r="T146" s="16">
        <f>[1]武器表!$P146</f>
        <v>21</v>
      </c>
      <c r="U146" s="20">
        <f>[1]武器表!$Q146</f>
        <v>0.105</v>
      </c>
      <c r="V146" s="20">
        <f>[1]武器表!$R146</f>
        <v>0.1125</v>
      </c>
      <c r="W146" s="20">
        <f>[1]武器表!$S146</f>
        <v>3.5000000000000003E-2</v>
      </c>
      <c r="X146" s="20">
        <f>[1]武器表!$AB146</f>
        <v>0.20600000000000002</v>
      </c>
      <c r="Y146" s="16">
        <f>[1]武器表!V146</f>
        <v>22</v>
      </c>
      <c r="Z146" s="16">
        <f>[1]武器表!W146</f>
        <v>13</v>
      </c>
      <c r="AA146" s="16">
        <f>[1]武器表!X146</f>
        <v>19</v>
      </c>
      <c r="AB146" s="16">
        <f>[1]武器表!Y146</f>
        <v>19</v>
      </c>
      <c r="AC146" s="16">
        <f>[1]武器表!Z146</f>
        <v>19</v>
      </c>
      <c r="AD146" s="16">
        <f>[1]武器表!AA146</f>
        <v>55</v>
      </c>
      <c r="AE146" s="20">
        <f t="shared" si="36"/>
        <v>0.16480000000000003</v>
      </c>
      <c r="AF146" s="20">
        <f t="shared" si="37"/>
        <v>0.16480000000000003</v>
      </c>
      <c r="AG146" s="20">
        <f t="shared" si="38"/>
        <v>0.16480000000000003</v>
      </c>
      <c r="AH146" s="20">
        <f t="shared" si="39"/>
        <v>0.16480000000000003</v>
      </c>
      <c r="AI146" s="20">
        <f t="shared" si="40"/>
        <v>0.16480000000000003</v>
      </c>
      <c r="AJ146" s="21"/>
      <c r="AK146" s="1" t="str">
        <f t="shared" si="29"/>
        <v>拳套2</v>
      </c>
      <c r="AL146" s="16">
        <v>2</v>
      </c>
      <c r="AM146" s="17" t="s">
        <v>1114</v>
      </c>
      <c r="AN146" s="16" t="s">
        <v>1116</v>
      </c>
    </row>
    <row r="147" spans="2:40" x14ac:dyDescent="0.2">
      <c r="B147" s="16">
        <v>145</v>
      </c>
      <c r="C147" s="16" t="str">
        <f t="shared" ca="1" si="30"/>
        <v>IC1838</v>
      </c>
      <c r="D147" s="16" t="str">
        <f t="shared" ca="1" si="35"/>
        <v>优质的虚幻舞扇</v>
      </c>
      <c r="E147" s="16" t="str">
        <f t="shared" ca="1" si="31"/>
        <v>优质的</v>
      </c>
      <c r="F147" s="16" t="str">
        <f t="shared" ca="1" si="32"/>
        <v>虚幻</v>
      </c>
      <c r="G147" s="16" t="str">
        <f t="shared" ca="1" si="33"/>
        <v>舞扇</v>
      </c>
      <c r="H147" s="16" t="str">
        <f t="shared" si="28"/>
        <v>b</v>
      </c>
      <c r="I147" s="19" t="s">
        <v>26</v>
      </c>
      <c r="J147" s="3" t="s">
        <v>31</v>
      </c>
      <c r="K147" s="16">
        <f t="shared" si="34"/>
        <v>6</v>
      </c>
      <c r="L147" s="16">
        <f t="shared" si="41"/>
        <v>1</v>
      </c>
      <c r="M147" s="16">
        <f>[1]武器表!$I147</f>
        <v>10</v>
      </c>
      <c r="N147" s="16">
        <f>[1]武器表!$J147</f>
        <v>2</v>
      </c>
      <c r="O147" s="16">
        <f>[1]武器表!$K147</f>
        <v>2</v>
      </c>
      <c r="P147" s="16">
        <f>[1]武器表!$L147</f>
        <v>1</v>
      </c>
      <c r="Q147" s="16">
        <f>[1]武器表!$M147</f>
        <v>1</v>
      </c>
      <c r="R147" s="16">
        <f>[1]武器表!$N147</f>
        <v>3</v>
      </c>
      <c r="S147" s="16">
        <f>[1]武器表!$O147</f>
        <v>2</v>
      </c>
      <c r="T147" s="16">
        <f>[1]武器表!$P147</f>
        <v>1</v>
      </c>
      <c r="U147" s="20">
        <f>[1]武器表!$Q147</f>
        <v>5.0000000000000001E-3</v>
      </c>
      <c r="V147" s="20">
        <f>[1]武器表!$R147</f>
        <v>5.0000000000000001E-3</v>
      </c>
      <c r="W147" s="20">
        <f>[1]武器表!$S147</f>
        <v>1.6666666666666666E-3</v>
      </c>
      <c r="X147" s="20">
        <f>[1]武器表!$AB147</f>
        <v>0.08</v>
      </c>
      <c r="Y147" s="16">
        <f>[1]武器表!V147</f>
        <v>1</v>
      </c>
      <c r="Z147" s="16">
        <f>[1]武器表!W147</f>
        <v>1</v>
      </c>
      <c r="AA147" s="16">
        <f>[1]武器表!X147</f>
        <v>1</v>
      </c>
      <c r="AB147" s="16">
        <f>[1]武器表!Y147</f>
        <v>1</v>
      </c>
      <c r="AC147" s="16">
        <f>[1]武器表!Z147</f>
        <v>1</v>
      </c>
      <c r="AD147" s="16">
        <f>[1]武器表!AA147</f>
        <v>3</v>
      </c>
      <c r="AE147" s="20">
        <f t="shared" si="36"/>
        <v>6.4000000000000001E-2</v>
      </c>
      <c r="AF147" s="20">
        <f t="shared" si="37"/>
        <v>6.4000000000000001E-2</v>
      </c>
      <c r="AG147" s="20">
        <f t="shared" si="38"/>
        <v>6.4000000000000001E-2</v>
      </c>
      <c r="AH147" s="20">
        <f t="shared" si="39"/>
        <v>6.4000000000000001E-2</v>
      </c>
      <c r="AI147" s="20">
        <f t="shared" si="40"/>
        <v>6.4000000000000001E-2</v>
      </c>
      <c r="AJ147" s="21"/>
      <c r="AK147" s="1" t="str">
        <f t="shared" si="29"/>
        <v>拳套3</v>
      </c>
      <c r="AL147" s="16">
        <v>3</v>
      </c>
      <c r="AM147" s="17" t="s">
        <v>1114</v>
      </c>
      <c r="AN147" s="16" t="s">
        <v>1117</v>
      </c>
    </row>
    <row r="148" spans="2:40" x14ac:dyDescent="0.2">
      <c r="B148" s="16">
        <v>146</v>
      </c>
      <c r="C148" s="16" t="str">
        <f t="shared" ca="1" si="30"/>
        <v>IC1836</v>
      </c>
      <c r="D148" s="16" t="str">
        <f t="shared" ca="1" si="35"/>
        <v>坚硬的遗迹舞扇</v>
      </c>
      <c r="E148" s="16" t="str">
        <f t="shared" ca="1" si="31"/>
        <v>坚硬的</v>
      </c>
      <c r="F148" s="16" t="str">
        <f t="shared" ca="1" si="32"/>
        <v>遗迹</v>
      </c>
      <c r="G148" s="16" t="str">
        <f t="shared" ca="1" si="33"/>
        <v>舞扇</v>
      </c>
      <c r="H148" s="16" t="str">
        <f t="shared" si="28"/>
        <v>b</v>
      </c>
      <c r="I148" s="19" t="s">
        <v>26</v>
      </c>
      <c r="J148" s="3" t="s">
        <v>31</v>
      </c>
      <c r="K148" s="16">
        <f t="shared" si="34"/>
        <v>6</v>
      </c>
      <c r="L148" s="16">
        <f t="shared" si="41"/>
        <v>2</v>
      </c>
      <c r="M148" s="16">
        <f>[1]武器表!$I148</f>
        <v>20</v>
      </c>
      <c r="N148" s="16">
        <f>[1]武器表!$J148</f>
        <v>4</v>
      </c>
      <c r="O148" s="16">
        <f>[1]武器表!$K148</f>
        <v>3</v>
      </c>
      <c r="P148" s="16">
        <f>[1]武器表!$L148</f>
        <v>2</v>
      </c>
      <c r="Q148" s="16">
        <f>[1]武器表!$M148</f>
        <v>2</v>
      </c>
      <c r="R148" s="16">
        <f>[1]武器表!$N148</f>
        <v>6</v>
      </c>
      <c r="S148" s="16">
        <f>[1]武器表!$O148</f>
        <v>5</v>
      </c>
      <c r="T148" s="16">
        <f>[1]武器表!$P148</f>
        <v>2</v>
      </c>
      <c r="U148" s="20">
        <f>[1]武器表!$Q148</f>
        <v>0.01</v>
      </c>
      <c r="V148" s="20">
        <f>[1]武器表!$R148</f>
        <v>1.2500000000000001E-2</v>
      </c>
      <c r="W148" s="20">
        <f>[1]武器表!$S148</f>
        <v>3.3333333333333331E-3</v>
      </c>
      <c r="X148" s="20">
        <f>[1]武器表!$AB148</f>
        <v>0.08</v>
      </c>
      <c r="Y148" s="16">
        <f>[1]武器表!V148</f>
        <v>2</v>
      </c>
      <c r="Z148" s="16">
        <f>[1]武器表!W148</f>
        <v>1</v>
      </c>
      <c r="AA148" s="16">
        <f>[1]武器表!X148</f>
        <v>2</v>
      </c>
      <c r="AB148" s="16">
        <f>[1]武器表!Y148</f>
        <v>2</v>
      </c>
      <c r="AC148" s="16">
        <f>[1]武器表!Z148</f>
        <v>2</v>
      </c>
      <c r="AD148" s="16">
        <f>[1]武器表!AA148</f>
        <v>6</v>
      </c>
      <c r="AE148" s="20">
        <f t="shared" si="36"/>
        <v>6.4000000000000001E-2</v>
      </c>
      <c r="AF148" s="20">
        <f t="shared" si="37"/>
        <v>6.4000000000000001E-2</v>
      </c>
      <c r="AG148" s="20">
        <f t="shared" si="38"/>
        <v>6.4000000000000001E-2</v>
      </c>
      <c r="AH148" s="20">
        <f t="shared" si="39"/>
        <v>6.4000000000000001E-2</v>
      </c>
      <c r="AI148" s="20">
        <f t="shared" si="40"/>
        <v>6.4000000000000001E-2</v>
      </c>
      <c r="AJ148" s="21"/>
      <c r="AK148" s="1" t="str">
        <f t="shared" si="29"/>
        <v>拳套4</v>
      </c>
      <c r="AL148" s="16">
        <v>4</v>
      </c>
      <c r="AM148" s="17" t="s">
        <v>1114</v>
      </c>
      <c r="AN148" s="16" t="s">
        <v>1118</v>
      </c>
    </row>
    <row r="149" spans="2:40" x14ac:dyDescent="0.2">
      <c r="B149" s="16">
        <v>147</v>
      </c>
      <c r="C149" s="16" t="str">
        <f t="shared" ca="1" si="30"/>
        <v>IC1839</v>
      </c>
      <c r="D149" s="16" t="str">
        <f t="shared" ca="1" si="35"/>
        <v>发亮的女神羽扇</v>
      </c>
      <c r="E149" s="16" t="str">
        <f t="shared" ca="1" si="31"/>
        <v>发亮的</v>
      </c>
      <c r="F149" s="16" t="str">
        <f t="shared" ca="1" si="32"/>
        <v>女神</v>
      </c>
      <c r="G149" s="16" t="str">
        <f t="shared" ca="1" si="33"/>
        <v>羽扇</v>
      </c>
      <c r="H149" s="16" t="str">
        <f t="shared" si="28"/>
        <v>b</v>
      </c>
      <c r="I149" s="19" t="s">
        <v>26</v>
      </c>
      <c r="J149" s="3" t="s">
        <v>31</v>
      </c>
      <c r="K149" s="16">
        <f t="shared" si="34"/>
        <v>6</v>
      </c>
      <c r="L149" s="16">
        <f t="shared" si="41"/>
        <v>3</v>
      </c>
      <c r="M149" s="16">
        <f>[1]武器表!$I149</f>
        <v>29</v>
      </c>
      <c r="N149" s="16">
        <f>[1]武器表!$J149</f>
        <v>6</v>
      </c>
      <c r="O149" s="16">
        <f>[1]武器表!$K149</f>
        <v>5</v>
      </c>
      <c r="P149" s="16">
        <f>[1]武器表!$L149</f>
        <v>3</v>
      </c>
      <c r="Q149" s="16">
        <f>[1]武器表!$M149</f>
        <v>4</v>
      </c>
      <c r="R149" s="16">
        <f>[1]武器表!$N149</f>
        <v>9</v>
      </c>
      <c r="S149" s="16">
        <f>[1]武器表!$O149</f>
        <v>7</v>
      </c>
      <c r="T149" s="16">
        <f>[1]武器表!$P149</f>
        <v>3</v>
      </c>
      <c r="U149" s="20">
        <f>[1]武器表!$Q149</f>
        <v>1.4999999999999999E-2</v>
      </c>
      <c r="V149" s="20">
        <f>[1]武器表!$R149</f>
        <v>1.7500000000000002E-2</v>
      </c>
      <c r="W149" s="20">
        <f>[1]武器表!$S149</f>
        <v>5.0000000000000001E-3</v>
      </c>
      <c r="X149" s="20">
        <f>[1]武器表!$AB149</f>
        <v>0.08</v>
      </c>
      <c r="Y149" s="16">
        <f>[1]武器表!V149</f>
        <v>3</v>
      </c>
      <c r="Z149" s="16">
        <f>[1]武器表!W149</f>
        <v>2</v>
      </c>
      <c r="AA149" s="16">
        <f>[1]武器表!X149</f>
        <v>3</v>
      </c>
      <c r="AB149" s="16">
        <f>[1]武器表!Y149</f>
        <v>3</v>
      </c>
      <c r="AC149" s="16">
        <f>[1]武器表!Z149</f>
        <v>3</v>
      </c>
      <c r="AD149" s="16">
        <f>[1]武器表!AA149</f>
        <v>9</v>
      </c>
      <c r="AE149" s="20">
        <f t="shared" si="36"/>
        <v>6.4000000000000001E-2</v>
      </c>
      <c r="AF149" s="20">
        <f t="shared" si="37"/>
        <v>6.4000000000000001E-2</v>
      </c>
      <c r="AG149" s="20">
        <f t="shared" si="38"/>
        <v>6.4000000000000001E-2</v>
      </c>
      <c r="AH149" s="20">
        <f t="shared" si="39"/>
        <v>6.4000000000000001E-2</v>
      </c>
      <c r="AI149" s="20">
        <f t="shared" si="40"/>
        <v>6.4000000000000001E-2</v>
      </c>
      <c r="AJ149" s="21"/>
      <c r="AK149" s="1" t="str">
        <f t="shared" si="29"/>
        <v>拳套5</v>
      </c>
      <c r="AL149" s="16">
        <v>5</v>
      </c>
      <c r="AM149" s="17" t="s">
        <v>1114</v>
      </c>
      <c r="AN149" s="16" t="s">
        <v>1119</v>
      </c>
    </row>
    <row r="150" spans="2:40" x14ac:dyDescent="0.2">
      <c r="B150" s="16">
        <v>148</v>
      </c>
      <c r="C150" s="16" t="str">
        <f t="shared" ca="1" si="30"/>
        <v>IC1837</v>
      </c>
      <c r="D150" s="16" t="str">
        <f t="shared" ca="1" si="35"/>
        <v>凌厉的智慧羽扇</v>
      </c>
      <c r="E150" s="16" t="str">
        <f t="shared" ca="1" si="31"/>
        <v>凌厉的</v>
      </c>
      <c r="F150" s="16" t="str">
        <f t="shared" ca="1" si="32"/>
        <v>智慧</v>
      </c>
      <c r="G150" s="16" t="str">
        <f t="shared" ca="1" si="33"/>
        <v>羽扇</v>
      </c>
      <c r="H150" s="16" t="str">
        <f t="shared" si="28"/>
        <v>b</v>
      </c>
      <c r="I150" s="19" t="s">
        <v>26</v>
      </c>
      <c r="J150" s="3" t="s">
        <v>31</v>
      </c>
      <c r="K150" s="16">
        <f t="shared" si="34"/>
        <v>6</v>
      </c>
      <c r="L150" s="16">
        <f t="shared" si="41"/>
        <v>4</v>
      </c>
      <c r="M150" s="16">
        <f>[1]武器表!$I150</f>
        <v>39</v>
      </c>
      <c r="N150" s="16">
        <f>[1]武器表!$J150</f>
        <v>8</v>
      </c>
      <c r="O150" s="16">
        <f>[1]武器表!$K150</f>
        <v>6</v>
      </c>
      <c r="P150" s="16">
        <f>[1]武器表!$L150</f>
        <v>4</v>
      </c>
      <c r="Q150" s="16">
        <f>[1]武器表!$M150</f>
        <v>5</v>
      </c>
      <c r="R150" s="16">
        <f>[1]武器表!$N150</f>
        <v>12</v>
      </c>
      <c r="S150" s="16">
        <f>[1]武器表!$O150</f>
        <v>9</v>
      </c>
      <c r="T150" s="16">
        <f>[1]武器表!$P150</f>
        <v>4</v>
      </c>
      <c r="U150" s="20">
        <f>[1]武器表!$Q150</f>
        <v>0.02</v>
      </c>
      <c r="V150" s="20">
        <f>[1]武器表!$R150</f>
        <v>2.2499999999999999E-2</v>
      </c>
      <c r="W150" s="20">
        <f>[1]武器表!$S150</f>
        <v>6.6666666666666662E-3</v>
      </c>
      <c r="X150" s="20">
        <f>[1]武器表!$AB150</f>
        <v>0.08</v>
      </c>
      <c r="Y150" s="16">
        <f>[1]武器表!V150</f>
        <v>5</v>
      </c>
      <c r="Z150" s="16">
        <f>[1]武器表!W150</f>
        <v>3</v>
      </c>
      <c r="AA150" s="16">
        <f>[1]武器表!X150</f>
        <v>4</v>
      </c>
      <c r="AB150" s="16">
        <f>[1]武器表!Y150</f>
        <v>4</v>
      </c>
      <c r="AC150" s="16">
        <f>[1]武器表!Z150</f>
        <v>4</v>
      </c>
      <c r="AD150" s="16">
        <f>[1]武器表!AA150</f>
        <v>12</v>
      </c>
      <c r="AE150" s="20">
        <f t="shared" si="36"/>
        <v>6.4000000000000001E-2</v>
      </c>
      <c r="AF150" s="20">
        <f t="shared" si="37"/>
        <v>6.4000000000000001E-2</v>
      </c>
      <c r="AG150" s="20">
        <f t="shared" si="38"/>
        <v>6.4000000000000001E-2</v>
      </c>
      <c r="AH150" s="20">
        <f t="shared" si="39"/>
        <v>6.4000000000000001E-2</v>
      </c>
      <c r="AI150" s="20">
        <f t="shared" si="40"/>
        <v>6.4000000000000001E-2</v>
      </c>
      <c r="AJ150" s="21"/>
      <c r="AK150" s="1" t="str">
        <f t="shared" si="29"/>
        <v>拳套6</v>
      </c>
      <c r="AL150" s="16">
        <v>6</v>
      </c>
      <c r="AM150" s="17" t="s">
        <v>1114</v>
      </c>
      <c r="AN150" s="16" t="s">
        <v>1120</v>
      </c>
    </row>
    <row r="151" spans="2:40" x14ac:dyDescent="0.2">
      <c r="B151" s="16">
        <v>149</v>
      </c>
      <c r="C151" s="16" t="str">
        <f t="shared" ca="1" si="30"/>
        <v>IC1837</v>
      </c>
      <c r="D151" s="16" t="str">
        <f t="shared" ca="1" si="35"/>
        <v>优质的塞尔塔扇子</v>
      </c>
      <c r="E151" s="16" t="str">
        <f t="shared" ca="1" si="31"/>
        <v>优质的</v>
      </c>
      <c r="F151" s="16" t="str">
        <f t="shared" ca="1" si="32"/>
        <v>塞尔塔</v>
      </c>
      <c r="G151" s="16" t="str">
        <f t="shared" ca="1" si="33"/>
        <v>扇子</v>
      </c>
      <c r="H151" s="16" t="str">
        <f t="shared" si="28"/>
        <v>b</v>
      </c>
      <c r="I151" s="19" t="s">
        <v>26</v>
      </c>
      <c r="J151" s="3" t="s">
        <v>31</v>
      </c>
      <c r="K151" s="16">
        <f t="shared" si="34"/>
        <v>6</v>
      </c>
      <c r="L151" s="16">
        <f t="shared" si="41"/>
        <v>5</v>
      </c>
      <c r="M151" s="16">
        <f>[1]武器表!$I151</f>
        <v>49</v>
      </c>
      <c r="N151" s="16">
        <f>[1]武器表!$J151</f>
        <v>11</v>
      </c>
      <c r="O151" s="16">
        <f>[1]武器表!$K151</f>
        <v>8</v>
      </c>
      <c r="P151" s="16">
        <f>[1]武器表!$L151</f>
        <v>5</v>
      </c>
      <c r="Q151" s="16">
        <f>[1]武器表!$M151</f>
        <v>6</v>
      </c>
      <c r="R151" s="16">
        <f>[1]武器表!$N151</f>
        <v>15</v>
      </c>
      <c r="S151" s="16">
        <f>[1]武器表!$O151</f>
        <v>12</v>
      </c>
      <c r="T151" s="16">
        <f>[1]武器表!$P151</f>
        <v>6</v>
      </c>
      <c r="U151" s="20">
        <f>[1]武器表!$Q151</f>
        <v>0.03</v>
      </c>
      <c r="V151" s="20">
        <f>[1]武器表!$R151</f>
        <v>0.03</v>
      </c>
      <c r="W151" s="20">
        <f>[1]武器表!$S151</f>
        <v>0.01</v>
      </c>
      <c r="X151" s="20">
        <f>[1]武器表!$AB151</f>
        <v>0.08</v>
      </c>
      <c r="Y151" s="16">
        <f>[1]武器表!V151</f>
        <v>6</v>
      </c>
      <c r="Z151" s="16">
        <f>[1]武器表!W151</f>
        <v>4</v>
      </c>
      <c r="AA151" s="16">
        <f>[1]武器表!X151</f>
        <v>5</v>
      </c>
      <c r="AB151" s="16">
        <f>[1]武器表!Y151</f>
        <v>5</v>
      </c>
      <c r="AC151" s="16">
        <f>[1]武器表!Z151</f>
        <v>5</v>
      </c>
      <c r="AD151" s="16">
        <f>[1]武器表!AA151</f>
        <v>14</v>
      </c>
      <c r="AE151" s="20">
        <f t="shared" si="36"/>
        <v>6.4000000000000001E-2</v>
      </c>
      <c r="AF151" s="20">
        <f t="shared" si="37"/>
        <v>6.4000000000000001E-2</v>
      </c>
      <c r="AG151" s="20">
        <f t="shared" si="38"/>
        <v>6.4000000000000001E-2</v>
      </c>
      <c r="AH151" s="20">
        <f t="shared" si="39"/>
        <v>6.4000000000000001E-2</v>
      </c>
      <c r="AI151" s="20">
        <f t="shared" si="40"/>
        <v>6.4000000000000001E-2</v>
      </c>
      <c r="AJ151" s="21"/>
      <c r="AK151" s="1" t="str">
        <f t="shared" si="29"/>
        <v>拳套7</v>
      </c>
      <c r="AL151" s="16">
        <v>7</v>
      </c>
      <c r="AM151" s="17" t="s">
        <v>1114</v>
      </c>
      <c r="AN151" s="16" t="s">
        <v>1121</v>
      </c>
    </row>
    <row r="152" spans="2:40" x14ac:dyDescent="0.2">
      <c r="B152" s="16">
        <v>150</v>
      </c>
      <c r="C152" s="16" t="str">
        <f t="shared" ca="1" si="30"/>
        <v>IC1838</v>
      </c>
      <c r="D152" s="16" t="str">
        <f t="shared" ca="1" si="35"/>
        <v>凌厉的卡尼亚扇子</v>
      </c>
      <c r="E152" s="16" t="str">
        <f t="shared" ca="1" si="31"/>
        <v>凌厉的</v>
      </c>
      <c r="F152" s="16" t="str">
        <f t="shared" ca="1" si="32"/>
        <v>卡尼亚</v>
      </c>
      <c r="G152" s="16" t="str">
        <f t="shared" ca="1" si="33"/>
        <v>扇子</v>
      </c>
      <c r="H152" s="16" t="str">
        <f t="shared" si="28"/>
        <v>b</v>
      </c>
      <c r="I152" s="19" t="s">
        <v>26</v>
      </c>
      <c r="J152" s="3" t="s">
        <v>31</v>
      </c>
      <c r="K152" s="16">
        <f t="shared" si="34"/>
        <v>6</v>
      </c>
      <c r="L152" s="16">
        <f t="shared" si="41"/>
        <v>6</v>
      </c>
      <c r="M152" s="16">
        <f>[1]武器表!$I152</f>
        <v>59</v>
      </c>
      <c r="N152" s="16">
        <f>[1]武器表!$J152</f>
        <v>13</v>
      </c>
      <c r="O152" s="16">
        <f>[1]武器表!$K152</f>
        <v>10</v>
      </c>
      <c r="P152" s="16">
        <f>[1]武器表!$L152</f>
        <v>6</v>
      </c>
      <c r="Q152" s="16">
        <f>[1]武器表!$M152</f>
        <v>7</v>
      </c>
      <c r="R152" s="16">
        <f>[1]武器表!$N152</f>
        <v>18</v>
      </c>
      <c r="S152" s="16">
        <f>[1]武器表!$O152</f>
        <v>14</v>
      </c>
      <c r="T152" s="16">
        <f>[1]武器表!$P152</f>
        <v>7</v>
      </c>
      <c r="U152" s="20">
        <f>[1]武器表!$Q152</f>
        <v>3.5000000000000003E-2</v>
      </c>
      <c r="V152" s="20">
        <f>[1]武器表!$R152</f>
        <v>3.5000000000000003E-2</v>
      </c>
      <c r="W152" s="20">
        <f>[1]武器表!$S152</f>
        <v>1.1666666666666667E-2</v>
      </c>
      <c r="X152" s="20">
        <f>[1]武器表!$AB152</f>
        <v>8.9333333333333334E-2</v>
      </c>
      <c r="Y152" s="16">
        <f>[1]武器表!V152</f>
        <v>7</v>
      </c>
      <c r="Z152" s="16">
        <f>[1]武器表!W152</f>
        <v>4</v>
      </c>
      <c r="AA152" s="16">
        <f>[1]武器表!X152</f>
        <v>6</v>
      </c>
      <c r="AB152" s="16">
        <f>[1]武器表!Y152</f>
        <v>6</v>
      </c>
      <c r="AC152" s="16">
        <f>[1]武器表!Z152</f>
        <v>6</v>
      </c>
      <c r="AD152" s="16">
        <f>[1]武器表!AA152</f>
        <v>17</v>
      </c>
      <c r="AE152" s="20">
        <f t="shared" si="36"/>
        <v>7.1466666666666664E-2</v>
      </c>
      <c r="AF152" s="20">
        <f t="shared" si="37"/>
        <v>7.1466666666666664E-2</v>
      </c>
      <c r="AG152" s="20">
        <f t="shared" si="38"/>
        <v>7.1466666666666664E-2</v>
      </c>
      <c r="AH152" s="20">
        <f t="shared" si="39"/>
        <v>7.1466666666666664E-2</v>
      </c>
      <c r="AI152" s="20">
        <f t="shared" si="40"/>
        <v>7.1466666666666664E-2</v>
      </c>
      <c r="AJ152" s="21"/>
      <c r="AK152" s="1" t="str">
        <f t="shared" si="29"/>
        <v>拳套8</v>
      </c>
      <c r="AL152" s="16">
        <v>8</v>
      </c>
      <c r="AM152" s="17" t="s">
        <v>1114</v>
      </c>
      <c r="AN152" s="16" t="s">
        <v>1122</v>
      </c>
    </row>
    <row r="153" spans="2:40" x14ac:dyDescent="0.2">
      <c r="B153" s="16">
        <v>151</v>
      </c>
      <c r="C153" s="16" t="str">
        <f t="shared" ca="1" si="30"/>
        <v>IC1839</v>
      </c>
      <c r="D153" s="16" t="str">
        <f t="shared" ca="1" si="35"/>
        <v>坚硬的卡尼亚羽扇</v>
      </c>
      <c r="E153" s="16" t="str">
        <f t="shared" ca="1" si="31"/>
        <v>坚硬的</v>
      </c>
      <c r="F153" s="16" t="str">
        <f t="shared" ca="1" si="32"/>
        <v>卡尼亚</v>
      </c>
      <c r="G153" s="16" t="str">
        <f t="shared" ca="1" si="33"/>
        <v>羽扇</v>
      </c>
      <c r="H153" s="16" t="str">
        <f t="shared" si="28"/>
        <v>b</v>
      </c>
      <c r="I153" s="19" t="s">
        <v>26</v>
      </c>
      <c r="J153" s="3" t="s">
        <v>31</v>
      </c>
      <c r="K153" s="16">
        <f t="shared" si="34"/>
        <v>6</v>
      </c>
      <c r="L153" s="16">
        <f t="shared" si="41"/>
        <v>7</v>
      </c>
      <c r="M153" s="16">
        <f>[1]武器表!$I153</f>
        <v>69</v>
      </c>
      <c r="N153" s="16">
        <f>[1]武器表!$J153</f>
        <v>15</v>
      </c>
      <c r="O153" s="16">
        <f>[1]武器表!$K153</f>
        <v>11</v>
      </c>
      <c r="P153" s="16">
        <f>[1]武器表!$L153</f>
        <v>7</v>
      </c>
      <c r="Q153" s="16">
        <f>[1]武器表!$M153</f>
        <v>8</v>
      </c>
      <c r="R153" s="16">
        <f>[1]武器表!$N153</f>
        <v>21</v>
      </c>
      <c r="S153" s="16">
        <f>[1]武器表!$O153</f>
        <v>16</v>
      </c>
      <c r="T153" s="16">
        <f>[1]武器表!$P153</f>
        <v>8</v>
      </c>
      <c r="U153" s="20">
        <f>[1]武器表!$Q153</f>
        <v>0.04</v>
      </c>
      <c r="V153" s="20">
        <f>[1]武器表!$R153</f>
        <v>0.04</v>
      </c>
      <c r="W153" s="20">
        <f>[1]武器表!$S153</f>
        <v>1.3333333333333332E-2</v>
      </c>
      <c r="X153" s="20">
        <f>[1]武器表!$AB153</f>
        <v>0.10333333333333333</v>
      </c>
      <c r="Y153" s="16">
        <f>[1]武器表!V153</f>
        <v>8</v>
      </c>
      <c r="Z153" s="16">
        <f>[1]武器表!W153</f>
        <v>5</v>
      </c>
      <c r="AA153" s="16">
        <f>[1]武器表!X153</f>
        <v>7</v>
      </c>
      <c r="AB153" s="16">
        <f>[1]武器表!Y153</f>
        <v>7</v>
      </c>
      <c r="AC153" s="16">
        <f>[1]武器表!Z153</f>
        <v>7</v>
      </c>
      <c r="AD153" s="16">
        <f>[1]武器表!AA153</f>
        <v>20</v>
      </c>
      <c r="AE153" s="20">
        <f t="shared" si="36"/>
        <v>8.2666666666666666E-2</v>
      </c>
      <c r="AF153" s="20">
        <f t="shared" si="37"/>
        <v>8.2666666666666666E-2</v>
      </c>
      <c r="AG153" s="20">
        <f t="shared" si="38"/>
        <v>8.2666666666666666E-2</v>
      </c>
      <c r="AH153" s="20">
        <f t="shared" si="39"/>
        <v>8.2666666666666666E-2</v>
      </c>
      <c r="AI153" s="20">
        <f t="shared" si="40"/>
        <v>8.2666666666666666E-2</v>
      </c>
      <c r="AJ153" s="21"/>
    </row>
    <row r="154" spans="2:40" x14ac:dyDescent="0.2">
      <c r="B154" s="16">
        <v>152</v>
      </c>
      <c r="C154" s="16" t="str">
        <f t="shared" ca="1" si="30"/>
        <v>IC1837</v>
      </c>
      <c r="D154" s="16" t="str">
        <f t="shared" ca="1" si="35"/>
        <v>优质的虚幻舞扇</v>
      </c>
      <c r="E154" s="16" t="str">
        <f t="shared" ca="1" si="31"/>
        <v>优质的</v>
      </c>
      <c r="F154" s="16" t="str">
        <f t="shared" ca="1" si="32"/>
        <v>虚幻</v>
      </c>
      <c r="G154" s="16" t="str">
        <f t="shared" ca="1" si="33"/>
        <v>舞扇</v>
      </c>
      <c r="H154" s="16" t="str">
        <f t="shared" si="28"/>
        <v>b</v>
      </c>
      <c r="I154" s="19" t="s">
        <v>26</v>
      </c>
      <c r="J154" s="3" t="s">
        <v>31</v>
      </c>
      <c r="K154" s="16">
        <f t="shared" si="34"/>
        <v>6</v>
      </c>
      <c r="L154" s="16">
        <f t="shared" si="41"/>
        <v>8</v>
      </c>
      <c r="M154" s="16">
        <f>[1]武器表!$I154</f>
        <v>78</v>
      </c>
      <c r="N154" s="16">
        <f>[1]武器表!$J154</f>
        <v>17</v>
      </c>
      <c r="O154" s="16">
        <f>[1]武器表!$K154</f>
        <v>13</v>
      </c>
      <c r="P154" s="16">
        <f>[1]武器表!$L154</f>
        <v>8</v>
      </c>
      <c r="Q154" s="16">
        <f>[1]武器表!$M154</f>
        <v>10</v>
      </c>
      <c r="R154" s="16">
        <f>[1]武器表!$N154</f>
        <v>24</v>
      </c>
      <c r="S154" s="16">
        <f>[1]武器表!$O154</f>
        <v>19</v>
      </c>
      <c r="T154" s="16">
        <f>[1]武器表!$P154</f>
        <v>9</v>
      </c>
      <c r="U154" s="20">
        <f>[1]武器表!$Q154</f>
        <v>4.4999999999999998E-2</v>
      </c>
      <c r="V154" s="20">
        <f>[1]武器表!$R154</f>
        <v>4.7500000000000001E-2</v>
      </c>
      <c r="W154" s="20">
        <f>[1]武器表!$S154</f>
        <v>1.4999999999999999E-2</v>
      </c>
      <c r="X154" s="20">
        <f>[1]武器表!$AB154</f>
        <v>0.11866666666666667</v>
      </c>
      <c r="Y154" s="16">
        <f>[1]武器表!V154</f>
        <v>9</v>
      </c>
      <c r="Z154" s="16">
        <f>[1]武器表!W154</f>
        <v>6</v>
      </c>
      <c r="AA154" s="16">
        <f>[1]武器表!X154</f>
        <v>8</v>
      </c>
      <c r="AB154" s="16">
        <f>[1]武器表!Y154</f>
        <v>8</v>
      </c>
      <c r="AC154" s="16">
        <f>[1]武器表!Z154</f>
        <v>8</v>
      </c>
      <c r="AD154" s="16">
        <f>[1]武器表!AA154</f>
        <v>23</v>
      </c>
      <c r="AE154" s="20">
        <f t="shared" si="36"/>
        <v>9.4933333333333342E-2</v>
      </c>
      <c r="AF154" s="20">
        <f t="shared" si="37"/>
        <v>9.4933333333333342E-2</v>
      </c>
      <c r="AG154" s="20">
        <f t="shared" si="38"/>
        <v>9.4933333333333342E-2</v>
      </c>
      <c r="AH154" s="20">
        <f t="shared" si="39"/>
        <v>9.4933333333333342E-2</v>
      </c>
      <c r="AI154" s="20">
        <f t="shared" si="40"/>
        <v>9.4933333333333342E-2</v>
      </c>
      <c r="AJ154" s="21"/>
    </row>
    <row r="155" spans="2:40" x14ac:dyDescent="0.2">
      <c r="B155" s="16">
        <v>153</v>
      </c>
      <c r="C155" s="16" t="str">
        <f t="shared" ca="1" si="30"/>
        <v>IC1839</v>
      </c>
      <c r="D155" s="16" t="str">
        <f t="shared" ca="1" si="35"/>
        <v>普通的言语羽扇</v>
      </c>
      <c r="E155" s="16" t="str">
        <f t="shared" ca="1" si="31"/>
        <v>普通的</v>
      </c>
      <c r="F155" s="16" t="str">
        <f t="shared" ca="1" si="32"/>
        <v>言语</v>
      </c>
      <c r="G155" s="16" t="str">
        <f t="shared" ca="1" si="33"/>
        <v>羽扇</v>
      </c>
      <c r="H155" s="16" t="str">
        <f t="shared" si="28"/>
        <v>c</v>
      </c>
      <c r="I155" s="19" t="s">
        <v>26</v>
      </c>
      <c r="J155" s="3" t="s">
        <v>31</v>
      </c>
      <c r="K155" s="16">
        <f t="shared" si="34"/>
        <v>6</v>
      </c>
      <c r="L155" s="16">
        <f t="shared" si="41"/>
        <v>1</v>
      </c>
      <c r="M155" s="16">
        <f>[1]武器表!$I155</f>
        <v>11</v>
      </c>
      <c r="N155" s="16">
        <f>[1]武器表!$J155</f>
        <v>0</v>
      </c>
      <c r="O155" s="16">
        <f>[1]武器表!$K155</f>
        <v>0</v>
      </c>
      <c r="P155" s="16">
        <f>[1]武器表!$L155</f>
        <v>0</v>
      </c>
      <c r="Q155" s="16">
        <f>[1]武器表!$M155</f>
        <v>0</v>
      </c>
      <c r="R155" s="16">
        <f>[1]武器表!$N155</f>
        <v>0</v>
      </c>
      <c r="S155" s="16">
        <f>[1]武器表!$O155</f>
        <v>0</v>
      </c>
      <c r="T155" s="16">
        <f>[1]武器表!$P155</f>
        <v>0</v>
      </c>
      <c r="U155" s="20">
        <f>[1]武器表!$Q155</f>
        <v>0</v>
      </c>
      <c r="V155" s="20">
        <f>[1]武器表!$R155</f>
        <v>0</v>
      </c>
      <c r="W155" s="20">
        <f>[1]武器表!$S155</f>
        <v>0</v>
      </c>
      <c r="X155" s="20">
        <f>[1]武器表!$AB155</f>
        <v>0</v>
      </c>
      <c r="Y155" s="16">
        <f>[1]武器表!V155</f>
        <v>0</v>
      </c>
      <c r="Z155" s="16">
        <f>[1]武器表!W155</f>
        <v>0</v>
      </c>
      <c r="AA155" s="16">
        <f>[1]武器表!X155</f>
        <v>0</v>
      </c>
      <c r="AB155" s="16">
        <f>[1]武器表!Y155</f>
        <v>0</v>
      </c>
      <c r="AC155" s="16">
        <f>[1]武器表!Z155</f>
        <v>0</v>
      </c>
      <c r="AD155" s="16">
        <f>[1]武器表!AA155</f>
        <v>0</v>
      </c>
      <c r="AE155" s="20">
        <f t="shared" si="36"/>
        <v>0</v>
      </c>
      <c r="AF155" s="20">
        <f t="shared" si="37"/>
        <v>0</v>
      </c>
      <c r="AG155" s="20">
        <f t="shared" si="38"/>
        <v>0</v>
      </c>
      <c r="AH155" s="20">
        <f t="shared" si="39"/>
        <v>0</v>
      </c>
      <c r="AI155" s="20">
        <f t="shared" si="40"/>
        <v>0</v>
      </c>
      <c r="AJ155" s="21"/>
    </row>
    <row r="156" spans="2:40" x14ac:dyDescent="0.2">
      <c r="B156" s="16">
        <v>154</v>
      </c>
      <c r="C156" s="16" t="str">
        <f t="shared" ca="1" si="30"/>
        <v>IC1837</v>
      </c>
      <c r="D156" s="16" t="str">
        <f t="shared" ca="1" si="35"/>
        <v>破旧的玄铁舞扇</v>
      </c>
      <c r="E156" s="16" t="str">
        <f t="shared" ca="1" si="31"/>
        <v>破旧的</v>
      </c>
      <c r="F156" s="16" t="str">
        <f t="shared" ca="1" si="32"/>
        <v>玄铁</v>
      </c>
      <c r="G156" s="16" t="str">
        <f t="shared" ca="1" si="33"/>
        <v>舞扇</v>
      </c>
      <c r="H156" s="16" t="str">
        <f t="shared" si="28"/>
        <v>c</v>
      </c>
      <c r="I156" s="19" t="s">
        <v>26</v>
      </c>
      <c r="J156" s="3" t="s">
        <v>31</v>
      </c>
      <c r="K156" s="16">
        <f t="shared" si="34"/>
        <v>6</v>
      </c>
      <c r="L156" s="16">
        <f t="shared" si="41"/>
        <v>2</v>
      </c>
      <c r="M156" s="16">
        <f>[1]武器表!$I156</f>
        <v>22</v>
      </c>
      <c r="N156" s="16">
        <f>[1]武器表!$J156</f>
        <v>0</v>
      </c>
      <c r="O156" s="16">
        <f>[1]武器表!$K156</f>
        <v>0</v>
      </c>
      <c r="P156" s="16">
        <f>[1]武器表!$L156</f>
        <v>0</v>
      </c>
      <c r="Q156" s="16">
        <f>[1]武器表!$M156</f>
        <v>0</v>
      </c>
      <c r="R156" s="16">
        <f>[1]武器表!$N156</f>
        <v>0</v>
      </c>
      <c r="S156" s="16">
        <f>[1]武器表!$O156</f>
        <v>0</v>
      </c>
      <c r="T156" s="16">
        <f>[1]武器表!$P156</f>
        <v>0</v>
      </c>
      <c r="U156" s="20">
        <f>[1]武器表!$Q156</f>
        <v>0</v>
      </c>
      <c r="V156" s="20">
        <f>[1]武器表!$R156</f>
        <v>0</v>
      </c>
      <c r="W156" s="20">
        <f>[1]武器表!$S156</f>
        <v>0</v>
      </c>
      <c r="X156" s="20">
        <f>[1]武器表!$AB156</f>
        <v>0</v>
      </c>
      <c r="Y156" s="16">
        <f>[1]武器表!V156</f>
        <v>0</v>
      </c>
      <c r="Z156" s="16">
        <f>[1]武器表!W156</f>
        <v>0</v>
      </c>
      <c r="AA156" s="16">
        <f>[1]武器表!X156</f>
        <v>0</v>
      </c>
      <c r="AB156" s="16">
        <f>[1]武器表!Y156</f>
        <v>0</v>
      </c>
      <c r="AC156" s="16">
        <f>[1]武器表!Z156</f>
        <v>0</v>
      </c>
      <c r="AD156" s="16">
        <f>[1]武器表!AA156</f>
        <v>0</v>
      </c>
      <c r="AE156" s="20">
        <f t="shared" si="36"/>
        <v>0</v>
      </c>
      <c r="AF156" s="20">
        <f t="shared" si="37"/>
        <v>0</v>
      </c>
      <c r="AG156" s="20">
        <f t="shared" si="38"/>
        <v>0</v>
      </c>
      <c r="AH156" s="20">
        <f t="shared" si="39"/>
        <v>0</v>
      </c>
      <c r="AI156" s="20">
        <f t="shared" si="40"/>
        <v>0</v>
      </c>
      <c r="AJ156" s="21"/>
    </row>
    <row r="157" spans="2:40" x14ac:dyDescent="0.2">
      <c r="B157" s="16">
        <v>155</v>
      </c>
      <c r="C157" s="16" t="str">
        <f t="shared" ca="1" si="30"/>
        <v>IC1839</v>
      </c>
      <c r="D157" s="16" t="str">
        <f t="shared" ca="1" si="35"/>
        <v>一般的晨曦羽扇</v>
      </c>
      <c r="E157" s="16" t="str">
        <f t="shared" ca="1" si="31"/>
        <v>一般的</v>
      </c>
      <c r="F157" s="16" t="str">
        <f t="shared" ca="1" si="32"/>
        <v>晨曦</v>
      </c>
      <c r="G157" s="16" t="str">
        <f t="shared" ca="1" si="33"/>
        <v>羽扇</v>
      </c>
      <c r="H157" s="16" t="str">
        <f t="shared" si="28"/>
        <v>c</v>
      </c>
      <c r="I157" s="19" t="s">
        <v>26</v>
      </c>
      <c r="J157" s="3" t="s">
        <v>31</v>
      </c>
      <c r="K157" s="16">
        <f t="shared" si="34"/>
        <v>6</v>
      </c>
      <c r="L157" s="16">
        <f t="shared" si="41"/>
        <v>3</v>
      </c>
      <c r="M157" s="16">
        <f>[1]武器表!$I157</f>
        <v>34</v>
      </c>
      <c r="N157" s="16">
        <f>[1]武器表!$J157</f>
        <v>0</v>
      </c>
      <c r="O157" s="16">
        <f>[1]武器表!$K157</f>
        <v>0</v>
      </c>
      <c r="P157" s="16">
        <f>[1]武器表!$L157</f>
        <v>0</v>
      </c>
      <c r="Q157" s="16">
        <f>[1]武器表!$M157</f>
        <v>0</v>
      </c>
      <c r="R157" s="16">
        <f>[1]武器表!$N157</f>
        <v>0</v>
      </c>
      <c r="S157" s="16">
        <f>[1]武器表!$O157</f>
        <v>0</v>
      </c>
      <c r="T157" s="16">
        <f>[1]武器表!$P157</f>
        <v>0</v>
      </c>
      <c r="U157" s="20">
        <f>[1]武器表!$Q157</f>
        <v>0</v>
      </c>
      <c r="V157" s="20">
        <f>[1]武器表!$R157</f>
        <v>0</v>
      </c>
      <c r="W157" s="20">
        <f>[1]武器表!$S157</f>
        <v>0</v>
      </c>
      <c r="X157" s="20">
        <f>[1]武器表!$AB157</f>
        <v>0</v>
      </c>
      <c r="Y157" s="16">
        <f>[1]武器表!V157</f>
        <v>0</v>
      </c>
      <c r="Z157" s="16">
        <f>[1]武器表!W157</f>
        <v>0</v>
      </c>
      <c r="AA157" s="16">
        <f>[1]武器表!X157</f>
        <v>0</v>
      </c>
      <c r="AB157" s="16">
        <f>[1]武器表!Y157</f>
        <v>0</v>
      </c>
      <c r="AC157" s="16">
        <f>[1]武器表!Z157</f>
        <v>0</v>
      </c>
      <c r="AD157" s="16">
        <f>[1]武器表!AA157</f>
        <v>0</v>
      </c>
      <c r="AE157" s="20">
        <f t="shared" si="36"/>
        <v>0</v>
      </c>
      <c r="AF157" s="20">
        <f t="shared" si="37"/>
        <v>0</v>
      </c>
      <c r="AG157" s="20">
        <f t="shared" si="38"/>
        <v>0</v>
      </c>
      <c r="AH157" s="20">
        <f t="shared" si="39"/>
        <v>0</v>
      </c>
      <c r="AI157" s="20">
        <f t="shared" si="40"/>
        <v>0</v>
      </c>
      <c r="AJ157" s="21"/>
    </row>
    <row r="158" spans="2:40" x14ac:dyDescent="0.2">
      <c r="B158" s="16">
        <v>156</v>
      </c>
      <c r="C158" s="16" t="str">
        <f t="shared" ca="1" si="30"/>
        <v>IC1835</v>
      </c>
      <c r="D158" s="16" t="str">
        <f t="shared" ca="1" si="35"/>
        <v>破旧的虚幻舞扇</v>
      </c>
      <c r="E158" s="16" t="str">
        <f t="shared" ca="1" si="31"/>
        <v>破旧的</v>
      </c>
      <c r="F158" s="16" t="str">
        <f t="shared" ca="1" si="32"/>
        <v>虚幻</v>
      </c>
      <c r="G158" s="16" t="str">
        <f t="shared" ca="1" si="33"/>
        <v>舞扇</v>
      </c>
      <c r="H158" s="16" t="str">
        <f t="shared" si="28"/>
        <v>c</v>
      </c>
      <c r="I158" s="19" t="s">
        <v>26</v>
      </c>
      <c r="J158" s="3" t="s">
        <v>31</v>
      </c>
      <c r="K158" s="16">
        <f t="shared" si="34"/>
        <v>6</v>
      </c>
      <c r="L158" s="16">
        <f t="shared" si="41"/>
        <v>4</v>
      </c>
      <c r="M158" s="16">
        <f>[1]武器表!$I158</f>
        <v>45</v>
      </c>
      <c r="N158" s="16">
        <f>[1]武器表!$J158</f>
        <v>0</v>
      </c>
      <c r="O158" s="16">
        <f>[1]武器表!$K158</f>
        <v>0</v>
      </c>
      <c r="P158" s="16">
        <f>[1]武器表!$L158</f>
        <v>0</v>
      </c>
      <c r="Q158" s="16">
        <f>[1]武器表!$M158</f>
        <v>0</v>
      </c>
      <c r="R158" s="16">
        <f>[1]武器表!$N158</f>
        <v>0</v>
      </c>
      <c r="S158" s="16">
        <f>[1]武器表!$O158</f>
        <v>0</v>
      </c>
      <c r="T158" s="16">
        <f>[1]武器表!$P158</f>
        <v>0</v>
      </c>
      <c r="U158" s="20">
        <f>[1]武器表!$Q158</f>
        <v>0</v>
      </c>
      <c r="V158" s="20">
        <f>[1]武器表!$R158</f>
        <v>0</v>
      </c>
      <c r="W158" s="20">
        <f>[1]武器表!$S158</f>
        <v>0</v>
      </c>
      <c r="X158" s="20">
        <f>[1]武器表!$AB158</f>
        <v>0</v>
      </c>
      <c r="Y158" s="16">
        <f>[1]武器表!V158</f>
        <v>0</v>
      </c>
      <c r="Z158" s="16">
        <f>[1]武器表!W158</f>
        <v>0</v>
      </c>
      <c r="AA158" s="16">
        <f>[1]武器表!X158</f>
        <v>0</v>
      </c>
      <c r="AB158" s="16">
        <f>[1]武器表!Y158</f>
        <v>0</v>
      </c>
      <c r="AC158" s="16">
        <f>[1]武器表!Z158</f>
        <v>0</v>
      </c>
      <c r="AD158" s="16">
        <f>[1]武器表!AA158</f>
        <v>0</v>
      </c>
      <c r="AE158" s="20">
        <f t="shared" si="36"/>
        <v>0</v>
      </c>
      <c r="AF158" s="20">
        <f t="shared" si="37"/>
        <v>0</v>
      </c>
      <c r="AG158" s="20">
        <f t="shared" si="38"/>
        <v>0</v>
      </c>
      <c r="AH158" s="20">
        <f t="shared" si="39"/>
        <v>0</v>
      </c>
      <c r="AI158" s="20">
        <f t="shared" si="40"/>
        <v>0</v>
      </c>
      <c r="AJ158" s="21"/>
    </row>
    <row r="159" spans="2:40" x14ac:dyDescent="0.2">
      <c r="B159" s="16">
        <v>157</v>
      </c>
      <c r="C159" s="16" t="str">
        <f t="shared" ca="1" si="30"/>
        <v>IC1839</v>
      </c>
      <c r="D159" s="16" t="str">
        <f t="shared" ca="1" si="35"/>
        <v>一般的魔王羽扇</v>
      </c>
      <c r="E159" s="16" t="str">
        <f t="shared" ca="1" si="31"/>
        <v>一般的</v>
      </c>
      <c r="F159" s="16" t="str">
        <f t="shared" ca="1" si="32"/>
        <v>魔王</v>
      </c>
      <c r="G159" s="16" t="str">
        <f t="shared" ca="1" si="33"/>
        <v>羽扇</v>
      </c>
      <c r="H159" s="16" t="str">
        <f t="shared" si="28"/>
        <v>c</v>
      </c>
      <c r="I159" s="19" t="s">
        <v>26</v>
      </c>
      <c r="J159" s="3" t="s">
        <v>31</v>
      </c>
      <c r="K159" s="16">
        <f t="shared" si="34"/>
        <v>6</v>
      </c>
      <c r="L159" s="16">
        <f t="shared" si="41"/>
        <v>5</v>
      </c>
      <c r="M159" s="16">
        <f>[1]武器表!$I159</f>
        <v>56</v>
      </c>
      <c r="N159" s="16">
        <f>[1]武器表!$J159</f>
        <v>0</v>
      </c>
      <c r="O159" s="16">
        <f>[1]武器表!$K159</f>
        <v>0</v>
      </c>
      <c r="P159" s="16">
        <f>[1]武器表!$L159</f>
        <v>0</v>
      </c>
      <c r="Q159" s="16">
        <f>[1]武器表!$M159</f>
        <v>0</v>
      </c>
      <c r="R159" s="16">
        <f>[1]武器表!$N159</f>
        <v>0</v>
      </c>
      <c r="S159" s="16">
        <f>[1]武器表!$O159</f>
        <v>0</v>
      </c>
      <c r="T159" s="16">
        <f>[1]武器表!$P159</f>
        <v>0</v>
      </c>
      <c r="U159" s="20">
        <f>[1]武器表!$Q159</f>
        <v>0</v>
      </c>
      <c r="V159" s="20">
        <f>[1]武器表!$R159</f>
        <v>0</v>
      </c>
      <c r="W159" s="20">
        <f>[1]武器表!$S159</f>
        <v>0</v>
      </c>
      <c r="X159" s="20">
        <f>[1]武器表!$AB159</f>
        <v>0</v>
      </c>
      <c r="Y159" s="16">
        <f>[1]武器表!V159</f>
        <v>0</v>
      </c>
      <c r="Z159" s="16">
        <f>[1]武器表!W159</f>
        <v>0</v>
      </c>
      <c r="AA159" s="16">
        <f>[1]武器表!X159</f>
        <v>0</v>
      </c>
      <c r="AB159" s="16">
        <f>[1]武器表!Y159</f>
        <v>0</v>
      </c>
      <c r="AC159" s="16">
        <f>[1]武器表!Z159</f>
        <v>0</v>
      </c>
      <c r="AD159" s="16">
        <f>[1]武器表!AA159</f>
        <v>0</v>
      </c>
      <c r="AE159" s="20">
        <f t="shared" si="36"/>
        <v>0</v>
      </c>
      <c r="AF159" s="20">
        <f t="shared" si="37"/>
        <v>0</v>
      </c>
      <c r="AG159" s="20">
        <f t="shared" si="38"/>
        <v>0</v>
      </c>
      <c r="AH159" s="20">
        <f t="shared" si="39"/>
        <v>0</v>
      </c>
      <c r="AI159" s="20">
        <f t="shared" si="40"/>
        <v>0</v>
      </c>
      <c r="AJ159" s="21"/>
    </row>
    <row r="160" spans="2:40" x14ac:dyDescent="0.2">
      <c r="B160" s="16">
        <v>158</v>
      </c>
      <c r="C160" s="16" t="str">
        <f t="shared" ca="1" si="30"/>
        <v>IC1838</v>
      </c>
      <c r="D160" s="16" t="str">
        <f t="shared" ca="1" si="35"/>
        <v>普通的空灵舞扇</v>
      </c>
      <c r="E160" s="16" t="str">
        <f t="shared" ca="1" si="31"/>
        <v>普通的</v>
      </c>
      <c r="F160" s="16" t="str">
        <f t="shared" ca="1" si="32"/>
        <v>空灵</v>
      </c>
      <c r="G160" s="16" t="str">
        <f t="shared" ca="1" si="33"/>
        <v>舞扇</v>
      </c>
      <c r="H160" s="16" t="str">
        <f t="shared" si="28"/>
        <v>c</v>
      </c>
      <c r="I160" s="19" t="s">
        <v>26</v>
      </c>
      <c r="J160" s="3" t="s">
        <v>31</v>
      </c>
      <c r="K160" s="16">
        <f t="shared" si="34"/>
        <v>6</v>
      </c>
      <c r="L160" s="16">
        <f t="shared" si="41"/>
        <v>6</v>
      </c>
      <c r="M160" s="16">
        <f>[1]武器表!$I160</f>
        <v>67</v>
      </c>
      <c r="N160" s="16">
        <f>[1]武器表!$J160</f>
        <v>0</v>
      </c>
      <c r="O160" s="16">
        <f>[1]武器表!$K160</f>
        <v>0</v>
      </c>
      <c r="P160" s="16">
        <f>[1]武器表!$L160</f>
        <v>0</v>
      </c>
      <c r="Q160" s="16">
        <f>[1]武器表!$M160</f>
        <v>0</v>
      </c>
      <c r="R160" s="16">
        <f>[1]武器表!$N160</f>
        <v>0</v>
      </c>
      <c r="S160" s="16">
        <f>[1]武器表!$O160</f>
        <v>0</v>
      </c>
      <c r="T160" s="16">
        <f>[1]武器表!$P160</f>
        <v>0</v>
      </c>
      <c r="U160" s="20">
        <f>[1]武器表!$Q160</f>
        <v>0</v>
      </c>
      <c r="V160" s="20">
        <f>[1]武器表!$R160</f>
        <v>0</v>
      </c>
      <c r="W160" s="20">
        <f>[1]武器表!$S160</f>
        <v>0</v>
      </c>
      <c r="X160" s="20">
        <f>[1]武器表!$AB160</f>
        <v>0</v>
      </c>
      <c r="Y160" s="16">
        <f>[1]武器表!V160</f>
        <v>0</v>
      </c>
      <c r="Z160" s="16">
        <f>[1]武器表!W160</f>
        <v>0</v>
      </c>
      <c r="AA160" s="16">
        <f>[1]武器表!X160</f>
        <v>0</v>
      </c>
      <c r="AB160" s="16">
        <f>[1]武器表!Y160</f>
        <v>0</v>
      </c>
      <c r="AC160" s="16">
        <f>[1]武器表!Z160</f>
        <v>0</v>
      </c>
      <c r="AD160" s="16">
        <f>[1]武器表!AA160</f>
        <v>0</v>
      </c>
      <c r="AE160" s="20">
        <f t="shared" si="36"/>
        <v>0</v>
      </c>
      <c r="AF160" s="20">
        <f t="shared" si="37"/>
        <v>0</v>
      </c>
      <c r="AG160" s="20">
        <f t="shared" si="38"/>
        <v>0</v>
      </c>
      <c r="AH160" s="20">
        <f t="shared" si="39"/>
        <v>0</v>
      </c>
      <c r="AI160" s="20">
        <f t="shared" si="40"/>
        <v>0</v>
      </c>
      <c r="AJ160" s="21"/>
    </row>
    <row r="161" spans="2:36" x14ac:dyDescent="0.2">
      <c r="B161" s="16">
        <v>159</v>
      </c>
      <c r="C161" s="16" t="str">
        <f t="shared" ca="1" si="30"/>
        <v>IC1839</v>
      </c>
      <c r="D161" s="16" t="str">
        <f t="shared" ca="1" si="35"/>
        <v>破旧的水晶舞扇</v>
      </c>
      <c r="E161" s="16" t="str">
        <f t="shared" ca="1" si="31"/>
        <v>破旧的</v>
      </c>
      <c r="F161" s="16" t="str">
        <f t="shared" ca="1" si="32"/>
        <v>水晶</v>
      </c>
      <c r="G161" s="16" t="str">
        <f t="shared" ca="1" si="33"/>
        <v>舞扇</v>
      </c>
      <c r="H161" s="16" t="str">
        <f t="shared" si="28"/>
        <v>c</v>
      </c>
      <c r="I161" s="19" t="s">
        <v>26</v>
      </c>
      <c r="J161" s="3" t="s">
        <v>31</v>
      </c>
      <c r="K161" s="16">
        <f t="shared" si="34"/>
        <v>6</v>
      </c>
      <c r="L161" s="16">
        <f t="shared" si="41"/>
        <v>7</v>
      </c>
      <c r="M161" s="16">
        <f>[1]武器表!$I161</f>
        <v>78</v>
      </c>
      <c r="N161" s="16">
        <f>[1]武器表!$J161</f>
        <v>0</v>
      </c>
      <c r="O161" s="16">
        <f>[1]武器表!$K161</f>
        <v>0</v>
      </c>
      <c r="P161" s="16">
        <f>[1]武器表!$L161</f>
        <v>0</v>
      </c>
      <c r="Q161" s="16">
        <f>[1]武器表!$M161</f>
        <v>0</v>
      </c>
      <c r="R161" s="16">
        <f>[1]武器表!$N161</f>
        <v>0</v>
      </c>
      <c r="S161" s="16">
        <f>[1]武器表!$O161</f>
        <v>0</v>
      </c>
      <c r="T161" s="16">
        <f>[1]武器表!$P161</f>
        <v>0</v>
      </c>
      <c r="U161" s="20">
        <f>[1]武器表!$Q161</f>
        <v>0</v>
      </c>
      <c r="V161" s="20">
        <f>[1]武器表!$R161</f>
        <v>0</v>
      </c>
      <c r="W161" s="20">
        <f>[1]武器表!$S161</f>
        <v>0</v>
      </c>
      <c r="X161" s="20">
        <f>[1]武器表!$AB161</f>
        <v>0</v>
      </c>
      <c r="Y161" s="16">
        <f>[1]武器表!V161</f>
        <v>0</v>
      </c>
      <c r="Z161" s="16">
        <f>[1]武器表!W161</f>
        <v>0</v>
      </c>
      <c r="AA161" s="16">
        <f>[1]武器表!X161</f>
        <v>0</v>
      </c>
      <c r="AB161" s="16">
        <f>[1]武器表!Y161</f>
        <v>0</v>
      </c>
      <c r="AC161" s="16">
        <f>[1]武器表!Z161</f>
        <v>0</v>
      </c>
      <c r="AD161" s="16">
        <f>[1]武器表!AA161</f>
        <v>0</v>
      </c>
      <c r="AE161" s="20">
        <f t="shared" si="36"/>
        <v>0</v>
      </c>
      <c r="AF161" s="20">
        <f t="shared" si="37"/>
        <v>0</v>
      </c>
      <c r="AG161" s="20">
        <f t="shared" si="38"/>
        <v>0</v>
      </c>
      <c r="AH161" s="20">
        <f t="shared" si="39"/>
        <v>0</v>
      </c>
      <c r="AI161" s="20">
        <f t="shared" si="40"/>
        <v>0</v>
      </c>
      <c r="AJ161" s="21"/>
    </row>
    <row r="162" spans="2:36" x14ac:dyDescent="0.2">
      <c r="B162" s="16">
        <v>160</v>
      </c>
      <c r="C162" s="16" t="str">
        <f t="shared" ca="1" si="30"/>
        <v>IC1836</v>
      </c>
      <c r="D162" s="16" t="str">
        <f t="shared" ca="1" si="35"/>
        <v>一般的魔王舞扇</v>
      </c>
      <c r="E162" s="16" t="str">
        <f t="shared" ca="1" si="31"/>
        <v>一般的</v>
      </c>
      <c r="F162" s="16" t="str">
        <f t="shared" ca="1" si="32"/>
        <v>魔王</v>
      </c>
      <c r="G162" s="16" t="str">
        <f t="shared" ca="1" si="33"/>
        <v>舞扇</v>
      </c>
      <c r="H162" s="16" t="str">
        <f t="shared" si="28"/>
        <v>c</v>
      </c>
      <c r="I162" s="19" t="s">
        <v>26</v>
      </c>
      <c r="J162" s="3" t="s">
        <v>31</v>
      </c>
      <c r="K162" s="16">
        <f t="shared" si="34"/>
        <v>6</v>
      </c>
      <c r="L162" s="16">
        <f t="shared" si="41"/>
        <v>8</v>
      </c>
      <c r="M162" s="16">
        <f>[1]武器表!$I162</f>
        <v>89</v>
      </c>
      <c r="N162" s="16">
        <f>[1]武器表!$J162</f>
        <v>0</v>
      </c>
      <c r="O162" s="16">
        <f>[1]武器表!$K162</f>
        <v>0</v>
      </c>
      <c r="P162" s="16">
        <f>[1]武器表!$L162</f>
        <v>0</v>
      </c>
      <c r="Q162" s="16">
        <f>[1]武器表!$M162</f>
        <v>0</v>
      </c>
      <c r="R162" s="16">
        <f>[1]武器表!$N162</f>
        <v>0</v>
      </c>
      <c r="S162" s="16">
        <f>[1]武器表!$O162</f>
        <v>0</v>
      </c>
      <c r="T162" s="16">
        <f>[1]武器表!$P162</f>
        <v>0</v>
      </c>
      <c r="U162" s="20">
        <f>[1]武器表!$Q162</f>
        <v>0</v>
      </c>
      <c r="V162" s="20">
        <f>[1]武器表!$R162</f>
        <v>0</v>
      </c>
      <c r="W162" s="20">
        <f>[1]武器表!$S162</f>
        <v>0</v>
      </c>
      <c r="X162" s="20">
        <f>[1]武器表!$AB162</f>
        <v>0</v>
      </c>
      <c r="Y162" s="16">
        <f>[1]武器表!V162</f>
        <v>0</v>
      </c>
      <c r="Z162" s="16">
        <f>[1]武器表!W162</f>
        <v>0</v>
      </c>
      <c r="AA162" s="16">
        <f>[1]武器表!X162</f>
        <v>0</v>
      </c>
      <c r="AB162" s="16">
        <f>[1]武器表!Y162</f>
        <v>0</v>
      </c>
      <c r="AC162" s="16">
        <f>[1]武器表!Z162</f>
        <v>0</v>
      </c>
      <c r="AD162" s="16">
        <f>[1]武器表!AA162</f>
        <v>0</v>
      </c>
      <c r="AE162" s="20">
        <f t="shared" si="36"/>
        <v>0</v>
      </c>
      <c r="AF162" s="20">
        <f t="shared" si="37"/>
        <v>0</v>
      </c>
      <c r="AG162" s="20">
        <f t="shared" si="38"/>
        <v>0</v>
      </c>
      <c r="AH162" s="20">
        <f t="shared" si="39"/>
        <v>0</v>
      </c>
      <c r="AI162" s="20">
        <f t="shared" si="40"/>
        <v>0</v>
      </c>
      <c r="AJ162" s="21"/>
    </row>
    <row r="163" spans="2:36" x14ac:dyDescent="0.2">
      <c r="B163" s="16">
        <v>161</v>
      </c>
      <c r="C163" s="16" t="str">
        <f t="shared" ca="1" si="30"/>
        <v>IC1552</v>
      </c>
      <c r="D163" s="16" t="str">
        <f t="shared" ca="1" si="35"/>
        <v>神秘的混乱牙齿</v>
      </c>
      <c r="E163" s="16" t="str">
        <f t="shared" ca="1" si="31"/>
        <v>神秘的</v>
      </c>
      <c r="F163" s="16" t="str">
        <f t="shared" ca="1" si="32"/>
        <v>混乱</v>
      </c>
      <c r="G163" s="16" t="str">
        <f t="shared" ca="1" si="33"/>
        <v>牙齿</v>
      </c>
      <c r="H163" s="16" t="str">
        <f t="shared" si="28"/>
        <v>s</v>
      </c>
      <c r="I163" s="19" t="s">
        <v>26</v>
      </c>
      <c r="J163" s="3" t="s">
        <v>32</v>
      </c>
      <c r="K163" s="16">
        <f t="shared" si="34"/>
        <v>9</v>
      </c>
      <c r="L163" s="16">
        <f t="shared" si="41"/>
        <v>1</v>
      </c>
      <c r="M163" s="16">
        <f>[1]武器表!$I163</f>
        <v>15</v>
      </c>
      <c r="N163" s="16">
        <f>[1]武器表!$J163</f>
        <v>9</v>
      </c>
      <c r="O163" s="16">
        <f>[1]武器表!$K163</f>
        <v>4</v>
      </c>
      <c r="P163" s="16">
        <f>[1]武器表!$L163</f>
        <v>5</v>
      </c>
      <c r="Q163" s="16">
        <f>[1]武器表!$M163</f>
        <v>4</v>
      </c>
      <c r="R163" s="16">
        <f>[1]武器表!$N163</f>
        <v>6</v>
      </c>
      <c r="S163" s="16">
        <f>[1]武器表!$O163</f>
        <v>7</v>
      </c>
      <c r="T163" s="16">
        <f>[1]武器表!$P163</f>
        <v>3</v>
      </c>
      <c r="U163" s="20">
        <f>[1]武器表!$Q163</f>
        <v>1.4999999999999999E-2</v>
      </c>
      <c r="V163" s="20">
        <f>[1]武器表!$R163</f>
        <v>1.7500000000000002E-2</v>
      </c>
      <c r="W163" s="20">
        <f>[1]武器表!$S163</f>
        <v>5.0000000000000001E-3</v>
      </c>
      <c r="X163" s="20">
        <f>[1]武器表!$AB163</f>
        <v>0.08</v>
      </c>
      <c r="Y163" s="16">
        <f>[1]武器表!V163</f>
        <v>3</v>
      </c>
      <c r="Z163" s="16">
        <f>[1]武器表!W163</f>
        <v>3</v>
      </c>
      <c r="AA163" s="16">
        <f>[1]武器表!X163</f>
        <v>4</v>
      </c>
      <c r="AB163" s="16">
        <f>[1]武器表!Y163</f>
        <v>3</v>
      </c>
      <c r="AC163" s="16">
        <f>[1]武器表!Z163</f>
        <v>4</v>
      </c>
      <c r="AD163" s="16">
        <f>[1]武器表!AA163</f>
        <v>6</v>
      </c>
      <c r="AE163" s="20">
        <f t="shared" si="36"/>
        <v>6.4000000000000001E-2</v>
      </c>
      <c r="AF163" s="20">
        <f t="shared" si="37"/>
        <v>6.4000000000000001E-2</v>
      </c>
      <c r="AG163" s="20">
        <f t="shared" si="38"/>
        <v>6.4000000000000001E-2</v>
      </c>
      <c r="AH163" s="20">
        <f t="shared" si="39"/>
        <v>6.4000000000000001E-2</v>
      </c>
      <c r="AI163" s="20">
        <f t="shared" si="40"/>
        <v>6.4000000000000001E-2</v>
      </c>
      <c r="AJ163" s="21"/>
    </row>
    <row r="164" spans="2:36" x14ac:dyDescent="0.2">
      <c r="B164" s="16">
        <v>162</v>
      </c>
      <c r="C164" s="16" t="str">
        <f t="shared" ca="1" si="30"/>
        <v>IC1559</v>
      </c>
      <c r="D164" s="16" t="str">
        <f t="shared" ca="1" si="35"/>
        <v>神秘的塞尔塔獠牙</v>
      </c>
      <c r="E164" s="16" t="str">
        <f t="shared" ca="1" si="31"/>
        <v>神秘的</v>
      </c>
      <c r="F164" s="16" t="str">
        <f t="shared" ca="1" si="32"/>
        <v>塞尔塔</v>
      </c>
      <c r="G164" s="16" t="str">
        <f t="shared" ca="1" si="33"/>
        <v>獠牙</v>
      </c>
      <c r="H164" s="16" t="str">
        <f t="shared" si="28"/>
        <v>s</v>
      </c>
      <c r="I164" s="19" t="s">
        <v>26</v>
      </c>
      <c r="J164" s="3" t="s">
        <v>32</v>
      </c>
      <c r="K164" s="16">
        <f t="shared" si="34"/>
        <v>9</v>
      </c>
      <c r="L164" s="16">
        <f t="shared" si="41"/>
        <v>2</v>
      </c>
      <c r="M164" s="16">
        <f>[1]武器表!$I164</f>
        <v>30</v>
      </c>
      <c r="N164" s="16">
        <f>[1]武器表!$J164</f>
        <v>17</v>
      </c>
      <c r="O164" s="16">
        <f>[1]武器表!$K164</f>
        <v>8</v>
      </c>
      <c r="P164" s="16">
        <f>[1]武器表!$L164</f>
        <v>9</v>
      </c>
      <c r="Q164" s="16">
        <f>[1]武器表!$M164</f>
        <v>9</v>
      </c>
      <c r="R164" s="16">
        <f>[1]武器表!$N164</f>
        <v>12</v>
      </c>
      <c r="S164" s="16">
        <f>[1]武器表!$O164</f>
        <v>13</v>
      </c>
      <c r="T164" s="16">
        <f>[1]武器表!$P164</f>
        <v>6</v>
      </c>
      <c r="U164" s="20">
        <f>[1]武器表!$Q164</f>
        <v>0.03</v>
      </c>
      <c r="V164" s="20">
        <f>[1]武器表!$R164</f>
        <v>3.2500000000000001E-2</v>
      </c>
      <c r="W164" s="20">
        <f>[1]武器表!$S164</f>
        <v>0.01</v>
      </c>
      <c r="X164" s="20">
        <f>[1]武器表!$AB164</f>
        <v>0.08</v>
      </c>
      <c r="Y164" s="16">
        <f>[1]武器表!V164</f>
        <v>6</v>
      </c>
      <c r="Z164" s="16">
        <f>[1]武器表!W164</f>
        <v>6</v>
      </c>
      <c r="AA164" s="16">
        <f>[1]武器表!X164</f>
        <v>7</v>
      </c>
      <c r="AB164" s="16">
        <f>[1]武器表!Y164</f>
        <v>6</v>
      </c>
      <c r="AC164" s="16">
        <f>[1]武器表!Z164</f>
        <v>7</v>
      </c>
      <c r="AD164" s="16">
        <f>[1]武器表!AA164</f>
        <v>11</v>
      </c>
      <c r="AE164" s="20">
        <f t="shared" si="36"/>
        <v>6.4000000000000001E-2</v>
      </c>
      <c r="AF164" s="20">
        <f t="shared" si="37"/>
        <v>6.4000000000000001E-2</v>
      </c>
      <c r="AG164" s="20">
        <f t="shared" si="38"/>
        <v>6.4000000000000001E-2</v>
      </c>
      <c r="AH164" s="20">
        <f t="shared" si="39"/>
        <v>6.4000000000000001E-2</v>
      </c>
      <c r="AI164" s="20">
        <f t="shared" si="40"/>
        <v>6.4000000000000001E-2</v>
      </c>
      <c r="AJ164" s="21"/>
    </row>
    <row r="165" spans="2:36" x14ac:dyDescent="0.2">
      <c r="B165" s="16">
        <v>163</v>
      </c>
      <c r="C165" s="16" t="str">
        <f t="shared" ca="1" si="30"/>
        <v>IC1554</v>
      </c>
      <c r="D165" s="16" t="str">
        <f t="shared" ca="1" si="35"/>
        <v>神奇的玄铁牙齿</v>
      </c>
      <c r="E165" s="16" t="str">
        <f t="shared" ca="1" si="31"/>
        <v>神奇的</v>
      </c>
      <c r="F165" s="16" t="str">
        <f t="shared" ca="1" si="32"/>
        <v>玄铁</v>
      </c>
      <c r="G165" s="16" t="str">
        <f t="shared" ca="1" si="33"/>
        <v>牙齿</v>
      </c>
      <c r="H165" s="16" t="str">
        <f t="shared" ref="H165:H228" si="42">H133</f>
        <v>s</v>
      </c>
      <c r="I165" s="19" t="s">
        <v>26</v>
      </c>
      <c r="J165" s="3" t="s">
        <v>32</v>
      </c>
      <c r="K165" s="16">
        <f t="shared" si="34"/>
        <v>9</v>
      </c>
      <c r="L165" s="16">
        <f t="shared" si="41"/>
        <v>3</v>
      </c>
      <c r="M165" s="16">
        <f>[1]武器表!$I165</f>
        <v>45</v>
      </c>
      <c r="N165" s="16">
        <f>[1]武器表!$J165</f>
        <v>26</v>
      </c>
      <c r="O165" s="16">
        <f>[1]武器表!$K165</f>
        <v>12</v>
      </c>
      <c r="P165" s="16">
        <f>[1]武器表!$L165</f>
        <v>14</v>
      </c>
      <c r="Q165" s="16">
        <f>[1]武器表!$M165</f>
        <v>13</v>
      </c>
      <c r="R165" s="16">
        <f>[1]武器表!$N165</f>
        <v>17</v>
      </c>
      <c r="S165" s="16">
        <f>[1]武器表!$O165</f>
        <v>20</v>
      </c>
      <c r="T165" s="16">
        <f>[1]武器表!$P165</f>
        <v>9</v>
      </c>
      <c r="U165" s="20">
        <f>[1]武器表!$Q165</f>
        <v>4.4999999999999998E-2</v>
      </c>
      <c r="V165" s="20">
        <f>[1]武器表!$R165</f>
        <v>0.05</v>
      </c>
      <c r="W165" s="20">
        <f>[1]武器表!$S165</f>
        <v>1.4999999999999999E-2</v>
      </c>
      <c r="X165" s="20">
        <f>[1]武器表!$AB165</f>
        <v>0.10400000000000001</v>
      </c>
      <c r="Y165" s="16">
        <f>[1]武器表!V165</f>
        <v>10</v>
      </c>
      <c r="Z165" s="16">
        <f>[1]武器表!W165</f>
        <v>10</v>
      </c>
      <c r="AA165" s="16">
        <f>[1]武器表!X165</f>
        <v>11</v>
      </c>
      <c r="AB165" s="16">
        <f>[1]武器表!Y165</f>
        <v>10</v>
      </c>
      <c r="AC165" s="16">
        <f>[1]武器表!Z165</f>
        <v>11</v>
      </c>
      <c r="AD165" s="16">
        <f>[1]武器表!AA165</f>
        <v>17</v>
      </c>
      <c r="AE165" s="20">
        <f t="shared" si="36"/>
        <v>8.320000000000001E-2</v>
      </c>
      <c r="AF165" s="20">
        <f t="shared" si="37"/>
        <v>8.320000000000001E-2</v>
      </c>
      <c r="AG165" s="20">
        <f t="shared" si="38"/>
        <v>8.320000000000001E-2</v>
      </c>
      <c r="AH165" s="20">
        <f t="shared" si="39"/>
        <v>8.320000000000001E-2</v>
      </c>
      <c r="AI165" s="20">
        <f t="shared" si="40"/>
        <v>8.320000000000001E-2</v>
      </c>
      <c r="AJ165" s="21"/>
    </row>
    <row r="166" spans="2:36" x14ac:dyDescent="0.2">
      <c r="B166" s="16">
        <v>164</v>
      </c>
      <c r="C166" s="16" t="str">
        <f t="shared" ca="1" si="30"/>
        <v>IC1551</v>
      </c>
      <c r="D166" s="16" t="str">
        <f t="shared" ca="1" si="35"/>
        <v>璀璨的颓废毒牙</v>
      </c>
      <c r="E166" s="16" t="str">
        <f t="shared" ca="1" si="31"/>
        <v>璀璨的</v>
      </c>
      <c r="F166" s="16" t="str">
        <f t="shared" ca="1" si="32"/>
        <v>颓废</v>
      </c>
      <c r="G166" s="16" t="str">
        <f t="shared" ca="1" si="33"/>
        <v>毒牙</v>
      </c>
      <c r="H166" s="16" t="str">
        <f t="shared" si="42"/>
        <v>s</v>
      </c>
      <c r="I166" s="19" t="s">
        <v>26</v>
      </c>
      <c r="J166" s="3" t="s">
        <v>32</v>
      </c>
      <c r="K166" s="16">
        <f t="shared" si="34"/>
        <v>9</v>
      </c>
      <c r="L166" s="16">
        <f t="shared" si="41"/>
        <v>4</v>
      </c>
      <c r="M166" s="16">
        <f>[1]武器表!$I166</f>
        <v>60</v>
      </c>
      <c r="N166" s="16">
        <f>[1]武器表!$J166</f>
        <v>35</v>
      </c>
      <c r="O166" s="16">
        <f>[1]武器表!$K166</f>
        <v>15</v>
      </c>
      <c r="P166" s="16">
        <f>[1]武器表!$L166</f>
        <v>18</v>
      </c>
      <c r="Q166" s="16">
        <f>[1]武器表!$M166</f>
        <v>18</v>
      </c>
      <c r="R166" s="16">
        <f>[1]武器表!$N166</f>
        <v>23</v>
      </c>
      <c r="S166" s="16">
        <f>[1]武器表!$O166</f>
        <v>26</v>
      </c>
      <c r="T166" s="16">
        <f>[1]武器表!$P166</f>
        <v>12</v>
      </c>
      <c r="U166" s="20">
        <f>[1]武器表!$Q166</f>
        <v>0.06</v>
      </c>
      <c r="V166" s="20">
        <f>[1]武器表!$R166</f>
        <v>6.5000000000000002E-2</v>
      </c>
      <c r="W166" s="20">
        <f>[1]武器表!$S166</f>
        <v>0.02</v>
      </c>
      <c r="X166" s="20">
        <f>[1]武器表!$AB166</f>
        <v>0.13800000000000001</v>
      </c>
      <c r="Y166" s="16">
        <f>[1]武器表!V166</f>
        <v>13</v>
      </c>
      <c r="Z166" s="16">
        <f>[1]武器表!W166</f>
        <v>13</v>
      </c>
      <c r="AA166" s="16">
        <f>[1]武器表!X166</f>
        <v>15</v>
      </c>
      <c r="AB166" s="16">
        <f>[1]武器表!Y166</f>
        <v>13</v>
      </c>
      <c r="AC166" s="16">
        <f>[1]武器表!Z166</f>
        <v>15</v>
      </c>
      <c r="AD166" s="16">
        <f>[1]武器表!AA166</f>
        <v>22</v>
      </c>
      <c r="AE166" s="20">
        <f t="shared" si="36"/>
        <v>0.11040000000000001</v>
      </c>
      <c r="AF166" s="20">
        <f t="shared" si="37"/>
        <v>0.11040000000000001</v>
      </c>
      <c r="AG166" s="20">
        <f t="shared" si="38"/>
        <v>0.11040000000000001</v>
      </c>
      <c r="AH166" s="20">
        <f t="shared" si="39"/>
        <v>0.11040000000000001</v>
      </c>
      <c r="AI166" s="20">
        <f t="shared" si="40"/>
        <v>0.11040000000000001</v>
      </c>
      <c r="AJ166" s="21"/>
    </row>
    <row r="167" spans="2:36" x14ac:dyDescent="0.2">
      <c r="B167" s="16">
        <v>165</v>
      </c>
      <c r="C167" s="16" t="str">
        <f t="shared" ca="1" si="30"/>
        <v>IC1556</v>
      </c>
      <c r="D167" s="16" t="str">
        <f t="shared" ca="1" si="35"/>
        <v>神奇的颓废獠牙</v>
      </c>
      <c r="E167" s="16" t="str">
        <f t="shared" ca="1" si="31"/>
        <v>神奇的</v>
      </c>
      <c r="F167" s="16" t="str">
        <f t="shared" ca="1" si="32"/>
        <v>颓废</v>
      </c>
      <c r="G167" s="16" t="str">
        <f t="shared" ca="1" si="33"/>
        <v>獠牙</v>
      </c>
      <c r="H167" s="16" t="str">
        <f t="shared" si="42"/>
        <v>s</v>
      </c>
      <c r="I167" s="19" t="s">
        <v>26</v>
      </c>
      <c r="J167" s="3" t="s">
        <v>32</v>
      </c>
      <c r="K167" s="16">
        <f t="shared" si="34"/>
        <v>9</v>
      </c>
      <c r="L167" s="16">
        <f t="shared" si="41"/>
        <v>5</v>
      </c>
      <c r="M167" s="16">
        <f>[1]武器表!$I167</f>
        <v>75</v>
      </c>
      <c r="N167" s="16">
        <f>[1]武器表!$J167</f>
        <v>43</v>
      </c>
      <c r="O167" s="16">
        <f>[1]武器表!$K167</f>
        <v>19</v>
      </c>
      <c r="P167" s="16">
        <f>[1]武器表!$L167</f>
        <v>23</v>
      </c>
      <c r="Q167" s="16">
        <f>[1]武器表!$M167</f>
        <v>22</v>
      </c>
      <c r="R167" s="16">
        <f>[1]武器表!$N167</f>
        <v>29</v>
      </c>
      <c r="S167" s="16">
        <f>[1]武器表!$O167</f>
        <v>33</v>
      </c>
      <c r="T167" s="16">
        <f>[1]武器表!$P167</f>
        <v>15</v>
      </c>
      <c r="U167" s="20">
        <f>[1]武器表!$Q167</f>
        <v>7.4999999999999997E-2</v>
      </c>
      <c r="V167" s="20">
        <f>[1]武器表!$R167</f>
        <v>8.2500000000000004E-2</v>
      </c>
      <c r="W167" s="20">
        <f>[1]武器表!$S167</f>
        <v>2.5000000000000001E-2</v>
      </c>
      <c r="X167" s="20">
        <f>[1]武器表!$AB167</f>
        <v>0.17266666666666666</v>
      </c>
      <c r="Y167" s="16">
        <f>[1]武器表!V167</f>
        <v>16</v>
      </c>
      <c r="Z167" s="16">
        <f>[1]武器表!W167</f>
        <v>16</v>
      </c>
      <c r="AA167" s="16">
        <f>[1]武器表!X167</f>
        <v>18</v>
      </c>
      <c r="AB167" s="16">
        <f>[1]武器表!Y167</f>
        <v>16</v>
      </c>
      <c r="AC167" s="16">
        <f>[1]武器表!Z167</f>
        <v>18</v>
      </c>
      <c r="AD167" s="16">
        <f>[1]武器表!AA167</f>
        <v>28</v>
      </c>
      <c r="AE167" s="20">
        <f t="shared" si="36"/>
        <v>0.13813333333333333</v>
      </c>
      <c r="AF167" s="20">
        <f t="shared" si="37"/>
        <v>0.13813333333333333</v>
      </c>
      <c r="AG167" s="20">
        <f t="shared" si="38"/>
        <v>0.13813333333333333</v>
      </c>
      <c r="AH167" s="20">
        <f t="shared" si="39"/>
        <v>0.13813333333333333</v>
      </c>
      <c r="AI167" s="20">
        <f t="shared" si="40"/>
        <v>0.13813333333333333</v>
      </c>
      <c r="AJ167" s="21"/>
    </row>
    <row r="168" spans="2:36" x14ac:dyDescent="0.2">
      <c r="B168" s="16">
        <v>166</v>
      </c>
      <c r="C168" s="16" t="str">
        <f t="shared" ca="1" si="30"/>
        <v>IC1552</v>
      </c>
      <c r="D168" s="16" t="str">
        <f t="shared" ca="1" si="35"/>
        <v>神秘的言语毒牙</v>
      </c>
      <c r="E168" s="16" t="str">
        <f t="shared" ca="1" si="31"/>
        <v>神秘的</v>
      </c>
      <c r="F168" s="16" t="str">
        <f t="shared" ca="1" si="32"/>
        <v>言语</v>
      </c>
      <c r="G168" s="16" t="str">
        <f t="shared" ca="1" si="33"/>
        <v>毒牙</v>
      </c>
      <c r="H168" s="16" t="str">
        <f t="shared" si="42"/>
        <v>s</v>
      </c>
      <c r="I168" s="19" t="s">
        <v>26</v>
      </c>
      <c r="J168" s="3" t="s">
        <v>32</v>
      </c>
      <c r="K168" s="16">
        <f t="shared" si="34"/>
        <v>9</v>
      </c>
      <c r="L168" s="16">
        <f t="shared" si="41"/>
        <v>6</v>
      </c>
      <c r="M168" s="16">
        <f>[1]武器表!$I168</f>
        <v>90</v>
      </c>
      <c r="N168" s="16">
        <f>[1]武器表!$J168</f>
        <v>52</v>
      </c>
      <c r="O168" s="16">
        <f>[1]武器表!$K168</f>
        <v>23</v>
      </c>
      <c r="P168" s="16">
        <f>[1]武器表!$L168</f>
        <v>28</v>
      </c>
      <c r="Q168" s="16">
        <f>[1]武器表!$M168</f>
        <v>27</v>
      </c>
      <c r="R168" s="16">
        <f>[1]武器表!$N168</f>
        <v>35</v>
      </c>
      <c r="S168" s="16">
        <f>[1]武器表!$O168</f>
        <v>40</v>
      </c>
      <c r="T168" s="16">
        <f>[1]武器表!$P168</f>
        <v>18</v>
      </c>
      <c r="U168" s="20">
        <f>[1]武器表!$Q168</f>
        <v>0.09</v>
      </c>
      <c r="V168" s="20">
        <f>[1]武器表!$R168</f>
        <v>0.1</v>
      </c>
      <c r="W168" s="20">
        <f>[1]武器表!$S168</f>
        <v>0.03</v>
      </c>
      <c r="X168" s="20">
        <f>[1]武器表!$AB168</f>
        <v>0.20866666666666667</v>
      </c>
      <c r="Y168" s="16">
        <f>[1]武器表!V168</f>
        <v>19</v>
      </c>
      <c r="Z168" s="16">
        <f>[1]武器表!W168</f>
        <v>19</v>
      </c>
      <c r="AA168" s="16">
        <f>[1]武器表!X168</f>
        <v>22</v>
      </c>
      <c r="AB168" s="16">
        <f>[1]武器表!Y168</f>
        <v>19</v>
      </c>
      <c r="AC168" s="16">
        <f>[1]武器表!Z168</f>
        <v>22</v>
      </c>
      <c r="AD168" s="16">
        <f>[1]武器表!AA168</f>
        <v>34</v>
      </c>
      <c r="AE168" s="20">
        <f t="shared" si="36"/>
        <v>0.16693333333333335</v>
      </c>
      <c r="AF168" s="20">
        <f t="shared" si="37"/>
        <v>0.16693333333333335</v>
      </c>
      <c r="AG168" s="20">
        <f t="shared" si="38"/>
        <v>0.16693333333333335</v>
      </c>
      <c r="AH168" s="20">
        <f t="shared" si="39"/>
        <v>0.16693333333333335</v>
      </c>
      <c r="AI168" s="20">
        <f t="shared" si="40"/>
        <v>0.16693333333333335</v>
      </c>
      <c r="AJ168" s="21"/>
    </row>
    <row r="169" spans="2:36" x14ac:dyDescent="0.2">
      <c r="B169" s="16">
        <v>167</v>
      </c>
      <c r="C169" s="16" t="str">
        <f t="shared" ca="1" si="30"/>
        <v>IC1551</v>
      </c>
      <c r="D169" s="16" t="str">
        <f t="shared" ca="1" si="35"/>
        <v>神秘的塞尔塔獠牙</v>
      </c>
      <c r="E169" s="16" t="str">
        <f t="shared" ca="1" si="31"/>
        <v>神秘的</v>
      </c>
      <c r="F169" s="16" t="str">
        <f t="shared" ca="1" si="32"/>
        <v>塞尔塔</v>
      </c>
      <c r="G169" s="16" t="str">
        <f t="shared" ca="1" si="33"/>
        <v>獠牙</v>
      </c>
      <c r="H169" s="16" t="str">
        <f t="shared" si="42"/>
        <v>s</v>
      </c>
      <c r="I169" s="19" t="s">
        <v>26</v>
      </c>
      <c r="J169" s="3" t="s">
        <v>32</v>
      </c>
      <c r="K169" s="16">
        <f t="shared" si="34"/>
        <v>9</v>
      </c>
      <c r="L169" s="16">
        <f t="shared" si="41"/>
        <v>7</v>
      </c>
      <c r="M169" s="16">
        <f>[1]武器表!$I169</f>
        <v>105</v>
      </c>
      <c r="N169" s="16">
        <f>[1]武器表!$J169</f>
        <v>60</v>
      </c>
      <c r="O169" s="16">
        <f>[1]武器表!$K169</f>
        <v>27</v>
      </c>
      <c r="P169" s="16">
        <f>[1]武器表!$L169</f>
        <v>32</v>
      </c>
      <c r="Q169" s="16">
        <f>[1]武器表!$M169</f>
        <v>31</v>
      </c>
      <c r="R169" s="16">
        <f>[1]武器表!$N169</f>
        <v>40</v>
      </c>
      <c r="S169" s="16">
        <f>[1]武器表!$O169</f>
        <v>46</v>
      </c>
      <c r="T169" s="16">
        <f>[1]武器表!$P169</f>
        <v>22</v>
      </c>
      <c r="U169" s="20">
        <f>[1]武器表!$Q169</f>
        <v>0.11</v>
      </c>
      <c r="V169" s="20">
        <f>[1]武器表!$R169</f>
        <v>0.115</v>
      </c>
      <c r="W169" s="20">
        <f>[1]武器表!$S169</f>
        <v>3.6666666666666667E-2</v>
      </c>
      <c r="X169" s="20">
        <f>[1]武器表!$AB169</f>
        <v>0.24199999999999999</v>
      </c>
      <c r="Y169" s="16">
        <f>[1]武器表!V169</f>
        <v>22</v>
      </c>
      <c r="Z169" s="16">
        <f>[1]武器表!W169</f>
        <v>22</v>
      </c>
      <c r="AA169" s="16">
        <f>[1]武器表!X169</f>
        <v>26</v>
      </c>
      <c r="AB169" s="16">
        <f>[1]武器表!Y169</f>
        <v>22</v>
      </c>
      <c r="AC169" s="16">
        <f>[1]武器表!Z169</f>
        <v>26</v>
      </c>
      <c r="AD169" s="16">
        <f>[1]武器表!AA169</f>
        <v>39</v>
      </c>
      <c r="AE169" s="20">
        <f t="shared" si="36"/>
        <v>0.19359999999999999</v>
      </c>
      <c r="AF169" s="20">
        <f t="shared" si="37"/>
        <v>0.19359999999999999</v>
      </c>
      <c r="AG169" s="20">
        <f t="shared" si="38"/>
        <v>0.19359999999999999</v>
      </c>
      <c r="AH169" s="20">
        <f t="shared" si="39"/>
        <v>0.19359999999999999</v>
      </c>
      <c r="AI169" s="20">
        <f t="shared" si="40"/>
        <v>0.19359999999999999</v>
      </c>
      <c r="AJ169" s="21"/>
    </row>
    <row r="170" spans="2:36" x14ac:dyDescent="0.2">
      <c r="B170" s="16">
        <v>168</v>
      </c>
      <c r="C170" s="16" t="str">
        <f t="shared" ca="1" si="30"/>
        <v>IC1556</v>
      </c>
      <c r="D170" s="16" t="str">
        <f t="shared" ca="1" si="35"/>
        <v>传说的遗迹獠牙</v>
      </c>
      <c r="E170" s="16" t="str">
        <f t="shared" ca="1" si="31"/>
        <v>传说的</v>
      </c>
      <c r="F170" s="16" t="str">
        <f t="shared" ca="1" si="32"/>
        <v>遗迹</v>
      </c>
      <c r="G170" s="16" t="str">
        <f t="shared" ca="1" si="33"/>
        <v>獠牙</v>
      </c>
      <c r="H170" s="16" t="str">
        <f t="shared" si="42"/>
        <v>s</v>
      </c>
      <c r="I170" s="19" t="s">
        <v>26</v>
      </c>
      <c r="J170" s="3" t="s">
        <v>32</v>
      </c>
      <c r="K170" s="16">
        <f t="shared" si="34"/>
        <v>9</v>
      </c>
      <c r="L170" s="16">
        <f t="shared" si="41"/>
        <v>8</v>
      </c>
      <c r="M170" s="16">
        <f>[1]武器表!$I170</f>
        <v>120</v>
      </c>
      <c r="N170" s="16">
        <f>[1]武器表!$J170</f>
        <v>69</v>
      </c>
      <c r="O170" s="16">
        <f>[1]武器表!$K170</f>
        <v>31</v>
      </c>
      <c r="P170" s="16">
        <f>[1]武器表!$L170</f>
        <v>37</v>
      </c>
      <c r="Q170" s="16">
        <f>[1]武器表!$M170</f>
        <v>36</v>
      </c>
      <c r="R170" s="16">
        <f>[1]武器表!$N170</f>
        <v>46</v>
      </c>
      <c r="S170" s="16">
        <f>[1]武器表!$O170</f>
        <v>53</v>
      </c>
      <c r="T170" s="16">
        <f>[1]武器表!$P170</f>
        <v>25</v>
      </c>
      <c r="U170" s="20">
        <f>[1]武器表!$Q170</f>
        <v>0.125</v>
      </c>
      <c r="V170" s="20">
        <f>[1]武器表!$R170</f>
        <v>0.13250000000000001</v>
      </c>
      <c r="W170" s="20">
        <f>[1]武器表!$S170</f>
        <v>4.1666666666666671E-2</v>
      </c>
      <c r="X170" s="20">
        <f>[1]武器表!$AB170</f>
        <v>0.27800000000000002</v>
      </c>
      <c r="Y170" s="16">
        <f>[1]武器表!V170</f>
        <v>26</v>
      </c>
      <c r="Z170" s="16">
        <f>[1]武器表!W170</f>
        <v>26</v>
      </c>
      <c r="AA170" s="16">
        <f>[1]武器表!X170</f>
        <v>29</v>
      </c>
      <c r="AB170" s="16">
        <f>[1]武器表!Y170</f>
        <v>26</v>
      </c>
      <c r="AC170" s="16">
        <f>[1]武器表!Z170</f>
        <v>29</v>
      </c>
      <c r="AD170" s="16">
        <f>[1]武器表!AA170</f>
        <v>45</v>
      </c>
      <c r="AE170" s="20">
        <f t="shared" si="36"/>
        <v>0.22240000000000004</v>
      </c>
      <c r="AF170" s="20">
        <f t="shared" si="37"/>
        <v>0.22240000000000004</v>
      </c>
      <c r="AG170" s="20">
        <f t="shared" si="38"/>
        <v>0.22240000000000004</v>
      </c>
      <c r="AH170" s="20">
        <f t="shared" si="39"/>
        <v>0.22240000000000004</v>
      </c>
      <c r="AI170" s="20">
        <f t="shared" si="40"/>
        <v>0.22240000000000004</v>
      </c>
      <c r="AJ170" s="21"/>
    </row>
    <row r="171" spans="2:36" x14ac:dyDescent="0.2">
      <c r="B171" s="16">
        <v>169</v>
      </c>
      <c r="C171" s="16" t="str">
        <f t="shared" ca="1" si="30"/>
        <v>IC1554</v>
      </c>
      <c r="D171" s="16" t="str">
        <f t="shared" ca="1" si="35"/>
        <v>精致的玄铁獠牙</v>
      </c>
      <c r="E171" s="16" t="str">
        <f t="shared" ca="1" si="31"/>
        <v>精致的</v>
      </c>
      <c r="F171" s="16" t="str">
        <f t="shared" ca="1" si="32"/>
        <v>玄铁</v>
      </c>
      <c r="G171" s="16" t="str">
        <f t="shared" ca="1" si="33"/>
        <v>獠牙</v>
      </c>
      <c r="H171" s="16" t="str">
        <f t="shared" si="42"/>
        <v>a</v>
      </c>
      <c r="I171" s="19" t="s">
        <v>26</v>
      </c>
      <c r="J171" s="3" t="s">
        <v>32</v>
      </c>
      <c r="K171" s="16">
        <f t="shared" si="34"/>
        <v>9</v>
      </c>
      <c r="L171" s="16">
        <f t="shared" si="41"/>
        <v>1</v>
      </c>
      <c r="M171" s="16">
        <f>[1]武器表!$I171</f>
        <v>13</v>
      </c>
      <c r="N171" s="16">
        <f>[1]武器表!$J171</f>
        <v>6</v>
      </c>
      <c r="O171" s="16">
        <f>[1]武器表!$K171</f>
        <v>3</v>
      </c>
      <c r="P171" s="16">
        <f>[1]武器表!$L171</f>
        <v>3</v>
      </c>
      <c r="Q171" s="16">
        <f>[1]武器表!$M171</f>
        <v>3</v>
      </c>
      <c r="R171" s="16">
        <f>[1]武器表!$N171</f>
        <v>4</v>
      </c>
      <c r="S171" s="16">
        <f>[1]武器表!$O171</f>
        <v>5</v>
      </c>
      <c r="T171" s="16">
        <f>[1]武器表!$P171</f>
        <v>2</v>
      </c>
      <c r="U171" s="20">
        <f>[1]武器表!$Q171</f>
        <v>0.01</v>
      </c>
      <c r="V171" s="20">
        <f>[1]武器表!$R171</f>
        <v>1.2500000000000001E-2</v>
      </c>
      <c r="W171" s="20">
        <f>[1]武器表!$S171</f>
        <v>3.3333333333333331E-3</v>
      </c>
      <c r="X171" s="20">
        <f>[1]武器表!$AB171</f>
        <v>0.08</v>
      </c>
      <c r="Y171" s="16">
        <f>[1]武器表!V171</f>
        <v>2</v>
      </c>
      <c r="Z171" s="16">
        <f>[1]武器表!W171</f>
        <v>2</v>
      </c>
      <c r="AA171" s="16">
        <f>[1]武器表!X171</f>
        <v>3</v>
      </c>
      <c r="AB171" s="16">
        <f>[1]武器表!Y171</f>
        <v>2</v>
      </c>
      <c r="AC171" s="16">
        <f>[1]武器表!Z171</f>
        <v>3</v>
      </c>
      <c r="AD171" s="16">
        <f>[1]武器表!AA171</f>
        <v>4</v>
      </c>
      <c r="AE171" s="20">
        <f t="shared" si="36"/>
        <v>6.4000000000000001E-2</v>
      </c>
      <c r="AF171" s="20">
        <f t="shared" si="37"/>
        <v>6.4000000000000001E-2</v>
      </c>
      <c r="AG171" s="20">
        <f t="shared" si="38"/>
        <v>6.4000000000000001E-2</v>
      </c>
      <c r="AH171" s="20">
        <f t="shared" si="39"/>
        <v>6.4000000000000001E-2</v>
      </c>
      <c r="AI171" s="20">
        <f t="shared" si="40"/>
        <v>6.4000000000000001E-2</v>
      </c>
      <c r="AJ171" s="21"/>
    </row>
    <row r="172" spans="2:36" x14ac:dyDescent="0.2">
      <c r="B172" s="16">
        <v>170</v>
      </c>
      <c r="C172" s="16" t="str">
        <f t="shared" ca="1" si="30"/>
        <v>IC1556</v>
      </c>
      <c r="D172" s="16" t="str">
        <f t="shared" ca="1" si="35"/>
        <v>犀利的智慧毒牙</v>
      </c>
      <c r="E172" s="16" t="str">
        <f t="shared" ca="1" si="31"/>
        <v>犀利的</v>
      </c>
      <c r="F172" s="16" t="str">
        <f t="shared" ca="1" si="32"/>
        <v>智慧</v>
      </c>
      <c r="G172" s="16" t="str">
        <f t="shared" ca="1" si="33"/>
        <v>毒牙</v>
      </c>
      <c r="H172" s="16" t="str">
        <f t="shared" si="42"/>
        <v>a</v>
      </c>
      <c r="I172" s="19" t="s">
        <v>26</v>
      </c>
      <c r="J172" s="3" t="s">
        <v>32</v>
      </c>
      <c r="K172" s="16">
        <f t="shared" si="34"/>
        <v>9</v>
      </c>
      <c r="L172" s="16">
        <f t="shared" si="41"/>
        <v>2</v>
      </c>
      <c r="M172" s="16">
        <f>[1]武器表!$I172</f>
        <v>26</v>
      </c>
      <c r="N172" s="16">
        <f>[1]武器表!$J172</f>
        <v>13</v>
      </c>
      <c r="O172" s="16">
        <f>[1]武器表!$K172</f>
        <v>6</v>
      </c>
      <c r="P172" s="16">
        <f>[1]武器表!$L172</f>
        <v>7</v>
      </c>
      <c r="Q172" s="16">
        <f>[1]武器表!$M172</f>
        <v>7</v>
      </c>
      <c r="R172" s="16">
        <f>[1]武器表!$N172</f>
        <v>9</v>
      </c>
      <c r="S172" s="16">
        <f>[1]武器表!$O172</f>
        <v>10</v>
      </c>
      <c r="T172" s="16">
        <f>[1]武器表!$P172</f>
        <v>5</v>
      </c>
      <c r="U172" s="20">
        <f>[1]武器表!$Q172</f>
        <v>2.5000000000000001E-2</v>
      </c>
      <c r="V172" s="20">
        <f>[1]武器表!$R172</f>
        <v>2.5000000000000001E-2</v>
      </c>
      <c r="W172" s="20">
        <f>[1]武器表!$S172</f>
        <v>8.3333333333333332E-3</v>
      </c>
      <c r="X172" s="20">
        <f>[1]武器表!$AB172</f>
        <v>0.08</v>
      </c>
      <c r="Y172" s="16">
        <f>[1]武器表!V172</f>
        <v>5</v>
      </c>
      <c r="Z172" s="16">
        <f>[1]武器表!W172</f>
        <v>5</v>
      </c>
      <c r="AA172" s="16">
        <f>[1]武器表!X172</f>
        <v>6</v>
      </c>
      <c r="AB172" s="16">
        <f>[1]武器表!Y172</f>
        <v>5</v>
      </c>
      <c r="AC172" s="16">
        <f>[1]武器表!Z172</f>
        <v>6</v>
      </c>
      <c r="AD172" s="16">
        <f>[1]武器表!AA172</f>
        <v>8</v>
      </c>
      <c r="AE172" s="20">
        <f t="shared" si="36"/>
        <v>6.4000000000000001E-2</v>
      </c>
      <c r="AF172" s="20">
        <f t="shared" si="37"/>
        <v>6.4000000000000001E-2</v>
      </c>
      <c r="AG172" s="20">
        <f t="shared" si="38"/>
        <v>6.4000000000000001E-2</v>
      </c>
      <c r="AH172" s="20">
        <f t="shared" si="39"/>
        <v>6.4000000000000001E-2</v>
      </c>
      <c r="AI172" s="20">
        <f t="shared" si="40"/>
        <v>6.4000000000000001E-2</v>
      </c>
      <c r="AJ172" s="21"/>
    </row>
    <row r="173" spans="2:36" x14ac:dyDescent="0.2">
      <c r="B173" s="16">
        <v>171</v>
      </c>
      <c r="C173" s="16" t="str">
        <f t="shared" ca="1" si="30"/>
        <v>IC1559</v>
      </c>
      <c r="D173" s="16" t="str">
        <f t="shared" ca="1" si="35"/>
        <v>拉风的智慧毒牙</v>
      </c>
      <c r="E173" s="16" t="str">
        <f t="shared" ca="1" si="31"/>
        <v>拉风的</v>
      </c>
      <c r="F173" s="16" t="str">
        <f t="shared" ca="1" si="32"/>
        <v>智慧</v>
      </c>
      <c r="G173" s="16" t="str">
        <f t="shared" ca="1" si="33"/>
        <v>毒牙</v>
      </c>
      <c r="H173" s="16" t="str">
        <f t="shared" si="42"/>
        <v>a</v>
      </c>
      <c r="I173" s="19" t="s">
        <v>26</v>
      </c>
      <c r="J173" s="3" t="s">
        <v>32</v>
      </c>
      <c r="K173" s="16">
        <f t="shared" si="34"/>
        <v>9</v>
      </c>
      <c r="L173" s="16">
        <f t="shared" si="41"/>
        <v>3</v>
      </c>
      <c r="M173" s="16">
        <f>[1]武器表!$I173</f>
        <v>40</v>
      </c>
      <c r="N173" s="16">
        <f>[1]武器表!$J173</f>
        <v>19</v>
      </c>
      <c r="O173" s="16">
        <f>[1]武器表!$K173</f>
        <v>9</v>
      </c>
      <c r="P173" s="16">
        <f>[1]武器表!$L173</f>
        <v>10</v>
      </c>
      <c r="Q173" s="16">
        <f>[1]武器表!$M173</f>
        <v>10</v>
      </c>
      <c r="R173" s="16">
        <f>[1]武器表!$N173</f>
        <v>13</v>
      </c>
      <c r="S173" s="16">
        <f>[1]武器表!$O173</f>
        <v>15</v>
      </c>
      <c r="T173" s="16">
        <f>[1]武器表!$P173</f>
        <v>7</v>
      </c>
      <c r="U173" s="20">
        <f>[1]武器表!$Q173</f>
        <v>3.5000000000000003E-2</v>
      </c>
      <c r="V173" s="20">
        <f>[1]武器表!$R173</f>
        <v>3.7499999999999999E-2</v>
      </c>
      <c r="W173" s="20">
        <f>[1]武器表!$S173</f>
        <v>1.1666666666666667E-2</v>
      </c>
      <c r="X173" s="20">
        <f>[1]武器表!$AB173</f>
        <v>8.199999999999999E-2</v>
      </c>
      <c r="Y173" s="16">
        <f>[1]武器表!V173</f>
        <v>7</v>
      </c>
      <c r="Z173" s="16">
        <f>[1]武器表!W173</f>
        <v>7</v>
      </c>
      <c r="AA173" s="16">
        <f>[1]武器表!X173</f>
        <v>8</v>
      </c>
      <c r="AB173" s="16">
        <f>[1]武器表!Y173</f>
        <v>7</v>
      </c>
      <c r="AC173" s="16">
        <f>[1]武器表!Z173</f>
        <v>8</v>
      </c>
      <c r="AD173" s="16">
        <f>[1]武器表!AA173</f>
        <v>13</v>
      </c>
      <c r="AE173" s="20">
        <f t="shared" si="36"/>
        <v>6.5599999999999992E-2</v>
      </c>
      <c r="AF173" s="20">
        <f t="shared" si="37"/>
        <v>6.5599999999999992E-2</v>
      </c>
      <c r="AG173" s="20">
        <f t="shared" si="38"/>
        <v>6.5599999999999992E-2</v>
      </c>
      <c r="AH173" s="20">
        <f t="shared" si="39"/>
        <v>6.5599999999999992E-2</v>
      </c>
      <c r="AI173" s="20">
        <f t="shared" si="40"/>
        <v>6.5599999999999992E-2</v>
      </c>
      <c r="AJ173" s="21"/>
    </row>
    <row r="174" spans="2:36" x14ac:dyDescent="0.2">
      <c r="B174" s="16">
        <v>172</v>
      </c>
      <c r="C174" s="16" t="str">
        <f t="shared" ca="1" si="30"/>
        <v>IC1558</v>
      </c>
      <c r="D174" s="16" t="str">
        <f t="shared" ca="1" si="35"/>
        <v>精致的智慧牙齿</v>
      </c>
      <c r="E174" s="16" t="str">
        <f t="shared" ca="1" si="31"/>
        <v>精致的</v>
      </c>
      <c r="F174" s="16" t="str">
        <f t="shared" ca="1" si="32"/>
        <v>智慧</v>
      </c>
      <c r="G174" s="16" t="str">
        <f t="shared" ca="1" si="33"/>
        <v>牙齿</v>
      </c>
      <c r="H174" s="16" t="str">
        <f t="shared" si="42"/>
        <v>a</v>
      </c>
      <c r="I174" s="19" t="s">
        <v>26</v>
      </c>
      <c r="J174" s="3" t="s">
        <v>32</v>
      </c>
      <c r="K174" s="16">
        <f t="shared" si="34"/>
        <v>9</v>
      </c>
      <c r="L174" s="16">
        <f t="shared" si="41"/>
        <v>4</v>
      </c>
      <c r="M174" s="16">
        <f>[1]武器表!$I174</f>
        <v>53</v>
      </c>
      <c r="N174" s="16">
        <f>[1]武器表!$J174</f>
        <v>26</v>
      </c>
      <c r="O174" s="16">
        <f>[1]武器表!$K174</f>
        <v>12</v>
      </c>
      <c r="P174" s="16">
        <f>[1]武器表!$L174</f>
        <v>14</v>
      </c>
      <c r="Q174" s="16">
        <f>[1]武器表!$M174</f>
        <v>13</v>
      </c>
      <c r="R174" s="16">
        <f>[1]武器表!$N174</f>
        <v>17</v>
      </c>
      <c r="S174" s="16">
        <f>[1]武器表!$O174</f>
        <v>20</v>
      </c>
      <c r="T174" s="16">
        <f>[1]武器表!$P174</f>
        <v>9</v>
      </c>
      <c r="U174" s="20">
        <f>[1]武器表!$Q174</f>
        <v>4.4999999999999998E-2</v>
      </c>
      <c r="V174" s="20">
        <f>[1]武器表!$R174</f>
        <v>0.05</v>
      </c>
      <c r="W174" s="20">
        <f>[1]武器表!$S174</f>
        <v>1.4999999999999999E-2</v>
      </c>
      <c r="X174" s="20">
        <f>[1]武器表!$AB174</f>
        <v>0.10933333333333334</v>
      </c>
      <c r="Y174" s="16">
        <f>[1]武器表!V174</f>
        <v>10</v>
      </c>
      <c r="Z174" s="16">
        <f>[1]武器表!W174</f>
        <v>10</v>
      </c>
      <c r="AA174" s="16">
        <f>[1]武器表!X174</f>
        <v>11</v>
      </c>
      <c r="AB174" s="16">
        <f>[1]武器表!Y174</f>
        <v>10</v>
      </c>
      <c r="AC174" s="16">
        <f>[1]武器表!Z174</f>
        <v>11</v>
      </c>
      <c r="AD174" s="16">
        <f>[1]武器表!AA174</f>
        <v>17</v>
      </c>
      <c r="AE174" s="20">
        <f t="shared" si="36"/>
        <v>8.7466666666666679E-2</v>
      </c>
      <c r="AF174" s="20">
        <f t="shared" si="37"/>
        <v>8.7466666666666679E-2</v>
      </c>
      <c r="AG174" s="20">
        <f t="shared" si="38"/>
        <v>8.7466666666666679E-2</v>
      </c>
      <c r="AH174" s="20">
        <f t="shared" si="39"/>
        <v>8.7466666666666679E-2</v>
      </c>
      <c r="AI174" s="20">
        <f t="shared" si="40"/>
        <v>8.7466666666666679E-2</v>
      </c>
      <c r="AJ174" s="21"/>
    </row>
    <row r="175" spans="2:36" x14ac:dyDescent="0.2">
      <c r="B175" s="16">
        <v>173</v>
      </c>
      <c r="C175" s="16" t="str">
        <f t="shared" ca="1" si="30"/>
        <v>IC1551</v>
      </c>
      <c r="D175" s="16" t="str">
        <f t="shared" ca="1" si="35"/>
        <v>精致的言语獠牙</v>
      </c>
      <c r="E175" s="16" t="str">
        <f t="shared" ca="1" si="31"/>
        <v>精致的</v>
      </c>
      <c r="F175" s="16" t="str">
        <f t="shared" ca="1" si="32"/>
        <v>言语</v>
      </c>
      <c r="G175" s="16" t="str">
        <f t="shared" ca="1" si="33"/>
        <v>獠牙</v>
      </c>
      <c r="H175" s="16" t="str">
        <f t="shared" si="42"/>
        <v>a</v>
      </c>
      <c r="I175" s="19" t="s">
        <v>26</v>
      </c>
      <c r="J175" s="3" t="s">
        <v>32</v>
      </c>
      <c r="K175" s="16">
        <f t="shared" si="34"/>
        <v>9</v>
      </c>
      <c r="L175" s="16">
        <f t="shared" si="41"/>
        <v>5</v>
      </c>
      <c r="M175" s="16">
        <f>[1]武器表!$I175</f>
        <v>66</v>
      </c>
      <c r="N175" s="16">
        <f>[1]武器表!$J175</f>
        <v>32</v>
      </c>
      <c r="O175" s="16">
        <f>[1]武器表!$K175</f>
        <v>14</v>
      </c>
      <c r="P175" s="16">
        <f>[1]武器表!$L175</f>
        <v>17</v>
      </c>
      <c r="Q175" s="16">
        <f>[1]武器表!$M175</f>
        <v>17</v>
      </c>
      <c r="R175" s="16">
        <f>[1]武器表!$N175</f>
        <v>22</v>
      </c>
      <c r="S175" s="16">
        <f>[1]武器表!$O175</f>
        <v>25</v>
      </c>
      <c r="T175" s="16">
        <f>[1]武器表!$P175</f>
        <v>12</v>
      </c>
      <c r="U175" s="20">
        <f>[1]武器表!$Q175</f>
        <v>0.06</v>
      </c>
      <c r="V175" s="20">
        <f>[1]武器表!$R175</f>
        <v>6.25E-2</v>
      </c>
      <c r="W175" s="20">
        <f>[1]武器表!$S175</f>
        <v>0.02</v>
      </c>
      <c r="X175" s="20">
        <f>[1]武器表!$AB175</f>
        <v>0.13666666666666666</v>
      </c>
      <c r="Y175" s="16">
        <f>[1]武器表!V175</f>
        <v>12</v>
      </c>
      <c r="Z175" s="16">
        <f>[1]武器表!W175</f>
        <v>12</v>
      </c>
      <c r="AA175" s="16">
        <f>[1]武器表!X175</f>
        <v>14</v>
      </c>
      <c r="AB175" s="16">
        <f>[1]武器表!Y175</f>
        <v>12</v>
      </c>
      <c r="AC175" s="16">
        <f>[1]武器表!Z175</f>
        <v>14</v>
      </c>
      <c r="AD175" s="16">
        <f>[1]武器表!AA175</f>
        <v>21</v>
      </c>
      <c r="AE175" s="20">
        <f t="shared" si="36"/>
        <v>0.10933333333333334</v>
      </c>
      <c r="AF175" s="20">
        <f t="shared" si="37"/>
        <v>0.10933333333333334</v>
      </c>
      <c r="AG175" s="20">
        <f t="shared" si="38"/>
        <v>0.10933333333333334</v>
      </c>
      <c r="AH175" s="20">
        <f t="shared" si="39"/>
        <v>0.10933333333333334</v>
      </c>
      <c r="AI175" s="20">
        <f t="shared" si="40"/>
        <v>0.10933333333333334</v>
      </c>
      <c r="AJ175" s="21"/>
    </row>
    <row r="176" spans="2:36" x14ac:dyDescent="0.2">
      <c r="B176" s="16">
        <v>174</v>
      </c>
      <c r="C176" s="16" t="str">
        <f t="shared" ca="1" si="30"/>
        <v>IC1553</v>
      </c>
      <c r="D176" s="16" t="str">
        <f t="shared" ca="1" si="35"/>
        <v>犀利的空灵獠牙</v>
      </c>
      <c r="E176" s="16" t="str">
        <f t="shared" ca="1" si="31"/>
        <v>犀利的</v>
      </c>
      <c r="F176" s="16" t="str">
        <f t="shared" ca="1" si="32"/>
        <v>空灵</v>
      </c>
      <c r="G176" s="16" t="str">
        <f t="shared" ca="1" si="33"/>
        <v>獠牙</v>
      </c>
      <c r="H176" s="16" t="str">
        <f t="shared" si="42"/>
        <v>a</v>
      </c>
      <c r="I176" s="19" t="s">
        <v>26</v>
      </c>
      <c r="J176" s="3" t="s">
        <v>32</v>
      </c>
      <c r="K176" s="16">
        <f t="shared" si="34"/>
        <v>9</v>
      </c>
      <c r="L176" s="16">
        <f t="shared" si="41"/>
        <v>6</v>
      </c>
      <c r="M176" s="16">
        <f>[1]武器表!$I176</f>
        <v>79</v>
      </c>
      <c r="N176" s="16">
        <f>[1]武器表!$J176</f>
        <v>39</v>
      </c>
      <c r="O176" s="16">
        <f>[1]武器表!$K176</f>
        <v>17</v>
      </c>
      <c r="P176" s="16">
        <f>[1]武器表!$L176</f>
        <v>21</v>
      </c>
      <c r="Q176" s="16">
        <f>[1]武器表!$M176</f>
        <v>20</v>
      </c>
      <c r="R176" s="16">
        <f>[1]武器表!$N176</f>
        <v>26</v>
      </c>
      <c r="S176" s="16">
        <f>[1]武器表!$O176</f>
        <v>30</v>
      </c>
      <c r="T176" s="16">
        <f>[1]武器表!$P176</f>
        <v>14</v>
      </c>
      <c r="U176" s="20">
        <f>[1]武器表!$Q176</f>
        <v>7.0000000000000007E-2</v>
      </c>
      <c r="V176" s="20">
        <f>[1]武器表!$R176</f>
        <v>7.4999999999999997E-2</v>
      </c>
      <c r="W176" s="20">
        <f>[1]武器表!$S176</f>
        <v>2.3333333333333334E-2</v>
      </c>
      <c r="X176" s="20">
        <f>[1]武器表!$AB176</f>
        <v>0.16399999999999998</v>
      </c>
      <c r="Y176" s="16">
        <f>[1]武器表!V176</f>
        <v>14</v>
      </c>
      <c r="Z176" s="16">
        <f>[1]武器表!W176</f>
        <v>14</v>
      </c>
      <c r="AA176" s="16">
        <f>[1]武器表!X176</f>
        <v>17</v>
      </c>
      <c r="AB176" s="16">
        <f>[1]武器表!Y176</f>
        <v>14</v>
      </c>
      <c r="AC176" s="16">
        <f>[1]武器表!Z176</f>
        <v>17</v>
      </c>
      <c r="AD176" s="16">
        <f>[1]武器表!AA176</f>
        <v>25</v>
      </c>
      <c r="AE176" s="20">
        <f t="shared" si="36"/>
        <v>0.13119999999999998</v>
      </c>
      <c r="AF176" s="20">
        <f t="shared" si="37"/>
        <v>0.13119999999999998</v>
      </c>
      <c r="AG176" s="20">
        <f t="shared" si="38"/>
        <v>0.13119999999999998</v>
      </c>
      <c r="AH176" s="20">
        <f t="shared" si="39"/>
        <v>0.13119999999999998</v>
      </c>
      <c r="AI176" s="20">
        <f t="shared" si="40"/>
        <v>0.13119999999999998</v>
      </c>
      <c r="AJ176" s="21"/>
    </row>
    <row r="177" spans="2:36" x14ac:dyDescent="0.2">
      <c r="B177" s="16">
        <v>175</v>
      </c>
      <c r="C177" s="16" t="str">
        <f t="shared" ca="1" si="30"/>
        <v>IC1558</v>
      </c>
      <c r="D177" s="16" t="str">
        <f t="shared" ca="1" si="35"/>
        <v>精致的空灵牙齿</v>
      </c>
      <c r="E177" s="16" t="str">
        <f t="shared" ca="1" si="31"/>
        <v>精致的</v>
      </c>
      <c r="F177" s="16" t="str">
        <f t="shared" ca="1" si="32"/>
        <v>空灵</v>
      </c>
      <c r="G177" s="16" t="str">
        <f t="shared" ca="1" si="33"/>
        <v>牙齿</v>
      </c>
      <c r="H177" s="16" t="str">
        <f t="shared" si="42"/>
        <v>a</v>
      </c>
      <c r="I177" s="19" t="s">
        <v>26</v>
      </c>
      <c r="J177" s="3" t="s">
        <v>32</v>
      </c>
      <c r="K177" s="16">
        <f t="shared" si="34"/>
        <v>9</v>
      </c>
      <c r="L177" s="16">
        <f t="shared" si="41"/>
        <v>7</v>
      </c>
      <c r="M177" s="16">
        <f>[1]武器表!$I177</f>
        <v>93</v>
      </c>
      <c r="N177" s="16">
        <f>[1]武器表!$J177</f>
        <v>45</v>
      </c>
      <c r="O177" s="16">
        <f>[1]武器表!$K177</f>
        <v>20</v>
      </c>
      <c r="P177" s="16">
        <f>[1]武器表!$L177</f>
        <v>24</v>
      </c>
      <c r="Q177" s="16">
        <f>[1]武器表!$M177</f>
        <v>24</v>
      </c>
      <c r="R177" s="16">
        <f>[1]武器表!$N177</f>
        <v>30</v>
      </c>
      <c r="S177" s="16">
        <f>[1]武器表!$O177</f>
        <v>35</v>
      </c>
      <c r="T177" s="16">
        <f>[1]武器表!$P177</f>
        <v>16</v>
      </c>
      <c r="U177" s="20">
        <f>[1]武器表!$Q177</f>
        <v>0.08</v>
      </c>
      <c r="V177" s="20">
        <f>[1]武器表!$R177</f>
        <v>8.7499999999999994E-2</v>
      </c>
      <c r="W177" s="20">
        <f>[1]武器表!$S177</f>
        <v>2.6666666666666665E-2</v>
      </c>
      <c r="X177" s="20">
        <f>[1]武器表!$AB177</f>
        <v>0.19133333333333333</v>
      </c>
      <c r="Y177" s="16">
        <f>[1]武器表!V177</f>
        <v>17</v>
      </c>
      <c r="Z177" s="16">
        <f>[1]武器表!W177</f>
        <v>17</v>
      </c>
      <c r="AA177" s="16">
        <f>[1]武器表!X177</f>
        <v>19</v>
      </c>
      <c r="AB177" s="16">
        <f>[1]武器表!Y177</f>
        <v>17</v>
      </c>
      <c r="AC177" s="16">
        <f>[1]武器表!Z177</f>
        <v>19</v>
      </c>
      <c r="AD177" s="16">
        <f>[1]武器表!AA177</f>
        <v>29</v>
      </c>
      <c r="AE177" s="20">
        <f t="shared" si="36"/>
        <v>0.15306666666666668</v>
      </c>
      <c r="AF177" s="20">
        <f t="shared" si="37"/>
        <v>0.15306666666666668</v>
      </c>
      <c r="AG177" s="20">
        <f t="shared" si="38"/>
        <v>0.15306666666666668</v>
      </c>
      <c r="AH177" s="20">
        <f t="shared" si="39"/>
        <v>0.15306666666666668</v>
      </c>
      <c r="AI177" s="20">
        <f t="shared" si="40"/>
        <v>0.15306666666666668</v>
      </c>
      <c r="AJ177" s="21"/>
    </row>
    <row r="178" spans="2:36" x14ac:dyDescent="0.2">
      <c r="B178" s="16">
        <v>176</v>
      </c>
      <c r="C178" s="16" t="str">
        <f t="shared" ca="1" si="30"/>
        <v>IC1556</v>
      </c>
      <c r="D178" s="16" t="str">
        <f t="shared" ca="1" si="35"/>
        <v>拉风的空灵獠牙</v>
      </c>
      <c r="E178" s="16" t="str">
        <f t="shared" ca="1" si="31"/>
        <v>拉风的</v>
      </c>
      <c r="F178" s="16" t="str">
        <f t="shared" ca="1" si="32"/>
        <v>空灵</v>
      </c>
      <c r="G178" s="16" t="str">
        <f t="shared" ca="1" si="33"/>
        <v>獠牙</v>
      </c>
      <c r="H178" s="16" t="str">
        <f t="shared" si="42"/>
        <v>a</v>
      </c>
      <c r="I178" s="19" t="s">
        <v>26</v>
      </c>
      <c r="J178" s="3" t="s">
        <v>32</v>
      </c>
      <c r="K178" s="16">
        <f t="shared" si="34"/>
        <v>9</v>
      </c>
      <c r="L178" s="16">
        <f t="shared" si="41"/>
        <v>8</v>
      </c>
      <c r="M178" s="16">
        <f>[1]武器表!$I178</f>
        <v>106</v>
      </c>
      <c r="N178" s="16">
        <f>[1]武器表!$J178</f>
        <v>52</v>
      </c>
      <c r="O178" s="16">
        <f>[1]武器表!$K178</f>
        <v>23</v>
      </c>
      <c r="P178" s="16">
        <f>[1]武器表!$L178</f>
        <v>28</v>
      </c>
      <c r="Q178" s="16">
        <f>[1]武器表!$M178</f>
        <v>27</v>
      </c>
      <c r="R178" s="16">
        <f>[1]武器表!$N178</f>
        <v>35</v>
      </c>
      <c r="S178" s="16">
        <f>[1]武器表!$O178</f>
        <v>40</v>
      </c>
      <c r="T178" s="16">
        <f>[1]武器表!$P178</f>
        <v>18</v>
      </c>
      <c r="U178" s="20">
        <f>[1]武器表!$Q178</f>
        <v>0.09</v>
      </c>
      <c r="V178" s="20">
        <f>[1]武器表!$R178</f>
        <v>0.1</v>
      </c>
      <c r="W178" s="20">
        <f>[1]武器表!$S178</f>
        <v>0.03</v>
      </c>
      <c r="X178" s="20">
        <f>[1]武器表!$AB178</f>
        <v>0.21933333333333332</v>
      </c>
      <c r="Y178" s="16">
        <f>[1]武器表!V178</f>
        <v>19</v>
      </c>
      <c r="Z178" s="16">
        <f>[1]武器表!W178</f>
        <v>19</v>
      </c>
      <c r="AA178" s="16">
        <f>[1]武器表!X178</f>
        <v>22</v>
      </c>
      <c r="AB178" s="16">
        <f>[1]武器表!Y178</f>
        <v>19</v>
      </c>
      <c r="AC178" s="16">
        <f>[1]武器表!Z178</f>
        <v>22</v>
      </c>
      <c r="AD178" s="16">
        <f>[1]武器表!AA178</f>
        <v>34</v>
      </c>
      <c r="AE178" s="20">
        <f t="shared" si="36"/>
        <v>0.17546666666666666</v>
      </c>
      <c r="AF178" s="20">
        <f t="shared" si="37"/>
        <v>0.17546666666666666</v>
      </c>
      <c r="AG178" s="20">
        <f t="shared" si="38"/>
        <v>0.17546666666666666</v>
      </c>
      <c r="AH178" s="20">
        <f t="shared" si="39"/>
        <v>0.17546666666666666</v>
      </c>
      <c r="AI178" s="20">
        <f t="shared" si="40"/>
        <v>0.17546666666666666</v>
      </c>
      <c r="AJ178" s="21"/>
    </row>
    <row r="179" spans="2:36" x14ac:dyDescent="0.2">
      <c r="B179" s="16">
        <v>177</v>
      </c>
      <c r="C179" s="16" t="str">
        <f t="shared" ca="1" si="30"/>
        <v>IC1558</v>
      </c>
      <c r="D179" s="16" t="str">
        <f t="shared" ca="1" si="35"/>
        <v>坚硬的斯塞提毒牙</v>
      </c>
      <c r="E179" s="16" t="str">
        <f t="shared" ca="1" si="31"/>
        <v>坚硬的</v>
      </c>
      <c r="F179" s="16" t="str">
        <f t="shared" ca="1" si="32"/>
        <v>斯塞提</v>
      </c>
      <c r="G179" s="16" t="str">
        <f t="shared" ca="1" si="33"/>
        <v>毒牙</v>
      </c>
      <c r="H179" s="16" t="str">
        <f t="shared" si="42"/>
        <v>b</v>
      </c>
      <c r="I179" s="19" t="s">
        <v>26</v>
      </c>
      <c r="J179" s="3" t="s">
        <v>32</v>
      </c>
      <c r="K179" s="16">
        <f t="shared" si="34"/>
        <v>9</v>
      </c>
      <c r="L179" s="16">
        <f t="shared" si="41"/>
        <v>1</v>
      </c>
      <c r="M179" s="16">
        <f>[1]武器表!$I179</f>
        <v>14</v>
      </c>
      <c r="N179" s="16">
        <f>[1]武器表!$J179</f>
        <v>3</v>
      </c>
      <c r="O179" s="16">
        <f>[1]武器表!$K179</f>
        <v>1</v>
      </c>
      <c r="P179" s="16">
        <f>[1]武器表!$L179</f>
        <v>1</v>
      </c>
      <c r="Q179" s="16">
        <f>[1]武器表!$M179</f>
        <v>1</v>
      </c>
      <c r="R179" s="16">
        <f>[1]武器表!$N179</f>
        <v>2</v>
      </c>
      <c r="S179" s="16">
        <f>[1]武器表!$O179</f>
        <v>2</v>
      </c>
      <c r="T179" s="16">
        <f>[1]武器表!$P179</f>
        <v>1</v>
      </c>
      <c r="U179" s="20">
        <f>[1]武器表!$Q179</f>
        <v>5.0000000000000001E-3</v>
      </c>
      <c r="V179" s="20">
        <f>[1]武器表!$R179</f>
        <v>5.0000000000000001E-3</v>
      </c>
      <c r="W179" s="20">
        <f>[1]武器表!$S179</f>
        <v>1.6666666666666666E-3</v>
      </c>
      <c r="X179" s="20">
        <f>[1]武器表!$AB179</f>
        <v>0.08</v>
      </c>
      <c r="Y179" s="16">
        <f>[1]武器表!V179</f>
        <v>1</v>
      </c>
      <c r="Z179" s="16">
        <f>[1]武器表!W179</f>
        <v>1</v>
      </c>
      <c r="AA179" s="16">
        <f>[1]武器表!X179</f>
        <v>1</v>
      </c>
      <c r="AB179" s="16">
        <f>[1]武器表!Y179</f>
        <v>1</v>
      </c>
      <c r="AC179" s="16">
        <f>[1]武器表!Z179</f>
        <v>1</v>
      </c>
      <c r="AD179" s="16">
        <f>[1]武器表!AA179</f>
        <v>2</v>
      </c>
      <c r="AE179" s="20">
        <f t="shared" si="36"/>
        <v>6.4000000000000001E-2</v>
      </c>
      <c r="AF179" s="20">
        <f t="shared" si="37"/>
        <v>6.4000000000000001E-2</v>
      </c>
      <c r="AG179" s="20">
        <f t="shared" si="38"/>
        <v>6.4000000000000001E-2</v>
      </c>
      <c r="AH179" s="20">
        <f t="shared" si="39"/>
        <v>6.4000000000000001E-2</v>
      </c>
      <c r="AI179" s="20">
        <f t="shared" si="40"/>
        <v>6.4000000000000001E-2</v>
      </c>
      <c r="AJ179" s="21"/>
    </row>
    <row r="180" spans="2:36" x14ac:dyDescent="0.2">
      <c r="B180" s="16">
        <v>178</v>
      </c>
      <c r="C180" s="16" t="str">
        <f t="shared" ca="1" si="30"/>
        <v>IC1560</v>
      </c>
      <c r="D180" s="16" t="str">
        <f t="shared" ca="1" si="35"/>
        <v>凌厉的女神牙齿</v>
      </c>
      <c r="E180" s="16" t="str">
        <f t="shared" ca="1" si="31"/>
        <v>凌厉的</v>
      </c>
      <c r="F180" s="16" t="str">
        <f t="shared" ca="1" si="32"/>
        <v>女神</v>
      </c>
      <c r="G180" s="16" t="str">
        <f t="shared" ca="1" si="33"/>
        <v>牙齿</v>
      </c>
      <c r="H180" s="16" t="str">
        <f t="shared" si="42"/>
        <v>b</v>
      </c>
      <c r="I180" s="19" t="s">
        <v>26</v>
      </c>
      <c r="J180" s="3" t="s">
        <v>32</v>
      </c>
      <c r="K180" s="16">
        <f t="shared" si="34"/>
        <v>9</v>
      </c>
      <c r="L180" s="16">
        <f t="shared" si="41"/>
        <v>2</v>
      </c>
      <c r="M180" s="16">
        <f>[1]武器表!$I180</f>
        <v>29</v>
      </c>
      <c r="N180" s="16">
        <f>[1]武器表!$J180</f>
        <v>5</v>
      </c>
      <c r="O180" s="16">
        <f>[1]武器表!$K180</f>
        <v>2</v>
      </c>
      <c r="P180" s="16">
        <f>[1]武器表!$L180</f>
        <v>3</v>
      </c>
      <c r="Q180" s="16">
        <f>[1]武器表!$M180</f>
        <v>3</v>
      </c>
      <c r="R180" s="16">
        <f>[1]武器表!$N180</f>
        <v>4</v>
      </c>
      <c r="S180" s="16">
        <f>[1]武器表!$O180</f>
        <v>4</v>
      </c>
      <c r="T180" s="16">
        <f>[1]武器表!$P180</f>
        <v>2</v>
      </c>
      <c r="U180" s="20">
        <f>[1]武器表!$Q180</f>
        <v>0.01</v>
      </c>
      <c r="V180" s="20">
        <f>[1]武器表!$R180</f>
        <v>0.01</v>
      </c>
      <c r="W180" s="20">
        <f>[1]武器表!$S180</f>
        <v>3.3333333333333331E-3</v>
      </c>
      <c r="X180" s="20">
        <f>[1]武器表!$AB180</f>
        <v>0.08</v>
      </c>
      <c r="Y180" s="16">
        <f>[1]武器表!V180</f>
        <v>2</v>
      </c>
      <c r="Z180" s="16">
        <f>[1]武器表!W180</f>
        <v>2</v>
      </c>
      <c r="AA180" s="16">
        <f>[1]武器表!X180</f>
        <v>2</v>
      </c>
      <c r="AB180" s="16">
        <f>[1]武器表!Y180</f>
        <v>2</v>
      </c>
      <c r="AC180" s="16">
        <f>[1]武器表!Z180</f>
        <v>2</v>
      </c>
      <c r="AD180" s="16">
        <f>[1]武器表!AA180</f>
        <v>4</v>
      </c>
      <c r="AE180" s="20">
        <f t="shared" si="36"/>
        <v>6.4000000000000001E-2</v>
      </c>
      <c r="AF180" s="20">
        <f t="shared" si="37"/>
        <v>6.4000000000000001E-2</v>
      </c>
      <c r="AG180" s="20">
        <f t="shared" si="38"/>
        <v>6.4000000000000001E-2</v>
      </c>
      <c r="AH180" s="20">
        <f t="shared" si="39"/>
        <v>6.4000000000000001E-2</v>
      </c>
      <c r="AI180" s="20">
        <f t="shared" si="40"/>
        <v>6.4000000000000001E-2</v>
      </c>
      <c r="AJ180" s="21"/>
    </row>
    <row r="181" spans="2:36" x14ac:dyDescent="0.2">
      <c r="B181" s="16">
        <v>179</v>
      </c>
      <c r="C181" s="16" t="str">
        <f t="shared" ca="1" si="30"/>
        <v>IC1551</v>
      </c>
      <c r="D181" s="16" t="str">
        <f t="shared" ca="1" si="35"/>
        <v>凌厉的颓废毒牙</v>
      </c>
      <c r="E181" s="16" t="str">
        <f t="shared" ca="1" si="31"/>
        <v>凌厉的</v>
      </c>
      <c r="F181" s="16" t="str">
        <f t="shared" ca="1" si="32"/>
        <v>颓废</v>
      </c>
      <c r="G181" s="16" t="str">
        <f t="shared" ca="1" si="33"/>
        <v>毒牙</v>
      </c>
      <c r="H181" s="16" t="str">
        <f t="shared" si="42"/>
        <v>b</v>
      </c>
      <c r="I181" s="19" t="s">
        <v>26</v>
      </c>
      <c r="J181" s="3" t="s">
        <v>32</v>
      </c>
      <c r="K181" s="16">
        <f t="shared" si="34"/>
        <v>9</v>
      </c>
      <c r="L181" s="16">
        <f t="shared" si="41"/>
        <v>3</v>
      </c>
      <c r="M181" s="16">
        <f>[1]武器表!$I181</f>
        <v>43</v>
      </c>
      <c r="N181" s="16">
        <f>[1]武器表!$J181</f>
        <v>8</v>
      </c>
      <c r="O181" s="16">
        <f>[1]武器表!$K181</f>
        <v>4</v>
      </c>
      <c r="P181" s="16">
        <f>[1]武器表!$L181</f>
        <v>4</v>
      </c>
      <c r="Q181" s="16">
        <f>[1]武器表!$M181</f>
        <v>4</v>
      </c>
      <c r="R181" s="16">
        <f>[1]武器表!$N181</f>
        <v>5</v>
      </c>
      <c r="S181" s="16">
        <f>[1]武器表!$O181</f>
        <v>6</v>
      </c>
      <c r="T181" s="16">
        <f>[1]武器表!$P181</f>
        <v>3</v>
      </c>
      <c r="U181" s="20">
        <f>[1]武器表!$Q181</f>
        <v>1.4999999999999999E-2</v>
      </c>
      <c r="V181" s="20">
        <f>[1]武器表!$R181</f>
        <v>1.4999999999999999E-2</v>
      </c>
      <c r="W181" s="20">
        <f>[1]武器表!$S181</f>
        <v>5.0000000000000001E-3</v>
      </c>
      <c r="X181" s="20">
        <f>[1]武器表!$AB181</f>
        <v>0.08</v>
      </c>
      <c r="Y181" s="16">
        <f>[1]武器表!V181</f>
        <v>3</v>
      </c>
      <c r="Z181" s="16">
        <f>[1]武器表!W181</f>
        <v>3</v>
      </c>
      <c r="AA181" s="16">
        <f>[1]武器表!X181</f>
        <v>3</v>
      </c>
      <c r="AB181" s="16">
        <f>[1]武器表!Y181</f>
        <v>3</v>
      </c>
      <c r="AC181" s="16">
        <f>[1]武器表!Z181</f>
        <v>3</v>
      </c>
      <c r="AD181" s="16">
        <f>[1]武器表!AA181</f>
        <v>5</v>
      </c>
      <c r="AE181" s="20">
        <f t="shared" si="36"/>
        <v>6.4000000000000001E-2</v>
      </c>
      <c r="AF181" s="20">
        <f t="shared" si="37"/>
        <v>6.4000000000000001E-2</v>
      </c>
      <c r="AG181" s="20">
        <f t="shared" si="38"/>
        <v>6.4000000000000001E-2</v>
      </c>
      <c r="AH181" s="20">
        <f t="shared" si="39"/>
        <v>6.4000000000000001E-2</v>
      </c>
      <c r="AI181" s="20">
        <f t="shared" si="40"/>
        <v>6.4000000000000001E-2</v>
      </c>
      <c r="AJ181" s="21"/>
    </row>
    <row r="182" spans="2:36" x14ac:dyDescent="0.2">
      <c r="B182" s="16">
        <v>180</v>
      </c>
      <c r="C182" s="16" t="str">
        <f t="shared" ca="1" si="30"/>
        <v>IC1560</v>
      </c>
      <c r="D182" s="16" t="str">
        <f t="shared" ca="1" si="35"/>
        <v>发亮的言语獠牙</v>
      </c>
      <c r="E182" s="16" t="str">
        <f t="shared" ca="1" si="31"/>
        <v>发亮的</v>
      </c>
      <c r="F182" s="16" t="str">
        <f t="shared" ca="1" si="32"/>
        <v>言语</v>
      </c>
      <c r="G182" s="16" t="str">
        <f t="shared" ca="1" si="33"/>
        <v>獠牙</v>
      </c>
      <c r="H182" s="16" t="str">
        <f t="shared" si="42"/>
        <v>b</v>
      </c>
      <c r="I182" s="19" t="s">
        <v>26</v>
      </c>
      <c r="J182" s="3" t="s">
        <v>32</v>
      </c>
      <c r="K182" s="16">
        <f t="shared" si="34"/>
        <v>9</v>
      </c>
      <c r="L182" s="16">
        <f t="shared" si="41"/>
        <v>4</v>
      </c>
      <c r="M182" s="16">
        <f>[1]武器表!$I182</f>
        <v>58</v>
      </c>
      <c r="N182" s="16">
        <f>[1]武器表!$J182</f>
        <v>11</v>
      </c>
      <c r="O182" s="16">
        <f>[1]武器表!$K182</f>
        <v>5</v>
      </c>
      <c r="P182" s="16">
        <f>[1]武器表!$L182</f>
        <v>6</v>
      </c>
      <c r="Q182" s="16">
        <f>[1]武器表!$M182</f>
        <v>6</v>
      </c>
      <c r="R182" s="16">
        <f>[1]武器表!$N182</f>
        <v>7</v>
      </c>
      <c r="S182" s="16">
        <f>[1]武器表!$O182</f>
        <v>8</v>
      </c>
      <c r="T182" s="16">
        <f>[1]武器表!$P182</f>
        <v>4</v>
      </c>
      <c r="U182" s="20">
        <f>[1]武器表!$Q182</f>
        <v>0.02</v>
      </c>
      <c r="V182" s="20">
        <f>[1]武器表!$R182</f>
        <v>0.02</v>
      </c>
      <c r="W182" s="20">
        <f>[1]武器表!$S182</f>
        <v>6.6666666666666662E-3</v>
      </c>
      <c r="X182" s="20">
        <f>[1]武器表!$AB182</f>
        <v>0.08</v>
      </c>
      <c r="Y182" s="16">
        <f>[1]武器表!V182</f>
        <v>4</v>
      </c>
      <c r="Z182" s="16">
        <f>[1]武器表!W182</f>
        <v>4</v>
      </c>
      <c r="AA182" s="16">
        <f>[1]武器表!X182</f>
        <v>5</v>
      </c>
      <c r="AB182" s="16">
        <f>[1]武器表!Y182</f>
        <v>4</v>
      </c>
      <c r="AC182" s="16">
        <f>[1]武器表!Z182</f>
        <v>5</v>
      </c>
      <c r="AD182" s="16">
        <f>[1]武器表!AA182</f>
        <v>7</v>
      </c>
      <c r="AE182" s="20">
        <f t="shared" si="36"/>
        <v>6.4000000000000001E-2</v>
      </c>
      <c r="AF182" s="20">
        <f t="shared" si="37"/>
        <v>6.4000000000000001E-2</v>
      </c>
      <c r="AG182" s="20">
        <f t="shared" si="38"/>
        <v>6.4000000000000001E-2</v>
      </c>
      <c r="AH182" s="20">
        <f t="shared" si="39"/>
        <v>6.4000000000000001E-2</v>
      </c>
      <c r="AI182" s="20">
        <f t="shared" si="40"/>
        <v>6.4000000000000001E-2</v>
      </c>
      <c r="AJ182" s="21"/>
    </row>
    <row r="183" spans="2:36" x14ac:dyDescent="0.2">
      <c r="B183" s="16">
        <v>181</v>
      </c>
      <c r="C183" s="16" t="str">
        <f t="shared" ca="1" si="30"/>
        <v>IC1560</v>
      </c>
      <c r="D183" s="16" t="str">
        <f t="shared" ca="1" si="35"/>
        <v>优质的智慧牙齿</v>
      </c>
      <c r="E183" s="16" t="str">
        <f t="shared" ca="1" si="31"/>
        <v>优质的</v>
      </c>
      <c r="F183" s="16" t="str">
        <f t="shared" ca="1" si="32"/>
        <v>智慧</v>
      </c>
      <c r="G183" s="16" t="str">
        <f t="shared" ca="1" si="33"/>
        <v>牙齿</v>
      </c>
      <c r="H183" s="16" t="str">
        <f t="shared" si="42"/>
        <v>b</v>
      </c>
      <c r="I183" s="19" t="s">
        <v>26</v>
      </c>
      <c r="J183" s="3" t="s">
        <v>32</v>
      </c>
      <c r="K183" s="16">
        <f t="shared" si="34"/>
        <v>9</v>
      </c>
      <c r="L183" s="16">
        <f t="shared" si="41"/>
        <v>5</v>
      </c>
      <c r="M183" s="16">
        <f>[1]武器表!$I183</f>
        <v>72</v>
      </c>
      <c r="N183" s="16">
        <f>[1]武器表!$J183</f>
        <v>14</v>
      </c>
      <c r="O183" s="16">
        <f>[1]武器表!$K183</f>
        <v>6</v>
      </c>
      <c r="P183" s="16">
        <f>[1]武器表!$L183</f>
        <v>7</v>
      </c>
      <c r="Q183" s="16">
        <f>[1]武器表!$M183</f>
        <v>7</v>
      </c>
      <c r="R183" s="16">
        <f>[1]武器表!$N183</f>
        <v>9</v>
      </c>
      <c r="S183" s="16">
        <f>[1]武器表!$O183</f>
        <v>10</v>
      </c>
      <c r="T183" s="16">
        <f>[1]武器表!$P183</f>
        <v>5</v>
      </c>
      <c r="U183" s="20">
        <f>[1]武器表!$Q183</f>
        <v>2.5000000000000001E-2</v>
      </c>
      <c r="V183" s="20">
        <f>[1]武器表!$R183</f>
        <v>2.5000000000000001E-2</v>
      </c>
      <c r="W183" s="20">
        <f>[1]武器表!$S183</f>
        <v>8.3333333333333332E-3</v>
      </c>
      <c r="X183" s="20">
        <f>[1]武器表!$AB183</f>
        <v>8.6666666666666656E-2</v>
      </c>
      <c r="Y183" s="16">
        <f>[1]武器表!V183</f>
        <v>5</v>
      </c>
      <c r="Z183" s="16">
        <f>[1]武器表!W183</f>
        <v>5</v>
      </c>
      <c r="AA183" s="16">
        <f>[1]武器表!X183</f>
        <v>6</v>
      </c>
      <c r="AB183" s="16">
        <f>[1]武器表!Y183</f>
        <v>5</v>
      </c>
      <c r="AC183" s="16">
        <f>[1]武器表!Z183</f>
        <v>6</v>
      </c>
      <c r="AD183" s="16">
        <f>[1]武器表!AA183</f>
        <v>9</v>
      </c>
      <c r="AE183" s="20">
        <f t="shared" si="36"/>
        <v>6.933333333333333E-2</v>
      </c>
      <c r="AF183" s="20">
        <f t="shared" si="37"/>
        <v>6.933333333333333E-2</v>
      </c>
      <c r="AG183" s="20">
        <f t="shared" si="38"/>
        <v>6.933333333333333E-2</v>
      </c>
      <c r="AH183" s="20">
        <f t="shared" si="39"/>
        <v>6.933333333333333E-2</v>
      </c>
      <c r="AI183" s="20">
        <f t="shared" si="40"/>
        <v>6.933333333333333E-2</v>
      </c>
      <c r="AJ183" s="21"/>
    </row>
    <row r="184" spans="2:36" x14ac:dyDescent="0.2">
      <c r="B184" s="16">
        <v>182</v>
      </c>
      <c r="C184" s="16" t="str">
        <f t="shared" ca="1" si="30"/>
        <v>IC1556</v>
      </c>
      <c r="D184" s="16" t="str">
        <f t="shared" ca="1" si="35"/>
        <v>优质的女神獠牙</v>
      </c>
      <c r="E184" s="16" t="str">
        <f t="shared" ca="1" si="31"/>
        <v>优质的</v>
      </c>
      <c r="F184" s="16" t="str">
        <f t="shared" ca="1" si="32"/>
        <v>女神</v>
      </c>
      <c r="G184" s="16" t="str">
        <f t="shared" ca="1" si="33"/>
        <v>獠牙</v>
      </c>
      <c r="H184" s="16" t="str">
        <f t="shared" si="42"/>
        <v>b</v>
      </c>
      <c r="I184" s="19" t="s">
        <v>26</v>
      </c>
      <c r="J184" s="3" t="s">
        <v>32</v>
      </c>
      <c r="K184" s="16">
        <f t="shared" si="34"/>
        <v>9</v>
      </c>
      <c r="L184" s="16">
        <f t="shared" si="41"/>
        <v>6</v>
      </c>
      <c r="M184" s="16">
        <f>[1]武器表!$I184</f>
        <v>86</v>
      </c>
      <c r="N184" s="16">
        <f>[1]武器表!$J184</f>
        <v>16</v>
      </c>
      <c r="O184" s="16">
        <f>[1]武器表!$K184</f>
        <v>7</v>
      </c>
      <c r="P184" s="16">
        <f>[1]武器表!$L184</f>
        <v>9</v>
      </c>
      <c r="Q184" s="16">
        <f>[1]武器表!$M184</f>
        <v>8</v>
      </c>
      <c r="R184" s="16">
        <f>[1]武器表!$N184</f>
        <v>11</v>
      </c>
      <c r="S184" s="16">
        <f>[1]武器表!$O184</f>
        <v>12</v>
      </c>
      <c r="T184" s="16">
        <f>[1]武器表!$P184</f>
        <v>6</v>
      </c>
      <c r="U184" s="20">
        <f>[1]武器表!$Q184</f>
        <v>0.03</v>
      </c>
      <c r="V184" s="20">
        <f>[1]武器表!$R184</f>
        <v>0.03</v>
      </c>
      <c r="W184" s="20">
        <f>[1]武器表!$S184</f>
        <v>0.01</v>
      </c>
      <c r="X184" s="20">
        <f>[1]武器表!$AB184</f>
        <v>0.10333333333333333</v>
      </c>
      <c r="Y184" s="16">
        <f>[1]武器表!V184</f>
        <v>6</v>
      </c>
      <c r="Z184" s="16">
        <f>[1]武器表!W184</f>
        <v>6</v>
      </c>
      <c r="AA184" s="16">
        <f>[1]武器表!X184</f>
        <v>7</v>
      </c>
      <c r="AB184" s="16">
        <f>[1]武器表!Y184</f>
        <v>6</v>
      </c>
      <c r="AC184" s="16">
        <f>[1]武器表!Z184</f>
        <v>7</v>
      </c>
      <c r="AD184" s="16">
        <f>[1]武器表!AA184</f>
        <v>11</v>
      </c>
      <c r="AE184" s="20">
        <f t="shared" si="36"/>
        <v>8.2666666666666666E-2</v>
      </c>
      <c r="AF184" s="20">
        <f t="shared" si="37"/>
        <v>8.2666666666666666E-2</v>
      </c>
      <c r="AG184" s="20">
        <f t="shared" si="38"/>
        <v>8.2666666666666666E-2</v>
      </c>
      <c r="AH184" s="20">
        <f t="shared" si="39"/>
        <v>8.2666666666666666E-2</v>
      </c>
      <c r="AI184" s="20">
        <f t="shared" si="40"/>
        <v>8.2666666666666666E-2</v>
      </c>
      <c r="AJ184" s="21"/>
    </row>
    <row r="185" spans="2:36" x14ac:dyDescent="0.2">
      <c r="B185" s="16">
        <v>183</v>
      </c>
      <c r="C185" s="16" t="str">
        <f t="shared" ca="1" si="30"/>
        <v>IC1551</v>
      </c>
      <c r="D185" s="16" t="str">
        <f t="shared" ca="1" si="35"/>
        <v>优质的虚幻獠牙</v>
      </c>
      <c r="E185" s="16" t="str">
        <f t="shared" ca="1" si="31"/>
        <v>优质的</v>
      </c>
      <c r="F185" s="16" t="str">
        <f t="shared" ca="1" si="32"/>
        <v>虚幻</v>
      </c>
      <c r="G185" s="16" t="str">
        <f t="shared" ca="1" si="33"/>
        <v>獠牙</v>
      </c>
      <c r="H185" s="16" t="str">
        <f t="shared" si="42"/>
        <v>b</v>
      </c>
      <c r="I185" s="19" t="s">
        <v>26</v>
      </c>
      <c r="J185" s="3" t="s">
        <v>32</v>
      </c>
      <c r="K185" s="16">
        <f t="shared" si="34"/>
        <v>9</v>
      </c>
      <c r="L185" s="16">
        <f t="shared" si="41"/>
        <v>7</v>
      </c>
      <c r="M185" s="16">
        <f>[1]武器表!$I185</f>
        <v>101</v>
      </c>
      <c r="N185" s="16">
        <f>[1]武器表!$J185</f>
        <v>19</v>
      </c>
      <c r="O185" s="16">
        <f>[1]武器表!$K185</f>
        <v>8</v>
      </c>
      <c r="P185" s="16">
        <f>[1]武器表!$L185</f>
        <v>10</v>
      </c>
      <c r="Q185" s="16">
        <f>[1]武器表!$M185</f>
        <v>10</v>
      </c>
      <c r="R185" s="16">
        <f>[1]武器表!$N185</f>
        <v>13</v>
      </c>
      <c r="S185" s="16">
        <f>[1]武器表!$O185</f>
        <v>14</v>
      </c>
      <c r="T185" s="16">
        <f>[1]武器表!$P185</f>
        <v>7</v>
      </c>
      <c r="U185" s="20">
        <f>[1]武器表!$Q185</f>
        <v>3.5000000000000003E-2</v>
      </c>
      <c r="V185" s="20">
        <f>[1]武器表!$R185</f>
        <v>3.5000000000000003E-2</v>
      </c>
      <c r="W185" s="20">
        <f>[1]武器表!$S185</f>
        <v>1.1666666666666667E-2</v>
      </c>
      <c r="X185" s="20">
        <f>[1]武器表!$AB185</f>
        <v>0.12133333333333333</v>
      </c>
      <c r="Y185" s="16">
        <f>[1]武器表!V185</f>
        <v>7</v>
      </c>
      <c r="Z185" s="16">
        <f>[1]武器表!W185</f>
        <v>7</v>
      </c>
      <c r="AA185" s="16">
        <f>[1]武器表!X185</f>
        <v>8</v>
      </c>
      <c r="AB185" s="16">
        <f>[1]武器表!Y185</f>
        <v>7</v>
      </c>
      <c r="AC185" s="16">
        <f>[1]武器表!Z185</f>
        <v>8</v>
      </c>
      <c r="AD185" s="16">
        <f>[1]武器表!AA185</f>
        <v>12</v>
      </c>
      <c r="AE185" s="20">
        <f t="shared" si="36"/>
        <v>9.7066666666666676E-2</v>
      </c>
      <c r="AF185" s="20">
        <f t="shared" si="37"/>
        <v>9.7066666666666676E-2</v>
      </c>
      <c r="AG185" s="20">
        <f t="shared" si="38"/>
        <v>9.7066666666666676E-2</v>
      </c>
      <c r="AH185" s="20">
        <f t="shared" si="39"/>
        <v>9.7066666666666676E-2</v>
      </c>
      <c r="AI185" s="20">
        <f t="shared" si="40"/>
        <v>9.7066666666666676E-2</v>
      </c>
      <c r="AJ185" s="21"/>
    </row>
    <row r="186" spans="2:36" x14ac:dyDescent="0.2">
      <c r="B186" s="16">
        <v>184</v>
      </c>
      <c r="C186" s="16" t="str">
        <f t="shared" ca="1" si="30"/>
        <v>IC1560</v>
      </c>
      <c r="D186" s="16" t="str">
        <f t="shared" ca="1" si="35"/>
        <v>坚硬的魔王獠牙</v>
      </c>
      <c r="E186" s="16" t="str">
        <f t="shared" ca="1" si="31"/>
        <v>坚硬的</v>
      </c>
      <c r="F186" s="16" t="str">
        <f t="shared" ca="1" si="32"/>
        <v>魔王</v>
      </c>
      <c r="G186" s="16" t="str">
        <f t="shared" ca="1" si="33"/>
        <v>獠牙</v>
      </c>
      <c r="H186" s="16" t="str">
        <f t="shared" si="42"/>
        <v>b</v>
      </c>
      <c r="I186" s="19" t="s">
        <v>26</v>
      </c>
      <c r="J186" s="3" t="s">
        <v>32</v>
      </c>
      <c r="K186" s="16">
        <f t="shared" si="34"/>
        <v>9</v>
      </c>
      <c r="L186" s="16">
        <f t="shared" si="41"/>
        <v>8</v>
      </c>
      <c r="M186" s="16">
        <f>[1]武器表!$I186</f>
        <v>115</v>
      </c>
      <c r="N186" s="16">
        <f>[1]武器表!$J186</f>
        <v>22</v>
      </c>
      <c r="O186" s="16">
        <f>[1]武器表!$K186</f>
        <v>10</v>
      </c>
      <c r="P186" s="16">
        <f>[1]武器表!$L186</f>
        <v>12</v>
      </c>
      <c r="Q186" s="16">
        <f>[1]武器表!$M186</f>
        <v>11</v>
      </c>
      <c r="R186" s="16">
        <f>[1]武器表!$N186</f>
        <v>14</v>
      </c>
      <c r="S186" s="16">
        <f>[1]武器表!$O186</f>
        <v>17</v>
      </c>
      <c r="T186" s="16">
        <f>[1]武器表!$P186</f>
        <v>8</v>
      </c>
      <c r="U186" s="20">
        <f>[1]武器表!$Q186</f>
        <v>0.04</v>
      </c>
      <c r="V186" s="20">
        <f>[1]武器表!$R186</f>
        <v>4.2500000000000003E-2</v>
      </c>
      <c r="W186" s="20">
        <f>[1]武器表!$S186</f>
        <v>1.3333333333333332E-2</v>
      </c>
      <c r="X186" s="20">
        <f>[1]武器表!$AB186</f>
        <v>0.13933333333333334</v>
      </c>
      <c r="Y186" s="16">
        <f>[1]武器表!V186</f>
        <v>8</v>
      </c>
      <c r="Z186" s="16">
        <f>[1]武器表!W186</f>
        <v>8</v>
      </c>
      <c r="AA186" s="16">
        <f>[1]武器表!X186</f>
        <v>9</v>
      </c>
      <c r="AB186" s="16">
        <f>[1]武器表!Y186</f>
        <v>8</v>
      </c>
      <c r="AC186" s="16">
        <f>[1]武器表!Z186</f>
        <v>9</v>
      </c>
      <c r="AD186" s="16">
        <f>[1]武器表!AA186</f>
        <v>14</v>
      </c>
      <c r="AE186" s="20">
        <f t="shared" si="36"/>
        <v>0.11146666666666667</v>
      </c>
      <c r="AF186" s="20">
        <f t="shared" si="37"/>
        <v>0.11146666666666667</v>
      </c>
      <c r="AG186" s="20">
        <f t="shared" si="38"/>
        <v>0.11146666666666667</v>
      </c>
      <c r="AH186" s="20">
        <f t="shared" si="39"/>
        <v>0.11146666666666667</v>
      </c>
      <c r="AI186" s="20">
        <f t="shared" si="40"/>
        <v>0.11146666666666667</v>
      </c>
      <c r="AJ186" s="21"/>
    </row>
    <row r="187" spans="2:36" x14ac:dyDescent="0.2">
      <c r="B187" s="16">
        <v>185</v>
      </c>
      <c r="C187" s="16" t="str">
        <f t="shared" ca="1" si="30"/>
        <v>IC1553</v>
      </c>
      <c r="D187" s="16" t="str">
        <f t="shared" ca="1" si="35"/>
        <v>普通的塞尔塔獠牙</v>
      </c>
      <c r="E187" s="16" t="str">
        <f t="shared" ca="1" si="31"/>
        <v>普通的</v>
      </c>
      <c r="F187" s="16" t="str">
        <f t="shared" ca="1" si="32"/>
        <v>塞尔塔</v>
      </c>
      <c r="G187" s="16" t="str">
        <f t="shared" ca="1" si="33"/>
        <v>獠牙</v>
      </c>
      <c r="H187" s="16" t="str">
        <f t="shared" si="42"/>
        <v>c</v>
      </c>
      <c r="I187" s="19" t="s">
        <v>26</v>
      </c>
      <c r="J187" s="3" t="s">
        <v>32</v>
      </c>
      <c r="K187" s="16">
        <f t="shared" si="34"/>
        <v>9</v>
      </c>
      <c r="L187" s="16">
        <f t="shared" si="41"/>
        <v>1</v>
      </c>
      <c r="M187" s="16">
        <f>[1]武器表!$I187</f>
        <v>16</v>
      </c>
      <c r="N187" s="16">
        <f>[1]武器表!$J187</f>
        <v>0</v>
      </c>
      <c r="O187" s="16">
        <f>[1]武器表!$K187</f>
        <v>0</v>
      </c>
      <c r="P187" s="16">
        <f>[1]武器表!$L187</f>
        <v>0</v>
      </c>
      <c r="Q187" s="16">
        <f>[1]武器表!$M187</f>
        <v>0</v>
      </c>
      <c r="R187" s="16">
        <f>[1]武器表!$N187</f>
        <v>0</v>
      </c>
      <c r="S187" s="16">
        <f>[1]武器表!$O187</f>
        <v>0</v>
      </c>
      <c r="T187" s="16">
        <f>[1]武器表!$P187</f>
        <v>0</v>
      </c>
      <c r="U187" s="20">
        <f>[1]武器表!$Q187</f>
        <v>0</v>
      </c>
      <c r="V187" s="20">
        <f>[1]武器表!$R187</f>
        <v>0</v>
      </c>
      <c r="W187" s="20">
        <f>[1]武器表!$S187</f>
        <v>0</v>
      </c>
      <c r="X187" s="20">
        <f>[1]武器表!$AB187</f>
        <v>0</v>
      </c>
      <c r="Y187" s="16">
        <f>[1]武器表!V187</f>
        <v>0</v>
      </c>
      <c r="Z187" s="16">
        <f>[1]武器表!W187</f>
        <v>0</v>
      </c>
      <c r="AA187" s="16">
        <f>[1]武器表!X187</f>
        <v>0</v>
      </c>
      <c r="AB187" s="16">
        <f>[1]武器表!Y187</f>
        <v>0</v>
      </c>
      <c r="AC187" s="16">
        <f>[1]武器表!Z187</f>
        <v>0</v>
      </c>
      <c r="AD187" s="16">
        <f>[1]武器表!AA187</f>
        <v>0</v>
      </c>
      <c r="AE187" s="20">
        <f t="shared" si="36"/>
        <v>0</v>
      </c>
      <c r="AF187" s="20">
        <f t="shared" si="37"/>
        <v>0</v>
      </c>
      <c r="AG187" s="20">
        <f t="shared" si="38"/>
        <v>0</v>
      </c>
      <c r="AH187" s="20">
        <f t="shared" si="39"/>
        <v>0</v>
      </c>
      <c r="AI187" s="20">
        <f t="shared" si="40"/>
        <v>0</v>
      </c>
      <c r="AJ187" s="21"/>
    </row>
    <row r="188" spans="2:36" x14ac:dyDescent="0.2">
      <c r="B188" s="16">
        <v>186</v>
      </c>
      <c r="C188" s="16" t="str">
        <f t="shared" ca="1" si="30"/>
        <v>IC1560</v>
      </c>
      <c r="D188" s="16" t="str">
        <f t="shared" ca="1" si="35"/>
        <v>普通的精灵獠牙</v>
      </c>
      <c r="E188" s="16" t="str">
        <f t="shared" ca="1" si="31"/>
        <v>普通的</v>
      </c>
      <c r="F188" s="16" t="str">
        <f t="shared" ca="1" si="32"/>
        <v>精灵</v>
      </c>
      <c r="G188" s="16" t="str">
        <f t="shared" ca="1" si="33"/>
        <v>獠牙</v>
      </c>
      <c r="H188" s="16" t="str">
        <f t="shared" si="42"/>
        <v>c</v>
      </c>
      <c r="I188" s="19" t="s">
        <v>26</v>
      </c>
      <c r="J188" s="3" t="s">
        <v>32</v>
      </c>
      <c r="K188" s="16">
        <f t="shared" si="34"/>
        <v>9</v>
      </c>
      <c r="L188" s="16">
        <f t="shared" si="41"/>
        <v>2</v>
      </c>
      <c r="M188" s="16">
        <f>[1]武器表!$I188</f>
        <v>33</v>
      </c>
      <c r="N188" s="16">
        <f>[1]武器表!$J188</f>
        <v>0</v>
      </c>
      <c r="O188" s="16">
        <f>[1]武器表!$K188</f>
        <v>0</v>
      </c>
      <c r="P188" s="16">
        <f>[1]武器表!$L188</f>
        <v>0</v>
      </c>
      <c r="Q188" s="16">
        <f>[1]武器表!$M188</f>
        <v>0</v>
      </c>
      <c r="R188" s="16">
        <f>[1]武器表!$N188</f>
        <v>0</v>
      </c>
      <c r="S188" s="16">
        <f>[1]武器表!$O188</f>
        <v>0</v>
      </c>
      <c r="T188" s="16">
        <f>[1]武器表!$P188</f>
        <v>0</v>
      </c>
      <c r="U188" s="20">
        <f>[1]武器表!$Q188</f>
        <v>0</v>
      </c>
      <c r="V188" s="20">
        <f>[1]武器表!$R188</f>
        <v>0</v>
      </c>
      <c r="W188" s="20">
        <f>[1]武器表!$S188</f>
        <v>0</v>
      </c>
      <c r="X188" s="20">
        <f>[1]武器表!$AB188</f>
        <v>0</v>
      </c>
      <c r="Y188" s="16">
        <f>[1]武器表!V188</f>
        <v>0</v>
      </c>
      <c r="Z188" s="16">
        <f>[1]武器表!W188</f>
        <v>0</v>
      </c>
      <c r="AA188" s="16">
        <f>[1]武器表!X188</f>
        <v>0</v>
      </c>
      <c r="AB188" s="16">
        <f>[1]武器表!Y188</f>
        <v>0</v>
      </c>
      <c r="AC188" s="16">
        <f>[1]武器表!Z188</f>
        <v>0</v>
      </c>
      <c r="AD188" s="16">
        <f>[1]武器表!AA188</f>
        <v>0</v>
      </c>
      <c r="AE188" s="20">
        <f t="shared" si="36"/>
        <v>0</v>
      </c>
      <c r="AF188" s="20">
        <f t="shared" si="37"/>
        <v>0</v>
      </c>
      <c r="AG188" s="20">
        <f t="shared" si="38"/>
        <v>0</v>
      </c>
      <c r="AH188" s="20">
        <f t="shared" si="39"/>
        <v>0</v>
      </c>
      <c r="AI188" s="20">
        <f t="shared" si="40"/>
        <v>0</v>
      </c>
      <c r="AJ188" s="21"/>
    </row>
    <row r="189" spans="2:36" x14ac:dyDescent="0.2">
      <c r="B189" s="16">
        <v>187</v>
      </c>
      <c r="C189" s="16" t="str">
        <f t="shared" ca="1" si="30"/>
        <v>IC1560</v>
      </c>
      <c r="D189" s="16" t="str">
        <f t="shared" ca="1" si="35"/>
        <v>一般的精灵牙齿</v>
      </c>
      <c r="E189" s="16" t="str">
        <f t="shared" ca="1" si="31"/>
        <v>一般的</v>
      </c>
      <c r="F189" s="16" t="str">
        <f t="shared" ca="1" si="32"/>
        <v>精灵</v>
      </c>
      <c r="G189" s="16" t="str">
        <f t="shared" ca="1" si="33"/>
        <v>牙齿</v>
      </c>
      <c r="H189" s="16" t="str">
        <f t="shared" si="42"/>
        <v>c</v>
      </c>
      <c r="I189" s="19" t="s">
        <v>26</v>
      </c>
      <c r="J189" s="3" t="s">
        <v>32</v>
      </c>
      <c r="K189" s="16">
        <f t="shared" si="34"/>
        <v>9</v>
      </c>
      <c r="L189" s="16">
        <f t="shared" si="41"/>
        <v>3</v>
      </c>
      <c r="M189" s="16">
        <f>[1]武器表!$I189</f>
        <v>49</v>
      </c>
      <c r="N189" s="16">
        <f>[1]武器表!$J189</f>
        <v>0</v>
      </c>
      <c r="O189" s="16">
        <f>[1]武器表!$K189</f>
        <v>0</v>
      </c>
      <c r="P189" s="16">
        <f>[1]武器表!$L189</f>
        <v>0</v>
      </c>
      <c r="Q189" s="16">
        <f>[1]武器表!$M189</f>
        <v>0</v>
      </c>
      <c r="R189" s="16">
        <f>[1]武器表!$N189</f>
        <v>0</v>
      </c>
      <c r="S189" s="16">
        <f>[1]武器表!$O189</f>
        <v>0</v>
      </c>
      <c r="T189" s="16">
        <f>[1]武器表!$P189</f>
        <v>0</v>
      </c>
      <c r="U189" s="20">
        <f>[1]武器表!$Q189</f>
        <v>0</v>
      </c>
      <c r="V189" s="20">
        <f>[1]武器表!$R189</f>
        <v>0</v>
      </c>
      <c r="W189" s="20">
        <f>[1]武器表!$S189</f>
        <v>0</v>
      </c>
      <c r="X189" s="20">
        <f>[1]武器表!$AB189</f>
        <v>0</v>
      </c>
      <c r="Y189" s="16">
        <f>[1]武器表!V189</f>
        <v>0</v>
      </c>
      <c r="Z189" s="16">
        <f>[1]武器表!W189</f>
        <v>0</v>
      </c>
      <c r="AA189" s="16">
        <f>[1]武器表!X189</f>
        <v>0</v>
      </c>
      <c r="AB189" s="16">
        <f>[1]武器表!Y189</f>
        <v>0</v>
      </c>
      <c r="AC189" s="16">
        <f>[1]武器表!Z189</f>
        <v>0</v>
      </c>
      <c r="AD189" s="16">
        <f>[1]武器表!AA189</f>
        <v>0</v>
      </c>
      <c r="AE189" s="20">
        <f t="shared" si="36"/>
        <v>0</v>
      </c>
      <c r="AF189" s="20">
        <f t="shared" si="37"/>
        <v>0</v>
      </c>
      <c r="AG189" s="20">
        <f t="shared" si="38"/>
        <v>0</v>
      </c>
      <c r="AH189" s="20">
        <f t="shared" si="39"/>
        <v>0</v>
      </c>
      <c r="AI189" s="20">
        <f t="shared" si="40"/>
        <v>0</v>
      </c>
      <c r="AJ189" s="21"/>
    </row>
    <row r="190" spans="2:36" x14ac:dyDescent="0.2">
      <c r="B190" s="16">
        <v>188</v>
      </c>
      <c r="C190" s="16" t="str">
        <f t="shared" ca="1" si="30"/>
        <v>IC1558</v>
      </c>
      <c r="D190" s="16" t="str">
        <f t="shared" ca="1" si="35"/>
        <v>一般的空灵牙齿</v>
      </c>
      <c r="E190" s="16" t="str">
        <f t="shared" ca="1" si="31"/>
        <v>一般的</v>
      </c>
      <c r="F190" s="16" t="str">
        <f t="shared" ca="1" si="32"/>
        <v>空灵</v>
      </c>
      <c r="G190" s="16" t="str">
        <f t="shared" ca="1" si="33"/>
        <v>牙齿</v>
      </c>
      <c r="H190" s="16" t="str">
        <f t="shared" si="42"/>
        <v>c</v>
      </c>
      <c r="I190" s="19" t="s">
        <v>26</v>
      </c>
      <c r="J190" s="3" t="s">
        <v>32</v>
      </c>
      <c r="K190" s="16">
        <f t="shared" si="34"/>
        <v>9</v>
      </c>
      <c r="L190" s="16">
        <f t="shared" si="41"/>
        <v>4</v>
      </c>
      <c r="M190" s="16">
        <f>[1]武器表!$I190</f>
        <v>66</v>
      </c>
      <c r="N190" s="16">
        <f>[1]武器表!$J190</f>
        <v>0</v>
      </c>
      <c r="O190" s="16">
        <f>[1]武器表!$K190</f>
        <v>0</v>
      </c>
      <c r="P190" s="16">
        <f>[1]武器表!$L190</f>
        <v>0</v>
      </c>
      <c r="Q190" s="16">
        <f>[1]武器表!$M190</f>
        <v>0</v>
      </c>
      <c r="R190" s="16">
        <f>[1]武器表!$N190</f>
        <v>0</v>
      </c>
      <c r="S190" s="16">
        <f>[1]武器表!$O190</f>
        <v>0</v>
      </c>
      <c r="T190" s="16">
        <f>[1]武器表!$P190</f>
        <v>0</v>
      </c>
      <c r="U190" s="20">
        <f>[1]武器表!$Q190</f>
        <v>0</v>
      </c>
      <c r="V190" s="20">
        <f>[1]武器表!$R190</f>
        <v>0</v>
      </c>
      <c r="W190" s="20">
        <f>[1]武器表!$S190</f>
        <v>0</v>
      </c>
      <c r="X190" s="20">
        <f>[1]武器表!$AB190</f>
        <v>0</v>
      </c>
      <c r="Y190" s="16">
        <f>[1]武器表!V190</f>
        <v>0</v>
      </c>
      <c r="Z190" s="16">
        <f>[1]武器表!W190</f>
        <v>0</v>
      </c>
      <c r="AA190" s="16">
        <f>[1]武器表!X190</f>
        <v>0</v>
      </c>
      <c r="AB190" s="16">
        <f>[1]武器表!Y190</f>
        <v>0</v>
      </c>
      <c r="AC190" s="16">
        <f>[1]武器表!Z190</f>
        <v>0</v>
      </c>
      <c r="AD190" s="16">
        <f>[1]武器表!AA190</f>
        <v>0</v>
      </c>
      <c r="AE190" s="20">
        <f t="shared" si="36"/>
        <v>0</v>
      </c>
      <c r="AF190" s="20">
        <f t="shared" si="37"/>
        <v>0</v>
      </c>
      <c r="AG190" s="20">
        <f t="shared" si="38"/>
        <v>0</v>
      </c>
      <c r="AH190" s="20">
        <f t="shared" si="39"/>
        <v>0</v>
      </c>
      <c r="AI190" s="20">
        <f t="shared" si="40"/>
        <v>0</v>
      </c>
      <c r="AJ190" s="21"/>
    </row>
    <row r="191" spans="2:36" x14ac:dyDescent="0.2">
      <c r="B191" s="16">
        <v>189</v>
      </c>
      <c r="C191" s="16" t="str">
        <f t="shared" ca="1" si="30"/>
        <v>IC1558</v>
      </c>
      <c r="D191" s="16" t="str">
        <f t="shared" ca="1" si="35"/>
        <v>初级的空灵牙齿</v>
      </c>
      <c r="E191" s="16" t="str">
        <f t="shared" ca="1" si="31"/>
        <v>初级的</v>
      </c>
      <c r="F191" s="16" t="str">
        <f t="shared" ca="1" si="32"/>
        <v>空灵</v>
      </c>
      <c r="G191" s="16" t="str">
        <f t="shared" ca="1" si="33"/>
        <v>牙齿</v>
      </c>
      <c r="H191" s="16" t="str">
        <f t="shared" si="42"/>
        <v>c</v>
      </c>
      <c r="I191" s="19" t="s">
        <v>26</v>
      </c>
      <c r="J191" s="3" t="s">
        <v>32</v>
      </c>
      <c r="K191" s="16">
        <f t="shared" si="34"/>
        <v>9</v>
      </c>
      <c r="L191" s="16">
        <f t="shared" si="41"/>
        <v>5</v>
      </c>
      <c r="M191" s="16">
        <f>[1]武器表!$I191</f>
        <v>82</v>
      </c>
      <c r="N191" s="16">
        <f>[1]武器表!$J191</f>
        <v>0</v>
      </c>
      <c r="O191" s="16">
        <f>[1]武器表!$K191</f>
        <v>0</v>
      </c>
      <c r="P191" s="16">
        <f>[1]武器表!$L191</f>
        <v>0</v>
      </c>
      <c r="Q191" s="16">
        <f>[1]武器表!$M191</f>
        <v>0</v>
      </c>
      <c r="R191" s="16">
        <f>[1]武器表!$N191</f>
        <v>0</v>
      </c>
      <c r="S191" s="16">
        <f>[1]武器表!$O191</f>
        <v>0</v>
      </c>
      <c r="T191" s="16">
        <f>[1]武器表!$P191</f>
        <v>0</v>
      </c>
      <c r="U191" s="20">
        <f>[1]武器表!$Q191</f>
        <v>0</v>
      </c>
      <c r="V191" s="20">
        <f>[1]武器表!$R191</f>
        <v>0</v>
      </c>
      <c r="W191" s="20">
        <f>[1]武器表!$S191</f>
        <v>0</v>
      </c>
      <c r="X191" s="20">
        <f>[1]武器表!$AB191</f>
        <v>0</v>
      </c>
      <c r="Y191" s="16">
        <f>[1]武器表!V191</f>
        <v>0</v>
      </c>
      <c r="Z191" s="16">
        <f>[1]武器表!W191</f>
        <v>0</v>
      </c>
      <c r="AA191" s="16">
        <f>[1]武器表!X191</f>
        <v>0</v>
      </c>
      <c r="AB191" s="16">
        <f>[1]武器表!Y191</f>
        <v>0</v>
      </c>
      <c r="AC191" s="16">
        <f>[1]武器表!Z191</f>
        <v>0</v>
      </c>
      <c r="AD191" s="16">
        <f>[1]武器表!AA191</f>
        <v>0</v>
      </c>
      <c r="AE191" s="20">
        <f t="shared" si="36"/>
        <v>0</v>
      </c>
      <c r="AF191" s="20">
        <f t="shared" si="37"/>
        <v>0</v>
      </c>
      <c r="AG191" s="20">
        <f t="shared" si="38"/>
        <v>0</v>
      </c>
      <c r="AH191" s="20">
        <f t="shared" si="39"/>
        <v>0</v>
      </c>
      <c r="AI191" s="20">
        <f t="shared" si="40"/>
        <v>0</v>
      </c>
      <c r="AJ191" s="21"/>
    </row>
    <row r="192" spans="2:36" x14ac:dyDescent="0.2">
      <c r="B192" s="16">
        <v>190</v>
      </c>
      <c r="C192" s="16" t="str">
        <f t="shared" ca="1" si="30"/>
        <v>IC1554</v>
      </c>
      <c r="D192" s="16" t="str">
        <f t="shared" ca="1" si="35"/>
        <v>一般的忏悔獠牙</v>
      </c>
      <c r="E192" s="16" t="str">
        <f t="shared" ca="1" si="31"/>
        <v>一般的</v>
      </c>
      <c r="F192" s="16" t="str">
        <f t="shared" ca="1" si="32"/>
        <v>忏悔</v>
      </c>
      <c r="G192" s="16" t="str">
        <f t="shared" ca="1" si="33"/>
        <v>獠牙</v>
      </c>
      <c r="H192" s="16" t="str">
        <f t="shared" si="42"/>
        <v>c</v>
      </c>
      <c r="I192" s="19" t="s">
        <v>26</v>
      </c>
      <c r="J192" s="3" t="s">
        <v>32</v>
      </c>
      <c r="K192" s="16">
        <f t="shared" si="34"/>
        <v>9</v>
      </c>
      <c r="L192" s="16">
        <f t="shared" si="41"/>
        <v>6</v>
      </c>
      <c r="M192" s="16">
        <f>[1]武器表!$I192</f>
        <v>98</v>
      </c>
      <c r="N192" s="16">
        <f>[1]武器表!$J192</f>
        <v>0</v>
      </c>
      <c r="O192" s="16">
        <f>[1]武器表!$K192</f>
        <v>0</v>
      </c>
      <c r="P192" s="16">
        <f>[1]武器表!$L192</f>
        <v>0</v>
      </c>
      <c r="Q192" s="16">
        <f>[1]武器表!$M192</f>
        <v>0</v>
      </c>
      <c r="R192" s="16">
        <f>[1]武器表!$N192</f>
        <v>0</v>
      </c>
      <c r="S192" s="16">
        <f>[1]武器表!$O192</f>
        <v>0</v>
      </c>
      <c r="T192" s="16">
        <f>[1]武器表!$P192</f>
        <v>0</v>
      </c>
      <c r="U192" s="20">
        <f>[1]武器表!$Q192</f>
        <v>0</v>
      </c>
      <c r="V192" s="20">
        <f>[1]武器表!$R192</f>
        <v>0</v>
      </c>
      <c r="W192" s="20">
        <f>[1]武器表!$S192</f>
        <v>0</v>
      </c>
      <c r="X192" s="20">
        <f>[1]武器表!$AB192</f>
        <v>0</v>
      </c>
      <c r="Y192" s="16">
        <f>[1]武器表!V192</f>
        <v>0</v>
      </c>
      <c r="Z192" s="16">
        <f>[1]武器表!W192</f>
        <v>0</v>
      </c>
      <c r="AA192" s="16">
        <f>[1]武器表!X192</f>
        <v>0</v>
      </c>
      <c r="AB192" s="16">
        <f>[1]武器表!Y192</f>
        <v>0</v>
      </c>
      <c r="AC192" s="16">
        <f>[1]武器表!Z192</f>
        <v>0</v>
      </c>
      <c r="AD192" s="16">
        <f>[1]武器表!AA192</f>
        <v>0</v>
      </c>
      <c r="AE192" s="20">
        <f t="shared" si="36"/>
        <v>0</v>
      </c>
      <c r="AF192" s="20">
        <f t="shared" si="37"/>
        <v>0</v>
      </c>
      <c r="AG192" s="20">
        <f t="shared" si="38"/>
        <v>0</v>
      </c>
      <c r="AH192" s="20">
        <f t="shared" si="39"/>
        <v>0</v>
      </c>
      <c r="AI192" s="20">
        <f t="shared" si="40"/>
        <v>0</v>
      </c>
      <c r="AJ192" s="21"/>
    </row>
    <row r="193" spans="2:36" x14ac:dyDescent="0.2">
      <c r="B193" s="16">
        <v>191</v>
      </c>
      <c r="C193" s="16" t="str">
        <f t="shared" ca="1" si="30"/>
        <v>IC1559</v>
      </c>
      <c r="D193" s="16" t="str">
        <f t="shared" ca="1" si="35"/>
        <v>初级的水晶獠牙</v>
      </c>
      <c r="E193" s="16" t="str">
        <f t="shared" ca="1" si="31"/>
        <v>初级的</v>
      </c>
      <c r="F193" s="16" t="str">
        <f t="shared" ca="1" si="32"/>
        <v>水晶</v>
      </c>
      <c r="G193" s="16" t="str">
        <f t="shared" ca="1" si="33"/>
        <v>獠牙</v>
      </c>
      <c r="H193" s="16" t="str">
        <f t="shared" si="42"/>
        <v>c</v>
      </c>
      <c r="I193" s="19" t="s">
        <v>26</v>
      </c>
      <c r="J193" s="3" t="s">
        <v>32</v>
      </c>
      <c r="K193" s="16">
        <f t="shared" si="34"/>
        <v>9</v>
      </c>
      <c r="L193" s="16">
        <f t="shared" si="41"/>
        <v>7</v>
      </c>
      <c r="M193" s="16">
        <f>[1]武器表!$I193</f>
        <v>115</v>
      </c>
      <c r="N193" s="16">
        <f>[1]武器表!$J193</f>
        <v>0</v>
      </c>
      <c r="O193" s="16">
        <f>[1]武器表!$K193</f>
        <v>0</v>
      </c>
      <c r="P193" s="16">
        <f>[1]武器表!$L193</f>
        <v>0</v>
      </c>
      <c r="Q193" s="16">
        <f>[1]武器表!$M193</f>
        <v>0</v>
      </c>
      <c r="R193" s="16">
        <f>[1]武器表!$N193</f>
        <v>0</v>
      </c>
      <c r="S193" s="16">
        <f>[1]武器表!$O193</f>
        <v>0</v>
      </c>
      <c r="T193" s="16">
        <f>[1]武器表!$P193</f>
        <v>0</v>
      </c>
      <c r="U193" s="20">
        <f>[1]武器表!$Q193</f>
        <v>0</v>
      </c>
      <c r="V193" s="20">
        <f>[1]武器表!$R193</f>
        <v>0</v>
      </c>
      <c r="W193" s="20">
        <f>[1]武器表!$S193</f>
        <v>0</v>
      </c>
      <c r="X193" s="20">
        <f>[1]武器表!$AB193</f>
        <v>0</v>
      </c>
      <c r="Y193" s="16">
        <f>[1]武器表!V193</f>
        <v>0</v>
      </c>
      <c r="Z193" s="16">
        <f>[1]武器表!W193</f>
        <v>0</v>
      </c>
      <c r="AA193" s="16">
        <f>[1]武器表!X193</f>
        <v>0</v>
      </c>
      <c r="AB193" s="16">
        <f>[1]武器表!Y193</f>
        <v>0</v>
      </c>
      <c r="AC193" s="16">
        <f>[1]武器表!Z193</f>
        <v>0</v>
      </c>
      <c r="AD193" s="16">
        <f>[1]武器表!AA193</f>
        <v>0</v>
      </c>
      <c r="AE193" s="20">
        <f t="shared" si="36"/>
        <v>0</v>
      </c>
      <c r="AF193" s="20">
        <f t="shared" si="37"/>
        <v>0</v>
      </c>
      <c r="AG193" s="20">
        <f t="shared" si="38"/>
        <v>0</v>
      </c>
      <c r="AH193" s="20">
        <f t="shared" si="39"/>
        <v>0</v>
      </c>
      <c r="AI193" s="20">
        <f t="shared" si="40"/>
        <v>0</v>
      </c>
      <c r="AJ193" s="21"/>
    </row>
    <row r="194" spans="2:36" x14ac:dyDescent="0.2">
      <c r="B194" s="16">
        <v>192</v>
      </c>
      <c r="C194" s="16" t="str">
        <f t="shared" ca="1" si="30"/>
        <v>IC1553</v>
      </c>
      <c r="D194" s="16" t="str">
        <f t="shared" ca="1" si="35"/>
        <v>普通的玄铁獠牙</v>
      </c>
      <c r="E194" s="16" t="str">
        <f t="shared" ca="1" si="31"/>
        <v>普通的</v>
      </c>
      <c r="F194" s="16" t="str">
        <f t="shared" ca="1" si="32"/>
        <v>玄铁</v>
      </c>
      <c r="G194" s="16" t="str">
        <f t="shared" ca="1" si="33"/>
        <v>獠牙</v>
      </c>
      <c r="H194" s="16" t="str">
        <f t="shared" si="42"/>
        <v>c</v>
      </c>
      <c r="I194" s="19" t="s">
        <v>26</v>
      </c>
      <c r="J194" s="3" t="s">
        <v>32</v>
      </c>
      <c r="K194" s="16">
        <f t="shared" si="34"/>
        <v>9</v>
      </c>
      <c r="L194" s="16">
        <f t="shared" si="41"/>
        <v>8</v>
      </c>
      <c r="M194" s="16">
        <f>[1]武器表!$I194</f>
        <v>131</v>
      </c>
      <c r="N194" s="16">
        <f>[1]武器表!$J194</f>
        <v>0</v>
      </c>
      <c r="O194" s="16">
        <f>[1]武器表!$K194</f>
        <v>0</v>
      </c>
      <c r="P194" s="16">
        <f>[1]武器表!$L194</f>
        <v>0</v>
      </c>
      <c r="Q194" s="16">
        <f>[1]武器表!$M194</f>
        <v>0</v>
      </c>
      <c r="R194" s="16">
        <f>[1]武器表!$N194</f>
        <v>0</v>
      </c>
      <c r="S194" s="16">
        <f>[1]武器表!$O194</f>
        <v>0</v>
      </c>
      <c r="T194" s="16">
        <f>[1]武器表!$P194</f>
        <v>0</v>
      </c>
      <c r="U194" s="20">
        <f>[1]武器表!$Q194</f>
        <v>0</v>
      </c>
      <c r="V194" s="20">
        <f>[1]武器表!$R194</f>
        <v>0</v>
      </c>
      <c r="W194" s="20">
        <f>[1]武器表!$S194</f>
        <v>0</v>
      </c>
      <c r="X194" s="20">
        <f>[1]武器表!$AB194</f>
        <v>0</v>
      </c>
      <c r="Y194" s="16">
        <f>[1]武器表!V194</f>
        <v>0</v>
      </c>
      <c r="Z194" s="16">
        <f>[1]武器表!W194</f>
        <v>0</v>
      </c>
      <c r="AA194" s="16">
        <f>[1]武器表!X194</f>
        <v>0</v>
      </c>
      <c r="AB194" s="16">
        <f>[1]武器表!Y194</f>
        <v>0</v>
      </c>
      <c r="AC194" s="16">
        <f>[1]武器表!Z194</f>
        <v>0</v>
      </c>
      <c r="AD194" s="16">
        <f>[1]武器表!AA194</f>
        <v>0</v>
      </c>
      <c r="AE194" s="20">
        <f t="shared" si="36"/>
        <v>0</v>
      </c>
      <c r="AF194" s="20">
        <f t="shared" si="37"/>
        <v>0</v>
      </c>
      <c r="AG194" s="20">
        <f t="shared" si="38"/>
        <v>0</v>
      </c>
      <c r="AH194" s="20">
        <f t="shared" si="39"/>
        <v>0</v>
      </c>
      <c r="AI194" s="20">
        <f t="shared" si="40"/>
        <v>0</v>
      </c>
      <c r="AJ194" s="21"/>
    </row>
    <row r="195" spans="2:36" x14ac:dyDescent="0.2">
      <c r="B195" s="16">
        <v>193</v>
      </c>
      <c r="C195" s="16" t="str">
        <f t="shared" ref="C195:C258" ca="1" si="43">VLOOKUP((VLOOKUP(J195,weaponn1,2,FALSE)&amp;INT(RAND()*(9-1)+1)),imge1,4,FALSE)</f>
        <v>IC1156</v>
      </c>
      <c r="D195" s="16" t="str">
        <f t="shared" ca="1" si="35"/>
        <v>神奇的遗迹魔杖</v>
      </c>
      <c r="E195" s="16" t="str">
        <f t="shared" ref="E195:E258" ca="1" si="44">VLOOKUP(H195,weapon3,INT(RAND()*(6-2)+2),FALSE)</f>
        <v>神奇的</v>
      </c>
      <c r="F195" s="16" t="str">
        <f t="shared" ref="F195:F258" ca="1" si="45">VLOOKUP(INT(RAND()*(21-1)+1),weapon4,2,FALSE)</f>
        <v>遗迹</v>
      </c>
      <c r="G195" s="16" t="str">
        <f t="shared" ref="G195:G258" ca="1" si="46">VLOOKUP(J195,weapon2,INT(RAND()*(5-2)+2),FALSE)</f>
        <v>魔杖</v>
      </c>
      <c r="H195" s="16" t="str">
        <f t="shared" si="42"/>
        <v>s</v>
      </c>
      <c r="I195" s="19" t="s">
        <v>26</v>
      </c>
      <c r="J195" s="3" t="s">
        <v>33</v>
      </c>
      <c r="K195" s="16">
        <f t="shared" ref="K195:K258" si="47">VLOOKUP(J195,profession1,5,FALSE)</f>
        <v>5</v>
      </c>
      <c r="L195" s="16">
        <f t="shared" si="41"/>
        <v>1</v>
      </c>
      <c r="M195" s="16">
        <f>[1]武器表!$I195</f>
        <v>18</v>
      </c>
      <c r="N195" s="16">
        <f>[1]武器表!$J195</f>
        <v>8</v>
      </c>
      <c r="O195" s="16">
        <f>[1]武器表!$K195</f>
        <v>4</v>
      </c>
      <c r="P195" s="16">
        <f>[1]武器表!$L195</f>
        <v>5</v>
      </c>
      <c r="Q195" s="16">
        <f>[1]武器表!$M195</f>
        <v>5</v>
      </c>
      <c r="R195" s="16">
        <f>[1]武器表!$N195</f>
        <v>14</v>
      </c>
      <c r="S195" s="16">
        <f>[1]武器表!$O195</f>
        <v>5</v>
      </c>
      <c r="T195" s="16">
        <f>[1]武器表!$P195</f>
        <v>4</v>
      </c>
      <c r="U195" s="20">
        <f>[1]武器表!$Q195</f>
        <v>0.02</v>
      </c>
      <c r="V195" s="20">
        <f>[1]武器表!$R195</f>
        <v>1.2500000000000001E-2</v>
      </c>
      <c r="W195" s="20">
        <f>[1]武器表!$S195</f>
        <v>6.6666666666666662E-3</v>
      </c>
      <c r="X195" s="20">
        <f>[1]武器表!$AB195</f>
        <v>0.08</v>
      </c>
      <c r="Y195" s="16">
        <f>[1]武器表!V195</f>
        <v>4</v>
      </c>
      <c r="Z195" s="16">
        <f>[1]武器表!W195</f>
        <v>4</v>
      </c>
      <c r="AA195" s="16">
        <f>[1]武器表!X195</f>
        <v>3</v>
      </c>
      <c r="AB195" s="16">
        <f>[1]武器表!Y195</f>
        <v>2</v>
      </c>
      <c r="AC195" s="16">
        <f>[1]武器表!Z195</f>
        <v>3</v>
      </c>
      <c r="AD195" s="16">
        <f>[1]武器表!AA195</f>
        <v>8</v>
      </c>
      <c r="AE195" s="20">
        <f t="shared" si="36"/>
        <v>6.4000000000000001E-2</v>
      </c>
      <c r="AF195" s="20">
        <f t="shared" si="37"/>
        <v>6.4000000000000001E-2</v>
      </c>
      <c r="AG195" s="20">
        <f t="shared" si="38"/>
        <v>6.4000000000000001E-2</v>
      </c>
      <c r="AH195" s="20">
        <f t="shared" si="39"/>
        <v>6.4000000000000001E-2</v>
      </c>
      <c r="AI195" s="20">
        <f t="shared" si="40"/>
        <v>6.4000000000000001E-2</v>
      </c>
      <c r="AJ195" s="21"/>
    </row>
    <row r="196" spans="2:36" x14ac:dyDescent="0.2">
      <c r="B196" s="16">
        <v>194</v>
      </c>
      <c r="C196" s="16" t="str">
        <f t="shared" ca="1" si="43"/>
        <v>IC1156</v>
      </c>
      <c r="D196" s="16" t="str">
        <f t="shared" ref="D196:D259" ca="1" si="48">E196&amp;F196&amp;G196</f>
        <v>神奇的智慧法杖</v>
      </c>
      <c r="E196" s="16" t="str">
        <f t="shared" ca="1" si="44"/>
        <v>神奇的</v>
      </c>
      <c r="F196" s="16" t="str">
        <f t="shared" ca="1" si="45"/>
        <v>智慧</v>
      </c>
      <c r="G196" s="16" t="str">
        <f t="shared" ca="1" si="46"/>
        <v>法杖</v>
      </c>
      <c r="H196" s="16" t="str">
        <f t="shared" si="42"/>
        <v>s</v>
      </c>
      <c r="I196" s="19" t="s">
        <v>26</v>
      </c>
      <c r="J196" s="3" t="s">
        <v>33</v>
      </c>
      <c r="K196" s="16">
        <f t="shared" si="47"/>
        <v>5</v>
      </c>
      <c r="L196" s="16">
        <f t="shared" si="41"/>
        <v>2</v>
      </c>
      <c r="M196" s="16">
        <f>[1]武器表!$I196</f>
        <v>35</v>
      </c>
      <c r="N196" s="16">
        <f>[1]武器表!$J196</f>
        <v>15</v>
      </c>
      <c r="O196" s="16">
        <f>[1]武器表!$K196</f>
        <v>9</v>
      </c>
      <c r="P196" s="16">
        <f>[1]武器表!$L196</f>
        <v>11</v>
      </c>
      <c r="Q196" s="16">
        <f>[1]武器表!$M196</f>
        <v>10</v>
      </c>
      <c r="R196" s="16">
        <f>[1]武器表!$N196</f>
        <v>28</v>
      </c>
      <c r="S196" s="16">
        <f>[1]武器表!$O196</f>
        <v>10</v>
      </c>
      <c r="T196" s="16">
        <f>[1]武器表!$P196</f>
        <v>8</v>
      </c>
      <c r="U196" s="20">
        <f>[1]武器表!$Q196</f>
        <v>0.04</v>
      </c>
      <c r="V196" s="20">
        <f>[1]武器表!$R196</f>
        <v>2.5000000000000001E-2</v>
      </c>
      <c r="W196" s="20">
        <f>[1]武器表!$S196</f>
        <v>1.3333333333333332E-2</v>
      </c>
      <c r="X196" s="20">
        <f>[1]武器表!$AB196</f>
        <v>8.4000000000000005E-2</v>
      </c>
      <c r="Y196" s="16">
        <f>[1]武器表!V196</f>
        <v>7</v>
      </c>
      <c r="Z196" s="16">
        <f>[1]武器表!W196</f>
        <v>7</v>
      </c>
      <c r="AA196" s="16">
        <f>[1]武器表!X196</f>
        <v>6</v>
      </c>
      <c r="AB196" s="16">
        <f>[1]武器表!Y196</f>
        <v>4</v>
      </c>
      <c r="AC196" s="16">
        <f>[1]武器表!Z196</f>
        <v>6</v>
      </c>
      <c r="AD196" s="16">
        <f>[1]武器表!AA196</f>
        <v>16</v>
      </c>
      <c r="AE196" s="20">
        <f t="shared" ref="AE196:AE259" si="49">X196*0.8</f>
        <v>6.720000000000001E-2</v>
      </c>
      <c r="AF196" s="20">
        <f t="shared" ref="AF196:AF259" si="50">X196*0.8</f>
        <v>6.720000000000001E-2</v>
      </c>
      <c r="AG196" s="20">
        <f t="shared" ref="AG196:AG259" si="51">X196*0.8</f>
        <v>6.720000000000001E-2</v>
      </c>
      <c r="AH196" s="20">
        <f t="shared" ref="AH196:AH259" si="52">X196*0.8</f>
        <v>6.720000000000001E-2</v>
      </c>
      <c r="AI196" s="20">
        <f t="shared" ref="AI196:AI259" si="53">X196*0.8</f>
        <v>6.720000000000001E-2</v>
      </c>
      <c r="AJ196" s="21"/>
    </row>
    <row r="197" spans="2:36" x14ac:dyDescent="0.2">
      <c r="B197" s="16">
        <v>195</v>
      </c>
      <c r="C197" s="16" t="str">
        <f t="shared" ca="1" si="43"/>
        <v>IC1156</v>
      </c>
      <c r="D197" s="16" t="str">
        <f t="shared" ca="1" si="48"/>
        <v>璀璨的遗迹法杖</v>
      </c>
      <c r="E197" s="16" t="str">
        <f t="shared" ca="1" si="44"/>
        <v>璀璨的</v>
      </c>
      <c r="F197" s="16" t="str">
        <f t="shared" ca="1" si="45"/>
        <v>遗迹</v>
      </c>
      <c r="G197" s="16" t="str">
        <f t="shared" ca="1" si="46"/>
        <v>法杖</v>
      </c>
      <c r="H197" s="16" t="str">
        <f t="shared" si="42"/>
        <v>s</v>
      </c>
      <c r="I197" s="19" t="s">
        <v>26</v>
      </c>
      <c r="J197" s="3" t="s">
        <v>33</v>
      </c>
      <c r="K197" s="16">
        <f t="shared" si="47"/>
        <v>5</v>
      </c>
      <c r="L197" s="16">
        <f t="shared" si="41"/>
        <v>3</v>
      </c>
      <c r="M197" s="16">
        <f>[1]武器表!$I197</f>
        <v>53</v>
      </c>
      <c r="N197" s="16">
        <f>[1]武器表!$J197</f>
        <v>23</v>
      </c>
      <c r="O197" s="16">
        <f>[1]武器表!$K197</f>
        <v>13</v>
      </c>
      <c r="P197" s="16">
        <f>[1]武器表!$L197</f>
        <v>16</v>
      </c>
      <c r="Q197" s="16">
        <f>[1]武器表!$M197</f>
        <v>15</v>
      </c>
      <c r="R197" s="16">
        <f>[1]武器表!$N197</f>
        <v>42</v>
      </c>
      <c r="S197" s="16">
        <f>[1]武器表!$O197</f>
        <v>14</v>
      </c>
      <c r="T197" s="16">
        <f>[1]武器表!$P197</f>
        <v>12</v>
      </c>
      <c r="U197" s="20">
        <f>[1]武器表!$Q197</f>
        <v>0.06</v>
      </c>
      <c r="V197" s="20">
        <f>[1]武器表!$R197</f>
        <v>3.5000000000000003E-2</v>
      </c>
      <c r="W197" s="20">
        <f>[1]武器表!$S197</f>
        <v>0.02</v>
      </c>
      <c r="X197" s="20">
        <f>[1]武器表!$AB197</f>
        <v>0.12533333333333332</v>
      </c>
      <c r="Y197" s="16">
        <f>[1]武器表!V197</f>
        <v>11</v>
      </c>
      <c r="Z197" s="16">
        <f>[1]武器表!W197</f>
        <v>11</v>
      </c>
      <c r="AA197" s="16">
        <f>[1]武器表!X197</f>
        <v>10</v>
      </c>
      <c r="AB197" s="16">
        <f>[1]武器表!Y197</f>
        <v>7</v>
      </c>
      <c r="AC197" s="16">
        <f>[1]武器表!Z197</f>
        <v>10</v>
      </c>
      <c r="AD197" s="16">
        <f>[1]武器表!AA197</f>
        <v>24</v>
      </c>
      <c r="AE197" s="20">
        <f t="shared" si="49"/>
        <v>0.10026666666666667</v>
      </c>
      <c r="AF197" s="20">
        <f t="shared" si="50"/>
        <v>0.10026666666666667</v>
      </c>
      <c r="AG197" s="20">
        <f t="shared" si="51"/>
        <v>0.10026666666666667</v>
      </c>
      <c r="AH197" s="20">
        <f t="shared" si="52"/>
        <v>0.10026666666666667</v>
      </c>
      <c r="AI197" s="20">
        <f t="shared" si="53"/>
        <v>0.10026666666666667</v>
      </c>
      <c r="AJ197" s="21"/>
    </row>
    <row r="198" spans="2:36" x14ac:dyDescent="0.2">
      <c r="B198" s="16">
        <v>196</v>
      </c>
      <c r="C198" s="16" t="str">
        <f t="shared" ca="1" si="43"/>
        <v>IC1145</v>
      </c>
      <c r="D198" s="16" t="str">
        <f t="shared" ca="1" si="48"/>
        <v>璀璨的斯塞提法杖</v>
      </c>
      <c r="E198" s="16" t="str">
        <f t="shared" ca="1" si="44"/>
        <v>璀璨的</v>
      </c>
      <c r="F198" s="16" t="str">
        <f t="shared" ca="1" si="45"/>
        <v>斯塞提</v>
      </c>
      <c r="G198" s="16" t="str">
        <f t="shared" ca="1" si="46"/>
        <v>法杖</v>
      </c>
      <c r="H198" s="16" t="str">
        <f t="shared" si="42"/>
        <v>s</v>
      </c>
      <c r="I198" s="19" t="s">
        <v>26</v>
      </c>
      <c r="J198" s="3" t="s">
        <v>33</v>
      </c>
      <c r="K198" s="16">
        <f t="shared" si="47"/>
        <v>5</v>
      </c>
      <c r="L198" s="16">
        <f t="shared" si="41"/>
        <v>4</v>
      </c>
      <c r="M198" s="16">
        <f>[1]武器表!$I198</f>
        <v>71</v>
      </c>
      <c r="N198" s="16">
        <f>[1]武器表!$J198</f>
        <v>31</v>
      </c>
      <c r="O198" s="16">
        <f>[1]武器表!$K198</f>
        <v>18</v>
      </c>
      <c r="P198" s="16">
        <f>[1]武器表!$L198</f>
        <v>22</v>
      </c>
      <c r="Q198" s="16">
        <f>[1]武器表!$M198</f>
        <v>20</v>
      </c>
      <c r="R198" s="16">
        <f>[1]武器表!$N198</f>
        <v>56</v>
      </c>
      <c r="S198" s="16">
        <f>[1]武器表!$O198</f>
        <v>19</v>
      </c>
      <c r="T198" s="16">
        <f>[1]武器表!$P198</f>
        <v>15</v>
      </c>
      <c r="U198" s="20">
        <f>[1]武器表!$Q198</f>
        <v>7.4999999999999997E-2</v>
      </c>
      <c r="V198" s="20">
        <f>[1]武器表!$R198</f>
        <v>4.7500000000000001E-2</v>
      </c>
      <c r="W198" s="20">
        <f>[1]武器表!$S198</f>
        <v>2.5000000000000001E-2</v>
      </c>
      <c r="X198" s="20">
        <f>[1]武器表!$AB198</f>
        <v>0.16800000000000001</v>
      </c>
      <c r="Y198" s="16">
        <f>[1]武器表!V198</f>
        <v>15</v>
      </c>
      <c r="Z198" s="16">
        <f>[1]武器表!W198</f>
        <v>15</v>
      </c>
      <c r="AA198" s="16">
        <f>[1]武器表!X198</f>
        <v>13</v>
      </c>
      <c r="AB198" s="16">
        <f>[1]武器表!Y198</f>
        <v>9</v>
      </c>
      <c r="AC198" s="16">
        <f>[1]武器表!Z198</f>
        <v>13</v>
      </c>
      <c r="AD198" s="16">
        <f>[1]武器表!AA198</f>
        <v>32</v>
      </c>
      <c r="AE198" s="20">
        <f t="shared" si="49"/>
        <v>0.13440000000000002</v>
      </c>
      <c r="AF198" s="20">
        <f t="shared" si="50"/>
        <v>0.13440000000000002</v>
      </c>
      <c r="AG198" s="20">
        <f t="shared" si="51"/>
        <v>0.13440000000000002</v>
      </c>
      <c r="AH198" s="20">
        <f t="shared" si="52"/>
        <v>0.13440000000000002</v>
      </c>
      <c r="AI198" s="20">
        <f t="shared" si="53"/>
        <v>0.13440000000000002</v>
      </c>
      <c r="AJ198" s="21"/>
    </row>
    <row r="199" spans="2:36" x14ac:dyDescent="0.2">
      <c r="B199" s="16">
        <v>197</v>
      </c>
      <c r="C199" s="16" t="str">
        <f t="shared" ca="1" si="43"/>
        <v>IC1121</v>
      </c>
      <c r="D199" s="16" t="str">
        <f t="shared" ca="1" si="48"/>
        <v>传说的女神法杖</v>
      </c>
      <c r="E199" s="16" t="str">
        <f t="shared" ca="1" si="44"/>
        <v>传说的</v>
      </c>
      <c r="F199" s="16" t="str">
        <f t="shared" ca="1" si="45"/>
        <v>女神</v>
      </c>
      <c r="G199" s="16" t="str">
        <f t="shared" ca="1" si="46"/>
        <v>法杖</v>
      </c>
      <c r="H199" s="16" t="str">
        <f t="shared" si="42"/>
        <v>s</v>
      </c>
      <c r="I199" s="19" t="s">
        <v>26</v>
      </c>
      <c r="J199" s="3" t="s">
        <v>33</v>
      </c>
      <c r="K199" s="16">
        <f t="shared" si="47"/>
        <v>5</v>
      </c>
      <c r="L199" s="16">
        <f t="shared" si="41"/>
        <v>5</v>
      </c>
      <c r="M199" s="16">
        <f>[1]武器表!$I199</f>
        <v>88</v>
      </c>
      <c r="N199" s="16">
        <f>[1]武器表!$J199</f>
        <v>38</v>
      </c>
      <c r="O199" s="16">
        <f>[1]武器表!$K199</f>
        <v>22</v>
      </c>
      <c r="P199" s="16">
        <f>[1]武器表!$L199</f>
        <v>27</v>
      </c>
      <c r="Q199" s="16">
        <f>[1]武器表!$M199</f>
        <v>26</v>
      </c>
      <c r="R199" s="16">
        <f>[1]武器表!$N199</f>
        <v>70</v>
      </c>
      <c r="S199" s="16">
        <f>[1]武器表!$O199</f>
        <v>24</v>
      </c>
      <c r="T199" s="16">
        <f>[1]武器表!$P199</f>
        <v>19</v>
      </c>
      <c r="U199" s="20">
        <f>[1]武器表!$Q199</f>
        <v>9.5000000000000001E-2</v>
      </c>
      <c r="V199" s="20">
        <f>[1]武器表!$R199</f>
        <v>0.06</v>
      </c>
      <c r="W199" s="20">
        <f>[1]武器表!$S199</f>
        <v>3.1666666666666662E-2</v>
      </c>
      <c r="X199" s="20">
        <f>[1]武器表!$AB199</f>
        <v>0.20933333333333334</v>
      </c>
      <c r="Y199" s="16">
        <f>[1]武器表!V199</f>
        <v>18</v>
      </c>
      <c r="Z199" s="16">
        <f>[1]武器表!W199</f>
        <v>18</v>
      </c>
      <c r="AA199" s="16">
        <f>[1]武器表!X199</f>
        <v>16</v>
      </c>
      <c r="AB199" s="16">
        <f>[1]武器表!Y199</f>
        <v>11</v>
      </c>
      <c r="AC199" s="16">
        <f>[1]武器表!Z199</f>
        <v>16</v>
      </c>
      <c r="AD199" s="16">
        <f>[1]武器表!AA199</f>
        <v>40</v>
      </c>
      <c r="AE199" s="20">
        <f t="shared" si="49"/>
        <v>0.16746666666666668</v>
      </c>
      <c r="AF199" s="20">
        <f t="shared" si="50"/>
        <v>0.16746666666666668</v>
      </c>
      <c r="AG199" s="20">
        <f t="shared" si="51"/>
        <v>0.16746666666666668</v>
      </c>
      <c r="AH199" s="20">
        <f t="shared" si="52"/>
        <v>0.16746666666666668</v>
      </c>
      <c r="AI199" s="20">
        <f t="shared" si="53"/>
        <v>0.16746666666666668</v>
      </c>
      <c r="AJ199" s="21"/>
    </row>
    <row r="200" spans="2:36" x14ac:dyDescent="0.2">
      <c r="B200" s="16">
        <v>198</v>
      </c>
      <c r="C200" s="16" t="str">
        <f t="shared" ca="1" si="43"/>
        <v>IC1128</v>
      </c>
      <c r="D200" s="16" t="str">
        <f t="shared" ca="1" si="48"/>
        <v>璀璨的遗迹魔杖</v>
      </c>
      <c r="E200" s="16" t="str">
        <f t="shared" ca="1" si="44"/>
        <v>璀璨的</v>
      </c>
      <c r="F200" s="16" t="str">
        <f t="shared" ca="1" si="45"/>
        <v>遗迹</v>
      </c>
      <c r="G200" s="16" t="str">
        <f t="shared" ca="1" si="46"/>
        <v>魔杖</v>
      </c>
      <c r="H200" s="16" t="str">
        <f t="shared" si="42"/>
        <v>s</v>
      </c>
      <c r="I200" s="19" t="s">
        <v>26</v>
      </c>
      <c r="J200" s="3" t="s">
        <v>33</v>
      </c>
      <c r="K200" s="16">
        <f t="shared" si="47"/>
        <v>5</v>
      </c>
      <c r="L200" s="16">
        <f t="shared" si="41"/>
        <v>6</v>
      </c>
      <c r="M200" s="16">
        <f>[1]武器表!$I200</f>
        <v>106</v>
      </c>
      <c r="N200" s="16">
        <f>[1]武器表!$J200</f>
        <v>46</v>
      </c>
      <c r="O200" s="16">
        <f>[1]武器表!$K200</f>
        <v>27</v>
      </c>
      <c r="P200" s="16">
        <f>[1]武器表!$L200</f>
        <v>33</v>
      </c>
      <c r="Q200" s="16">
        <f>[1]武器表!$M200</f>
        <v>31</v>
      </c>
      <c r="R200" s="16">
        <f>[1]武器表!$N200</f>
        <v>84</v>
      </c>
      <c r="S200" s="16">
        <f>[1]武器表!$O200</f>
        <v>29</v>
      </c>
      <c r="T200" s="16">
        <f>[1]武器表!$P200</f>
        <v>23</v>
      </c>
      <c r="U200" s="20">
        <f>[1]武器表!$Q200</f>
        <v>0.115</v>
      </c>
      <c r="V200" s="20">
        <f>[1]武器表!$R200</f>
        <v>7.2499999999999995E-2</v>
      </c>
      <c r="W200" s="20">
        <f>[1]武器表!$S200</f>
        <v>3.8333333333333337E-2</v>
      </c>
      <c r="X200" s="20">
        <f>[1]武器表!$AB200</f>
        <v>0.25266666666666665</v>
      </c>
      <c r="Y200" s="16">
        <f>[1]武器表!V200</f>
        <v>22</v>
      </c>
      <c r="Z200" s="16">
        <f>[1]武器表!W200</f>
        <v>22</v>
      </c>
      <c r="AA200" s="16">
        <f>[1]武器表!X200</f>
        <v>19</v>
      </c>
      <c r="AB200" s="16">
        <f>[1]武器表!Y200</f>
        <v>13</v>
      </c>
      <c r="AC200" s="16">
        <f>[1]武器表!Z200</f>
        <v>19</v>
      </c>
      <c r="AD200" s="16">
        <f>[1]武器表!AA200</f>
        <v>48</v>
      </c>
      <c r="AE200" s="20">
        <f t="shared" si="49"/>
        <v>0.20213333333333333</v>
      </c>
      <c r="AF200" s="20">
        <f t="shared" si="50"/>
        <v>0.20213333333333333</v>
      </c>
      <c r="AG200" s="20">
        <f t="shared" si="51"/>
        <v>0.20213333333333333</v>
      </c>
      <c r="AH200" s="20">
        <f t="shared" si="52"/>
        <v>0.20213333333333333</v>
      </c>
      <c r="AI200" s="20">
        <f t="shared" si="53"/>
        <v>0.20213333333333333</v>
      </c>
      <c r="AJ200" s="21"/>
    </row>
    <row r="201" spans="2:36" x14ac:dyDescent="0.2">
      <c r="B201" s="16">
        <v>199</v>
      </c>
      <c r="C201" s="16" t="str">
        <f t="shared" ca="1" si="43"/>
        <v>IC1121</v>
      </c>
      <c r="D201" s="16" t="str">
        <f t="shared" ca="1" si="48"/>
        <v>璀璨的水晶法杖</v>
      </c>
      <c r="E201" s="16" t="str">
        <f t="shared" ca="1" si="44"/>
        <v>璀璨的</v>
      </c>
      <c r="F201" s="16" t="str">
        <f t="shared" ca="1" si="45"/>
        <v>水晶</v>
      </c>
      <c r="G201" s="16" t="str">
        <f t="shared" ca="1" si="46"/>
        <v>法杖</v>
      </c>
      <c r="H201" s="16" t="str">
        <f t="shared" si="42"/>
        <v>s</v>
      </c>
      <c r="I201" s="19" t="s">
        <v>26</v>
      </c>
      <c r="J201" s="3" t="s">
        <v>33</v>
      </c>
      <c r="K201" s="16">
        <f t="shared" si="47"/>
        <v>5</v>
      </c>
      <c r="L201" s="16">
        <f t="shared" si="41"/>
        <v>7</v>
      </c>
      <c r="M201" s="16">
        <f>[1]武器表!$I201</f>
        <v>124</v>
      </c>
      <c r="N201" s="16">
        <f>[1]武器表!$J201</f>
        <v>54</v>
      </c>
      <c r="O201" s="16">
        <f>[1]武器表!$K201</f>
        <v>31</v>
      </c>
      <c r="P201" s="16">
        <f>[1]武器表!$L201</f>
        <v>38</v>
      </c>
      <c r="Q201" s="16">
        <f>[1]武器表!$M201</f>
        <v>36</v>
      </c>
      <c r="R201" s="16">
        <f>[1]武器表!$N201</f>
        <v>99</v>
      </c>
      <c r="S201" s="16">
        <f>[1]武器表!$O201</f>
        <v>34</v>
      </c>
      <c r="T201" s="16">
        <f>[1]武器表!$P201</f>
        <v>27</v>
      </c>
      <c r="U201" s="20">
        <f>[1]武器表!$Q201</f>
        <v>0.13500000000000001</v>
      </c>
      <c r="V201" s="20">
        <f>[1]武器表!$R201</f>
        <v>8.5000000000000006E-2</v>
      </c>
      <c r="W201" s="20">
        <f>[1]武器表!$S201</f>
        <v>4.4999999999999998E-2</v>
      </c>
      <c r="X201" s="20">
        <f>[1]武器表!$AB201</f>
        <v>0.29533333333333334</v>
      </c>
      <c r="Y201" s="16">
        <f>[1]武器表!V201</f>
        <v>26</v>
      </c>
      <c r="Z201" s="16">
        <f>[1]武器表!W201</f>
        <v>26</v>
      </c>
      <c r="AA201" s="16">
        <f>[1]武器表!X201</f>
        <v>22</v>
      </c>
      <c r="AB201" s="16">
        <f>[1]武器表!Y201</f>
        <v>16</v>
      </c>
      <c r="AC201" s="16">
        <f>[1]武器表!Z201</f>
        <v>22</v>
      </c>
      <c r="AD201" s="16">
        <f>[1]武器表!AA201</f>
        <v>56</v>
      </c>
      <c r="AE201" s="20">
        <f t="shared" si="49"/>
        <v>0.23626666666666668</v>
      </c>
      <c r="AF201" s="20">
        <f t="shared" si="50"/>
        <v>0.23626666666666668</v>
      </c>
      <c r="AG201" s="20">
        <f t="shared" si="51"/>
        <v>0.23626666666666668</v>
      </c>
      <c r="AH201" s="20">
        <f t="shared" si="52"/>
        <v>0.23626666666666668</v>
      </c>
      <c r="AI201" s="20">
        <f t="shared" si="53"/>
        <v>0.23626666666666668</v>
      </c>
      <c r="AJ201" s="21"/>
    </row>
    <row r="202" spans="2:36" x14ac:dyDescent="0.2">
      <c r="B202" s="16">
        <v>200</v>
      </c>
      <c r="C202" s="16" t="str">
        <f t="shared" ca="1" si="43"/>
        <v>IC1138</v>
      </c>
      <c r="D202" s="16" t="str">
        <f t="shared" ca="1" si="48"/>
        <v>璀璨的智慧法杖</v>
      </c>
      <c r="E202" s="16" t="str">
        <f t="shared" ca="1" si="44"/>
        <v>璀璨的</v>
      </c>
      <c r="F202" s="16" t="str">
        <f t="shared" ca="1" si="45"/>
        <v>智慧</v>
      </c>
      <c r="G202" s="16" t="str">
        <f t="shared" ca="1" si="46"/>
        <v>法杖</v>
      </c>
      <c r="H202" s="16" t="str">
        <f t="shared" si="42"/>
        <v>s</v>
      </c>
      <c r="I202" s="19" t="s">
        <v>26</v>
      </c>
      <c r="J202" s="3" t="s">
        <v>33</v>
      </c>
      <c r="K202" s="16">
        <f t="shared" si="47"/>
        <v>5</v>
      </c>
      <c r="L202" s="16">
        <f t="shared" si="41"/>
        <v>8</v>
      </c>
      <c r="M202" s="16">
        <f>[1]武器表!$I202</f>
        <v>141</v>
      </c>
      <c r="N202" s="16">
        <f>[1]武器表!$J202</f>
        <v>61</v>
      </c>
      <c r="O202" s="16">
        <f>[1]武器表!$K202</f>
        <v>36</v>
      </c>
      <c r="P202" s="16">
        <f>[1]武器表!$L202</f>
        <v>44</v>
      </c>
      <c r="Q202" s="16">
        <f>[1]武器表!$M202</f>
        <v>41</v>
      </c>
      <c r="R202" s="16">
        <f>[1]武器表!$N202</f>
        <v>113</v>
      </c>
      <c r="S202" s="16">
        <f>[1]武器表!$O202</f>
        <v>38</v>
      </c>
      <c r="T202" s="16">
        <f>[1]武器表!$P202</f>
        <v>31</v>
      </c>
      <c r="U202" s="20">
        <f>[1]武器表!$Q202</f>
        <v>0.155</v>
      </c>
      <c r="V202" s="20">
        <f>[1]武器表!$R202</f>
        <v>9.5000000000000001E-2</v>
      </c>
      <c r="W202" s="20">
        <f>[1]武器表!$S202</f>
        <v>5.1666666666666666E-2</v>
      </c>
      <c r="X202" s="20">
        <f>[1]武器表!$AB202</f>
        <v>0.33666666666666667</v>
      </c>
      <c r="Y202" s="16">
        <f>[1]武器表!V202</f>
        <v>29</v>
      </c>
      <c r="Z202" s="16">
        <f>[1]武器表!W202</f>
        <v>29</v>
      </c>
      <c r="AA202" s="16">
        <f>[1]武器表!X202</f>
        <v>26</v>
      </c>
      <c r="AB202" s="16">
        <f>[1]武器表!Y202</f>
        <v>18</v>
      </c>
      <c r="AC202" s="16">
        <f>[1]武器表!Z202</f>
        <v>26</v>
      </c>
      <c r="AD202" s="16">
        <f>[1]武器表!AA202</f>
        <v>64</v>
      </c>
      <c r="AE202" s="20">
        <f t="shared" si="49"/>
        <v>0.26933333333333337</v>
      </c>
      <c r="AF202" s="20">
        <f t="shared" si="50"/>
        <v>0.26933333333333337</v>
      </c>
      <c r="AG202" s="20">
        <f t="shared" si="51"/>
        <v>0.26933333333333337</v>
      </c>
      <c r="AH202" s="20">
        <f t="shared" si="52"/>
        <v>0.26933333333333337</v>
      </c>
      <c r="AI202" s="20">
        <f t="shared" si="53"/>
        <v>0.26933333333333337</v>
      </c>
      <c r="AJ202" s="21"/>
    </row>
    <row r="203" spans="2:36" x14ac:dyDescent="0.2">
      <c r="B203" s="16">
        <v>201</v>
      </c>
      <c r="C203" s="16" t="str">
        <f t="shared" ca="1" si="43"/>
        <v>IC1121</v>
      </c>
      <c r="D203" s="16" t="str">
        <f t="shared" ca="1" si="48"/>
        <v>闪耀的虚幻法杖</v>
      </c>
      <c r="E203" s="16" t="str">
        <f t="shared" ca="1" si="44"/>
        <v>闪耀的</v>
      </c>
      <c r="F203" s="16" t="str">
        <f t="shared" ca="1" si="45"/>
        <v>虚幻</v>
      </c>
      <c r="G203" s="16" t="str">
        <f t="shared" ca="1" si="46"/>
        <v>法杖</v>
      </c>
      <c r="H203" s="16" t="str">
        <f t="shared" si="42"/>
        <v>a</v>
      </c>
      <c r="I203" s="19" t="s">
        <v>26</v>
      </c>
      <c r="J203" s="3" t="s">
        <v>33</v>
      </c>
      <c r="K203" s="16">
        <f t="shared" si="47"/>
        <v>5</v>
      </c>
      <c r="L203" s="16">
        <f t="shared" si="41"/>
        <v>1</v>
      </c>
      <c r="M203" s="16">
        <f>[1]武器表!$I203</f>
        <v>16</v>
      </c>
      <c r="N203" s="16">
        <f>[1]武器表!$J203</f>
        <v>6</v>
      </c>
      <c r="O203" s="16">
        <f>[1]武器表!$K203</f>
        <v>3</v>
      </c>
      <c r="P203" s="16">
        <f>[1]武器表!$L203</f>
        <v>4</v>
      </c>
      <c r="Q203" s="16">
        <f>[1]武器表!$M203</f>
        <v>4</v>
      </c>
      <c r="R203" s="16">
        <f>[1]武器表!$N203</f>
        <v>11</v>
      </c>
      <c r="S203" s="16">
        <f>[1]武器表!$O203</f>
        <v>4</v>
      </c>
      <c r="T203" s="16">
        <f>[1]武器表!$P203</f>
        <v>3</v>
      </c>
      <c r="U203" s="20">
        <f>[1]武器表!$Q203</f>
        <v>1.4999999999999999E-2</v>
      </c>
      <c r="V203" s="20">
        <f>[1]武器表!$R203</f>
        <v>0.01</v>
      </c>
      <c r="W203" s="20">
        <f>[1]武器表!$S203</f>
        <v>5.0000000000000001E-3</v>
      </c>
      <c r="X203" s="20">
        <f>[1]武器表!$AB203</f>
        <v>0.08</v>
      </c>
      <c r="Y203" s="16">
        <f>[1]武器表!V203</f>
        <v>3</v>
      </c>
      <c r="Z203" s="16">
        <f>[1]武器表!W203</f>
        <v>3</v>
      </c>
      <c r="AA203" s="16">
        <f>[1]武器表!X203</f>
        <v>2</v>
      </c>
      <c r="AB203" s="16">
        <f>[1]武器表!Y203</f>
        <v>2</v>
      </c>
      <c r="AC203" s="16">
        <f>[1]武器表!Z203</f>
        <v>2</v>
      </c>
      <c r="AD203" s="16">
        <f>[1]武器表!AA203</f>
        <v>6</v>
      </c>
      <c r="AE203" s="20">
        <f t="shared" si="49"/>
        <v>6.4000000000000001E-2</v>
      </c>
      <c r="AF203" s="20">
        <f t="shared" si="50"/>
        <v>6.4000000000000001E-2</v>
      </c>
      <c r="AG203" s="20">
        <f t="shared" si="51"/>
        <v>6.4000000000000001E-2</v>
      </c>
      <c r="AH203" s="20">
        <f t="shared" si="52"/>
        <v>6.4000000000000001E-2</v>
      </c>
      <c r="AI203" s="20">
        <f t="shared" si="53"/>
        <v>6.4000000000000001E-2</v>
      </c>
      <c r="AJ203" s="21"/>
    </row>
    <row r="204" spans="2:36" x14ac:dyDescent="0.2">
      <c r="B204" s="16">
        <v>202</v>
      </c>
      <c r="C204" s="16" t="str">
        <f t="shared" ca="1" si="43"/>
        <v>IC1156</v>
      </c>
      <c r="D204" s="16" t="str">
        <f t="shared" ca="1" si="48"/>
        <v>犀利的魔王魔杖</v>
      </c>
      <c r="E204" s="16" t="str">
        <f t="shared" ca="1" si="44"/>
        <v>犀利的</v>
      </c>
      <c r="F204" s="16" t="str">
        <f t="shared" ca="1" si="45"/>
        <v>魔王</v>
      </c>
      <c r="G204" s="16" t="str">
        <f t="shared" ca="1" si="46"/>
        <v>魔杖</v>
      </c>
      <c r="H204" s="16" t="str">
        <f t="shared" si="42"/>
        <v>a</v>
      </c>
      <c r="I204" s="19" t="s">
        <v>26</v>
      </c>
      <c r="J204" s="3" t="s">
        <v>33</v>
      </c>
      <c r="K204" s="16">
        <f t="shared" si="47"/>
        <v>5</v>
      </c>
      <c r="L204" s="16">
        <f t="shared" ref="L204:L267" si="54">L196</f>
        <v>2</v>
      </c>
      <c r="M204" s="16">
        <f>[1]武器表!$I204</f>
        <v>31</v>
      </c>
      <c r="N204" s="16">
        <f>[1]武器表!$J204</f>
        <v>12</v>
      </c>
      <c r="O204" s="16">
        <f>[1]武器表!$K204</f>
        <v>7</v>
      </c>
      <c r="P204" s="16">
        <f>[1]武器表!$L204</f>
        <v>8</v>
      </c>
      <c r="Q204" s="16">
        <f>[1]武器表!$M204</f>
        <v>8</v>
      </c>
      <c r="R204" s="16">
        <f>[1]武器表!$N204</f>
        <v>21</v>
      </c>
      <c r="S204" s="16">
        <f>[1]武器表!$O204</f>
        <v>7</v>
      </c>
      <c r="T204" s="16">
        <f>[1]武器表!$P204</f>
        <v>6</v>
      </c>
      <c r="U204" s="20">
        <f>[1]武器表!$Q204</f>
        <v>0.03</v>
      </c>
      <c r="V204" s="20">
        <f>[1]武器表!$R204</f>
        <v>1.7500000000000002E-2</v>
      </c>
      <c r="W204" s="20">
        <f>[1]武器表!$S204</f>
        <v>0.01</v>
      </c>
      <c r="X204" s="20">
        <f>[1]武器表!$AB204</f>
        <v>0.08</v>
      </c>
      <c r="Y204" s="16">
        <f>[1]武器表!V204</f>
        <v>6</v>
      </c>
      <c r="Z204" s="16">
        <f>[1]武器表!W204</f>
        <v>6</v>
      </c>
      <c r="AA204" s="16">
        <f>[1]武器表!X204</f>
        <v>5</v>
      </c>
      <c r="AB204" s="16">
        <f>[1]武器表!Y204</f>
        <v>3</v>
      </c>
      <c r="AC204" s="16">
        <f>[1]武器表!Z204</f>
        <v>5</v>
      </c>
      <c r="AD204" s="16">
        <f>[1]武器表!AA204</f>
        <v>12</v>
      </c>
      <c r="AE204" s="20">
        <f t="shared" si="49"/>
        <v>6.4000000000000001E-2</v>
      </c>
      <c r="AF204" s="20">
        <f t="shared" si="50"/>
        <v>6.4000000000000001E-2</v>
      </c>
      <c r="AG204" s="20">
        <f t="shared" si="51"/>
        <v>6.4000000000000001E-2</v>
      </c>
      <c r="AH204" s="20">
        <f t="shared" si="52"/>
        <v>6.4000000000000001E-2</v>
      </c>
      <c r="AI204" s="20">
        <f t="shared" si="53"/>
        <v>6.4000000000000001E-2</v>
      </c>
      <c r="AJ204" s="21"/>
    </row>
    <row r="205" spans="2:36" x14ac:dyDescent="0.2">
      <c r="B205" s="16">
        <v>203</v>
      </c>
      <c r="C205" s="16" t="str">
        <f t="shared" ca="1" si="43"/>
        <v>IC1138</v>
      </c>
      <c r="D205" s="16" t="str">
        <f t="shared" ca="1" si="48"/>
        <v>犀利的塞尔塔法杖</v>
      </c>
      <c r="E205" s="16" t="str">
        <f t="shared" ca="1" si="44"/>
        <v>犀利的</v>
      </c>
      <c r="F205" s="16" t="str">
        <f t="shared" ca="1" si="45"/>
        <v>塞尔塔</v>
      </c>
      <c r="G205" s="16" t="str">
        <f t="shared" ca="1" si="46"/>
        <v>法杖</v>
      </c>
      <c r="H205" s="16" t="str">
        <f t="shared" si="42"/>
        <v>a</v>
      </c>
      <c r="I205" s="19" t="s">
        <v>26</v>
      </c>
      <c r="J205" s="3" t="s">
        <v>33</v>
      </c>
      <c r="K205" s="16">
        <f t="shared" si="47"/>
        <v>5</v>
      </c>
      <c r="L205" s="16">
        <f t="shared" si="54"/>
        <v>3</v>
      </c>
      <c r="M205" s="16">
        <f>[1]武器表!$I205</f>
        <v>47</v>
      </c>
      <c r="N205" s="16">
        <f>[1]武器表!$J205</f>
        <v>17</v>
      </c>
      <c r="O205" s="16">
        <f>[1]武器表!$K205</f>
        <v>10</v>
      </c>
      <c r="P205" s="16">
        <f>[1]武器表!$L205</f>
        <v>12</v>
      </c>
      <c r="Q205" s="16">
        <f>[1]武器表!$M205</f>
        <v>12</v>
      </c>
      <c r="R205" s="16">
        <f>[1]武器表!$N205</f>
        <v>32</v>
      </c>
      <c r="S205" s="16">
        <f>[1]武器表!$O205</f>
        <v>11</v>
      </c>
      <c r="T205" s="16">
        <f>[1]武器表!$P205</f>
        <v>9</v>
      </c>
      <c r="U205" s="20">
        <f>[1]武器表!$Q205</f>
        <v>4.4999999999999998E-2</v>
      </c>
      <c r="V205" s="20">
        <f>[1]武器表!$R205</f>
        <v>2.75E-2</v>
      </c>
      <c r="W205" s="20">
        <f>[1]武器表!$S205</f>
        <v>1.4999999999999999E-2</v>
      </c>
      <c r="X205" s="20">
        <f>[1]武器表!$AB205</f>
        <v>0.1</v>
      </c>
      <c r="Y205" s="16">
        <f>[1]武器表!V205</f>
        <v>8</v>
      </c>
      <c r="Z205" s="16">
        <f>[1]武器表!W205</f>
        <v>8</v>
      </c>
      <c r="AA205" s="16">
        <f>[1]武器表!X205</f>
        <v>7</v>
      </c>
      <c r="AB205" s="16">
        <f>[1]武器表!Y205</f>
        <v>5</v>
      </c>
      <c r="AC205" s="16">
        <f>[1]武器表!Z205</f>
        <v>7</v>
      </c>
      <c r="AD205" s="16">
        <f>[1]武器表!AA205</f>
        <v>18</v>
      </c>
      <c r="AE205" s="20">
        <f t="shared" si="49"/>
        <v>8.0000000000000016E-2</v>
      </c>
      <c r="AF205" s="20">
        <f t="shared" si="50"/>
        <v>8.0000000000000016E-2</v>
      </c>
      <c r="AG205" s="20">
        <f t="shared" si="51"/>
        <v>8.0000000000000016E-2</v>
      </c>
      <c r="AH205" s="20">
        <f t="shared" si="52"/>
        <v>8.0000000000000016E-2</v>
      </c>
      <c r="AI205" s="20">
        <f t="shared" si="53"/>
        <v>8.0000000000000016E-2</v>
      </c>
      <c r="AJ205" s="21"/>
    </row>
    <row r="206" spans="2:36" x14ac:dyDescent="0.2">
      <c r="B206" s="16">
        <v>204</v>
      </c>
      <c r="C206" s="16" t="str">
        <f t="shared" ca="1" si="43"/>
        <v>IC1121</v>
      </c>
      <c r="D206" s="16" t="str">
        <f t="shared" ca="1" si="48"/>
        <v>犀利的虚幻魔杖</v>
      </c>
      <c r="E206" s="16" t="str">
        <f t="shared" ca="1" si="44"/>
        <v>犀利的</v>
      </c>
      <c r="F206" s="16" t="str">
        <f t="shared" ca="1" si="45"/>
        <v>虚幻</v>
      </c>
      <c r="G206" s="16" t="str">
        <f t="shared" ca="1" si="46"/>
        <v>魔杖</v>
      </c>
      <c r="H206" s="16" t="str">
        <f t="shared" si="42"/>
        <v>a</v>
      </c>
      <c r="I206" s="19" t="s">
        <v>26</v>
      </c>
      <c r="J206" s="3" t="s">
        <v>33</v>
      </c>
      <c r="K206" s="16">
        <f t="shared" si="47"/>
        <v>5</v>
      </c>
      <c r="L206" s="16">
        <f t="shared" si="54"/>
        <v>4</v>
      </c>
      <c r="M206" s="16">
        <f>[1]武器表!$I206</f>
        <v>63</v>
      </c>
      <c r="N206" s="16">
        <f>[1]武器表!$J206</f>
        <v>23</v>
      </c>
      <c r="O206" s="16">
        <f>[1]武器表!$K206</f>
        <v>13</v>
      </c>
      <c r="P206" s="16">
        <f>[1]武器表!$L206</f>
        <v>16</v>
      </c>
      <c r="Q206" s="16">
        <f>[1]武器表!$M206</f>
        <v>15</v>
      </c>
      <c r="R206" s="16">
        <f>[1]武器表!$N206</f>
        <v>42</v>
      </c>
      <c r="S206" s="16">
        <f>[1]武器表!$O206</f>
        <v>14</v>
      </c>
      <c r="T206" s="16">
        <f>[1]武器表!$P206</f>
        <v>12</v>
      </c>
      <c r="U206" s="20">
        <f>[1]武器表!$Q206</f>
        <v>0.06</v>
      </c>
      <c r="V206" s="20">
        <f>[1]武器表!$R206</f>
        <v>3.5000000000000003E-2</v>
      </c>
      <c r="W206" s="20">
        <f>[1]武器表!$S206</f>
        <v>0.02</v>
      </c>
      <c r="X206" s="20">
        <f>[1]武器表!$AB206</f>
        <v>0.13200000000000001</v>
      </c>
      <c r="Y206" s="16">
        <f>[1]武器表!V206</f>
        <v>11</v>
      </c>
      <c r="Z206" s="16">
        <f>[1]武器表!W206</f>
        <v>11</v>
      </c>
      <c r="AA206" s="16">
        <f>[1]武器表!X206</f>
        <v>10</v>
      </c>
      <c r="AB206" s="16">
        <f>[1]武器表!Y206</f>
        <v>7</v>
      </c>
      <c r="AC206" s="16">
        <f>[1]武器表!Z206</f>
        <v>10</v>
      </c>
      <c r="AD206" s="16">
        <f>[1]武器表!AA206</f>
        <v>24</v>
      </c>
      <c r="AE206" s="20">
        <f t="shared" si="49"/>
        <v>0.10560000000000001</v>
      </c>
      <c r="AF206" s="20">
        <f t="shared" si="50"/>
        <v>0.10560000000000001</v>
      </c>
      <c r="AG206" s="20">
        <f t="shared" si="51"/>
        <v>0.10560000000000001</v>
      </c>
      <c r="AH206" s="20">
        <f t="shared" si="52"/>
        <v>0.10560000000000001</v>
      </c>
      <c r="AI206" s="20">
        <f t="shared" si="53"/>
        <v>0.10560000000000001</v>
      </c>
      <c r="AJ206" s="21"/>
    </row>
    <row r="207" spans="2:36" x14ac:dyDescent="0.2">
      <c r="B207" s="16">
        <v>205</v>
      </c>
      <c r="C207" s="16" t="str">
        <f t="shared" ca="1" si="43"/>
        <v>IC1145</v>
      </c>
      <c r="D207" s="16" t="str">
        <f t="shared" ca="1" si="48"/>
        <v>拉风的遗迹法杖</v>
      </c>
      <c r="E207" s="16" t="str">
        <f t="shared" ca="1" si="44"/>
        <v>拉风的</v>
      </c>
      <c r="F207" s="16" t="str">
        <f t="shared" ca="1" si="45"/>
        <v>遗迹</v>
      </c>
      <c r="G207" s="16" t="str">
        <f t="shared" ca="1" si="46"/>
        <v>法杖</v>
      </c>
      <c r="H207" s="16" t="str">
        <f t="shared" si="42"/>
        <v>a</v>
      </c>
      <c r="I207" s="19" t="s">
        <v>26</v>
      </c>
      <c r="J207" s="3" t="s">
        <v>33</v>
      </c>
      <c r="K207" s="16">
        <f t="shared" si="47"/>
        <v>5</v>
      </c>
      <c r="L207" s="16">
        <f t="shared" si="54"/>
        <v>5</v>
      </c>
      <c r="M207" s="16">
        <f>[1]武器表!$I207</f>
        <v>78</v>
      </c>
      <c r="N207" s="16">
        <f>[1]武器表!$J207</f>
        <v>29</v>
      </c>
      <c r="O207" s="16">
        <f>[1]武器表!$K207</f>
        <v>17</v>
      </c>
      <c r="P207" s="16">
        <f>[1]武器表!$L207</f>
        <v>20</v>
      </c>
      <c r="Q207" s="16">
        <f>[1]武器表!$M207</f>
        <v>19</v>
      </c>
      <c r="R207" s="16">
        <f>[1]武器表!$N207</f>
        <v>53</v>
      </c>
      <c r="S207" s="16">
        <f>[1]武器表!$O207</f>
        <v>18</v>
      </c>
      <c r="T207" s="16">
        <f>[1]武器表!$P207</f>
        <v>14</v>
      </c>
      <c r="U207" s="20">
        <f>[1]武器表!$Q207</f>
        <v>7.0000000000000007E-2</v>
      </c>
      <c r="V207" s="20">
        <f>[1]武器表!$R207</f>
        <v>4.4999999999999998E-2</v>
      </c>
      <c r="W207" s="20">
        <f>[1]武器表!$S207</f>
        <v>2.3333333333333334E-2</v>
      </c>
      <c r="X207" s="20">
        <f>[1]武器表!$AB207</f>
        <v>0.16533333333333336</v>
      </c>
      <c r="Y207" s="16">
        <f>[1]武器表!V207</f>
        <v>14</v>
      </c>
      <c r="Z207" s="16">
        <f>[1]武器表!W207</f>
        <v>14</v>
      </c>
      <c r="AA207" s="16">
        <f>[1]武器表!X207</f>
        <v>12</v>
      </c>
      <c r="AB207" s="16">
        <f>[1]武器表!Y207</f>
        <v>8</v>
      </c>
      <c r="AC207" s="16">
        <f>[1]武器表!Z207</f>
        <v>12</v>
      </c>
      <c r="AD207" s="16">
        <f>[1]武器表!AA207</f>
        <v>30</v>
      </c>
      <c r="AE207" s="20">
        <f t="shared" si="49"/>
        <v>0.1322666666666667</v>
      </c>
      <c r="AF207" s="20">
        <f t="shared" si="50"/>
        <v>0.1322666666666667</v>
      </c>
      <c r="AG207" s="20">
        <f t="shared" si="51"/>
        <v>0.1322666666666667</v>
      </c>
      <c r="AH207" s="20">
        <f t="shared" si="52"/>
        <v>0.1322666666666667</v>
      </c>
      <c r="AI207" s="20">
        <f t="shared" si="53"/>
        <v>0.1322666666666667</v>
      </c>
      <c r="AJ207" s="21"/>
    </row>
    <row r="208" spans="2:36" x14ac:dyDescent="0.2">
      <c r="B208" s="16">
        <v>206</v>
      </c>
      <c r="C208" s="16" t="str">
        <f t="shared" ca="1" si="43"/>
        <v>IC1123</v>
      </c>
      <c r="D208" s="16" t="str">
        <f t="shared" ca="1" si="48"/>
        <v>闪耀的斯塞提魔杖</v>
      </c>
      <c r="E208" s="16" t="str">
        <f t="shared" ca="1" si="44"/>
        <v>闪耀的</v>
      </c>
      <c r="F208" s="16" t="str">
        <f t="shared" ca="1" si="45"/>
        <v>斯塞提</v>
      </c>
      <c r="G208" s="16" t="str">
        <f t="shared" ca="1" si="46"/>
        <v>魔杖</v>
      </c>
      <c r="H208" s="16" t="str">
        <f t="shared" si="42"/>
        <v>a</v>
      </c>
      <c r="I208" s="19" t="s">
        <v>26</v>
      </c>
      <c r="J208" s="3" t="s">
        <v>33</v>
      </c>
      <c r="K208" s="16">
        <f t="shared" si="47"/>
        <v>5</v>
      </c>
      <c r="L208" s="16">
        <f t="shared" si="54"/>
        <v>6</v>
      </c>
      <c r="M208" s="16">
        <f>[1]武器表!$I208</f>
        <v>94</v>
      </c>
      <c r="N208" s="16">
        <f>[1]武器表!$J208</f>
        <v>35</v>
      </c>
      <c r="O208" s="16">
        <f>[1]武器表!$K208</f>
        <v>20</v>
      </c>
      <c r="P208" s="16">
        <f>[1]武器表!$L208</f>
        <v>24</v>
      </c>
      <c r="Q208" s="16">
        <f>[1]武器表!$M208</f>
        <v>23</v>
      </c>
      <c r="R208" s="16">
        <f>[1]武器表!$N208</f>
        <v>63</v>
      </c>
      <c r="S208" s="16">
        <f>[1]武器表!$O208</f>
        <v>22</v>
      </c>
      <c r="T208" s="16">
        <f>[1]武器表!$P208</f>
        <v>17</v>
      </c>
      <c r="U208" s="20">
        <f>[1]武器表!$Q208</f>
        <v>8.5000000000000006E-2</v>
      </c>
      <c r="V208" s="20">
        <f>[1]武器表!$R208</f>
        <v>5.5E-2</v>
      </c>
      <c r="W208" s="20">
        <f>[1]武器表!$S208</f>
        <v>2.8333333333333335E-2</v>
      </c>
      <c r="X208" s="20">
        <f>[1]武器表!$AB208</f>
        <v>0.19866666666666666</v>
      </c>
      <c r="Y208" s="16">
        <f>[1]武器表!V208</f>
        <v>17</v>
      </c>
      <c r="Z208" s="16">
        <f>[1]武器表!W208</f>
        <v>17</v>
      </c>
      <c r="AA208" s="16">
        <f>[1]武器表!X208</f>
        <v>14</v>
      </c>
      <c r="AB208" s="16">
        <f>[1]武器表!Y208</f>
        <v>10</v>
      </c>
      <c r="AC208" s="16">
        <f>[1]武器表!Z208</f>
        <v>14</v>
      </c>
      <c r="AD208" s="16">
        <f>[1]武器表!AA208</f>
        <v>36</v>
      </c>
      <c r="AE208" s="20">
        <f t="shared" si="49"/>
        <v>0.15893333333333334</v>
      </c>
      <c r="AF208" s="20">
        <f t="shared" si="50"/>
        <v>0.15893333333333334</v>
      </c>
      <c r="AG208" s="20">
        <f t="shared" si="51"/>
        <v>0.15893333333333334</v>
      </c>
      <c r="AH208" s="20">
        <f t="shared" si="52"/>
        <v>0.15893333333333334</v>
      </c>
      <c r="AI208" s="20">
        <f t="shared" si="53"/>
        <v>0.15893333333333334</v>
      </c>
      <c r="AJ208" s="21"/>
    </row>
    <row r="209" spans="2:36" x14ac:dyDescent="0.2">
      <c r="B209" s="16">
        <v>207</v>
      </c>
      <c r="C209" s="16" t="str">
        <f t="shared" ca="1" si="43"/>
        <v>IC1156</v>
      </c>
      <c r="D209" s="16" t="str">
        <f t="shared" ca="1" si="48"/>
        <v>闪耀的智慧法杖</v>
      </c>
      <c r="E209" s="16" t="str">
        <f t="shared" ca="1" si="44"/>
        <v>闪耀的</v>
      </c>
      <c r="F209" s="16" t="str">
        <f t="shared" ca="1" si="45"/>
        <v>智慧</v>
      </c>
      <c r="G209" s="16" t="str">
        <f t="shared" ca="1" si="46"/>
        <v>法杖</v>
      </c>
      <c r="H209" s="16" t="str">
        <f t="shared" si="42"/>
        <v>a</v>
      </c>
      <c r="I209" s="19" t="s">
        <v>26</v>
      </c>
      <c r="J209" s="3" t="s">
        <v>33</v>
      </c>
      <c r="K209" s="16">
        <f t="shared" si="47"/>
        <v>5</v>
      </c>
      <c r="L209" s="16">
        <f t="shared" si="54"/>
        <v>7</v>
      </c>
      <c r="M209" s="16">
        <f>[1]武器表!$I209</f>
        <v>109</v>
      </c>
      <c r="N209" s="16">
        <f>[1]武器表!$J209</f>
        <v>40</v>
      </c>
      <c r="O209" s="16">
        <f>[1]武器表!$K209</f>
        <v>24</v>
      </c>
      <c r="P209" s="16">
        <f>[1]武器表!$L209</f>
        <v>29</v>
      </c>
      <c r="Q209" s="16">
        <f>[1]武器表!$M209</f>
        <v>27</v>
      </c>
      <c r="R209" s="16">
        <f>[1]武器表!$N209</f>
        <v>74</v>
      </c>
      <c r="S209" s="16">
        <f>[1]武器表!$O209</f>
        <v>25</v>
      </c>
      <c r="T209" s="16">
        <f>[1]武器表!$P209</f>
        <v>20</v>
      </c>
      <c r="U209" s="20">
        <f>[1]武器表!$Q209</f>
        <v>0.1</v>
      </c>
      <c r="V209" s="20">
        <f>[1]武器表!$R209</f>
        <v>6.25E-2</v>
      </c>
      <c r="W209" s="20">
        <f>[1]武器表!$S209</f>
        <v>3.3333333333333333E-2</v>
      </c>
      <c r="X209" s="20">
        <f>[1]武器表!$AB209</f>
        <v>0.23199999999999998</v>
      </c>
      <c r="Y209" s="16">
        <f>[1]武器表!V209</f>
        <v>19</v>
      </c>
      <c r="Z209" s="16">
        <f>[1]武器表!W209</f>
        <v>19</v>
      </c>
      <c r="AA209" s="16">
        <f>[1]武器表!X209</f>
        <v>17</v>
      </c>
      <c r="AB209" s="16">
        <f>[1]武器表!Y209</f>
        <v>12</v>
      </c>
      <c r="AC209" s="16">
        <f>[1]武器表!Z209</f>
        <v>17</v>
      </c>
      <c r="AD209" s="16">
        <f>[1]武器表!AA209</f>
        <v>42</v>
      </c>
      <c r="AE209" s="20">
        <f t="shared" si="49"/>
        <v>0.18559999999999999</v>
      </c>
      <c r="AF209" s="20">
        <f t="shared" si="50"/>
        <v>0.18559999999999999</v>
      </c>
      <c r="AG209" s="20">
        <f t="shared" si="51"/>
        <v>0.18559999999999999</v>
      </c>
      <c r="AH209" s="20">
        <f t="shared" si="52"/>
        <v>0.18559999999999999</v>
      </c>
      <c r="AI209" s="20">
        <f t="shared" si="53"/>
        <v>0.18559999999999999</v>
      </c>
      <c r="AJ209" s="21"/>
    </row>
    <row r="210" spans="2:36" x14ac:dyDescent="0.2">
      <c r="B210" s="16">
        <v>208</v>
      </c>
      <c r="C210" s="16" t="str">
        <f t="shared" ca="1" si="43"/>
        <v>IC1109</v>
      </c>
      <c r="D210" s="16" t="str">
        <f t="shared" ca="1" si="48"/>
        <v>犀利的智慧权杖</v>
      </c>
      <c r="E210" s="16" t="str">
        <f t="shared" ca="1" si="44"/>
        <v>犀利的</v>
      </c>
      <c r="F210" s="16" t="str">
        <f t="shared" ca="1" si="45"/>
        <v>智慧</v>
      </c>
      <c r="G210" s="16" t="str">
        <f t="shared" ca="1" si="46"/>
        <v>权杖</v>
      </c>
      <c r="H210" s="16" t="str">
        <f t="shared" si="42"/>
        <v>a</v>
      </c>
      <c r="I210" s="19" t="s">
        <v>26</v>
      </c>
      <c r="J210" s="3" t="s">
        <v>33</v>
      </c>
      <c r="K210" s="16">
        <f t="shared" si="47"/>
        <v>5</v>
      </c>
      <c r="L210" s="16">
        <f t="shared" si="54"/>
        <v>8</v>
      </c>
      <c r="M210" s="16">
        <f>[1]武器表!$I210</f>
        <v>125</v>
      </c>
      <c r="N210" s="16">
        <f>[1]武器表!$J210</f>
        <v>46</v>
      </c>
      <c r="O210" s="16">
        <f>[1]武器表!$K210</f>
        <v>27</v>
      </c>
      <c r="P210" s="16">
        <f>[1]武器表!$L210</f>
        <v>33</v>
      </c>
      <c r="Q210" s="16">
        <f>[1]武器表!$M210</f>
        <v>31</v>
      </c>
      <c r="R210" s="16">
        <f>[1]武器表!$N210</f>
        <v>84</v>
      </c>
      <c r="S210" s="16">
        <f>[1]武器表!$O210</f>
        <v>29</v>
      </c>
      <c r="T210" s="16">
        <f>[1]武器表!$P210</f>
        <v>23</v>
      </c>
      <c r="U210" s="20">
        <f>[1]武器表!$Q210</f>
        <v>0.115</v>
      </c>
      <c r="V210" s="20">
        <f>[1]武器表!$R210</f>
        <v>7.2499999999999995E-2</v>
      </c>
      <c r="W210" s="20">
        <f>[1]武器表!$S210</f>
        <v>3.8333333333333337E-2</v>
      </c>
      <c r="X210" s="20">
        <f>[1]武器表!$AB210</f>
        <v>0.26533333333333337</v>
      </c>
      <c r="Y210" s="16">
        <f>[1]武器表!V210</f>
        <v>22</v>
      </c>
      <c r="Z210" s="16">
        <f>[1]武器表!W210</f>
        <v>22</v>
      </c>
      <c r="AA210" s="16">
        <f>[1]武器表!X210</f>
        <v>19</v>
      </c>
      <c r="AB210" s="16">
        <f>[1]武器表!Y210</f>
        <v>13</v>
      </c>
      <c r="AC210" s="16">
        <f>[1]武器表!Z210</f>
        <v>19</v>
      </c>
      <c r="AD210" s="16">
        <f>[1]武器表!AA210</f>
        <v>48</v>
      </c>
      <c r="AE210" s="20">
        <f t="shared" si="49"/>
        <v>0.21226666666666671</v>
      </c>
      <c r="AF210" s="20">
        <f t="shared" si="50"/>
        <v>0.21226666666666671</v>
      </c>
      <c r="AG210" s="20">
        <f t="shared" si="51"/>
        <v>0.21226666666666671</v>
      </c>
      <c r="AH210" s="20">
        <f t="shared" si="52"/>
        <v>0.21226666666666671</v>
      </c>
      <c r="AI210" s="20">
        <f t="shared" si="53"/>
        <v>0.21226666666666671</v>
      </c>
      <c r="AJ210" s="21"/>
    </row>
    <row r="211" spans="2:36" x14ac:dyDescent="0.2">
      <c r="B211" s="16">
        <v>209</v>
      </c>
      <c r="C211" s="16" t="str">
        <f t="shared" ca="1" si="43"/>
        <v>IC1109</v>
      </c>
      <c r="D211" s="16" t="str">
        <f t="shared" ca="1" si="48"/>
        <v>发亮的白银法杖</v>
      </c>
      <c r="E211" s="16" t="str">
        <f t="shared" ca="1" si="44"/>
        <v>发亮的</v>
      </c>
      <c r="F211" s="16" t="str">
        <f t="shared" ca="1" si="45"/>
        <v>白银</v>
      </c>
      <c r="G211" s="16" t="str">
        <f t="shared" ca="1" si="46"/>
        <v>法杖</v>
      </c>
      <c r="H211" s="16" t="str">
        <f t="shared" si="42"/>
        <v>b</v>
      </c>
      <c r="I211" s="19" t="s">
        <v>26</v>
      </c>
      <c r="J211" s="3" t="s">
        <v>33</v>
      </c>
      <c r="K211" s="16">
        <f t="shared" si="47"/>
        <v>5</v>
      </c>
      <c r="L211" s="16">
        <f t="shared" si="54"/>
        <v>1</v>
      </c>
      <c r="M211" s="16">
        <f>[1]武器表!$I211</f>
        <v>17</v>
      </c>
      <c r="N211" s="16">
        <f>[1]武器表!$J211</f>
        <v>2</v>
      </c>
      <c r="O211" s="16">
        <f>[1]武器表!$K211</f>
        <v>1</v>
      </c>
      <c r="P211" s="16">
        <f>[1]武器表!$L211</f>
        <v>2</v>
      </c>
      <c r="Q211" s="16">
        <f>[1]武器表!$M211</f>
        <v>2</v>
      </c>
      <c r="R211" s="16">
        <f>[1]武器表!$N211</f>
        <v>4</v>
      </c>
      <c r="S211" s="16">
        <f>[1]武器表!$O211</f>
        <v>2</v>
      </c>
      <c r="T211" s="16">
        <f>[1]武器表!$P211</f>
        <v>1</v>
      </c>
      <c r="U211" s="20">
        <f>[1]武器表!$Q211</f>
        <v>5.0000000000000001E-3</v>
      </c>
      <c r="V211" s="20">
        <f>[1]武器表!$R211</f>
        <v>5.0000000000000001E-3</v>
      </c>
      <c r="W211" s="20">
        <f>[1]武器表!$S211</f>
        <v>1.6666666666666666E-3</v>
      </c>
      <c r="X211" s="20">
        <f>[1]武器表!$AB211</f>
        <v>0.08</v>
      </c>
      <c r="Y211" s="16">
        <f>[1]武器表!V211</f>
        <v>1</v>
      </c>
      <c r="Z211" s="16">
        <f>[1]武器表!W211</f>
        <v>1</v>
      </c>
      <c r="AA211" s="16">
        <f>[1]武器表!X211</f>
        <v>1</v>
      </c>
      <c r="AB211" s="16">
        <f>[1]武器表!Y211</f>
        <v>1</v>
      </c>
      <c r="AC211" s="16">
        <f>[1]武器表!Z211</f>
        <v>1</v>
      </c>
      <c r="AD211" s="16">
        <f>[1]武器表!AA211</f>
        <v>3</v>
      </c>
      <c r="AE211" s="20">
        <f t="shared" si="49"/>
        <v>6.4000000000000001E-2</v>
      </c>
      <c r="AF211" s="20">
        <f t="shared" si="50"/>
        <v>6.4000000000000001E-2</v>
      </c>
      <c r="AG211" s="20">
        <f t="shared" si="51"/>
        <v>6.4000000000000001E-2</v>
      </c>
      <c r="AH211" s="20">
        <f t="shared" si="52"/>
        <v>6.4000000000000001E-2</v>
      </c>
      <c r="AI211" s="20">
        <f t="shared" si="53"/>
        <v>6.4000000000000001E-2</v>
      </c>
      <c r="AJ211" s="21"/>
    </row>
    <row r="212" spans="2:36" x14ac:dyDescent="0.2">
      <c r="B212" s="16">
        <v>210</v>
      </c>
      <c r="C212" s="16" t="str">
        <f t="shared" ca="1" si="43"/>
        <v>IC1128</v>
      </c>
      <c r="D212" s="16" t="str">
        <f t="shared" ca="1" si="48"/>
        <v>坚硬的青铜魔杖</v>
      </c>
      <c r="E212" s="16" t="str">
        <f t="shared" ca="1" si="44"/>
        <v>坚硬的</v>
      </c>
      <c r="F212" s="16" t="str">
        <f t="shared" ca="1" si="45"/>
        <v>青铜</v>
      </c>
      <c r="G212" s="16" t="str">
        <f t="shared" ca="1" si="46"/>
        <v>魔杖</v>
      </c>
      <c r="H212" s="16" t="str">
        <f t="shared" si="42"/>
        <v>b</v>
      </c>
      <c r="I212" s="19" t="s">
        <v>26</v>
      </c>
      <c r="J212" s="3" t="s">
        <v>33</v>
      </c>
      <c r="K212" s="16">
        <f t="shared" si="47"/>
        <v>5</v>
      </c>
      <c r="L212" s="16">
        <f t="shared" si="54"/>
        <v>2</v>
      </c>
      <c r="M212" s="16">
        <f>[1]武器表!$I212</f>
        <v>34</v>
      </c>
      <c r="N212" s="16">
        <f>[1]武器表!$J212</f>
        <v>5</v>
      </c>
      <c r="O212" s="16">
        <f>[1]武器表!$K212</f>
        <v>3</v>
      </c>
      <c r="P212" s="16">
        <f>[1]武器表!$L212</f>
        <v>3</v>
      </c>
      <c r="Q212" s="16">
        <f>[1]武器表!$M212</f>
        <v>3</v>
      </c>
      <c r="R212" s="16">
        <f>[1]武器表!$N212</f>
        <v>9</v>
      </c>
      <c r="S212" s="16">
        <f>[1]武器表!$O212</f>
        <v>3</v>
      </c>
      <c r="T212" s="16">
        <f>[1]武器表!$P212</f>
        <v>2</v>
      </c>
      <c r="U212" s="20">
        <f>[1]武器表!$Q212</f>
        <v>0.01</v>
      </c>
      <c r="V212" s="20">
        <f>[1]武器表!$R212</f>
        <v>7.4999999999999997E-3</v>
      </c>
      <c r="W212" s="20">
        <f>[1]武器表!$S212</f>
        <v>3.3333333333333331E-3</v>
      </c>
      <c r="X212" s="20">
        <f>[1]武器表!$AB212</f>
        <v>0.08</v>
      </c>
      <c r="Y212" s="16">
        <f>[1]武器表!V212</f>
        <v>2</v>
      </c>
      <c r="Z212" s="16">
        <f>[1]武器表!W212</f>
        <v>2</v>
      </c>
      <c r="AA212" s="16">
        <f>[1]武器表!X212</f>
        <v>2</v>
      </c>
      <c r="AB212" s="16">
        <f>[1]武器表!Y212</f>
        <v>1</v>
      </c>
      <c r="AC212" s="16">
        <f>[1]武器表!Z212</f>
        <v>2</v>
      </c>
      <c r="AD212" s="16">
        <f>[1]武器表!AA212</f>
        <v>5</v>
      </c>
      <c r="AE212" s="20">
        <f t="shared" si="49"/>
        <v>6.4000000000000001E-2</v>
      </c>
      <c r="AF212" s="20">
        <f t="shared" si="50"/>
        <v>6.4000000000000001E-2</v>
      </c>
      <c r="AG212" s="20">
        <f t="shared" si="51"/>
        <v>6.4000000000000001E-2</v>
      </c>
      <c r="AH212" s="20">
        <f t="shared" si="52"/>
        <v>6.4000000000000001E-2</v>
      </c>
      <c r="AI212" s="20">
        <f t="shared" si="53"/>
        <v>6.4000000000000001E-2</v>
      </c>
      <c r="AJ212" s="21"/>
    </row>
    <row r="213" spans="2:36" x14ac:dyDescent="0.2">
      <c r="B213" s="16">
        <v>211</v>
      </c>
      <c r="C213" s="16" t="str">
        <f t="shared" ca="1" si="43"/>
        <v>IC1124</v>
      </c>
      <c r="D213" s="16" t="str">
        <f t="shared" ca="1" si="48"/>
        <v>优质的言语法杖</v>
      </c>
      <c r="E213" s="16" t="str">
        <f t="shared" ca="1" si="44"/>
        <v>优质的</v>
      </c>
      <c r="F213" s="16" t="str">
        <f t="shared" ca="1" si="45"/>
        <v>言语</v>
      </c>
      <c r="G213" s="16" t="str">
        <f t="shared" ca="1" si="46"/>
        <v>法杖</v>
      </c>
      <c r="H213" s="16" t="str">
        <f t="shared" si="42"/>
        <v>b</v>
      </c>
      <c r="I213" s="19" t="s">
        <v>26</v>
      </c>
      <c r="J213" s="3" t="s">
        <v>33</v>
      </c>
      <c r="K213" s="16">
        <f t="shared" si="47"/>
        <v>5</v>
      </c>
      <c r="L213" s="16">
        <f t="shared" si="54"/>
        <v>3</v>
      </c>
      <c r="M213" s="16">
        <f>[1]武器表!$I213</f>
        <v>51</v>
      </c>
      <c r="N213" s="16">
        <f>[1]武器表!$J213</f>
        <v>7</v>
      </c>
      <c r="O213" s="16">
        <f>[1]武器表!$K213</f>
        <v>4</v>
      </c>
      <c r="P213" s="16">
        <f>[1]武器表!$L213</f>
        <v>5</v>
      </c>
      <c r="Q213" s="16">
        <f>[1]武器表!$M213</f>
        <v>5</v>
      </c>
      <c r="R213" s="16">
        <f>[1]武器表!$N213</f>
        <v>13</v>
      </c>
      <c r="S213" s="16">
        <f>[1]武器表!$O213</f>
        <v>5</v>
      </c>
      <c r="T213" s="16">
        <f>[1]武器表!$P213</f>
        <v>4</v>
      </c>
      <c r="U213" s="20">
        <f>[1]武器表!$Q213</f>
        <v>0.02</v>
      </c>
      <c r="V213" s="20">
        <f>[1]武器表!$R213</f>
        <v>1.2500000000000001E-2</v>
      </c>
      <c r="W213" s="20">
        <f>[1]武器表!$S213</f>
        <v>6.6666666666666662E-3</v>
      </c>
      <c r="X213" s="20">
        <f>[1]武器表!$AB213</f>
        <v>0.08</v>
      </c>
      <c r="Y213" s="16">
        <f>[1]武器表!V213</f>
        <v>3</v>
      </c>
      <c r="Z213" s="16">
        <f>[1]武器表!W213</f>
        <v>3</v>
      </c>
      <c r="AA213" s="16">
        <f>[1]武器表!X213</f>
        <v>3</v>
      </c>
      <c r="AB213" s="16">
        <f>[1]武器表!Y213</f>
        <v>2</v>
      </c>
      <c r="AC213" s="16">
        <f>[1]武器表!Z213</f>
        <v>3</v>
      </c>
      <c r="AD213" s="16">
        <f>[1]武器表!AA213</f>
        <v>8</v>
      </c>
      <c r="AE213" s="20">
        <f t="shared" si="49"/>
        <v>6.4000000000000001E-2</v>
      </c>
      <c r="AF213" s="20">
        <f t="shared" si="50"/>
        <v>6.4000000000000001E-2</v>
      </c>
      <c r="AG213" s="20">
        <f t="shared" si="51"/>
        <v>6.4000000000000001E-2</v>
      </c>
      <c r="AH213" s="20">
        <f t="shared" si="52"/>
        <v>6.4000000000000001E-2</v>
      </c>
      <c r="AI213" s="20">
        <f t="shared" si="53"/>
        <v>6.4000000000000001E-2</v>
      </c>
      <c r="AJ213" s="21"/>
    </row>
    <row r="214" spans="2:36" x14ac:dyDescent="0.2">
      <c r="B214" s="16">
        <v>212</v>
      </c>
      <c r="C214" s="16" t="str">
        <f t="shared" ca="1" si="43"/>
        <v>IC1138</v>
      </c>
      <c r="D214" s="16" t="str">
        <f t="shared" ca="1" si="48"/>
        <v>坚硬的斯塞提法杖</v>
      </c>
      <c r="E214" s="16" t="str">
        <f t="shared" ca="1" si="44"/>
        <v>坚硬的</v>
      </c>
      <c r="F214" s="16" t="str">
        <f t="shared" ca="1" si="45"/>
        <v>斯塞提</v>
      </c>
      <c r="G214" s="16" t="str">
        <f t="shared" ca="1" si="46"/>
        <v>法杖</v>
      </c>
      <c r="H214" s="16" t="str">
        <f t="shared" si="42"/>
        <v>b</v>
      </c>
      <c r="I214" s="19" t="s">
        <v>26</v>
      </c>
      <c r="J214" s="3" t="s">
        <v>33</v>
      </c>
      <c r="K214" s="16">
        <f t="shared" si="47"/>
        <v>5</v>
      </c>
      <c r="L214" s="16">
        <f t="shared" si="54"/>
        <v>4</v>
      </c>
      <c r="M214" s="16">
        <f>[1]武器表!$I214</f>
        <v>68</v>
      </c>
      <c r="N214" s="16">
        <f>[1]武器表!$J214</f>
        <v>10</v>
      </c>
      <c r="O214" s="16">
        <f>[1]武器表!$K214</f>
        <v>6</v>
      </c>
      <c r="P214" s="16">
        <f>[1]武器表!$L214</f>
        <v>7</v>
      </c>
      <c r="Q214" s="16">
        <f>[1]武器表!$M214</f>
        <v>6</v>
      </c>
      <c r="R214" s="16">
        <f>[1]武器表!$N214</f>
        <v>18</v>
      </c>
      <c r="S214" s="16">
        <f>[1]武器表!$O214</f>
        <v>6</v>
      </c>
      <c r="T214" s="16">
        <f>[1]武器表!$P214</f>
        <v>5</v>
      </c>
      <c r="U214" s="20">
        <f>[1]武器表!$Q214</f>
        <v>2.5000000000000001E-2</v>
      </c>
      <c r="V214" s="20">
        <f>[1]武器表!$R214</f>
        <v>1.4999999999999999E-2</v>
      </c>
      <c r="W214" s="20">
        <f>[1]武器表!$S214</f>
        <v>8.3333333333333332E-3</v>
      </c>
      <c r="X214" s="20">
        <f>[1]武器表!$AB214</f>
        <v>8.4000000000000005E-2</v>
      </c>
      <c r="Y214" s="16">
        <f>[1]武器表!V214</f>
        <v>5</v>
      </c>
      <c r="Z214" s="16">
        <f>[1]武器表!W214</f>
        <v>5</v>
      </c>
      <c r="AA214" s="16">
        <f>[1]武器表!X214</f>
        <v>4</v>
      </c>
      <c r="AB214" s="16">
        <f>[1]武器表!Y214</f>
        <v>3</v>
      </c>
      <c r="AC214" s="16">
        <f>[1]武器表!Z214</f>
        <v>4</v>
      </c>
      <c r="AD214" s="16">
        <f>[1]武器表!AA214</f>
        <v>10</v>
      </c>
      <c r="AE214" s="20">
        <f t="shared" si="49"/>
        <v>6.720000000000001E-2</v>
      </c>
      <c r="AF214" s="20">
        <f t="shared" si="50"/>
        <v>6.720000000000001E-2</v>
      </c>
      <c r="AG214" s="20">
        <f t="shared" si="51"/>
        <v>6.720000000000001E-2</v>
      </c>
      <c r="AH214" s="20">
        <f t="shared" si="52"/>
        <v>6.720000000000001E-2</v>
      </c>
      <c r="AI214" s="20">
        <f t="shared" si="53"/>
        <v>6.720000000000001E-2</v>
      </c>
      <c r="AJ214" s="21"/>
    </row>
    <row r="215" spans="2:36" x14ac:dyDescent="0.2">
      <c r="B215" s="16">
        <v>213</v>
      </c>
      <c r="C215" s="16" t="str">
        <f t="shared" ca="1" si="43"/>
        <v>IC1123</v>
      </c>
      <c r="D215" s="16" t="str">
        <f t="shared" ca="1" si="48"/>
        <v>优质的魔王魔杖</v>
      </c>
      <c r="E215" s="16" t="str">
        <f t="shared" ca="1" si="44"/>
        <v>优质的</v>
      </c>
      <c r="F215" s="16" t="str">
        <f t="shared" ca="1" si="45"/>
        <v>魔王</v>
      </c>
      <c r="G215" s="16" t="str">
        <f t="shared" ca="1" si="46"/>
        <v>魔杖</v>
      </c>
      <c r="H215" s="16" t="str">
        <f t="shared" si="42"/>
        <v>b</v>
      </c>
      <c r="I215" s="19" t="s">
        <v>26</v>
      </c>
      <c r="J215" s="3" t="s">
        <v>33</v>
      </c>
      <c r="K215" s="16">
        <f t="shared" si="47"/>
        <v>5</v>
      </c>
      <c r="L215" s="16">
        <f t="shared" si="54"/>
        <v>5</v>
      </c>
      <c r="M215" s="16">
        <f>[1]武器表!$I215</f>
        <v>85</v>
      </c>
      <c r="N215" s="16">
        <f>[1]武器表!$J215</f>
        <v>12</v>
      </c>
      <c r="O215" s="16">
        <f>[1]武器表!$K215</f>
        <v>7</v>
      </c>
      <c r="P215" s="16">
        <f>[1]武器表!$L215</f>
        <v>9</v>
      </c>
      <c r="Q215" s="16">
        <f>[1]武器表!$M215</f>
        <v>8</v>
      </c>
      <c r="R215" s="16">
        <f>[1]武器表!$N215</f>
        <v>22</v>
      </c>
      <c r="S215" s="16">
        <f>[1]武器表!$O215</f>
        <v>8</v>
      </c>
      <c r="T215" s="16">
        <f>[1]武器表!$P215</f>
        <v>6</v>
      </c>
      <c r="U215" s="20">
        <f>[1]武器表!$Q215</f>
        <v>0.03</v>
      </c>
      <c r="V215" s="20">
        <f>[1]武器表!$R215</f>
        <v>0.02</v>
      </c>
      <c r="W215" s="20">
        <f>[1]武器表!$S215</f>
        <v>0.01</v>
      </c>
      <c r="X215" s="20">
        <f>[1]武器表!$AB215</f>
        <v>0.10466666666666667</v>
      </c>
      <c r="Y215" s="16">
        <f>[1]武器表!V215</f>
        <v>6</v>
      </c>
      <c r="Z215" s="16">
        <f>[1]武器表!W215</f>
        <v>6</v>
      </c>
      <c r="AA215" s="16">
        <f>[1]武器表!X215</f>
        <v>5</v>
      </c>
      <c r="AB215" s="16">
        <f>[1]武器表!Y215</f>
        <v>4</v>
      </c>
      <c r="AC215" s="16">
        <f>[1]武器表!Z215</f>
        <v>5</v>
      </c>
      <c r="AD215" s="16">
        <f>[1]武器表!AA215</f>
        <v>13</v>
      </c>
      <c r="AE215" s="20">
        <f t="shared" si="49"/>
        <v>8.373333333333334E-2</v>
      </c>
      <c r="AF215" s="20">
        <f t="shared" si="50"/>
        <v>8.373333333333334E-2</v>
      </c>
      <c r="AG215" s="20">
        <f t="shared" si="51"/>
        <v>8.373333333333334E-2</v>
      </c>
      <c r="AH215" s="20">
        <f t="shared" si="52"/>
        <v>8.373333333333334E-2</v>
      </c>
      <c r="AI215" s="20">
        <f t="shared" si="53"/>
        <v>8.373333333333334E-2</v>
      </c>
      <c r="AJ215" s="21"/>
    </row>
    <row r="216" spans="2:36" x14ac:dyDescent="0.2">
      <c r="B216" s="16">
        <v>214</v>
      </c>
      <c r="C216" s="16" t="str">
        <f t="shared" ca="1" si="43"/>
        <v>IC1121</v>
      </c>
      <c r="D216" s="16" t="str">
        <f t="shared" ca="1" si="48"/>
        <v>发亮的斯塞提魔杖</v>
      </c>
      <c r="E216" s="16" t="str">
        <f t="shared" ca="1" si="44"/>
        <v>发亮的</v>
      </c>
      <c r="F216" s="16" t="str">
        <f t="shared" ca="1" si="45"/>
        <v>斯塞提</v>
      </c>
      <c r="G216" s="16" t="str">
        <f t="shared" ca="1" si="46"/>
        <v>魔杖</v>
      </c>
      <c r="H216" s="16" t="str">
        <f t="shared" si="42"/>
        <v>b</v>
      </c>
      <c r="I216" s="19" t="s">
        <v>26</v>
      </c>
      <c r="J216" s="3" t="s">
        <v>33</v>
      </c>
      <c r="K216" s="16">
        <f t="shared" si="47"/>
        <v>5</v>
      </c>
      <c r="L216" s="16">
        <f t="shared" si="54"/>
        <v>6</v>
      </c>
      <c r="M216" s="16">
        <f>[1]武器表!$I216</f>
        <v>102</v>
      </c>
      <c r="N216" s="16">
        <f>[1]武器表!$J216</f>
        <v>14</v>
      </c>
      <c r="O216" s="16">
        <f>[1]武器表!$K216</f>
        <v>8</v>
      </c>
      <c r="P216" s="16">
        <f>[1]武器表!$L216</f>
        <v>10</v>
      </c>
      <c r="Q216" s="16">
        <f>[1]武器表!$M216</f>
        <v>10</v>
      </c>
      <c r="R216" s="16">
        <f>[1]武器表!$N216</f>
        <v>26</v>
      </c>
      <c r="S216" s="16">
        <f>[1]武器表!$O216</f>
        <v>9</v>
      </c>
      <c r="T216" s="16">
        <f>[1]武器表!$P216</f>
        <v>7</v>
      </c>
      <c r="U216" s="20">
        <f>[1]武器表!$Q216</f>
        <v>3.5000000000000003E-2</v>
      </c>
      <c r="V216" s="20">
        <f>[1]武器表!$R216</f>
        <v>2.2499999999999999E-2</v>
      </c>
      <c r="W216" s="20">
        <f>[1]武器表!$S216</f>
        <v>1.1666666666666667E-2</v>
      </c>
      <c r="X216" s="20">
        <f>[1]武器表!$AB216</f>
        <v>0.124</v>
      </c>
      <c r="Y216" s="16">
        <f>[1]武器表!V216</f>
        <v>7</v>
      </c>
      <c r="Z216" s="16">
        <f>[1]武器表!W216</f>
        <v>7</v>
      </c>
      <c r="AA216" s="16">
        <f>[1]武器表!X216</f>
        <v>6</v>
      </c>
      <c r="AB216" s="16">
        <f>[1]武器表!Y216</f>
        <v>4</v>
      </c>
      <c r="AC216" s="16">
        <f>[1]武器表!Z216</f>
        <v>6</v>
      </c>
      <c r="AD216" s="16">
        <f>[1]武器表!AA216</f>
        <v>15</v>
      </c>
      <c r="AE216" s="20">
        <f t="shared" si="49"/>
        <v>9.920000000000001E-2</v>
      </c>
      <c r="AF216" s="20">
        <f t="shared" si="50"/>
        <v>9.920000000000001E-2</v>
      </c>
      <c r="AG216" s="20">
        <f t="shared" si="51"/>
        <v>9.920000000000001E-2</v>
      </c>
      <c r="AH216" s="20">
        <f t="shared" si="52"/>
        <v>9.920000000000001E-2</v>
      </c>
      <c r="AI216" s="20">
        <f t="shared" si="53"/>
        <v>9.920000000000001E-2</v>
      </c>
      <c r="AJ216" s="21"/>
    </row>
    <row r="217" spans="2:36" x14ac:dyDescent="0.2">
      <c r="B217" s="16">
        <v>215</v>
      </c>
      <c r="C217" s="16" t="str">
        <f t="shared" ca="1" si="43"/>
        <v>IC1156</v>
      </c>
      <c r="D217" s="16" t="str">
        <f t="shared" ca="1" si="48"/>
        <v>优质的颓废法杖</v>
      </c>
      <c r="E217" s="16" t="str">
        <f t="shared" ca="1" si="44"/>
        <v>优质的</v>
      </c>
      <c r="F217" s="16" t="str">
        <f t="shared" ca="1" si="45"/>
        <v>颓废</v>
      </c>
      <c r="G217" s="16" t="str">
        <f t="shared" ca="1" si="46"/>
        <v>法杖</v>
      </c>
      <c r="H217" s="16" t="str">
        <f t="shared" si="42"/>
        <v>b</v>
      </c>
      <c r="I217" s="19" t="s">
        <v>26</v>
      </c>
      <c r="J217" s="3" t="s">
        <v>33</v>
      </c>
      <c r="K217" s="16">
        <f t="shared" si="47"/>
        <v>5</v>
      </c>
      <c r="L217" s="16">
        <f t="shared" si="54"/>
        <v>7</v>
      </c>
      <c r="M217" s="16">
        <f>[1]武器表!$I217</f>
        <v>119</v>
      </c>
      <c r="N217" s="16">
        <f>[1]武器表!$J217</f>
        <v>17</v>
      </c>
      <c r="O217" s="16">
        <f>[1]武器表!$K217</f>
        <v>10</v>
      </c>
      <c r="P217" s="16">
        <f>[1]武器表!$L217</f>
        <v>12</v>
      </c>
      <c r="Q217" s="16">
        <f>[1]武器表!$M217</f>
        <v>11</v>
      </c>
      <c r="R217" s="16">
        <f>[1]武器表!$N217</f>
        <v>31</v>
      </c>
      <c r="S217" s="16">
        <f>[1]武器表!$O217</f>
        <v>11</v>
      </c>
      <c r="T217" s="16">
        <f>[1]武器表!$P217</f>
        <v>8</v>
      </c>
      <c r="U217" s="20">
        <f>[1]武器表!$Q217</f>
        <v>0.04</v>
      </c>
      <c r="V217" s="20">
        <f>[1]武器表!$R217</f>
        <v>2.75E-2</v>
      </c>
      <c r="W217" s="20">
        <f>[1]武器表!$S217</f>
        <v>1.3333333333333332E-2</v>
      </c>
      <c r="X217" s="20">
        <f>[1]武器表!$AB217</f>
        <v>0.14599999999999999</v>
      </c>
      <c r="Y217" s="16">
        <f>[1]武器表!V217</f>
        <v>8</v>
      </c>
      <c r="Z217" s="16">
        <f>[1]武器表!W217</f>
        <v>8</v>
      </c>
      <c r="AA217" s="16">
        <f>[1]武器表!X217</f>
        <v>7</v>
      </c>
      <c r="AB217" s="16">
        <f>[1]武器表!Y217</f>
        <v>5</v>
      </c>
      <c r="AC217" s="16">
        <f>[1]武器表!Z217</f>
        <v>7</v>
      </c>
      <c r="AD217" s="16">
        <f>[1]武器表!AA217</f>
        <v>18</v>
      </c>
      <c r="AE217" s="20">
        <f t="shared" si="49"/>
        <v>0.1168</v>
      </c>
      <c r="AF217" s="20">
        <f t="shared" si="50"/>
        <v>0.1168</v>
      </c>
      <c r="AG217" s="20">
        <f t="shared" si="51"/>
        <v>0.1168</v>
      </c>
      <c r="AH217" s="20">
        <f t="shared" si="52"/>
        <v>0.1168</v>
      </c>
      <c r="AI217" s="20">
        <f t="shared" si="53"/>
        <v>0.1168</v>
      </c>
      <c r="AJ217" s="21"/>
    </row>
    <row r="218" spans="2:36" x14ac:dyDescent="0.2">
      <c r="B218" s="16">
        <v>216</v>
      </c>
      <c r="C218" s="16" t="str">
        <f t="shared" ca="1" si="43"/>
        <v>IC1138</v>
      </c>
      <c r="D218" s="16" t="str">
        <f t="shared" ca="1" si="48"/>
        <v>优质的魔王法杖</v>
      </c>
      <c r="E218" s="16" t="str">
        <f t="shared" ca="1" si="44"/>
        <v>优质的</v>
      </c>
      <c r="F218" s="16" t="str">
        <f t="shared" ca="1" si="45"/>
        <v>魔王</v>
      </c>
      <c r="G218" s="16" t="str">
        <f t="shared" ca="1" si="46"/>
        <v>法杖</v>
      </c>
      <c r="H218" s="16" t="str">
        <f t="shared" si="42"/>
        <v>b</v>
      </c>
      <c r="I218" s="19" t="s">
        <v>26</v>
      </c>
      <c r="J218" s="3" t="s">
        <v>33</v>
      </c>
      <c r="K218" s="16">
        <f t="shared" si="47"/>
        <v>5</v>
      </c>
      <c r="L218" s="16">
        <f t="shared" si="54"/>
        <v>8</v>
      </c>
      <c r="M218" s="16">
        <f>[1]武器表!$I218</f>
        <v>136</v>
      </c>
      <c r="N218" s="16">
        <f>[1]武器表!$J218</f>
        <v>19</v>
      </c>
      <c r="O218" s="16">
        <f>[1]武器表!$K218</f>
        <v>11</v>
      </c>
      <c r="P218" s="16">
        <f>[1]武器表!$L218</f>
        <v>14</v>
      </c>
      <c r="Q218" s="16">
        <f>[1]武器表!$M218</f>
        <v>13</v>
      </c>
      <c r="R218" s="16">
        <f>[1]武器表!$N218</f>
        <v>35</v>
      </c>
      <c r="S218" s="16">
        <f>[1]武器表!$O218</f>
        <v>12</v>
      </c>
      <c r="T218" s="16">
        <f>[1]武器表!$P218</f>
        <v>10</v>
      </c>
      <c r="U218" s="20">
        <f>[1]武器表!$Q218</f>
        <v>0.05</v>
      </c>
      <c r="V218" s="20">
        <f>[1]武器表!$R218</f>
        <v>0.03</v>
      </c>
      <c r="W218" s="20">
        <f>[1]武器表!$S218</f>
        <v>1.6666666666666666E-2</v>
      </c>
      <c r="X218" s="20">
        <f>[1]武器表!$AB218</f>
        <v>0.16666666666666669</v>
      </c>
      <c r="Y218" s="16">
        <f>[1]武器表!V218</f>
        <v>9</v>
      </c>
      <c r="Z218" s="16">
        <f>[1]武器表!W218</f>
        <v>9</v>
      </c>
      <c r="AA218" s="16">
        <f>[1]武器表!X218</f>
        <v>8</v>
      </c>
      <c r="AB218" s="16">
        <f>[1]武器表!Y218</f>
        <v>6</v>
      </c>
      <c r="AC218" s="16">
        <f>[1]武器表!Z218</f>
        <v>8</v>
      </c>
      <c r="AD218" s="16">
        <f>[1]武器表!AA218</f>
        <v>20</v>
      </c>
      <c r="AE218" s="20">
        <f t="shared" si="49"/>
        <v>0.13333333333333336</v>
      </c>
      <c r="AF218" s="20">
        <f t="shared" si="50"/>
        <v>0.13333333333333336</v>
      </c>
      <c r="AG218" s="20">
        <f t="shared" si="51"/>
        <v>0.13333333333333336</v>
      </c>
      <c r="AH218" s="20">
        <f t="shared" si="52"/>
        <v>0.13333333333333336</v>
      </c>
      <c r="AI218" s="20">
        <f t="shared" si="53"/>
        <v>0.13333333333333336</v>
      </c>
      <c r="AJ218" s="21"/>
    </row>
    <row r="219" spans="2:36" x14ac:dyDescent="0.2">
      <c r="B219" s="16">
        <v>217</v>
      </c>
      <c r="C219" s="16" t="str">
        <f t="shared" ca="1" si="43"/>
        <v>IC1128</v>
      </c>
      <c r="D219" s="16" t="str">
        <f t="shared" ca="1" si="48"/>
        <v>一般的卡尼亚法杖</v>
      </c>
      <c r="E219" s="16" t="str">
        <f t="shared" ca="1" si="44"/>
        <v>一般的</v>
      </c>
      <c r="F219" s="16" t="str">
        <f t="shared" ca="1" si="45"/>
        <v>卡尼亚</v>
      </c>
      <c r="G219" s="16" t="str">
        <f t="shared" ca="1" si="46"/>
        <v>法杖</v>
      </c>
      <c r="H219" s="16" t="str">
        <f t="shared" si="42"/>
        <v>c</v>
      </c>
      <c r="I219" s="19" t="s">
        <v>26</v>
      </c>
      <c r="J219" s="3" t="s">
        <v>33</v>
      </c>
      <c r="K219" s="16">
        <f t="shared" si="47"/>
        <v>5</v>
      </c>
      <c r="L219" s="16">
        <f t="shared" si="54"/>
        <v>1</v>
      </c>
      <c r="M219" s="16">
        <f>[1]武器表!$I219</f>
        <v>19</v>
      </c>
      <c r="N219" s="16">
        <f>[1]武器表!$J219</f>
        <v>0</v>
      </c>
      <c r="O219" s="16">
        <f>[1]武器表!$K219</f>
        <v>0</v>
      </c>
      <c r="P219" s="16">
        <f>[1]武器表!$L219</f>
        <v>0</v>
      </c>
      <c r="Q219" s="16">
        <f>[1]武器表!$M219</f>
        <v>0</v>
      </c>
      <c r="R219" s="16">
        <f>[1]武器表!$N219</f>
        <v>0</v>
      </c>
      <c r="S219" s="16">
        <f>[1]武器表!$O219</f>
        <v>0</v>
      </c>
      <c r="T219" s="16">
        <f>[1]武器表!$P219</f>
        <v>0</v>
      </c>
      <c r="U219" s="20">
        <f>[1]武器表!$Q219</f>
        <v>0</v>
      </c>
      <c r="V219" s="20">
        <f>[1]武器表!$R219</f>
        <v>0</v>
      </c>
      <c r="W219" s="20">
        <f>[1]武器表!$S219</f>
        <v>0</v>
      </c>
      <c r="X219" s="20">
        <f>[1]武器表!$AB219</f>
        <v>0</v>
      </c>
      <c r="Y219" s="16">
        <f>[1]武器表!V219</f>
        <v>0</v>
      </c>
      <c r="Z219" s="16">
        <f>[1]武器表!W219</f>
        <v>0</v>
      </c>
      <c r="AA219" s="16">
        <f>[1]武器表!X219</f>
        <v>0</v>
      </c>
      <c r="AB219" s="16">
        <f>[1]武器表!Y219</f>
        <v>0</v>
      </c>
      <c r="AC219" s="16">
        <f>[1]武器表!Z219</f>
        <v>0</v>
      </c>
      <c r="AD219" s="16">
        <f>[1]武器表!AA219</f>
        <v>0</v>
      </c>
      <c r="AE219" s="20">
        <f t="shared" si="49"/>
        <v>0</v>
      </c>
      <c r="AF219" s="20">
        <f t="shared" si="50"/>
        <v>0</v>
      </c>
      <c r="AG219" s="20">
        <f t="shared" si="51"/>
        <v>0</v>
      </c>
      <c r="AH219" s="20">
        <f t="shared" si="52"/>
        <v>0</v>
      </c>
      <c r="AI219" s="20">
        <f t="shared" si="53"/>
        <v>0</v>
      </c>
      <c r="AJ219" s="21"/>
    </row>
    <row r="220" spans="2:36" x14ac:dyDescent="0.2">
      <c r="B220" s="16">
        <v>218</v>
      </c>
      <c r="C220" s="16" t="str">
        <f t="shared" ca="1" si="43"/>
        <v>IC1124</v>
      </c>
      <c r="D220" s="16" t="str">
        <f t="shared" ca="1" si="48"/>
        <v>普通的颓废魔杖</v>
      </c>
      <c r="E220" s="16" t="str">
        <f t="shared" ca="1" si="44"/>
        <v>普通的</v>
      </c>
      <c r="F220" s="16" t="str">
        <f t="shared" ca="1" si="45"/>
        <v>颓废</v>
      </c>
      <c r="G220" s="16" t="str">
        <f t="shared" ca="1" si="46"/>
        <v>魔杖</v>
      </c>
      <c r="H220" s="16" t="str">
        <f t="shared" si="42"/>
        <v>c</v>
      </c>
      <c r="I220" s="19" t="s">
        <v>26</v>
      </c>
      <c r="J220" s="3" t="s">
        <v>33</v>
      </c>
      <c r="K220" s="16">
        <f t="shared" si="47"/>
        <v>5</v>
      </c>
      <c r="L220" s="16">
        <f t="shared" si="54"/>
        <v>2</v>
      </c>
      <c r="M220" s="16">
        <f>[1]武器表!$I220</f>
        <v>39</v>
      </c>
      <c r="N220" s="16">
        <f>[1]武器表!$J220</f>
        <v>0</v>
      </c>
      <c r="O220" s="16">
        <f>[1]武器表!$K220</f>
        <v>0</v>
      </c>
      <c r="P220" s="16">
        <f>[1]武器表!$L220</f>
        <v>0</v>
      </c>
      <c r="Q220" s="16">
        <f>[1]武器表!$M220</f>
        <v>0</v>
      </c>
      <c r="R220" s="16">
        <f>[1]武器表!$N220</f>
        <v>0</v>
      </c>
      <c r="S220" s="16">
        <f>[1]武器表!$O220</f>
        <v>0</v>
      </c>
      <c r="T220" s="16">
        <f>[1]武器表!$P220</f>
        <v>0</v>
      </c>
      <c r="U220" s="20">
        <f>[1]武器表!$Q220</f>
        <v>0</v>
      </c>
      <c r="V220" s="20">
        <f>[1]武器表!$R220</f>
        <v>0</v>
      </c>
      <c r="W220" s="20">
        <f>[1]武器表!$S220</f>
        <v>0</v>
      </c>
      <c r="X220" s="20">
        <f>[1]武器表!$AB220</f>
        <v>0</v>
      </c>
      <c r="Y220" s="16">
        <f>[1]武器表!V220</f>
        <v>0</v>
      </c>
      <c r="Z220" s="16">
        <f>[1]武器表!W220</f>
        <v>0</v>
      </c>
      <c r="AA220" s="16">
        <f>[1]武器表!X220</f>
        <v>0</v>
      </c>
      <c r="AB220" s="16">
        <f>[1]武器表!Y220</f>
        <v>0</v>
      </c>
      <c r="AC220" s="16">
        <f>[1]武器表!Z220</f>
        <v>0</v>
      </c>
      <c r="AD220" s="16">
        <f>[1]武器表!AA220</f>
        <v>0</v>
      </c>
      <c r="AE220" s="20">
        <f t="shared" si="49"/>
        <v>0</v>
      </c>
      <c r="AF220" s="20">
        <f t="shared" si="50"/>
        <v>0</v>
      </c>
      <c r="AG220" s="20">
        <f t="shared" si="51"/>
        <v>0</v>
      </c>
      <c r="AH220" s="20">
        <f t="shared" si="52"/>
        <v>0</v>
      </c>
      <c r="AI220" s="20">
        <f t="shared" si="53"/>
        <v>0</v>
      </c>
      <c r="AJ220" s="21"/>
    </row>
    <row r="221" spans="2:36" x14ac:dyDescent="0.2">
      <c r="B221" s="16">
        <v>219</v>
      </c>
      <c r="C221" s="16" t="str">
        <f t="shared" ca="1" si="43"/>
        <v>IC1156</v>
      </c>
      <c r="D221" s="16" t="str">
        <f t="shared" ca="1" si="48"/>
        <v>普通的魔王法杖</v>
      </c>
      <c r="E221" s="16" t="str">
        <f t="shared" ca="1" si="44"/>
        <v>普通的</v>
      </c>
      <c r="F221" s="16" t="str">
        <f t="shared" ca="1" si="45"/>
        <v>魔王</v>
      </c>
      <c r="G221" s="16" t="str">
        <f t="shared" ca="1" si="46"/>
        <v>法杖</v>
      </c>
      <c r="H221" s="16" t="str">
        <f t="shared" si="42"/>
        <v>c</v>
      </c>
      <c r="I221" s="19" t="s">
        <v>26</v>
      </c>
      <c r="J221" s="3" t="s">
        <v>33</v>
      </c>
      <c r="K221" s="16">
        <f t="shared" si="47"/>
        <v>5</v>
      </c>
      <c r="L221" s="16">
        <f t="shared" si="54"/>
        <v>3</v>
      </c>
      <c r="M221" s="16">
        <f>[1]武器表!$I221</f>
        <v>58</v>
      </c>
      <c r="N221" s="16">
        <f>[1]武器表!$J221</f>
        <v>0</v>
      </c>
      <c r="O221" s="16">
        <f>[1]武器表!$K221</f>
        <v>0</v>
      </c>
      <c r="P221" s="16">
        <f>[1]武器表!$L221</f>
        <v>0</v>
      </c>
      <c r="Q221" s="16">
        <f>[1]武器表!$M221</f>
        <v>0</v>
      </c>
      <c r="R221" s="16">
        <f>[1]武器表!$N221</f>
        <v>0</v>
      </c>
      <c r="S221" s="16">
        <f>[1]武器表!$O221</f>
        <v>0</v>
      </c>
      <c r="T221" s="16">
        <f>[1]武器表!$P221</f>
        <v>0</v>
      </c>
      <c r="U221" s="20">
        <f>[1]武器表!$Q221</f>
        <v>0</v>
      </c>
      <c r="V221" s="20">
        <f>[1]武器表!$R221</f>
        <v>0</v>
      </c>
      <c r="W221" s="20">
        <f>[1]武器表!$S221</f>
        <v>0</v>
      </c>
      <c r="X221" s="20">
        <f>[1]武器表!$AB221</f>
        <v>0</v>
      </c>
      <c r="Y221" s="16">
        <f>[1]武器表!V221</f>
        <v>0</v>
      </c>
      <c r="Z221" s="16">
        <f>[1]武器表!W221</f>
        <v>0</v>
      </c>
      <c r="AA221" s="16">
        <f>[1]武器表!X221</f>
        <v>0</v>
      </c>
      <c r="AB221" s="16">
        <f>[1]武器表!Y221</f>
        <v>0</v>
      </c>
      <c r="AC221" s="16">
        <f>[1]武器表!Z221</f>
        <v>0</v>
      </c>
      <c r="AD221" s="16">
        <f>[1]武器表!AA221</f>
        <v>0</v>
      </c>
      <c r="AE221" s="20">
        <f t="shared" si="49"/>
        <v>0</v>
      </c>
      <c r="AF221" s="20">
        <f t="shared" si="50"/>
        <v>0</v>
      </c>
      <c r="AG221" s="20">
        <f t="shared" si="51"/>
        <v>0</v>
      </c>
      <c r="AH221" s="20">
        <f t="shared" si="52"/>
        <v>0</v>
      </c>
      <c r="AI221" s="20">
        <f t="shared" si="53"/>
        <v>0</v>
      </c>
      <c r="AJ221" s="21"/>
    </row>
    <row r="222" spans="2:36" x14ac:dyDescent="0.2">
      <c r="B222" s="16">
        <v>220</v>
      </c>
      <c r="C222" s="16" t="str">
        <f t="shared" ca="1" si="43"/>
        <v>IC1123</v>
      </c>
      <c r="D222" s="16" t="str">
        <f t="shared" ca="1" si="48"/>
        <v>一般的塞尔塔权杖</v>
      </c>
      <c r="E222" s="16" t="str">
        <f t="shared" ca="1" si="44"/>
        <v>一般的</v>
      </c>
      <c r="F222" s="16" t="str">
        <f t="shared" ca="1" si="45"/>
        <v>塞尔塔</v>
      </c>
      <c r="G222" s="16" t="str">
        <f t="shared" ca="1" si="46"/>
        <v>权杖</v>
      </c>
      <c r="H222" s="16" t="str">
        <f t="shared" si="42"/>
        <v>c</v>
      </c>
      <c r="I222" s="19" t="s">
        <v>26</v>
      </c>
      <c r="J222" s="3" t="s">
        <v>33</v>
      </c>
      <c r="K222" s="16">
        <f t="shared" si="47"/>
        <v>5</v>
      </c>
      <c r="L222" s="16">
        <f t="shared" si="54"/>
        <v>4</v>
      </c>
      <c r="M222" s="16">
        <f>[1]武器表!$I222</f>
        <v>78</v>
      </c>
      <c r="N222" s="16">
        <f>[1]武器表!$J222</f>
        <v>0</v>
      </c>
      <c r="O222" s="16">
        <f>[1]武器表!$K222</f>
        <v>0</v>
      </c>
      <c r="P222" s="16">
        <f>[1]武器表!$L222</f>
        <v>0</v>
      </c>
      <c r="Q222" s="16">
        <f>[1]武器表!$M222</f>
        <v>0</v>
      </c>
      <c r="R222" s="16">
        <f>[1]武器表!$N222</f>
        <v>0</v>
      </c>
      <c r="S222" s="16">
        <f>[1]武器表!$O222</f>
        <v>0</v>
      </c>
      <c r="T222" s="16">
        <f>[1]武器表!$P222</f>
        <v>0</v>
      </c>
      <c r="U222" s="20">
        <f>[1]武器表!$Q222</f>
        <v>0</v>
      </c>
      <c r="V222" s="20">
        <f>[1]武器表!$R222</f>
        <v>0</v>
      </c>
      <c r="W222" s="20">
        <f>[1]武器表!$S222</f>
        <v>0</v>
      </c>
      <c r="X222" s="20">
        <f>[1]武器表!$AB222</f>
        <v>0</v>
      </c>
      <c r="Y222" s="16">
        <f>[1]武器表!V222</f>
        <v>0</v>
      </c>
      <c r="Z222" s="16">
        <f>[1]武器表!W222</f>
        <v>0</v>
      </c>
      <c r="AA222" s="16">
        <f>[1]武器表!X222</f>
        <v>0</v>
      </c>
      <c r="AB222" s="16">
        <f>[1]武器表!Y222</f>
        <v>0</v>
      </c>
      <c r="AC222" s="16">
        <f>[1]武器表!Z222</f>
        <v>0</v>
      </c>
      <c r="AD222" s="16">
        <f>[1]武器表!AA222</f>
        <v>0</v>
      </c>
      <c r="AE222" s="20">
        <f t="shared" si="49"/>
        <v>0</v>
      </c>
      <c r="AF222" s="20">
        <f t="shared" si="50"/>
        <v>0</v>
      </c>
      <c r="AG222" s="20">
        <f t="shared" si="51"/>
        <v>0</v>
      </c>
      <c r="AH222" s="20">
        <f t="shared" si="52"/>
        <v>0</v>
      </c>
      <c r="AI222" s="20">
        <f t="shared" si="53"/>
        <v>0</v>
      </c>
      <c r="AJ222" s="21"/>
    </row>
    <row r="223" spans="2:36" x14ac:dyDescent="0.2">
      <c r="B223" s="16">
        <v>221</v>
      </c>
      <c r="C223" s="16" t="str">
        <f t="shared" ca="1" si="43"/>
        <v>IC1128</v>
      </c>
      <c r="D223" s="16" t="str">
        <f t="shared" ca="1" si="48"/>
        <v>普通的精钢权杖</v>
      </c>
      <c r="E223" s="16" t="str">
        <f t="shared" ca="1" si="44"/>
        <v>普通的</v>
      </c>
      <c r="F223" s="16" t="str">
        <f t="shared" ca="1" si="45"/>
        <v>精钢</v>
      </c>
      <c r="G223" s="16" t="str">
        <f t="shared" ca="1" si="46"/>
        <v>权杖</v>
      </c>
      <c r="H223" s="16" t="str">
        <f t="shared" si="42"/>
        <v>c</v>
      </c>
      <c r="I223" s="19" t="s">
        <v>26</v>
      </c>
      <c r="J223" s="3" t="s">
        <v>33</v>
      </c>
      <c r="K223" s="16">
        <f t="shared" si="47"/>
        <v>5</v>
      </c>
      <c r="L223" s="16">
        <f t="shared" si="54"/>
        <v>5</v>
      </c>
      <c r="M223" s="16">
        <f>[1]武器表!$I223</f>
        <v>97</v>
      </c>
      <c r="N223" s="16">
        <f>[1]武器表!$J223</f>
        <v>0</v>
      </c>
      <c r="O223" s="16">
        <f>[1]武器表!$K223</f>
        <v>0</v>
      </c>
      <c r="P223" s="16">
        <f>[1]武器表!$L223</f>
        <v>0</v>
      </c>
      <c r="Q223" s="16">
        <f>[1]武器表!$M223</f>
        <v>0</v>
      </c>
      <c r="R223" s="16">
        <f>[1]武器表!$N223</f>
        <v>0</v>
      </c>
      <c r="S223" s="16">
        <f>[1]武器表!$O223</f>
        <v>0</v>
      </c>
      <c r="T223" s="16">
        <f>[1]武器表!$P223</f>
        <v>0</v>
      </c>
      <c r="U223" s="20">
        <f>[1]武器表!$Q223</f>
        <v>0</v>
      </c>
      <c r="V223" s="20">
        <f>[1]武器表!$R223</f>
        <v>0</v>
      </c>
      <c r="W223" s="20">
        <f>[1]武器表!$S223</f>
        <v>0</v>
      </c>
      <c r="X223" s="20">
        <f>[1]武器表!$AB223</f>
        <v>0</v>
      </c>
      <c r="Y223" s="16">
        <f>[1]武器表!V223</f>
        <v>0</v>
      </c>
      <c r="Z223" s="16">
        <f>[1]武器表!W223</f>
        <v>0</v>
      </c>
      <c r="AA223" s="16">
        <f>[1]武器表!X223</f>
        <v>0</v>
      </c>
      <c r="AB223" s="16">
        <f>[1]武器表!Y223</f>
        <v>0</v>
      </c>
      <c r="AC223" s="16">
        <f>[1]武器表!Z223</f>
        <v>0</v>
      </c>
      <c r="AD223" s="16">
        <f>[1]武器表!AA223</f>
        <v>0</v>
      </c>
      <c r="AE223" s="20">
        <f t="shared" si="49"/>
        <v>0</v>
      </c>
      <c r="AF223" s="20">
        <f t="shared" si="50"/>
        <v>0</v>
      </c>
      <c r="AG223" s="20">
        <f t="shared" si="51"/>
        <v>0</v>
      </c>
      <c r="AH223" s="20">
        <f t="shared" si="52"/>
        <v>0</v>
      </c>
      <c r="AI223" s="20">
        <f t="shared" si="53"/>
        <v>0</v>
      </c>
      <c r="AJ223" s="21"/>
    </row>
    <row r="224" spans="2:36" x14ac:dyDescent="0.2">
      <c r="B224" s="16">
        <v>222</v>
      </c>
      <c r="C224" s="16" t="str">
        <f t="shared" ca="1" si="43"/>
        <v>IC1156</v>
      </c>
      <c r="D224" s="16" t="str">
        <f t="shared" ca="1" si="48"/>
        <v>破旧的魔王权杖</v>
      </c>
      <c r="E224" s="16" t="str">
        <f t="shared" ca="1" si="44"/>
        <v>破旧的</v>
      </c>
      <c r="F224" s="16" t="str">
        <f t="shared" ca="1" si="45"/>
        <v>魔王</v>
      </c>
      <c r="G224" s="16" t="str">
        <f t="shared" ca="1" si="46"/>
        <v>权杖</v>
      </c>
      <c r="H224" s="16" t="str">
        <f t="shared" si="42"/>
        <v>c</v>
      </c>
      <c r="I224" s="19" t="s">
        <v>26</v>
      </c>
      <c r="J224" s="3" t="s">
        <v>33</v>
      </c>
      <c r="K224" s="16">
        <f t="shared" si="47"/>
        <v>5</v>
      </c>
      <c r="L224" s="16">
        <f t="shared" si="54"/>
        <v>6</v>
      </c>
      <c r="M224" s="16">
        <f>[1]武器表!$I224</f>
        <v>116</v>
      </c>
      <c r="N224" s="16">
        <f>[1]武器表!$J224</f>
        <v>0</v>
      </c>
      <c r="O224" s="16">
        <f>[1]武器表!$K224</f>
        <v>0</v>
      </c>
      <c r="P224" s="16">
        <f>[1]武器表!$L224</f>
        <v>0</v>
      </c>
      <c r="Q224" s="16">
        <f>[1]武器表!$M224</f>
        <v>0</v>
      </c>
      <c r="R224" s="16">
        <f>[1]武器表!$N224</f>
        <v>0</v>
      </c>
      <c r="S224" s="16">
        <f>[1]武器表!$O224</f>
        <v>0</v>
      </c>
      <c r="T224" s="16">
        <f>[1]武器表!$P224</f>
        <v>0</v>
      </c>
      <c r="U224" s="20">
        <f>[1]武器表!$Q224</f>
        <v>0</v>
      </c>
      <c r="V224" s="20">
        <f>[1]武器表!$R224</f>
        <v>0</v>
      </c>
      <c r="W224" s="20">
        <f>[1]武器表!$S224</f>
        <v>0</v>
      </c>
      <c r="X224" s="20">
        <f>[1]武器表!$AB224</f>
        <v>0</v>
      </c>
      <c r="Y224" s="16">
        <f>[1]武器表!V224</f>
        <v>0</v>
      </c>
      <c r="Z224" s="16">
        <f>[1]武器表!W224</f>
        <v>0</v>
      </c>
      <c r="AA224" s="16">
        <f>[1]武器表!X224</f>
        <v>0</v>
      </c>
      <c r="AB224" s="16">
        <f>[1]武器表!Y224</f>
        <v>0</v>
      </c>
      <c r="AC224" s="16">
        <f>[1]武器表!Z224</f>
        <v>0</v>
      </c>
      <c r="AD224" s="16">
        <f>[1]武器表!AA224</f>
        <v>0</v>
      </c>
      <c r="AE224" s="20">
        <f t="shared" si="49"/>
        <v>0</v>
      </c>
      <c r="AF224" s="20">
        <f t="shared" si="50"/>
        <v>0</v>
      </c>
      <c r="AG224" s="20">
        <f t="shared" si="51"/>
        <v>0</v>
      </c>
      <c r="AH224" s="20">
        <f t="shared" si="52"/>
        <v>0</v>
      </c>
      <c r="AI224" s="20">
        <f t="shared" si="53"/>
        <v>0</v>
      </c>
      <c r="AJ224" s="21"/>
    </row>
    <row r="225" spans="2:36" x14ac:dyDescent="0.2">
      <c r="B225" s="16">
        <v>223</v>
      </c>
      <c r="C225" s="16" t="str">
        <f t="shared" ca="1" si="43"/>
        <v>IC1128</v>
      </c>
      <c r="D225" s="16" t="str">
        <f t="shared" ca="1" si="48"/>
        <v>初级的卡尼亚法杖</v>
      </c>
      <c r="E225" s="16" t="str">
        <f t="shared" ca="1" si="44"/>
        <v>初级的</v>
      </c>
      <c r="F225" s="16" t="str">
        <f t="shared" ca="1" si="45"/>
        <v>卡尼亚</v>
      </c>
      <c r="G225" s="16" t="str">
        <f t="shared" ca="1" si="46"/>
        <v>法杖</v>
      </c>
      <c r="H225" s="16" t="str">
        <f t="shared" si="42"/>
        <v>c</v>
      </c>
      <c r="I225" s="19" t="s">
        <v>26</v>
      </c>
      <c r="J225" s="3" t="s">
        <v>33</v>
      </c>
      <c r="K225" s="16">
        <f t="shared" si="47"/>
        <v>5</v>
      </c>
      <c r="L225" s="16">
        <f t="shared" si="54"/>
        <v>7</v>
      </c>
      <c r="M225" s="16">
        <f>[1]武器表!$I225</f>
        <v>136</v>
      </c>
      <c r="N225" s="16">
        <f>[1]武器表!$J225</f>
        <v>0</v>
      </c>
      <c r="O225" s="16">
        <f>[1]武器表!$K225</f>
        <v>0</v>
      </c>
      <c r="P225" s="16">
        <f>[1]武器表!$L225</f>
        <v>0</v>
      </c>
      <c r="Q225" s="16">
        <f>[1]武器表!$M225</f>
        <v>0</v>
      </c>
      <c r="R225" s="16">
        <f>[1]武器表!$N225</f>
        <v>0</v>
      </c>
      <c r="S225" s="16">
        <f>[1]武器表!$O225</f>
        <v>0</v>
      </c>
      <c r="T225" s="16">
        <f>[1]武器表!$P225</f>
        <v>0</v>
      </c>
      <c r="U225" s="20">
        <f>[1]武器表!$Q225</f>
        <v>0</v>
      </c>
      <c r="V225" s="20">
        <f>[1]武器表!$R225</f>
        <v>0</v>
      </c>
      <c r="W225" s="20">
        <f>[1]武器表!$S225</f>
        <v>0</v>
      </c>
      <c r="X225" s="20">
        <f>[1]武器表!$AB225</f>
        <v>0</v>
      </c>
      <c r="Y225" s="16">
        <f>[1]武器表!V225</f>
        <v>0</v>
      </c>
      <c r="Z225" s="16">
        <f>[1]武器表!W225</f>
        <v>0</v>
      </c>
      <c r="AA225" s="16">
        <f>[1]武器表!X225</f>
        <v>0</v>
      </c>
      <c r="AB225" s="16">
        <f>[1]武器表!Y225</f>
        <v>0</v>
      </c>
      <c r="AC225" s="16">
        <f>[1]武器表!Z225</f>
        <v>0</v>
      </c>
      <c r="AD225" s="16">
        <f>[1]武器表!AA225</f>
        <v>0</v>
      </c>
      <c r="AE225" s="20">
        <f t="shared" si="49"/>
        <v>0</v>
      </c>
      <c r="AF225" s="20">
        <f t="shared" si="50"/>
        <v>0</v>
      </c>
      <c r="AG225" s="20">
        <f t="shared" si="51"/>
        <v>0</v>
      </c>
      <c r="AH225" s="20">
        <f t="shared" si="52"/>
        <v>0</v>
      </c>
      <c r="AI225" s="20">
        <f t="shared" si="53"/>
        <v>0</v>
      </c>
      <c r="AJ225" s="21"/>
    </row>
    <row r="226" spans="2:36" x14ac:dyDescent="0.2">
      <c r="B226" s="16">
        <v>224</v>
      </c>
      <c r="C226" s="16" t="str">
        <f t="shared" ca="1" si="43"/>
        <v>IC1123</v>
      </c>
      <c r="D226" s="16" t="str">
        <f t="shared" ca="1" si="48"/>
        <v>初级的忏悔魔杖</v>
      </c>
      <c r="E226" s="16" t="str">
        <f t="shared" ca="1" si="44"/>
        <v>初级的</v>
      </c>
      <c r="F226" s="16" t="str">
        <f t="shared" ca="1" si="45"/>
        <v>忏悔</v>
      </c>
      <c r="G226" s="16" t="str">
        <f t="shared" ca="1" si="46"/>
        <v>魔杖</v>
      </c>
      <c r="H226" s="16" t="str">
        <f t="shared" si="42"/>
        <v>c</v>
      </c>
      <c r="I226" s="19" t="s">
        <v>26</v>
      </c>
      <c r="J226" s="3" t="s">
        <v>33</v>
      </c>
      <c r="K226" s="16">
        <f t="shared" si="47"/>
        <v>5</v>
      </c>
      <c r="L226" s="16">
        <f t="shared" si="54"/>
        <v>8</v>
      </c>
      <c r="M226" s="16">
        <f>[1]武器表!$I226</f>
        <v>155</v>
      </c>
      <c r="N226" s="16">
        <f>[1]武器表!$J226</f>
        <v>0</v>
      </c>
      <c r="O226" s="16">
        <f>[1]武器表!$K226</f>
        <v>0</v>
      </c>
      <c r="P226" s="16">
        <f>[1]武器表!$L226</f>
        <v>0</v>
      </c>
      <c r="Q226" s="16">
        <f>[1]武器表!$M226</f>
        <v>0</v>
      </c>
      <c r="R226" s="16">
        <f>[1]武器表!$N226</f>
        <v>0</v>
      </c>
      <c r="S226" s="16">
        <f>[1]武器表!$O226</f>
        <v>0</v>
      </c>
      <c r="T226" s="16">
        <f>[1]武器表!$P226</f>
        <v>0</v>
      </c>
      <c r="U226" s="20">
        <f>[1]武器表!$Q226</f>
        <v>0</v>
      </c>
      <c r="V226" s="20">
        <f>[1]武器表!$R226</f>
        <v>0</v>
      </c>
      <c r="W226" s="20">
        <f>[1]武器表!$S226</f>
        <v>0</v>
      </c>
      <c r="X226" s="20">
        <f>[1]武器表!$AB226</f>
        <v>0</v>
      </c>
      <c r="Y226" s="16">
        <f>[1]武器表!V226</f>
        <v>0</v>
      </c>
      <c r="Z226" s="16">
        <f>[1]武器表!W226</f>
        <v>0</v>
      </c>
      <c r="AA226" s="16">
        <f>[1]武器表!X226</f>
        <v>0</v>
      </c>
      <c r="AB226" s="16">
        <f>[1]武器表!Y226</f>
        <v>0</v>
      </c>
      <c r="AC226" s="16">
        <f>[1]武器表!Z226</f>
        <v>0</v>
      </c>
      <c r="AD226" s="16">
        <f>[1]武器表!AA226</f>
        <v>0</v>
      </c>
      <c r="AE226" s="20">
        <f t="shared" si="49"/>
        <v>0</v>
      </c>
      <c r="AF226" s="20">
        <f t="shared" si="50"/>
        <v>0</v>
      </c>
      <c r="AG226" s="20">
        <f t="shared" si="51"/>
        <v>0</v>
      </c>
      <c r="AH226" s="20">
        <f t="shared" si="52"/>
        <v>0</v>
      </c>
      <c r="AI226" s="20">
        <f t="shared" si="53"/>
        <v>0</v>
      </c>
      <c r="AJ226" s="21"/>
    </row>
    <row r="227" spans="2:36" x14ac:dyDescent="0.2">
      <c r="B227" s="16">
        <v>225</v>
      </c>
      <c r="C227" s="16" t="str">
        <f t="shared" ca="1" si="43"/>
        <v>IC1113</v>
      </c>
      <c r="D227" s="16" t="str">
        <f t="shared" ca="1" si="48"/>
        <v>神秘的忏悔烟斗</v>
      </c>
      <c r="E227" s="16" t="str">
        <f t="shared" ca="1" si="44"/>
        <v>神秘的</v>
      </c>
      <c r="F227" s="16" t="str">
        <f t="shared" ca="1" si="45"/>
        <v>忏悔</v>
      </c>
      <c r="G227" s="16" t="str">
        <f t="shared" ca="1" si="46"/>
        <v>烟斗</v>
      </c>
      <c r="H227" s="16" t="str">
        <f t="shared" si="42"/>
        <v>s</v>
      </c>
      <c r="I227" s="19" t="s">
        <v>26</v>
      </c>
      <c r="J227" s="3" t="s">
        <v>34</v>
      </c>
      <c r="K227" s="16">
        <f t="shared" si="47"/>
        <v>10</v>
      </c>
      <c r="L227" s="16">
        <f t="shared" si="54"/>
        <v>1</v>
      </c>
      <c r="M227" s="16">
        <f>[1]武器表!$I227</f>
        <v>16</v>
      </c>
      <c r="N227" s="16">
        <f>[1]武器表!$J227</f>
        <v>8</v>
      </c>
      <c r="O227" s="16">
        <f>[1]武器表!$K227</f>
        <v>6</v>
      </c>
      <c r="P227" s="16">
        <f>[1]武器表!$L227</f>
        <v>5</v>
      </c>
      <c r="Q227" s="16">
        <f>[1]武器表!$M227</f>
        <v>5</v>
      </c>
      <c r="R227" s="16">
        <f>[1]武器表!$N227</f>
        <v>17</v>
      </c>
      <c r="S227" s="16">
        <f>[1]武器表!$O227</f>
        <v>4</v>
      </c>
      <c r="T227" s="16">
        <f>[1]武器表!$P227</f>
        <v>4</v>
      </c>
      <c r="U227" s="20">
        <f>[1]武器表!$Q227</f>
        <v>0.02</v>
      </c>
      <c r="V227" s="20">
        <f>[1]武器表!$R227</f>
        <v>0.01</v>
      </c>
      <c r="W227" s="20">
        <f>[1]武器表!$S227</f>
        <v>6.6666666666666662E-3</v>
      </c>
      <c r="X227" s="20">
        <f>[1]武器表!$AB227</f>
        <v>0.08</v>
      </c>
      <c r="Y227" s="16">
        <f>[1]武器表!V227</f>
        <v>2</v>
      </c>
      <c r="Z227" s="16">
        <f>[1]武器表!W227</f>
        <v>3</v>
      </c>
      <c r="AA227" s="16">
        <f>[1]武器表!X227</f>
        <v>3</v>
      </c>
      <c r="AB227" s="16">
        <f>[1]武器表!Y227</f>
        <v>3</v>
      </c>
      <c r="AC227" s="16">
        <f>[1]武器表!Z227</f>
        <v>4</v>
      </c>
      <c r="AD227" s="16">
        <f>[1]武器表!AA227</f>
        <v>9</v>
      </c>
      <c r="AE227" s="20">
        <f t="shared" si="49"/>
        <v>6.4000000000000001E-2</v>
      </c>
      <c r="AF227" s="20">
        <f t="shared" si="50"/>
        <v>6.4000000000000001E-2</v>
      </c>
      <c r="AG227" s="20">
        <f t="shared" si="51"/>
        <v>6.4000000000000001E-2</v>
      </c>
      <c r="AH227" s="20">
        <f t="shared" si="52"/>
        <v>6.4000000000000001E-2</v>
      </c>
      <c r="AI227" s="20">
        <f t="shared" si="53"/>
        <v>6.4000000000000001E-2</v>
      </c>
      <c r="AJ227" s="21"/>
    </row>
    <row r="228" spans="2:36" x14ac:dyDescent="0.2">
      <c r="B228" s="16">
        <v>226</v>
      </c>
      <c r="C228" s="16" t="str">
        <f t="shared" ca="1" si="43"/>
        <v>IC1104</v>
      </c>
      <c r="D228" s="16" t="str">
        <f t="shared" ca="1" si="48"/>
        <v>神秘的塞尔塔烟斗</v>
      </c>
      <c r="E228" s="16" t="str">
        <f t="shared" ca="1" si="44"/>
        <v>神秘的</v>
      </c>
      <c r="F228" s="16" t="str">
        <f t="shared" ca="1" si="45"/>
        <v>塞尔塔</v>
      </c>
      <c r="G228" s="16" t="str">
        <f t="shared" ca="1" si="46"/>
        <v>烟斗</v>
      </c>
      <c r="H228" s="16" t="str">
        <f t="shared" si="42"/>
        <v>s</v>
      </c>
      <c r="I228" s="19" t="s">
        <v>26</v>
      </c>
      <c r="J228" s="3" t="s">
        <v>34</v>
      </c>
      <c r="K228" s="16">
        <f t="shared" si="47"/>
        <v>10</v>
      </c>
      <c r="L228" s="16">
        <f t="shared" si="54"/>
        <v>2</v>
      </c>
      <c r="M228" s="16">
        <f>[1]武器表!$I228</f>
        <v>31</v>
      </c>
      <c r="N228" s="16">
        <f>[1]武器表!$J228</f>
        <v>15</v>
      </c>
      <c r="O228" s="16">
        <f>[1]武器表!$K228</f>
        <v>13</v>
      </c>
      <c r="P228" s="16">
        <f>[1]武器表!$L228</f>
        <v>10</v>
      </c>
      <c r="Q228" s="16">
        <f>[1]武器表!$M228</f>
        <v>11</v>
      </c>
      <c r="R228" s="16">
        <f>[1]武器表!$N228</f>
        <v>34</v>
      </c>
      <c r="S228" s="16">
        <f>[1]武器表!$O228</f>
        <v>9</v>
      </c>
      <c r="T228" s="16">
        <f>[1]武器表!$P228</f>
        <v>8</v>
      </c>
      <c r="U228" s="20">
        <f>[1]武器表!$Q228</f>
        <v>0.04</v>
      </c>
      <c r="V228" s="20">
        <f>[1]武器表!$R228</f>
        <v>2.2499999999999999E-2</v>
      </c>
      <c r="W228" s="20">
        <f>[1]武器表!$S228</f>
        <v>1.3333333333333332E-2</v>
      </c>
      <c r="X228" s="20">
        <f>[1]武器表!$AB228</f>
        <v>8.7333333333333318E-2</v>
      </c>
      <c r="Y228" s="16">
        <f>[1]武器表!V228</f>
        <v>4</v>
      </c>
      <c r="Z228" s="16">
        <f>[1]武器表!W228</f>
        <v>6</v>
      </c>
      <c r="AA228" s="16">
        <f>[1]武器表!X228</f>
        <v>6</v>
      </c>
      <c r="AB228" s="16">
        <f>[1]武器表!Y228</f>
        <v>6</v>
      </c>
      <c r="AC228" s="16">
        <f>[1]武器表!Z228</f>
        <v>7</v>
      </c>
      <c r="AD228" s="16">
        <f>[1]武器表!AA228</f>
        <v>18</v>
      </c>
      <c r="AE228" s="20">
        <f t="shared" si="49"/>
        <v>6.986666666666666E-2</v>
      </c>
      <c r="AF228" s="20">
        <f t="shared" si="50"/>
        <v>6.986666666666666E-2</v>
      </c>
      <c r="AG228" s="20">
        <f t="shared" si="51"/>
        <v>6.986666666666666E-2</v>
      </c>
      <c r="AH228" s="20">
        <f t="shared" si="52"/>
        <v>6.986666666666666E-2</v>
      </c>
      <c r="AI228" s="20">
        <f t="shared" si="53"/>
        <v>6.986666666666666E-2</v>
      </c>
      <c r="AJ228" s="21"/>
    </row>
    <row r="229" spans="2:36" x14ac:dyDescent="0.2">
      <c r="B229" s="16">
        <v>227</v>
      </c>
      <c r="C229" s="16" t="str">
        <f t="shared" ca="1" si="43"/>
        <v>IC1106</v>
      </c>
      <c r="D229" s="16" t="str">
        <f t="shared" ca="1" si="48"/>
        <v>神奇的女神烟斗</v>
      </c>
      <c r="E229" s="16" t="str">
        <f t="shared" ca="1" si="44"/>
        <v>神奇的</v>
      </c>
      <c r="F229" s="16" t="str">
        <f t="shared" ca="1" si="45"/>
        <v>女神</v>
      </c>
      <c r="G229" s="16" t="str">
        <f t="shared" ca="1" si="46"/>
        <v>烟斗</v>
      </c>
      <c r="H229" s="16" t="str">
        <f t="shared" ref="H229:H292" si="55">H197</f>
        <v>s</v>
      </c>
      <c r="I229" s="19" t="s">
        <v>26</v>
      </c>
      <c r="J229" s="3" t="s">
        <v>34</v>
      </c>
      <c r="K229" s="16">
        <f t="shared" si="47"/>
        <v>10</v>
      </c>
      <c r="L229" s="16">
        <f t="shared" si="54"/>
        <v>3</v>
      </c>
      <c r="M229" s="16">
        <f>[1]武器表!$I229</f>
        <v>47</v>
      </c>
      <c r="N229" s="16">
        <f>[1]武器表!$J229</f>
        <v>23</v>
      </c>
      <c r="O229" s="16">
        <f>[1]武器表!$K229</f>
        <v>19</v>
      </c>
      <c r="P229" s="16">
        <f>[1]武器表!$L229</f>
        <v>14</v>
      </c>
      <c r="Q229" s="16">
        <f>[1]武器表!$M229</f>
        <v>16</v>
      </c>
      <c r="R229" s="16">
        <f>[1]武器表!$N229</f>
        <v>51</v>
      </c>
      <c r="S229" s="16">
        <f>[1]武器表!$O229</f>
        <v>13</v>
      </c>
      <c r="T229" s="16">
        <f>[1]武器表!$P229</f>
        <v>12</v>
      </c>
      <c r="U229" s="20">
        <f>[1]武器表!$Q229</f>
        <v>0.06</v>
      </c>
      <c r="V229" s="20">
        <f>[1]武器表!$R229</f>
        <v>3.2500000000000001E-2</v>
      </c>
      <c r="W229" s="20">
        <f>[1]武器表!$S229</f>
        <v>0.02</v>
      </c>
      <c r="X229" s="20">
        <f>[1]武器表!$AB229</f>
        <v>0.13</v>
      </c>
      <c r="Y229" s="16">
        <f>[1]武器表!V229</f>
        <v>7</v>
      </c>
      <c r="Z229" s="16">
        <f>[1]武器表!W229</f>
        <v>10</v>
      </c>
      <c r="AA229" s="16">
        <f>[1]武器表!X229</f>
        <v>10</v>
      </c>
      <c r="AB229" s="16">
        <f>[1]武器表!Y229</f>
        <v>10</v>
      </c>
      <c r="AC229" s="16">
        <f>[1]武器表!Z229</f>
        <v>11</v>
      </c>
      <c r="AD229" s="16">
        <f>[1]武器表!AA229</f>
        <v>28</v>
      </c>
      <c r="AE229" s="20">
        <f t="shared" si="49"/>
        <v>0.10400000000000001</v>
      </c>
      <c r="AF229" s="20">
        <f t="shared" si="50"/>
        <v>0.10400000000000001</v>
      </c>
      <c r="AG229" s="20">
        <f t="shared" si="51"/>
        <v>0.10400000000000001</v>
      </c>
      <c r="AH229" s="20">
        <f t="shared" si="52"/>
        <v>0.10400000000000001</v>
      </c>
      <c r="AI229" s="20">
        <f t="shared" si="53"/>
        <v>0.10400000000000001</v>
      </c>
      <c r="AJ229" s="21"/>
    </row>
    <row r="230" spans="2:36" x14ac:dyDescent="0.2">
      <c r="B230" s="16">
        <v>228</v>
      </c>
      <c r="C230" s="16" t="str">
        <f t="shared" ca="1" si="43"/>
        <v>IC1103</v>
      </c>
      <c r="D230" s="16" t="str">
        <f t="shared" ca="1" si="48"/>
        <v>神秘的精钢烟斗</v>
      </c>
      <c r="E230" s="16" t="str">
        <f t="shared" ca="1" si="44"/>
        <v>神秘的</v>
      </c>
      <c r="F230" s="16" t="str">
        <f t="shared" ca="1" si="45"/>
        <v>精钢</v>
      </c>
      <c r="G230" s="16" t="str">
        <f t="shared" ca="1" si="46"/>
        <v>烟斗</v>
      </c>
      <c r="H230" s="16" t="str">
        <f t="shared" si="55"/>
        <v>s</v>
      </c>
      <c r="I230" s="19" t="s">
        <v>26</v>
      </c>
      <c r="J230" s="3" t="s">
        <v>34</v>
      </c>
      <c r="K230" s="16">
        <f t="shared" si="47"/>
        <v>10</v>
      </c>
      <c r="L230" s="16">
        <f t="shared" si="54"/>
        <v>4</v>
      </c>
      <c r="M230" s="16">
        <f>[1]武器表!$I230</f>
        <v>62</v>
      </c>
      <c r="N230" s="16">
        <f>[1]武器表!$J230</f>
        <v>31</v>
      </c>
      <c r="O230" s="16">
        <f>[1]武器表!$K230</f>
        <v>26</v>
      </c>
      <c r="P230" s="16">
        <f>[1]武器表!$L230</f>
        <v>19</v>
      </c>
      <c r="Q230" s="16">
        <f>[1]武器表!$M230</f>
        <v>22</v>
      </c>
      <c r="R230" s="16">
        <f>[1]武器表!$N230</f>
        <v>68</v>
      </c>
      <c r="S230" s="16">
        <f>[1]武器表!$O230</f>
        <v>17</v>
      </c>
      <c r="T230" s="16">
        <f>[1]武器表!$P230</f>
        <v>16</v>
      </c>
      <c r="U230" s="20">
        <f>[1]武器表!$Q230</f>
        <v>0.08</v>
      </c>
      <c r="V230" s="20">
        <f>[1]武器表!$R230</f>
        <v>4.2500000000000003E-2</v>
      </c>
      <c r="W230" s="20">
        <f>[1]武器表!$S230</f>
        <v>2.6666666666666665E-2</v>
      </c>
      <c r="X230" s="20">
        <f>[1]武器表!$AB230</f>
        <v>0.17399999999999999</v>
      </c>
      <c r="Y230" s="16">
        <f>[1]武器表!V230</f>
        <v>9</v>
      </c>
      <c r="Z230" s="16">
        <f>[1]武器表!W230</f>
        <v>13</v>
      </c>
      <c r="AA230" s="16">
        <f>[1]武器表!X230</f>
        <v>13</v>
      </c>
      <c r="AB230" s="16">
        <f>[1]武器表!Y230</f>
        <v>13</v>
      </c>
      <c r="AC230" s="16">
        <f>[1]武器表!Z230</f>
        <v>15</v>
      </c>
      <c r="AD230" s="16">
        <f>[1]武器表!AA230</f>
        <v>37</v>
      </c>
      <c r="AE230" s="20">
        <f t="shared" si="49"/>
        <v>0.13919999999999999</v>
      </c>
      <c r="AF230" s="20">
        <f t="shared" si="50"/>
        <v>0.13919999999999999</v>
      </c>
      <c r="AG230" s="20">
        <f t="shared" si="51"/>
        <v>0.13919999999999999</v>
      </c>
      <c r="AH230" s="20">
        <f t="shared" si="52"/>
        <v>0.13919999999999999</v>
      </c>
      <c r="AI230" s="20">
        <f t="shared" si="53"/>
        <v>0.13919999999999999</v>
      </c>
      <c r="AJ230" s="21"/>
    </row>
    <row r="231" spans="2:36" x14ac:dyDescent="0.2">
      <c r="B231" s="16">
        <v>229</v>
      </c>
      <c r="C231" s="16" t="str">
        <f t="shared" ca="1" si="43"/>
        <v>IC1101</v>
      </c>
      <c r="D231" s="16" t="str">
        <f t="shared" ca="1" si="48"/>
        <v>传说的晨曦烟斗</v>
      </c>
      <c r="E231" s="16" t="str">
        <f t="shared" ca="1" si="44"/>
        <v>传说的</v>
      </c>
      <c r="F231" s="16" t="str">
        <f t="shared" ca="1" si="45"/>
        <v>晨曦</v>
      </c>
      <c r="G231" s="16" t="str">
        <f t="shared" ca="1" si="46"/>
        <v>烟斗</v>
      </c>
      <c r="H231" s="16" t="str">
        <f t="shared" si="55"/>
        <v>s</v>
      </c>
      <c r="I231" s="19" t="s">
        <v>26</v>
      </c>
      <c r="J231" s="3" t="s">
        <v>34</v>
      </c>
      <c r="K231" s="16">
        <f t="shared" si="47"/>
        <v>10</v>
      </c>
      <c r="L231" s="16">
        <f t="shared" si="54"/>
        <v>5</v>
      </c>
      <c r="M231" s="16">
        <f>[1]武器表!$I231</f>
        <v>78</v>
      </c>
      <c r="N231" s="16">
        <f>[1]武器表!$J231</f>
        <v>38</v>
      </c>
      <c r="O231" s="16">
        <f>[1]武器表!$K231</f>
        <v>32</v>
      </c>
      <c r="P231" s="16">
        <f>[1]武器表!$L231</f>
        <v>24</v>
      </c>
      <c r="Q231" s="16">
        <f>[1]武器表!$M231</f>
        <v>27</v>
      </c>
      <c r="R231" s="16">
        <f>[1]武器表!$N231</f>
        <v>84</v>
      </c>
      <c r="S231" s="16">
        <f>[1]武器表!$O231</f>
        <v>22</v>
      </c>
      <c r="T231" s="16">
        <f>[1]武器表!$P231</f>
        <v>20</v>
      </c>
      <c r="U231" s="20">
        <f>[1]武器表!$Q231</f>
        <v>0.1</v>
      </c>
      <c r="V231" s="20">
        <f>[1]武器表!$R231</f>
        <v>5.5E-2</v>
      </c>
      <c r="W231" s="20">
        <f>[1]武器表!$S231</f>
        <v>3.3333333333333333E-2</v>
      </c>
      <c r="X231" s="20">
        <f>[1]武器表!$AB231</f>
        <v>0.21666666666666667</v>
      </c>
      <c r="Y231" s="16">
        <f>[1]武器表!V231</f>
        <v>11</v>
      </c>
      <c r="Z231" s="16">
        <f>[1]武器表!W231</f>
        <v>16</v>
      </c>
      <c r="AA231" s="16">
        <f>[1]武器表!X231</f>
        <v>16</v>
      </c>
      <c r="AB231" s="16">
        <f>[1]武器表!Y231</f>
        <v>16</v>
      </c>
      <c r="AC231" s="16">
        <f>[1]武器表!Z231</f>
        <v>18</v>
      </c>
      <c r="AD231" s="16">
        <f>[1]武器表!AA231</f>
        <v>46</v>
      </c>
      <c r="AE231" s="20">
        <f t="shared" si="49"/>
        <v>0.17333333333333334</v>
      </c>
      <c r="AF231" s="20">
        <f t="shared" si="50"/>
        <v>0.17333333333333334</v>
      </c>
      <c r="AG231" s="20">
        <f t="shared" si="51"/>
        <v>0.17333333333333334</v>
      </c>
      <c r="AH231" s="20">
        <f t="shared" si="52"/>
        <v>0.17333333333333334</v>
      </c>
      <c r="AI231" s="20">
        <f t="shared" si="53"/>
        <v>0.17333333333333334</v>
      </c>
      <c r="AJ231" s="21"/>
    </row>
    <row r="232" spans="2:36" x14ac:dyDescent="0.2">
      <c r="B232" s="16">
        <v>230</v>
      </c>
      <c r="C232" s="16" t="str">
        <f t="shared" ca="1" si="43"/>
        <v>IC1103</v>
      </c>
      <c r="D232" s="16" t="str">
        <f t="shared" ca="1" si="48"/>
        <v>神秘的遗迹烟斗</v>
      </c>
      <c r="E232" s="16" t="str">
        <f t="shared" ca="1" si="44"/>
        <v>神秘的</v>
      </c>
      <c r="F232" s="16" t="str">
        <f t="shared" ca="1" si="45"/>
        <v>遗迹</v>
      </c>
      <c r="G232" s="16" t="str">
        <f t="shared" ca="1" si="46"/>
        <v>烟斗</v>
      </c>
      <c r="H232" s="16" t="str">
        <f t="shared" si="55"/>
        <v>s</v>
      </c>
      <c r="I232" s="19" t="s">
        <v>26</v>
      </c>
      <c r="J232" s="3" t="s">
        <v>34</v>
      </c>
      <c r="K232" s="16">
        <f t="shared" si="47"/>
        <v>10</v>
      </c>
      <c r="L232" s="16">
        <f t="shared" si="54"/>
        <v>6</v>
      </c>
      <c r="M232" s="16">
        <f>[1]武器表!$I232</f>
        <v>94</v>
      </c>
      <c r="N232" s="16">
        <f>[1]武器表!$J232</f>
        <v>46</v>
      </c>
      <c r="O232" s="16">
        <f>[1]武器表!$K232</f>
        <v>38</v>
      </c>
      <c r="P232" s="16">
        <f>[1]武器表!$L232</f>
        <v>29</v>
      </c>
      <c r="Q232" s="16">
        <f>[1]武器表!$M232</f>
        <v>33</v>
      </c>
      <c r="R232" s="16">
        <f>[1]武器表!$N232</f>
        <v>101</v>
      </c>
      <c r="S232" s="16">
        <f>[1]武器表!$O232</f>
        <v>26</v>
      </c>
      <c r="T232" s="16">
        <f>[1]武器表!$P232</f>
        <v>24</v>
      </c>
      <c r="U232" s="20">
        <f>[1]武器表!$Q232</f>
        <v>0.12</v>
      </c>
      <c r="V232" s="20">
        <f>[1]武器表!$R232</f>
        <v>6.5000000000000002E-2</v>
      </c>
      <c r="W232" s="20">
        <f>[1]武器表!$S232</f>
        <v>0.04</v>
      </c>
      <c r="X232" s="20">
        <f>[1]武器表!$AB232</f>
        <v>0.26066666666666666</v>
      </c>
      <c r="Y232" s="16">
        <f>[1]武器表!V232</f>
        <v>13</v>
      </c>
      <c r="Z232" s="16">
        <f>[1]武器表!W232</f>
        <v>19</v>
      </c>
      <c r="AA232" s="16">
        <f>[1]武器表!X232</f>
        <v>19</v>
      </c>
      <c r="AB232" s="16">
        <f>[1]武器表!Y232</f>
        <v>19</v>
      </c>
      <c r="AC232" s="16">
        <f>[1]武器表!Z232</f>
        <v>22</v>
      </c>
      <c r="AD232" s="16">
        <f>[1]武器表!AA232</f>
        <v>55</v>
      </c>
      <c r="AE232" s="20">
        <f t="shared" si="49"/>
        <v>0.20853333333333335</v>
      </c>
      <c r="AF232" s="20">
        <f t="shared" si="50"/>
        <v>0.20853333333333335</v>
      </c>
      <c r="AG232" s="20">
        <f t="shared" si="51"/>
        <v>0.20853333333333335</v>
      </c>
      <c r="AH232" s="20">
        <f t="shared" si="52"/>
        <v>0.20853333333333335</v>
      </c>
      <c r="AI232" s="20">
        <f t="shared" si="53"/>
        <v>0.20853333333333335</v>
      </c>
      <c r="AJ232" s="21"/>
    </row>
    <row r="233" spans="2:36" x14ac:dyDescent="0.2">
      <c r="B233" s="16">
        <v>231</v>
      </c>
      <c r="C233" s="16" t="str">
        <f t="shared" ca="1" si="43"/>
        <v>IC1118</v>
      </c>
      <c r="D233" s="16" t="str">
        <f t="shared" ca="1" si="48"/>
        <v>神秘的精灵烟斗</v>
      </c>
      <c r="E233" s="16" t="str">
        <f t="shared" ca="1" si="44"/>
        <v>神秘的</v>
      </c>
      <c r="F233" s="16" t="str">
        <f t="shared" ca="1" si="45"/>
        <v>精灵</v>
      </c>
      <c r="G233" s="16" t="str">
        <f t="shared" ca="1" si="46"/>
        <v>烟斗</v>
      </c>
      <c r="H233" s="16" t="str">
        <f t="shared" si="55"/>
        <v>s</v>
      </c>
      <c r="I233" s="19" t="s">
        <v>26</v>
      </c>
      <c r="J233" s="3" t="s">
        <v>34</v>
      </c>
      <c r="K233" s="16">
        <f t="shared" si="47"/>
        <v>10</v>
      </c>
      <c r="L233" s="16">
        <f t="shared" si="54"/>
        <v>7</v>
      </c>
      <c r="M233" s="16">
        <f>[1]武器表!$I233</f>
        <v>109</v>
      </c>
      <c r="N233" s="16">
        <f>[1]武器表!$J233</f>
        <v>54</v>
      </c>
      <c r="O233" s="16">
        <f>[1]武器表!$K233</f>
        <v>45</v>
      </c>
      <c r="P233" s="16">
        <f>[1]武器表!$L233</f>
        <v>34</v>
      </c>
      <c r="Q233" s="16">
        <f>[1]武器表!$M233</f>
        <v>38</v>
      </c>
      <c r="R233" s="16">
        <f>[1]武器表!$N233</f>
        <v>118</v>
      </c>
      <c r="S233" s="16">
        <f>[1]武器表!$O233</f>
        <v>30</v>
      </c>
      <c r="T233" s="16">
        <f>[1]武器表!$P233</f>
        <v>28</v>
      </c>
      <c r="U233" s="20">
        <f>[1]武器表!$Q233</f>
        <v>0.14000000000000001</v>
      </c>
      <c r="V233" s="20">
        <f>[1]武器表!$R233</f>
        <v>7.4999999999999997E-2</v>
      </c>
      <c r="W233" s="20">
        <f>[1]武器表!$S233</f>
        <v>4.6666666666666669E-2</v>
      </c>
      <c r="X233" s="20">
        <f>[1]武器表!$AB233</f>
        <v>0.30399999999999999</v>
      </c>
      <c r="Y233" s="16">
        <f>[1]武器表!V233</f>
        <v>16</v>
      </c>
      <c r="Z233" s="16">
        <f>[1]武器表!W233</f>
        <v>22</v>
      </c>
      <c r="AA233" s="16">
        <f>[1]武器表!X233</f>
        <v>22</v>
      </c>
      <c r="AB233" s="16">
        <f>[1]武器表!Y233</f>
        <v>22</v>
      </c>
      <c r="AC233" s="16">
        <f>[1]武器表!Z233</f>
        <v>26</v>
      </c>
      <c r="AD233" s="16">
        <f>[1]武器表!AA233</f>
        <v>64</v>
      </c>
      <c r="AE233" s="20">
        <f t="shared" si="49"/>
        <v>0.2432</v>
      </c>
      <c r="AF233" s="20">
        <f t="shared" si="50"/>
        <v>0.2432</v>
      </c>
      <c r="AG233" s="20">
        <f t="shared" si="51"/>
        <v>0.2432</v>
      </c>
      <c r="AH233" s="20">
        <f t="shared" si="52"/>
        <v>0.2432</v>
      </c>
      <c r="AI233" s="20">
        <f t="shared" si="53"/>
        <v>0.2432</v>
      </c>
      <c r="AJ233" s="21"/>
    </row>
    <row r="234" spans="2:36" x14ac:dyDescent="0.2">
      <c r="B234" s="16">
        <v>232</v>
      </c>
      <c r="C234" s="16" t="str">
        <f t="shared" ca="1" si="43"/>
        <v>IC1143</v>
      </c>
      <c r="D234" s="16" t="str">
        <f t="shared" ca="1" si="48"/>
        <v>璀璨的魔王烟斗</v>
      </c>
      <c r="E234" s="16" t="str">
        <f t="shared" ca="1" si="44"/>
        <v>璀璨的</v>
      </c>
      <c r="F234" s="16" t="str">
        <f t="shared" ca="1" si="45"/>
        <v>魔王</v>
      </c>
      <c r="G234" s="16" t="str">
        <f t="shared" ca="1" si="46"/>
        <v>烟斗</v>
      </c>
      <c r="H234" s="16" t="str">
        <f t="shared" si="55"/>
        <v>s</v>
      </c>
      <c r="I234" s="19" t="s">
        <v>26</v>
      </c>
      <c r="J234" s="3" t="s">
        <v>34</v>
      </c>
      <c r="K234" s="16">
        <f t="shared" si="47"/>
        <v>10</v>
      </c>
      <c r="L234" s="16">
        <f t="shared" si="54"/>
        <v>8</v>
      </c>
      <c r="M234" s="16">
        <f>[1]武器表!$I234</f>
        <v>125</v>
      </c>
      <c r="N234" s="16">
        <f>[1]武器表!$J234</f>
        <v>61</v>
      </c>
      <c r="O234" s="16">
        <f>[1]武器表!$K234</f>
        <v>51</v>
      </c>
      <c r="P234" s="16">
        <f>[1]武器表!$L234</f>
        <v>38</v>
      </c>
      <c r="Q234" s="16">
        <f>[1]武器表!$M234</f>
        <v>44</v>
      </c>
      <c r="R234" s="16">
        <f>[1]武器表!$N234</f>
        <v>135</v>
      </c>
      <c r="S234" s="16">
        <f>[1]武器表!$O234</f>
        <v>35</v>
      </c>
      <c r="T234" s="16">
        <f>[1]武器表!$P234</f>
        <v>32</v>
      </c>
      <c r="U234" s="20">
        <f>[1]武器表!$Q234</f>
        <v>0.16</v>
      </c>
      <c r="V234" s="20">
        <f>[1]武器表!$R234</f>
        <v>8.7499999999999994E-2</v>
      </c>
      <c r="W234" s="20">
        <f>[1]武器表!$S234</f>
        <v>5.333333333333333E-2</v>
      </c>
      <c r="X234" s="20">
        <f>[1]武器表!$AB234</f>
        <v>0.34733333333333333</v>
      </c>
      <c r="Y234" s="16">
        <f>[1]武器表!V234</f>
        <v>18</v>
      </c>
      <c r="Z234" s="16">
        <f>[1]武器表!W234</f>
        <v>26</v>
      </c>
      <c r="AA234" s="16">
        <f>[1]武器表!X234</f>
        <v>26</v>
      </c>
      <c r="AB234" s="16">
        <f>[1]武器表!Y234</f>
        <v>26</v>
      </c>
      <c r="AC234" s="16">
        <f>[1]武器表!Z234</f>
        <v>29</v>
      </c>
      <c r="AD234" s="16">
        <f>[1]武器表!AA234</f>
        <v>74</v>
      </c>
      <c r="AE234" s="20">
        <f t="shared" si="49"/>
        <v>0.27786666666666665</v>
      </c>
      <c r="AF234" s="20">
        <f t="shared" si="50"/>
        <v>0.27786666666666665</v>
      </c>
      <c r="AG234" s="20">
        <f t="shared" si="51"/>
        <v>0.27786666666666665</v>
      </c>
      <c r="AH234" s="20">
        <f t="shared" si="52"/>
        <v>0.27786666666666665</v>
      </c>
      <c r="AI234" s="20">
        <f t="shared" si="53"/>
        <v>0.27786666666666665</v>
      </c>
      <c r="AJ234" s="21"/>
    </row>
    <row r="235" spans="2:36" x14ac:dyDescent="0.2">
      <c r="B235" s="16">
        <v>233</v>
      </c>
      <c r="C235" s="16" t="str">
        <f t="shared" ca="1" si="43"/>
        <v>IC1118</v>
      </c>
      <c r="D235" s="16" t="str">
        <f t="shared" ca="1" si="48"/>
        <v>闪耀的智慧烟斗</v>
      </c>
      <c r="E235" s="16" t="str">
        <f t="shared" ca="1" si="44"/>
        <v>闪耀的</v>
      </c>
      <c r="F235" s="16" t="str">
        <f t="shared" ca="1" si="45"/>
        <v>智慧</v>
      </c>
      <c r="G235" s="16" t="str">
        <f t="shared" ca="1" si="46"/>
        <v>烟斗</v>
      </c>
      <c r="H235" s="16" t="str">
        <f t="shared" si="55"/>
        <v>a</v>
      </c>
      <c r="I235" s="19" t="s">
        <v>26</v>
      </c>
      <c r="J235" s="3" t="s">
        <v>34</v>
      </c>
      <c r="K235" s="16">
        <f t="shared" si="47"/>
        <v>10</v>
      </c>
      <c r="L235" s="16">
        <f t="shared" si="54"/>
        <v>1</v>
      </c>
      <c r="M235" s="16">
        <f>[1]武器表!$I235</f>
        <v>14</v>
      </c>
      <c r="N235" s="16">
        <f>[1]武器表!$J235</f>
        <v>6</v>
      </c>
      <c r="O235" s="16">
        <f>[1]武器表!$K235</f>
        <v>5</v>
      </c>
      <c r="P235" s="16">
        <f>[1]武器表!$L235</f>
        <v>4</v>
      </c>
      <c r="Q235" s="16">
        <f>[1]武器表!$M235</f>
        <v>4</v>
      </c>
      <c r="R235" s="16">
        <f>[1]武器表!$N235</f>
        <v>13</v>
      </c>
      <c r="S235" s="16">
        <f>[1]武器表!$O235</f>
        <v>3</v>
      </c>
      <c r="T235" s="16">
        <f>[1]武器表!$P235</f>
        <v>3</v>
      </c>
      <c r="U235" s="20">
        <f>[1]武器表!$Q235</f>
        <v>1.4999999999999999E-2</v>
      </c>
      <c r="V235" s="20">
        <f>[1]武器表!$R235</f>
        <v>7.4999999999999997E-3</v>
      </c>
      <c r="W235" s="20">
        <f>[1]武器表!$S235</f>
        <v>5.0000000000000001E-3</v>
      </c>
      <c r="X235" s="20">
        <f>[1]武器表!$AB235</f>
        <v>0.08</v>
      </c>
      <c r="Y235" s="16">
        <f>[1]武器表!V235</f>
        <v>2</v>
      </c>
      <c r="Z235" s="16">
        <f>[1]武器表!W235</f>
        <v>2</v>
      </c>
      <c r="AA235" s="16">
        <f>[1]武器表!X235</f>
        <v>2</v>
      </c>
      <c r="AB235" s="16">
        <f>[1]武器表!Y235</f>
        <v>2</v>
      </c>
      <c r="AC235" s="16">
        <f>[1]武器表!Z235</f>
        <v>3</v>
      </c>
      <c r="AD235" s="16">
        <f>[1]武器表!AA235</f>
        <v>7</v>
      </c>
      <c r="AE235" s="20">
        <f t="shared" si="49"/>
        <v>6.4000000000000001E-2</v>
      </c>
      <c r="AF235" s="20">
        <f t="shared" si="50"/>
        <v>6.4000000000000001E-2</v>
      </c>
      <c r="AG235" s="20">
        <f t="shared" si="51"/>
        <v>6.4000000000000001E-2</v>
      </c>
      <c r="AH235" s="20">
        <f t="shared" si="52"/>
        <v>6.4000000000000001E-2</v>
      </c>
      <c r="AI235" s="20">
        <f t="shared" si="53"/>
        <v>6.4000000000000001E-2</v>
      </c>
      <c r="AJ235" s="21"/>
    </row>
    <row r="236" spans="2:36" x14ac:dyDescent="0.2">
      <c r="B236" s="16">
        <v>234</v>
      </c>
      <c r="C236" s="16" t="str">
        <f t="shared" ca="1" si="43"/>
        <v>IC1143</v>
      </c>
      <c r="D236" s="16" t="str">
        <f t="shared" ca="1" si="48"/>
        <v>闪耀的斯塞提烟斗</v>
      </c>
      <c r="E236" s="16" t="str">
        <f t="shared" ca="1" si="44"/>
        <v>闪耀的</v>
      </c>
      <c r="F236" s="16" t="str">
        <f t="shared" ca="1" si="45"/>
        <v>斯塞提</v>
      </c>
      <c r="G236" s="16" t="str">
        <f t="shared" ca="1" si="46"/>
        <v>烟斗</v>
      </c>
      <c r="H236" s="16" t="str">
        <f t="shared" si="55"/>
        <v>a</v>
      </c>
      <c r="I236" s="19" t="s">
        <v>26</v>
      </c>
      <c r="J236" s="3" t="s">
        <v>34</v>
      </c>
      <c r="K236" s="16">
        <f t="shared" si="47"/>
        <v>10</v>
      </c>
      <c r="L236" s="16">
        <f t="shared" si="54"/>
        <v>2</v>
      </c>
      <c r="M236" s="16">
        <f>[1]武器表!$I236</f>
        <v>28</v>
      </c>
      <c r="N236" s="16">
        <f>[1]武器表!$J236</f>
        <v>12</v>
      </c>
      <c r="O236" s="16">
        <f>[1]武器表!$K236</f>
        <v>10</v>
      </c>
      <c r="P236" s="16">
        <f>[1]武器表!$L236</f>
        <v>7</v>
      </c>
      <c r="Q236" s="16">
        <f>[1]武器表!$M236</f>
        <v>8</v>
      </c>
      <c r="R236" s="16">
        <f>[1]武器表!$N236</f>
        <v>25</v>
      </c>
      <c r="S236" s="16">
        <f>[1]武器表!$O236</f>
        <v>6</v>
      </c>
      <c r="T236" s="16">
        <f>[1]武器表!$P236</f>
        <v>6</v>
      </c>
      <c r="U236" s="20">
        <f>[1]武器表!$Q236</f>
        <v>0.03</v>
      </c>
      <c r="V236" s="20">
        <f>[1]武器表!$R236</f>
        <v>1.4999999999999999E-2</v>
      </c>
      <c r="W236" s="20">
        <f>[1]武器表!$S236</f>
        <v>0.01</v>
      </c>
      <c r="X236" s="20">
        <f>[1]武器表!$AB236</f>
        <v>0.08</v>
      </c>
      <c r="Y236" s="16">
        <f>[1]武器表!V236</f>
        <v>3</v>
      </c>
      <c r="Z236" s="16">
        <f>[1]武器表!W236</f>
        <v>5</v>
      </c>
      <c r="AA236" s="16">
        <f>[1]武器表!X236</f>
        <v>5</v>
      </c>
      <c r="AB236" s="16">
        <f>[1]武器表!Y236</f>
        <v>5</v>
      </c>
      <c r="AC236" s="16">
        <f>[1]武器表!Z236</f>
        <v>6</v>
      </c>
      <c r="AD236" s="16">
        <f>[1]武器表!AA236</f>
        <v>14</v>
      </c>
      <c r="AE236" s="20">
        <f t="shared" si="49"/>
        <v>6.4000000000000001E-2</v>
      </c>
      <c r="AF236" s="20">
        <f t="shared" si="50"/>
        <v>6.4000000000000001E-2</v>
      </c>
      <c r="AG236" s="20">
        <f t="shared" si="51"/>
        <v>6.4000000000000001E-2</v>
      </c>
      <c r="AH236" s="20">
        <f t="shared" si="52"/>
        <v>6.4000000000000001E-2</v>
      </c>
      <c r="AI236" s="20">
        <f t="shared" si="53"/>
        <v>6.4000000000000001E-2</v>
      </c>
      <c r="AJ236" s="21"/>
    </row>
    <row r="237" spans="2:36" x14ac:dyDescent="0.2">
      <c r="B237" s="16">
        <v>235</v>
      </c>
      <c r="C237" s="16" t="str">
        <f t="shared" ca="1" si="43"/>
        <v>IC1106</v>
      </c>
      <c r="D237" s="16" t="str">
        <f t="shared" ca="1" si="48"/>
        <v>闪耀的斯塞提烟斗</v>
      </c>
      <c r="E237" s="16" t="str">
        <f t="shared" ca="1" si="44"/>
        <v>闪耀的</v>
      </c>
      <c r="F237" s="16" t="str">
        <f t="shared" ca="1" si="45"/>
        <v>斯塞提</v>
      </c>
      <c r="G237" s="16" t="str">
        <f t="shared" ca="1" si="46"/>
        <v>烟斗</v>
      </c>
      <c r="H237" s="16" t="str">
        <f t="shared" si="55"/>
        <v>a</v>
      </c>
      <c r="I237" s="19" t="s">
        <v>26</v>
      </c>
      <c r="J237" s="3" t="s">
        <v>34</v>
      </c>
      <c r="K237" s="16">
        <f t="shared" si="47"/>
        <v>10</v>
      </c>
      <c r="L237" s="16">
        <f t="shared" si="54"/>
        <v>3</v>
      </c>
      <c r="M237" s="16">
        <f>[1]武器表!$I237</f>
        <v>41</v>
      </c>
      <c r="N237" s="16">
        <f>[1]武器表!$J237</f>
        <v>17</v>
      </c>
      <c r="O237" s="16">
        <f>[1]武器表!$K237</f>
        <v>14</v>
      </c>
      <c r="P237" s="16">
        <f>[1]武器表!$L237</f>
        <v>11</v>
      </c>
      <c r="Q237" s="16">
        <f>[1]武器表!$M237</f>
        <v>12</v>
      </c>
      <c r="R237" s="16">
        <f>[1]武器表!$N237</f>
        <v>38</v>
      </c>
      <c r="S237" s="16">
        <f>[1]武器表!$O237</f>
        <v>10</v>
      </c>
      <c r="T237" s="16">
        <f>[1]武器表!$P237</f>
        <v>9</v>
      </c>
      <c r="U237" s="20">
        <f>[1]武器表!$Q237</f>
        <v>4.4999999999999998E-2</v>
      </c>
      <c r="V237" s="20">
        <f>[1]武器表!$R237</f>
        <v>2.5000000000000001E-2</v>
      </c>
      <c r="W237" s="20">
        <f>[1]武器表!$S237</f>
        <v>1.4999999999999999E-2</v>
      </c>
      <c r="X237" s="20">
        <f>[1]武器表!$AB237</f>
        <v>0.10133333333333333</v>
      </c>
      <c r="Y237" s="16">
        <f>[1]武器表!V237</f>
        <v>5</v>
      </c>
      <c r="Z237" s="16">
        <f>[1]武器表!W237</f>
        <v>7</v>
      </c>
      <c r="AA237" s="16">
        <f>[1]武器表!X237</f>
        <v>7</v>
      </c>
      <c r="AB237" s="16">
        <f>[1]武器表!Y237</f>
        <v>7</v>
      </c>
      <c r="AC237" s="16">
        <f>[1]武器表!Z237</f>
        <v>8</v>
      </c>
      <c r="AD237" s="16">
        <f>[1]武器表!AA237</f>
        <v>21</v>
      </c>
      <c r="AE237" s="20">
        <f t="shared" si="49"/>
        <v>8.1066666666666676E-2</v>
      </c>
      <c r="AF237" s="20">
        <f t="shared" si="50"/>
        <v>8.1066666666666676E-2</v>
      </c>
      <c r="AG237" s="20">
        <f t="shared" si="51"/>
        <v>8.1066666666666676E-2</v>
      </c>
      <c r="AH237" s="20">
        <f t="shared" si="52"/>
        <v>8.1066666666666676E-2</v>
      </c>
      <c r="AI237" s="20">
        <f t="shared" si="53"/>
        <v>8.1066666666666676E-2</v>
      </c>
      <c r="AJ237" s="21"/>
    </row>
    <row r="238" spans="2:36" x14ac:dyDescent="0.2">
      <c r="B238" s="16">
        <v>236</v>
      </c>
      <c r="C238" s="16" t="str">
        <f t="shared" ca="1" si="43"/>
        <v>IC1113</v>
      </c>
      <c r="D238" s="16" t="str">
        <f t="shared" ca="1" si="48"/>
        <v>犀利的混乱烟斗</v>
      </c>
      <c r="E238" s="16" t="str">
        <f t="shared" ca="1" si="44"/>
        <v>犀利的</v>
      </c>
      <c r="F238" s="16" t="str">
        <f t="shared" ca="1" si="45"/>
        <v>混乱</v>
      </c>
      <c r="G238" s="16" t="str">
        <f t="shared" ca="1" si="46"/>
        <v>烟斗</v>
      </c>
      <c r="H238" s="16" t="str">
        <f t="shared" si="55"/>
        <v>a</v>
      </c>
      <c r="I238" s="19" t="s">
        <v>26</v>
      </c>
      <c r="J238" s="3" t="s">
        <v>34</v>
      </c>
      <c r="K238" s="16">
        <f t="shared" si="47"/>
        <v>10</v>
      </c>
      <c r="L238" s="16">
        <f t="shared" si="54"/>
        <v>4</v>
      </c>
      <c r="M238" s="16">
        <f>[1]武器表!$I238</f>
        <v>55</v>
      </c>
      <c r="N238" s="16">
        <f>[1]武器表!$J238</f>
        <v>23</v>
      </c>
      <c r="O238" s="16">
        <f>[1]武器表!$K238</f>
        <v>19</v>
      </c>
      <c r="P238" s="16">
        <f>[1]武器表!$L238</f>
        <v>14</v>
      </c>
      <c r="Q238" s="16">
        <f>[1]武器表!$M238</f>
        <v>16</v>
      </c>
      <c r="R238" s="16">
        <f>[1]武器表!$N238</f>
        <v>51</v>
      </c>
      <c r="S238" s="16">
        <f>[1]武器表!$O238</f>
        <v>13</v>
      </c>
      <c r="T238" s="16">
        <f>[1]武器表!$P238</f>
        <v>12</v>
      </c>
      <c r="U238" s="20">
        <f>[1]武器表!$Q238</f>
        <v>0.06</v>
      </c>
      <c r="V238" s="20">
        <f>[1]武器表!$R238</f>
        <v>3.2500000000000001E-2</v>
      </c>
      <c r="W238" s="20">
        <f>[1]武器表!$S238</f>
        <v>0.02</v>
      </c>
      <c r="X238" s="20">
        <f>[1]武器表!$AB238</f>
        <v>0.13533333333333333</v>
      </c>
      <c r="Y238" s="16">
        <f>[1]武器表!V238</f>
        <v>7</v>
      </c>
      <c r="Z238" s="16">
        <f>[1]武器表!W238</f>
        <v>10</v>
      </c>
      <c r="AA238" s="16">
        <f>[1]武器表!X238</f>
        <v>10</v>
      </c>
      <c r="AB238" s="16">
        <f>[1]武器表!Y238</f>
        <v>10</v>
      </c>
      <c r="AC238" s="16">
        <f>[1]武器表!Z238</f>
        <v>11</v>
      </c>
      <c r="AD238" s="16">
        <f>[1]武器表!AA238</f>
        <v>28</v>
      </c>
      <c r="AE238" s="20">
        <f t="shared" si="49"/>
        <v>0.10826666666666668</v>
      </c>
      <c r="AF238" s="20">
        <f t="shared" si="50"/>
        <v>0.10826666666666668</v>
      </c>
      <c r="AG238" s="20">
        <f t="shared" si="51"/>
        <v>0.10826666666666668</v>
      </c>
      <c r="AH238" s="20">
        <f t="shared" si="52"/>
        <v>0.10826666666666668</v>
      </c>
      <c r="AI238" s="20">
        <f t="shared" si="53"/>
        <v>0.10826666666666668</v>
      </c>
      <c r="AJ238" s="21"/>
    </row>
    <row r="239" spans="2:36" x14ac:dyDescent="0.2">
      <c r="B239" s="16">
        <v>237</v>
      </c>
      <c r="C239" s="16" t="str">
        <f t="shared" ca="1" si="43"/>
        <v>IC1143</v>
      </c>
      <c r="D239" s="16" t="str">
        <f t="shared" ca="1" si="48"/>
        <v>闪耀的晨曦烟斗</v>
      </c>
      <c r="E239" s="16" t="str">
        <f t="shared" ca="1" si="44"/>
        <v>闪耀的</v>
      </c>
      <c r="F239" s="16" t="str">
        <f t="shared" ca="1" si="45"/>
        <v>晨曦</v>
      </c>
      <c r="G239" s="16" t="str">
        <f t="shared" ca="1" si="46"/>
        <v>烟斗</v>
      </c>
      <c r="H239" s="16" t="str">
        <f t="shared" si="55"/>
        <v>a</v>
      </c>
      <c r="I239" s="19" t="s">
        <v>26</v>
      </c>
      <c r="J239" s="3" t="s">
        <v>34</v>
      </c>
      <c r="K239" s="16">
        <f t="shared" si="47"/>
        <v>10</v>
      </c>
      <c r="L239" s="16">
        <f t="shared" si="54"/>
        <v>5</v>
      </c>
      <c r="M239" s="16">
        <f>[1]武器表!$I239</f>
        <v>69</v>
      </c>
      <c r="N239" s="16">
        <f>[1]武器表!$J239</f>
        <v>29</v>
      </c>
      <c r="O239" s="16">
        <f>[1]武器表!$K239</f>
        <v>24</v>
      </c>
      <c r="P239" s="16">
        <f>[1]武器表!$L239</f>
        <v>18</v>
      </c>
      <c r="Q239" s="16">
        <f>[1]武器表!$M239</f>
        <v>20</v>
      </c>
      <c r="R239" s="16">
        <f>[1]武器表!$N239</f>
        <v>63</v>
      </c>
      <c r="S239" s="16">
        <f>[1]武器表!$O239</f>
        <v>16</v>
      </c>
      <c r="T239" s="16">
        <f>[1]武器表!$P239</f>
        <v>15</v>
      </c>
      <c r="U239" s="20">
        <f>[1]武器表!$Q239</f>
        <v>7.4999999999999997E-2</v>
      </c>
      <c r="V239" s="20">
        <f>[1]武器表!$R239</f>
        <v>0.04</v>
      </c>
      <c r="W239" s="20">
        <f>[1]武器表!$S239</f>
        <v>2.5000000000000001E-2</v>
      </c>
      <c r="X239" s="20">
        <f>[1]武器表!$AB239</f>
        <v>0.16933333333333334</v>
      </c>
      <c r="Y239" s="16">
        <f>[1]武器表!V239</f>
        <v>8</v>
      </c>
      <c r="Z239" s="16">
        <f>[1]武器表!W239</f>
        <v>12</v>
      </c>
      <c r="AA239" s="16">
        <f>[1]武器表!X239</f>
        <v>12</v>
      </c>
      <c r="AB239" s="16">
        <f>[1]武器表!Y239</f>
        <v>12</v>
      </c>
      <c r="AC239" s="16">
        <f>[1]武器表!Z239</f>
        <v>14</v>
      </c>
      <c r="AD239" s="16">
        <f>[1]武器表!AA239</f>
        <v>35</v>
      </c>
      <c r="AE239" s="20">
        <f t="shared" si="49"/>
        <v>0.13546666666666668</v>
      </c>
      <c r="AF239" s="20">
        <f t="shared" si="50"/>
        <v>0.13546666666666668</v>
      </c>
      <c r="AG239" s="20">
        <f t="shared" si="51"/>
        <v>0.13546666666666668</v>
      </c>
      <c r="AH239" s="20">
        <f t="shared" si="52"/>
        <v>0.13546666666666668</v>
      </c>
      <c r="AI239" s="20">
        <f t="shared" si="53"/>
        <v>0.13546666666666668</v>
      </c>
      <c r="AJ239" s="21"/>
    </row>
    <row r="240" spans="2:36" x14ac:dyDescent="0.2">
      <c r="B240" s="16">
        <v>238</v>
      </c>
      <c r="C240" s="16" t="str">
        <f t="shared" ca="1" si="43"/>
        <v>IC1106</v>
      </c>
      <c r="D240" s="16" t="str">
        <f t="shared" ca="1" si="48"/>
        <v>精致的言语烟斗</v>
      </c>
      <c r="E240" s="16" t="str">
        <f t="shared" ca="1" si="44"/>
        <v>精致的</v>
      </c>
      <c r="F240" s="16" t="str">
        <f t="shared" ca="1" si="45"/>
        <v>言语</v>
      </c>
      <c r="G240" s="16" t="str">
        <f t="shared" ca="1" si="46"/>
        <v>烟斗</v>
      </c>
      <c r="H240" s="16" t="str">
        <f t="shared" si="55"/>
        <v>a</v>
      </c>
      <c r="I240" s="19" t="s">
        <v>26</v>
      </c>
      <c r="J240" s="3" t="s">
        <v>34</v>
      </c>
      <c r="K240" s="16">
        <f t="shared" si="47"/>
        <v>10</v>
      </c>
      <c r="L240" s="16">
        <f t="shared" si="54"/>
        <v>6</v>
      </c>
      <c r="M240" s="16">
        <f>[1]武器表!$I240</f>
        <v>83</v>
      </c>
      <c r="N240" s="16">
        <f>[1]武器表!$J240</f>
        <v>35</v>
      </c>
      <c r="O240" s="16">
        <f>[1]武器表!$K240</f>
        <v>29</v>
      </c>
      <c r="P240" s="16">
        <f>[1]武器表!$L240</f>
        <v>22</v>
      </c>
      <c r="Q240" s="16">
        <f>[1]武器表!$M240</f>
        <v>24</v>
      </c>
      <c r="R240" s="16">
        <f>[1]武器表!$N240</f>
        <v>76</v>
      </c>
      <c r="S240" s="16">
        <f>[1]武器表!$O240</f>
        <v>19</v>
      </c>
      <c r="T240" s="16">
        <f>[1]武器表!$P240</f>
        <v>18</v>
      </c>
      <c r="U240" s="20">
        <f>[1]武器表!$Q240</f>
        <v>0.09</v>
      </c>
      <c r="V240" s="20">
        <f>[1]武器表!$R240</f>
        <v>4.7500000000000001E-2</v>
      </c>
      <c r="W240" s="20">
        <f>[1]武器表!$S240</f>
        <v>0.03</v>
      </c>
      <c r="X240" s="20">
        <f>[1]武器表!$AB240</f>
        <v>0.20399999999999999</v>
      </c>
      <c r="Y240" s="16">
        <f>[1]武器表!V240</f>
        <v>10</v>
      </c>
      <c r="Z240" s="16">
        <f>[1]武器表!W240</f>
        <v>14</v>
      </c>
      <c r="AA240" s="16">
        <f>[1]武器表!X240</f>
        <v>14</v>
      </c>
      <c r="AB240" s="16">
        <f>[1]武器表!Y240</f>
        <v>14</v>
      </c>
      <c r="AC240" s="16">
        <f>[1]武器表!Z240</f>
        <v>17</v>
      </c>
      <c r="AD240" s="16">
        <f>[1]武器表!AA240</f>
        <v>41</v>
      </c>
      <c r="AE240" s="20">
        <f t="shared" si="49"/>
        <v>0.16320000000000001</v>
      </c>
      <c r="AF240" s="20">
        <f t="shared" si="50"/>
        <v>0.16320000000000001</v>
      </c>
      <c r="AG240" s="20">
        <f t="shared" si="51"/>
        <v>0.16320000000000001</v>
      </c>
      <c r="AH240" s="20">
        <f t="shared" si="52"/>
        <v>0.16320000000000001</v>
      </c>
      <c r="AI240" s="20">
        <f t="shared" si="53"/>
        <v>0.16320000000000001</v>
      </c>
      <c r="AJ240" s="21"/>
    </row>
    <row r="241" spans="2:36" x14ac:dyDescent="0.2">
      <c r="B241" s="16">
        <v>239</v>
      </c>
      <c r="C241" s="16" t="str">
        <f t="shared" ca="1" si="43"/>
        <v>IC1118</v>
      </c>
      <c r="D241" s="16" t="str">
        <f t="shared" ca="1" si="48"/>
        <v>拉风的水晶烟斗</v>
      </c>
      <c r="E241" s="16" t="str">
        <f t="shared" ca="1" si="44"/>
        <v>拉风的</v>
      </c>
      <c r="F241" s="16" t="str">
        <f t="shared" ca="1" si="45"/>
        <v>水晶</v>
      </c>
      <c r="G241" s="16" t="str">
        <f t="shared" ca="1" si="46"/>
        <v>烟斗</v>
      </c>
      <c r="H241" s="16" t="str">
        <f t="shared" si="55"/>
        <v>a</v>
      </c>
      <c r="I241" s="19" t="s">
        <v>26</v>
      </c>
      <c r="J241" s="3" t="s">
        <v>34</v>
      </c>
      <c r="K241" s="16">
        <f t="shared" si="47"/>
        <v>10</v>
      </c>
      <c r="L241" s="16">
        <f t="shared" si="54"/>
        <v>7</v>
      </c>
      <c r="M241" s="16">
        <f>[1]武器表!$I241</f>
        <v>97</v>
      </c>
      <c r="N241" s="16">
        <f>[1]武器表!$J241</f>
        <v>40</v>
      </c>
      <c r="O241" s="16">
        <f>[1]武器表!$K241</f>
        <v>34</v>
      </c>
      <c r="P241" s="16">
        <f>[1]武器表!$L241</f>
        <v>25</v>
      </c>
      <c r="Q241" s="16">
        <f>[1]武器表!$M241</f>
        <v>29</v>
      </c>
      <c r="R241" s="16">
        <f>[1]武器表!$N241</f>
        <v>89</v>
      </c>
      <c r="S241" s="16">
        <f>[1]武器表!$O241</f>
        <v>23</v>
      </c>
      <c r="T241" s="16">
        <f>[1]武器表!$P241</f>
        <v>21</v>
      </c>
      <c r="U241" s="20">
        <f>[1]武器表!$Q241</f>
        <v>0.105</v>
      </c>
      <c r="V241" s="20">
        <f>[1]武器表!$R241</f>
        <v>5.7500000000000002E-2</v>
      </c>
      <c r="W241" s="20">
        <f>[1]武器表!$S241</f>
        <v>3.5000000000000003E-2</v>
      </c>
      <c r="X241" s="20">
        <f>[1]武器表!$AB241</f>
        <v>0.23866666666666667</v>
      </c>
      <c r="Y241" s="16">
        <f>[1]武器表!V241</f>
        <v>12</v>
      </c>
      <c r="Z241" s="16">
        <f>[1]武器表!W241</f>
        <v>17</v>
      </c>
      <c r="AA241" s="16">
        <f>[1]武器表!X241</f>
        <v>17</v>
      </c>
      <c r="AB241" s="16">
        <f>[1]武器表!Y241</f>
        <v>17</v>
      </c>
      <c r="AC241" s="16">
        <f>[1]武器表!Z241</f>
        <v>19</v>
      </c>
      <c r="AD241" s="16">
        <f>[1]武器表!AA241</f>
        <v>48</v>
      </c>
      <c r="AE241" s="20">
        <f t="shared" si="49"/>
        <v>0.19093333333333334</v>
      </c>
      <c r="AF241" s="20">
        <f t="shared" si="50"/>
        <v>0.19093333333333334</v>
      </c>
      <c r="AG241" s="20">
        <f t="shared" si="51"/>
        <v>0.19093333333333334</v>
      </c>
      <c r="AH241" s="20">
        <f t="shared" si="52"/>
        <v>0.19093333333333334</v>
      </c>
      <c r="AI241" s="20">
        <f t="shared" si="53"/>
        <v>0.19093333333333334</v>
      </c>
      <c r="AJ241" s="21"/>
    </row>
    <row r="242" spans="2:36" x14ac:dyDescent="0.2">
      <c r="B242" s="16">
        <v>240</v>
      </c>
      <c r="C242" s="16" t="str">
        <f t="shared" ca="1" si="43"/>
        <v>IC1113</v>
      </c>
      <c r="D242" s="16" t="str">
        <f t="shared" ca="1" si="48"/>
        <v>拉风的混乱烟斗</v>
      </c>
      <c r="E242" s="16" t="str">
        <f t="shared" ca="1" si="44"/>
        <v>拉风的</v>
      </c>
      <c r="F242" s="16" t="str">
        <f t="shared" ca="1" si="45"/>
        <v>混乱</v>
      </c>
      <c r="G242" s="16" t="str">
        <f t="shared" ca="1" si="46"/>
        <v>烟斗</v>
      </c>
      <c r="H242" s="16" t="str">
        <f t="shared" si="55"/>
        <v>a</v>
      </c>
      <c r="I242" s="19" t="s">
        <v>26</v>
      </c>
      <c r="J242" s="3" t="s">
        <v>34</v>
      </c>
      <c r="K242" s="16">
        <f t="shared" si="47"/>
        <v>10</v>
      </c>
      <c r="L242" s="16">
        <f t="shared" si="54"/>
        <v>8</v>
      </c>
      <c r="M242" s="16">
        <f>[1]武器表!$I242</f>
        <v>110</v>
      </c>
      <c r="N242" s="16">
        <f>[1]武器表!$J242</f>
        <v>46</v>
      </c>
      <c r="O242" s="16">
        <f>[1]武器表!$K242</f>
        <v>38</v>
      </c>
      <c r="P242" s="16">
        <f>[1]武器表!$L242</f>
        <v>29</v>
      </c>
      <c r="Q242" s="16">
        <f>[1]武器表!$M242</f>
        <v>33</v>
      </c>
      <c r="R242" s="16">
        <f>[1]武器表!$N242</f>
        <v>101</v>
      </c>
      <c r="S242" s="16">
        <f>[1]武器表!$O242</f>
        <v>26</v>
      </c>
      <c r="T242" s="16">
        <f>[1]武器表!$P242</f>
        <v>24</v>
      </c>
      <c r="U242" s="20">
        <f>[1]武器表!$Q242</f>
        <v>0.12</v>
      </c>
      <c r="V242" s="20">
        <f>[1]武器表!$R242</f>
        <v>6.5000000000000002E-2</v>
      </c>
      <c r="W242" s="20">
        <f>[1]武器表!$S242</f>
        <v>0.04</v>
      </c>
      <c r="X242" s="20">
        <f>[1]武器表!$AB242</f>
        <v>0.27133333333333332</v>
      </c>
      <c r="Y242" s="16">
        <f>[1]武器表!V242</f>
        <v>13</v>
      </c>
      <c r="Z242" s="16">
        <f>[1]武器表!W242</f>
        <v>19</v>
      </c>
      <c r="AA242" s="16">
        <f>[1]武器表!X242</f>
        <v>19</v>
      </c>
      <c r="AB242" s="16">
        <f>[1]武器表!Y242</f>
        <v>19</v>
      </c>
      <c r="AC242" s="16">
        <f>[1]武器表!Z242</f>
        <v>22</v>
      </c>
      <c r="AD242" s="16">
        <f>[1]武器表!AA242</f>
        <v>55</v>
      </c>
      <c r="AE242" s="20">
        <f t="shared" si="49"/>
        <v>0.21706666666666666</v>
      </c>
      <c r="AF242" s="20">
        <f t="shared" si="50"/>
        <v>0.21706666666666666</v>
      </c>
      <c r="AG242" s="20">
        <f t="shared" si="51"/>
        <v>0.21706666666666666</v>
      </c>
      <c r="AH242" s="20">
        <f t="shared" si="52"/>
        <v>0.21706666666666666</v>
      </c>
      <c r="AI242" s="20">
        <f t="shared" si="53"/>
        <v>0.21706666666666666</v>
      </c>
      <c r="AJ242" s="21"/>
    </row>
    <row r="243" spans="2:36" x14ac:dyDescent="0.2">
      <c r="B243" s="16">
        <v>241</v>
      </c>
      <c r="C243" s="16" t="str">
        <f t="shared" ca="1" si="43"/>
        <v>IC1101</v>
      </c>
      <c r="D243" s="16" t="str">
        <f t="shared" ca="1" si="48"/>
        <v>优质的白银烟斗</v>
      </c>
      <c r="E243" s="16" t="str">
        <f t="shared" ca="1" si="44"/>
        <v>优质的</v>
      </c>
      <c r="F243" s="16" t="str">
        <f t="shared" ca="1" si="45"/>
        <v>白银</v>
      </c>
      <c r="G243" s="16" t="str">
        <f t="shared" ca="1" si="46"/>
        <v>烟斗</v>
      </c>
      <c r="H243" s="16" t="str">
        <f t="shared" si="55"/>
        <v>b</v>
      </c>
      <c r="I243" s="19" t="s">
        <v>26</v>
      </c>
      <c r="J243" s="3" t="s">
        <v>34</v>
      </c>
      <c r="K243" s="16">
        <f t="shared" si="47"/>
        <v>10</v>
      </c>
      <c r="L243" s="16">
        <f t="shared" si="54"/>
        <v>1</v>
      </c>
      <c r="M243" s="16">
        <f>[1]武器表!$I243</f>
        <v>15</v>
      </c>
      <c r="N243" s="16">
        <f>[1]武器表!$J243</f>
        <v>2</v>
      </c>
      <c r="O243" s="16">
        <f>[1]武器表!$K243</f>
        <v>2</v>
      </c>
      <c r="P243" s="16">
        <f>[1]武器表!$L243</f>
        <v>2</v>
      </c>
      <c r="Q243" s="16">
        <f>[1]武器表!$M243</f>
        <v>2</v>
      </c>
      <c r="R243" s="16">
        <f>[1]武器表!$N243</f>
        <v>5</v>
      </c>
      <c r="S243" s="16">
        <f>[1]武器表!$O243</f>
        <v>1</v>
      </c>
      <c r="T243" s="16">
        <f>[1]武器表!$P243</f>
        <v>1</v>
      </c>
      <c r="U243" s="20">
        <f>[1]武器表!$Q243</f>
        <v>5.0000000000000001E-3</v>
      </c>
      <c r="V243" s="20">
        <f>[1]武器表!$R243</f>
        <v>2.5000000000000001E-3</v>
      </c>
      <c r="W243" s="20">
        <f>[1]武器表!$S243</f>
        <v>1.6666666666666666E-3</v>
      </c>
      <c r="X243" s="20">
        <f>[1]武器表!$AB243</f>
        <v>0.08</v>
      </c>
      <c r="Y243" s="16">
        <f>[1]武器表!V243</f>
        <v>1</v>
      </c>
      <c r="Z243" s="16">
        <f>[1]武器表!W243</f>
        <v>1</v>
      </c>
      <c r="AA243" s="16">
        <f>[1]武器表!X243</f>
        <v>1</v>
      </c>
      <c r="AB243" s="16">
        <f>[1]武器表!Y243</f>
        <v>1</v>
      </c>
      <c r="AC243" s="16">
        <f>[1]武器表!Z243</f>
        <v>1</v>
      </c>
      <c r="AD243" s="16">
        <f>[1]武器表!AA243</f>
        <v>3</v>
      </c>
      <c r="AE243" s="20">
        <f t="shared" si="49"/>
        <v>6.4000000000000001E-2</v>
      </c>
      <c r="AF243" s="20">
        <f t="shared" si="50"/>
        <v>6.4000000000000001E-2</v>
      </c>
      <c r="AG243" s="20">
        <f t="shared" si="51"/>
        <v>6.4000000000000001E-2</v>
      </c>
      <c r="AH243" s="20">
        <f t="shared" si="52"/>
        <v>6.4000000000000001E-2</v>
      </c>
      <c r="AI243" s="20">
        <f t="shared" si="53"/>
        <v>6.4000000000000001E-2</v>
      </c>
      <c r="AJ243" s="21"/>
    </row>
    <row r="244" spans="2:36" x14ac:dyDescent="0.2">
      <c r="B244" s="16">
        <v>242</v>
      </c>
      <c r="C244" s="16" t="str">
        <f t="shared" ca="1" si="43"/>
        <v>IC1155</v>
      </c>
      <c r="D244" s="16" t="str">
        <f t="shared" ca="1" si="48"/>
        <v>凌厉的斯塞提烟斗</v>
      </c>
      <c r="E244" s="16" t="str">
        <f t="shared" ca="1" si="44"/>
        <v>凌厉的</v>
      </c>
      <c r="F244" s="16" t="str">
        <f t="shared" ca="1" si="45"/>
        <v>斯塞提</v>
      </c>
      <c r="G244" s="16" t="str">
        <f t="shared" ca="1" si="46"/>
        <v>烟斗</v>
      </c>
      <c r="H244" s="16" t="str">
        <f t="shared" si="55"/>
        <v>b</v>
      </c>
      <c r="I244" s="19" t="s">
        <v>26</v>
      </c>
      <c r="J244" s="3" t="s">
        <v>34</v>
      </c>
      <c r="K244" s="16">
        <f t="shared" si="47"/>
        <v>10</v>
      </c>
      <c r="L244" s="16">
        <f t="shared" si="54"/>
        <v>2</v>
      </c>
      <c r="M244" s="16">
        <f>[1]武器表!$I244</f>
        <v>30</v>
      </c>
      <c r="N244" s="16">
        <f>[1]武器表!$J244</f>
        <v>5</v>
      </c>
      <c r="O244" s="16">
        <f>[1]武器表!$K244</f>
        <v>4</v>
      </c>
      <c r="P244" s="16">
        <f>[1]武器表!$L244</f>
        <v>3</v>
      </c>
      <c r="Q244" s="16">
        <f>[1]武器表!$M244</f>
        <v>3</v>
      </c>
      <c r="R244" s="16">
        <f>[1]武器表!$N244</f>
        <v>11</v>
      </c>
      <c r="S244" s="16">
        <f>[1]武器表!$O244</f>
        <v>3</v>
      </c>
      <c r="T244" s="16">
        <f>[1]武器表!$P244</f>
        <v>3</v>
      </c>
      <c r="U244" s="20">
        <f>[1]武器表!$Q244</f>
        <v>1.4999999999999999E-2</v>
      </c>
      <c r="V244" s="20">
        <f>[1]武器表!$R244</f>
        <v>7.4999999999999997E-3</v>
      </c>
      <c r="W244" s="20">
        <f>[1]武器表!$S244</f>
        <v>5.0000000000000001E-3</v>
      </c>
      <c r="X244" s="20">
        <f>[1]武器表!$AB244</f>
        <v>0.08</v>
      </c>
      <c r="Y244" s="16">
        <f>[1]武器表!V244</f>
        <v>1</v>
      </c>
      <c r="Z244" s="16">
        <f>[1]武器表!W244</f>
        <v>2</v>
      </c>
      <c r="AA244" s="16">
        <f>[1]武器表!X244</f>
        <v>2</v>
      </c>
      <c r="AB244" s="16">
        <f>[1]武器表!Y244</f>
        <v>2</v>
      </c>
      <c r="AC244" s="16">
        <f>[1]武器表!Z244</f>
        <v>2</v>
      </c>
      <c r="AD244" s="16">
        <f>[1]武器表!AA244</f>
        <v>6</v>
      </c>
      <c r="AE244" s="20">
        <f t="shared" si="49"/>
        <v>6.4000000000000001E-2</v>
      </c>
      <c r="AF244" s="20">
        <f t="shared" si="50"/>
        <v>6.4000000000000001E-2</v>
      </c>
      <c r="AG244" s="20">
        <f t="shared" si="51"/>
        <v>6.4000000000000001E-2</v>
      </c>
      <c r="AH244" s="20">
        <f t="shared" si="52"/>
        <v>6.4000000000000001E-2</v>
      </c>
      <c r="AI244" s="20">
        <f t="shared" si="53"/>
        <v>6.4000000000000001E-2</v>
      </c>
      <c r="AJ244" s="21"/>
    </row>
    <row r="245" spans="2:36" x14ac:dyDescent="0.2">
      <c r="B245" s="16">
        <v>243</v>
      </c>
      <c r="C245" s="16" t="str">
        <f t="shared" ca="1" si="43"/>
        <v>IC1113</v>
      </c>
      <c r="D245" s="16" t="str">
        <f t="shared" ca="1" si="48"/>
        <v>凌厉的虚幻烟斗</v>
      </c>
      <c r="E245" s="16" t="str">
        <f t="shared" ca="1" si="44"/>
        <v>凌厉的</v>
      </c>
      <c r="F245" s="16" t="str">
        <f t="shared" ca="1" si="45"/>
        <v>虚幻</v>
      </c>
      <c r="G245" s="16" t="str">
        <f t="shared" ca="1" si="46"/>
        <v>烟斗</v>
      </c>
      <c r="H245" s="16" t="str">
        <f t="shared" si="55"/>
        <v>b</v>
      </c>
      <c r="I245" s="19" t="s">
        <v>26</v>
      </c>
      <c r="J245" s="3" t="s">
        <v>34</v>
      </c>
      <c r="K245" s="16">
        <f t="shared" si="47"/>
        <v>10</v>
      </c>
      <c r="L245" s="16">
        <f t="shared" si="54"/>
        <v>3</v>
      </c>
      <c r="M245" s="16">
        <f>[1]武器表!$I245</f>
        <v>45</v>
      </c>
      <c r="N245" s="16">
        <f>[1]武器表!$J245</f>
        <v>7</v>
      </c>
      <c r="O245" s="16">
        <f>[1]武器表!$K245</f>
        <v>6</v>
      </c>
      <c r="P245" s="16">
        <f>[1]武器表!$L245</f>
        <v>5</v>
      </c>
      <c r="Q245" s="16">
        <f>[1]武器表!$M245</f>
        <v>5</v>
      </c>
      <c r="R245" s="16">
        <f>[1]武器表!$N245</f>
        <v>16</v>
      </c>
      <c r="S245" s="16">
        <f>[1]武器表!$O245</f>
        <v>4</v>
      </c>
      <c r="T245" s="16">
        <f>[1]武器表!$P245</f>
        <v>4</v>
      </c>
      <c r="U245" s="20">
        <f>[1]武器表!$Q245</f>
        <v>0.02</v>
      </c>
      <c r="V245" s="20">
        <f>[1]武器表!$R245</f>
        <v>0.01</v>
      </c>
      <c r="W245" s="20">
        <f>[1]武器表!$S245</f>
        <v>6.6666666666666662E-3</v>
      </c>
      <c r="X245" s="20">
        <f>[1]武器表!$AB245</f>
        <v>0.08</v>
      </c>
      <c r="Y245" s="16">
        <f>[1]武器表!V245</f>
        <v>2</v>
      </c>
      <c r="Z245" s="16">
        <f>[1]武器表!W245</f>
        <v>3</v>
      </c>
      <c r="AA245" s="16">
        <f>[1]武器表!X245</f>
        <v>3</v>
      </c>
      <c r="AB245" s="16">
        <f>[1]武器表!Y245</f>
        <v>3</v>
      </c>
      <c r="AC245" s="16">
        <f>[1]武器表!Z245</f>
        <v>3</v>
      </c>
      <c r="AD245" s="16">
        <f>[1]武器表!AA245</f>
        <v>9</v>
      </c>
      <c r="AE245" s="20">
        <f t="shared" si="49"/>
        <v>6.4000000000000001E-2</v>
      </c>
      <c r="AF245" s="20">
        <f t="shared" si="50"/>
        <v>6.4000000000000001E-2</v>
      </c>
      <c r="AG245" s="20">
        <f t="shared" si="51"/>
        <v>6.4000000000000001E-2</v>
      </c>
      <c r="AH245" s="20">
        <f t="shared" si="52"/>
        <v>6.4000000000000001E-2</v>
      </c>
      <c r="AI245" s="20">
        <f t="shared" si="53"/>
        <v>6.4000000000000001E-2</v>
      </c>
      <c r="AJ245" s="21"/>
    </row>
    <row r="246" spans="2:36" x14ac:dyDescent="0.2">
      <c r="B246" s="16">
        <v>244</v>
      </c>
      <c r="C246" s="16" t="str">
        <f t="shared" ca="1" si="43"/>
        <v>IC1106</v>
      </c>
      <c r="D246" s="16" t="str">
        <f t="shared" ca="1" si="48"/>
        <v>发亮的青铜烟斗</v>
      </c>
      <c r="E246" s="16" t="str">
        <f t="shared" ca="1" si="44"/>
        <v>发亮的</v>
      </c>
      <c r="F246" s="16" t="str">
        <f t="shared" ca="1" si="45"/>
        <v>青铜</v>
      </c>
      <c r="G246" s="16" t="str">
        <f t="shared" ca="1" si="46"/>
        <v>烟斗</v>
      </c>
      <c r="H246" s="16" t="str">
        <f t="shared" si="55"/>
        <v>b</v>
      </c>
      <c r="I246" s="19" t="s">
        <v>26</v>
      </c>
      <c r="J246" s="3" t="s">
        <v>34</v>
      </c>
      <c r="K246" s="16">
        <f t="shared" si="47"/>
        <v>10</v>
      </c>
      <c r="L246" s="16">
        <f t="shared" si="54"/>
        <v>4</v>
      </c>
      <c r="M246" s="16">
        <f>[1]武器表!$I246</f>
        <v>60</v>
      </c>
      <c r="N246" s="16">
        <f>[1]武器表!$J246</f>
        <v>10</v>
      </c>
      <c r="O246" s="16">
        <f>[1]武器表!$K246</f>
        <v>8</v>
      </c>
      <c r="P246" s="16">
        <f>[1]武器表!$L246</f>
        <v>6</v>
      </c>
      <c r="Q246" s="16">
        <f>[1]武器表!$M246</f>
        <v>7</v>
      </c>
      <c r="R246" s="16">
        <f>[1]武器表!$N246</f>
        <v>21</v>
      </c>
      <c r="S246" s="16">
        <f>[1]武器表!$O246</f>
        <v>5</v>
      </c>
      <c r="T246" s="16">
        <f>[1]武器表!$P246</f>
        <v>5</v>
      </c>
      <c r="U246" s="20">
        <f>[1]武器表!$Q246</f>
        <v>2.5000000000000001E-2</v>
      </c>
      <c r="V246" s="20">
        <f>[1]武器表!$R246</f>
        <v>1.2500000000000001E-2</v>
      </c>
      <c r="W246" s="20">
        <f>[1]武器表!$S246</f>
        <v>8.3333333333333332E-3</v>
      </c>
      <c r="X246" s="20">
        <f>[1]武器表!$AB246</f>
        <v>8.1333333333333327E-2</v>
      </c>
      <c r="Y246" s="16">
        <f>[1]武器表!V246</f>
        <v>3</v>
      </c>
      <c r="Z246" s="16">
        <f>[1]武器表!W246</f>
        <v>4</v>
      </c>
      <c r="AA246" s="16">
        <f>[1]武器表!X246</f>
        <v>4</v>
      </c>
      <c r="AB246" s="16">
        <f>[1]武器表!Y246</f>
        <v>4</v>
      </c>
      <c r="AC246" s="16">
        <f>[1]武器表!Z246</f>
        <v>5</v>
      </c>
      <c r="AD246" s="16">
        <f>[1]武器表!AA246</f>
        <v>12</v>
      </c>
      <c r="AE246" s="20">
        <f t="shared" si="49"/>
        <v>6.5066666666666662E-2</v>
      </c>
      <c r="AF246" s="20">
        <f t="shared" si="50"/>
        <v>6.5066666666666662E-2</v>
      </c>
      <c r="AG246" s="20">
        <f t="shared" si="51"/>
        <v>6.5066666666666662E-2</v>
      </c>
      <c r="AH246" s="20">
        <f t="shared" si="52"/>
        <v>6.5066666666666662E-2</v>
      </c>
      <c r="AI246" s="20">
        <f t="shared" si="53"/>
        <v>6.5066666666666662E-2</v>
      </c>
      <c r="AJ246" s="21"/>
    </row>
    <row r="247" spans="2:36" x14ac:dyDescent="0.2">
      <c r="B247" s="16">
        <v>245</v>
      </c>
      <c r="C247" s="16" t="str">
        <f t="shared" ca="1" si="43"/>
        <v>IC1106</v>
      </c>
      <c r="D247" s="16" t="str">
        <f t="shared" ca="1" si="48"/>
        <v>凌厉的白银烟斗</v>
      </c>
      <c r="E247" s="16" t="str">
        <f t="shared" ca="1" si="44"/>
        <v>凌厉的</v>
      </c>
      <c r="F247" s="16" t="str">
        <f t="shared" ca="1" si="45"/>
        <v>白银</v>
      </c>
      <c r="G247" s="16" t="str">
        <f t="shared" ca="1" si="46"/>
        <v>烟斗</v>
      </c>
      <c r="H247" s="16" t="str">
        <f t="shared" si="55"/>
        <v>b</v>
      </c>
      <c r="I247" s="19" t="s">
        <v>26</v>
      </c>
      <c r="J247" s="3" t="s">
        <v>34</v>
      </c>
      <c r="K247" s="16">
        <f t="shared" si="47"/>
        <v>10</v>
      </c>
      <c r="L247" s="16">
        <f t="shared" si="54"/>
        <v>5</v>
      </c>
      <c r="M247" s="16">
        <f>[1]武器表!$I247</f>
        <v>75</v>
      </c>
      <c r="N247" s="16">
        <f>[1]武器表!$J247</f>
        <v>12</v>
      </c>
      <c r="O247" s="16">
        <f>[1]武器表!$K247</f>
        <v>10</v>
      </c>
      <c r="P247" s="16">
        <f>[1]武器表!$L247</f>
        <v>8</v>
      </c>
      <c r="Q247" s="16">
        <f>[1]武器表!$M247</f>
        <v>9</v>
      </c>
      <c r="R247" s="16">
        <f>[1]武器表!$N247</f>
        <v>26</v>
      </c>
      <c r="S247" s="16">
        <f>[1]武器表!$O247</f>
        <v>7</v>
      </c>
      <c r="T247" s="16">
        <f>[1]武器表!$P247</f>
        <v>6</v>
      </c>
      <c r="U247" s="20">
        <f>[1]武器表!$Q247</f>
        <v>0.03</v>
      </c>
      <c r="V247" s="20">
        <f>[1]武器表!$R247</f>
        <v>1.7500000000000002E-2</v>
      </c>
      <c r="W247" s="20">
        <f>[1]武器表!$S247</f>
        <v>0.01</v>
      </c>
      <c r="X247" s="20">
        <f>[1]武器表!$AB247</f>
        <v>0.10199999999999999</v>
      </c>
      <c r="Y247" s="16">
        <f>[1]武器表!V247</f>
        <v>4</v>
      </c>
      <c r="Z247" s="16">
        <f>[1]武器表!W247</f>
        <v>5</v>
      </c>
      <c r="AA247" s="16">
        <f>[1]武器表!X247</f>
        <v>5</v>
      </c>
      <c r="AB247" s="16">
        <f>[1]武器表!Y247</f>
        <v>5</v>
      </c>
      <c r="AC247" s="16">
        <f>[1]武器表!Z247</f>
        <v>6</v>
      </c>
      <c r="AD247" s="16">
        <f>[1]武器表!AA247</f>
        <v>14</v>
      </c>
      <c r="AE247" s="20">
        <f t="shared" si="49"/>
        <v>8.1600000000000006E-2</v>
      </c>
      <c r="AF247" s="20">
        <f t="shared" si="50"/>
        <v>8.1600000000000006E-2</v>
      </c>
      <c r="AG247" s="20">
        <f t="shared" si="51"/>
        <v>8.1600000000000006E-2</v>
      </c>
      <c r="AH247" s="20">
        <f t="shared" si="52"/>
        <v>8.1600000000000006E-2</v>
      </c>
      <c r="AI247" s="20">
        <f t="shared" si="53"/>
        <v>8.1600000000000006E-2</v>
      </c>
      <c r="AJ247" s="21"/>
    </row>
    <row r="248" spans="2:36" x14ac:dyDescent="0.2">
      <c r="B248" s="16">
        <v>246</v>
      </c>
      <c r="C248" s="16" t="str">
        <f t="shared" ca="1" si="43"/>
        <v>IC1103</v>
      </c>
      <c r="D248" s="16" t="str">
        <f t="shared" ca="1" si="48"/>
        <v>发亮的混乱烟斗</v>
      </c>
      <c r="E248" s="16" t="str">
        <f t="shared" ca="1" si="44"/>
        <v>发亮的</v>
      </c>
      <c r="F248" s="16" t="str">
        <f t="shared" ca="1" si="45"/>
        <v>混乱</v>
      </c>
      <c r="G248" s="16" t="str">
        <f t="shared" ca="1" si="46"/>
        <v>烟斗</v>
      </c>
      <c r="H248" s="16" t="str">
        <f t="shared" si="55"/>
        <v>b</v>
      </c>
      <c r="I248" s="19" t="s">
        <v>26</v>
      </c>
      <c r="J248" s="3" t="s">
        <v>34</v>
      </c>
      <c r="K248" s="16">
        <f t="shared" si="47"/>
        <v>10</v>
      </c>
      <c r="L248" s="16">
        <f t="shared" si="54"/>
        <v>6</v>
      </c>
      <c r="M248" s="16">
        <f>[1]武器表!$I248</f>
        <v>90</v>
      </c>
      <c r="N248" s="16">
        <f>[1]武器表!$J248</f>
        <v>14</v>
      </c>
      <c r="O248" s="16">
        <f>[1]武器表!$K248</f>
        <v>12</v>
      </c>
      <c r="P248" s="16">
        <f>[1]武器表!$L248</f>
        <v>9</v>
      </c>
      <c r="Q248" s="16">
        <f>[1]武器表!$M248</f>
        <v>10</v>
      </c>
      <c r="R248" s="16">
        <f>[1]武器表!$N248</f>
        <v>32</v>
      </c>
      <c r="S248" s="16">
        <f>[1]武器表!$O248</f>
        <v>8</v>
      </c>
      <c r="T248" s="16">
        <f>[1]武器表!$P248</f>
        <v>8</v>
      </c>
      <c r="U248" s="20">
        <f>[1]武器表!$Q248</f>
        <v>0.04</v>
      </c>
      <c r="V248" s="20">
        <f>[1]武器表!$R248</f>
        <v>0.02</v>
      </c>
      <c r="W248" s="20">
        <f>[1]武器表!$S248</f>
        <v>1.3333333333333332E-2</v>
      </c>
      <c r="X248" s="20">
        <f>[1]武器表!$AB248</f>
        <v>0.122</v>
      </c>
      <c r="Y248" s="16">
        <f>[1]武器表!V248</f>
        <v>4</v>
      </c>
      <c r="Z248" s="16">
        <f>[1]武器表!W248</f>
        <v>6</v>
      </c>
      <c r="AA248" s="16">
        <f>[1]武器表!X248</f>
        <v>6</v>
      </c>
      <c r="AB248" s="16">
        <f>[1]武器表!Y248</f>
        <v>6</v>
      </c>
      <c r="AC248" s="16">
        <f>[1]武器表!Z248</f>
        <v>7</v>
      </c>
      <c r="AD248" s="16">
        <f>[1]武器表!AA248</f>
        <v>17</v>
      </c>
      <c r="AE248" s="20">
        <f t="shared" si="49"/>
        <v>9.7600000000000006E-2</v>
      </c>
      <c r="AF248" s="20">
        <f t="shared" si="50"/>
        <v>9.7600000000000006E-2</v>
      </c>
      <c r="AG248" s="20">
        <f t="shared" si="51"/>
        <v>9.7600000000000006E-2</v>
      </c>
      <c r="AH248" s="20">
        <f t="shared" si="52"/>
        <v>9.7600000000000006E-2</v>
      </c>
      <c r="AI248" s="20">
        <f t="shared" si="53"/>
        <v>9.7600000000000006E-2</v>
      </c>
      <c r="AJ248" s="21"/>
    </row>
    <row r="249" spans="2:36" x14ac:dyDescent="0.2">
      <c r="B249" s="16">
        <v>247</v>
      </c>
      <c r="C249" s="16" t="str">
        <f t="shared" ca="1" si="43"/>
        <v>IC1103</v>
      </c>
      <c r="D249" s="16" t="str">
        <f t="shared" ca="1" si="48"/>
        <v>优质的青铜烟斗</v>
      </c>
      <c r="E249" s="16" t="str">
        <f t="shared" ca="1" si="44"/>
        <v>优质的</v>
      </c>
      <c r="F249" s="16" t="str">
        <f t="shared" ca="1" si="45"/>
        <v>青铜</v>
      </c>
      <c r="G249" s="16" t="str">
        <f t="shared" ca="1" si="46"/>
        <v>烟斗</v>
      </c>
      <c r="H249" s="16" t="str">
        <f t="shared" si="55"/>
        <v>b</v>
      </c>
      <c r="I249" s="19" t="s">
        <v>26</v>
      </c>
      <c r="J249" s="3" t="s">
        <v>34</v>
      </c>
      <c r="K249" s="16">
        <f t="shared" si="47"/>
        <v>10</v>
      </c>
      <c r="L249" s="16">
        <f t="shared" si="54"/>
        <v>7</v>
      </c>
      <c r="M249" s="16">
        <f>[1]武器表!$I249</f>
        <v>105</v>
      </c>
      <c r="N249" s="16">
        <f>[1]武器表!$J249</f>
        <v>17</v>
      </c>
      <c r="O249" s="16">
        <f>[1]武器表!$K249</f>
        <v>14</v>
      </c>
      <c r="P249" s="16">
        <f>[1]武器表!$L249</f>
        <v>11</v>
      </c>
      <c r="Q249" s="16">
        <f>[1]武器表!$M249</f>
        <v>12</v>
      </c>
      <c r="R249" s="16">
        <f>[1]武器表!$N249</f>
        <v>37</v>
      </c>
      <c r="S249" s="16">
        <f>[1]武器表!$O249</f>
        <v>9</v>
      </c>
      <c r="T249" s="16">
        <f>[1]武器表!$P249</f>
        <v>9</v>
      </c>
      <c r="U249" s="20">
        <f>[1]武器表!$Q249</f>
        <v>4.4999999999999998E-2</v>
      </c>
      <c r="V249" s="20">
        <f>[1]武器表!$R249</f>
        <v>2.2499999999999999E-2</v>
      </c>
      <c r="W249" s="20">
        <f>[1]武器表!$S249</f>
        <v>1.4999999999999999E-2</v>
      </c>
      <c r="X249" s="20">
        <f>[1]武器表!$AB249</f>
        <v>0.14266666666666666</v>
      </c>
      <c r="Y249" s="16">
        <f>[1]武器表!V249</f>
        <v>5</v>
      </c>
      <c r="Z249" s="16">
        <f>[1]武器表!W249</f>
        <v>7</v>
      </c>
      <c r="AA249" s="16">
        <f>[1]武器表!X249</f>
        <v>7</v>
      </c>
      <c r="AB249" s="16">
        <f>[1]武器表!Y249</f>
        <v>7</v>
      </c>
      <c r="AC249" s="16">
        <f>[1]武器表!Z249</f>
        <v>8</v>
      </c>
      <c r="AD249" s="16">
        <f>[1]武器表!AA249</f>
        <v>20</v>
      </c>
      <c r="AE249" s="20">
        <f t="shared" si="49"/>
        <v>0.11413333333333334</v>
      </c>
      <c r="AF249" s="20">
        <f t="shared" si="50"/>
        <v>0.11413333333333334</v>
      </c>
      <c r="AG249" s="20">
        <f t="shared" si="51"/>
        <v>0.11413333333333334</v>
      </c>
      <c r="AH249" s="20">
        <f t="shared" si="52"/>
        <v>0.11413333333333334</v>
      </c>
      <c r="AI249" s="20">
        <f t="shared" si="53"/>
        <v>0.11413333333333334</v>
      </c>
      <c r="AJ249" s="21"/>
    </row>
    <row r="250" spans="2:36" x14ac:dyDescent="0.2">
      <c r="B250" s="16">
        <v>248</v>
      </c>
      <c r="C250" s="16" t="str">
        <f t="shared" ca="1" si="43"/>
        <v>IC1155</v>
      </c>
      <c r="D250" s="16" t="str">
        <f t="shared" ca="1" si="48"/>
        <v>凌厉的晨曦烟斗</v>
      </c>
      <c r="E250" s="16" t="str">
        <f t="shared" ca="1" si="44"/>
        <v>凌厉的</v>
      </c>
      <c r="F250" s="16" t="str">
        <f t="shared" ca="1" si="45"/>
        <v>晨曦</v>
      </c>
      <c r="G250" s="16" t="str">
        <f t="shared" ca="1" si="46"/>
        <v>烟斗</v>
      </c>
      <c r="H250" s="16" t="str">
        <f t="shared" si="55"/>
        <v>b</v>
      </c>
      <c r="I250" s="19" t="s">
        <v>26</v>
      </c>
      <c r="J250" s="3" t="s">
        <v>34</v>
      </c>
      <c r="K250" s="16">
        <f t="shared" si="47"/>
        <v>10</v>
      </c>
      <c r="L250" s="16">
        <f t="shared" si="54"/>
        <v>8</v>
      </c>
      <c r="M250" s="16">
        <f>[1]武器表!$I250</f>
        <v>120</v>
      </c>
      <c r="N250" s="16">
        <f>[1]武器表!$J250</f>
        <v>19</v>
      </c>
      <c r="O250" s="16">
        <f>[1]武器表!$K250</f>
        <v>16</v>
      </c>
      <c r="P250" s="16">
        <f>[1]武器表!$L250</f>
        <v>12</v>
      </c>
      <c r="Q250" s="16">
        <f>[1]武器表!$M250</f>
        <v>14</v>
      </c>
      <c r="R250" s="16">
        <f>[1]武器表!$N250</f>
        <v>42</v>
      </c>
      <c r="S250" s="16">
        <f>[1]武器表!$O250</f>
        <v>11</v>
      </c>
      <c r="T250" s="16">
        <f>[1]武器表!$P250</f>
        <v>10</v>
      </c>
      <c r="U250" s="20">
        <f>[1]武器表!$Q250</f>
        <v>0.05</v>
      </c>
      <c r="V250" s="20">
        <f>[1]武器表!$R250</f>
        <v>2.75E-2</v>
      </c>
      <c r="W250" s="20">
        <f>[1]武器表!$S250</f>
        <v>1.6666666666666666E-2</v>
      </c>
      <c r="X250" s="20">
        <f>[1]武器表!$AB250</f>
        <v>0.16266666666666665</v>
      </c>
      <c r="Y250" s="16">
        <f>[1]武器表!V250</f>
        <v>6</v>
      </c>
      <c r="Z250" s="16">
        <f>[1]武器表!W250</f>
        <v>8</v>
      </c>
      <c r="AA250" s="16">
        <f>[1]武器表!X250</f>
        <v>8</v>
      </c>
      <c r="AB250" s="16">
        <f>[1]武器表!Y250</f>
        <v>8</v>
      </c>
      <c r="AC250" s="16">
        <f>[1]武器表!Z250</f>
        <v>9</v>
      </c>
      <c r="AD250" s="16">
        <f>[1]武器表!AA250</f>
        <v>23</v>
      </c>
      <c r="AE250" s="20">
        <f t="shared" si="49"/>
        <v>0.13013333333333332</v>
      </c>
      <c r="AF250" s="20">
        <f t="shared" si="50"/>
        <v>0.13013333333333332</v>
      </c>
      <c r="AG250" s="20">
        <f t="shared" si="51"/>
        <v>0.13013333333333332</v>
      </c>
      <c r="AH250" s="20">
        <f t="shared" si="52"/>
        <v>0.13013333333333332</v>
      </c>
      <c r="AI250" s="20">
        <f t="shared" si="53"/>
        <v>0.13013333333333332</v>
      </c>
      <c r="AJ250" s="21"/>
    </row>
    <row r="251" spans="2:36" x14ac:dyDescent="0.2">
      <c r="B251" s="16">
        <v>249</v>
      </c>
      <c r="C251" s="16" t="str">
        <f t="shared" ca="1" si="43"/>
        <v>IC1103</v>
      </c>
      <c r="D251" s="16" t="str">
        <f t="shared" ca="1" si="48"/>
        <v>初级的女神烟斗</v>
      </c>
      <c r="E251" s="16" t="str">
        <f t="shared" ca="1" si="44"/>
        <v>初级的</v>
      </c>
      <c r="F251" s="16" t="str">
        <f t="shared" ca="1" si="45"/>
        <v>女神</v>
      </c>
      <c r="G251" s="16" t="str">
        <f t="shared" ca="1" si="46"/>
        <v>烟斗</v>
      </c>
      <c r="H251" s="16" t="str">
        <f t="shared" si="55"/>
        <v>c</v>
      </c>
      <c r="I251" s="19" t="s">
        <v>26</v>
      </c>
      <c r="J251" s="3" t="s">
        <v>34</v>
      </c>
      <c r="K251" s="16">
        <f t="shared" si="47"/>
        <v>10</v>
      </c>
      <c r="L251" s="16">
        <f t="shared" si="54"/>
        <v>1</v>
      </c>
      <c r="M251" s="16">
        <f>[1]武器表!$I251</f>
        <v>17</v>
      </c>
      <c r="N251" s="16">
        <f>[1]武器表!$J251</f>
        <v>0</v>
      </c>
      <c r="O251" s="16">
        <f>[1]武器表!$K251</f>
        <v>0</v>
      </c>
      <c r="P251" s="16">
        <f>[1]武器表!$L251</f>
        <v>0</v>
      </c>
      <c r="Q251" s="16">
        <f>[1]武器表!$M251</f>
        <v>0</v>
      </c>
      <c r="R251" s="16">
        <f>[1]武器表!$N251</f>
        <v>0</v>
      </c>
      <c r="S251" s="16">
        <f>[1]武器表!$O251</f>
        <v>0</v>
      </c>
      <c r="T251" s="16">
        <f>[1]武器表!$P251</f>
        <v>0</v>
      </c>
      <c r="U251" s="20">
        <f>[1]武器表!$Q251</f>
        <v>0</v>
      </c>
      <c r="V251" s="20">
        <f>[1]武器表!$R251</f>
        <v>0</v>
      </c>
      <c r="W251" s="20">
        <f>[1]武器表!$S251</f>
        <v>0</v>
      </c>
      <c r="X251" s="20">
        <f>[1]武器表!$AB251</f>
        <v>0</v>
      </c>
      <c r="Y251" s="16">
        <f>[1]武器表!V251</f>
        <v>0</v>
      </c>
      <c r="Z251" s="16">
        <f>[1]武器表!W251</f>
        <v>0</v>
      </c>
      <c r="AA251" s="16">
        <f>[1]武器表!X251</f>
        <v>0</v>
      </c>
      <c r="AB251" s="16">
        <f>[1]武器表!Y251</f>
        <v>0</v>
      </c>
      <c r="AC251" s="16">
        <f>[1]武器表!Z251</f>
        <v>0</v>
      </c>
      <c r="AD251" s="16">
        <f>[1]武器表!AA251</f>
        <v>0</v>
      </c>
      <c r="AE251" s="20">
        <f t="shared" si="49"/>
        <v>0</v>
      </c>
      <c r="AF251" s="20">
        <f t="shared" si="50"/>
        <v>0</v>
      </c>
      <c r="AG251" s="20">
        <f t="shared" si="51"/>
        <v>0</v>
      </c>
      <c r="AH251" s="20">
        <f t="shared" si="52"/>
        <v>0</v>
      </c>
      <c r="AI251" s="20">
        <f t="shared" si="53"/>
        <v>0</v>
      </c>
      <c r="AJ251" s="21"/>
    </row>
    <row r="252" spans="2:36" x14ac:dyDescent="0.2">
      <c r="B252" s="16">
        <v>250</v>
      </c>
      <c r="C252" s="16" t="str">
        <f t="shared" ca="1" si="43"/>
        <v>IC1155</v>
      </c>
      <c r="D252" s="16" t="str">
        <f t="shared" ca="1" si="48"/>
        <v>一般的玄铁烟斗</v>
      </c>
      <c r="E252" s="16" t="str">
        <f t="shared" ca="1" si="44"/>
        <v>一般的</v>
      </c>
      <c r="F252" s="16" t="str">
        <f t="shared" ca="1" si="45"/>
        <v>玄铁</v>
      </c>
      <c r="G252" s="16" t="str">
        <f t="shared" ca="1" si="46"/>
        <v>烟斗</v>
      </c>
      <c r="H252" s="16" t="str">
        <f t="shared" si="55"/>
        <v>c</v>
      </c>
      <c r="I252" s="19" t="s">
        <v>26</v>
      </c>
      <c r="J252" s="3" t="s">
        <v>34</v>
      </c>
      <c r="K252" s="16">
        <f t="shared" si="47"/>
        <v>10</v>
      </c>
      <c r="L252" s="16">
        <f t="shared" si="54"/>
        <v>2</v>
      </c>
      <c r="M252" s="16">
        <f>[1]武器表!$I252</f>
        <v>34</v>
      </c>
      <c r="N252" s="16">
        <f>[1]武器表!$J252</f>
        <v>0</v>
      </c>
      <c r="O252" s="16">
        <f>[1]武器表!$K252</f>
        <v>0</v>
      </c>
      <c r="P252" s="16">
        <f>[1]武器表!$L252</f>
        <v>0</v>
      </c>
      <c r="Q252" s="16">
        <f>[1]武器表!$M252</f>
        <v>0</v>
      </c>
      <c r="R252" s="16">
        <f>[1]武器表!$N252</f>
        <v>0</v>
      </c>
      <c r="S252" s="16">
        <f>[1]武器表!$O252</f>
        <v>0</v>
      </c>
      <c r="T252" s="16">
        <f>[1]武器表!$P252</f>
        <v>0</v>
      </c>
      <c r="U252" s="20">
        <f>[1]武器表!$Q252</f>
        <v>0</v>
      </c>
      <c r="V252" s="20">
        <f>[1]武器表!$R252</f>
        <v>0</v>
      </c>
      <c r="W252" s="20">
        <f>[1]武器表!$S252</f>
        <v>0</v>
      </c>
      <c r="X252" s="20">
        <f>[1]武器表!$AB252</f>
        <v>0</v>
      </c>
      <c r="Y252" s="16">
        <f>[1]武器表!V252</f>
        <v>0</v>
      </c>
      <c r="Z252" s="16">
        <f>[1]武器表!W252</f>
        <v>0</v>
      </c>
      <c r="AA252" s="16">
        <f>[1]武器表!X252</f>
        <v>0</v>
      </c>
      <c r="AB252" s="16">
        <f>[1]武器表!Y252</f>
        <v>0</v>
      </c>
      <c r="AC252" s="16">
        <f>[1]武器表!Z252</f>
        <v>0</v>
      </c>
      <c r="AD252" s="16">
        <f>[1]武器表!AA252</f>
        <v>0</v>
      </c>
      <c r="AE252" s="20">
        <f t="shared" si="49"/>
        <v>0</v>
      </c>
      <c r="AF252" s="20">
        <f t="shared" si="50"/>
        <v>0</v>
      </c>
      <c r="AG252" s="20">
        <f t="shared" si="51"/>
        <v>0</v>
      </c>
      <c r="AH252" s="20">
        <f t="shared" si="52"/>
        <v>0</v>
      </c>
      <c r="AI252" s="20">
        <f t="shared" si="53"/>
        <v>0</v>
      </c>
      <c r="AJ252" s="21"/>
    </row>
    <row r="253" spans="2:36" x14ac:dyDescent="0.2">
      <c r="B253" s="16">
        <v>251</v>
      </c>
      <c r="C253" s="16" t="str">
        <f t="shared" ca="1" si="43"/>
        <v>IC1113</v>
      </c>
      <c r="D253" s="16" t="str">
        <f t="shared" ca="1" si="48"/>
        <v>一般的虚幻烟斗</v>
      </c>
      <c r="E253" s="16" t="str">
        <f t="shared" ca="1" si="44"/>
        <v>一般的</v>
      </c>
      <c r="F253" s="16" t="str">
        <f t="shared" ca="1" si="45"/>
        <v>虚幻</v>
      </c>
      <c r="G253" s="16" t="str">
        <f t="shared" ca="1" si="46"/>
        <v>烟斗</v>
      </c>
      <c r="H253" s="16" t="str">
        <f t="shared" si="55"/>
        <v>c</v>
      </c>
      <c r="I253" s="19" t="s">
        <v>26</v>
      </c>
      <c r="J253" s="3" t="s">
        <v>34</v>
      </c>
      <c r="K253" s="16">
        <f t="shared" si="47"/>
        <v>10</v>
      </c>
      <c r="L253" s="16">
        <f t="shared" si="54"/>
        <v>3</v>
      </c>
      <c r="M253" s="16">
        <f>[1]武器表!$I253</f>
        <v>51</v>
      </c>
      <c r="N253" s="16">
        <f>[1]武器表!$J253</f>
        <v>0</v>
      </c>
      <c r="O253" s="16">
        <f>[1]武器表!$K253</f>
        <v>0</v>
      </c>
      <c r="P253" s="16">
        <f>[1]武器表!$L253</f>
        <v>0</v>
      </c>
      <c r="Q253" s="16">
        <f>[1]武器表!$M253</f>
        <v>0</v>
      </c>
      <c r="R253" s="16">
        <f>[1]武器表!$N253</f>
        <v>0</v>
      </c>
      <c r="S253" s="16">
        <f>[1]武器表!$O253</f>
        <v>0</v>
      </c>
      <c r="T253" s="16">
        <f>[1]武器表!$P253</f>
        <v>0</v>
      </c>
      <c r="U253" s="20">
        <f>[1]武器表!$Q253</f>
        <v>0</v>
      </c>
      <c r="V253" s="20">
        <f>[1]武器表!$R253</f>
        <v>0</v>
      </c>
      <c r="W253" s="20">
        <f>[1]武器表!$S253</f>
        <v>0</v>
      </c>
      <c r="X253" s="20">
        <f>[1]武器表!$AB253</f>
        <v>0</v>
      </c>
      <c r="Y253" s="16">
        <f>[1]武器表!V253</f>
        <v>0</v>
      </c>
      <c r="Z253" s="16">
        <f>[1]武器表!W253</f>
        <v>0</v>
      </c>
      <c r="AA253" s="16">
        <f>[1]武器表!X253</f>
        <v>0</v>
      </c>
      <c r="AB253" s="16">
        <f>[1]武器表!Y253</f>
        <v>0</v>
      </c>
      <c r="AC253" s="16">
        <f>[1]武器表!Z253</f>
        <v>0</v>
      </c>
      <c r="AD253" s="16">
        <f>[1]武器表!AA253</f>
        <v>0</v>
      </c>
      <c r="AE253" s="20">
        <f t="shared" si="49"/>
        <v>0</v>
      </c>
      <c r="AF253" s="20">
        <f t="shared" si="50"/>
        <v>0</v>
      </c>
      <c r="AG253" s="20">
        <f t="shared" si="51"/>
        <v>0</v>
      </c>
      <c r="AH253" s="20">
        <f t="shared" si="52"/>
        <v>0</v>
      </c>
      <c r="AI253" s="20">
        <f t="shared" si="53"/>
        <v>0</v>
      </c>
      <c r="AJ253" s="21"/>
    </row>
    <row r="254" spans="2:36" x14ac:dyDescent="0.2">
      <c r="B254" s="16">
        <v>252</v>
      </c>
      <c r="C254" s="16" t="str">
        <f t="shared" ca="1" si="43"/>
        <v>IC1101</v>
      </c>
      <c r="D254" s="16" t="str">
        <f t="shared" ca="1" si="48"/>
        <v>破旧的精钢烟斗</v>
      </c>
      <c r="E254" s="16" t="str">
        <f t="shared" ca="1" si="44"/>
        <v>破旧的</v>
      </c>
      <c r="F254" s="16" t="str">
        <f t="shared" ca="1" si="45"/>
        <v>精钢</v>
      </c>
      <c r="G254" s="16" t="str">
        <f t="shared" ca="1" si="46"/>
        <v>烟斗</v>
      </c>
      <c r="H254" s="16" t="str">
        <f t="shared" si="55"/>
        <v>c</v>
      </c>
      <c r="I254" s="19" t="s">
        <v>26</v>
      </c>
      <c r="J254" s="3" t="s">
        <v>34</v>
      </c>
      <c r="K254" s="16">
        <f t="shared" si="47"/>
        <v>10</v>
      </c>
      <c r="L254" s="16">
        <f t="shared" si="54"/>
        <v>4</v>
      </c>
      <c r="M254" s="16">
        <f>[1]武器表!$I254</f>
        <v>68</v>
      </c>
      <c r="N254" s="16">
        <f>[1]武器表!$J254</f>
        <v>0</v>
      </c>
      <c r="O254" s="16">
        <f>[1]武器表!$K254</f>
        <v>0</v>
      </c>
      <c r="P254" s="16">
        <f>[1]武器表!$L254</f>
        <v>0</v>
      </c>
      <c r="Q254" s="16">
        <f>[1]武器表!$M254</f>
        <v>0</v>
      </c>
      <c r="R254" s="16">
        <f>[1]武器表!$N254</f>
        <v>0</v>
      </c>
      <c r="S254" s="16">
        <f>[1]武器表!$O254</f>
        <v>0</v>
      </c>
      <c r="T254" s="16">
        <f>[1]武器表!$P254</f>
        <v>0</v>
      </c>
      <c r="U254" s="20">
        <f>[1]武器表!$Q254</f>
        <v>0</v>
      </c>
      <c r="V254" s="20">
        <f>[1]武器表!$R254</f>
        <v>0</v>
      </c>
      <c r="W254" s="20">
        <f>[1]武器表!$S254</f>
        <v>0</v>
      </c>
      <c r="X254" s="20">
        <f>[1]武器表!$AB254</f>
        <v>0</v>
      </c>
      <c r="Y254" s="16">
        <f>[1]武器表!V254</f>
        <v>0</v>
      </c>
      <c r="Z254" s="16">
        <f>[1]武器表!W254</f>
        <v>0</v>
      </c>
      <c r="AA254" s="16">
        <f>[1]武器表!X254</f>
        <v>0</v>
      </c>
      <c r="AB254" s="16">
        <f>[1]武器表!Y254</f>
        <v>0</v>
      </c>
      <c r="AC254" s="16">
        <f>[1]武器表!Z254</f>
        <v>0</v>
      </c>
      <c r="AD254" s="16">
        <f>[1]武器表!AA254</f>
        <v>0</v>
      </c>
      <c r="AE254" s="20">
        <f t="shared" si="49"/>
        <v>0</v>
      </c>
      <c r="AF254" s="20">
        <f t="shared" si="50"/>
        <v>0</v>
      </c>
      <c r="AG254" s="20">
        <f t="shared" si="51"/>
        <v>0</v>
      </c>
      <c r="AH254" s="20">
        <f t="shared" si="52"/>
        <v>0</v>
      </c>
      <c r="AI254" s="20">
        <f t="shared" si="53"/>
        <v>0</v>
      </c>
      <c r="AJ254" s="21"/>
    </row>
    <row r="255" spans="2:36" x14ac:dyDescent="0.2">
      <c r="B255" s="16">
        <v>253</v>
      </c>
      <c r="C255" s="16" t="str">
        <f t="shared" ca="1" si="43"/>
        <v>IC1118</v>
      </c>
      <c r="D255" s="16" t="str">
        <f t="shared" ca="1" si="48"/>
        <v>普通的混乱烟斗</v>
      </c>
      <c r="E255" s="16" t="str">
        <f t="shared" ca="1" si="44"/>
        <v>普通的</v>
      </c>
      <c r="F255" s="16" t="str">
        <f t="shared" ca="1" si="45"/>
        <v>混乱</v>
      </c>
      <c r="G255" s="16" t="str">
        <f t="shared" ca="1" si="46"/>
        <v>烟斗</v>
      </c>
      <c r="H255" s="16" t="str">
        <f t="shared" si="55"/>
        <v>c</v>
      </c>
      <c r="I255" s="19" t="s">
        <v>26</v>
      </c>
      <c r="J255" s="3" t="s">
        <v>34</v>
      </c>
      <c r="K255" s="16">
        <f t="shared" si="47"/>
        <v>10</v>
      </c>
      <c r="L255" s="16">
        <f t="shared" si="54"/>
        <v>5</v>
      </c>
      <c r="M255" s="16">
        <f>[1]武器表!$I255</f>
        <v>86</v>
      </c>
      <c r="N255" s="16">
        <f>[1]武器表!$J255</f>
        <v>0</v>
      </c>
      <c r="O255" s="16">
        <f>[1]武器表!$K255</f>
        <v>0</v>
      </c>
      <c r="P255" s="16">
        <f>[1]武器表!$L255</f>
        <v>0</v>
      </c>
      <c r="Q255" s="16">
        <f>[1]武器表!$M255</f>
        <v>0</v>
      </c>
      <c r="R255" s="16">
        <f>[1]武器表!$N255</f>
        <v>0</v>
      </c>
      <c r="S255" s="16">
        <f>[1]武器表!$O255</f>
        <v>0</v>
      </c>
      <c r="T255" s="16">
        <f>[1]武器表!$P255</f>
        <v>0</v>
      </c>
      <c r="U255" s="20">
        <f>[1]武器表!$Q255</f>
        <v>0</v>
      </c>
      <c r="V255" s="20">
        <f>[1]武器表!$R255</f>
        <v>0</v>
      </c>
      <c r="W255" s="20">
        <f>[1]武器表!$S255</f>
        <v>0</v>
      </c>
      <c r="X255" s="20">
        <f>[1]武器表!$AB255</f>
        <v>0</v>
      </c>
      <c r="Y255" s="16">
        <f>[1]武器表!V255</f>
        <v>0</v>
      </c>
      <c r="Z255" s="16">
        <f>[1]武器表!W255</f>
        <v>0</v>
      </c>
      <c r="AA255" s="16">
        <f>[1]武器表!X255</f>
        <v>0</v>
      </c>
      <c r="AB255" s="16">
        <f>[1]武器表!Y255</f>
        <v>0</v>
      </c>
      <c r="AC255" s="16">
        <f>[1]武器表!Z255</f>
        <v>0</v>
      </c>
      <c r="AD255" s="16">
        <f>[1]武器表!AA255</f>
        <v>0</v>
      </c>
      <c r="AE255" s="20">
        <f t="shared" si="49"/>
        <v>0</v>
      </c>
      <c r="AF255" s="20">
        <f t="shared" si="50"/>
        <v>0</v>
      </c>
      <c r="AG255" s="20">
        <f t="shared" si="51"/>
        <v>0</v>
      </c>
      <c r="AH255" s="20">
        <f t="shared" si="52"/>
        <v>0</v>
      </c>
      <c r="AI255" s="20">
        <f t="shared" si="53"/>
        <v>0</v>
      </c>
      <c r="AJ255" s="21"/>
    </row>
    <row r="256" spans="2:36" x14ac:dyDescent="0.2">
      <c r="B256" s="16">
        <v>254</v>
      </c>
      <c r="C256" s="16" t="str">
        <f t="shared" ca="1" si="43"/>
        <v>IC1106</v>
      </c>
      <c r="D256" s="16" t="str">
        <f t="shared" ca="1" si="48"/>
        <v>初级的晨曦烟斗</v>
      </c>
      <c r="E256" s="16" t="str">
        <f t="shared" ca="1" si="44"/>
        <v>初级的</v>
      </c>
      <c r="F256" s="16" t="str">
        <f t="shared" ca="1" si="45"/>
        <v>晨曦</v>
      </c>
      <c r="G256" s="16" t="str">
        <f t="shared" ca="1" si="46"/>
        <v>烟斗</v>
      </c>
      <c r="H256" s="16" t="str">
        <f t="shared" si="55"/>
        <v>c</v>
      </c>
      <c r="I256" s="19" t="s">
        <v>26</v>
      </c>
      <c r="J256" s="3" t="s">
        <v>34</v>
      </c>
      <c r="K256" s="16">
        <f t="shared" si="47"/>
        <v>10</v>
      </c>
      <c r="L256" s="16">
        <f t="shared" si="54"/>
        <v>6</v>
      </c>
      <c r="M256" s="16">
        <f>[1]武器表!$I256</f>
        <v>103</v>
      </c>
      <c r="N256" s="16">
        <f>[1]武器表!$J256</f>
        <v>0</v>
      </c>
      <c r="O256" s="16">
        <f>[1]武器表!$K256</f>
        <v>0</v>
      </c>
      <c r="P256" s="16">
        <f>[1]武器表!$L256</f>
        <v>0</v>
      </c>
      <c r="Q256" s="16">
        <f>[1]武器表!$M256</f>
        <v>0</v>
      </c>
      <c r="R256" s="16">
        <f>[1]武器表!$N256</f>
        <v>0</v>
      </c>
      <c r="S256" s="16">
        <f>[1]武器表!$O256</f>
        <v>0</v>
      </c>
      <c r="T256" s="16">
        <f>[1]武器表!$P256</f>
        <v>0</v>
      </c>
      <c r="U256" s="20">
        <f>[1]武器表!$Q256</f>
        <v>0</v>
      </c>
      <c r="V256" s="20">
        <f>[1]武器表!$R256</f>
        <v>0</v>
      </c>
      <c r="W256" s="20">
        <f>[1]武器表!$S256</f>
        <v>0</v>
      </c>
      <c r="X256" s="20">
        <f>[1]武器表!$AB256</f>
        <v>0</v>
      </c>
      <c r="Y256" s="16">
        <f>[1]武器表!V256</f>
        <v>0</v>
      </c>
      <c r="Z256" s="16">
        <f>[1]武器表!W256</f>
        <v>0</v>
      </c>
      <c r="AA256" s="16">
        <f>[1]武器表!X256</f>
        <v>0</v>
      </c>
      <c r="AB256" s="16">
        <f>[1]武器表!Y256</f>
        <v>0</v>
      </c>
      <c r="AC256" s="16">
        <f>[1]武器表!Z256</f>
        <v>0</v>
      </c>
      <c r="AD256" s="16">
        <f>[1]武器表!AA256</f>
        <v>0</v>
      </c>
      <c r="AE256" s="20">
        <f t="shared" si="49"/>
        <v>0</v>
      </c>
      <c r="AF256" s="20">
        <f t="shared" si="50"/>
        <v>0</v>
      </c>
      <c r="AG256" s="20">
        <f t="shared" si="51"/>
        <v>0</v>
      </c>
      <c r="AH256" s="20">
        <f t="shared" si="52"/>
        <v>0</v>
      </c>
      <c r="AI256" s="20">
        <f t="shared" si="53"/>
        <v>0</v>
      </c>
      <c r="AJ256" s="21"/>
    </row>
    <row r="257" spans="2:36" x14ac:dyDescent="0.2">
      <c r="B257" s="16">
        <v>255</v>
      </c>
      <c r="C257" s="16" t="str">
        <f t="shared" ca="1" si="43"/>
        <v>IC1113</v>
      </c>
      <c r="D257" s="16" t="str">
        <f t="shared" ca="1" si="48"/>
        <v>普通的魔王烟斗</v>
      </c>
      <c r="E257" s="16" t="str">
        <f t="shared" ca="1" si="44"/>
        <v>普通的</v>
      </c>
      <c r="F257" s="16" t="str">
        <f t="shared" ca="1" si="45"/>
        <v>魔王</v>
      </c>
      <c r="G257" s="16" t="str">
        <f t="shared" ca="1" si="46"/>
        <v>烟斗</v>
      </c>
      <c r="H257" s="16" t="str">
        <f t="shared" si="55"/>
        <v>c</v>
      </c>
      <c r="I257" s="19" t="s">
        <v>26</v>
      </c>
      <c r="J257" s="3" t="s">
        <v>34</v>
      </c>
      <c r="K257" s="16">
        <f t="shared" si="47"/>
        <v>10</v>
      </c>
      <c r="L257" s="16">
        <f t="shared" si="54"/>
        <v>7</v>
      </c>
      <c r="M257" s="16">
        <f>[1]武器表!$I257</f>
        <v>120</v>
      </c>
      <c r="N257" s="16">
        <f>[1]武器表!$J257</f>
        <v>0</v>
      </c>
      <c r="O257" s="16">
        <f>[1]武器表!$K257</f>
        <v>0</v>
      </c>
      <c r="P257" s="16">
        <f>[1]武器表!$L257</f>
        <v>0</v>
      </c>
      <c r="Q257" s="16">
        <f>[1]武器表!$M257</f>
        <v>0</v>
      </c>
      <c r="R257" s="16">
        <f>[1]武器表!$N257</f>
        <v>0</v>
      </c>
      <c r="S257" s="16">
        <f>[1]武器表!$O257</f>
        <v>0</v>
      </c>
      <c r="T257" s="16">
        <f>[1]武器表!$P257</f>
        <v>0</v>
      </c>
      <c r="U257" s="20">
        <f>[1]武器表!$Q257</f>
        <v>0</v>
      </c>
      <c r="V257" s="20">
        <f>[1]武器表!$R257</f>
        <v>0</v>
      </c>
      <c r="W257" s="20">
        <f>[1]武器表!$S257</f>
        <v>0</v>
      </c>
      <c r="X257" s="20">
        <f>[1]武器表!$AB257</f>
        <v>0</v>
      </c>
      <c r="Y257" s="16">
        <f>[1]武器表!V257</f>
        <v>0</v>
      </c>
      <c r="Z257" s="16">
        <f>[1]武器表!W257</f>
        <v>0</v>
      </c>
      <c r="AA257" s="16">
        <f>[1]武器表!X257</f>
        <v>0</v>
      </c>
      <c r="AB257" s="16">
        <f>[1]武器表!Y257</f>
        <v>0</v>
      </c>
      <c r="AC257" s="16">
        <f>[1]武器表!Z257</f>
        <v>0</v>
      </c>
      <c r="AD257" s="16">
        <f>[1]武器表!AA257</f>
        <v>0</v>
      </c>
      <c r="AE257" s="20">
        <f t="shared" si="49"/>
        <v>0</v>
      </c>
      <c r="AF257" s="20">
        <f t="shared" si="50"/>
        <v>0</v>
      </c>
      <c r="AG257" s="20">
        <f t="shared" si="51"/>
        <v>0</v>
      </c>
      <c r="AH257" s="20">
        <f t="shared" si="52"/>
        <v>0</v>
      </c>
      <c r="AI257" s="20">
        <f t="shared" si="53"/>
        <v>0</v>
      </c>
      <c r="AJ257" s="21"/>
    </row>
    <row r="258" spans="2:36" x14ac:dyDescent="0.2">
      <c r="B258" s="16">
        <v>256</v>
      </c>
      <c r="C258" s="16" t="str">
        <f t="shared" ca="1" si="43"/>
        <v>IC1118</v>
      </c>
      <c r="D258" s="16" t="str">
        <f t="shared" ca="1" si="48"/>
        <v>初级的女神烟斗</v>
      </c>
      <c r="E258" s="16" t="str">
        <f t="shared" ca="1" si="44"/>
        <v>初级的</v>
      </c>
      <c r="F258" s="16" t="str">
        <f t="shared" ca="1" si="45"/>
        <v>女神</v>
      </c>
      <c r="G258" s="16" t="str">
        <f t="shared" ca="1" si="46"/>
        <v>烟斗</v>
      </c>
      <c r="H258" s="16" t="str">
        <f t="shared" si="55"/>
        <v>c</v>
      </c>
      <c r="I258" s="19" t="s">
        <v>26</v>
      </c>
      <c r="J258" s="3" t="s">
        <v>34</v>
      </c>
      <c r="K258" s="16">
        <f t="shared" si="47"/>
        <v>10</v>
      </c>
      <c r="L258" s="16">
        <f t="shared" si="54"/>
        <v>8</v>
      </c>
      <c r="M258" s="16">
        <f>[1]武器表!$I258</f>
        <v>137</v>
      </c>
      <c r="N258" s="16">
        <f>[1]武器表!$J258</f>
        <v>0</v>
      </c>
      <c r="O258" s="16">
        <f>[1]武器表!$K258</f>
        <v>0</v>
      </c>
      <c r="P258" s="16">
        <f>[1]武器表!$L258</f>
        <v>0</v>
      </c>
      <c r="Q258" s="16">
        <f>[1]武器表!$M258</f>
        <v>0</v>
      </c>
      <c r="R258" s="16">
        <f>[1]武器表!$N258</f>
        <v>0</v>
      </c>
      <c r="S258" s="16">
        <f>[1]武器表!$O258</f>
        <v>0</v>
      </c>
      <c r="T258" s="16">
        <f>[1]武器表!$P258</f>
        <v>0</v>
      </c>
      <c r="U258" s="20">
        <f>[1]武器表!$Q258</f>
        <v>0</v>
      </c>
      <c r="V258" s="20">
        <f>[1]武器表!$R258</f>
        <v>0</v>
      </c>
      <c r="W258" s="20">
        <f>[1]武器表!$S258</f>
        <v>0</v>
      </c>
      <c r="X258" s="20">
        <f>[1]武器表!$AB258</f>
        <v>0</v>
      </c>
      <c r="Y258" s="16">
        <f>[1]武器表!V258</f>
        <v>0</v>
      </c>
      <c r="Z258" s="16">
        <f>[1]武器表!W258</f>
        <v>0</v>
      </c>
      <c r="AA258" s="16">
        <f>[1]武器表!X258</f>
        <v>0</v>
      </c>
      <c r="AB258" s="16">
        <f>[1]武器表!Y258</f>
        <v>0</v>
      </c>
      <c r="AC258" s="16">
        <f>[1]武器表!Z258</f>
        <v>0</v>
      </c>
      <c r="AD258" s="16">
        <f>[1]武器表!AA258</f>
        <v>0</v>
      </c>
      <c r="AE258" s="20">
        <f t="shared" si="49"/>
        <v>0</v>
      </c>
      <c r="AF258" s="20">
        <f t="shared" si="50"/>
        <v>0</v>
      </c>
      <c r="AG258" s="20">
        <f t="shared" si="51"/>
        <v>0</v>
      </c>
      <c r="AH258" s="20">
        <f t="shared" si="52"/>
        <v>0</v>
      </c>
      <c r="AI258" s="20">
        <f t="shared" si="53"/>
        <v>0</v>
      </c>
      <c r="AJ258" s="21"/>
    </row>
    <row r="259" spans="2:36" x14ac:dyDescent="0.2">
      <c r="B259" s="16">
        <v>257</v>
      </c>
      <c r="C259" s="16" t="str">
        <f t="shared" ref="C259:C322" ca="1" si="56">VLOOKUP((VLOOKUP(J259,weaponn1,2,FALSE)&amp;INT(RAND()*(9-1)+1)),imge1,4,FALSE)</f>
        <v>IC1328</v>
      </c>
      <c r="D259" s="16" t="str">
        <f t="shared" ca="1" si="48"/>
        <v>神奇的卡尼亚弓</v>
      </c>
      <c r="E259" s="16" t="str">
        <f t="shared" ref="E259:E322" ca="1" si="57">VLOOKUP(H259,weapon3,INT(RAND()*(6-2)+2),FALSE)</f>
        <v>神奇的</v>
      </c>
      <c r="F259" s="16" t="str">
        <f t="shared" ref="F259:F322" ca="1" si="58">VLOOKUP(INT(RAND()*(21-1)+1),weapon4,2,FALSE)</f>
        <v>卡尼亚</v>
      </c>
      <c r="G259" s="16" t="str">
        <f t="shared" ref="G259:G322" ca="1" si="59">VLOOKUP(J259,weapon2,INT(RAND()*(5-2)+2),FALSE)</f>
        <v>弓</v>
      </c>
      <c r="H259" s="16" t="str">
        <f t="shared" si="55"/>
        <v>s</v>
      </c>
      <c r="I259" s="19" t="s">
        <v>26</v>
      </c>
      <c r="J259" s="3" t="s">
        <v>35</v>
      </c>
      <c r="K259" s="16">
        <f t="shared" ref="K259:K322" si="60">VLOOKUP(J259,profession1,5,FALSE)</f>
        <v>6</v>
      </c>
      <c r="L259" s="16">
        <f t="shared" si="54"/>
        <v>1</v>
      </c>
      <c r="M259" s="16">
        <f>[1]武器表!$I259</f>
        <v>16</v>
      </c>
      <c r="N259" s="16">
        <f>[1]武器表!$J259</f>
        <v>7</v>
      </c>
      <c r="O259" s="16">
        <f>[1]武器表!$K259</f>
        <v>4</v>
      </c>
      <c r="P259" s="16">
        <f>[1]武器表!$L259</f>
        <v>5</v>
      </c>
      <c r="Q259" s="16">
        <f>[1]武器表!$M259</f>
        <v>4</v>
      </c>
      <c r="R259" s="16">
        <f>[1]武器表!$N259</f>
        <v>11</v>
      </c>
      <c r="S259" s="16">
        <f>[1]武器表!$O259</f>
        <v>3</v>
      </c>
      <c r="T259" s="16">
        <f>[1]武器表!$P259</f>
        <v>4</v>
      </c>
      <c r="U259" s="20">
        <f>[1]武器表!$Q259</f>
        <v>0.02</v>
      </c>
      <c r="V259" s="20">
        <f>[1]武器表!$R259</f>
        <v>7.4999999999999997E-3</v>
      </c>
      <c r="W259" s="20">
        <f>[1]武器表!$S259</f>
        <v>6.6666666666666662E-3</v>
      </c>
      <c r="X259" s="20">
        <f>[1]武器表!$AB259</f>
        <v>0.08</v>
      </c>
      <c r="Y259" s="16">
        <f>[1]武器表!V259</f>
        <v>3</v>
      </c>
      <c r="Z259" s="16">
        <f>[1]武器表!W259</f>
        <v>4</v>
      </c>
      <c r="AA259" s="16">
        <f>[1]武器表!X259</f>
        <v>2</v>
      </c>
      <c r="AB259" s="16">
        <f>[1]武器表!Y259</f>
        <v>4</v>
      </c>
      <c r="AC259" s="16">
        <f>[1]武器表!Z259</f>
        <v>3</v>
      </c>
      <c r="AD259" s="16">
        <f>[1]武器表!AA259</f>
        <v>8</v>
      </c>
      <c r="AE259" s="20">
        <f t="shared" si="49"/>
        <v>6.4000000000000001E-2</v>
      </c>
      <c r="AF259" s="20">
        <f t="shared" si="50"/>
        <v>6.4000000000000001E-2</v>
      </c>
      <c r="AG259" s="20">
        <f t="shared" si="51"/>
        <v>6.4000000000000001E-2</v>
      </c>
      <c r="AH259" s="20">
        <f t="shared" si="52"/>
        <v>6.4000000000000001E-2</v>
      </c>
      <c r="AI259" s="20">
        <f t="shared" si="53"/>
        <v>6.4000000000000001E-2</v>
      </c>
      <c r="AJ259" s="21"/>
    </row>
    <row r="260" spans="2:36" x14ac:dyDescent="0.2">
      <c r="B260" s="16">
        <v>258</v>
      </c>
      <c r="C260" s="16" t="str">
        <f t="shared" ca="1" si="56"/>
        <v>IC1318</v>
      </c>
      <c r="D260" s="16" t="str">
        <f t="shared" ref="D260:D323" ca="1" si="61">E260&amp;F260&amp;G260</f>
        <v>璀璨的斯塞提弓</v>
      </c>
      <c r="E260" s="16" t="str">
        <f t="shared" ca="1" si="57"/>
        <v>璀璨的</v>
      </c>
      <c r="F260" s="16" t="str">
        <f t="shared" ca="1" si="58"/>
        <v>斯塞提</v>
      </c>
      <c r="G260" s="16" t="str">
        <f t="shared" ca="1" si="59"/>
        <v>弓</v>
      </c>
      <c r="H260" s="16" t="str">
        <f t="shared" si="55"/>
        <v>s</v>
      </c>
      <c r="I260" s="19" t="s">
        <v>26</v>
      </c>
      <c r="J260" s="3" t="s">
        <v>35</v>
      </c>
      <c r="K260" s="16">
        <f t="shared" si="60"/>
        <v>6</v>
      </c>
      <c r="L260" s="16">
        <f t="shared" si="54"/>
        <v>2</v>
      </c>
      <c r="M260" s="16">
        <f>[1]武器表!$I260</f>
        <v>32</v>
      </c>
      <c r="N260" s="16">
        <f>[1]武器表!$J260</f>
        <v>15</v>
      </c>
      <c r="O260" s="16">
        <f>[1]武器表!$K260</f>
        <v>8</v>
      </c>
      <c r="P260" s="16">
        <f>[1]武器表!$L260</f>
        <v>10</v>
      </c>
      <c r="Q260" s="16">
        <f>[1]武器表!$M260</f>
        <v>8</v>
      </c>
      <c r="R260" s="16">
        <f>[1]武器表!$N260</f>
        <v>23</v>
      </c>
      <c r="S260" s="16">
        <f>[1]武器表!$O260</f>
        <v>7</v>
      </c>
      <c r="T260" s="16">
        <f>[1]武器表!$P260</f>
        <v>9</v>
      </c>
      <c r="U260" s="20">
        <f>[1]武器表!$Q260</f>
        <v>4.4999999999999998E-2</v>
      </c>
      <c r="V260" s="20">
        <f>[1]武器表!$R260</f>
        <v>1.7500000000000002E-2</v>
      </c>
      <c r="W260" s="20">
        <f>[1]武器表!$S260</f>
        <v>1.4999999999999999E-2</v>
      </c>
      <c r="X260" s="20">
        <f>[1]武器表!$AB260</f>
        <v>0.08</v>
      </c>
      <c r="Y260" s="16">
        <f>[1]武器表!V260</f>
        <v>6</v>
      </c>
      <c r="Z260" s="16">
        <f>[1]武器表!W260</f>
        <v>7</v>
      </c>
      <c r="AA260" s="16">
        <f>[1]武器表!X260</f>
        <v>4</v>
      </c>
      <c r="AB260" s="16">
        <f>[1]武器表!Y260</f>
        <v>7</v>
      </c>
      <c r="AC260" s="16">
        <f>[1]武器表!Z260</f>
        <v>6</v>
      </c>
      <c r="AD260" s="16">
        <f>[1]武器表!AA260</f>
        <v>16</v>
      </c>
      <c r="AE260" s="20">
        <f t="shared" ref="AE260:AE323" si="62">X260*0.8</f>
        <v>6.4000000000000001E-2</v>
      </c>
      <c r="AF260" s="20">
        <f t="shared" ref="AF260:AF323" si="63">X260*0.8</f>
        <v>6.4000000000000001E-2</v>
      </c>
      <c r="AG260" s="20">
        <f t="shared" ref="AG260:AG323" si="64">X260*0.8</f>
        <v>6.4000000000000001E-2</v>
      </c>
      <c r="AH260" s="20">
        <f t="shared" ref="AH260:AH323" si="65">X260*0.8</f>
        <v>6.4000000000000001E-2</v>
      </c>
      <c r="AI260" s="20">
        <f t="shared" ref="AI260:AI323" si="66">X260*0.8</f>
        <v>6.4000000000000001E-2</v>
      </c>
      <c r="AJ260" s="21"/>
    </row>
    <row r="261" spans="2:36" x14ac:dyDescent="0.2">
      <c r="B261" s="16">
        <v>259</v>
      </c>
      <c r="C261" s="16" t="str">
        <f t="shared" ca="1" si="56"/>
        <v>IC1318</v>
      </c>
      <c r="D261" s="16" t="str">
        <f t="shared" ca="1" si="61"/>
        <v>传说的精灵弓</v>
      </c>
      <c r="E261" s="16" t="str">
        <f t="shared" ca="1" si="57"/>
        <v>传说的</v>
      </c>
      <c r="F261" s="16" t="str">
        <f t="shared" ca="1" si="58"/>
        <v>精灵</v>
      </c>
      <c r="G261" s="16" t="str">
        <f t="shared" ca="1" si="59"/>
        <v>弓</v>
      </c>
      <c r="H261" s="16" t="str">
        <f t="shared" si="55"/>
        <v>s</v>
      </c>
      <c r="I261" s="19" t="s">
        <v>26</v>
      </c>
      <c r="J261" s="3" t="s">
        <v>35</v>
      </c>
      <c r="K261" s="16">
        <f t="shared" si="60"/>
        <v>6</v>
      </c>
      <c r="L261" s="16">
        <f t="shared" si="54"/>
        <v>3</v>
      </c>
      <c r="M261" s="16">
        <f>[1]武器表!$I261</f>
        <v>48</v>
      </c>
      <c r="N261" s="16">
        <f>[1]武器表!$J261</f>
        <v>22</v>
      </c>
      <c r="O261" s="16">
        <f>[1]武器表!$K261</f>
        <v>13</v>
      </c>
      <c r="P261" s="16">
        <f>[1]武器表!$L261</f>
        <v>15</v>
      </c>
      <c r="Q261" s="16">
        <f>[1]武器表!$M261</f>
        <v>13</v>
      </c>
      <c r="R261" s="16">
        <f>[1]武器表!$N261</f>
        <v>34</v>
      </c>
      <c r="S261" s="16">
        <f>[1]武器表!$O261</f>
        <v>10</v>
      </c>
      <c r="T261" s="16">
        <f>[1]武器表!$P261</f>
        <v>13</v>
      </c>
      <c r="U261" s="20">
        <f>[1]武器表!$Q261</f>
        <v>6.5000000000000002E-2</v>
      </c>
      <c r="V261" s="20">
        <f>[1]武器表!$R261</f>
        <v>2.5000000000000001E-2</v>
      </c>
      <c r="W261" s="20">
        <f>[1]武器表!$S261</f>
        <v>2.1666666666666664E-2</v>
      </c>
      <c r="X261" s="20">
        <f>[1]武器表!$AB261</f>
        <v>0.11199999999999999</v>
      </c>
      <c r="Y261" s="16">
        <f>[1]武器表!V261</f>
        <v>10</v>
      </c>
      <c r="Z261" s="16">
        <f>[1]武器表!W261</f>
        <v>11</v>
      </c>
      <c r="AA261" s="16">
        <f>[1]武器表!X261</f>
        <v>7</v>
      </c>
      <c r="AB261" s="16">
        <f>[1]武器表!Y261</f>
        <v>11</v>
      </c>
      <c r="AC261" s="16">
        <f>[1]武器表!Z261</f>
        <v>10</v>
      </c>
      <c r="AD261" s="16">
        <f>[1]武器表!AA261</f>
        <v>24</v>
      </c>
      <c r="AE261" s="20">
        <f t="shared" si="62"/>
        <v>8.9599999999999999E-2</v>
      </c>
      <c r="AF261" s="20">
        <f t="shared" si="63"/>
        <v>8.9599999999999999E-2</v>
      </c>
      <c r="AG261" s="20">
        <f t="shared" si="64"/>
        <v>8.9599999999999999E-2</v>
      </c>
      <c r="AH261" s="20">
        <f t="shared" si="65"/>
        <v>8.9599999999999999E-2</v>
      </c>
      <c r="AI261" s="20">
        <f t="shared" si="66"/>
        <v>8.9599999999999999E-2</v>
      </c>
      <c r="AJ261" s="21"/>
    </row>
    <row r="262" spans="2:36" x14ac:dyDescent="0.2">
      <c r="B262" s="16">
        <v>260</v>
      </c>
      <c r="C262" s="16" t="str">
        <f t="shared" ca="1" si="56"/>
        <v>IC1328</v>
      </c>
      <c r="D262" s="16" t="str">
        <f t="shared" ca="1" si="61"/>
        <v>神奇的白银弓</v>
      </c>
      <c r="E262" s="16" t="str">
        <f t="shared" ca="1" si="57"/>
        <v>神奇的</v>
      </c>
      <c r="F262" s="16" t="str">
        <f t="shared" ca="1" si="58"/>
        <v>白银</v>
      </c>
      <c r="G262" s="16" t="str">
        <f t="shared" ca="1" si="59"/>
        <v>弓</v>
      </c>
      <c r="H262" s="16" t="str">
        <f t="shared" si="55"/>
        <v>s</v>
      </c>
      <c r="I262" s="19" t="s">
        <v>26</v>
      </c>
      <c r="J262" s="3" t="s">
        <v>35</v>
      </c>
      <c r="K262" s="16">
        <f t="shared" si="60"/>
        <v>6</v>
      </c>
      <c r="L262" s="16">
        <f t="shared" si="54"/>
        <v>4</v>
      </c>
      <c r="M262" s="16">
        <f>[1]武器表!$I262</f>
        <v>64</v>
      </c>
      <c r="N262" s="16">
        <f>[1]武器表!$J262</f>
        <v>29</v>
      </c>
      <c r="O262" s="16">
        <f>[1]武器表!$K262</f>
        <v>17</v>
      </c>
      <c r="P262" s="16">
        <f>[1]武器表!$L262</f>
        <v>20</v>
      </c>
      <c r="Q262" s="16">
        <f>[1]武器表!$M262</f>
        <v>17</v>
      </c>
      <c r="R262" s="16">
        <f>[1]武器表!$N262</f>
        <v>45</v>
      </c>
      <c r="S262" s="16">
        <f>[1]武器表!$O262</f>
        <v>13</v>
      </c>
      <c r="T262" s="16">
        <f>[1]武器表!$P262</f>
        <v>17</v>
      </c>
      <c r="U262" s="20">
        <f>[1]武器表!$Q262</f>
        <v>8.5000000000000006E-2</v>
      </c>
      <c r="V262" s="20">
        <f>[1]武器表!$R262</f>
        <v>3.2500000000000001E-2</v>
      </c>
      <c r="W262" s="20">
        <f>[1]武器表!$S262</f>
        <v>2.8333333333333335E-2</v>
      </c>
      <c r="X262" s="20">
        <f>[1]武器表!$AB262</f>
        <v>0.14800000000000002</v>
      </c>
      <c r="Y262" s="16">
        <f>[1]武器表!V262</f>
        <v>13</v>
      </c>
      <c r="Z262" s="16">
        <f>[1]武器表!W262</f>
        <v>15</v>
      </c>
      <c r="AA262" s="16">
        <f>[1]武器表!X262</f>
        <v>9</v>
      </c>
      <c r="AB262" s="16">
        <f>[1]武器表!Y262</f>
        <v>15</v>
      </c>
      <c r="AC262" s="16">
        <f>[1]武器表!Z262</f>
        <v>13</v>
      </c>
      <c r="AD262" s="16">
        <f>[1]武器表!AA262</f>
        <v>32</v>
      </c>
      <c r="AE262" s="20">
        <f t="shared" si="62"/>
        <v>0.11840000000000002</v>
      </c>
      <c r="AF262" s="20">
        <f t="shared" si="63"/>
        <v>0.11840000000000002</v>
      </c>
      <c r="AG262" s="20">
        <f t="shared" si="64"/>
        <v>0.11840000000000002</v>
      </c>
      <c r="AH262" s="20">
        <f t="shared" si="65"/>
        <v>0.11840000000000002</v>
      </c>
      <c r="AI262" s="20">
        <f t="shared" si="66"/>
        <v>0.11840000000000002</v>
      </c>
      <c r="AJ262" s="21"/>
    </row>
    <row r="263" spans="2:36" x14ac:dyDescent="0.2">
      <c r="B263" s="16">
        <v>261</v>
      </c>
      <c r="C263" s="16" t="str">
        <f t="shared" ca="1" si="56"/>
        <v>IC1325</v>
      </c>
      <c r="D263" s="16" t="str">
        <f t="shared" ca="1" si="61"/>
        <v>传说的混乱弓</v>
      </c>
      <c r="E263" s="16" t="str">
        <f t="shared" ca="1" si="57"/>
        <v>传说的</v>
      </c>
      <c r="F263" s="16" t="str">
        <f t="shared" ca="1" si="58"/>
        <v>混乱</v>
      </c>
      <c r="G263" s="16" t="str">
        <f t="shared" ca="1" si="59"/>
        <v>弓</v>
      </c>
      <c r="H263" s="16" t="str">
        <f t="shared" si="55"/>
        <v>s</v>
      </c>
      <c r="I263" s="19" t="s">
        <v>26</v>
      </c>
      <c r="J263" s="3" t="s">
        <v>35</v>
      </c>
      <c r="K263" s="16">
        <f t="shared" si="60"/>
        <v>6</v>
      </c>
      <c r="L263" s="16">
        <f t="shared" si="54"/>
        <v>5</v>
      </c>
      <c r="M263" s="16">
        <f>[1]武器表!$I263</f>
        <v>80</v>
      </c>
      <c r="N263" s="16">
        <f>[1]武器表!$J263</f>
        <v>36</v>
      </c>
      <c r="O263" s="16">
        <f>[1]武器表!$K263</f>
        <v>21</v>
      </c>
      <c r="P263" s="16">
        <f>[1]武器表!$L263</f>
        <v>25</v>
      </c>
      <c r="Q263" s="16">
        <f>[1]武器表!$M263</f>
        <v>21</v>
      </c>
      <c r="R263" s="16">
        <f>[1]武器表!$N263</f>
        <v>56</v>
      </c>
      <c r="S263" s="16">
        <f>[1]武器表!$O263</f>
        <v>17</v>
      </c>
      <c r="T263" s="16">
        <f>[1]武器表!$P263</f>
        <v>22</v>
      </c>
      <c r="U263" s="20">
        <f>[1]武器表!$Q263</f>
        <v>0.11</v>
      </c>
      <c r="V263" s="20">
        <f>[1]武器表!$R263</f>
        <v>4.2500000000000003E-2</v>
      </c>
      <c r="W263" s="20">
        <f>[1]武器表!$S263</f>
        <v>3.6666666666666667E-2</v>
      </c>
      <c r="X263" s="20">
        <f>[1]武器表!$AB263</f>
        <v>0.18533333333333335</v>
      </c>
      <c r="Y263" s="16">
        <f>[1]武器表!V263</f>
        <v>16</v>
      </c>
      <c r="Z263" s="16">
        <f>[1]武器表!W263</f>
        <v>18</v>
      </c>
      <c r="AA263" s="16">
        <f>[1]武器表!X263</f>
        <v>11</v>
      </c>
      <c r="AB263" s="16">
        <f>[1]武器表!Y263</f>
        <v>18</v>
      </c>
      <c r="AC263" s="16">
        <f>[1]武器表!Z263</f>
        <v>16</v>
      </c>
      <c r="AD263" s="16">
        <f>[1]武器表!AA263</f>
        <v>40</v>
      </c>
      <c r="AE263" s="20">
        <f t="shared" si="62"/>
        <v>0.14826666666666669</v>
      </c>
      <c r="AF263" s="20">
        <f t="shared" si="63"/>
        <v>0.14826666666666669</v>
      </c>
      <c r="AG263" s="20">
        <f t="shared" si="64"/>
        <v>0.14826666666666669</v>
      </c>
      <c r="AH263" s="20">
        <f t="shared" si="65"/>
        <v>0.14826666666666669</v>
      </c>
      <c r="AI263" s="20">
        <f t="shared" si="66"/>
        <v>0.14826666666666669</v>
      </c>
      <c r="AJ263" s="21"/>
    </row>
    <row r="264" spans="2:36" x14ac:dyDescent="0.2">
      <c r="B264" s="16">
        <v>262</v>
      </c>
      <c r="C264" s="16" t="str">
        <f t="shared" ca="1" si="56"/>
        <v>IC1315</v>
      </c>
      <c r="D264" s="16" t="str">
        <f t="shared" ca="1" si="61"/>
        <v>神秘的塞尔塔短弓</v>
      </c>
      <c r="E264" s="16" t="str">
        <f t="shared" ca="1" si="57"/>
        <v>神秘的</v>
      </c>
      <c r="F264" s="16" t="str">
        <f t="shared" ca="1" si="58"/>
        <v>塞尔塔</v>
      </c>
      <c r="G264" s="16" t="str">
        <f t="shared" ca="1" si="59"/>
        <v>短弓</v>
      </c>
      <c r="H264" s="16" t="str">
        <f t="shared" si="55"/>
        <v>s</v>
      </c>
      <c r="I264" s="19" t="s">
        <v>26</v>
      </c>
      <c r="J264" s="3" t="s">
        <v>35</v>
      </c>
      <c r="K264" s="16">
        <f t="shared" si="60"/>
        <v>6</v>
      </c>
      <c r="L264" s="16">
        <f t="shared" si="54"/>
        <v>6</v>
      </c>
      <c r="M264" s="16">
        <f>[1]武器表!$I264</f>
        <v>96</v>
      </c>
      <c r="N264" s="16">
        <f>[1]武器表!$J264</f>
        <v>44</v>
      </c>
      <c r="O264" s="16">
        <f>[1]武器表!$K264</f>
        <v>25</v>
      </c>
      <c r="P264" s="16">
        <f>[1]武器表!$L264</f>
        <v>30</v>
      </c>
      <c r="Q264" s="16">
        <f>[1]武器表!$M264</f>
        <v>25</v>
      </c>
      <c r="R264" s="16">
        <f>[1]武器表!$N264</f>
        <v>68</v>
      </c>
      <c r="S264" s="16">
        <f>[1]武器表!$O264</f>
        <v>20</v>
      </c>
      <c r="T264" s="16">
        <f>[1]武器表!$P264</f>
        <v>26</v>
      </c>
      <c r="U264" s="20">
        <f>[1]武器表!$Q264</f>
        <v>0.13</v>
      </c>
      <c r="V264" s="20">
        <f>[1]武器表!$R264</f>
        <v>0.05</v>
      </c>
      <c r="W264" s="20">
        <f>[1]武器表!$S264</f>
        <v>4.3333333333333328E-2</v>
      </c>
      <c r="X264" s="20">
        <f>[1]武器表!$AB264</f>
        <v>0.22266666666666665</v>
      </c>
      <c r="Y264" s="16">
        <f>[1]武器表!V264</f>
        <v>19</v>
      </c>
      <c r="Z264" s="16">
        <f>[1]武器表!W264</f>
        <v>22</v>
      </c>
      <c r="AA264" s="16">
        <f>[1]武器表!X264</f>
        <v>13</v>
      </c>
      <c r="AB264" s="16">
        <f>[1]武器表!Y264</f>
        <v>22</v>
      </c>
      <c r="AC264" s="16">
        <f>[1]武器表!Z264</f>
        <v>19</v>
      </c>
      <c r="AD264" s="16">
        <f>[1]武器表!AA264</f>
        <v>48</v>
      </c>
      <c r="AE264" s="20">
        <f t="shared" si="62"/>
        <v>0.17813333333333334</v>
      </c>
      <c r="AF264" s="20">
        <f t="shared" si="63"/>
        <v>0.17813333333333334</v>
      </c>
      <c r="AG264" s="20">
        <f t="shared" si="64"/>
        <v>0.17813333333333334</v>
      </c>
      <c r="AH264" s="20">
        <f t="shared" si="65"/>
        <v>0.17813333333333334</v>
      </c>
      <c r="AI264" s="20">
        <f t="shared" si="66"/>
        <v>0.17813333333333334</v>
      </c>
      <c r="AJ264" s="21"/>
    </row>
    <row r="265" spans="2:36" x14ac:dyDescent="0.2">
      <c r="B265" s="16">
        <v>263</v>
      </c>
      <c r="C265" s="16" t="str">
        <f t="shared" ca="1" si="56"/>
        <v>IC1322</v>
      </c>
      <c r="D265" s="16" t="str">
        <f t="shared" ca="1" si="61"/>
        <v>神奇的空灵弓</v>
      </c>
      <c r="E265" s="16" t="str">
        <f t="shared" ca="1" si="57"/>
        <v>神奇的</v>
      </c>
      <c r="F265" s="16" t="str">
        <f t="shared" ca="1" si="58"/>
        <v>空灵</v>
      </c>
      <c r="G265" s="16" t="str">
        <f t="shared" ca="1" si="59"/>
        <v>弓</v>
      </c>
      <c r="H265" s="16" t="str">
        <f t="shared" si="55"/>
        <v>s</v>
      </c>
      <c r="I265" s="19" t="s">
        <v>26</v>
      </c>
      <c r="J265" s="3" t="s">
        <v>35</v>
      </c>
      <c r="K265" s="16">
        <f t="shared" si="60"/>
        <v>6</v>
      </c>
      <c r="L265" s="16">
        <f t="shared" si="54"/>
        <v>7</v>
      </c>
      <c r="M265" s="16">
        <f>[1]武器表!$I265</f>
        <v>112</v>
      </c>
      <c r="N265" s="16">
        <f>[1]武器表!$J265</f>
        <v>51</v>
      </c>
      <c r="O265" s="16">
        <f>[1]武器表!$K265</f>
        <v>30</v>
      </c>
      <c r="P265" s="16">
        <f>[1]武器表!$L265</f>
        <v>34</v>
      </c>
      <c r="Q265" s="16">
        <f>[1]武器表!$M265</f>
        <v>30</v>
      </c>
      <c r="R265" s="16">
        <f>[1]武器表!$N265</f>
        <v>79</v>
      </c>
      <c r="S265" s="16">
        <f>[1]武器表!$O265</f>
        <v>24</v>
      </c>
      <c r="T265" s="16">
        <f>[1]武器表!$P265</f>
        <v>31</v>
      </c>
      <c r="U265" s="20">
        <f>[1]武器表!$Q265</f>
        <v>0.155</v>
      </c>
      <c r="V265" s="20">
        <f>[1]武器表!$R265</f>
        <v>0.06</v>
      </c>
      <c r="W265" s="20">
        <f>[1]武器表!$S265</f>
        <v>5.1666666666666666E-2</v>
      </c>
      <c r="X265" s="20">
        <f>[1]武器表!$AB265</f>
        <v>0.26066666666666666</v>
      </c>
      <c r="Y265" s="16">
        <f>[1]武器表!V265</f>
        <v>22</v>
      </c>
      <c r="Z265" s="16">
        <f>[1]武器表!W265</f>
        <v>26</v>
      </c>
      <c r="AA265" s="16">
        <f>[1]武器表!X265</f>
        <v>16</v>
      </c>
      <c r="AB265" s="16">
        <f>[1]武器表!Y265</f>
        <v>26</v>
      </c>
      <c r="AC265" s="16">
        <f>[1]武器表!Z265</f>
        <v>22</v>
      </c>
      <c r="AD265" s="16">
        <f>[1]武器表!AA265</f>
        <v>56</v>
      </c>
      <c r="AE265" s="20">
        <f t="shared" si="62"/>
        <v>0.20853333333333335</v>
      </c>
      <c r="AF265" s="20">
        <f t="shared" si="63"/>
        <v>0.20853333333333335</v>
      </c>
      <c r="AG265" s="20">
        <f t="shared" si="64"/>
        <v>0.20853333333333335</v>
      </c>
      <c r="AH265" s="20">
        <f t="shared" si="65"/>
        <v>0.20853333333333335</v>
      </c>
      <c r="AI265" s="20">
        <f t="shared" si="66"/>
        <v>0.20853333333333335</v>
      </c>
      <c r="AJ265" s="21"/>
    </row>
    <row r="266" spans="2:36" x14ac:dyDescent="0.2">
      <c r="B266" s="16">
        <v>264</v>
      </c>
      <c r="C266" s="16" t="str">
        <f t="shared" ca="1" si="56"/>
        <v>IC1325</v>
      </c>
      <c r="D266" s="16" t="str">
        <f t="shared" ca="1" si="61"/>
        <v>璀璨的晨曦弓</v>
      </c>
      <c r="E266" s="16" t="str">
        <f t="shared" ca="1" si="57"/>
        <v>璀璨的</v>
      </c>
      <c r="F266" s="16" t="str">
        <f t="shared" ca="1" si="58"/>
        <v>晨曦</v>
      </c>
      <c r="G266" s="16" t="str">
        <f t="shared" ca="1" si="59"/>
        <v>弓</v>
      </c>
      <c r="H266" s="16" t="str">
        <f t="shared" si="55"/>
        <v>s</v>
      </c>
      <c r="I266" s="19" t="s">
        <v>26</v>
      </c>
      <c r="J266" s="3" t="s">
        <v>35</v>
      </c>
      <c r="K266" s="16">
        <f t="shared" si="60"/>
        <v>6</v>
      </c>
      <c r="L266" s="16">
        <f t="shared" si="54"/>
        <v>8</v>
      </c>
      <c r="M266" s="16">
        <f>[1]武器表!$I266</f>
        <v>128</v>
      </c>
      <c r="N266" s="16">
        <f>[1]武器表!$J266</f>
        <v>58</v>
      </c>
      <c r="O266" s="16">
        <f>[1]武器表!$K266</f>
        <v>34</v>
      </c>
      <c r="P266" s="16">
        <f>[1]武器表!$L266</f>
        <v>39</v>
      </c>
      <c r="Q266" s="16">
        <f>[1]武器表!$M266</f>
        <v>34</v>
      </c>
      <c r="R266" s="16">
        <f>[1]武器表!$N266</f>
        <v>90</v>
      </c>
      <c r="S266" s="16">
        <f>[1]武器表!$O266</f>
        <v>27</v>
      </c>
      <c r="T266" s="16">
        <f>[1]武器表!$P266</f>
        <v>35</v>
      </c>
      <c r="U266" s="20">
        <f>[1]武器表!$Q266</f>
        <v>0.17499999999999999</v>
      </c>
      <c r="V266" s="20">
        <f>[1]武器表!$R266</f>
        <v>6.7500000000000004E-2</v>
      </c>
      <c r="W266" s="20">
        <f>[1]武器表!$S266</f>
        <v>5.8333333333333327E-2</v>
      </c>
      <c r="X266" s="20">
        <f>[1]武器表!$AB266</f>
        <v>0.29666666666666669</v>
      </c>
      <c r="Y266" s="16">
        <f>[1]武器表!V266</f>
        <v>26</v>
      </c>
      <c r="Z266" s="16">
        <f>[1]武器表!W266</f>
        <v>29</v>
      </c>
      <c r="AA266" s="16">
        <f>[1]武器表!X266</f>
        <v>18</v>
      </c>
      <c r="AB266" s="16">
        <f>[1]武器表!Y266</f>
        <v>29</v>
      </c>
      <c r="AC266" s="16">
        <f>[1]武器表!Z266</f>
        <v>26</v>
      </c>
      <c r="AD266" s="16">
        <f>[1]武器表!AA266</f>
        <v>64</v>
      </c>
      <c r="AE266" s="20">
        <f t="shared" si="62"/>
        <v>0.23733333333333337</v>
      </c>
      <c r="AF266" s="20">
        <f t="shared" si="63"/>
        <v>0.23733333333333337</v>
      </c>
      <c r="AG266" s="20">
        <f t="shared" si="64"/>
        <v>0.23733333333333337</v>
      </c>
      <c r="AH266" s="20">
        <f t="shared" si="65"/>
        <v>0.23733333333333337</v>
      </c>
      <c r="AI266" s="20">
        <f t="shared" si="66"/>
        <v>0.23733333333333337</v>
      </c>
      <c r="AJ266" s="21"/>
    </row>
    <row r="267" spans="2:36" x14ac:dyDescent="0.2">
      <c r="B267" s="16">
        <v>265</v>
      </c>
      <c r="C267" s="16" t="str">
        <f t="shared" ca="1" si="56"/>
        <v>IC1328</v>
      </c>
      <c r="D267" s="16" t="str">
        <f t="shared" ca="1" si="61"/>
        <v>犀利的玄铁短弓</v>
      </c>
      <c r="E267" s="16" t="str">
        <f t="shared" ca="1" si="57"/>
        <v>犀利的</v>
      </c>
      <c r="F267" s="16" t="str">
        <f t="shared" ca="1" si="58"/>
        <v>玄铁</v>
      </c>
      <c r="G267" s="16" t="str">
        <f t="shared" ca="1" si="59"/>
        <v>短弓</v>
      </c>
      <c r="H267" s="16" t="str">
        <f t="shared" si="55"/>
        <v>a</v>
      </c>
      <c r="I267" s="19" t="s">
        <v>26</v>
      </c>
      <c r="J267" s="3" t="s">
        <v>35</v>
      </c>
      <c r="K267" s="16">
        <f t="shared" si="60"/>
        <v>6</v>
      </c>
      <c r="L267" s="16">
        <f t="shared" si="54"/>
        <v>1</v>
      </c>
      <c r="M267" s="16">
        <f>[1]武器表!$I267</f>
        <v>14</v>
      </c>
      <c r="N267" s="16">
        <f>[1]武器表!$J267</f>
        <v>5</v>
      </c>
      <c r="O267" s="16">
        <f>[1]武器表!$K267</f>
        <v>3</v>
      </c>
      <c r="P267" s="16">
        <f>[1]武器表!$L267</f>
        <v>4</v>
      </c>
      <c r="Q267" s="16">
        <f>[1]武器表!$M267</f>
        <v>3</v>
      </c>
      <c r="R267" s="16">
        <f>[1]武器表!$N267</f>
        <v>8</v>
      </c>
      <c r="S267" s="16">
        <f>[1]武器表!$O267</f>
        <v>3</v>
      </c>
      <c r="T267" s="16">
        <f>[1]武器表!$P267</f>
        <v>3</v>
      </c>
      <c r="U267" s="20">
        <f>[1]武器表!$Q267</f>
        <v>1.4999999999999999E-2</v>
      </c>
      <c r="V267" s="20">
        <f>[1]武器表!$R267</f>
        <v>7.4999999999999997E-3</v>
      </c>
      <c r="W267" s="20">
        <f>[1]武器表!$S267</f>
        <v>5.0000000000000001E-3</v>
      </c>
      <c r="X267" s="20">
        <f>[1]武器表!$AB267</f>
        <v>0.08</v>
      </c>
      <c r="Y267" s="16">
        <f>[1]武器表!V267</f>
        <v>2</v>
      </c>
      <c r="Z267" s="16">
        <f>[1]武器表!W267</f>
        <v>3</v>
      </c>
      <c r="AA267" s="16">
        <f>[1]武器表!X267</f>
        <v>2</v>
      </c>
      <c r="AB267" s="16">
        <f>[1]武器表!Y267</f>
        <v>3</v>
      </c>
      <c r="AC267" s="16">
        <f>[1]武器表!Z267</f>
        <v>2</v>
      </c>
      <c r="AD267" s="16">
        <f>[1]武器表!AA267</f>
        <v>6</v>
      </c>
      <c r="AE267" s="20">
        <f t="shared" si="62"/>
        <v>6.4000000000000001E-2</v>
      </c>
      <c r="AF267" s="20">
        <f t="shared" si="63"/>
        <v>6.4000000000000001E-2</v>
      </c>
      <c r="AG267" s="20">
        <f t="shared" si="64"/>
        <v>6.4000000000000001E-2</v>
      </c>
      <c r="AH267" s="20">
        <f t="shared" si="65"/>
        <v>6.4000000000000001E-2</v>
      </c>
      <c r="AI267" s="20">
        <f t="shared" si="66"/>
        <v>6.4000000000000001E-2</v>
      </c>
      <c r="AJ267" s="21"/>
    </row>
    <row r="268" spans="2:36" x14ac:dyDescent="0.2">
      <c r="B268" s="16">
        <v>266</v>
      </c>
      <c r="C268" s="16" t="str">
        <f t="shared" ca="1" si="56"/>
        <v>IC1328</v>
      </c>
      <c r="D268" s="16" t="str">
        <f t="shared" ca="1" si="61"/>
        <v>拉风的女神短弓</v>
      </c>
      <c r="E268" s="16" t="str">
        <f t="shared" ca="1" si="57"/>
        <v>拉风的</v>
      </c>
      <c r="F268" s="16" t="str">
        <f t="shared" ca="1" si="58"/>
        <v>女神</v>
      </c>
      <c r="G268" s="16" t="str">
        <f t="shared" ca="1" si="59"/>
        <v>短弓</v>
      </c>
      <c r="H268" s="16" t="str">
        <f t="shared" si="55"/>
        <v>a</v>
      </c>
      <c r="I268" s="19" t="s">
        <v>26</v>
      </c>
      <c r="J268" s="3" t="s">
        <v>35</v>
      </c>
      <c r="K268" s="16">
        <f t="shared" si="60"/>
        <v>6</v>
      </c>
      <c r="L268" s="16">
        <f t="shared" ref="L268:L331" si="67">L260</f>
        <v>2</v>
      </c>
      <c r="M268" s="16">
        <f>[1]武器表!$I268</f>
        <v>28</v>
      </c>
      <c r="N268" s="16">
        <f>[1]武器表!$J268</f>
        <v>11</v>
      </c>
      <c r="O268" s="16">
        <f>[1]武器表!$K268</f>
        <v>6</v>
      </c>
      <c r="P268" s="16">
        <f>[1]武器表!$L268</f>
        <v>7</v>
      </c>
      <c r="Q268" s="16">
        <f>[1]武器表!$M268</f>
        <v>6</v>
      </c>
      <c r="R268" s="16">
        <f>[1]武器表!$N268</f>
        <v>17</v>
      </c>
      <c r="S268" s="16">
        <f>[1]武器表!$O268</f>
        <v>5</v>
      </c>
      <c r="T268" s="16">
        <f>[1]武器表!$P268</f>
        <v>7</v>
      </c>
      <c r="U268" s="20">
        <f>[1]武器表!$Q268</f>
        <v>3.5000000000000003E-2</v>
      </c>
      <c r="V268" s="20">
        <f>[1]武器表!$R268</f>
        <v>1.2500000000000001E-2</v>
      </c>
      <c r="W268" s="20">
        <f>[1]武器表!$S268</f>
        <v>1.1666666666666667E-2</v>
      </c>
      <c r="X268" s="20">
        <f>[1]武器表!$AB268</f>
        <v>0.08</v>
      </c>
      <c r="Y268" s="16">
        <f>[1]武器表!V268</f>
        <v>5</v>
      </c>
      <c r="Z268" s="16">
        <f>[1]武器表!W268</f>
        <v>6</v>
      </c>
      <c r="AA268" s="16">
        <f>[1]武器表!X268</f>
        <v>3</v>
      </c>
      <c r="AB268" s="16">
        <f>[1]武器表!Y268</f>
        <v>6</v>
      </c>
      <c r="AC268" s="16">
        <f>[1]武器表!Z268</f>
        <v>5</v>
      </c>
      <c r="AD268" s="16">
        <f>[1]武器表!AA268</f>
        <v>12</v>
      </c>
      <c r="AE268" s="20">
        <f t="shared" si="62"/>
        <v>6.4000000000000001E-2</v>
      </c>
      <c r="AF268" s="20">
        <f t="shared" si="63"/>
        <v>6.4000000000000001E-2</v>
      </c>
      <c r="AG268" s="20">
        <f t="shared" si="64"/>
        <v>6.4000000000000001E-2</v>
      </c>
      <c r="AH268" s="20">
        <f t="shared" si="65"/>
        <v>6.4000000000000001E-2</v>
      </c>
      <c r="AI268" s="20">
        <f t="shared" si="66"/>
        <v>6.4000000000000001E-2</v>
      </c>
      <c r="AJ268" s="21"/>
    </row>
    <row r="269" spans="2:36" x14ac:dyDescent="0.2">
      <c r="B269" s="16">
        <v>267</v>
      </c>
      <c r="C269" s="16" t="str">
        <f t="shared" ca="1" si="56"/>
        <v>IC1318</v>
      </c>
      <c r="D269" s="16" t="str">
        <f t="shared" ca="1" si="61"/>
        <v>闪耀的晨曦硬弓</v>
      </c>
      <c r="E269" s="16" t="str">
        <f t="shared" ca="1" si="57"/>
        <v>闪耀的</v>
      </c>
      <c r="F269" s="16" t="str">
        <f t="shared" ca="1" si="58"/>
        <v>晨曦</v>
      </c>
      <c r="G269" s="16" t="str">
        <f t="shared" ca="1" si="59"/>
        <v>硬弓</v>
      </c>
      <c r="H269" s="16" t="str">
        <f t="shared" si="55"/>
        <v>a</v>
      </c>
      <c r="I269" s="19" t="s">
        <v>26</v>
      </c>
      <c r="J269" s="3" t="s">
        <v>35</v>
      </c>
      <c r="K269" s="16">
        <f t="shared" si="60"/>
        <v>6</v>
      </c>
      <c r="L269" s="16">
        <f t="shared" si="67"/>
        <v>3</v>
      </c>
      <c r="M269" s="16">
        <f>[1]武器表!$I269</f>
        <v>43</v>
      </c>
      <c r="N269" s="16">
        <f>[1]武器表!$J269</f>
        <v>16</v>
      </c>
      <c r="O269" s="16">
        <f>[1]武器表!$K269</f>
        <v>10</v>
      </c>
      <c r="P269" s="16">
        <f>[1]武器表!$L269</f>
        <v>11</v>
      </c>
      <c r="Q269" s="16">
        <f>[1]武器表!$M269</f>
        <v>10</v>
      </c>
      <c r="R269" s="16">
        <f>[1]武器表!$N269</f>
        <v>25</v>
      </c>
      <c r="S269" s="16">
        <f>[1]武器表!$O269</f>
        <v>8</v>
      </c>
      <c r="T269" s="16">
        <f>[1]武器表!$P269</f>
        <v>10</v>
      </c>
      <c r="U269" s="20">
        <f>[1]武器表!$Q269</f>
        <v>0.05</v>
      </c>
      <c r="V269" s="20">
        <f>[1]武器表!$R269</f>
        <v>0.02</v>
      </c>
      <c r="W269" s="20">
        <f>[1]武器表!$S269</f>
        <v>1.6666666666666666E-2</v>
      </c>
      <c r="X269" s="20">
        <f>[1]武器表!$AB269</f>
        <v>8.8666666666666671E-2</v>
      </c>
      <c r="Y269" s="16">
        <f>[1]武器表!V269</f>
        <v>7</v>
      </c>
      <c r="Z269" s="16">
        <f>[1]武器表!W269</f>
        <v>8</v>
      </c>
      <c r="AA269" s="16">
        <f>[1]武器表!X269</f>
        <v>5</v>
      </c>
      <c r="AB269" s="16">
        <f>[1]武器表!Y269</f>
        <v>8</v>
      </c>
      <c r="AC269" s="16">
        <f>[1]武器表!Z269</f>
        <v>7</v>
      </c>
      <c r="AD269" s="16">
        <f>[1]武器表!AA269</f>
        <v>18</v>
      </c>
      <c r="AE269" s="20">
        <f t="shared" si="62"/>
        <v>7.0933333333333334E-2</v>
      </c>
      <c r="AF269" s="20">
        <f t="shared" si="63"/>
        <v>7.0933333333333334E-2</v>
      </c>
      <c r="AG269" s="20">
        <f t="shared" si="64"/>
        <v>7.0933333333333334E-2</v>
      </c>
      <c r="AH269" s="20">
        <f t="shared" si="65"/>
        <v>7.0933333333333334E-2</v>
      </c>
      <c r="AI269" s="20">
        <f t="shared" si="66"/>
        <v>7.0933333333333334E-2</v>
      </c>
      <c r="AJ269" s="21"/>
    </row>
    <row r="270" spans="2:36" x14ac:dyDescent="0.2">
      <c r="B270" s="16">
        <v>268</v>
      </c>
      <c r="C270" s="16" t="str">
        <f t="shared" ca="1" si="56"/>
        <v>IC1313</v>
      </c>
      <c r="D270" s="16" t="str">
        <f t="shared" ca="1" si="61"/>
        <v>精致的女神短弓</v>
      </c>
      <c r="E270" s="16" t="str">
        <f t="shared" ca="1" si="57"/>
        <v>精致的</v>
      </c>
      <c r="F270" s="16" t="str">
        <f t="shared" ca="1" si="58"/>
        <v>女神</v>
      </c>
      <c r="G270" s="16" t="str">
        <f t="shared" ca="1" si="59"/>
        <v>短弓</v>
      </c>
      <c r="H270" s="16" t="str">
        <f t="shared" si="55"/>
        <v>a</v>
      </c>
      <c r="I270" s="19" t="s">
        <v>26</v>
      </c>
      <c r="J270" s="3" t="s">
        <v>35</v>
      </c>
      <c r="K270" s="16">
        <f t="shared" si="60"/>
        <v>6</v>
      </c>
      <c r="L270" s="16">
        <f t="shared" si="67"/>
        <v>4</v>
      </c>
      <c r="M270" s="16">
        <f>[1]武器表!$I270</f>
        <v>57</v>
      </c>
      <c r="N270" s="16">
        <f>[1]武器表!$J270</f>
        <v>22</v>
      </c>
      <c r="O270" s="16">
        <f>[1]武器表!$K270</f>
        <v>13</v>
      </c>
      <c r="P270" s="16">
        <f>[1]武器表!$L270</f>
        <v>15</v>
      </c>
      <c r="Q270" s="16">
        <f>[1]武器表!$M270</f>
        <v>13</v>
      </c>
      <c r="R270" s="16">
        <f>[1]武器表!$N270</f>
        <v>34</v>
      </c>
      <c r="S270" s="16">
        <f>[1]武器表!$O270</f>
        <v>10</v>
      </c>
      <c r="T270" s="16">
        <f>[1]武器表!$P270</f>
        <v>13</v>
      </c>
      <c r="U270" s="20">
        <f>[1]武器表!$Q270</f>
        <v>6.5000000000000002E-2</v>
      </c>
      <c r="V270" s="20">
        <f>[1]武器表!$R270</f>
        <v>2.5000000000000001E-2</v>
      </c>
      <c r="W270" s="20">
        <f>[1]武器表!$S270</f>
        <v>2.1666666666666664E-2</v>
      </c>
      <c r="X270" s="20">
        <f>[1]武器表!$AB270</f>
        <v>0.11800000000000001</v>
      </c>
      <c r="Y270" s="16">
        <f>[1]武器表!V270</f>
        <v>10</v>
      </c>
      <c r="Z270" s="16">
        <f>[1]武器表!W270</f>
        <v>11</v>
      </c>
      <c r="AA270" s="16">
        <f>[1]武器表!X270</f>
        <v>7</v>
      </c>
      <c r="AB270" s="16">
        <f>[1]武器表!Y270</f>
        <v>11</v>
      </c>
      <c r="AC270" s="16">
        <f>[1]武器表!Z270</f>
        <v>10</v>
      </c>
      <c r="AD270" s="16">
        <f>[1]武器表!AA270</f>
        <v>24</v>
      </c>
      <c r="AE270" s="20">
        <f t="shared" si="62"/>
        <v>9.4400000000000012E-2</v>
      </c>
      <c r="AF270" s="20">
        <f t="shared" si="63"/>
        <v>9.4400000000000012E-2</v>
      </c>
      <c r="AG270" s="20">
        <f t="shared" si="64"/>
        <v>9.4400000000000012E-2</v>
      </c>
      <c r="AH270" s="20">
        <f t="shared" si="65"/>
        <v>9.4400000000000012E-2</v>
      </c>
      <c r="AI270" s="20">
        <f t="shared" si="66"/>
        <v>9.4400000000000012E-2</v>
      </c>
      <c r="AJ270" s="21"/>
    </row>
    <row r="271" spans="2:36" x14ac:dyDescent="0.2">
      <c r="B271" s="16">
        <v>269</v>
      </c>
      <c r="C271" s="16" t="str">
        <f t="shared" ca="1" si="56"/>
        <v>IC1304</v>
      </c>
      <c r="D271" s="16" t="str">
        <f t="shared" ca="1" si="61"/>
        <v>拉风的混乱弓</v>
      </c>
      <c r="E271" s="16" t="str">
        <f t="shared" ca="1" si="57"/>
        <v>拉风的</v>
      </c>
      <c r="F271" s="16" t="str">
        <f t="shared" ca="1" si="58"/>
        <v>混乱</v>
      </c>
      <c r="G271" s="16" t="str">
        <f t="shared" ca="1" si="59"/>
        <v>弓</v>
      </c>
      <c r="H271" s="16" t="str">
        <f t="shared" si="55"/>
        <v>a</v>
      </c>
      <c r="I271" s="19" t="s">
        <v>26</v>
      </c>
      <c r="J271" s="3" t="s">
        <v>35</v>
      </c>
      <c r="K271" s="16">
        <f t="shared" si="60"/>
        <v>6</v>
      </c>
      <c r="L271" s="16">
        <f t="shared" si="67"/>
        <v>5</v>
      </c>
      <c r="M271" s="16">
        <f>[1]武器表!$I271</f>
        <v>71</v>
      </c>
      <c r="N271" s="16">
        <f>[1]武器表!$J271</f>
        <v>27</v>
      </c>
      <c r="O271" s="16">
        <f>[1]武器表!$K271</f>
        <v>16</v>
      </c>
      <c r="P271" s="16">
        <f>[1]武器表!$L271</f>
        <v>18</v>
      </c>
      <c r="Q271" s="16">
        <f>[1]武器表!$M271</f>
        <v>16</v>
      </c>
      <c r="R271" s="16">
        <f>[1]武器表!$N271</f>
        <v>42</v>
      </c>
      <c r="S271" s="16">
        <f>[1]武器表!$O271</f>
        <v>13</v>
      </c>
      <c r="T271" s="16">
        <f>[1]武器表!$P271</f>
        <v>16</v>
      </c>
      <c r="U271" s="20">
        <f>[1]武器表!$Q271</f>
        <v>0.08</v>
      </c>
      <c r="V271" s="20">
        <f>[1]武器表!$R271</f>
        <v>3.2500000000000001E-2</v>
      </c>
      <c r="W271" s="20">
        <f>[1]武器表!$S271</f>
        <v>2.6666666666666665E-2</v>
      </c>
      <c r="X271" s="20">
        <f>[1]武器表!$AB271</f>
        <v>0.14599999999999999</v>
      </c>
      <c r="Y271" s="16">
        <f>[1]武器表!V271</f>
        <v>12</v>
      </c>
      <c r="Z271" s="16">
        <f>[1]武器表!W271</f>
        <v>14</v>
      </c>
      <c r="AA271" s="16">
        <f>[1]武器表!X271</f>
        <v>8</v>
      </c>
      <c r="AB271" s="16">
        <f>[1]武器表!Y271</f>
        <v>14</v>
      </c>
      <c r="AC271" s="16">
        <f>[1]武器表!Z271</f>
        <v>12</v>
      </c>
      <c r="AD271" s="16">
        <f>[1]武器表!AA271</f>
        <v>30</v>
      </c>
      <c r="AE271" s="20">
        <f t="shared" si="62"/>
        <v>0.1168</v>
      </c>
      <c r="AF271" s="20">
        <f t="shared" si="63"/>
        <v>0.1168</v>
      </c>
      <c r="AG271" s="20">
        <f t="shared" si="64"/>
        <v>0.1168</v>
      </c>
      <c r="AH271" s="20">
        <f t="shared" si="65"/>
        <v>0.1168</v>
      </c>
      <c r="AI271" s="20">
        <f t="shared" si="66"/>
        <v>0.1168</v>
      </c>
      <c r="AJ271" s="21"/>
    </row>
    <row r="272" spans="2:36" x14ac:dyDescent="0.2">
      <c r="B272" s="16">
        <v>270</v>
      </c>
      <c r="C272" s="16" t="str">
        <f t="shared" ca="1" si="56"/>
        <v>IC1313</v>
      </c>
      <c r="D272" s="16" t="str">
        <f t="shared" ca="1" si="61"/>
        <v>犀利的魔王弓</v>
      </c>
      <c r="E272" s="16" t="str">
        <f t="shared" ca="1" si="57"/>
        <v>犀利的</v>
      </c>
      <c r="F272" s="16" t="str">
        <f t="shared" ca="1" si="58"/>
        <v>魔王</v>
      </c>
      <c r="G272" s="16" t="str">
        <f t="shared" ca="1" si="59"/>
        <v>弓</v>
      </c>
      <c r="H272" s="16" t="str">
        <f t="shared" si="55"/>
        <v>a</v>
      </c>
      <c r="I272" s="19" t="s">
        <v>26</v>
      </c>
      <c r="J272" s="3" t="s">
        <v>35</v>
      </c>
      <c r="K272" s="16">
        <f t="shared" si="60"/>
        <v>6</v>
      </c>
      <c r="L272" s="16">
        <f t="shared" si="67"/>
        <v>6</v>
      </c>
      <c r="M272" s="16">
        <f>[1]武器表!$I272</f>
        <v>85</v>
      </c>
      <c r="N272" s="16">
        <f>[1]武器表!$J272</f>
        <v>33</v>
      </c>
      <c r="O272" s="16">
        <f>[1]武器表!$K272</f>
        <v>19</v>
      </c>
      <c r="P272" s="16">
        <f>[1]武器表!$L272</f>
        <v>22</v>
      </c>
      <c r="Q272" s="16">
        <f>[1]武器表!$M272</f>
        <v>19</v>
      </c>
      <c r="R272" s="16">
        <f>[1]武器表!$N272</f>
        <v>51</v>
      </c>
      <c r="S272" s="16">
        <f>[1]武器表!$O272</f>
        <v>15</v>
      </c>
      <c r="T272" s="16">
        <f>[1]武器表!$P272</f>
        <v>20</v>
      </c>
      <c r="U272" s="20">
        <f>[1]武器表!$Q272</f>
        <v>0.1</v>
      </c>
      <c r="V272" s="20">
        <f>[1]武器表!$R272</f>
        <v>3.7499999999999999E-2</v>
      </c>
      <c r="W272" s="20">
        <f>[1]武器表!$S272</f>
        <v>3.3333333333333333E-2</v>
      </c>
      <c r="X272" s="20">
        <f>[1]武器表!$AB272</f>
        <v>0.17600000000000002</v>
      </c>
      <c r="Y272" s="16">
        <f>[1]武器表!V272</f>
        <v>14</v>
      </c>
      <c r="Z272" s="16">
        <f>[1]武器表!W272</f>
        <v>17</v>
      </c>
      <c r="AA272" s="16">
        <f>[1]武器表!X272</f>
        <v>10</v>
      </c>
      <c r="AB272" s="16">
        <f>[1]武器表!Y272</f>
        <v>17</v>
      </c>
      <c r="AC272" s="16">
        <f>[1]武器表!Z272</f>
        <v>14</v>
      </c>
      <c r="AD272" s="16">
        <f>[1]武器表!AA272</f>
        <v>36</v>
      </c>
      <c r="AE272" s="20">
        <f t="shared" si="62"/>
        <v>0.14080000000000001</v>
      </c>
      <c r="AF272" s="20">
        <f t="shared" si="63"/>
        <v>0.14080000000000001</v>
      </c>
      <c r="AG272" s="20">
        <f t="shared" si="64"/>
        <v>0.14080000000000001</v>
      </c>
      <c r="AH272" s="20">
        <f t="shared" si="65"/>
        <v>0.14080000000000001</v>
      </c>
      <c r="AI272" s="20">
        <f t="shared" si="66"/>
        <v>0.14080000000000001</v>
      </c>
      <c r="AJ272" s="21"/>
    </row>
    <row r="273" spans="2:36" x14ac:dyDescent="0.2">
      <c r="B273" s="16">
        <v>271</v>
      </c>
      <c r="C273" s="16" t="str">
        <f t="shared" ca="1" si="56"/>
        <v>IC1315</v>
      </c>
      <c r="D273" s="16" t="str">
        <f t="shared" ca="1" si="61"/>
        <v>闪耀的言语弓</v>
      </c>
      <c r="E273" s="16" t="str">
        <f t="shared" ca="1" si="57"/>
        <v>闪耀的</v>
      </c>
      <c r="F273" s="16" t="str">
        <f t="shared" ca="1" si="58"/>
        <v>言语</v>
      </c>
      <c r="G273" s="16" t="str">
        <f t="shared" ca="1" si="59"/>
        <v>弓</v>
      </c>
      <c r="H273" s="16" t="str">
        <f t="shared" si="55"/>
        <v>a</v>
      </c>
      <c r="I273" s="19" t="s">
        <v>26</v>
      </c>
      <c r="J273" s="3" t="s">
        <v>35</v>
      </c>
      <c r="K273" s="16">
        <f t="shared" si="60"/>
        <v>6</v>
      </c>
      <c r="L273" s="16">
        <f t="shared" si="67"/>
        <v>7</v>
      </c>
      <c r="M273" s="16">
        <f>[1]武器表!$I273</f>
        <v>99</v>
      </c>
      <c r="N273" s="16">
        <f>[1]武器表!$J273</f>
        <v>38</v>
      </c>
      <c r="O273" s="16">
        <f>[1]武器表!$K273</f>
        <v>22</v>
      </c>
      <c r="P273" s="16">
        <f>[1]武器表!$L273</f>
        <v>26</v>
      </c>
      <c r="Q273" s="16">
        <f>[1]武器表!$M273</f>
        <v>22</v>
      </c>
      <c r="R273" s="16">
        <f>[1]武器表!$N273</f>
        <v>59</v>
      </c>
      <c r="S273" s="16">
        <f>[1]武器表!$O273</f>
        <v>18</v>
      </c>
      <c r="T273" s="16">
        <f>[1]武器表!$P273</f>
        <v>23</v>
      </c>
      <c r="U273" s="20">
        <f>[1]武器表!$Q273</f>
        <v>0.115</v>
      </c>
      <c r="V273" s="20">
        <f>[1]武器表!$R273</f>
        <v>4.4999999999999998E-2</v>
      </c>
      <c r="W273" s="20">
        <f>[1]武器表!$S273</f>
        <v>3.8333333333333337E-2</v>
      </c>
      <c r="X273" s="20">
        <f>[1]武器表!$AB273</f>
        <v>0.20466666666666666</v>
      </c>
      <c r="Y273" s="16">
        <f>[1]武器表!V273</f>
        <v>17</v>
      </c>
      <c r="Z273" s="16">
        <f>[1]武器表!W273</f>
        <v>19</v>
      </c>
      <c r="AA273" s="16">
        <f>[1]武器表!X273</f>
        <v>12</v>
      </c>
      <c r="AB273" s="16">
        <f>[1]武器表!Y273</f>
        <v>19</v>
      </c>
      <c r="AC273" s="16">
        <f>[1]武器表!Z273</f>
        <v>17</v>
      </c>
      <c r="AD273" s="16">
        <f>[1]武器表!AA273</f>
        <v>42</v>
      </c>
      <c r="AE273" s="20">
        <f t="shared" si="62"/>
        <v>0.16373333333333334</v>
      </c>
      <c r="AF273" s="20">
        <f t="shared" si="63"/>
        <v>0.16373333333333334</v>
      </c>
      <c r="AG273" s="20">
        <f t="shared" si="64"/>
        <v>0.16373333333333334</v>
      </c>
      <c r="AH273" s="20">
        <f t="shared" si="65"/>
        <v>0.16373333333333334</v>
      </c>
      <c r="AI273" s="20">
        <f t="shared" si="66"/>
        <v>0.16373333333333334</v>
      </c>
      <c r="AJ273" s="21"/>
    </row>
    <row r="274" spans="2:36" x14ac:dyDescent="0.2">
      <c r="B274" s="16">
        <v>272</v>
      </c>
      <c r="C274" s="16" t="str">
        <f t="shared" ca="1" si="56"/>
        <v>IC1318</v>
      </c>
      <c r="D274" s="16" t="str">
        <f t="shared" ca="1" si="61"/>
        <v>精致的白银弓</v>
      </c>
      <c r="E274" s="16" t="str">
        <f t="shared" ca="1" si="57"/>
        <v>精致的</v>
      </c>
      <c r="F274" s="16" t="str">
        <f t="shared" ca="1" si="58"/>
        <v>白银</v>
      </c>
      <c r="G274" s="16" t="str">
        <f t="shared" ca="1" si="59"/>
        <v>弓</v>
      </c>
      <c r="H274" s="16" t="str">
        <f t="shared" si="55"/>
        <v>a</v>
      </c>
      <c r="I274" s="19" t="s">
        <v>26</v>
      </c>
      <c r="J274" s="3" t="s">
        <v>35</v>
      </c>
      <c r="K274" s="16">
        <f t="shared" si="60"/>
        <v>6</v>
      </c>
      <c r="L274" s="16">
        <f t="shared" si="67"/>
        <v>8</v>
      </c>
      <c r="M274" s="16">
        <f>[1]武器表!$I274</f>
        <v>113</v>
      </c>
      <c r="N274" s="16">
        <f>[1]武器表!$J274</f>
        <v>44</v>
      </c>
      <c r="O274" s="16">
        <f>[1]武器表!$K274</f>
        <v>25</v>
      </c>
      <c r="P274" s="16">
        <f>[1]武器表!$L274</f>
        <v>30</v>
      </c>
      <c r="Q274" s="16">
        <f>[1]武器表!$M274</f>
        <v>25</v>
      </c>
      <c r="R274" s="16">
        <f>[1]武器表!$N274</f>
        <v>68</v>
      </c>
      <c r="S274" s="16">
        <f>[1]武器表!$O274</f>
        <v>20</v>
      </c>
      <c r="T274" s="16">
        <f>[1]武器表!$P274</f>
        <v>26</v>
      </c>
      <c r="U274" s="20">
        <f>[1]武器表!$Q274</f>
        <v>0.13</v>
      </c>
      <c r="V274" s="20">
        <f>[1]武器表!$R274</f>
        <v>0.05</v>
      </c>
      <c r="W274" s="20">
        <f>[1]武器表!$S274</f>
        <v>4.3333333333333328E-2</v>
      </c>
      <c r="X274" s="20">
        <f>[1]武器表!$AB274</f>
        <v>0.23399999999999999</v>
      </c>
      <c r="Y274" s="16">
        <f>[1]武器表!V274</f>
        <v>19</v>
      </c>
      <c r="Z274" s="16">
        <f>[1]武器表!W274</f>
        <v>22</v>
      </c>
      <c r="AA274" s="16">
        <f>[1]武器表!X274</f>
        <v>13</v>
      </c>
      <c r="AB274" s="16">
        <f>[1]武器表!Y274</f>
        <v>22</v>
      </c>
      <c r="AC274" s="16">
        <f>[1]武器表!Z274</f>
        <v>19</v>
      </c>
      <c r="AD274" s="16">
        <f>[1]武器表!AA274</f>
        <v>48</v>
      </c>
      <c r="AE274" s="20">
        <f t="shared" si="62"/>
        <v>0.18720000000000001</v>
      </c>
      <c r="AF274" s="20">
        <f t="shared" si="63"/>
        <v>0.18720000000000001</v>
      </c>
      <c r="AG274" s="20">
        <f t="shared" si="64"/>
        <v>0.18720000000000001</v>
      </c>
      <c r="AH274" s="20">
        <f t="shared" si="65"/>
        <v>0.18720000000000001</v>
      </c>
      <c r="AI274" s="20">
        <f t="shared" si="66"/>
        <v>0.18720000000000001</v>
      </c>
      <c r="AJ274" s="21"/>
    </row>
    <row r="275" spans="2:36" x14ac:dyDescent="0.2">
      <c r="B275" s="16">
        <v>273</v>
      </c>
      <c r="C275" s="16" t="str">
        <f t="shared" ca="1" si="56"/>
        <v>IC1304</v>
      </c>
      <c r="D275" s="16" t="str">
        <f t="shared" ca="1" si="61"/>
        <v>发亮的智慧短弓</v>
      </c>
      <c r="E275" s="16" t="str">
        <f t="shared" ca="1" si="57"/>
        <v>发亮的</v>
      </c>
      <c r="F275" s="16" t="str">
        <f t="shared" ca="1" si="58"/>
        <v>智慧</v>
      </c>
      <c r="G275" s="16" t="str">
        <f t="shared" ca="1" si="59"/>
        <v>短弓</v>
      </c>
      <c r="H275" s="16" t="str">
        <f t="shared" si="55"/>
        <v>b</v>
      </c>
      <c r="I275" s="19" t="s">
        <v>26</v>
      </c>
      <c r="J275" s="3" t="s">
        <v>35</v>
      </c>
      <c r="K275" s="16">
        <f t="shared" si="60"/>
        <v>6</v>
      </c>
      <c r="L275" s="16">
        <f t="shared" si="67"/>
        <v>1</v>
      </c>
      <c r="M275" s="16">
        <f>[1]武器表!$I275</f>
        <v>15</v>
      </c>
      <c r="N275" s="16">
        <f>[1]武器表!$J275</f>
        <v>2</v>
      </c>
      <c r="O275" s="16">
        <f>[1]武器表!$K275</f>
        <v>1</v>
      </c>
      <c r="P275" s="16">
        <f>[1]武器表!$L275</f>
        <v>2</v>
      </c>
      <c r="Q275" s="16">
        <f>[1]武器表!$M275</f>
        <v>1</v>
      </c>
      <c r="R275" s="16">
        <f>[1]武器表!$N275</f>
        <v>4</v>
      </c>
      <c r="S275" s="16">
        <f>[1]武器表!$O275</f>
        <v>1</v>
      </c>
      <c r="T275" s="16">
        <f>[1]武器表!$P275</f>
        <v>1</v>
      </c>
      <c r="U275" s="20">
        <f>[1]武器表!$Q275</f>
        <v>5.0000000000000001E-3</v>
      </c>
      <c r="V275" s="20">
        <f>[1]武器表!$R275</f>
        <v>2.5000000000000001E-3</v>
      </c>
      <c r="W275" s="20">
        <f>[1]武器表!$S275</f>
        <v>1.6666666666666666E-3</v>
      </c>
      <c r="X275" s="20">
        <f>[1]武器表!$AB275</f>
        <v>0.08</v>
      </c>
      <c r="Y275" s="16">
        <f>[1]武器表!V275</f>
        <v>1</v>
      </c>
      <c r="Z275" s="16">
        <f>[1]武器表!W275</f>
        <v>1</v>
      </c>
      <c r="AA275" s="16">
        <f>[1]武器表!X275</f>
        <v>1</v>
      </c>
      <c r="AB275" s="16">
        <f>[1]武器表!Y275</f>
        <v>1</v>
      </c>
      <c r="AC275" s="16">
        <f>[1]武器表!Z275</f>
        <v>1</v>
      </c>
      <c r="AD275" s="16">
        <f>[1]武器表!AA275</f>
        <v>3</v>
      </c>
      <c r="AE275" s="20">
        <f t="shared" si="62"/>
        <v>6.4000000000000001E-2</v>
      </c>
      <c r="AF275" s="20">
        <f t="shared" si="63"/>
        <v>6.4000000000000001E-2</v>
      </c>
      <c r="AG275" s="20">
        <f t="shared" si="64"/>
        <v>6.4000000000000001E-2</v>
      </c>
      <c r="AH275" s="20">
        <f t="shared" si="65"/>
        <v>6.4000000000000001E-2</v>
      </c>
      <c r="AI275" s="20">
        <f t="shared" si="66"/>
        <v>6.4000000000000001E-2</v>
      </c>
      <c r="AJ275" s="21"/>
    </row>
    <row r="276" spans="2:36" x14ac:dyDescent="0.2">
      <c r="B276" s="16">
        <v>274</v>
      </c>
      <c r="C276" s="16" t="str">
        <f t="shared" ca="1" si="56"/>
        <v>IC1322</v>
      </c>
      <c r="D276" s="16" t="str">
        <f t="shared" ca="1" si="61"/>
        <v>发亮的卡尼亚弓</v>
      </c>
      <c r="E276" s="16" t="str">
        <f t="shared" ca="1" si="57"/>
        <v>发亮的</v>
      </c>
      <c r="F276" s="16" t="str">
        <f t="shared" ca="1" si="58"/>
        <v>卡尼亚</v>
      </c>
      <c r="G276" s="16" t="str">
        <f t="shared" ca="1" si="59"/>
        <v>弓</v>
      </c>
      <c r="H276" s="16" t="str">
        <f t="shared" si="55"/>
        <v>b</v>
      </c>
      <c r="I276" s="19" t="s">
        <v>26</v>
      </c>
      <c r="J276" s="3" t="s">
        <v>35</v>
      </c>
      <c r="K276" s="16">
        <f t="shared" si="60"/>
        <v>6</v>
      </c>
      <c r="L276" s="16">
        <f t="shared" si="67"/>
        <v>2</v>
      </c>
      <c r="M276" s="16">
        <f>[1]武器表!$I276</f>
        <v>31</v>
      </c>
      <c r="N276" s="16">
        <f>[1]武器表!$J276</f>
        <v>5</v>
      </c>
      <c r="O276" s="16">
        <f>[1]武器表!$K276</f>
        <v>3</v>
      </c>
      <c r="P276" s="16">
        <f>[1]武器表!$L276</f>
        <v>3</v>
      </c>
      <c r="Q276" s="16">
        <f>[1]武器表!$M276</f>
        <v>3</v>
      </c>
      <c r="R276" s="16">
        <f>[1]武器表!$N276</f>
        <v>7</v>
      </c>
      <c r="S276" s="16">
        <f>[1]武器表!$O276</f>
        <v>2</v>
      </c>
      <c r="T276" s="16">
        <f>[1]武器表!$P276</f>
        <v>3</v>
      </c>
      <c r="U276" s="20">
        <f>[1]武器表!$Q276</f>
        <v>1.4999999999999999E-2</v>
      </c>
      <c r="V276" s="20">
        <f>[1]武器表!$R276</f>
        <v>5.0000000000000001E-3</v>
      </c>
      <c r="W276" s="20">
        <f>[1]武器表!$S276</f>
        <v>5.0000000000000001E-3</v>
      </c>
      <c r="X276" s="20">
        <f>[1]武器表!$AB276</f>
        <v>0.08</v>
      </c>
      <c r="Y276" s="16">
        <f>[1]武器表!V276</f>
        <v>2</v>
      </c>
      <c r="Z276" s="16">
        <f>[1]武器表!W276</f>
        <v>2</v>
      </c>
      <c r="AA276" s="16">
        <f>[1]武器表!X276</f>
        <v>1</v>
      </c>
      <c r="AB276" s="16">
        <f>[1]武器表!Y276</f>
        <v>2</v>
      </c>
      <c r="AC276" s="16">
        <f>[1]武器表!Z276</f>
        <v>2</v>
      </c>
      <c r="AD276" s="16">
        <f>[1]武器表!AA276</f>
        <v>5</v>
      </c>
      <c r="AE276" s="20">
        <f t="shared" si="62"/>
        <v>6.4000000000000001E-2</v>
      </c>
      <c r="AF276" s="20">
        <f t="shared" si="63"/>
        <v>6.4000000000000001E-2</v>
      </c>
      <c r="AG276" s="20">
        <f t="shared" si="64"/>
        <v>6.4000000000000001E-2</v>
      </c>
      <c r="AH276" s="20">
        <f t="shared" si="65"/>
        <v>6.4000000000000001E-2</v>
      </c>
      <c r="AI276" s="20">
        <f t="shared" si="66"/>
        <v>6.4000000000000001E-2</v>
      </c>
      <c r="AJ276" s="21"/>
    </row>
    <row r="277" spans="2:36" x14ac:dyDescent="0.2">
      <c r="B277" s="16">
        <v>275</v>
      </c>
      <c r="C277" s="16" t="str">
        <f t="shared" ca="1" si="56"/>
        <v>IC1304</v>
      </c>
      <c r="D277" s="16" t="str">
        <f t="shared" ca="1" si="61"/>
        <v>坚硬的言语短弓</v>
      </c>
      <c r="E277" s="16" t="str">
        <f t="shared" ca="1" si="57"/>
        <v>坚硬的</v>
      </c>
      <c r="F277" s="16" t="str">
        <f t="shared" ca="1" si="58"/>
        <v>言语</v>
      </c>
      <c r="G277" s="16" t="str">
        <f t="shared" ca="1" si="59"/>
        <v>短弓</v>
      </c>
      <c r="H277" s="16" t="str">
        <f t="shared" si="55"/>
        <v>b</v>
      </c>
      <c r="I277" s="19" t="s">
        <v>26</v>
      </c>
      <c r="J277" s="3" t="s">
        <v>35</v>
      </c>
      <c r="K277" s="16">
        <f t="shared" si="60"/>
        <v>6</v>
      </c>
      <c r="L277" s="16">
        <f t="shared" si="67"/>
        <v>3</v>
      </c>
      <c r="M277" s="16">
        <f>[1]武器表!$I277</f>
        <v>46</v>
      </c>
      <c r="N277" s="16">
        <f>[1]武器表!$J277</f>
        <v>7</v>
      </c>
      <c r="O277" s="16">
        <f>[1]武器表!$K277</f>
        <v>4</v>
      </c>
      <c r="P277" s="16">
        <f>[1]武器表!$L277</f>
        <v>5</v>
      </c>
      <c r="Q277" s="16">
        <f>[1]武器表!$M277</f>
        <v>4</v>
      </c>
      <c r="R277" s="16">
        <f>[1]武器表!$N277</f>
        <v>11</v>
      </c>
      <c r="S277" s="16">
        <f>[1]武器表!$O277</f>
        <v>3</v>
      </c>
      <c r="T277" s="16">
        <f>[1]武器表!$P277</f>
        <v>4</v>
      </c>
      <c r="U277" s="20">
        <f>[1]武器表!$Q277</f>
        <v>0.02</v>
      </c>
      <c r="V277" s="20">
        <f>[1]武器表!$R277</f>
        <v>7.4999999999999997E-3</v>
      </c>
      <c r="W277" s="20">
        <f>[1]武器表!$S277</f>
        <v>6.6666666666666662E-3</v>
      </c>
      <c r="X277" s="20">
        <f>[1]武器表!$AB277</f>
        <v>0.08</v>
      </c>
      <c r="Y277" s="16">
        <f>[1]武器表!V277</f>
        <v>3</v>
      </c>
      <c r="Z277" s="16">
        <f>[1]武器表!W277</f>
        <v>3</v>
      </c>
      <c r="AA277" s="16">
        <f>[1]武器表!X277</f>
        <v>2</v>
      </c>
      <c r="AB277" s="16">
        <f>[1]武器表!Y277</f>
        <v>3</v>
      </c>
      <c r="AC277" s="16">
        <f>[1]武器表!Z277</f>
        <v>3</v>
      </c>
      <c r="AD277" s="16">
        <f>[1]武器表!AA277</f>
        <v>8</v>
      </c>
      <c r="AE277" s="20">
        <f t="shared" si="62"/>
        <v>6.4000000000000001E-2</v>
      </c>
      <c r="AF277" s="20">
        <f t="shared" si="63"/>
        <v>6.4000000000000001E-2</v>
      </c>
      <c r="AG277" s="20">
        <f t="shared" si="64"/>
        <v>6.4000000000000001E-2</v>
      </c>
      <c r="AH277" s="20">
        <f t="shared" si="65"/>
        <v>6.4000000000000001E-2</v>
      </c>
      <c r="AI277" s="20">
        <f t="shared" si="66"/>
        <v>6.4000000000000001E-2</v>
      </c>
      <c r="AJ277" s="21"/>
    </row>
    <row r="278" spans="2:36" x14ac:dyDescent="0.2">
      <c r="B278" s="16">
        <v>276</v>
      </c>
      <c r="C278" s="16" t="str">
        <f t="shared" ca="1" si="56"/>
        <v>IC1325</v>
      </c>
      <c r="D278" s="16" t="str">
        <f t="shared" ca="1" si="61"/>
        <v>坚硬的白银短弓</v>
      </c>
      <c r="E278" s="16" t="str">
        <f t="shared" ca="1" si="57"/>
        <v>坚硬的</v>
      </c>
      <c r="F278" s="16" t="str">
        <f t="shared" ca="1" si="58"/>
        <v>白银</v>
      </c>
      <c r="G278" s="16" t="str">
        <f t="shared" ca="1" si="59"/>
        <v>短弓</v>
      </c>
      <c r="H278" s="16" t="str">
        <f t="shared" si="55"/>
        <v>b</v>
      </c>
      <c r="I278" s="19" t="s">
        <v>26</v>
      </c>
      <c r="J278" s="3" t="s">
        <v>35</v>
      </c>
      <c r="K278" s="16">
        <f t="shared" si="60"/>
        <v>6</v>
      </c>
      <c r="L278" s="16">
        <f t="shared" si="67"/>
        <v>4</v>
      </c>
      <c r="M278" s="16">
        <f>[1]武器表!$I278</f>
        <v>62</v>
      </c>
      <c r="N278" s="16">
        <f>[1]武器表!$J278</f>
        <v>9</v>
      </c>
      <c r="O278" s="16">
        <f>[1]武器表!$K278</f>
        <v>5</v>
      </c>
      <c r="P278" s="16">
        <f>[1]武器表!$L278</f>
        <v>6</v>
      </c>
      <c r="Q278" s="16">
        <f>[1]武器表!$M278</f>
        <v>5</v>
      </c>
      <c r="R278" s="16">
        <f>[1]武器表!$N278</f>
        <v>14</v>
      </c>
      <c r="S278" s="16">
        <f>[1]武器表!$O278</f>
        <v>4</v>
      </c>
      <c r="T278" s="16">
        <f>[1]武器表!$P278</f>
        <v>5</v>
      </c>
      <c r="U278" s="20">
        <f>[1]武器表!$Q278</f>
        <v>2.5000000000000001E-2</v>
      </c>
      <c r="V278" s="20">
        <f>[1]武器表!$R278</f>
        <v>0.01</v>
      </c>
      <c r="W278" s="20">
        <f>[1]武器表!$S278</f>
        <v>8.3333333333333332E-3</v>
      </c>
      <c r="X278" s="20">
        <f>[1]武器表!$AB278</f>
        <v>0.08</v>
      </c>
      <c r="Y278" s="16">
        <f>[1]武器表!V278</f>
        <v>4</v>
      </c>
      <c r="Z278" s="16">
        <f>[1]武器表!W278</f>
        <v>5</v>
      </c>
      <c r="AA278" s="16">
        <f>[1]武器表!X278</f>
        <v>3</v>
      </c>
      <c r="AB278" s="16">
        <f>[1]武器表!Y278</f>
        <v>5</v>
      </c>
      <c r="AC278" s="16">
        <f>[1]武器表!Z278</f>
        <v>4</v>
      </c>
      <c r="AD278" s="16">
        <f>[1]武器表!AA278</f>
        <v>10</v>
      </c>
      <c r="AE278" s="20">
        <f t="shared" si="62"/>
        <v>6.4000000000000001E-2</v>
      </c>
      <c r="AF278" s="20">
        <f t="shared" si="63"/>
        <v>6.4000000000000001E-2</v>
      </c>
      <c r="AG278" s="20">
        <f t="shared" si="64"/>
        <v>6.4000000000000001E-2</v>
      </c>
      <c r="AH278" s="20">
        <f t="shared" si="65"/>
        <v>6.4000000000000001E-2</v>
      </c>
      <c r="AI278" s="20">
        <f t="shared" si="66"/>
        <v>6.4000000000000001E-2</v>
      </c>
      <c r="AJ278" s="21"/>
    </row>
    <row r="279" spans="2:36" x14ac:dyDescent="0.2">
      <c r="B279" s="16">
        <v>277</v>
      </c>
      <c r="C279" s="16" t="str">
        <f t="shared" ca="1" si="56"/>
        <v>IC1304</v>
      </c>
      <c r="D279" s="16" t="str">
        <f t="shared" ca="1" si="61"/>
        <v>凌厉的遗迹短弓</v>
      </c>
      <c r="E279" s="16" t="str">
        <f t="shared" ca="1" si="57"/>
        <v>凌厉的</v>
      </c>
      <c r="F279" s="16" t="str">
        <f t="shared" ca="1" si="58"/>
        <v>遗迹</v>
      </c>
      <c r="G279" s="16" t="str">
        <f t="shared" ca="1" si="59"/>
        <v>短弓</v>
      </c>
      <c r="H279" s="16" t="str">
        <f t="shared" si="55"/>
        <v>b</v>
      </c>
      <c r="I279" s="19" t="s">
        <v>26</v>
      </c>
      <c r="J279" s="3" t="s">
        <v>35</v>
      </c>
      <c r="K279" s="16">
        <f t="shared" si="60"/>
        <v>6</v>
      </c>
      <c r="L279" s="16">
        <f t="shared" si="67"/>
        <v>5</v>
      </c>
      <c r="M279" s="16">
        <f>[1]武器表!$I279</f>
        <v>77</v>
      </c>
      <c r="N279" s="16">
        <f>[1]武器表!$J279</f>
        <v>11</v>
      </c>
      <c r="O279" s="16">
        <f>[1]武器表!$K279</f>
        <v>7</v>
      </c>
      <c r="P279" s="16">
        <f>[1]武器表!$L279</f>
        <v>8</v>
      </c>
      <c r="Q279" s="16">
        <f>[1]武器表!$M279</f>
        <v>7</v>
      </c>
      <c r="R279" s="16">
        <f>[1]武器表!$N279</f>
        <v>18</v>
      </c>
      <c r="S279" s="16">
        <f>[1]武器表!$O279</f>
        <v>5</v>
      </c>
      <c r="T279" s="16">
        <f>[1]武器表!$P279</f>
        <v>7</v>
      </c>
      <c r="U279" s="20">
        <f>[1]武器表!$Q279</f>
        <v>3.5000000000000003E-2</v>
      </c>
      <c r="V279" s="20">
        <f>[1]武器表!$R279</f>
        <v>1.2500000000000001E-2</v>
      </c>
      <c r="W279" s="20">
        <f>[1]武器表!$S279</f>
        <v>1.1666666666666667E-2</v>
      </c>
      <c r="X279" s="20">
        <f>[1]武器表!$AB279</f>
        <v>9.3333333333333338E-2</v>
      </c>
      <c r="Y279" s="16">
        <f>[1]武器表!V279</f>
        <v>5</v>
      </c>
      <c r="Z279" s="16">
        <f>[1]武器表!W279</f>
        <v>6</v>
      </c>
      <c r="AA279" s="16">
        <f>[1]武器表!X279</f>
        <v>4</v>
      </c>
      <c r="AB279" s="16">
        <f>[1]武器表!Y279</f>
        <v>6</v>
      </c>
      <c r="AC279" s="16">
        <f>[1]武器表!Z279</f>
        <v>5</v>
      </c>
      <c r="AD279" s="16">
        <f>[1]武器表!AA279</f>
        <v>13</v>
      </c>
      <c r="AE279" s="20">
        <f t="shared" si="62"/>
        <v>7.4666666666666673E-2</v>
      </c>
      <c r="AF279" s="20">
        <f t="shared" si="63"/>
        <v>7.4666666666666673E-2</v>
      </c>
      <c r="AG279" s="20">
        <f t="shared" si="64"/>
        <v>7.4666666666666673E-2</v>
      </c>
      <c r="AH279" s="20">
        <f t="shared" si="65"/>
        <v>7.4666666666666673E-2</v>
      </c>
      <c r="AI279" s="20">
        <f t="shared" si="66"/>
        <v>7.4666666666666673E-2</v>
      </c>
      <c r="AJ279" s="21"/>
    </row>
    <row r="280" spans="2:36" x14ac:dyDescent="0.2">
      <c r="B280" s="16">
        <v>278</v>
      </c>
      <c r="C280" s="16" t="str">
        <f t="shared" ca="1" si="56"/>
        <v>IC1313</v>
      </c>
      <c r="D280" s="16" t="str">
        <f t="shared" ca="1" si="61"/>
        <v>优质的精钢短弓</v>
      </c>
      <c r="E280" s="16" t="str">
        <f t="shared" ca="1" si="57"/>
        <v>优质的</v>
      </c>
      <c r="F280" s="16" t="str">
        <f t="shared" ca="1" si="58"/>
        <v>精钢</v>
      </c>
      <c r="G280" s="16" t="str">
        <f t="shared" ca="1" si="59"/>
        <v>短弓</v>
      </c>
      <c r="H280" s="16" t="str">
        <f t="shared" si="55"/>
        <v>b</v>
      </c>
      <c r="I280" s="19" t="s">
        <v>26</v>
      </c>
      <c r="J280" s="3" t="s">
        <v>35</v>
      </c>
      <c r="K280" s="16">
        <f t="shared" si="60"/>
        <v>6</v>
      </c>
      <c r="L280" s="16">
        <f t="shared" si="67"/>
        <v>6</v>
      </c>
      <c r="M280" s="16">
        <f>[1]武器表!$I280</f>
        <v>92</v>
      </c>
      <c r="N280" s="16">
        <f>[1]武器表!$J280</f>
        <v>14</v>
      </c>
      <c r="O280" s="16">
        <f>[1]武器表!$K280</f>
        <v>8</v>
      </c>
      <c r="P280" s="16">
        <f>[1]武器表!$L280</f>
        <v>9</v>
      </c>
      <c r="Q280" s="16">
        <f>[1]武器表!$M280</f>
        <v>8</v>
      </c>
      <c r="R280" s="16">
        <f>[1]武器表!$N280</f>
        <v>21</v>
      </c>
      <c r="S280" s="16">
        <f>[1]武器表!$O280</f>
        <v>6</v>
      </c>
      <c r="T280" s="16">
        <f>[1]武器表!$P280</f>
        <v>8</v>
      </c>
      <c r="U280" s="20">
        <f>[1]武器表!$Q280</f>
        <v>0.04</v>
      </c>
      <c r="V280" s="20">
        <f>[1]武器表!$R280</f>
        <v>1.4999999999999999E-2</v>
      </c>
      <c r="W280" s="20">
        <f>[1]武器表!$S280</f>
        <v>1.3333333333333332E-2</v>
      </c>
      <c r="X280" s="20">
        <f>[1]武器表!$AB280</f>
        <v>0.11066666666666666</v>
      </c>
      <c r="Y280" s="16">
        <f>[1]武器表!V280</f>
        <v>6</v>
      </c>
      <c r="Z280" s="16">
        <f>[1]武器表!W280</f>
        <v>7</v>
      </c>
      <c r="AA280" s="16">
        <f>[1]武器表!X280</f>
        <v>4</v>
      </c>
      <c r="AB280" s="16">
        <f>[1]武器表!Y280</f>
        <v>7</v>
      </c>
      <c r="AC280" s="16">
        <f>[1]武器表!Z280</f>
        <v>6</v>
      </c>
      <c r="AD280" s="16">
        <f>[1]武器表!AA280</f>
        <v>15</v>
      </c>
      <c r="AE280" s="20">
        <f t="shared" si="62"/>
        <v>8.8533333333333339E-2</v>
      </c>
      <c r="AF280" s="20">
        <f t="shared" si="63"/>
        <v>8.8533333333333339E-2</v>
      </c>
      <c r="AG280" s="20">
        <f t="shared" si="64"/>
        <v>8.8533333333333339E-2</v>
      </c>
      <c r="AH280" s="20">
        <f t="shared" si="65"/>
        <v>8.8533333333333339E-2</v>
      </c>
      <c r="AI280" s="20">
        <f t="shared" si="66"/>
        <v>8.8533333333333339E-2</v>
      </c>
      <c r="AJ280" s="21"/>
    </row>
    <row r="281" spans="2:36" x14ac:dyDescent="0.2">
      <c r="B281" s="16">
        <v>279</v>
      </c>
      <c r="C281" s="16" t="str">
        <f t="shared" ca="1" si="56"/>
        <v>IC1315</v>
      </c>
      <c r="D281" s="16" t="str">
        <f t="shared" ca="1" si="61"/>
        <v>凌厉的玄铁短弓</v>
      </c>
      <c r="E281" s="16" t="str">
        <f t="shared" ca="1" si="57"/>
        <v>凌厉的</v>
      </c>
      <c r="F281" s="16" t="str">
        <f t="shared" ca="1" si="58"/>
        <v>玄铁</v>
      </c>
      <c r="G281" s="16" t="str">
        <f t="shared" ca="1" si="59"/>
        <v>短弓</v>
      </c>
      <c r="H281" s="16" t="str">
        <f t="shared" si="55"/>
        <v>b</v>
      </c>
      <c r="I281" s="19" t="s">
        <v>26</v>
      </c>
      <c r="J281" s="3" t="s">
        <v>35</v>
      </c>
      <c r="K281" s="16">
        <f t="shared" si="60"/>
        <v>6</v>
      </c>
      <c r="L281" s="16">
        <f t="shared" si="67"/>
        <v>7</v>
      </c>
      <c r="M281" s="16">
        <f>[1]武器表!$I281</f>
        <v>108</v>
      </c>
      <c r="N281" s="16">
        <f>[1]武器表!$J281</f>
        <v>16</v>
      </c>
      <c r="O281" s="16">
        <f>[1]武器表!$K281</f>
        <v>9</v>
      </c>
      <c r="P281" s="16">
        <f>[1]武器表!$L281</f>
        <v>11</v>
      </c>
      <c r="Q281" s="16">
        <f>[1]武器表!$M281</f>
        <v>9</v>
      </c>
      <c r="R281" s="16">
        <f>[1]武器表!$N281</f>
        <v>25</v>
      </c>
      <c r="S281" s="16">
        <f>[1]武器表!$O281</f>
        <v>7</v>
      </c>
      <c r="T281" s="16">
        <f>[1]武器表!$P281</f>
        <v>10</v>
      </c>
      <c r="U281" s="20">
        <f>[1]武器表!$Q281</f>
        <v>0.05</v>
      </c>
      <c r="V281" s="20">
        <f>[1]武器表!$R281</f>
        <v>1.7500000000000002E-2</v>
      </c>
      <c r="W281" s="20">
        <f>[1]武器表!$S281</f>
        <v>1.6666666666666666E-2</v>
      </c>
      <c r="X281" s="20">
        <f>[1]武器表!$AB281</f>
        <v>0.13</v>
      </c>
      <c r="Y281" s="16">
        <f>[1]武器表!V281</f>
        <v>7</v>
      </c>
      <c r="Z281" s="16">
        <f>[1]武器表!W281</f>
        <v>8</v>
      </c>
      <c r="AA281" s="16">
        <f>[1]武器表!X281</f>
        <v>5</v>
      </c>
      <c r="AB281" s="16">
        <f>[1]武器表!Y281</f>
        <v>8</v>
      </c>
      <c r="AC281" s="16">
        <f>[1]武器表!Z281</f>
        <v>7</v>
      </c>
      <c r="AD281" s="16">
        <f>[1]武器表!AA281</f>
        <v>18</v>
      </c>
      <c r="AE281" s="20">
        <f t="shared" si="62"/>
        <v>0.10400000000000001</v>
      </c>
      <c r="AF281" s="20">
        <f t="shared" si="63"/>
        <v>0.10400000000000001</v>
      </c>
      <c r="AG281" s="20">
        <f t="shared" si="64"/>
        <v>0.10400000000000001</v>
      </c>
      <c r="AH281" s="20">
        <f t="shared" si="65"/>
        <v>0.10400000000000001</v>
      </c>
      <c r="AI281" s="20">
        <f t="shared" si="66"/>
        <v>0.10400000000000001</v>
      </c>
      <c r="AJ281" s="21"/>
    </row>
    <row r="282" spans="2:36" x14ac:dyDescent="0.2">
      <c r="B282" s="16">
        <v>280</v>
      </c>
      <c r="C282" s="16" t="str">
        <f t="shared" ca="1" si="56"/>
        <v>IC1325</v>
      </c>
      <c r="D282" s="16" t="str">
        <f t="shared" ca="1" si="61"/>
        <v>凌厉的塞尔塔短弓</v>
      </c>
      <c r="E282" s="16" t="str">
        <f t="shared" ca="1" si="57"/>
        <v>凌厉的</v>
      </c>
      <c r="F282" s="16" t="str">
        <f t="shared" ca="1" si="58"/>
        <v>塞尔塔</v>
      </c>
      <c r="G282" s="16" t="str">
        <f t="shared" ca="1" si="59"/>
        <v>短弓</v>
      </c>
      <c r="H282" s="16" t="str">
        <f t="shared" si="55"/>
        <v>b</v>
      </c>
      <c r="I282" s="19" t="s">
        <v>26</v>
      </c>
      <c r="J282" s="3" t="s">
        <v>35</v>
      </c>
      <c r="K282" s="16">
        <f t="shared" si="60"/>
        <v>6</v>
      </c>
      <c r="L282" s="16">
        <f t="shared" si="67"/>
        <v>8</v>
      </c>
      <c r="M282" s="16">
        <f>[1]武器表!$I282</f>
        <v>123</v>
      </c>
      <c r="N282" s="16">
        <f>[1]武器表!$J282</f>
        <v>18</v>
      </c>
      <c r="O282" s="16">
        <f>[1]武器表!$K282</f>
        <v>11</v>
      </c>
      <c r="P282" s="16">
        <f>[1]武器表!$L282</f>
        <v>12</v>
      </c>
      <c r="Q282" s="16">
        <f>[1]武器表!$M282</f>
        <v>11</v>
      </c>
      <c r="R282" s="16">
        <f>[1]武器表!$N282</f>
        <v>28</v>
      </c>
      <c r="S282" s="16">
        <f>[1]武器表!$O282</f>
        <v>8</v>
      </c>
      <c r="T282" s="16">
        <f>[1]武器表!$P282</f>
        <v>11</v>
      </c>
      <c r="U282" s="20">
        <f>[1]武器表!$Q282</f>
        <v>5.5E-2</v>
      </c>
      <c r="V282" s="20">
        <f>[1]武器表!$R282</f>
        <v>0.02</v>
      </c>
      <c r="W282" s="20">
        <f>[1]武器表!$S282</f>
        <v>1.8333333333333333E-2</v>
      </c>
      <c r="X282" s="20">
        <f>[1]武器表!$AB282</f>
        <v>0.14800000000000002</v>
      </c>
      <c r="Y282" s="16">
        <f>[1]武器表!V282</f>
        <v>8</v>
      </c>
      <c r="Z282" s="16">
        <f>[1]武器表!W282</f>
        <v>9</v>
      </c>
      <c r="AA282" s="16">
        <f>[1]武器表!X282</f>
        <v>6</v>
      </c>
      <c r="AB282" s="16">
        <f>[1]武器表!Y282</f>
        <v>9</v>
      </c>
      <c r="AC282" s="16">
        <f>[1]武器表!Z282</f>
        <v>8</v>
      </c>
      <c r="AD282" s="16">
        <f>[1]武器表!AA282</f>
        <v>20</v>
      </c>
      <c r="AE282" s="20">
        <f t="shared" si="62"/>
        <v>0.11840000000000002</v>
      </c>
      <c r="AF282" s="20">
        <f t="shared" si="63"/>
        <v>0.11840000000000002</v>
      </c>
      <c r="AG282" s="20">
        <f t="shared" si="64"/>
        <v>0.11840000000000002</v>
      </c>
      <c r="AH282" s="20">
        <f t="shared" si="65"/>
        <v>0.11840000000000002</v>
      </c>
      <c r="AI282" s="20">
        <f t="shared" si="66"/>
        <v>0.11840000000000002</v>
      </c>
      <c r="AJ282" s="21"/>
    </row>
    <row r="283" spans="2:36" x14ac:dyDescent="0.2">
      <c r="B283" s="16">
        <v>281</v>
      </c>
      <c r="C283" s="16" t="str">
        <f t="shared" ca="1" si="56"/>
        <v>IC1318</v>
      </c>
      <c r="D283" s="16" t="str">
        <f t="shared" ca="1" si="61"/>
        <v>破旧的玄铁弓</v>
      </c>
      <c r="E283" s="16" t="str">
        <f t="shared" ca="1" si="57"/>
        <v>破旧的</v>
      </c>
      <c r="F283" s="16" t="str">
        <f t="shared" ca="1" si="58"/>
        <v>玄铁</v>
      </c>
      <c r="G283" s="16" t="str">
        <f t="shared" ca="1" si="59"/>
        <v>弓</v>
      </c>
      <c r="H283" s="16" t="str">
        <f t="shared" si="55"/>
        <v>c</v>
      </c>
      <c r="I283" s="19" t="s">
        <v>26</v>
      </c>
      <c r="J283" s="3" t="s">
        <v>35</v>
      </c>
      <c r="K283" s="16">
        <f t="shared" si="60"/>
        <v>6</v>
      </c>
      <c r="L283" s="16">
        <f t="shared" si="67"/>
        <v>1</v>
      </c>
      <c r="M283" s="16">
        <f>[1]武器表!$I283</f>
        <v>18</v>
      </c>
      <c r="N283" s="16">
        <f>[1]武器表!$J283</f>
        <v>0</v>
      </c>
      <c r="O283" s="16">
        <f>[1]武器表!$K283</f>
        <v>0</v>
      </c>
      <c r="P283" s="16">
        <f>[1]武器表!$L283</f>
        <v>0</v>
      </c>
      <c r="Q283" s="16">
        <f>[1]武器表!$M283</f>
        <v>0</v>
      </c>
      <c r="R283" s="16">
        <f>[1]武器表!$N283</f>
        <v>0</v>
      </c>
      <c r="S283" s="16">
        <f>[1]武器表!$O283</f>
        <v>0</v>
      </c>
      <c r="T283" s="16">
        <f>[1]武器表!$P283</f>
        <v>0</v>
      </c>
      <c r="U283" s="20">
        <f>[1]武器表!$Q283</f>
        <v>0</v>
      </c>
      <c r="V283" s="20">
        <f>[1]武器表!$R283</f>
        <v>0</v>
      </c>
      <c r="W283" s="20">
        <f>[1]武器表!$S283</f>
        <v>0</v>
      </c>
      <c r="X283" s="20">
        <f>[1]武器表!$AB283</f>
        <v>0</v>
      </c>
      <c r="Y283" s="16">
        <f>[1]武器表!V283</f>
        <v>0</v>
      </c>
      <c r="Z283" s="16">
        <f>[1]武器表!W283</f>
        <v>0</v>
      </c>
      <c r="AA283" s="16">
        <f>[1]武器表!X283</f>
        <v>0</v>
      </c>
      <c r="AB283" s="16">
        <f>[1]武器表!Y283</f>
        <v>0</v>
      </c>
      <c r="AC283" s="16">
        <f>[1]武器表!Z283</f>
        <v>0</v>
      </c>
      <c r="AD283" s="16">
        <f>[1]武器表!AA283</f>
        <v>0</v>
      </c>
      <c r="AE283" s="20">
        <f t="shared" si="62"/>
        <v>0</v>
      </c>
      <c r="AF283" s="20">
        <f t="shared" si="63"/>
        <v>0</v>
      </c>
      <c r="AG283" s="20">
        <f t="shared" si="64"/>
        <v>0</v>
      </c>
      <c r="AH283" s="20">
        <f t="shared" si="65"/>
        <v>0</v>
      </c>
      <c r="AI283" s="20">
        <f t="shared" si="66"/>
        <v>0</v>
      </c>
      <c r="AJ283" s="21"/>
    </row>
    <row r="284" spans="2:36" x14ac:dyDescent="0.2">
      <c r="B284" s="16">
        <v>282</v>
      </c>
      <c r="C284" s="16" t="str">
        <f t="shared" ca="1" si="56"/>
        <v>IC1328</v>
      </c>
      <c r="D284" s="16" t="str">
        <f t="shared" ca="1" si="61"/>
        <v>初级的斯塞提短弓</v>
      </c>
      <c r="E284" s="16" t="str">
        <f t="shared" ca="1" si="57"/>
        <v>初级的</v>
      </c>
      <c r="F284" s="16" t="str">
        <f t="shared" ca="1" si="58"/>
        <v>斯塞提</v>
      </c>
      <c r="G284" s="16" t="str">
        <f t="shared" ca="1" si="59"/>
        <v>短弓</v>
      </c>
      <c r="H284" s="16" t="str">
        <f t="shared" si="55"/>
        <v>c</v>
      </c>
      <c r="I284" s="19" t="s">
        <v>26</v>
      </c>
      <c r="J284" s="3" t="s">
        <v>35</v>
      </c>
      <c r="K284" s="16">
        <f t="shared" si="60"/>
        <v>6</v>
      </c>
      <c r="L284" s="16">
        <f t="shared" si="67"/>
        <v>2</v>
      </c>
      <c r="M284" s="16">
        <f>[1]武器表!$I284</f>
        <v>35</v>
      </c>
      <c r="N284" s="16">
        <f>[1]武器表!$J284</f>
        <v>0</v>
      </c>
      <c r="O284" s="16">
        <f>[1]武器表!$K284</f>
        <v>0</v>
      </c>
      <c r="P284" s="16">
        <f>[1]武器表!$L284</f>
        <v>0</v>
      </c>
      <c r="Q284" s="16">
        <f>[1]武器表!$M284</f>
        <v>0</v>
      </c>
      <c r="R284" s="16">
        <f>[1]武器表!$N284</f>
        <v>0</v>
      </c>
      <c r="S284" s="16">
        <f>[1]武器表!$O284</f>
        <v>0</v>
      </c>
      <c r="T284" s="16">
        <f>[1]武器表!$P284</f>
        <v>0</v>
      </c>
      <c r="U284" s="20">
        <f>[1]武器表!$Q284</f>
        <v>0</v>
      </c>
      <c r="V284" s="20">
        <f>[1]武器表!$R284</f>
        <v>0</v>
      </c>
      <c r="W284" s="20">
        <f>[1]武器表!$S284</f>
        <v>0</v>
      </c>
      <c r="X284" s="20">
        <f>[1]武器表!$AB284</f>
        <v>0</v>
      </c>
      <c r="Y284" s="16">
        <f>[1]武器表!V284</f>
        <v>0</v>
      </c>
      <c r="Z284" s="16">
        <f>[1]武器表!W284</f>
        <v>0</v>
      </c>
      <c r="AA284" s="16">
        <f>[1]武器表!X284</f>
        <v>0</v>
      </c>
      <c r="AB284" s="16">
        <f>[1]武器表!Y284</f>
        <v>0</v>
      </c>
      <c r="AC284" s="16">
        <f>[1]武器表!Z284</f>
        <v>0</v>
      </c>
      <c r="AD284" s="16">
        <f>[1]武器表!AA284</f>
        <v>0</v>
      </c>
      <c r="AE284" s="20">
        <f t="shared" si="62"/>
        <v>0</v>
      </c>
      <c r="AF284" s="20">
        <f t="shared" si="63"/>
        <v>0</v>
      </c>
      <c r="AG284" s="20">
        <f t="shared" si="64"/>
        <v>0</v>
      </c>
      <c r="AH284" s="20">
        <f t="shared" si="65"/>
        <v>0</v>
      </c>
      <c r="AI284" s="20">
        <f t="shared" si="66"/>
        <v>0</v>
      </c>
      <c r="AJ284" s="21"/>
    </row>
    <row r="285" spans="2:36" x14ac:dyDescent="0.2">
      <c r="B285" s="16">
        <v>283</v>
      </c>
      <c r="C285" s="16" t="str">
        <f t="shared" ca="1" si="56"/>
        <v>IC1322</v>
      </c>
      <c r="D285" s="16" t="str">
        <f t="shared" ca="1" si="61"/>
        <v>普通的精灵短弓</v>
      </c>
      <c r="E285" s="16" t="str">
        <f t="shared" ca="1" si="57"/>
        <v>普通的</v>
      </c>
      <c r="F285" s="16" t="str">
        <f t="shared" ca="1" si="58"/>
        <v>精灵</v>
      </c>
      <c r="G285" s="16" t="str">
        <f t="shared" ca="1" si="59"/>
        <v>短弓</v>
      </c>
      <c r="H285" s="16" t="str">
        <f t="shared" si="55"/>
        <v>c</v>
      </c>
      <c r="I285" s="19" t="s">
        <v>26</v>
      </c>
      <c r="J285" s="3" t="s">
        <v>35</v>
      </c>
      <c r="K285" s="16">
        <f t="shared" si="60"/>
        <v>6</v>
      </c>
      <c r="L285" s="16">
        <f t="shared" si="67"/>
        <v>3</v>
      </c>
      <c r="M285" s="16">
        <f>[1]武器表!$I285</f>
        <v>53</v>
      </c>
      <c r="N285" s="16">
        <f>[1]武器表!$J285</f>
        <v>0</v>
      </c>
      <c r="O285" s="16">
        <f>[1]武器表!$K285</f>
        <v>0</v>
      </c>
      <c r="P285" s="16">
        <f>[1]武器表!$L285</f>
        <v>0</v>
      </c>
      <c r="Q285" s="16">
        <f>[1]武器表!$M285</f>
        <v>0</v>
      </c>
      <c r="R285" s="16">
        <f>[1]武器表!$N285</f>
        <v>0</v>
      </c>
      <c r="S285" s="16">
        <f>[1]武器表!$O285</f>
        <v>0</v>
      </c>
      <c r="T285" s="16">
        <f>[1]武器表!$P285</f>
        <v>0</v>
      </c>
      <c r="U285" s="20">
        <f>[1]武器表!$Q285</f>
        <v>0</v>
      </c>
      <c r="V285" s="20">
        <f>[1]武器表!$R285</f>
        <v>0</v>
      </c>
      <c r="W285" s="20">
        <f>[1]武器表!$S285</f>
        <v>0</v>
      </c>
      <c r="X285" s="20">
        <f>[1]武器表!$AB285</f>
        <v>0</v>
      </c>
      <c r="Y285" s="16">
        <f>[1]武器表!V285</f>
        <v>0</v>
      </c>
      <c r="Z285" s="16">
        <f>[1]武器表!W285</f>
        <v>0</v>
      </c>
      <c r="AA285" s="16">
        <f>[1]武器表!X285</f>
        <v>0</v>
      </c>
      <c r="AB285" s="16">
        <f>[1]武器表!Y285</f>
        <v>0</v>
      </c>
      <c r="AC285" s="16">
        <f>[1]武器表!Z285</f>
        <v>0</v>
      </c>
      <c r="AD285" s="16">
        <f>[1]武器表!AA285</f>
        <v>0</v>
      </c>
      <c r="AE285" s="20">
        <f t="shared" si="62"/>
        <v>0</v>
      </c>
      <c r="AF285" s="20">
        <f t="shared" si="63"/>
        <v>0</v>
      </c>
      <c r="AG285" s="20">
        <f t="shared" si="64"/>
        <v>0</v>
      </c>
      <c r="AH285" s="20">
        <f t="shared" si="65"/>
        <v>0</v>
      </c>
      <c r="AI285" s="20">
        <f t="shared" si="66"/>
        <v>0</v>
      </c>
      <c r="AJ285" s="21"/>
    </row>
    <row r="286" spans="2:36" x14ac:dyDescent="0.2">
      <c r="B286" s="16">
        <v>284</v>
      </c>
      <c r="C286" s="16" t="str">
        <f t="shared" ca="1" si="56"/>
        <v>IC1328</v>
      </c>
      <c r="D286" s="16" t="str">
        <f t="shared" ca="1" si="61"/>
        <v>初级的虚幻短弓</v>
      </c>
      <c r="E286" s="16" t="str">
        <f t="shared" ca="1" si="57"/>
        <v>初级的</v>
      </c>
      <c r="F286" s="16" t="str">
        <f t="shared" ca="1" si="58"/>
        <v>虚幻</v>
      </c>
      <c r="G286" s="16" t="str">
        <f t="shared" ca="1" si="59"/>
        <v>短弓</v>
      </c>
      <c r="H286" s="16" t="str">
        <f t="shared" si="55"/>
        <v>c</v>
      </c>
      <c r="I286" s="19" t="s">
        <v>26</v>
      </c>
      <c r="J286" s="3" t="s">
        <v>35</v>
      </c>
      <c r="K286" s="16">
        <f t="shared" si="60"/>
        <v>6</v>
      </c>
      <c r="L286" s="16">
        <f t="shared" si="67"/>
        <v>4</v>
      </c>
      <c r="M286" s="16">
        <f>[1]武器表!$I286</f>
        <v>70</v>
      </c>
      <c r="N286" s="16">
        <f>[1]武器表!$J286</f>
        <v>0</v>
      </c>
      <c r="O286" s="16">
        <f>[1]武器表!$K286</f>
        <v>0</v>
      </c>
      <c r="P286" s="16">
        <f>[1]武器表!$L286</f>
        <v>0</v>
      </c>
      <c r="Q286" s="16">
        <f>[1]武器表!$M286</f>
        <v>0</v>
      </c>
      <c r="R286" s="16">
        <f>[1]武器表!$N286</f>
        <v>0</v>
      </c>
      <c r="S286" s="16">
        <f>[1]武器表!$O286</f>
        <v>0</v>
      </c>
      <c r="T286" s="16">
        <f>[1]武器表!$P286</f>
        <v>0</v>
      </c>
      <c r="U286" s="20">
        <f>[1]武器表!$Q286</f>
        <v>0</v>
      </c>
      <c r="V286" s="20">
        <f>[1]武器表!$R286</f>
        <v>0</v>
      </c>
      <c r="W286" s="20">
        <f>[1]武器表!$S286</f>
        <v>0</v>
      </c>
      <c r="X286" s="20">
        <f>[1]武器表!$AB286</f>
        <v>0</v>
      </c>
      <c r="Y286" s="16">
        <f>[1]武器表!V286</f>
        <v>0</v>
      </c>
      <c r="Z286" s="16">
        <f>[1]武器表!W286</f>
        <v>0</v>
      </c>
      <c r="AA286" s="16">
        <f>[1]武器表!X286</f>
        <v>0</v>
      </c>
      <c r="AB286" s="16">
        <f>[1]武器表!Y286</f>
        <v>0</v>
      </c>
      <c r="AC286" s="16">
        <f>[1]武器表!Z286</f>
        <v>0</v>
      </c>
      <c r="AD286" s="16">
        <f>[1]武器表!AA286</f>
        <v>0</v>
      </c>
      <c r="AE286" s="20">
        <f t="shared" si="62"/>
        <v>0</v>
      </c>
      <c r="AF286" s="20">
        <f t="shared" si="63"/>
        <v>0</v>
      </c>
      <c r="AG286" s="20">
        <f t="shared" si="64"/>
        <v>0</v>
      </c>
      <c r="AH286" s="20">
        <f t="shared" si="65"/>
        <v>0</v>
      </c>
      <c r="AI286" s="20">
        <f t="shared" si="66"/>
        <v>0</v>
      </c>
      <c r="AJ286" s="21"/>
    </row>
    <row r="287" spans="2:36" x14ac:dyDescent="0.2">
      <c r="B287" s="16">
        <v>285</v>
      </c>
      <c r="C287" s="16" t="str">
        <f t="shared" ca="1" si="56"/>
        <v>IC1328</v>
      </c>
      <c r="D287" s="16" t="str">
        <f t="shared" ca="1" si="61"/>
        <v>破旧的青铜弓</v>
      </c>
      <c r="E287" s="16" t="str">
        <f t="shared" ca="1" si="57"/>
        <v>破旧的</v>
      </c>
      <c r="F287" s="16" t="str">
        <f t="shared" ca="1" si="58"/>
        <v>青铜</v>
      </c>
      <c r="G287" s="16" t="str">
        <f t="shared" ca="1" si="59"/>
        <v>弓</v>
      </c>
      <c r="H287" s="16" t="str">
        <f t="shared" si="55"/>
        <v>c</v>
      </c>
      <c r="I287" s="19" t="s">
        <v>26</v>
      </c>
      <c r="J287" s="3" t="s">
        <v>35</v>
      </c>
      <c r="K287" s="16">
        <f t="shared" si="60"/>
        <v>6</v>
      </c>
      <c r="L287" s="16">
        <f t="shared" si="67"/>
        <v>5</v>
      </c>
      <c r="M287" s="16">
        <f>[1]武器表!$I287</f>
        <v>88</v>
      </c>
      <c r="N287" s="16">
        <f>[1]武器表!$J287</f>
        <v>0</v>
      </c>
      <c r="O287" s="16">
        <f>[1]武器表!$K287</f>
        <v>0</v>
      </c>
      <c r="P287" s="16">
        <f>[1]武器表!$L287</f>
        <v>0</v>
      </c>
      <c r="Q287" s="16">
        <f>[1]武器表!$M287</f>
        <v>0</v>
      </c>
      <c r="R287" s="16">
        <f>[1]武器表!$N287</f>
        <v>0</v>
      </c>
      <c r="S287" s="16">
        <f>[1]武器表!$O287</f>
        <v>0</v>
      </c>
      <c r="T287" s="16">
        <f>[1]武器表!$P287</f>
        <v>0</v>
      </c>
      <c r="U287" s="20">
        <f>[1]武器表!$Q287</f>
        <v>0</v>
      </c>
      <c r="V287" s="20">
        <f>[1]武器表!$R287</f>
        <v>0</v>
      </c>
      <c r="W287" s="20">
        <f>[1]武器表!$S287</f>
        <v>0</v>
      </c>
      <c r="X287" s="20">
        <f>[1]武器表!$AB287</f>
        <v>0</v>
      </c>
      <c r="Y287" s="16">
        <f>[1]武器表!V287</f>
        <v>0</v>
      </c>
      <c r="Z287" s="16">
        <f>[1]武器表!W287</f>
        <v>0</v>
      </c>
      <c r="AA287" s="16">
        <f>[1]武器表!X287</f>
        <v>0</v>
      </c>
      <c r="AB287" s="16">
        <f>[1]武器表!Y287</f>
        <v>0</v>
      </c>
      <c r="AC287" s="16">
        <f>[1]武器表!Z287</f>
        <v>0</v>
      </c>
      <c r="AD287" s="16">
        <f>[1]武器表!AA287</f>
        <v>0</v>
      </c>
      <c r="AE287" s="20">
        <f t="shared" si="62"/>
        <v>0</v>
      </c>
      <c r="AF287" s="20">
        <f t="shared" si="63"/>
        <v>0</v>
      </c>
      <c r="AG287" s="20">
        <f t="shared" si="64"/>
        <v>0</v>
      </c>
      <c r="AH287" s="20">
        <f t="shared" si="65"/>
        <v>0</v>
      </c>
      <c r="AI287" s="20">
        <f t="shared" si="66"/>
        <v>0</v>
      </c>
      <c r="AJ287" s="21"/>
    </row>
    <row r="288" spans="2:36" x14ac:dyDescent="0.2">
      <c r="B288" s="16">
        <v>286</v>
      </c>
      <c r="C288" s="16" t="str">
        <f t="shared" ca="1" si="56"/>
        <v>IC1328</v>
      </c>
      <c r="D288" s="16" t="str">
        <f t="shared" ca="1" si="61"/>
        <v>初级的言语短弓</v>
      </c>
      <c r="E288" s="16" t="str">
        <f t="shared" ca="1" si="57"/>
        <v>初级的</v>
      </c>
      <c r="F288" s="16" t="str">
        <f t="shared" ca="1" si="58"/>
        <v>言语</v>
      </c>
      <c r="G288" s="16" t="str">
        <f t="shared" ca="1" si="59"/>
        <v>短弓</v>
      </c>
      <c r="H288" s="16" t="str">
        <f t="shared" si="55"/>
        <v>c</v>
      </c>
      <c r="I288" s="19" t="s">
        <v>26</v>
      </c>
      <c r="J288" s="3" t="s">
        <v>35</v>
      </c>
      <c r="K288" s="16">
        <f t="shared" si="60"/>
        <v>6</v>
      </c>
      <c r="L288" s="16">
        <f t="shared" si="67"/>
        <v>6</v>
      </c>
      <c r="M288" s="16">
        <f>[1]武器表!$I288</f>
        <v>105</v>
      </c>
      <c r="N288" s="16">
        <f>[1]武器表!$J288</f>
        <v>0</v>
      </c>
      <c r="O288" s="16">
        <f>[1]武器表!$K288</f>
        <v>0</v>
      </c>
      <c r="P288" s="16">
        <f>[1]武器表!$L288</f>
        <v>0</v>
      </c>
      <c r="Q288" s="16">
        <f>[1]武器表!$M288</f>
        <v>0</v>
      </c>
      <c r="R288" s="16">
        <f>[1]武器表!$N288</f>
        <v>0</v>
      </c>
      <c r="S288" s="16">
        <f>[1]武器表!$O288</f>
        <v>0</v>
      </c>
      <c r="T288" s="16">
        <f>[1]武器表!$P288</f>
        <v>0</v>
      </c>
      <c r="U288" s="20">
        <f>[1]武器表!$Q288</f>
        <v>0</v>
      </c>
      <c r="V288" s="20">
        <f>[1]武器表!$R288</f>
        <v>0</v>
      </c>
      <c r="W288" s="20">
        <f>[1]武器表!$S288</f>
        <v>0</v>
      </c>
      <c r="X288" s="20">
        <f>[1]武器表!$AB288</f>
        <v>0</v>
      </c>
      <c r="Y288" s="16">
        <f>[1]武器表!V288</f>
        <v>0</v>
      </c>
      <c r="Z288" s="16">
        <f>[1]武器表!W288</f>
        <v>0</v>
      </c>
      <c r="AA288" s="16">
        <f>[1]武器表!X288</f>
        <v>0</v>
      </c>
      <c r="AB288" s="16">
        <f>[1]武器表!Y288</f>
        <v>0</v>
      </c>
      <c r="AC288" s="16">
        <f>[1]武器表!Z288</f>
        <v>0</v>
      </c>
      <c r="AD288" s="16">
        <f>[1]武器表!AA288</f>
        <v>0</v>
      </c>
      <c r="AE288" s="20">
        <f t="shared" si="62"/>
        <v>0</v>
      </c>
      <c r="AF288" s="20">
        <f t="shared" si="63"/>
        <v>0</v>
      </c>
      <c r="AG288" s="20">
        <f t="shared" si="64"/>
        <v>0</v>
      </c>
      <c r="AH288" s="20">
        <f t="shared" si="65"/>
        <v>0</v>
      </c>
      <c r="AI288" s="20">
        <f t="shared" si="66"/>
        <v>0</v>
      </c>
      <c r="AJ288" s="21"/>
    </row>
    <row r="289" spans="2:36" x14ac:dyDescent="0.2">
      <c r="B289" s="16">
        <v>287</v>
      </c>
      <c r="C289" s="16" t="str">
        <f t="shared" ca="1" si="56"/>
        <v>IC1315</v>
      </c>
      <c r="D289" s="16" t="str">
        <f t="shared" ca="1" si="61"/>
        <v>普通的虚幻硬弓</v>
      </c>
      <c r="E289" s="16" t="str">
        <f t="shared" ca="1" si="57"/>
        <v>普通的</v>
      </c>
      <c r="F289" s="16" t="str">
        <f t="shared" ca="1" si="58"/>
        <v>虚幻</v>
      </c>
      <c r="G289" s="16" t="str">
        <f t="shared" ca="1" si="59"/>
        <v>硬弓</v>
      </c>
      <c r="H289" s="16" t="str">
        <f t="shared" si="55"/>
        <v>c</v>
      </c>
      <c r="I289" s="19" t="s">
        <v>26</v>
      </c>
      <c r="J289" s="3" t="s">
        <v>35</v>
      </c>
      <c r="K289" s="16">
        <f t="shared" si="60"/>
        <v>6</v>
      </c>
      <c r="L289" s="16">
        <f t="shared" si="67"/>
        <v>7</v>
      </c>
      <c r="M289" s="16">
        <f>[1]武器表!$I289</f>
        <v>123</v>
      </c>
      <c r="N289" s="16">
        <f>[1]武器表!$J289</f>
        <v>0</v>
      </c>
      <c r="O289" s="16">
        <f>[1]武器表!$K289</f>
        <v>0</v>
      </c>
      <c r="P289" s="16">
        <f>[1]武器表!$L289</f>
        <v>0</v>
      </c>
      <c r="Q289" s="16">
        <f>[1]武器表!$M289</f>
        <v>0</v>
      </c>
      <c r="R289" s="16">
        <f>[1]武器表!$N289</f>
        <v>0</v>
      </c>
      <c r="S289" s="16">
        <f>[1]武器表!$O289</f>
        <v>0</v>
      </c>
      <c r="T289" s="16">
        <f>[1]武器表!$P289</f>
        <v>0</v>
      </c>
      <c r="U289" s="20">
        <f>[1]武器表!$Q289</f>
        <v>0</v>
      </c>
      <c r="V289" s="20">
        <f>[1]武器表!$R289</f>
        <v>0</v>
      </c>
      <c r="W289" s="20">
        <f>[1]武器表!$S289</f>
        <v>0</v>
      </c>
      <c r="X289" s="20">
        <f>[1]武器表!$AB289</f>
        <v>0</v>
      </c>
      <c r="Y289" s="16">
        <f>[1]武器表!V289</f>
        <v>0</v>
      </c>
      <c r="Z289" s="16">
        <f>[1]武器表!W289</f>
        <v>0</v>
      </c>
      <c r="AA289" s="16">
        <f>[1]武器表!X289</f>
        <v>0</v>
      </c>
      <c r="AB289" s="16">
        <f>[1]武器表!Y289</f>
        <v>0</v>
      </c>
      <c r="AC289" s="16">
        <f>[1]武器表!Z289</f>
        <v>0</v>
      </c>
      <c r="AD289" s="16">
        <f>[1]武器表!AA289</f>
        <v>0</v>
      </c>
      <c r="AE289" s="20">
        <f t="shared" si="62"/>
        <v>0</v>
      </c>
      <c r="AF289" s="20">
        <f t="shared" si="63"/>
        <v>0</v>
      </c>
      <c r="AG289" s="20">
        <f t="shared" si="64"/>
        <v>0</v>
      </c>
      <c r="AH289" s="20">
        <f t="shared" si="65"/>
        <v>0</v>
      </c>
      <c r="AI289" s="20">
        <f t="shared" si="66"/>
        <v>0</v>
      </c>
      <c r="AJ289" s="21"/>
    </row>
    <row r="290" spans="2:36" x14ac:dyDescent="0.2">
      <c r="B290" s="16">
        <v>288</v>
      </c>
      <c r="C290" s="16" t="str">
        <f t="shared" ca="1" si="56"/>
        <v>IC1315</v>
      </c>
      <c r="D290" s="16" t="str">
        <f t="shared" ca="1" si="61"/>
        <v>初级的智慧弓</v>
      </c>
      <c r="E290" s="16" t="str">
        <f t="shared" ca="1" si="57"/>
        <v>初级的</v>
      </c>
      <c r="F290" s="16" t="str">
        <f t="shared" ca="1" si="58"/>
        <v>智慧</v>
      </c>
      <c r="G290" s="16" t="str">
        <f t="shared" ca="1" si="59"/>
        <v>弓</v>
      </c>
      <c r="H290" s="16" t="str">
        <f t="shared" si="55"/>
        <v>c</v>
      </c>
      <c r="I290" s="19" t="s">
        <v>26</v>
      </c>
      <c r="J290" s="3" t="s">
        <v>35</v>
      </c>
      <c r="K290" s="16">
        <f t="shared" si="60"/>
        <v>6</v>
      </c>
      <c r="L290" s="16">
        <f t="shared" si="67"/>
        <v>8</v>
      </c>
      <c r="M290" s="16">
        <f>[1]武器表!$I290</f>
        <v>140</v>
      </c>
      <c r="N290" s="16">
        <f>[1]武器表!$J290</f>
        <v>0</v>
      </c>
      <c r="O290" s="16">
        <f>[1]武器表!$K290</f>
        <v>0</v>
      </c>
      <c r="P290" s="16">
        <f>[1]武器表!$L290</f>
        <v>0</v>
      </c>
      <c r="Q290" s="16">
        <f>[1]武器表!$M290</f>
        <v>0</v>
      </c>
      <c r="R290" s="16">
        <f>[1]武器表!$N290</f>
        <v>0</v>
      </c>
      <c r="S290" s="16">
        <f>[1]武器表!$O290</f>
        <v>0</v>
      </c>
      <c r="T290" s="16">
        <f>[1]武器表!$P290</f>
        <v>0</v>
      </c>
      <c r="U290" s="20">
        <f>[1]武器表!$Q290</f>
        <v>0</v>
      </c>
      <c r="V290" s="20">
        <f>[1]武器表!$R290</f>
        <v>0</v>
      </c>
      <c r="W290" s="20">
        <f>[1]武器表!$S290</f>
        <v>0</v>
      </c>
      <c r="X290" s="20">
        <f>[1]武器表!$AB290</f>
        <v>0</v>
      </c>
      <c r="Y290" s="16">
        <f>[1]武器表!V290</f>
        <v>0</v>
      </c>
      <c r="Z290" s="16">
        <f>[1]武器表!W290</f>
        <v>0</v>
      </c>
      <c r="AA290" s="16">
        <f>[1]武器表!X290</f>
        <v>0</v>
      </c>
      <c r="AB290" s="16">
        <f>[1]武器表!Y290</f>
        <v>0</v>
      </c>
      <c r="AC290" s="16">
        <f>[1]武器表!Z290</f>
        <v>0</v>
      </c>
      <c r="AD290" s="16">
        <f>[1]武器表!AA290</f>
        <v>0</v>
      </c>
      <c r="AE290" s="20">
        <f t="shared" si="62"/>
        <v>0</v>
      </c>
      <c r="AF290" s="20">
        <f t="shared" si="63"/>
        <v>0</v>
      </c>
      <c r="AG290" s="20">
        <f t="shared" si="64"/>
        <v>0</v>
      </c>
      <c r="AH290" s="20">
        <f t="shared" si="65"/>
        <v>0</v>
      </c>
      <c r="AI290" s="20">
        <f t="shared" si="66"/>
        <v>0</v>
      </c>
      <c r="AJ290" s="21"/>
    </row>
    <row r="291" spans="2:36" x14ac:dyDescent="0.2">
      <c r="B291" s="16">
        <v>289</v>
      </c>
      <c r="C291" s="16" t="str">
        <f t="shared" ca="1" si="56"/>
        <v>IC1526</v>
      </c>
      <c r="D291" s="16" t="str">
        <f t="shared" ca="1" si="61"/>
        <v>神秘的言语轻拳</v>
      </c>
      <c r="E291" s="16" t="str">
        <f t="shared" ca="1" si="57"/>
        <v>神秘的</v>
      </c>
      <c r="F291" s="16" t="str">
        <f t="shared" ca="1" si="58"/>
        <v>言语</v>
      </c>
      <c r="G291" s="16" t="str">
        <f t="shared" ca="1" si="59"/>
        <v>轻拳</v>
      </c>
      <c r="H291" s="16" t="str">
        <f t="shared" si="55"/>
        <v>s</v>
      </c>
      <c r="I291" s="19" t="s">
        <v>26</v>
      </c>
      <c r="J291" s="3" t="s">
        <v>36</v>
      </c>
      <c r="K291" s="16">
        <f t="shared" si="60"/>
        <v>0</v>
      </c>
      <c r="L291" s="16">
        <f t="shared" si="67"/>
        <v>1</v>
      </c>
      <c r="M291" s="16">
        <f>[1]武器表!$I291</f>
        <v>21</v>
      </c>
      <c r="N291" s="16">
        <f>[1]武器表!$J291</f>
        <v>11</v>
      </c>
      <c r="O291" s="16">
        <f>[1]武器表!$K291</f>
        <v>5</v>
      </c>
      <c r="P291" s="16">
        <f>[1]武器表!$L291</f>
        <v>6</v>
      </c>
      <c r="Q291" s="16">
        <f>[1]武器表!$M291</f>
        <v>7</v>
      </c>
      <c r="R291" s="16">
        <f>[1]武器表!$N291</f>
        <v>6</v>
      </c>
      <c r="S291" s="16">
        <f>[1]武器表!$O291</f>
        <v>6</v>
      </c>
      <c r="T291" s="16">
        <f>[1]武器表!$P291</f>
        <v>3</v>
      </c>
      <c r="U291" s="20">
        <f>[1]武器表!$Q291</f>
        <v>1.4999999999999999E-2</v>
      </c>
      <c r="V291" s="20">
        <f>[1]武器表!$R291</f>
        <v>1.4999999999999999E-2</v>
      </c>
      <c r="W291" s="20">
        <f>[1]武器表!$S291</f>
        <v>5.0000000000000001E-3</v>
      </c>
      <c r="X291" s="20">
        <f>[1]武器表!$AB291</f>
        <v>0.08</v>
      </c>
      <c r="Y291" s="16">
        <f>[1]武器表!V291</f>
        <v>3</v>
      </c>
      <c r="Z291" s="16">
        <f>[1]武器表!W291</f>
        <v>3</v>
      </c>
      <c r="AA291" s="16">
        <f>[1]武器表!X291</f>
        <v>4</v>
      </c>
      <c r="AB291" s="16">
        <f>[1]武器表!Y291</f>
        <v>4</v>
      </c>
      <c r="AC291" s="16">
        <f>[1]武器表!Z291</f>
        <v>2</v>
      </c>
      <c r="AD291" s="16">
        <f>[1]武器表!AA291</f>
        <v>8</v>
      </c>
      <c r="AE291" s="20">
        <f t="shared" si="62"/>
        <v>6.4000000000000001E-2</v>
      </c>
      <c r="AF291" s="20">
        <f t="shared" si="63"/>
        <v>6.4000000000000001E-2</v>
      </c>
      <c r="AG291" s="20">
        <f t="shared" si="64"/>
        <v>6.4000000000000001E-2</v>
      </c>
      <c r="AH291" s="20">
        <f t="shared" si="65"/>
        <v>6.4000000000000001E-2</v>
      </c>
      <c r="AI291" s="20">
        <f t="shared" si="66"/>
        <v>6.4000000000000001E-2</v>
      </c>
      <c r="AJ291" s="21"/>
    </row>
    <row r="292" spans="2:36" x14ac:dyDescent="0.2">
      <c r="B292" s="16">
        <v>290</v>
      </c>
      <c r="C292" s="16" t="str">
        <f t="shared" ca="1" si="56"/>
        <v>IC1528</v>
      </c>
      <c r="D292" s="16" t="str">
        <f t="shared" ca="1" si="61"/>
        <v>传说的空灵重拳</v>
      </c>
      <c r="E292" s="16" t="str">
        <f t="shared" ca="1" si="57"/>
        <v>传说的</v>
      </c>
      <c r="F292" s="16" t="str">
        <f t="shared" ca="1" si="58"/>
        <v>空灵</v>
      </c>
      <c r="G292" s="16" t="str">
        <f t="shared" ca="1" si="59"/>
        <v>重拳</v>
      </c>
      <c r="H292" s="16" t="str">
        <f t="shared" si="55"/>
        <v>s</v>
      </c>
      <c r="I292" s="19" t="s">
        <v>26</v>
      </c>
      <c r="J292" s="3" t="s">
        <v>36</v>
      </c>
      <c r="K292" s="16">
        <f t="shared" si="60"/>
        <v>0</v>
      </c>
      <c r="L292" s="16">
        <f t="shared" si="67"/>
        <v>2</v>
      </c>
      <c r="M292" s="16">
        <f>[1]武器表!$I292</f>
        <v>42</v>
      </c>
      <c r="N292" s="16">
        <f>[1]武器表!$J292</f>
        <v>22</v>
      </c>
      <c r="O292" s="16">
        <f>[1]武器表!$K292</f>
        <v>10</v>
      </c>
      <c r="P292" s="16">
        <f>[1]武器表!$L292</f>
        <v>13</v>
      </c>
      <c r="Q292" s="16">
        <f>[1]武器表!$M292</f>
        <v>14</v>
      </c>
      <c r="R292" s="16">
        <f>[1]武器表!$N292</f>
        <v>12</v>
      </c>
      <c r="S292" s="16">
        <f>[1]武器表!$O292</f>
        <v>11</v>
      </c>
      <c r="T292" s="16">
        <f>[1]武器表!$P292</f>
        <v>6</v>
      </c>
      <c r="U292" s="20">
        <f>[1]武器表!$Q292</f>
        <v>0.03</v>
      </c>
      <c r="V292" s="20">
        <f>[1]武器表!$R292</f>
        <v>2.75E-2</v>
      </c>
      <c r="W292" s="20">
        <f>[1]武器表!$S292</f>
        <v>0.01</v>
      </c>
      <c r="X292" s="20">
        <f>[1]武器表!$AB292</f>
        <v>8.6666666666666656E-2</v>
      </c>
      <c r="Y292" s="16">
        <f>[1]武器表!V292</f>
        <v>6</v>
      </c>
      <c r="Z292" s="16">
        <f>[1]武器表!W292</f>
        <v>6</v>
      </c>
      <c r="AA292" s="16">
        <f>[1]武器表!X292</f>
        <v>7</v>
      </c>
      <c r="AB292" s="16">
        <f>[1]武器表!Y292</f>
        <v>7</v>
      </c>
      <c r="AC292" s="16">
        <f>[1]武器表!Z292</f>
        <v>4</v>
      </c>
      <c r="AD292" s="16">
        <f>[1]武器表!AA292</f>
        <v>16</v>
      </c>
      <c r="AE292" s="20">
        <f t="shared" si="62"/>
        <v>6.933333333333333E-2</v>
      </c>
      <c r="AF292" s="20">
        <f t="shared" si="63"/>
        <v>6.933333333333333E-2</v>
      </c>
      <c r="AG292" s="20">
        <f t="shared" si="64"/>
        <v>6.933333333333333E-2</v>
      </c>
      <c r="AH292" s="20">
        <f t="shared" si="65"/>
        <v>6.933333333333333E-2</v>
      </c>
      <c r="AI292" s="20">
        <f t="shared" si="66"/>
        <v>6.933333333333333E-2</v>
      </c>
      <c r="AJ292" s="21"/>
    </row>
    <row r="293" spans="2:36" x14ac:dyDescent="0.2">
      <c r="B293" s="16">
        <v>291</v>
      </c>
      <c r="C293" s="16" t="str">
        <f t="shared" ca="1" si="56"/>
        <v>IC1532</v>
      </c>
      <c r="D293" s="16" t="str">
        <f t="shared" ca="1" si="61"/>
        <v>传说的忏悔拳套</v>
      </c>
      <c r="E293" s="16" t="str">
        <f t="shared" ca="1" si="57"/>
        <v>传说的</v>
      </c>
      <c r="F293" s="16" t="str">
        <f t="shared" ca="1" si="58"/>
        <v>忏悔</v>
      </c>
      <c r="G293" s="16" t="str">
        <f t="shared" ca="1" si="59"/>
        <v>拳套</v>
      </c>
      <c r="H293" s="16" t="str">
        <f t="shared" ref="H293:H356" si="68">H261</f>
        <v>s</v>
      </c>
      <c r="I293" s="19" t="s">
        <v>26</v>
      </c>
      <c r="J293" s="3" t="s">
        <v>36</v>
      </c>
      <c r="K293" s="16">
        <f t="shared" si="60"/>
        <v>0</v>
      </c>
      <c r="L293" s="16">
        <f t="shared" si="67"/>
        <v>3</v>
      </c>
      <c r="M293" s="16">
        <f>[1]武器表!$I293</f>
        <v>62</v>
      </c>
      <c r="N293" s="16">
        <f>[1]武器表!$J293</f>
        <v>33</v>
      </c>
      <c r="O293" s="16">
        <f>[1]武器表!$K293</f>
        <v>15</v>
      </c>
      <c r="P293" s="16">
        <f>[1]武器表!$L293</f>
        <v>19</v>
      </c>
      <c r="Q293" s="16">
        <f>[1]武器表!$M293</f>
        <v>21</v>
      </c>
      <c r="R293" s="16">
        <f>[1]武器表!$N293</f>
        <v>17</v>
      </c>
      <c r="S293" s="16">
        <f>[1]武器表!$O293</f>
        <v>17</v>
      </c>
      <c r="T293" s="16">
        <f>[1]武器表!$P293</f>
        <v>10</v>
      </c>
      <c r="U293" s="20">
        <f>[1]武器表!$Q293</f>
        <v>0.05</v>
      </c>
      <c r="V293" s="20">
        <f>[1]武器表!$R293</f>
        <v>4.2500000000000003E-2</v>
      </c>
      <c r="W293" s="20">
        <f>[1]武器表!$S293</f>
        <v>1.6666666666666666E-2</v>
      </c>
      <c r="X293" s="20">
        <f>[1]武器表!$AB293</f>
        <v>0.12933333333333333</v>
      </c>
      <c r="Y293" s="16">
        <f>[1]武器表!V293</f>
        <v>10</v>
      </c>
      <c r="Z293" s="16">
        <f>[1]武器表!W293</f>
        <v>10</v>
      </c>
      <c r="AA293" s="16">
        <f>[1]武器表!X293</f>
        <v>11</v>
      </c>
      <c r="AB293" s="16">
        <f>[1]武器表!Y293</f>
        <v>11</v>
      </c>
      <c r="AC293" s="16">
        <f>[1]武器表!Z293</f>
        <v>7</v>
      </c>
      <c r="AD293" s="16">
        <f>[1]武器表!AA293</f>
        <v>24</v>
      </c>
      <c r="AE293" s="20">
        <f t="shared" si="62"/>
        <v>0.10346666666666667</v>
      </c>
      <c r="AF293" s="20">
        <f t="shared" si="63"/>
        <v>0.10346666666666667</v>
      </c>
      <c r="AG293" s="20">
        <f t="shared" si="64"/>
        <v>0.10346666666666667</v>
      </c>
      <c r="AH293" s="20">
        <f t="shared" si="65"/>
        <v>0.10346666666666667</v>
      </c>
      <c r="AI293" s="20">
        <f t="shared" si="66"/>
        <v>0.10346666666666667</v>
      </c>
      <c r="AJ293" s="21"/>
    </row>
    <row r="294" spans="2:36" x14ac:dyDescent="0.2">
      <c r="B294" s="16">
        <v>292</v>
      </c>
      <c r="C294" s="16" t="str">
        <f t="shared" ca="1" si="56"/>
        <v>IC1532</v>
      </c>
      <c r="D294" s="16" t="str">
        <f t="shared" ca="1" si="61"/>
        <v>传说的忏悔重拳</v>
      </c>
      <c r="E294" s="16" t="str">
        <f t="shared" ca="1" si="57"/>
        <v>传说的</v>
      </c>
      <c r="F294" s="16" t="str">
        <f t="shared" ca="1" si="58"/>
        <v>忏悔</v>
      </c>
      <c r="G294" s="16" t="str">
        <f t="shared" ca="1" si="59"/>
        <v>重拳</v>
      </c>
      <c r="H294" s="16" t="str">
        <f t="shared" si="68"/>
        <v>s</v>
      </c>
      <c r="I294" s="19" t="s">
        <v>26</v>
      </c>
      <c r="J294" s="3" t="s">
        <v>36</v>
      </c>
      <c r="K294" s="16">
        <f t="shared" si="60"/>
        <v>0</v>
      </c>
      <c r="L294" s="16">
        <f t="shared" si="67"/>
        <v>4</v>
      </c>
      <c r="M294" s="16">
        <f>[1]武器表!$I294</f>
        <v>83</v>
      </c>
      <c r="N294" s="16">
        <f>[1]武器表!$J294</f>
        <v>44</v>
      </c>
      <c r="O294" s="16">
        <f>[1]武器表!$K294</f>
        <v>20</v>
      </c>
      <c r="P294" s="16">
        <f>[1]武器表!$L294</f>
        <v>26</v>
      </c>
      <c r="Q294" s="16">
        <f>[1]武器表!$M294</f>
        <v>28</v>
      </c>
      <c r="R294" s="16">
        <f>[1]武器表!$N294</f>
        <v>23</v>
      </c>
      <c r="S294" s="16">
        <f>[1]武器表!$O294</f>
        <v>22</v>
      </c>
      <c r="T294" s="16">
        <f>[1]武器表!$P294</f>
        <v>13</v>
      </c>
      <c r="U294" s="20">
        <f>[1]武器表!$Q294</f>
        <v>6.5000000000000002E-2</v>
      </c>
      <c r="V294" s="20">
        <f>[1]武器表!$R294</f>
        <v>5.5E-2</v>
      </c>
      <c r="W294" s="20">
        <f>[1]武器表!$S294</f>
        <v>2.1666666666666664E-2</v>
      </c>
      <c r="X294" s="20">
        <f>[1]武器表!$AB294</f>
        <v>0.17266666666666666</v>
      </c>
      <c r="Y294" s="16">
        <f>[1]武器表!V294</f>
        <v>13</v>
      </c>
      <c r="Z294" s="16">
        <f>[1]武器表!W294</f>
        <v>13</v>
      </c>
      <c r="AA294" s="16">
        <f>[1]武器表!X294</f>
        <v>15</v>
      </c>
      <c r="AB294" s="16">
        <f>[1]武器表!Y294</f>
        <v>15</v>
      </c>
      <c r="AC294" s="16">
        <f>[1]武器表!Z294</f>
        <v>9</v>
      </c>
      <c r="AD294" s="16">
        <f>[1]武器表!AA294</f>
        <v>32</v>
      </c>
      <c r="AE294" s="20">
        <f t="shared" si="62"/>
        <v>0.13813333333333333</v>
      </c>
      <c r="AF294" s="20">
        <f t="shared" si="63"/>
        <v>0.13813333333333333</v>
      </c>
      <c r="AG294" s="20">
        <f t="shared" si="64"/>
        <v>0.13813333333333333</v>
      </c>
      <c r="AH294" s="20">
        <f t="shared" si="65"/>
        <v>0.13813333333333333</v>
      </c>
      <c r="AI294" s="20">
        <f t="shared" si="66"/>
        <v>0.13813333333333333</v>
      </c>
      <c r="AJ294" s="21"/>
    </row>
    <row r="295" spans="2:36" x14ac:dyDescent="0.2">
      <c r="B295" s="16">
        <v>293</v>
      </c>
      <c r="C295" s="16" t="str">
        <f t="shared" ca="1" si="56"/>
        <v>IC1530</v>
      </c>
      <c r="D295" s="16" t="str">
        <f t="shared" ca="1" si="61"/>
        <v>神秘的塞尔塔轻拳</v>
      </c>
      <c r="E295" s="16" t="str">
        <f t="shared" ca="1" si="57"/>
        <v>神秘的</v>
      </c>
      <c r="F295" s="16" t="str">
        <f t="shared" ca="1" si="58"/>
        <v>塞尔塔</v>
      </c>
      <c r="G295" s="16" t="str">
        <f t="shared" ca="1" si="59"/>
        <v>轻拳</v>
      </c>
      <c r="H295" s="16" t="str">
        <f t="shared" si="68"/>
        <v>s</v>
      </c>
      <c r="I295" s="19" t="s">
        <v>26</v>
      </c>
      <c r="J295" s="3" t="s">
        <v>36</v>
      </c>
      <c r="K295" s="16">
        <f t="shared" si="60"/>
        <v>0</v>
      </c>
      <c r="L295" s="16">
        <f t="shared" si="67"/>
        <v>5</v>
      </c>
      <c r="M295" s="16">
        <f>[1]武器表!$I295</f>
        <v>104</v>
      </c>
      <c r="N295" s="16">
        <f>[1]武器表!$J295</f>
        <v>55</v>
      </c>
      <c r="O295" s="16">
        <f>[1]武器表!$K295</f>
        <v>26</v>
      </c>
      <c r="P295" s="16">
        <f>[1]武器表!$L295</f>
        <v>32</v>
      </c>
      <c r="Q295" s="16">
        <f>[1]武器表!$M295</f>
        <v>35</v>
      </c>
      <c r="R295" s="16">
        <f>[1]武器表!$N295</f>
        <v>29</v>
      </c>
      <c r="S295" s="16">
        <f>[1]武器表!$O295</f>
        <v>28</v>
      </c>
      <c r="T295" s="16">
        <f>[1]武器表!$P295</f>
        <v>16</v>
      </c>
      <c r="U295" s="20">
        <f>[1]武器表!$Q295</f>
        <v>0.08</v>
      </c>
      <c r="V295" s="20">
        <f>[1]武器表!$R295</f>
        <v>7.0000000000000007E-2</v>
      </c>
      <c r="W295" s="20">
        <f>[1]武器表!$S295</f>
        <v>2.6666666666666665E-2</v>
      </c>
      <c r="X295" s="20">
        <f>[1]武器表!$AB295</f>
        <v>0.21666666666666667</v>
      </c>
      <c r="Y295" s="16">
        <f>[1]武器表!V295</f>
        <v>16</v>
      </c>
      <c r="Z295" s="16">
        <f>[1]武器表!W295</f>
        <v>16</v>
      </c>
      <c r="AA295" s="16">
        <f>[1]武器表!X295</f>
        <v>18</v>
      </c>
      <c r="AB295" s="16">
        <f>[1]武器表!Y295</f>
        <v>18</v>
      </c>
      <c r="AC295" s="16">
        <f>[1]武器表!Z295</f>
        <v>11</v>
      </c>
      <c r="AD295" s="16">
        <f>[1]武器表!AA295</f>
        <v>40</v>
      </c>
      <c r="AE295" s="20">
        <f t="shared" si="62"/>
        <v>0.17333333333333334</v>
      </c>
      <c r="AF295" s="20">
        <f t="shared" si="63"/>
        <v>0.17333333333333334</v>
      </c>
      <c r="AG295" s="20">
        <f t="shared" si="64"/>
        <v>0.17333333333333334</v>
      </c>
      <c r="AH295" s="20">
        <f t="shared" si="65"/>
        <v>0.17333333333333334</v>
      </c>
      <c r="AI295" s="20">
        <f t="shared" si="66"/>
        <v>0.17333333333333334</v>
      </c>
      <c r="AJ295" s="21"/>
    </row>
    <row r="296" spans="2:36" x14ac:dyDescent="0.2">
      <c r="B296" s="16">
        <v>294</v>
      </c>
      <c r="C296" s="16" t="str">
        <f t="shared" ca="1" si="56"/>
        <v>IC1526</v>
      </c>
      <c r="D296" s="16" t="str">
        <f t="shared" ca="1" si="61"/>
        <v>传说的斯塞提轻拳</v>
      </c>
      <c r="E296" s="16" t="str">
        <f t="shared" ca="1" si="57"/>
        <v>传说的</v>
      </c>
      <c r="F296" s="16" t="str">
        <f t="shared" ca="1" si="58"/>
        <v>斯塞提</v>
      </c>
      <c r="G296" s="16" t="str">
        <f t="shared" ca="1" si="59"/>
        <v>轻拳</v>
      </c>
      <c r="H296" s="16" t="str">
        <f t="shared" si="68"/>
        <v>s</v>
      </c>
      <c r="I296" s="19" t="s">
        <v>26</v>
      </c>
      <c r="J296" s="3" t="s">
        <v>36</v>
      </c>
      <c r="K296" s="16">
        <f t="shared" si="60"/>
        <v>0</v>
      </c>
      <c r="L296" s="16">
        <f t="shared" si="67"/>
        <v>6</v>
      </c>
      <c r="M296" s="16">
        <f>[1]武器表!$I296</f>
        <v>125</v>
      </c>
      <c r="N296" s="16">
        <f>[1]武器表!$J296</f>
        <v>66</v>
      </c>
      <c r="O296" s="16">
        <f>[1]武器表!$K296</f>
        <v>31</v>
      </c>
      <c r="P296" s="16">
        <f>[1]武器表!$L296</f>
        <v>38</v>
      </c>
      <c r="Q296" s="16">
        <f>[1]武器表!$M296</f>
        <v>42</v>
      </c>
      <c r="R296" s="16">
        <f>[1]武器表!$N296</f>
        <v>35</v>
      </c>
      <c r="S296" s="16">
        <f>[1]武器表!$O296</f>
        <v>33</v>
      </c>
      <c r="T296" s="16">
        <f>[1]武器表!$P296</f>
        <v>19</v>
      </c>
      <c r="U296" s="20">
        <f>[1]武器表!$Q296</f>
        <v>9.5000000000000001E-2</v>
      </c>
      <c r="V296" s="20">
        <f>[1]武器表!$R296</f>
        <v>8.2500000000000004E-2</v>
      </c>
      <c r="W296" s="20">
        <f>[1]武器表!$S296</f>
        <v>3.1666666666666662E-2</v>
      </c>
      <c r="X296" s="20">
        <f>[1]武器表!$AB296</f>
        <v>0.25933333333333336</v>
      </c>
      <c r="Y296" s="16">
        <f>[1]武器表!V296</f>
        <v>19</v>
      </c>
      <c r="Z296" s="16">
        <f>[1]武器表!W296</f>
        <v>19</v>
      </c>
      <c r="AA296" s="16">
        <f>[1]武器表!X296</f>
        <v>22</v>
      </c>
      <c r="AB296" s="16">
        <f>[1]武器表!Y296</f>
        <v>22</v>
      </c>
      <c r="AC296" s="16">
        <f>[1]武器表!Z296</f>
        <v>13</v>
      </c>
      <c r="AD296" s="16">
        <f>[1]武器表!AA296</f>
        <v>48</v>
      </c>
      <c r="AE296" s="20">
        <f t="shared" si="62"/>
        <v>0.20746666666666669</v>
      </c>
      <c r="AF296" s="20">
        <f t="shared" si="63"/>
        <v>0.20746666666666669</v>
      </c>
      <c r="AG296" s="20">
        <f t="shared" si="64"/>
        <v>0.20746666666666669</v>
      </c>
      <c r="AH296" s="20">
        <f t="shared" si="65"/>
        <v>0.20746666666666669</v>
      </c>
      <c r="AI296" s="20">
        <f t="shared" si="66"/>
        <v>0.20746666666666669</v>
      </c>
      <c r="AJ296" s="21"/>
    </row>
    <row r="297" spans="2:36" x14ac:dyDescent="0.2">
      <c r="B297" s="16">
        <v>295</v>
      </c>
      <c r="C297" s="16" t="str">
        <f t="shared" ca="1" si="56"/>
        <v>IC1526</v>
      </c>
      <c r="D297" s="16" t="str">
        <f t="shared" ca="1" si="61"/>
        <v>神秘的晨曦重拳</v>
      </c>
      <c r="E297" s="16" t="str">
        <f t="shared" ca="1" si="57"/>
        <v>神秘的</v>
      </c>
      <c r="F297" s="16" t="str">
        <f t="shared" ca="1" si="58"/>
        <v>晨曦</v>
      </c>
      <c r="G297" s="16" t="str">
        <f t="shared" ca="1" si="59"/>
        <v>重拳</v>
      </c>
      <c r="H297" s="16" t="str">
        <f t="shared" si="68"/>
        <v>s</v>
      </c>
      <c r="I297" s="19" t="s">
        <v>26</v>
      </c>
      <c r="J297" s="3" t="s">
        <v>36</v>
      </c>
      <c r="K297" s="16">
        <f t="shared" si="60"/>
        <v>0</v>
      </c>
      <c r="L297" s="16">
        <f t="shared" si="67"/>
        <v>7</v>
      </c>
      <c r="M297" s="16">
        <f>[1]武器表!$I297</f>
        <v>146</v>
      </c>
      <c r="N297" s="16">
        <f>[1]武器表!$J297</f>
        <v>77</v>
      </c>
      <c r="O297" s="16">
        <f>[1]武器表!$K297</f>
        <v>36</v>
      </c>
      <c r="P297" s="16">
        <f>[1]武器表!$L297</f>
        <v>45</v>
      </c>
      <c r="Q297" s="16">
        <f>[1]武器表!$M297</f>
        <v>49</v>
      </c>
      <c r="R297" s="16">
        <f>[1]武器表!$N297</f>
        <v>40</v>
      </c>
      <c r="S297" s="16">
        <f>[1]武器表!$O297</f>
        <v>39</v>
      </c>
      <c r="T297" s="16">
        <f>[1]武器表!$P297</f>
        <v>22</v>
      </c>
      <c r="U297" s="20">
        <f>[1]武器表!$Q297</f>
        <v>0.11</v>
      </c>
      <c r="V297" s="20">
        <f>[1]武器表!$R297</f>
        <v>9.7500000000000003E-2</v>
      </c>
      <c r="W297" s="20">
        <f>[1]武器表!$S297</f>
        <v>3.6666666666666667E-2</v>
      </c>
      <c r="X297" s="20">
        <f>[1]武器表!$AB297</f>
        <v>0.30266666666666664</v>
      </c>
      <c r="Y297" s="16">
        <f>[1]武器表!V297</f>
        <v>22</v>
      </c>
      <c r="Z297" s="16">
        <f>[1]武器表!W297</f>
        <v>22</v>
      </c>
      <c r="AA297" s="16">
        <f>[1]武器表!X297</f>
        <v>26</v>
      </c>
      <c r="AB297" s="16">
        <f>[1]武器表!Y297</f>
        <v>26</v>
      </c>
      <c r="AC297" s="16">
        <f>[1]武器表!Z297</f>
        <v>16</v>
      </c>
      <c r="AD297" s="16">
        <f>[1]武器表!AA297</f>
        <v>56</v>
      </c>
      <c r="AE297" s="20">
        <f t="shared" si="62"/>
        <v>0.24213333333333331</v>
      </c>
      <c r="AF297" s="20">
        <f t="shared" si="63"/>
        <v>0.24213333333333331</v>
      </c>
      <c r="AG297" s="20">
        <f t="shared" si="64"/>
        <v>0.24213333333333331</v>
      </c>
      <c r="AH297" s="20">
        <f t="shared" si="65"/>
        <v>0.24213333333333331</v>
      </c>
      <c r="AI297" s="20">
        <f t="shared" si="66"/>
        <v>0.24213333333333331</v>
      </c>
      <c r="AJ297" s="21"/>
    </row>
    <row r="298" spans="2:36" x14ac:dyDescent="0.2">
      <c r="B298" s="16">
        <v>296</v>
      </c>
      <c r="C298" s="16" t="str">
        <f t="shared" ca="1" si="56"/>
        <v>IC1529</v>
      </c>
      <c r="D298" s="16" t="str">
        <f t="shared" ca="1" si="61"/>
        <v>璀璨的言语轻拳</v>
      </c>
      <c r="E298" s="16" t="str">
        <f t="shared" ca="1" si="57"/>
        <v>璀璨的</v>
      </c>
      <c r="F298" s="16" t="str">
        <f t="shared" ca="1" si="58"/>
        <v>言语</v>
      </c>
      <c r="G298" s="16" t="str">
        <f t="shared" ca="1" si="59"/>
        <v>轻拳</v>
      </c>
      <c r="H298" s="16" t="str">
        <f t="shared" si="68"/>
        <v>s</v>
      </c>
      <c r="I298" s="19" t="s">
        <v>26</v>
      </c>
      <c r="J298" s="3" t="s">
        <v>36</v>
      </c>
      <c r="K298" s="16">
        <f t="shared" si="60"/>
        <v>0</v>
      </c>
      <c r="L298" s="16">
        <f t="shared" si="67"/>
        <v>8</v>
      </c>
      <c r="M298" s="16">
        <f>[1]武器表!$I298</f>
        <v>166</v>
      </c>
      <c r="N298" s="16">
        <f>[1]武器表!$J298</f>
        <v>88</v>
      </c>
      <c r="O298" s="16">
        <f>[1]武器表!$K298</f>
        <v>41</v>
      </c>
      <c r="P298" s="16">
        <f>[1]武器表!$L298</f>
        <v>51</v>
      </c>
      <c r="Q298" s="16">
        <f>[1]武器表!$M298</f>
        <v>56</v>
      </c>
      <c r="R298" s="16">
        <f>[1]武器表!$N298</f>
        <v>46</v>
      </c>
      <c r="S298" s="16">
        <f>[1]武器表!$O298</f>
        <v>44</v>
      </c>
      <c r="T298" s="16">
        <f>[1]武器表!$P298</f>
        <v>26</v>
      </c>
      <c r="U298" s="20">
        <f>[1]武器表!$Q298</f>
        <v>0.13</v>
      </c>
      <c r="V298" s="20">
        <f>[1]武器表!$R298</f>
        <v>0.11</v>
      </c>
      <c r="W298" s="20">
        <f>[1]武器表!$S298</f>
        <v>4.3333333333333328E-2</v>
      </c>
      <c r="X298" s="20">
        <f>[1]武器表!$AB298</f>
        <v>0.34533333333333333</v>
      </c>
      <c r="Y298" s="16">
        <f>[1]武器表!V298</f>
        <v>26</v>
      </c>
      <c r="Z298" s="16">
        <f>[1]武器表!W298</f>
        <v>26</v>
      </c>
      <c r="AA298" s="16">
        <f>[1]武器表!X298</f>
        <v>29</v>
      </c>
      <c r="AB298" s="16">
        <f>[1]武器表!Y298</f>
        <v>29</v>
      </c>
      <c r="AC298" s="16">
        <f>[1]武器表!Z298</f>
        <v>18</v>
      </c>
      <c r="AD298" s="16">
        <f>[1]武器表!AA298</f>
        <v>64</v>
      </c>
      <c r="AE298" s="20">
        <f t="shared" si="62"/>
        <v>0.27626666666666666</v>
      </c>
      <c r="AF298" s="20">
        <f t="shared" si="63"/>
        <v>0.27626666666666666</v>
      </c>
      <c r="AG298" s="20">
        <f t="shared" si="64"/>
        <v>0.27626666666666666</v>
      </c>
      <c r="AH298" s="20">
        <f t="shared" si="65"/>
        <v>0.27626666666666666</v>
      </c>
      <c r="AI298" s="20">
        <f t="shared" si="66"/>
        <v>0.27626666666666666</v>
      </c>
      <c r="AJ298" s="21"/>
    </row>
    <row r="299" spans="2:36" x14ac:dyDescent="0.2">
      <c r="B299" s="16">
        <v>297</v>
      </c>
      <c r="C299" s="16" t="str">
        <f t="shared" ca="1" si="56"/>
        <v>IC1519</v>
      </c>
      <c r="D299" s="16" t="str">
        <f t="shared" ca="1" si="61"/>
        <v>闪耀的颓废拳套</v>
      </c>
      <c r="E299" s="16" t="str">
        <f t="shared" ca="1" si="57"/>
        <v>闪耀的</v>
      </c>
      <c r="F299" s="16" t="str">
        <f t="shared" ca="1" si="58"/>
        <v>颓废</v>
      </c>
      <c r="G299" s="16" t="str">
        <f t="shared" ca="1" si="59"/>
        <v>拳套</v>
      </c>
      <c r="H299" s="16" t="str">
        <f t="shared" si="68"/>
        <v>a</v>
      </c>
      <c r="I299" s="19" t="s">
        <v>26</v>
      </c>
      <c r="J299" s="3" t="s">
        <v>36</v>
      </c>
      <c r="K299" s="16">
        <f t="shared" si="60"/>
        <v>0</v>
      </c>
      <c r="L299" s="16">
        <f t="shared" si="67"/>
        <v>1</v>
      </c>
      <c r="M299" s="16">
        <f>[1]武器表!$I299</f>
        <v>18</v>
      </c>
      <c r="N299" s="16">
        <f>[1]武器表!$J299</f>
        <v>8</v>
      </c>
      <c r="O299" s="16">
        <f>[1]武器表!$K299</f>
        <v>4</v>
      </c>
      <c r="P299" s="16">
        <f>[1]武器表!$L299</f>
        <v>5</v>
      </c>
      <c r="Q299" s="16">
        <f>[1]武器表!$M299</f>
        <v>5</v>
      </c>
      <c r="R299" s="16">
        <f>[1]武器表!$N299</f>
        <v>4</v>
      </c>
      <c r="S299" s="16">
        <f>[1]武器表!$O299</f>
        <v>4</v>
      </c>
      <c r="T299" s="16">
        <f>[1]武器表!$P299</f>
        <v>2</v>
      </c>
      <c r="U299" s="20">
        <f>[1]武器表!$Q299</f>
        <v>0.01</v>
      </c>
      <c r="V299" s="20">
        <f>[1]武器表!$R299</f>
        <v>0.01</v>
      </c>
      <c r="W299" s="20">
        <f>[1]武器表!$S299</f>
        <v>3.3333333333333331E-3</v>
      </c>
      <c r="X299" s="20">
        <f>[1]武器表!$AB299</f>
        <v>0.08</v>
      </c>
      <c r="Y299" s="16">
        <f>[1]武器表!V299</f>
        <v>2</v>
      </c>
      <c r="Z299" s="16">
        <f>[1]武器表!W299</f>
        <v>2</v>
      </c>
      <c r="AA299" s="16">
        <f>[1]武器表!X299</f>
        <v>3</v>
      </c>
      <c r="AB299" s="16">
        <f>[1]武器表!Y299</f>
        <v>3</v>
      </c>
      <c r="AC299" s="16">
        <f>[1]武器表!Z299</f>
        <v>2</v>
      </c>
      <c r="AD299" s="16">
        <f>[1]武器表!AA299</f>
        <v>6</v>
      </c>
      <c r="AE299" s="20">
        <f t="shared" si="62"/>
        <v>6.4000000000000001E-2</v>
      </c>
      <c r="AF299" s="20">
        <f t="shared" si="63"/>
        <v>6.4000000000000001E-2</v>
      </c>
      <c r="AG299" s="20">
        <f t="shared" si="64"/>
        <v>6.4000000000000001E-2</v>
      </c>
      <c r="AH299" s="20">
        <f t="shared" si="65"/>
        <v>6.4000000000000001E-2</v>
      </c>
      <c r="AI299" s="20">
        <f t="shared" si="66"/>
        <v>6.4000000000000001E-2</v>
      </c>
      <c r="AJ299" s="21"/>
    </row>
    <row r="300" spans="2:36" x14ac:dyDescent="0.2">
      <c r="B300" s="16">
        <v>298</v>
      </c>
      <c r="C300" s="16" t="str">
        <f t="shared" ca="1" si="56"/>
        <v>IC1530</v>
      </c>
      <c r="D300" s="16" t="str">
        <f t="shared" ca="1" si="61"/>
        <v>闪耀的虚幻重拳</v>
      </c>
      <c r="E300" s="16" t="str">
        <f t="shared" ca="1" si="57"/>
        <v>闪耀的</v>
      </c>
      <c r="F300" s="16" t="str">
        <f t="shared" ca="1" si="58"/>
        <v>虚幻</v>
      </c>
      <c r="G300" s="16" t="str">
        <f t="shared" ca="1" si="59"/>
        <v>重拳</v>
      </c>
      <c r="H300" s="16" t="str">
        <f t="shared" si="68"/>
        <v>a</v>
      </c>
      <c r="I300" s="19" t="s">
        <v>26</v>
      </c>
      <c r="J300" s="3" t="s">
        <v>36</v>
      </c>
      <c r="K300" s="16">
        <f t="shared" si="60"/>
        <v>0</v>
      </c>
      <c r="L300" s="16">
        <f t="shared" si="67"/>
        <v>2</v>
      </c>
      <c r="M300" s="16">
        <f>[1]武器表!$I300</f>
        <v>37</v>
      </c>
      <c r="N300" s="16">
        <f>[1]武器表!$J300</f>
        <v>17</v>
      </c>
      <c r="O300" s="16">
        <f>[1]武器表!$K300</f>
        <v>8</v>
      </c>
      <c r="P300" s="16">
        <f>[1]武器表!$L300</f>
        <v>10</v>
      </c>
      <c r="Q300" s="16">
        <f>[1]武器表!$M300</f>
        <v>11</v>
      </c>
      <c r="R300" s="16">
        <f>[1]武器表!$N300</f>
        <v>9</v>
      </c>
      <c r="S300" s="16">
        <f>[1]武器表!$O300</f>
        <v>8</v>
      </c>
      <c r="T300" s="16">
        <f>[1]武器表!$P300</f>
        <v>5</v>
      </c>
      <c r="U300" s="20">
        <f>[1]武器表!$Q300</f>
        <v>2.5000000000000001E-2</v>
      </c>
      <c r="V300" s="20">
        <f>[1]武器表!$R300</f>
        <v>0.02</v>
      </c>
      <c r="W300" s="20">
        <f>[1]武器表!$S300</f>
        <v>8.3333333333333332E-3</v>
      </c>
      <c r="X300" s="20">
        <f>[1]武器表!$AB300</f>
        <v>0.08</v>
      </c>
      <c r="Y300" s="16">
        <f>[1]武器表!V300</f>
        <v>5</v>
      </c>
      <c r="Z300" s="16">
        <f>[1]武器表!W300</f>
        <v>5</v>
      </c>
      <c r="AA300" s="16">
        <f>[1]武器表!X300</f>
        <v>6</v>
      </c>
      <c r="AB300" s="16">
        <f>[1]武器表!Y300</f>
        <v>6</v>
      </c>
      <c r="AC300" s="16">
        <f>[1]武器表!Z300</f>
        <v>3</v>
      </c>
      <c r="AD300" s="16">
        <f>[1]武器表!AA300</f>
        <v>12</v>
      </c>
      <c r="AE300" s="20">
        <f t="shared" si="62"/>
        <v>6.4000000000000001E-2</v>
      </c>
      <c r="AF300" s="20">
        <f t="shared" si="63"/>
        <v>6.4000000000000001E-2</v>
      </c>
      <c r="AG300" s="20">
        <f t="shared" si="64"/>
        <v>6.4000000000000001E-2</v>
      </c>
      <c r="AH300" s="20">
        <f t="shared" si="65"/>
        <v>6.4000000000000001E-2</v>
      </c>
      <c r="AI300" s="20">
        <f t="shared" si="66"/>
        <v>6.4000000000000001E-2</v>
      </c>
      <c r="AJ300" s="21"/>
    </row>
    <row r="301" spans="2:36" x14ac:dyDescent="0.2">
      <c r="B301" s="16">
        <v>299</v>
      </c>
      <c r="C301" s="16" t="str">
        <f t="shared" ca="1" si="56"/>
        <v>IC1519</v>
      </c>
      <c r="D301" s="16" t="str">
        <f t="shared" ca="1" si="61"/>
        <v>犀利的青铜重拳</v>
      </c>
      <c r="E301" s="16" t="str">
        <f t="shared" ca="1" si="57"/>
        <v>犀利的</v>
      </c>
      <c r="F301" s="16" t="str">
        <f t="shared" ca="1" si="58"/>
        <v>青铜</v>
      </c>
      <c r="G301" s="16" t="str">
        <f t="shared" ca="1" si="59"/>
        <v>重拳</v>
      </c>
      <c r="H301" s="16" t="str">
        <f t="shared" si="68"/>
        <v>a</v>
      </c>
      <c r="I301" s="19" t="s">
        <v>26</v>
      </c>
      <c r="J301" s="3" t="s">
        <v>36</v>
      </c>
      <c r="K301" s="16">
        <f t="shared" si="60"/>
        <v>0</v>
      </c>
      <c r="L301" s="16">
        <f t="shared" si="67"/>
        <v>3</v>
      </c>
      <c r="M301" s="16">
        <f>[1]武器表!$I301</f>
        <v>55</v>
      </c>
      <c r="N301" s="16">
        <f>[1]武器表!$J301</f>
        <v>25</v>
      </c>
      <c r="O301" s="16">
        <f>[1]武器表!$K301</f>
        <v>12</v>
      </c>
      <c r="P301" s="16">
        <f>[1]武器表!$L301</f>
        <v>14</v>
      </c>
      <c r="Q301" s="16">
        <f>[1]武器表!$M301</f>
        <v>16</v>
      </c>
      <c r="R301" s="16">
        <f>[1]武器表!$N301</f>
        <v>13</v>
      </c>
      <c r="S301" s="16">
        <f>[1]武器表!$O301</f>
        <v>12</v>
      </c>
      <c r="T301" s="16">
        <f>[1]武器表!$P301</f>
        <v>7</v>
      </c>
      <c r="U301" s="20">
        <f>[1]武器表!$Q301</f>
        <v>3.5000000000000003E-2</v>
      </c>
      <c r="V301" s="20">
        <f>[1]武器表!$R301</f>
        <v>0.03</v>
      </c>
      <c r="W301" s="20">
        <f>[1]武器表!$S301</f>
        <v>1.1666666666666667E-2</v>
      </c>
      <c r="X301" s="20">
        <f>[1]武器表!$AB301</f>
        <v>0.10266666666666667</v>
      </c>
      <c r="Y301" s="16">
        <f>[1]武器表!V301</f>
        <v>7</v>
      </c>
      <c r="Z301" s="16">
        <f>[1]武器表!W301</f>
        <v>7</v>
      </c>
      <c r="AA301" s="16">
        <f>[1]武器表!X301</f>
        <v>8</v>
      </c>
      <c r="AB301" s="16">
        <f>[1]武器表!Y301</f>
        <v>8</v>
      </c>
      <c r="AC301" s="16">
        <f>[1]武器表!Z301</f>
        <v>5</v>
      </c>
      <c r="AD301" s="16">
        <f>[1]武器表!AA301</f>
        <v>18</v>
      </c>
      <c r="AE301" s="20">
        <f t="shared" si="62"/>
        <v>8.2133333333333336E-2</v>
      </c>
      <c r="AF301" s="20">
        <f t="shared" si="63"/>
        <v>8.2133333333333336E-2</v>
      </c>
      <c r="AG301" s="20">
        <f t="shared" si="64"/>
        <v>8.2133333333333336E-2</v>
      </c>
      <c r="AH301" s="20">
        <f t="shared" si="65"/>
        <v>8.2133333333333336E-2</v>
      </c>
      <c r="AI301" s="20">
        <f t="shared" si="66"/>
        <v>8.2133333333333336E-2</v>
      </c>
      <c r="AJ301" s="21"/>
    </row>
    <row r="302" spans="2:36" x14ac:dyDescent="0.2">
      <c r="B302" s="16">
        <v>300</v>
      </c>
      <c r="C302" s="16" t="str">
        <f t="shared" ca="1" si="56"/>
        <v>IC1519</v>
      </c>
      <c r="D302" s="16" t="str">
        <f t="shared" ca="1" si="61"/>
        <v>闪耀的混乱拳套</v>
      </c>
      <c r="E302" s="16" t="str">
        <f t="shared" ca="1" si="57"/>
        <v>闪耀的</v>
      </c>
      <c r="F302" s="16" t="str">
        <f t="shared" ca="1" si="58"/>
        <v>混乱</v>
      </c>
      <c r="G302" s="16" t="str">
        <f t="shared" ca="1" si="59"/>
        <v>拳套</v>
      </c>
      <c r="H302" s="16" t="str">
        <f t="shared" si="68"/>
        <v>a</v>
      </c>
      <c r="I302" s="19" t="s">
        <v>26</v>
      </c>
      <c r="J302" s="3" t="s">
        <v>36</v>
      </c>
      <c r="K302" s="16">
        <f t="shared" si="60"/>
        <v>0</v>
      </c>
      <c r="L302" s="16">
        <f t="shared" si="67"/>
        <v>4</v>
      </c>
      <c r="M302" s="16">
        <f>[1]武器表!$I302</f>
        <v>74</v>
      </c>
      <c r="N302" s="16">
        <f>[1]武器表!$J302</f>
        <v>33</v>
      </c>
      <c r="O302" s="16">
        <f>[1]武器表!$K302</f>
        <v>15</v>
      </c>
      <c r="P302" s="16">
        <f>[1]武器表!$L302</f>
        <v>19</v>
      </c>
      <c r="Q302" s="16">
        <f>[1]武器表!$M302</f>
        <v>21</v>
      </c>
      <c r="R302" s="16">
        <f>[1]武器表!$N302</f>
        <v>17</v>
      </c>
      <c r="S302" s="16">
        <f>[1]武器表!$O302</f>
        <v>17</v>
      </c>
      <c r="T302" s="16">
        <f>[1]武器表!$P302</f>
        <v>10</v>
      </c>
      <c r="U302" s="20">
        <f>[1]武器表!$Q302</f>
        <v>0.05</v>
      </c>
      <c r="V302" s="20">
        <f>[1]武器表!$R302</f>
        <v>4.2500000000000003E-2</v>
      </c>
      <c r="W302" s="20">
        <f>[1]武器表!$S302</f>
        <v>1.6666666666666666E-2</v>
      </c>
      <c r="X302" s="20">
        <f>[1]武器表!$AB302</f>
        <v>0.13733333333333334</v>
      </c>
      <c r="Y302" s="16">
        <f>[1]武器表!V302</f>
        <v>10</v>
      </c>
      <c r="Z302" s="16">
        <f>[1]武器表!W302</f>
        <v>10</v>
      </c>
      <c r="AA302" s="16">
        <f>[1]武器表!X302</f>
        <v>11</v>
      </c>
      <c r="AB302" s="16">
        <f>[1]武器表!Y302</f>
        <v>11</v>
      </c>
      <c r="AC302" s="16">
        <f>[1]武器表!Z302</f>
        <v>7</v>
      </c>
      <c r="AD302" s="16">
        <f>[1]武器表!AA302</f>
        <v>24</v>
      </c>
      <c r="AE302" s="20">
        <f t="shared" si="62"/>
        <v>0.10986666666666667</v>
      </c>
      <c r="AF302" s="20">
        <f t="shared" si="63"/>
        <v>0.10986666666666667</v>
      </c>
      <c r="AG302" s="20">
        <f t="shared" si="64"/>
        <v>0.10986666666666667</v>
      </c>
      <c r="AH302" s="20">
        <f t="shared" si="65"/>
        <v>0.10986666666666667</v>
      </c>
      <c r="AI302" s="20">
        <f t="shared" si="66"/>
        <v>0.10986666666666667</v>
      </c>
      <c r="AJ302" s="21"/>
    </row>
    <row r="303" spans="2:36" x14ac:dyDescent="0.2">
      <c r="B303" s="16">
        <v>301</v>
      </c>
      <c r="C303" s="16" t="str">
        <f t="shared" ca="1" si="56"/>
        <v>IC1519</v>
      </c>
      <c r="D303" s="16" t="str">
        <f t="shared" ca="1" si="61"/>
        <v>拉风的玄铁重拳</v>
      </c>
      <c r="E303" s="16" t="str">
        <f t="shared" ca="1" si="57"/>
        <v>拉风的</v>
      </c>
      <c r="F303" s="16" t="str">
        <f t="shared" ca="1" si="58"/>
        <v>玄铁</v>
      </c>
      <c r="G303" s="16" t="str">
        <f t="shared" ca="1" si="59"/>
        <v>重拳</v>
      </c>
      <c r="H303" s="16" t="str">
        <f t="shared" si="68"/>
        <v>a</v>
      </c>
      <c r="I303" s="19" t="s">
        <v>26</v>
      </c>
      <c r="J303" s="3" t="s">
        <v>36</v>
      </c>
      <c r="K303" s="16">
        <f t="shared" si="60"/>
        <v>0</v>
      </c>
      <c r="L303" s="16">
        <f t="shared" si="67"/>
        <v>5</v>
      </c>
      <c r="M303" s="16">
        <f>[1]武器表!$I303</f>
        <v>92</v>
      </c>
      <c r="N303" s="16">
        <f>[1]武器表!$J303</f>
        <v>41</v>
      </c>
      <c r="O303" s="16">
        <f>[1]武器表!$K303</f>
        <v>19</v>
      </c>
      <c r="P303" s="16">
        <f>[1]武器表!$L303</f>
        <v>24</v>
      </c>
      <c r="Q303" s="16">
        <f>[1]武器表!$M303</f>
        <v>26</v>
      </c>
      <c r="R303" s="16">
        <f>[1]武器表!$N303</f>
        <v>22</v>
      </c>
      <c r="S303" s="16">
        <f>[1]武器表!$O303</f>
        <v>21</v>
      </c>
      <c r="T303" s="16">
        <f>[1]武器表!$P303</f>
        <v>12</v>
      </c>
      <c r="U303" s="20">
        <f>[1]武器表!$Q303</f>
        <v>0.06</v>
      </c>
      <c r="V303" s="20">
        <f>[1]武器表!$R303</f>
        <v>5.2499999999999998E-2</v>
      </c>
      <c r="W303" s="20">
        <f>[1]武器表!$S303</f>
        <v>0.02</v>
      </c>
      <c r="X303" s="20">
        <f>[1]武器表!$AB303</f>
        <v>0.17133333333333334</v>
      </c>
      <c r="Y303" s="16">
        <f>[1]武器表!V303</f>
        <v>12</v>
      </c>
      <c r="Z303" s="16">
        <f>[1]武器表!W303</f>
        <v>12</v>
      </c>
      <c r="AA303" s="16">
        <f>[1]武器表!X303</f>
        <v>14</v>
      </c>
      <c r="AB303" s="16">
        <f>[1]武器表!Y303</f>
        <v>14</v>
      </c>
      <c r="AC303" s="16">
        <f>[1]武器表!Z303</f>
        <v>8</v>
      </c>
      <c r="AD303" s="16">
        <f>[1]武器表!AA303</f>
        <v>30</v>
      </c>
      <c r="AE303" s="20">
        <f t="shared" si="62"/>
        <v>0.13706666666666667</v>
      </c>
      <c r="AF303" s="20">
        <f t="shared" si="63"/>
        <v>0.13706666666666667</v>
      </c>
      <c r="AG303" s="20">
        <f t="shared" si="64"/>
        <v>0.13706666666666667</v>
      </c>
      <c r="AH303" s="20">
        <f t="shared" si="65"/>
        <v>0.13706666666666667</v>
      </c>
      <c r="AI303" s="20">
        <f t="shared" si="66"/>
        <v>0.13706666666666667</v>
      </c>
      <c r="AJ303" s="21"/>
    </row>
    <row r="304" spans="2:36" x14ac:dyDescent="0.2">
      <c r="B304" s="16">
        <v>302</v>
      </c>
      <c r="C304" s="16" t="str">
        <f t="shared" ca="1" si="56"/>
        <v>IC1531</v>
      </c>
      <c r="D304" s="16" t="str">
        <f t="shared" ca="1" si="61"/>
        <v>精致的卡尼亚轻拳</v>
      </c>
      <c r="E304" s="16" t="str">
        <f t="shared" ca="1" si="57"/>
        <v>精致的</v>
      </c>
      <c r="F304" s="16" t="str">
        <f t="shared" ca="1" si="58"/>
        <v>卡尼亚</v>
      </c>
      <c r="G304" s="16" t="str">
        <f t="shared" ca="1" si="59"/>
        <v>轻拳</v>
      </c>
      <c r="H304" s="16" t="str">
        <f t="shared" si="68"/>
        <v>a</v>
      </c>
      <c r="I304" s="19" t="s">
        <v>26</v>
      </c>
      <c r="J304" s="3" t="s">
        <v>36</v>
      </c>
      <c r="K304" s="16">
        <f t="shared" si="60"/>
        <v>0</v>
      </c>
      <c r="L304" s="16">
        <f t="shared" si="67"/>
        <v>6</v>
      </c>
      <c r="M304" s="16">
        <f>[1]武器表!$I304</f>
        <v>110</v>
      </c>
      <c r="N304" s="16">
        <f>[1]武器表!$J304</f>
        <v>50</v>
      </c>
      <c r="O304" s="16">
        <f>[1]武器表!$K304</f>
        <v>23</v>
      </c>
      <c r="P304" s="16">
        <f>[1]武器表!$L304</f>
        <v>29</v>
      </c>
      <c r="Q304" s="16">
        <f>[1]武器表!$M304</f>
        <v>32</v>
      </c>
      <c r="R304" s="16">
        <f>[1]武器表!$N304</f>
        <v>26</v>
      </c>
      <c r="S304" s="16">
        <f>[1]武器表!$O304</f>
        <v>25</v>
      </c>
      <c r="T304" s="16">
        <f>[1]武器表!$P304</f>
        <v>14</v>
      </c>
      <c r="U304" s="20">
        <f>[1]武器表!$Q304</f>
        <v>7.0000000000000007E-2</v>
      </c>
      <c r="V304" s="20">
        <f>[1]武器表!$R304</f>
        <v>6.25E-2</v>
      </c>
      <c r="W304" s="20">
        <f>[1]武器表!$S304</f>
        <v>2.3333333333333334E-2</v>
      </c>
      <c r="X304" s="20">
        <f>[1]武器表!$AB304</f>
        <v>0.20600000000000002</v>
      </c>
      <c r="Y304" s="16">
        <f>[1]武器表!V304</f>
        <v>14</v>
      </c>
      <c r="Z304" s="16">
        <f>[1]武器表!W304</f>
        <v>14</v>
      </c>
      <c r="AA304" s="16">
        <f>[1]武器表!X304</f>
        <v>17</v>
      </c>
      <c r="AB304" s="16">
        <f>[1]武器表!Y304</f>
        <v>17</v>
      </c>
      <c r="AC304" s="16">
        <f>[1]武器表!Z304</f>
        <v>10</v>
      </c>
      <c r="AD304" s="16">
        <f>[1]武器表!AA304</f>
        <v>36</v>
      </c>
      <c r="AE304" s="20">
        <f t="shared" si="62"/>
        <v>0.16480000000000003</v>
      </c>
      <c r="AF304" s="20">
        <f t="shared" si="63"/>
        <v>0.16480000000000003</v>
      </c>
      <c r="AG304" s="20">
        <f t="shared" si="64"/>
        <v>0.16480000000000003</v>
      </c>
      <c r="AH304" s="20">
        <f t="shared" si="65"/>
        <v>0.16480000000000003</v>
      </c>
      <c r="AI304" s="20">
        <f t="shared" si="66"/>
        <v>0.16480000000000003</v>
      </c>
      <c r="AJ304" s="21"/>
    </row>
    <row r="305" spans="2:36" x14ac:dyDescent="0.2">
      <c r="B305" s="16">
        <v>303</v>
      </c>
      <c r="C305" s="16" t="str">
        <f t="shared" ca="1" si="56"/>
        <v>IC1532</v>
      </c>
      <c r="D305" s="16" t="str">
        <f t="shared" ca="1" si="61"/>
        <v>犀利的忏悔拳套</v>
      </c>
      <c r="E305" s="16" t="str">
        <f t="shared" ca="1" si="57"/>
        <v>犀利的</v>
      </c>
      <c r="F305" s="16" t="str">
        <f t="shared" ca="1" si="58"/>
        <v>忏悔</v>
      </c>
      <c r="G305" s="16" t="str">
        <f t="shared" ca="1" si="59"/>
        <v>拳套</v>
      </c>
      <c r="H305" s="16" t="str">
        <f t="shared" si="68"/>
        <v>a</v>
      </c>
      <c r="I305" s="19" t="s">
        <v>26</v>
      </c>
      <c r="J305" s="3" t="s">
        <v>36</v>
      </c>
      <c r="K305" s="16">
        <f t="shared" si="60"/>
        <v>0</v>
      </c>
      <c r="L305" s="16">
        <f t="shared" si="67"/>
        <v>7</v>
      </c>
      <c r="M305" s="16">
        <f>[1]武器表!$I305</f>
        <v>129</v>
      </c>
      <c r="N305" s="16">
        <f>[1]武器表!$J305</f>
        <v>58</v>
      </c>
      <c r="O305" s="16">
        <f>[1]武器表!$K305</f>
        <v>27</v>
      </c>
      <c r="P305" s="16">
        <f>[1]武器表!$L305</f>
        <v>34</v>
      </c>
      <c r="Q305" s="16">
        <f>[1]武器表!$M305</f>
        <v>37</v>
      </c>
      <c r="R305" s="16">
        <f>[1]武器表!$N305</f>
        <v>30</v>
      </c>
      <c r="S305" s="16">
        <f>[1]武器表!$O305</f>
        <v>29</v>
      </c>
      <c r="T305" s="16">
        <f>[1]武器表!$P305</f>
        <v>17</v>
      </c>
      <c r="U305" s="20">
        <f>[1]武器表!$Q305</f>
        <v>8.5000000000000006E-2</v>
      </c>
      <c r="V305" s="20">
        <f>[1]武器表!$R305</f>
        <v>7.2499999999999995E-2</v>
      </c>
      <c r="W305" s="20">
        <f>[1]武器表!$S305</f>
        <v>2.8333333333333335E-2</v>
      </c>
      <c r="X305" s="20">
        <f>[1]武器表!$AB305</f>
        <v>0.24066666666666667</v>
      </c>
      <c r="Y305" s="16">
        <f>[1]武器表!V305</f>
        <v>17</v>
      </c>
      <c r="Z305" s="16">
        <f>[1]武器表!W305</f>
        <v>17</v>
      </c>
      <c r="AA305" s="16">
        <f>[1]武器表!X305</f>
        <v>19</v>
      </c>
      <c r="AB305" s="16">
        <f>[1]武器表!Y305</f>
        <v>19</v>
      </c>
      <c r="AC305" s="16">
        <f>[1]武器表!Z305</f>
        <v>12</v>
      </c>
      <c r="AD305" s="16">
        <f>[1]武器表!AA305</f>
        <v>42</v>
      </c>
      <c r="AE305" s="20">
        <f t="shared" si="62"/>
        <v>0.19253333333333333</v>
      </c>
      <c r="AF305" s="20">
        <f t="shared" si="63"/>
        <v>0.19253333333333333</v>
      </c>
      <c r="AG305" s="20">
        <f t="shared" si="64"/>
        <v>0.19253333333333333</v>
      </c>
      <c r="AH305" s="20">
        <f t="shared" si="65"/>
        <v>0.19253333333333333</v>
      </c>
      <c r="AI305" s="20">
        <f t="shared" si="66"/>
        <v>0.19253333333333333</v>
      </c>
      <c r="AJ305" s="21"/>
    </row>
    <row r="306" spans="2:36" x14ac:dyDescent="0.2">
      <c r="B306" s="16">
        <v>304</v>
      </c>
      <c r="C306" s="16" t="str">
        <f t="shared" ca="1" si="56"/>
        <v>IC1532</v>
      </c>
      <c r="D306" s="16" t="str">
        <f t="shared" ca="1" si="61"/>
        <v>拉风的遗迹拳套</v>
      </c>
      <c r="E306" s="16" t="str">
        <f t="shared" ca="1" si="57"/>
        <v>拉风的</v>
      </c>
      <c r="F306" s="16" t="str">
        <f t="shared" ca="1" si="58"/>
        <v>遗迹</v>
      </c>
      <c r="G306" s="16" t="str">
        <f t="shared" ca="1" si="59"/>
        <v>拳套</v>
      </c>
      <c r="H306" s="16" t="str">
        <f t="shared" si="68"/>
        <v>a</v>
      </c>
      <c r="I306" s="19" t="s">
        <v>26</v>
      </c>
      <c r="J306" s="3" t="s">
        <v>36</v>
      </c>
      <c r="K306" s="16">
        <f t="shared" si="60"/>
        <v>0</v>
      </c>
      <c r="L306" s="16">
        <f t="shared" si="67"/>
        <v>8</v>
      </c>
      <c r="M306" s="16">
        <f>[1]武器表!$I306</f>
        <v>147</v>
      </c>
      <c r="N306" s="16">
        <f>[1]武器表!$J306</f>
        <v>66</v>
      </c>
      <c r="O306" s="16">
        <f>[1]武器表!$K306</f>
        <v>31</v>
      </c>
      <c r="P306" s="16">
        <f>[1]武器表!$L306</f>
        <v>38</v>
      </c>
      <c r="Q306" s="16">
        <f>[1]武器表!$M306</f>
        <v>42</v>
      </c>
      <c r="R306" s="16">
        <f>[1]武器表!$N306</f>
        <v>35</v>
      </c>
      <c r="S306" s="16">
        <f>[1]武器表!$O306</f>
        <v>33</v>
      </c>
      <c r="T306" s="16">
        <f>[1]武器表!$P306</f>
        <v>19</v>
      </c>
      <c r="U306" s="20">
        <f>[1]武器表!$Q306</f>
        <v>9.5000000000000001E-2</v>
      </c>
      <c r="V306" s="20">
        <f>[1]武器表!$R306</f>
        <v>8.2500000000000004E-2</v>
      </c>
      <c r="W306" s="20">
        <f>[1]武器表!$S306</f>
        <v>3.1666666666666662E-2</v>
      </c>
      <c r="X306" s="20">
        <f>[1]武器表!$AB306</f>
        <v>0.27399999999999997</v>
      </c>
      <c r="Y306" s="16">
        <f>[1]武器表!V306</f>
        <v>19</v>
      </c>
      <c r="Z306" s="16">
        <f>[1]武器表!W306</f>
        <v>19</v>
      </c>
      <c r="AA306" s="16">
        <f>[1]武器表!X306</f>
        <v>22</v>
      </c>
      <c r="AB306" s="16">
        <f>[1]武器表!Y306</f>
        <v>22</v>
      </c>
      <c r="AC306" s="16">
        <f>[1]武器表!Z306</f>
        <v>13</v>
      </c>
      <c r="AD306" s="16">
        <f>[1]武器表!AA306</f>
        <v>48</v>
      </c>
      <c r="AE306" s="20">
        <f t="shared" si="62"/>
        <v>0.21919999999999998</v>
      </c>
      <c r="AF306" s="20">
        <f t="shared" si="63"/>
        <v>0.21919999999999998</v>
      </c>
      <c r="AG306" s="20">
        <f t="shared" si="64"/>
        <v>0.21919999999999998</v>
      </c>
      <c r="AH306" s="20">
        <f t="shared" si="65"/>
        <v>0.21919999999999998</v>
      </c>
      <c r="AI306" s="20">
        <f t="shared" si="66"/>
        <v>0.21919999999999998</v>
      </c>
      <c r="AJ306" s="21"/>
    </row>
    <row r="307" spans="2:36" x14ac:dyDescent="0.2">
      <c r="B307" s="16">
        <v>305</v>
      </c>
      <c r="C307" s="16" t="str">
        <f t="shared" ca="1" si="56"/>
        <v>IC1531</v>
      </c>
      <c r="D307" s="16" t="str">
        <f t="shared" ca="1" si="61"/>
        <v>凌厉的女神拳套</v>
      </c>
      <c r="E307" s="16" t="str">
        <f t="shared" ca="1" si="57"/>
        <v>凌厉的</v>
      </c>
      <c r="F307" s="16" t="str">
        <f t="shared" ca="1" si="58"/>
        <v>女神</v>
      </c>
      <c r="G307" s="16" t="str">
        <f t="shared" ca="1" si="59"/>
        <v>拳套</v>
      </c>
      <c r="H307" s="16" t="str">
        <f t="shared" si="68"/>
        <v>b</v>
      </c>
      <c r="I307" s="19" t="s">
        <v>26</v>
      </c>
      <c r="J307" s="3" t="s">
        <v>36</v>
      </c>
      <c r="K307" s="16">
        <f t="shared" si="60"/>
        <v>0</v>
      </c>
      <c r="L307" s="16">
        <f t="shared" si="67"/>
        <v>1</v>
      </c>
      <c r="M307" s="16">
        <f>[1]武器表!$I307</f>
        <v>20</v>
      </c>
      <c r="N307" s="16">
        <f>[1]武器表!$J307</f>
        <v>3</v>
      </c>
      <c r="O307" s="16">
        <f>[1]武器表!$K307</f>
        <v>2</v>
      </c>
      <c r="P307" s="16">
        <f>[1]武器表!$L307</f>
        <v>2</v>
      </c>
      <c r="Q307" s="16">
        <f>[1]武器表!$M307</f>
        <v>2</v>
      </c>
      <c r="R307" s="16">
        <f>[1]武器表!$N307</f>
        <v>2</v>
      </c>
      <c r="S307" s="16">
        <f>[1]武器表!$O307</f>
        <v>2</v>
      </c>
      <c r="T307" s="16">
        <f>[1]武器表!$P307</f>
        <v>1</v>
      </c>
      <c r="U307" s="20">
        <f>[1]武器表!$Q307</f>
        <v>5.0000000000000001E-3</v>
      </c>
      <c r="V307" s="20">
        <f>[1]武器表!$R307</f>
        <v>5.0000000000000001E-3</v>
      </c>
      <c r="W307" s="20">
        <f>[1]武器表!$S307</f>
        <v>1.6666666666666666E-3</v>
      </c>
      <c r="X307" s="20">
        <f>[1]武器表!$AB307</f>
        <v>0.08</v>
      </c>
      <c r="Y307" s="16">
        <f>[1]武器表!V307</f>
        <v>1</v>
      </c>
      <c r="Z307" s="16">
        <f>[1]武器表!W307</f>
        <v>1</v>
      </c>
      <c r="AA307" s="16">
        <f>[1]武器表!X307</f>
        <v>1</v>
      </c>
      <c r="AB307" s="16">
        <f>[1]武器表!Y307</f>
        <v>1</v>
      </c>
      <c r="AC307" s="16">
        <f>[1]武器表!Z307</f>
        <v>1</v>
      </c>
      <c r="AD307" s="16">
        <f>[1]武器表!AA307</f>
        <v>3</v>
      </c>
      <c r="AE307" s="20">
        <f t="shared" si="62"/>
        <v>6.4000000000000001E-2</v>
      </c>
      <c r="AF307" s="20">
        <f t="shared" si="63"/>
        <v>6.4000000000000001E-2</v>
      </c>
      <c r="AG307" s="20">
        <f t="shared" si="64"/>
        <v>6.4000000000000001E-2</v>
      </c>
      <c r="AH307" s="20">
        <f t="shared" si="65"/>
        <v>6.4000000000000001E-2</v>
      </c>
      <c r="AI307" s="20">
        <f t="shared" si="66"/>
        <v>6.4000000000000001E-2</v>
      </c>
      <c r="AJ307" s="21"/>
    </row>
    <row r="308" spans="2:36" x14ac:dyDescent="0.2">
      <c r="B308" s="16">
        <v>306</v>
      </c>
      <c r="C308" s="16" t="str">
        <f t="shared" ca="1" si="56"/>
        <v>IC1528</v>
      </c>
      <c r="D308" s="16" t="str">
        <f t="shared" ca="1" si="61"/>
        <v>凌厉的白银拳套</v>
      </c>
      <c r="E308" s="16" t="str">
        <f t="shared" ca="1" si="57"/>
        <v>凌厉的</v>
      </c>
      <c r="F308" s="16" t="str">
        <f t="shared" ca="1" si="58"/>
        <v>白银</v>
      </c>
      <c r="G308" s="16" t="str">
        <f t="shared" ca="1" si="59"/>
        <v>拳套</v>
      </c>
      <c r="H308" s="16" t="str">
        <f t="shared" si="68"/>
        <v>b</v>
      </c>
      <c r="I308" s="19" t="s">
        <v>26</v>
      </c>
      <c r="J308" s="3" t="s">
        <v>36</v>
      </c>
      <c r="K308" s="16">
        <f t="shared" si="60"/>
        <v>0</v>
      </c>
      <c r="L308" s="16">
        <f t="shared" si="67"/>
        <v>2</v>
      </c>
      <c r="M308" s="16">
        <f>[1]武器表!$I308</f>
        <v>40</v>
      </c>
      <c r="N308" s="16">
        <f>[1]武器表!$J308</f>
        <v>7</v>
      </c>
      <c r="O308" s="16">
        <f>[1]武器表!$K308</f>
        <v>3</v>
      </c>
      <c r="P308" s="16">
        <f>[1]武器表!$L308</f>
        <v>4</v>
      </c>
      <c r="Q308" s="16">
        <f>[1]武器表!$M308</f>
        <v>4</v>
      </c>
      <c r="R308" s="16">
        <f>[1]武器表!$N308</f>
        <v>4</v>
      </c>
      <c r="S308" s="16">
        <f>[1]武器表!$O308</f>
        <v>3</v>
      </c>
      <c r="T308" s="16">
        <f>[1]武器表!$P308</f>
        <v>2</v>
      </c>
      <c r="U308" s="20">
        <f>[1]武器表!$Q308</f>
        <v>0.01</v>
      </c>
      <c r="V308" s="20">
        <f>[1]武器表!$R308</f>
        <v>7.4999999999999997E-3</v>
      </c>
      <c r="W308" s="20">
        <f>[1]武器表!$S308</f>
        <v>3.3333333333333331E-3</v>
      </c>
      <c r="X308" s="20">
        <f>[1]武器表!$AB308</f>
        <v>0.08</v>
      </c>
      <c r="Y308" s="16">
        <f>[1]武器表!V308</f>
        <v>2</v>
      </c>
      <c r="Z308" s="16">
        <f>[1]武器表!W308</f>
        <v>2</v>
      </c>
      <c r="AA308" s="16">
        <f>[1]武器表!X308</f>
        <v>2</v>
      </c>
      <c r="AB308" s="16">
        <f>[1]武器表!Y308</f>
        <v>2</v>
      </c>
      <c r="AC308" s="16">
        <f>[1]武器表!Z308</f>
        <v>1</v>
      </c>
      <c r="AD308" s="16">
        <f>[1]武器表!AA308</f>
        <v>5</v>
      </c>
      <c r="AE308" s="20">
        <f t="shared" si="62"/>
        <v>6.4000000000000001E-2</v>
      </c>
      <c r="AF308" s="20">
        <f t="shared" si="63"/>
        <v>6.4000000000000001E-2</v>
      </c>
      <c r="AG308" s="20">
        <f t="shared" si="64"/>
        <v>6.4000000000000001E-2</v>
      </c>
      <c r="AH308" s="20">
        <f t="shared" si="65"/>
        <v>6.4000000000000001E-2</v>
      </c>
      <c r="AI308" s="20">
        <f t="shared" si="66"/>
        <v>6.4000000000000001E-2</v>
      </c>
      <c r="AJ308" s="21"/>
    </row>
    <row r="309" spans="2:36" x14ac:dyDescent="0.2">
      <c r="B309" s="16">
        <v>307</v>
      </c>
      <c r="C309" s="16" t="str">
        <f t="shared" ca="1" si="56"/>
        <v>IC1532</v>
      </c>
      <c r="D309" s="16" t="str">
        <f t="shared" ca="1" si="61"/>
        <v>坚硬的白银拳套</v>
      </c>
      <c r="E309" s="16" t="str">
        <f t="shared" ca="1" si="57"/>
        <v>坚硬的</v>
      </c>
      <c r="F309" s="16" t="str">
        <f t="shared" ca="1" si="58"/>
        <v>白银</v>
      </c>
      <c r="G309" s="16" t="str">
        <f t="shared" ca="1" si="59"/>
        <v>拳套</v>
      </c>
      <c r="H309" s="16" t="str">
        <f t="shared" si="68"/>
        <v>b</v>
      </c>
      <c r="I309" s="19" t="s">
        <v>26</v>
      </c>
      <c r="J309" s="3" t="s">
        <v>36</v>
      </c>
      <c r="K309" s="16">
        <f t="shared" si="60"/>
        <v>0</v>
      </c>
      <c r="L309" s="16">
        <f t="shared" si="67"/>
        <v>3</v>
      </c>
      <c r="M309" s="16">
        <f>[1]武器表!$I309</f>
        <v>60</v>
      </c>
      <c r="N309" s="16">
        <f>[1]武器表!$J309</f>
        <v>10</v>
      </c>
      <c r="O309" s="16">
        <f>[1]武器表!$K309</f>
        <v>5</v>
      </c>
      <c r="P309" s="16">
        <f>[1]武器表!$L309</f>
        <v>6</v>
      </c>
      <c r="Q309" s="16">
        <f>[1]武器表!$M309</f>
        <v>7</v>
      </c>
      <c r="R309" s="16">
        <f>[1]武器表!$N309</f>
        <v>5</v>
      </c>
      <c r="S309" s="16">
        <f>[1]武器表!$O309</f>
        <v>5</v>
      </c>
      <c r="T309" s="16">
        <f>[1]武器表!$P309</f>
        <v>3</v>
      </c>
      <c r="U309" s="20">
        <f>[1]武器表!$Q309</f>
        <v>1.4999999999999999E-2</v>
      </c>
      <c r="V309" s="20">
        <f>[1]武器表!$R309</f>
        <v>1.2500000000000001E-2</v>
      </c>
      <c r="W309" s="20">
        <f>[1]武器表!$S309</f>
        <v>5.0000000000000001E-3</v>
      </c>
      <c r="X309" s="20">
        <f>[1]武器表!$AB309</f>
        <v>0.08</v>
      </c>
      <c r="Y309" s="16">
        <f>[1]武器表!V309</f>
        <v>3</v>
      </c>
      <c r="Z309" s="16">
        <f>[1]武器表!W309</f>
        <v>3</v>
      </c>
      <c r="AA309" s="16">
        <f>[1]武器表!X309</f>
        <v>3</v>
      </c>
      <c r="AB309" s="16">
        <f>[1]武器表!Y309</f>
        <v>3</v>
      </c>
      <c r="AC309" s="16">
        <f>[1]武器表!Z309</f>
        <v>2</v>
      </c>
      <c r="AD309" s="16">
        <f>[1]武器表!AA309</f>
        <v>8</v>
      </c>
      <c r="AE309" s="20">
        <f t="shared" si="62"/>
        <v>6.4000000000000001E-2</v>
      </c>
      <c r="AF309" s="20">
        <f t="shared" si="63"/>
        <v>6.4000000000000001E-2</v>
      </c>
      <c r="AG309" s="20">
        <f t="shared" si="64"/>
        <v>6.4000000000000001E-2</v>
      </c>
      <c r="AH309" s="20">
        <f t="shared" si="65"/>
        <v>6.4000000000000001E-2</v>
      </c>
      <c r="AI309" s="20">
        <f t="shared" si="66"/>
        <v>6.4000000000000001E-2</v>
      </c>
      <c r="AJ309" s="21"/>
    </row>
    <row r="310" spans="2:36" x14ac:dyDescent="0.2">
      <c r="B310" s="16">
        <v>308</v>
      </c>
      <c r="C310" s="16" t="str">
        <f t="shared" ca="1" si="56"/>
        <v>IC1526</v>
      </c>
      <c r="D310" s="16" t="str">
        <f t="shared" ca="1" si="61"/>
        <v>发亮的忏悔重拳</v>
      </c>
      <c r="E310" s="16" t="str">
        <f t="shared" ca="1" si="57"/>
        <v>发亮的</v>
      </c>
      <c r="F310" s="16" t="str">
        <f t="shared" ca="1" si="58"/>
        <v>忏悔</v>
      </c>
      <c r="G310" s="16" t="str">
        <f t="shared" ca="1" si="59"/>
        <v>重拳</v>
      </c>
      <c r="H310" s="16" t="str">
        <f t="shared" si="68"/>
        <v>b</v>
      </c>
      <c r="I310" s="19" t="s">
        <v>26</v>
      </c>
      <c r="J310" s="3" t="s">
        <v>36</v>
      </c>
      <c r="K310" s="16">
        <f t="shared" si="60"/>
        <v>0</v>
      </c>
      <c r="L310" s="16">
        <f t="shared" si="67"/>
        <v>4</v>
      </c>
      <c r="M310" s="16">
        <f>[1]武器表!$I310</f>
        <v>80</v>
      </c>
      <c r="N310" s="16">
        <f>[1]武器表!$J310</f>
        <v>14</v>
      </c>
      <c r="O310" s="16">
        <f>[1]武器表!$K310</f>
        <v>6</v>
      </c>
      <c r="P310" s="16">
        <f>[1]武器表!$L310</f>
        <v>8</v>
      </c>
      <c r="Q310" s="16">
        <f>[1]武器表!$M310</f>
        <v>9</v>
      </c>
      <c r="R310" s="16">
        <f>[1]武器表!$N310</f>
        <v>7</v>
      </c>
      <c r="S310" s="16">
        <f>[1]武器表!$O310</f>
        <v>7</v>
      </c>
      <c r="T310" s="16">
        <f>[1]武器表!$P310</f>
        <v>4</v>
      </c>
      <c r="U310" s="20">
        <f>[1]武器表!$Q310</f>
        <v>0.02</v>
      </c>
      <c r="V310" s="20">
        <f>[1]武器表!$R310</f>
        <v>1.7500000000000002E-2</v>
      </c>
      <c r="W310" s="20">
        <f>[1]武器表!$S310</f>
        <v>6.6666666666666662E-3</v>
      </c>
      <c r="X310" s="20">
        <f>[1]武器表!$AB310</f>
        <v>0.09</v>
      </c>
      <c r="Y310" s="16">
        <f>[1]武器表!V310</f>
        <v>4</v>
      </c>
      <c r="Z310" s="16">
        <f>[1]武器表!W310</f>
        <v>4</v>
      </c>
      <c r="AA310" s="16">
        <f>[1]武器表!X310</f>
        <v>5</v>
      </c>
      <c r="AB310" s="16">
        <f>[1]武器表!Y310</f>
        <v>5</v>
      </c>
      <c r="AC310" s="16">
        <f>[1]武器表!Z310</f>
        <v>3</v>
      </c>
      <c r="AD310" s="16">
        <f>[1]武器表!AA310</f>
        <v>10</v>
      </c>
      <c r="AE310" s="20">
        <f t="shared" si="62"/>
        <v>7.1999999999999995E-2</v>
      </c>
      <c r="AF310" s="20">
        <f t="shared" si="63"/>
        <v>7.1999999999999995E-2</v>
      </c>
      <c r="AG310" s="20">
        <f t="shared" si="64"/>
        <v>7.1999999999999995E-2</v>
      </c>
      <c r="AH310" s="20">
        <f t="shared" si="65"/>
        <v>7.1999999999999995E-2</v>
      </c>
      <c r="AI310" s="20">
        <f t="shared" si="66"/>
        <v>7.1999999999999995E-2</v>
      </c>
      <c r="AJ310" s="21"/>
    </row>
    <row r="311" spans="2:36" x14ac:dyDescent="0.2">
      <c r="B311" s="16">
        <v>309</v>
      </c>
      <c r="C311" s="16" t="str">
        <f t="shared" ca="1" si="56"/>
        <v>IC1519</v>
      </c>
      <c r="D311" s="16" t="str">
        <f t="shared" ca="1" si="61"/>
        <v>坚硬的晨曦轻拳</v>
      </c>
      <c r="E311" s="16" t="str">
        <f t="shared" ca="1" si="57"/>
        <v>坚硬的</v>
      </c>
      <c r="F311" s="16" t="str">
        <f t="shared" ca="1" si="58"/>
        <v>晨曦</v>
      </c>
      <c r="G311" s="16" t="str">
        <f t="shared" ca="1" si="59"/>
        <v>轻拳</v>
      </c>
      <c r="H311" s="16" t="str">
        <f t="shared" si="68"/>
        <v>b</v>
      </c>
      <c r="I311" s="19" t="s">
        <v>26</v>
      </c>
      <c r="J311" s="3" t="s">
        <v>36</v>
      </c>
      <c r="K311" s="16">
        <f t="shared" si="60"/>
        <v>0</v>
      </c>
      <c r="L311" s="16">
        <f t="shared" si="67"/>
        <v>5</v>
      </c>
      <c r="M311" s="16">
        <f>[1]武器表!$I311</f>
        <v>100</v>
      </c>
      <c r="N311" s="16">
        <f>[1]武器表!$J311</f>
        <v>17</v>
      </c>
      <c r="O311" s="16">
        <f>[1]武器表!$K311</f>
        <v>8</v>
      </c>
      <c r="P311" s="16">
        <f>[1]武器表!$L311</f>
        <v>10</v>
      </c>
      <c r="Q311" s="16">
        <f>[1]武器表!$M311</f>
        <v>11</v>
      </c>
      <c r="R311" s="16">
        <f>[1]武器表!$N311</f>
        <v>9</v>
      </c>
      <c r="S311" s="16">
        <f>[1]武器表!$O311</f>
        <v>9</v>
      </c>
      <c r="T311" s="16">
        <f>[1]武器表!$P311</f>
        <v>5</v>
      </c>
      <c r="U311" s="20">
        <f>[1]武器表!$Q311</f>
        <v>2.5000000000000001E-2</v>
      </c>
      <c r="V311" s="20">
        <f>[1]武器表!$R311</f>
        <v>2.2499999999999999E-2</v>
      </c>
      <c r="W311" s="20">
        <f>[1]武器表!$S311</f>
        <v>8.3333333333333332E-3</v>
      </c>
      <c r="X311" s="20">
        <f>[1]武器表!$AB311</f>
        <v>0.11266666666666668</v>
      </c>
      <c r="Y311" s="16">
        <f>[1]武器表!V311</f>
        <v>5</v>
      </c>
      <c r="Z311" s="16">
        <f>[1]武器表!W311</f>
        <v>5</v>
      </c>
      <c r="AA311" s="16">
        <f>[1]武器表!X311</f>
        <v>6</v>
      </c>
      <c r="AB311" s="16">
        <f>[1]武器表!Y311</f>
        <v>6</v>
      </c>
      <c r="AC311" s="16">
        <f>[1]武器表!Z311</f>
        <v>4</v>
      </c>
      <c r="AD311" s="16">
        <f>[1]武器表!AA311</f>
        <v>13</v>
      </c>
      <c r="AE311" s="20">
        <f t="shared" si="62"/>
        <v>9.0133333333333343E-2</v>
      </c>
      <c r="AF311" s="20">
        <f t="shared" si="63"/>
        <v>9.0133333333333343E-2</v>
      </c>
      <c r="AG311" s="20">
        <f t="shared" si="64"/>
        <v>9.0133333333333343E-2</v>
      </c>
      <c r="AH311" s="20">
        <f t="shared" si="65"/>
        <v>9.0133333333333343E-2</v>
      </c>
      <c r="AI311" s="20">
        <f t="shared" si="66"/>
        <v>9.0133333333333343E-2</v>
      </c>
      <c r="AJ311" s="21"/>
    </row>
    <row r="312" spans="2:36" x14ac:dyDescent="0.2">
      <c r="B312" s="16">
        <v>310</v>
      </c>
      <c r="C312" s="16" t="str">
        <f t="shared" ca="1" si="56"/>
        <v>IC1532</v>
      </c>
      <c r="D312" s="16" t="str">
        <f t="shared" ca="1" si="61"/>
        <v>凌厉的颓废重拳</v>
      </c>
      <c r="E312" s="16" t="str">
        <f t="shared" ca="1" si="57"/>
        <v>凌厉的</v>
      </c>
      <c r="F312" s="16" t="str">
        <f t="shared" ca="1" si="58"/>
        <v>颓废</v>
      </c>
      <c r="G312" s="16" t="str">
        <f t="shared" ca="1" si="59"/>
        <v>重拳</v>
      </c>
      <c r="H312" s="16" t="str">
        <f t="shared" si="68"/>
        <v>b</v>
      </c>
      <c r="I312" s="19" t="s">
        <v>26</v>
      </c>
      <c r="J312" s="3" t="s">
        <v>36</v>
      </c>
      <c r="K312" s="16">
        <f t="shared" si="60"/>
        <v>0</v>
      </c>
      <c r="L312" s="16">
        <f t="shared" si="67"/>
        <v>6</v>
      </c>
      <c r="M312" s="16">
        <f>[1]武器表!$I312</f>
        <v>120</v>
      </c>
      <c r="N312" s="16">
        <f>[1]武器表!$J312</f>
        <v>21</v>
      </c>
      <c r="O312" s="16">
        <f>[1]武器表!$K312</f>
        <v>10</v>
      </c>
      <c r="P312" s="16">
        <f>[1]武器表!$L312</f>
        <v>12</v>
      </c>
      <c r="Q312" s="16">
        <f>[1]武器表!$M312</f>
        <v>13</v>
      </c>
      <c r="R312" s="16">
        <f>[1]武器表!$N312</f>
        <v>11</v>
      </c>
      <c r="S312" s="16">
        <f>[1]武器表!$O312</f>
        <v>10</v>
      </c>
      <c r="T312" s="16">
        <f>[1]武器表!$P312</f>
        <v>6</v>
      </c>
      <c r="U312" s="20">
        <f>[1]武器表!$Q312</f>
        <v>0.03</v>
      </c>
      <c r="V312" s="20">
        <f>[1]武器表!$R312</f>
        <v>2.5000000000000001E-2</v>
      </c>
      <c r="W312" s="20">
        <f>[1]武器表!$S312</f>
        <v>0.01</v>
      </c>
      <c r="X312" s="20">
        <f>[1]武器表!$AB312</f>
        <v>0.13533333333333333</v>
      </c>
      <c r="Y312" s="16">
        <f>[1]武器表!V312</f>
        <v>6</v>
      </c>
      <c r="Z312" s="16">
        <f>[1]武器表!W312</f>
        <v>6</v>
      </c>
      <c r="AA312" s="16">
        <f>[1]武器表!X312</f>
        <v>7</v>
      </c>
      <c r="AB312" s="16">
        <f>[1]武器表!Y312</f>
        <v>7</v>
      </c>
      <c r="AC312" s="16">
        <f>[1]武器表!Z312</f>
        <v>4</v>
      </c>
      <c r="AD312" s="16">
        <f>[1]武器表!AA312</f>
        <v>15</v>
      </c>
      <c r="AE312" s="20">
        <f t="shared" si="62"/>
        <v>0.10826666666666668</v>
      </c>
      <c r="AF312" s="20">
        <f t="shared" si="63"/>
        <v>0.10826666666666668</v>
      </c>
      <c r="AG312" s="20">
        <f t="shared" si="64"/>
        <v>0.10826666666666668</v>
      </c>
      <c r="AH312" s="20">
        <f t="shared" si="65"/>
        <v>0.10826666666666668</v>
      </c>
      <c r="AI312" s="20">
        <f t="shared" si="66"/>
        <v>0.10826666666666668</v>
      </c>
      <c r="AJ312" s="21"/>
    </row>
    <row r="313" spans="2:36" x14ac:dyDescent="0.2">
      <c r="B313" s="16">
        <v>311</v>
      </c>
      <c r="C313" s="16" t="str">
        <f t="shared" ca="1" si="56"/>
        <v>IC1528</v>
      </c>
      <c r="D313" s="16" t="str">
        <f t="shared" ca="1" si="61"/>
        <v>坚硬的虚幻拳套</v>
      </c>
      <c r="E313" s="16" t="str">
        <f t="shared" ca="1" si="57"/>
        <v>坚硬的</v>
      </c>
      <c r="F313" s="16" t="str">
        <f t="shared" ca="1" si="58"/>
        <v>虚幻</v>
      </c>
      <c r="G313" s="16" t="str">
        <f t="shared" ca="1" si="59"/>
        <v>拳套</v>
      </c>
      <c r="H313" s="16" t="str">
        <f t="shared" si="68"/>
        <v>b</v>
      </c>
      <c r="I313" s="19" t="s">
        <v>26</v>
      </c>
      <c r="J313" s="3" t="s">
        <v>36</v>
      </c>
      <c r="K313" s="16">
        <f t="shared" si="60"/>
        <v>0</v>
      </c>
      <c r="L313" s="16">
        <f t="shared" si="67"/>
        <v>7</v>
      </c>
      <c r="M313" s="16">
        <f>[1]武器表!$I313</f>
        <v>140</v>
      </c>
      <c r="N313" s="16">
        <f>[1]武器表!$J313</f>
        <v>24</v>
      </c>
      <c r="O313" s="16">
        <f>[1]武器表!$K313</f>
        <v>11</v>
      </c>
      <c r="P313" s="16">
        <f>[1]武器表!$L313</f>
        <v>14</v>
      </c>
      <c r="Q313" s="16">
        <f>[1]武器表!$M313</f>
        <v>15</v>
      </c>
      <c r="R313" s="16">
        <f>[1]武器表!$N313</f>
        <v>13</v>
      </c>
      <c r="S313" s="16">
        <f>[1]武器表!$O313</f>
        <v>12</v>
      </c>
      <c r="T313" s="16">
        <f>[1]武器表!$P313</f>
        <v>7</v>
      </c>
      <c r="U313" s="20">
        <f>[1]武器表!$Q313</f>
        <v>3.5000000000000003E-2</v>
      </c>
      <c r="V313" s="20">
        <f>[1]武器表!$R313</f>
        <v>0.03</v>
      </c>
      <c r="W313" s="20">
        <f>[1]武器表!$S313</f>
        <v>1.1666666666666667E-2</v>
      </c>
      <c r="X313" s="20">
        <f>[1]武器表!$AB313</f>
        <v>0.15733333333333333</v>
      </c>
      <c r="Y313" s="16">
        <f>[1]武器表!V313</f>
        <v>7</v>
      </c>
      <c r="Z313" s="16">
        <f>[1]武器表!W313</f>
        <v>7</v>
      </c>
      <c r="AA313" s="16">
        <f>[1]武器表!X313</f>
        <v>8</v>
      </c>
      <c r="AB313" s="16">
        <f>[1]武器表!Y313</f>
        <v>8</v>
      </c>
      <c r="AC313" s="16">
        <f>[1]武器表!Z313</f>
        <v>5</v>
      </c>
      <c r="AD313" s="16">
        <f>[1]武器表!AA313</f>
        <v>18</v>
      </c>
      <c r="AE313" s="20">
        <f t="shared" si="62"/>
        <v>0.12586666666666665</v>
      </c>
      <c r="AF313" s="20">
        <f t="shared" si="63"/>
        <v>0.12586666666666665</v>
      </c>
      <c r="AG313" s="20">
        <f t="shared" si="64"/>
        <v>0.12586666666666665</v>
      </c>
      <c r="AH313" s="20">
        <f t="shared" si="65"/>
        <v>0.12586666666666665</v>
      </c>
      <c r="AI313" s="20">
        <f t="shared" si="66"/>
        <v>0.12586666666666665</v>
      </c>
      <c r="AJ313" s="21"/>
    </row>
    <row r="314" spans="2:36" x14ac:dyDescent="0.2">
      <c r="B314" s="16">
        <v>312</v>
      </c>
      <c r="C314" s="16" t="str">
        <f t="shared" ca="1" si="56"/>
        <v>IC1527</v>
      </c>
      <c r="D314" s="16" t="str">
        <f t="shared" ca="1" si="61"/>
        <v>优质的精灵拳套</v>
      </c>
      <c r="E314" s="16" t="str">
        <f t="shared" ca="1" si="57"/>
        <v>优质的</v>
      </c>
      <c r="F314" s="16" t="str">
        <f t="shared" ca="1" si="58"/>
        <v>精灵</v>
      </c>
      <c r="G314" s="16" t="str">
        <f t="shared" ca="1" si="59"/>
        <v>拳套</v>
      </c>
      <c r="H314" s="16" t="str">
        <f t="shared" si="68"/>
        <v>b</v>
      </c>
      <c r="I314" s="19" t="s">
        <v>26</v>
      </c>
      <c r="J314" s="3" t="s">
        <v>36</v>
      </c>
      <c r="K314" s="16">
        <f t="shared" si="60"/>
        <v>0</v>
      </c>
      <c r="L314" s="16">
        <f t="shared" si="67"/>
        <v>8</v>
      </c>
      <c r="M314" s="16">
        <f>[1]武器表!$I314</f>
        <v>160</v>
      </c>
      <c r="N314" s="16">
        <f>[1]武器表!$J314</f>
        <v>28</v>
      </c>
      <c r="O314" s="16">
        <f>[1]武器表!$K314</f>
        <v>13</v>
      </c>
      <c r="P314" s="16">
        <f>[1]武器表!$L314</f>
        <v>16</v>
      </c>
      <c r="Q314" s="16">
        <f>[1]武器表!$M314</f>
        <v>18</v>
      </c>
      <c r="R314" s="16">
        <f>[1]武器表!$N314</f>
        <v>14</v>
      </c>
      <c r="S314" s="16">
        <f>[1]武器表!$O314</f>
        <v>14</v>
      </c>
      <c r="T314" s="16">
        <f>[1]武器表!$P314</f>
        <v>8</v>
      </c>
      <c r="U314" s="20">
        <f>[1]武器表!$Q314</f>
        <v>0.04</v>
      </c>
      <c r="V314" s="20">
        <f>[1]武器表!$R314</f>
        <v>3.5000000000000003E-2</v>
      </c>
      <c r="W314" s="20">
        <f>[1]武器表!$S314</f>
        <v>1.3333333333333332E-2</v>
      </c>
      <c r="X314" s="20">
        <f>[1]武器表!$AB314</f>
        <v>0.18066666666666667</v>
      </c>
      <c r="Y314" s="16">
        <f>[1]武器表!V314</f>
        <v>8</v>
      </c>
      <c r="Z314" s="16">
        <f>[1]武器表!W314</f>
        <v>8</v>
      </c>
      <c r="AA314" s="16">
        <f>[1]武器表!X314</f>
        <v>9</v>
      </c>
      <c r="AB314" s="16">
        <f>[1]武器表!Y314</f>
        <v>9</v>
      </c>
      <c r="AC314" s="16">
        <f>[1]武器表!Z314</f>
        <v>6</v>
      </c>
      <c r="AD314" s="16">
        <f>[1]武器表!AA314</f>
        <v>20</v>
      </c>
      <c r="AE314" s="20">
        <f t="shared" si="62"/>
        <v>0.14453333333333335</v>
      </c>
      <c r="AF314" s="20">
        <f t="shared" si="63"/>
        <v>0.14453333333333335</v>
      </c>
      <c r="AG314" s="20">
        <f t="shared" si="64"/>
        <v>0.14453333333333335</v>
      </c>
      <c r="AH314" s="20">
        <f t="shared" si="65"/>
        <v>0.14453333333333335</v>
      </c>
      <c r="AI314" s="20">
        <f t="shared" si="66"/>
        <v>0.14453333333333335</v>
      </c>
      <c r="AJ314" s="21"/>
    </row>
    <row r="315" spans="2:36" x14ac:dyDescent="0.2">
      <c r="B315" s="16">
        <v>313</v>
      </c>
      <c r="C315" s="16" t="str">
        <f t="shared" ca="1" si="56"/>
        <v>IC1528</v>
      </c>
      <c r="D315" s="16" t="str">
        <f t="shared" ca="1" si="61"/>
        <v>普通的精钢拳套</v>
      </c>
      <c r="E315" s="16" t="str">
        <f t="shared" ca="1" si="57"/>
        <v>普通的</v>
      </c>
      <c r="F315" s="16" t="str">
        <f t="shared" ca="1" si="58"/>
        <v>精钢</v>
      </c>
      <c r="G315" s="16" t="str">
        <f t="shared" ca="1" si="59"/>
        <v>拳套</v>
      </c>
      <c r="H315" s="16" t="str">
        <f t="shared" si="68"/>
        <v>c</v>
      </c>
      <c r="I315" s="19" t="s">
        <v>26</v>
      </c>
      <c r="J315" s="3" t="s">
        <v>36</v>
      </c>
      <c r="K315" s="16">
        <f t="shared" si="60"/>
        <v>0</v>
      </c>
      <c r="L315" s="16">
        <f t="shared" si="67"/>
        <v>1</v>
      </c>
      <c r="M315" s="16">
        <f>[1]武器表!$I315</f>
        <v>23</v>
      </c>
      <c r="N315" s="16">
        <f>[1]武器表!$J315</f>
        <v>0</v>
      </c>
      <c r="O315" s="16">
        <f>[1]武器表!$K315</f>
        <v>0</v>
      </c>
      <c r="P315" s="16">
        <f>[1]武器表!$L315</f>
        <v>0</v>
      </c>
      <c r="Q315" s="16">
        <f>[1]武器表!$M315</f>
        <v>0</v>
      </c>
      <c r="R315" s="16">
        <f>[1]武器表!$N315</f>
        <v>0</v>
      </c>
      <c r="S315" s="16">
        <f>[1]武器表!$O315</f>
        <v>0</v>
      </c>
      <c r="T315" s="16">
        <f>[1]武器表!$P315</f>
        <v>0</v>
      </c>
      <c r="U315" s="20">
        <f>[1]武器表!$Q315</f>
        <v>0</v>
      </c>
      <c r="V315" s="20">
        <f>[1]武器表!$R315</f>
        <v>0</v>
      </c>
      <c r="W315" s="20">
        <f>[1]武器表!$S315</f>
        <v>0</v>
      </c>
      <c r="X315" s="20">
        <f>[1]武器表!$AB315</f>
        <v>0</v>
      </c>
      <c r="Y315" s="16">
        <f>[1]武器表!V315</f>
        <v>0</v>
      </c>
      <c r="Z315" s="16">
        <f>[1]武器表!W315</f>
        <v>0</v>
      </c>
      <c r="AA315" s="16">
        <f>[1]武器表!X315</f>
        <v>0</v>
      </c>
      <c r="AB315" s="16">
        <f>[1]武器表!Y315</f>
        <v>0</v>
      </c>
      <c r="AC315" s="16">
        <f>[1]武器表!Z315</f>
        <v>0</v>
      </c>
      <c r="AD315" s="16">
        <f>[1]武器表!AA315</f>
        <v>0</v>
      </c>
      <c r="AE315" s="20">
        <f t="shared" si="62"/>
        <v>0</v>
      </c>
      <c r="AF315" s="20">
        <f t="shared" si="63"/>
        <v>0</v>
      </c>
      <c r="AG315" s="20">
        <f t="shared" si="64"/>
        <v>0</v>
      </c>
      <c r="AH315" s="20">
        <f t="shared" si="65"/>
        <v>0</v>
      </c>
      <c r="AI315" s="20">
        <f t="shared" si="66"/>
        <v>0</v>
      </c>
      <c r="AJ315" s="21"/>
    </row>
    <row r="316" spans="2:36" x14ac:dyDescent="0.2">
      <c r="B316" s="16">
        <v>314</v>
      </c>
      <c r="C316" s="16" t="str">
        <f t="shared" ca="1" si="56"/>
        <v>IC1528</v>
      </c>
      <c r="D316" s="16" t="str">
        <f t="shared" ca="1" si="61"/>
        <v>破旧的精钢拳套</v>
      </c>
      <c r="E316" s="16" t="str">
        <f t="shared" ca="1" si="57"/>
        <v>破旧的</v>
      </c>
      <c r="F316" s="16" t="str">
        <f t="shared" ca="1" si="58"/>
        <v>精钢</v>
      </c>
      <c r="G316" s="16" t="str">
        <f t="shared" ca="1" si="59"/>
        <v>拳套</v>
      </c>
      <c r="H316" s="16" t="str">
        <f t="shared" si="68"/>
        <v>c</v>
      </c>
      <c r="I316" s="19" t="s">
        <v>26</v>
      </c>
      <c r="J316" s="3" t="s">
        <v>36</v>
      </c>
      <c r="K316" s="16">
        <f t="shared" si="60"/>
        <v>0</v>
      </c>
      <c r="L316" s="16">
        <f t="shared" si="67"/>
        <v>2</v>
      </c>
      <c r="M316" s="16">
        <f>[1]武器表!$I316</f>
        <v>46</v>
      </c>
      <c r="N316" s="16">
        <f>[1]武器表!$J316</f>
        <v>0</v>
      </c>
      <c r="O316" s="16">
        <f>[1]武器表!$K316</f>
        <v>0</v>
      </c>
      <c r="P316" s="16">
        <f>[1]武器表!$L316</f>
        <v>0</v>
      </c>
      <c r="Q316" s="16">
        <f>[1]武器表!$M316</f>
        <v>0</v>
      </c>
      <c r="R316" s="16">
        <f>[1]武器表!$N316</f>
        <v>0</v>
      </c>
      <c r="S316" s="16">
        <f>[1]武器表!$O316</f>
        <v>0</v>
      </c>
      <c r="T316" s="16">
        <f>[1]武器表!$P316</f>
        <v>0</v>
      </c>
      <c r="U316" s="20">
        <f>[1]武器表!$Q316</f>
        <v>0</v>
      </c>
      <c r="V316" s="20">
        <f>[1]武器表!$R316</f>
        <v>0</v>
      </c>
      <c r="W316" s="20">
        <f>[1]武器表!$S316</f>
        <v>0</v>
      </c>
      <c r="X316" s="20">
        <f>[1]武器表!$AB316</f>
        <v>0</v>
      </c>
      <c r="Y316" s="16">
        <f>[1]武器表!V316</f>
        <v>0</v>
      </c>
      <c r="Z316" s="16">
        <f>[1]武器表!W316</f>
        <v>0</v>
      </c>
      <c r="AA316" s="16">
        <f>[1]武器表!X316</f>
        <v>0</v>
      </c>
      <c r="AB316" s="16">
        <f>[1]武器表!Y316</f>
        <v>0</v>
      </c>
      <c r="AC316" s="16">
        <f>[1]武器表!Z316</f>
        <v>0</v>
      </c>
      <c r="AD316" s="16">
        <f>[1]武器表!AA316</f>
        <v>0</v>
      </c>
      <c r="AE316" s="20">
        <f t="shared" si="62"/>
        <v>0</v>
      </c>
      <c r="AF316" s="20">
        <f t="shared" si="63"/>
        <v>0</v>
      </c>
      <c r="AG316" s="20">
        <f t="shared" si="64"/>
        <v>0</v>
      </c>
      <c r="AH316" s="20">
        <f t="shared" si="65"/>
        <v>0</v>
      </c>
      <c r="AI316" s="20">
        <f t="shared" si="66"/>
        <v>0</v>
      </c>
      <c r="AJ316" s="21"/>
    </row>
    <row r="317" spans="2:36" x14ac:dyDescent="0.2">
      <c r="B317" s="16">
        <v>315</v>
      </c>
      <c r="C317" s="16" t="str">
        <f t="shared" ca="1" si="56"/>
        <v>IC1527</v>
      </c>
      <c r="D317" s="16" t="str">
        <f t="shared" ca="1" si="61"/>
        <v>破旧的精灵拳套</v>
      </c>
      <c r="E317" s="16" t="str">
        <f t="shared" ca="1" si="57"/>
        <v>破旧的</v>
      </c>
      <c r="F317" s="16" t="str">
        <f t="shared" ca="1" si="58"/>
        <v>精灵</v>
      </c>
      <c r="G317" s="16" t="str">
        <f t="shared" ca="1" si="59"/>
        <v>拳套</v>
      </c>
      <c r="H317" s="16" t="str">
        <f t="shared" si="68"/>
        <v>c</v>
      </c>
      <c r="I317" s="19" t="s">
        <v>26</v>
      </c>
      <c r="J317" s="3" t="s">
        <v>36</v>
      </c>
      <c r="K317" s="16">
        <f t="shared" si="60"/>
        <v>0</v>
      </c>
      <c r="L317" s="16">
        <f t="shared" si="67"/>
        <v>3</v>
      </c>
      <c r="M317" s="16">
        <f>[1]武器表!$I317</f>
        <v>68</v>
      </c>
      <c r="N317" s="16">
        <f>[1]武器表!$J317</f>
        <v>0</v>
      </c>
      <c r="O317" s="16">
        <f>[1]武器表!$K317</f>
        <v>0</v>
      </c>
      <c r="P317" s="16">
        <f>[1]武器表!$L317</f>
        <v>0</v>
      </c>
      <c r="Q317" s="16">
        <f>[1]武器表!$M317</f>
        <v>0</v>
      </c>
      <c r="R317" s="16">
        <f>[1]武器表!$N317</f>
        <v>0</v>
      </c>
      <c r="S317" s="16">
        <f>[1]武器表!$O317</f>
        <v>0</v>
      </c>
      <c r="T317" s="16">
        <f>[1]武器表!$P317</f>
        <v>0</v>
      </c>
      <c r="U317" s="20">
        <f>[1]武器表!$Q317</f>
        <v>0</v>
      </c>
      <c r="V317" s="20">
        <f>[1]武器表!$R317</f>
        <v>0</v>
      </c>
      <c r="W317" s="20">
        <f>[1]武器表!$S317</f>
        <v>0</v>
      </c>
      <c r="X317" s="20">
        <f>[1]武器表!$AB317</f>
        <v>0</v>
      </c>
      <c r="Y317" s="16">
        <f>[1]武器表!V317</f>
        <v>0</v>
      </c>
      <c r="Z317" s="16">
        <f>[1]武器表!W317</f>
        <v>0</v>
      </c>
      <c r="AA317" s="16">
        <f>[1]武器表!X317</f>
        <v>0</v>
      </c>
      <c r="AB317" s="16">
        <f>[1]武器表!Y317</f>
        <v>0</v>
      </c>
      <c r="AC317" s="16">
        <f>[1]武器表!Z317</f>
        <v>0</v>
      </c>
      <c r="AD317" s="16">
        <f>[1]武器表!AA317</f>
        <v>0</v>
      </c>
      <c r="AE317" s="20">
        <f t="shared" si="62"/>
        <v>0</v>
      </c>
      <c r="AF317" s="20">
        <f t="shared" si="63"/>
        <v>0</v>
      </c>
      <c r="AG317" s="20">
        <f t="shared" si="64"/>
        <v>0</v>
      </c>
      <c r="AH317" s="20">
        <f t="shared" si="65"/>
        <v>0</v>
      </c>
      <c r="AI317" s="20">
        <f t="shared" si="66"/>
        <v>0</v>
      </c>
      <c r="AJ317" s="21"/>
    </row>
    <row r="318" spans="2:36" x14ac:dyDescent="0.2">
      <c r="B318" s="16">
        <v>316</v>
      </c>
      <c r="C318" s="16" t="str">
        <f t="shared" ca="1" si="56"/>
        <v>IC1528</v>
      </c>
      <c r="D318" s="16" t="str">
        <f t="shared" ca="1" si="61"/>
        <v>一般的塞尔塔拳套</v>
      </c>
      <c r="E318" s="16" t="str">
        <f t="shared" ca="1" si="57"/>
        <v>一般的</v>
      </c>
      <c r="F318" s="16" t="str">
        <f t="shared" ca="1" si="58"/>
        <v>塞尔塔</v>
      </c>
      <c r="G318" s="16" t="str">
        <f t="shared" ca="1" si="59"/>
        <v>拳套</v>
      </c>
      <c r="H318" s="16" t="str">
        <f t="shared" si="68"/>
        <v>c</v>
      </c>
      <c r="I318" s="19" t="s">
        <v>26</v>
      </c>
      <c r="J318" s="3" t="s">
        <v>36</v>
      </c>
      <c r="K318" s="16">
        <f t="shared" si="60"/>
        <v>0</v>
      </c>
      <c r="L318" s="16">
        <f t="shared" si="67"/>
        <v>4</v>
      </c>
      <c r="M318" s="16">
        <f>[1]武器表!$I318</f>
        <v>91</v>
      </c>
      <c r="N318" s="16">
        <f>[1]武器表!$J318</f>
        <v>0</v>
      </c>
      <c r="O318" s="16">
        <f>[1]武器表!$K318</f>
        <v>0</v>
      </c>
      <c r="P318" s="16">
        <f>[1]武器表!$L318</f>
        <v>0</v>
      </c>
      <c r="Q318" s="16">
        <f>[1]武器表!$M318</f>
        <v>0</v>
      </c>
      <c r="R318" s="16">
        <f>[1]武器表!$N318</f>
        <v>0</v>
      </c>
      <c r="S318" s="16">
        <f>[1]武器表!$O318</f>
        <v>0</v>
      </c>
      <c r="T318" s="16">
        <f>[1]武器表!$P318</f>
        <v>0</v>
      </c>
      <c r="U318" s="20">
        <f>[1]武器表!$Q318</f>
        <v>0</v>
      </c>
      <c r="V318" s="20">
        <f>[1]武器表!$R318</f>
        <v>0</v>
      </c>
      <c r="W318" s="20">
        <f>[1]武器表!$S318</f>
        <v>0</v>
      </c>
      <c r="X318" s="20">
        <f>[1]武器表!$AB318</f>
        <v>0</v>
      </c>
      <c r="Y318" s="16">
        <f>[1]武器表!V318</f>
        <v>0</v>
      </c>
      <c r="Z318" s="16">
        <f>[1]武器表!W318</f>
        <v>0</v>
      </c>
      <c r="AA318" s="16">
        <f>[1]武器表!X318</f>
        <v>0</v>
      </c>
      <c r="AB318" s="16">
        <f>[1]武器表!Y318</f>
        <v>0</v>
      </c>
      <c r="AC318" s="16">
        <f>[1]武器表!Z318</f>
        <v>0</v>
      </c>
      <c r="AD318" s="16">
        <f>[1]武器表!AA318</f>
        <v>0</v>
      </c>
      <c r="AE318" s="20">
        <f t="shared" si="62"/>
        <v>0</v>
      </c>
      <c r="AF318" s="20">
        <f t="shared" si="63"/>
        <v>0</v>
      </c>
      <c r="AG318" s="20">
        <f t="shared" si="64"/>
        <v>0</v>
      </c>
      <c r="AH318" s="20">
        <f t="shared" si="65"/>
        <v>0</v>
      </c>
      <c r="AI318" s="20">
        <f t="shared" si="66"/>
        <v>0</v>
      </c>
      <c r="AJ318" s="21"/>
    </row>
    <row r="319" spans="2:36" x14ac:dyDescent="0.2">
      <c r="B319" s="16">
        <v>317</v>
      </c>
      <c r="C319" s="16" t="str">
        <f t="shared" ca="1" si="56"/>
        <v>IC1526</v>
      </c>
      <c r="D319" s="16" t="str">
        <f t="shared" ca="1" si="61"/>
        <v>一般的魔王轻拳</v>
      </c>
      <c r="E319" s="16" t="str">
        <f t="shared" ca="1" si="57"/>
        <v>一般的</v>
      </c>
      <c r="F319" s="16" t="str">
        <f t="shared" ca="1" si="58"/>
        <v>魔王</v>
      </c>
      <c r="G319" s="16" t="str">
        <f t="shared" ca="1" si="59"/>
        <v>轻拳</v>
      </c>
      <c r="H319" s="16" t="str">
        <f t="shared" si="68"/>
        <v>c</v>
      </c>
      <c r="I319" s="19" t="s">
        <v>26</v>
      </c>
      <c r="J319" s="3" t="s">
        <v>36</v>
      </c>
      <c r="K319" s="16">
        <f t="shared" si="60"/>
        <v>0</v>
      </c>
      <c r="L319" s="16">
        <f t="shared" si="67"/>
        <v>5</v>
      </c>
      <c r="M319" s="16">
        <f>[1]武器表!$I319</f>
        <v>114</v>
      </c>
      <c r="N319" s="16">
        <f>[1]武器表!$J319</f>
        <v>0</v>
      </c>
      <c r="O319" s="16">
        <f>[1]武器表!$K319</f>
        <v>0</v>
      </c>
      <c r="P319" s="16">
        <f>[1]武器表!$L319</f>
        <v>0</v>
      </c>
      <c r="Q319" s="16">
        <f>[1]武器表!$M319</f>
        <v>0</v>
      </c>
      <c r="R319" s="16">
        <f>[1]武器表!$N319</f>
        <v>0</v>
      </c>
      <c r="S319" s="16">
        <f>[1]武器表!$O319</f>
        <v>0</v>
      </c>
      <c r="T319" s="16">
        <f>[1]武器表!$P319</f>
        <v>0</v>
      </c>
      <c r="U319" s="20">
        <f>[1]武器表!$Q319</f>
        <v>0</v>
      </c>
      <c r="V319" s="20">
        <f>[1]武器表!$R319</f>
        <v>0</v>
      </c>
      <c r="W319" s="20">
        <f>[1]武器表!$S319</f>
        <v>0</v>
      </c>
      <c r="X319" s="20">
        <f>[1]武器表!$AB319</f>
        <v>0</v>
      </c>
      <c r="Y319" s="16">
        <f>[1]武器表!V319</f>
        <v>0</v>
      </c>
      <c r="Z319" s="16">
        <f>[1]武器表!W319</f>
        <v>0</v>
      </c>
      <c r="AA319" s="16">
        <f>[1]武器表!X319</f>
        <v>0</v>
      </c>
      <c r="AB319" s="16">
        <f>[1]武器表!Y319</f>
        <v>0</v>
      </c>
      <c r="AC319" s="16">
        <f>[1]武器表!Z319</f>
        <v>0</v>
      </c>
      <c r="AD319" s="16">
        <f>[1]武器表!AA319</f>
        <v>0</v>
      </c>
      <c r="AE319" s="20">
        <f t="shared" si="62"/>
        <v>0</v>
      </c>
      <c r="AF319" s="20">
        <f t="shared" si="63"/>
        <v>0</v>
      </c>
      <c r="AG319" s="20">
        <f t="shared" si="64"/>
        <v>0</v>
      </c>
      <c r="AH319" s="20">
        <f t="shared" si="65"/>
        <v>0</v>
      </c>
      <c r="AI319" s="20">
        <f t="shared" si="66"/>
        <v>0</v>
      </c>
      <c r="AJ319" s="21"/>
    </row>
    <row r="320" spans="2:36" x14ac:dyDescent="0.2">
      <c r="B320" s="16">
        <v>318</v>
      </c>
      <c r="C320" s="16" t="str">
        <f t="shared" ca="1" si="56"/>
        <v>IC1529</v>
      </c>
      <c r="D320" s="16" t="str">
        <f t="shared" ca="1" si="61"/>
        <v>初级的女神重拳</v>
      </c>
      <c r="E320" s="16" t="str">
        <f t="shared" ca="1" si="57"/>
        <v>初级的</v>
      </c>
      <c r="F320" s="16" t="str">
        <f t="shared" ca="1" si="58"/>
        <v>女神</v>
      </c>
      <c r="G320" s="16" t="str">
        <f t="shared" ca="1" si="59"/>
        <v>重拳</v>
      </c>
      <c r="H320" s="16" t="str">
        <f t="shared" si="68"/>
        <v>c</v>
      </c>
      <c r="I320" s="19" t="s">
        <v>26</v>
      </c>
      <c r="J320" s="3" t="s">
        <v>36</v>
      </c>
      <c r="K320" s="16">
        <f t="shared" si="60"/>
        <v>0</v>
      </c>
      <c r="L320" s="16">
        <f t="shared" si="67"/>
        <v>6</v>
      </c>
      <c r="M320" s="16">
        <f>[1]武器表!$I320</f>
        <v>137</v>
      </c>
      <c r="N320" s="16">
        <f>[1]武器表!$J320</f>
        <v>0</v>
      </c>
      <c r="O320" s="16">
        <f>[1]武器表!$K320</f>
        <v>0</v>
      </c>
      <c r="P320" s="16">
        <f>[1]武器表!$L320</f>
        <v>0</v>
      </c>
      <c r="Q320" s="16">
        <f>[1]武器表!$M320</f>
        <v>0</v>
      </c>
      <c r="R320" s="16">
        <f>[1]武器表!$N320</f>
        <v>0</v>
      </c>
      <c r="S320" s="16">
        <f>[1]武器表!$O320</f>
        <v>0</v>
      </c>
      <c r="T320" s="16">
        <f>[1]武器表!$P320</f>
        <v>0</v>
      </c>
      <c r="U320" s="20">
        <f>[1]武器表!$Q320</f>
        <v>0</v>
      </c>
      <c r="V320" s="20">
        <f>[1]武器表!$R320</f>
        <v>0</v>
      </c>
      <c r="W320" s="20">
        <f>[1]武器表!$S320</f>
        <v>0</v>
      </c>
      <c r="X320" s="20">
        <f>[1]武器表!$AB320</f>
        <v>0</v>
      </c>
      <c r="Y320" s="16">
        <f>[1]武器表!V320</f>
        <v>0</v>
      </c>
      <c r="Z320" s="16">
        <f>[1]武器表!W320</f>
        <v>0</v>
      </c>
      <c r="AA320" s="16">
        <f>[1]武器表!X320</f>
        <v>0</v>
      </c>
      <c r="AB320" s="16">
        <f>[1]武器表!Y320</f>
        <v>0</v>
      </c>
      <c r="AC320" s="16">
        <f>[1]武器表!Z320</f>
        <v>0</v>
      </c>
      <c r="AD320" s="16">
        <f>[1]武器表!AA320</f>
        <v>0</v>
      </c>
      <c r="AE320" s="20">
        <f t="shared" si="62"/>
        <v>0</v>
      </c>
      <c r="AF320" s="20">
        <f t="shared" si="63"/>
        <v>0</v>
      </c>
      <c r="AG320" s="20">
        <f t="shared" si="64"/>
        <v>0</v>
      </c>
      <c r="AH320" s="20">
        <f t="shared" si="65"/>
        <v>0</v>
      </c>
      <c r="AI320" s="20">
        <f t="shared" si="66"/>
        <v>0</v>
      </c>
      <c r="AJ320" s="21"/>
    </row>
    <row r="321" spans="2:36" x14ac:dyDescent="0.2">
      <c r="B321" s="16">
        <v>319</v>
      </c>
      <c r="C321" s="16" t="str">
        <f t="shared" ca="1" si="56"/>
        <v>IC1531</v>
      </c>
      <c r="D321" s="16" t="str">
        <f t="shared" ca="1" si="61"/>
        <v>破旧的颓废轻拳</v>
      </c>
      <c r="E321" s="16" t="str">
        <f t="shared" ca="1" si="57"/>
        <v>破旧的</v>
      </c>
      <c r="F321" s="16" t="str">
        <f t="shared" ca="1" si="58"/>
        <v>颓废</v>
      </c>
      <c r="G321" s="16" t="str">
        <f t="shared" ca="1" si="59"/>
        <v>轻拳</v>
      </c>
      <c r="H321" s="16" t="str">
        <f t="shared" si="68"/>
        <v>c</v>
      </c>
      <c r="I321" s="19" t="s">
        <v>26</v>
      </c>
      <c r="J321" s="3" t="s">
        <v>36</v>
      </c>
      <c r="K321" s="16">
        <f t="shared" si="60"/>
        <v>0</v>
      </c>
      <c r="L321" s="16">
        <f t="shared" si="67"/>
        <v>7</v>
      </c>
      <c r="M321" s="16">
        <f>[1]武器表!$I321</f>
        <v>160</v>
      </c>
      <c r="N321" s="16">
        <f>[1]武器表!$J321</f>
        <v>0</v>
      </c>
      <c r="O321" s="16">
        <f>[1]武器表!$K321</f>
        <v>0</v>
      </c>
      <c r="P321" s="16">
        <f>[1]武器表!$L321</f>
        <v>0</v>
      </c>
      <c r="Q321" s="16">
        <f>[1]武器表!$M321</f>
        <v>0</v>
      </c>
      <c r="R321" s="16">
        <f>[1]武器表!$N321</f>
        <v>0</v>
      </c>
      <c r="S321" s="16">
        <f>[1]武器表!$O321</f>
        <v>0</v>
      </c>
      <c r="T321" s="16">
        <f>[1]武器表!$P321</f>
        <v>0</v>
      </c>
      <c r="U321" s="20">
        <f>[1]武器表!$Q321</f>
        <v>0</v>
      </c>
      <c r="V321" s="20">
        <f>[1]武器表!$R321</f>
        <v>0</v>
      </c>
      <c r="W321" s="20">
        <f>[1]武器表!$S321</f>
        <v>0</v>
      </c>
      <c r="X321" s="20">
        <f>[1]武器表!$AB321</f>
        <v>0</v>
      </c>
      <c r="Y321" s="16">
        <f>[1]武器表!V321</f>
        <v>0</v>
      </c>
      <c r="Z321" s="16">
        <f>[1]武器表!W321</f>
        <v>0</v>
      </c>
      <c r="AA321" s="16">
        <f>[1]武器表!X321</f>
        <v>0</v>
      </c>
      <c r="AB321" s="16">
        <f>[1]武器表!Y321</f>
        <v>0</v>
      </c>
      <c r="AC321" s="16">
        <f>[1]武器表!Z321</f>
        <v>0</v>
      </c>
      <c r="AD321" s="16">
        <f>[1]武器表!AA321</f>
        <v>0</v>
      </c>
      <c r="AE321" s="20">
        <f t="shared" si="62"/>
        <v>0</v>
      </c>
      <c r="AF321" s="20">
        <f t="shared" si="63"/>
        <v>0</v>
      </c>
      <c r="AG321" s="20">
        <f t="shared" si="64"/>
        <v>0</v>
      </c>
      <c r="AH321" s="20">
        <f t="shared" si="65"/>
        <v>0</v>
      </c>
      <c r="AI321" s="20">
        <f t="shared" si="66"/>
        <v>0</v>
      </c>
      <c r="AJ321" s="21"/>
    </row>
    <row r="322" spans="2:36" x14ac:dyDescent="0.2">
      <c r="B322" s="16">
        <v>320</v>
      </c>
      <c r="C322" s="16" t="str">
        <f t="shared" ca="1" si="56"/>
        <v>IC1527</v>
      </c>
      <c r="D322" s="16" t="str">
        <f t="shared" ca="1" si="61"/>
        <v>破旧的卡尼亚重拳</v>
      </c>
      <c r="E322" s="16" t="str">
        <f t="shared" ca="1" si="57"/>
        <v>破旧的</v>
      </c>
      <c r="F322" s="16" t="str">
        <f t="shared" ca="1" si="58"/>
        <v>卡尼亚</v>
      </c>
      <c r="G322" s="16" t="str">
        <f t="shared" ca="1" si="59"/>
        <v>重拳</v>
      </c>
      <c r="H322" s="16" t="str">
        <f t="shared" si="68"/>
        <v>c</v>
      </c>
      <c r="I322" s="19" t="s">
        <v>26</v>
      </c>
      <c r="J322" s="3" t="s">
        <v>36</v>
      </c>
      <c r="K322" s="16">
        <f t="shared" si="60"/>
        <v>0</v>
      </c>
      <c r="L322" s="16">
        <f t="shared" si="67"/>
        <v>8</v>
      </c>
      <c r="M322" s="16">
        <f>[1]武器表!$I322</f>
        <v>182</v>
      </c>
      <c r="N322" s="16">
        <f>[1]武器表!$J322</f>
        <v>0</v>
      </c>
      <c r="O322" s="16">
        <f>[1]武器表!$K322</f>
        <v>0</v>
      </c>
      <c r="P322" s="16">
        <f>[1]武器表!$L322</f>
        <v>0</v>
      </c>
      <c r="Q322" s="16">
        <f>[1]武器表!$M322</f>
        <v>0</v>
      </c>
      <c r="R322" s="16">
        <f>[1]武器表!$N322</f>
        <v>0</v>
      </c>
      <c r="S322" s="16">
        <f>[1]武器表!$O322</f>
        <v>0</v>
      </c>
      <c r="T322" s="16">
        <f>[1]武器表!$P322</f>
        <v>0</v>
      </c>
      <c r="U322" s="20">
        <f>[1]武器表!$Q322</f>
        <v>0</v>
      </c>
      <c r="V322" s="20">
        <f>[1]武器表!$R322</f>
        <v>0</v>
      </c>
      <c r="W322" s="20">
        <f>[1]武器表!$S322</f>
        <v>0</v>
      </c>
      <c r="X322" s="20">
        <f>[1]武器表!$AB322</f>
        <v>0</v>
      </c>
      <c r="Y322" s="16">
        <f>[1]武器表!V322</f>
        <v>0</v>
      </c>
      <c r="Z322" s="16">
        <f>[1]武器表!W322</f>
        <v>0</v>
      </c>
      <c r="AA322" s="16">
        <f>[1]武器表!X322</f>
        <v>0</v>
      </c>
      <c r="AB322" s="16">
        <f>[1]武器表!Y322</f>
        <v>0</v>
      </c>
      <c r="AC322" s="16">
        <f>[1]武器表!Z322</f>
        <v>0</v>
      </c>
      <c r="AD322" s="16">
        <f>[1]武器表!AA322</f>
        <v>0</v>
      </c>
      <c r="AE322" s="20">
        <f t="shared" si="62"/>
        <v>0</v>
      </c>
      <c r="AF322" s="20">
        <f t="shared" si="63"/>
        <v>0</v>
      </c>
      <c r="AG322" s="20">
        <f t="shared" si="64"/>
        <v>0</v>
      </c>
      <c r="AH322" s="20">
        <f t="shared" si="65"/>
        <v>0</v>
      </c>
      <c r="AI322" s="20">
        <f t="shared" si="66"/>
        <v>0</v>
      </c>
      <c r="AJ322" s="21"/>
    </row>
    <row r="323" spans="2:36" x14ac:dyDescent="0.2">
      <c r="B323" s="16">
        <v>321</v>
      </c>
      <c r="C323" s="16" t="str">
        <f t="shared" ref="C323:C386" ca="1" si="69">VLOOKUP((VLOOKUP(J323,weaponn1,2,FALSE)&amp;INT(RAND()*(9-1)+1)),imge1,4,FALSE)</f>
        <v>IC1002</v>
      </c>
      <c r="D323" s="16" t="str">
        <f t="shared" ca="1" si="61"/>
        <v>璀璨的言语重锤</v>
      </c>
      <c r="E323" s="16" t="str">
        <f t="shared" ref="E323:E386" ca="1" si="70">VLOOKUP(H323,weapon3,INT(RAND()*(6-2)+2),FALSE)</f>
        <v>璀璨的</v>
      </c>
      <c r="F323" s="16" t="str">
        <f t="shared" ref="F323:F386" ca="1" si="71">VLOOKUP(INT(RAND()*(21-1)+1),weapon4,2,FALSE)</f>
        <v>言语</v>
      </c>
      <c r="G323" s="16" t="str">
        <f t="shared" ref="G323:G386" ca="1" si="72">VLOOKUP(J323,weapon2,INT(RAND()*(5-2)+2),FALSE)</f>
        <v>重锤</v>
      </c>
      <c r="H323" s="16" t="str">
        <f t="shared" si="68"/>
        <v>s</v>
      </c>
      <c r="I323" s="19" t="s">
        <v>26</v>
      </c>
      <c r="J323" s="3" t="s">
        <v>37</v>
      </c>
      <c r="K323" s="16">
        <f t="shared" ref="K323:K386" si="73">VLOOKUP(J323,profession1,5,FALSE)</f>
        <v>0</v>
      </c>
      <c r="L323" s="16">
        <f t="shared" si="67"/>
        <v>1</v>
      </c>
      <c r="M323" s="16">
        <f>[1]武器表!$I323</f>
        <v>32</v>
      </c>
      <c r="N323" s="16">
        <f>[1]武器表!$J323</f>
        <v>14</v>
      </c>
      <c r="O323" s="16">
        <f>[1]武器表!$K323</f>
        <v>5</v>
      </c>
      <c r="P323" s="16">
        <f>[1]武器表!$L323</f>
        <v>10</v>
      </c>
      <c r="Q323" s="16">
        <f>[1]武器表!$M323</f>
        <v>8</v>
      </c>
      <c r="R323" s="16">
        <f>[1]武器表!$N323</f>
        <v>6</v>
      </c>
      <c r="S323" s="16">
        <f>[1]武器表!$O323</f>
        <v>7</v>
      </c>
      <c r="T323" s="16">
        <f>[1]武器表!$P323</f>
        <v>4</v>
      </c>
      <c r="U323" s="20">
        <f>[1]武器表!$Q323</f>
        <v>0.02</v>
      </c>
      <c r="V323" s="20">
        <f>[1]武器表!$R323</f>
        <v>1.7500000000000002E-2</v>
      </c>
      <c r="W323" s="20">
        <f>[1]武器表!$S323</f>
        <v>6.6666666666666662E-3</v>
      </c>
      <c r="X323" s="20">
        <f>[1]武器表!$AB323</f>
        <v>0.08</v>
      </c>
      <c r="Y323" s="16">
        <f>[1]武器表!V323</f>
        <v>4</v>
      </c>
      <c r="Z323" s="16">
        <f>[1]武器表!W323</f>
        <v>3</v>
      </c>
      <c r="AA323" s="16">
        <f>[1]武器表!X323</f>
        <v>3</v>
      </c>
      <c r="AB323" s="16">
        <f>[1]武器表!Y323</f>
        <v>4</v>
      </c>
      <c r="AC323" s="16">
        <f>[1]武器表!Z323</f>
        <v>4</v>
      </c>
      <c r="AD323" s="16">
        <f>[1]武器表!AA323</f>
        <v>4</v>
      </c>
      <c r="AE323" s="20">
        <f t="shared" si="62"/>
        <v>6.4000000000000001E-2</v>
      </c>
      <c r="AF323" s="20">
        <f t="shared" si="63"/>
        <v>6.4000000000000001E-2</v>
      </c>
      <c r="AG323" s="20">
        <f t="shared" si="64"/>
        <v>6.4000000000000001E-2</v>
      </c>
      <c r="AH323" s="20">
        <f t="shared" si="65"/>
        <v>6.4000000000000001E-2</v>
      </c>
      <c r="AI323" s="20">
        <f t="shared" si="66"/>
        <v>6.4000000000000001E-2</v>
      </c>
      <c r="AJ323" s="21"/>
    </row>
    <row r="324" spans="2:36" x14ac:dyDescent="0.2">
      <c r="B324" s="16">
        <v>322</v>
      </c>
      <c r="C324" s="16" t="str">
        <f t="shared" ca="1" si="69"/>
        <v>IC1028</v>
      </c>
      <c r="D324" s="16" t="str">
        <f t="shared" ref="D324:D387" ca="1" si="74">E324&amp;F324&amp;G324</f>
        <v>神奇的忏悔重锤</v>
      </c>
      <c r="E324" s="16" t="str">
        <f t="shared" ca="1" si="70"/>
        <v>神奇的</v>
      </c>
      <c r="F324" s="16" t="str">
        <f t="shared" ca="1" si="71"/>
        <v>忏悔</v>
      </c>
      <c r="G324" s="16" t="str">
        <f t="shared" ca="1" si="72"/>
        <v>重锤</v>
      </c>
      <c r="H324" s="16" t="str">
        <f t="shared" si="68"/>
        <v>s</v>
      </c>
      <c r="I324" s="19" t="s">
        <v>26</v>
      </c>
      <c r="J324" s="3" t="s">
        <v>37</v>
      </c>
      <c r="K324" s="16">
        <f t="shared" si="73"/>
        <v>0</v>
      </c>
      <c r="L324" s="16">
        <f t="shared" si="67"/>
        <v>2</v>
      </c>
      <c r="M324" s="16">
        <f>[1]武器表!$I324</f>
        <v>63</v>
      </c>
      <c r="N324" s="16">
        <f>[1]武器表!$J324</f>
        <v>28</v>
      </c>
      <c r="O324" s="16">
        <f>[1]武器表!$K324</f>
        <v>9</v>
      </c>
      <c r="P324" s="16">
        <f>[1]武器表!$L324</f>
        <v>19</v>
      </c>
      <c r="Q324" s="16">
        <f>[1]武器表!$M324</f>
        <v>17</v>
      </c>
      <c r="R324" s="16">
        <f>[1]武器表!$N324</f>
        <v>12</v>
      </c>
      <c r="S324" s="16">
        <f>[1]武器表!$O324</f>
        <v>14</v>
      </c>
      <c r="T324" s="16">
        <f>[1]武器表!$P324</f>
        <v>8</v>
      </c>
      <c r="U324" s="20">
        <f>[1]武器表!$Q324</f>
        <v>0.04</v>
      </c>
      <c r="V324" s="20">
        <f>[1]武器表!$R324</f>
        <v>3.5000000000000003E-2</v>
      </c>
      <c r="W324" s="20">
        <f>[1]武器表!$S324</f>
        <v>1.3333333333333332E-2</v>
      </c>
      <c r="X324" s="20">
        <f>[1]武器表!$AB324</f>
        <v>0.11333333333333334</v>
      </c>
      <c r="Y324" s="16">
        <f>[1]武器表!V324</f>
        <v>9</v>
      </c>
      <c r="Z324" s="16">
        <f>[1]武器表!W324</f>
        <v>7</v>
      </c>
      <c r="AA324" s="16">
        <f>[1]武器表!X324</f>
        <v>5</v>
      </c>
      <c r="AB324" s="16">
        <f>[1]武器表!Y324</f>
        <v>9</v>
      </c>
      <c r="AC324" s="16">
        <f>[1]武器表!Z324</f>
        <v>8</v>
      </c>
      <c r="AD324" s="16">
        <f>[1]武器表!AA324</f>
        <v>9</v>
      </c>
      <c r="AE324" s="20">
        <f t="shared" ref="AE324:AE387" si="75">X324*0.8</f>
        <v>9.0666666666666673E-2</v>
      </c>
      <c r="AF324" s="20">
        <f t="shared" ref="AF324:AF387" si="76">X324*0.8</f>
        <v>9.0666666666666673E-2</v>
      </c>
      <c r="AG324" s="20">
        <f t="shared" ref="AG324:AG387" si="77">X324*0.8</f>
        <v>9.0666666666666673E-2</v>
      </c>
      <c r="AH324" s="20">
        <f t="shared" ref="AH324:AH387" si="78">X324*0.8</f>
        <v>9.0666666666666673E-2</v>
      </c>
      <c r="AI324" s="20">
        <f t="shared" ref="AI324:AI387" si="79">X324*0.8</f>
        <v>9.0666666666666673E-2</v>
      </c>
      <c r="AJ324" s="21"/>
    </row>
    <row r="325" spans="2:36" x14ac:dyDescent="0.2">
      <c r="B325" s="16">
        <v>323</v>
      </c>
      <c r="C325" s="16" t="str">
        <f t="shared" ca="1" si="69"/>
        <v>IC1032</v>
      </c>
      <c r="D325" s="16" t="str">
        <f t="shared" ca="1" si="74"/>
        <v>璀璨的玄铁轻锤</v>
      </c>
      <c r="E325" s="16" t="str">
        <f t="shared" ca="1" si="70"/>
        <v>璀璨的</v>
      </c>
      <c r="F325" s="16" t="str">
        <f t="shared" ca="1" si="71"/>
        <v>玄铁</v>
      </c>
      <c r="G325" s="16" t="str">
        <f t="shared" ca="1" si="72"/>
        <v>轻锤</v>
      </c>
      <c r="H325" s="16" t="str">
        <f t="shared" si="68"/>
        <v>s</v>
      </c>
      <c r="I325" s="19" t="s">
        <v>26</v>
      </c>
      <c r="J325" s="3" t="s">
        <v>37</v>
      </c>
      <c r="K325" s="16">
        <f t="shared" si="73"/>
        <v>0</v>
      </c>
      <c r="L325" s="16">
        <f t="shared" si="67"/>
        <v>3</v>
      </c>
      <c r="M325" s="16">
        <f>[1]武器表!$I325</f>
        <v>95</v>
      </c>
      <c r="N325" s="16">
        <f>[1]武器表!$J325</f>
        <v>41</v>
      </c>
      <c r="O325" s="16">
        <f>[1]武器表!$K325</f>
        <v>14</v>
      </c>
      <c r="P325" s="16">
        <f>[1]武器表!$L325</f>
        <v>29</v>
      </c>
      <c r="Q325" s="16">
        <f>[1]武器表!$M325</f>
        <v>25</v>
      </c>
      <c r="R325" s="16">
        <f>[1]武器表!$N325</f>
        <v>18</v>
      </c>
      <c r="S325" s="16">
        <f>[1]武器表!$O325</f>
        <v>21</v>
      </c>
      <c r="T325" s="16">
        <f>[1]武器表!$P325</f>
        <v>12</v>
      </c>
      <c r="U325" s="20">
        <f>[1]武器表!$Q325</f>
        <v>0.06</v>
      </c>
      <c r="V325" s="20">
        <f>[1]武器表!$R325</f>
        <v>5.2499999999999998E-2</v>
      </c>
      <c r="W325" s="20">
        <f>[1]武器表!$S325</f>
        <v>0.02</v>
      </c>
      <c r="X325" s="20">
        <f>[1]武器表!$AB325</f>
        <v>0.17</v>
      </c>
      <c r="Y325" s="16">
        <f>[1]武器表!V325</f>
        <v>13</v>
      </c>
      <c r="Z325" s="16">
        <f>[1]武器表!W325</f>
        <v>10</v>
      </c>
      <c r="AA325" s="16">
        <f>[1]武器表!X325</f>
        <v>8</v>
      </c>
      <c r="AB325" s="16">
        <f>[1]武器表!Y325</f>
        <v>13</v>
      </c>
      <c r="AC325" s="16">
        <f>[1]武器表!Z325</f>
        <v>12</v>
      </c>
      <c r="AD325" s="16">
        <f>[1]武器表!AA325</f>
        <v>13</v>
      </c>
      <c r="AE325" s="20">
        <f t="shared" si="75"/>
        <v>0.13600000000000001</v>
      </c>
      <c r="AF325" s="20">
        <f t="shared" si="76"/>
        <v>0.13600000000000001</v>
      </c>
      <c r="AG325" s="20">
        <f t="shared" si="77"/>
        <v>0.13600000000000001</v>
      </c>
      <c r="AH325" s="20">
        <f t="shared" si="78"/>
        <v>0.13600000000000001</v>
      </c>
      <c r="AI325" s="20">
        <f t="shared" si="79"/>
        <v>0.13600000000000001</v>
      </c>
      <c r="AJ325" s="21"/>
    </row>
    <row r="326" spans="2:36" x14ac:dyDescent="0.2">
      <c r="B326" s="16">
        <v>324</v>
      </c>
      <c r="C326" s="16" t="str">
        <f t="shared" ca="1" si="69"/>
        <v>IC1032</v>
      </c>
      <c r="D326" s="16" t="str">
        <f t="shared" ca="1" si="74"/>
        <v>神奇的玄铁锤子</v>
      </c>
      <c r="E326" s="16" t="str">
        <f t="shared" ca="1" si="70"/>
        <v>神奇的</v>
      </c>
      <c r="F326" s="16" t="str">
        <f t="shared" ca="1" si="71"/>
        <v>玄铁</v>
      </c>
      <c r="G326" s="16" t="str">
        <f t="shared" ca="1" si="72"/>
        <v>锤子</v>
      </c>
      <c r="H326" s="16" t="str">
        <f t="shared" si="68"/>
        <v>s</v>
      </c>
      <c r="I326" s="19" t="s">
        <v>26</v>
      </c>
      <c r="J326" s="3" t="s">
        <v>37</v>
      </c>
      <c r="K326" s="16">
        <f t="shared" si="73"/>
        <v>0</v>
      </c>
      <c r="L326" s="16">
        <f t="shared" si="67"/>
        <v>4</v>
      </c>
      <c r="M326" s="16">
        <f>[1]武器表!$I326</f>
        <v>126</v>
      </c>
      <c r="N326" s="16">
        <f>[1]武器表!$J326</f>
        <v>55</v>
      </c>
      <c r="O326" s="16">
        <f>[1]武器表!$K326</f>
        <v>18</v>
      </c>
      <c r="P326" s="16">
        <f>[1]武器表!$L326</f>
        <v>39</v>
      </c>
      <c r="Q326" s="16">
        <f>[1]武器表!$M326</f>
        <v>34</v>
      </c>
      <c r="R326" s="16">
        <f>[1]武器表!$N326</f>
        <v>25</v>
      </c>
      <c r="S326" s="16">
        <f>[1]武器表!$O326</f>
        <v>28</v>
      </c>
      <c r="T326" s="16">
        <f>[1]武器表!$P326</f>
        <v>15</v>
      </c>
      <c r="U326" s="20">
        <f>[1]武器表!$Q326</f>
        <v>7.4999999999999997E-2</v>
      </c>
      <c r="V326" s="20">
        <f>[1]武器表!$R326</f>
        <v>7.0000000000000007E-2</v>
      </c>
      <c r="W326" s="20">
        <f>[1]武器表!$S326</f>
        <v>2.5000000000000001E-2</v>
      </c>
      <c r="X326" s="20">
        <f>[1]武器表!$AB326</f>
        <v>0.22666666666666668</v>
      </c>
      <c r="Y326" s="16">
        <f>[1]武器表!V326</f>
        <v>18</v>
      </c>
      <c r="Z326" s="16">
        <f>[1]武器表!W326</f>
        <v>13</v>
      </c>
      <c r="AA326" s="16">
        <f>[1]武器表!X326</f>
        <v>11</v>
      </c>
      <c r="AB326" s="16">
        <f>[1]武器表!Y326</f>
        <v>18</v>
      </c>
      <c r="AC326" s="16">
        <f>[1]武器表!Z326</f>
        <v>15</v>
      </c>
      <c r="AD326" s="16">
        <f>[1]武器表!AA326</f>
        <v>18</v>
      </c>
      <c r="AE326" s="20">
        <f t="shared" si="75"/>
        <v>0.18133333333333335</v>
      </c>
      <c r="AF326" s="20">
        <f t="shared" si="76"/>
        <v>0.18133333333333335</v>
      </c>
      <c r="AG326" s="20">
        <f t="shared" si="77"/>
        <v>0.18133333333333335</v>
      </c>
      <c r="AH326" s="20">
        <f t="shared" si="78"/>
        <v>0.18133333333333335</v>
      </c>
      <c r="AI326" s="20">
        <f t="shared" si="79"/>
        <v>0.18133333333333335</v>
      </c>
      <c r="AJ326" s="21"/>
    </row>
    <row r="327" spans="2:36" x14ac:dyDescent="0.2">
      <c r="B327" s="16">
        <v>325</v>
      </c>
      <c r="C327" s="16" t="str">
        <f t="shared" ca="1" si="69"/>
        <v>IC1001</v>
      </c>
      <c r="D327" s="16" t="str">
        <f t="shared" ca="1" si="74"/>
        <v>璀璨的魔王轻锤</v>
      </c>
      <c r="E327" s="16" t="str">
        <f t="shared" ca="1" si="70"/>
        <v>璀璨的</v>
      </c>
      <c r="F327" s="16" t="str">
        <f t="shared" ca="1" si="71"/>
        <v>魔王</v>
      </c>
      <c r="G327" s="16" t="str">
        <f t="shared" ca="1" si="72"/>
        <v>轻锤</v>
      </c>
      <c r="H327" s="16" t="str">
        <f t="shared" si="68"/>
        <v>s</v>
      </c>
      <c r="I327" s="19" t="s">
        <v>26</v>
      </c>
      <c r="J327" s="3" t="s">
        <v>37</v>
      </c>
      <c r="K327" s="16">
        <f t="shared" si="73"/>
        <v>0</v>
      </c>
      <c r="L327" s="16">
        <f t="shared" si="67"/>
        <v>5</v>
      </c>
      <c r="M327" s="16">
        <f>[1]武器表!$I327</f>
        <v>158</v>
      </c>
      <c r="N327" s="16">
        <f>[1]武器表!$J327</f>
        <v>69</v>
      </c>
      <c r="O327" s="16">
        <f>[1]武器表!$K327</f>
        <v>23</v>
      </c>
      <c r="P327" s="16">
        <f>[1]武器表!$L327</f>
        <v>49</v>
      </c>
      <c r="Q327" s="16">
        <f>[1]武器表!$M327</f>
        <v>42</v>
      </c>
      <c r="R327" s="16">
        <f>[1]武器表!$N327</f>
        <v>31</v>
      </c>
      <c r="S327" s="16">
        <f>[1]武器表!$O327</f>
        <v>35</v>
      </c>
      <c r="T327" s="16">
        <f>[1]武器表!$P327</f>
        <v>19</v>
      </c>
      <c r="U327" s="20">
        <f>[1]武器表!$Q327</f>
        <v>9.5000000000000001E-2</v>
      </c>
      <c r="V327" s="20">
        <f>[1]武器表!$R327</f>
        <v>8.7499999999999994E-2</v>
      </c>
      <c r="W327" s="20">
        <f>[1]武器表!$S327</f>
        <v>3.1666666666666662E-2</v>
      </c>
      <c r="X327" s="20">
        <f>[1]武器表!$AB327</f>
        <v>0.28399999999999997</v>
      </c>
      <c r="Y327" s="16">
        <f>[1]武器表!V327</f>
        <v>22</v>
      </c>
      <c r="Z327" s="16">
        <f>[1]武器表!W327</f>
        <v>16</v>
      </c>
      <c r="AA327" s="16">
        <f>[1]武器表!X327</f>
        <v>13</v>
      </c>
      <c r="AB327" s="16">
        <f>[1]武器表!Y327</f>
        <v>22</v>
      </c>
      <c r="AC327" s="16">
        <f>[1]武器表!Z327</f>
        <v>19</v>
      </c>
      <c r="AD327" s="16">
        <f>[1]武器表!AA327</f>
        <v>22</v>
      </c>
      <c r="AE327" s="20">
        <f t="shared" si="75"/>
        <v>0.22719999999999999</v>
      </c>
      <c r="AF327" s="20">
        <f t="shared" si="76"/>
        <v>0.22719999999999999</v>
      </c>
      <c r="AG327" s="20">
        <f t="shared" si="77"/>
        <v>0.22719999999999999</v>
      </c>
      <c r="AH327" s="20">
        <f t="shared" si="78"/>
        <v>0.22719999999999999</v>
      </c>
      <c r="AI327" s="20">
        <f t="shared" si="79"/>
        <v>0.22719999999999999</v>
      </c>
      <c r="AJ327" s="21"/>
    </row>
    <row r="328" spans="2:36" x14ac:dyDescent="0.2">
      <c r="B328" s="16">
        <v>326</v>
      </c>
      <c r="C328" s="16" t="str">
        <f t="shared" ca="1" si="69"/>
        <v>IC1006</v>
      </c>
      <c r="D328" s="16" t="str">
        <f t="shared" ca="1" si="74"/>
        <v>传说的白银锤子</v>
      </c>
      <c r="E328" s="16" t="str">
        <f t="shared" ca="1" si="70"/>
        <v>传说的</v>
      </c>
      <c r="F328" s="16" t="str">
        <f t="shared" ca="1" si="71"/>
        <v>白银</v>
      </c>
      <c r="G328" s="16" t="str">
        <f t="shared" ca="1" si="72"/>
        <v>锤子</v>
      </c>
      <c r="H328" s="16" t="str">
        <f t="shared" si="68"/>
        <v>s</v>
      </c>
      <c r="I328" s="19" t="s">
        <v>26</v>
      </c>
      <c r="J328" s="3" t="s">
        <v>37</v>
      </c>
      <c r="K328" s="16">
        <f t="shared" si="73"/>
        <v>0</v>
      </c>
      <c r="L328" s="16">
        <f t="shared" si="67"/>
        <v>6</v>
      </c>
      <c r="M328" s="16">
        <f>[1]武器表!$I328</f>
        <v>189</v>
      </c>
      <c r="N328" s="16">
        <f>[1]武器表!$J328</f>
        <v>83</v>
      </c>
      <c r="O328" s="16">
        <f>[1]武器表!$K328</f>
        <v>28</v>
      </c>
      <c r="P328" s="16">
        <f>[1]武器表!$L328</f>
        <v>58</v>
      </c>
      <c r="Q328" s="16">
        <f>[1]武器表!$M328</f>
        <v>51</v>
      </c>
      <c r="R328" s="16">
        <f>[1]武器表!$N328</f>
        <v>37</v>
      </c>
      <c r="S328" s="16">
        <f>[1]武器表!$O328</f>
        <v>42</v>
      </c>
      <c r="T328" s="16">
        <f>[1]武器表!$P328</f>
        <v>23</v>
      </c>
      <c r="U328" s="20">
        <f>[1]武器表!$Q328</f>
        <v>0.115</v>
      </c>
      <c r="V328" s="20">
        <f>[1]武器表!$R328</f>
        <v>0.105</v>
      </c>
      <c r="W328" s="20">
        <f>[1]武器表!$S328</f>
        <v>3.8333333333333337E-2</v>
      </c>
      <c r="X328" s="20">
        <f>[1]武器表!$AB328</f>
        <v>0.34066666666666667</v>
      </c>
      <c r="Y328" s="16">
        <f>[1]武器表!V328</f>
        <v>26</v>
      </c>
      <c r="Z328" s="16">
        <f>[1]武器表!W328</f>
        <v>20</v>
      </c>
      <c r="AA328" s="16">
        <f>[1]武器表!X328</f>
        <v>16</v>
      </c>
      <c r="AB328" s="16">
        <f>[1]武器表!Y328</f>
        <v>26</v>
      </c>
      <c r="AC328" s="16">
        <f>[1]武器表!Z328</f>
        <v>23</v>
      </c>
      <c r="AD328" s="16">
        <f>[1]武器表!AA328</f>
        <v>26</v>
      </c>
      <c r="AE328" s="20">
        <f t="shared" si="75"/>
        <v>0.27253333333333335</v>
      </c>
      <c r="AF328" s="20">
        <f t="shared" si="76"/>
        <v>0.27253333333333335</v>
      </c>
      <c r="AG328" s="20">
        <f t="shared" si="77"/>
        <v>0.27253333333333335</v>
      </c>
      <c r="AH328" s="20">
        <f t="shared" si="78"/>
        <v>0.27253333333333335</v>
      </c>
      <c r="AI328" s="20">
        <f t="shared" si="79"/>
        <v>0.27253333333333335</v>
      </c>
      <c r="AJ328" s="21"/>
    </row>
    <row r="329" spans="2:36" x14ac:dyDescent="0.2">
      <c r="B329" s="16">
        <v>327</v>
      </c>
      <c r="C329" s="16" t="str">
        <f t="shared" ca="1" si="69"/>
        <v>IC1033</v>
      </c>
      <c r="D329" s="16" t="str">
        <f t="shared" ca="1" si="74"/>
        <v>璀璨的言语轻锤</v>
      </c>
      <c r="E329" s="16" t="str">
        <f t="shared" ca="1" si="70"/>
        <v>璀璨的</v>
      </c>
      <c r="F329" s="16" t="str">
        <f t="shared" ca="1" si="71"/>
        <v>言语</v>
      </c>
      <c r="G329" s="16" t="str">
        <f t="shared" ca="1" si="72"/>
        <v>轻锤</v>
      </c>
      <c r="H329" s="16" t="str">
        <f t="shared" si="68"/>
        <v>s</v>
      </c>
      <c r="I329" s="19" t="s">
        <v>26</v>
      </c>
      <c r="J329" s="3" t="s">
        <v>37</v>
      </c>
      <c r="K329" s="16">
        <f t="shared" si="73"/>
        <v>0</v>
      </c>
      <c r="L329" s="16">
        <f t="shared" si="67"/>
        <v>7</v>
      </c>
      <c r="M329" s="16">
        <f>[1]武器表!$I329</f>
        <v>221</v>
      </c>
      <c r="N329" s="16">
        <f>[1]武器表!$J329</f>
        <v>97</v>
      </c>
      <c r="O329" s="16">
        <f>[1]武器表!$K329</f>
        <v>32</v>
      </c>
      <c r="P329" s="16">
        <f>[1]武器表!$L329</f>
        <v>68</v>
      </c>
      <c r="Q329" s="16">
        <f>[1]武器表!$M329</f>
        <v>59</v>
      </c>
      <c r="R329" s="16">
        <f>[1]武器表!$N329</f>
        <v>43</v>
      </c>
      <c r="S329" s="16">
        <f>[1]武器表!$O329</f>
        <v>49</v>
      </c>
      <c r="T329" s="16">
        <f>[1]武器表!$P329</f>
        <v>27</v>
      </c>
      <c r="U329" s="20">
        <f>[1]武器表!$Q329</f>
        <v>0.13500000000000001</v>
      </c>
      <c r="V329" s="20">
        <f>[1]武器表!$R329</f>
        <v>0.1225</v>
      </c>
      <c r="W329" s="20">
        <f>[1]武器表!$S329</f>
        <v>4.4999999999999998E-2</v>
      </c>
      <c r="X329" s="20">
        <f>[1]武器表!$AB329</f>
        <v>0.39733333333333332</v>
      </c>
      <c r="Y329" s="16">
        <f>[1]武器表!V329</f>
        <v>31</v>
      </c>
      <c r="Z329" s="16">
        <f>[1]武器表!W329</f>
        <v>23</v>
      </c>
      <c r="AA329" s="16">
        <f>[1]武器表!X329</f>
        <v>19</v>
      </c>
      <c r="AB329" s="16">
        <f>[1]武器表!Y329</f>
        <v>31</v>
      </c>
      <c r="AC329" s="16">
        <f>[1]武器表!Z329</f>
        <v>27</v>
      </c>
      <c r="AD329" s="16">
        <f>[1]武器表!AA329</f>
        <v>31</v>
      </c>
      <c r="AE329" s="20">
        <f t="shared" si="75"/>
        <v>0.31786666666666669</v>
      </c>
      <c r="AF329" s="20">
        <f t="shared" si="76"/>
        <v>0.31786666666666669</v>
      </c>
      <c r="AG329" s="20">
        <f t="shared" si="77"/>
        <v>0.31786666666666669</v>
      </c>
      <c r="AH329" s="20">
        <f t="shared" si="78"/>
        <v>0.31786666666666669</v>
      </c>
      <c r="AI329" s="20">
        <f t="shared" si="79"/>
        <v>0.31786666666666669</v>
      </c>
      <c r="AJ329" s="21"/>
    </row>
    <row r="330" spans="2:36" x14ac:dyDescent="0.2">
      <c r="B330" s="16">
        <v>328</v>
      </c>
      <c r="C330" s="16" t="str">
        <f t="shared" ca="1" si="69"/>
        <v>IC1016</v>
      </c>
      <c r="D330" s="16" t="str">
        <f t="shared" ca="1" si="74"/>
        <v>传说的青铜轻锤</v>
      </c>
      <c r="E330" s="16" t="str">
        <f t="shared" ca="1" si="70"/>
        <v>传说的</v>
      </c>
      <c r="F330" s="16" t="str">
        <f t="shared" ca="1" si="71"/>
        <v>青铜</v>
      </c>
      <c r="G330" s="16" t="str">
        <f t="shared" ca="1" si="72"/>
        <v>轻锤</v>
      </c>
      <c r="H330" s="16" t="str">
        <f t="shared" si="68"/>
        <v>s</v>
      </c>
      <c r="I330" s="19" t="s">
        <v>26</v>
      </c>
      <c r="J330" s="3" t="s">
        <v>37</v>
      </c>
      <c r="K330" s="16">
        <f t="shared" si="73"/>
        <v>0</v>
      </c>
      <c r="L330" s="16">
        <f t="shared" si="67"/>
        <v>8</v>
      </c>
      <c r="M330" s="16">
        <f>[1]武器表!$I330</f>
        <v>253</v>
      </c>
      <c r="N330" s="16">
        <f>[1]武器表!$J330</f>
        <v>111</v>
      </c>
      <c r="O330" s="16">
        <f>[1]武器表!$K330</f>
        <v>37</v>
      </c>
      <c r="P330" s="16">
        <f>[1]武器表!$L330</f>
        <v>78</v>
      </c>
      <c r="Q330" s="16">
        <f>[1]武器表!$M330</f>
        <v>68</v>
      </c>
      <c r="R330" s="16">
        <f>[1]武器表!$N330</f>
        <v>49</v>
      </c>
      <c r="S330" s="16">
        <f>[1]武器表!$O330</f>
        <v>56</v>
      </c>
      <c r="T330" s="16">
        <f>[1]武器表!$P330</f>
        <v>31</v>
      </c>
      <c r="U330" s="20">
        <f>[1]武器表!$Q330</f>
        <v>0.155</v>
      </c>
      <c r="V330" s="20">
        <f>[1]武器表!$R330</f>
        <v>0.14000000000000001</v>
      </c>
      <c r="W330" s="20">
        <f>[1]武器表!$S330</f>
        <v>5.1666666666666666E-2</v>
      </c>
      <c r="X330" s="20">
        <f>[1]武器表!$AB330</f>
        <v>0.45533333333333331</v>
      </c>
      <c r="Y330" s="16">
        <f>[1]武器表!V330</f>
        <v>35</v>
      </c>
      <c r="Z330" s="16">
        <f>[1]武器表!W330</f>
        <v>26</v>
      </c>
      <c r="AA330" s="16">
        <f>[1]武器表!X330</f>
        <v>22</v>
      </c>
      <c r="AB330" s="16">
        <f>[1]武器表!Y330</f>
        <v>35</v>
      </c>
      <c r="AC330" s="16">
        <f>[1]武器表!Z330</f>
        <v>31</v>
      </c>
      <c r="AD330" s="16">
        <f>[1]武器表!AA330</f>
        <v>35</v>
      </c>
      <c r="AE330" s="20">
        <f t="shared" si="75"/>
        <v>0.36426666666666668</v>
      </c>
      <c r="AF330" s="20">
        <f t="shared" si="76"/>
        <v>0.36426666666666668</v>
      </c>
      <c r="AG330" s="20">
        <f t="shared" si="77"/>
        <v>0.36426666666666668</v>
      </c>
      <c r="AH330" s="20">
        <f t="shared" si="78"/>
        <v>0.36426666666666668</v>
      </c>
      <c r="AI330" s="20">
        <f t="shared" si="79"/>
        <v>0.36426666666666668</v>
      </c>
      <c r="AJ330" s="21"/>
    </row>
    <row r="331" spans="2:36" x14ac:dyDescent="0.2">
      <c r="B331" s="16">
        <v>329</v>
      </c>
      <c r="C331" s="16" t="str">
        <f t="shared" ca="1" si="69"/>
        <v>IC1002</v>
      </c>
      <c r="D331" s="16" t="str">
        <f t="shared" ca="1" si="74"/>
        <v>闪耀的颓废轻锤</v>
      </c>
      <c r="E331" s="16" t="str">
        <f t="shared" ca="1" si="70"/>
        <v>闪耀的</v>
      </c>
      <c r="F331" s="16" t="str">
        <f t="shared" ca="1" si="71"/>
        <v>颓废</v>
      </c>
      <c r="G331" s="16" t="str">
        <f t="shared" ca="1" si="72"/>
        <v>轻锤</v>
      </c>
      <c r="H331" s="16" t="str">
        <f t="shared" si="68"/>
        <v>a</v>
      </c>
      <c r="I331" s="19" t="s">
        <v>26</v>
      </c>
      <c r="J331" s="3" t="s">
        <v>37</v>
      </c>
      <c r="K331" s="16">
        <f t="shared" si="73"/>
        <v>0</v>
      </c>
      <c r="L331" s="16">
        <f t="shared" si="67"/>
        <v>1</v>
      </c>
      <c r="M331" s="16">
        <f>[1]武器表!$I331</f>
        <v>28</v>
      </c>
      <c r="N331" s="16">
        <f>[1]武器表!$J331</f>
        <v>10</v>
      </c>
      <c r="O331" s="16">
        <f>[1]武器表!$K331</f>
        <v>3</v>
      </c>
      <c r="P331" s="16">
        <f>[1]武器表!$L331</f>
        <v>7</v>
      </c>
      <c r="Q331" s="16">
        <f>[1]武器表!$M331</f>
        <v>6</v>
      </c>
      <c r="R331" s="16">
        <f>[1]武器表!$N331</f>
        <v>5</v>
      </c>
      <c r="S331" s="16">
        <f>[1]武器表!$O331</f>
        <v>5</v>
      </c>
      <c r="T331" s="16">
        <f>[1]武器表!$P331</f>
        <v>3</v>
      </c>
      <c r="U331" s="20">
        <f>[1]武器表!$Q331</f>
        <v>1.4999999999999999E-2</v>
      </c>
      <c r="V331" s="20">
        <f>[1]武器表!$R331</f>
        <v>1.2500000000000001E-2</v>
      </c>
      <c r="W331" s="20">
        <f>[1]武器表!$S331</f>
        <v>5.0000000000000001E-3</v>
      </c>
      <c r="X331" s="20">
        <f>[1]武器表!$AB331</f>
        <v>0.08</v>
      </c>
      <c r="Y331" s="16">
        <f>[1]武器表!V331</f>
        <v>3</v>
      </c>
      <c r="Z331" s="16">
        <f>[1]武器表!W331</f>
        <v>2</v>
      </c>
      <c r="AA331" s="16">
        <f>[1]武器表!X331</f>
        <v>2</v>
      </c>
      <c r="AB331" s="16">
        <f>[1]武器表!Y331</f>
        <v>3</v>
      </c>
      <c r="AC331" s="16">
        <f>[1]武器表!Z331</f>
        <v>3</v>
      </c>
      <c r="AD331" s="16">
        <f>[1]武器表!AA331</f>
        <v>3</v>
      </c>
      <c r="AE331" s="20">
        <f t="shared" si="75"/>
        <v>6.4000000000000001E-2</v>
      </c>
      <c r="AF331" s="20">
        <f t="shared" si="76"/>
        <v>6.4000000000000001E-2</v>
      </c>
      <c r="AG331" s="20">
        <f t="shared" si="77"/>
        <v>6.4000000000000001E-2</v>
      </c>
      <c r="AH331" s="20">
        <f t="shared" si="78"/>
        <v>6.4000000000000001E-2</v>
      </c>
      <c r="AI331" s="20">
        <f t="shared" si="79"/>
        <v>6.4000000000000001E-2</v>
      </c>
      <c r="AJ331" s="21"/>
    </row>
    <row r="332" spans="2:36" x14ac:dyDescent="0.2">
      <c r="B332" s="16">
        <v>330</v>
      </c>
      <c r="C332" s="16" t="str">
        <f t="shared" ca="1" si="69"/>
        <v>IC1022</v>
      </c>
      <c r="D332" s="16" t="str">
        <f t="shared" ca="1" si="74"/>
        <v>拉风的遗迹轻锤</v>
      </c>
      <c r="E332" s="16" t="str">
        <f t="shared" ca="1" si="70"/>
        <v>拉风的</v>
      </c>
      <c r="F332" s="16" t="str">
        <f t="shared" ca="1" si="71"/>
        <v>遗迹</v>
      </c>
      <c r="G332" s="16" t="str">
        <f t="shared" ca="1" si="72"/>
        <v>轻锤</v>
      </c>
      <c r="H332" s="16" t="str">
        <f t="shared" si="68"/>
        <v>a</v>
      </c>
      <c r="I332" s="19" t="s">
        <v>26</v>
      </c>
      <c r="J332" s="3" t="s">
        <v>37</v>
      </c>
      <c r="K332" s="16">
        <f t="shared" si="73"/>
        <v>0</v>
      </c>
      <c r="L332" s="16">
        <f t="shared" ref="L332:L395" si="80">L324</f>
        <v>2</v>
      </c>
      <c r="M332" s="16">
        <f>[1]武器表!$I332</f>
        <v>56</v>
      </c>
      <c r="N332" s="16">
        <f>[1]武器表!$J332</f>
        <v>21</v>
      </c>
      <c r="O332" s="16">
        <f>[1]武器表!$K332</f>
        <v>7</v>
      </c>
      <c r="P332" s="16">
        <f>[1]武器表!$L332</f>
        <v>15</v>
      </c>
      <c r="Q332" s="16">
        <f>[1]武器表!$M332</f>
        <v>13</v>
      </c>
      <c r="R332" s="16">
        <f>[1]武器表!$N332</f>
        <v>9</v>
      </c>
      <c r="S332" s="16">
        <f>[1]武器表!$O332</f>
        <v>10</v>
      </c>
      <c r="T332" s="16">
        <f>[1]武器表!$P332</f>
        <v>6</v>
      </c>
      <c r="U332" s="20">
        <f>[1]武器表!$Q332</f>
        <v>0.03</v>
      </c>
      <c r="V332" s="20">
        <f>[1]武器表!$R332</f>
        <v>2.5000000000000001E-2</v>
      </c>
      <c r="W332" s="20">
        <f>[1]武器表!$S332</f>
        <v>0.01</v>
      </c>
      <c r="X332" s="20">
        <f>[1]武器表!$AB332</f>
        <v>9.1333333333333322E-2</v>
      </c>
      <c r="Y332" s="16">
        <f>[1]武器表!V332</f>
        <v>7</v>
      </c>
      <c r="Z332" s="16">
        <f>[1]武器表!W332</f>
        <v>5</v>
      </c>
      <c r="AA332" s="16">
        <f>[1]武器表!X332</f>
        <v>4</v>
      </c>
      <c r="AB332" s="16">
        <f>[1]武器表!Y332</f>
        <v>7</v>
      </c>
      <c r="AC332" s="16">
        <f>[1]武器表!Z332</f>
        <v>6</v>
      </c>
      <c r="AD332" s="16">
        <f>[1]武器表!AA332</f>
        <v>7</v>
      </c>
      <c r="AE332" s="20">
        <f t="shared" si="75"/>
        <v>7.3066666666666655E-2</v>
      </c>
      <c r="AF332" s="20">
        <f t="shared" si="76"/>
        <v>7.3066666666666655E-2</v>
      </c>
      <c r="AG332" s="20">
        <f t="shared" si="77"/>
        <v>7.3066666666666655E-2</v>
      </c>
      <c r="AH332" s="20">
        <f t="shared" si="78"/>
        <v>7.3066666666666655E-2</v>
      </c>
      <c r="AI332" s="20">
        <f t="shared" si="79"/>
        <v>7.3066666666666655E-2</v>
      </c>
      <c r="AJ332" s="21"/>
    </row>
    <row r="333" spans="2:36" x14ac:dyDescent="0.2">
      <c r="B333" s="16">
        <v>331</v>
      </c>
      <c r="C333" s="16" t="str">
        <f t="shared" ca="1" si="69"/>
        <v>IC1028</v>
      </c>
      <c r="D333" s="16" t="str">
        <f t="shared" ca="1" si="74"/>
        <v>拉风的魔王重锤</v>
      </c>
      <c r="E333" s="16" t="str">
        <f t="shared" ca="1" si="70"/>
        <v>拉风的</v>
      </c>
      <c r="F333" s="16" t="str">
        <f t="shared" ca="1" si="71"/>
        <v>魔王</v>
      </c>
      <c r="G333" s="16" t="str">
        <f t="shared" ca="1" si="72"/>
        <v>重锤</v>
      </c>
      <c r="H333" s="16" t="str">
        <f t="shared" si="68"/>
        <v>a</v>
      </c>
      <c r="I333" s="19" t="s">
        <v>26</v>
      </c>
      <c r="J333" s="3" t="s">
        <v>37</v>
      </c>
      <c r="K333" s="16">
        <f t="shared" si="73"/>
        <v>0</v>
      </c>
      <c r="L333" s="16">
        <f t="shared" si="80"/>
        <v>3</v>
      </c>
      <c r="M333" s="16">
        <f>[1]武器表!$I333</f>
        <v>84</v>
      </c>
      <c r="N333" s="16">
        <f>[1]武器表!$J333</f>
        <v>31</v>
      </c>
      <c r="O333" s="16">
        <f>[1]武器表!$K333</f>
        <v>10</v>
      </c>
      <c r="P333" s="16">
        <f>[1]武器表!$L333</f>
        <v>22</v>
      </c>
      <c r="Q333" s="16">
        <f>[1]武器表!$M333</f>
        <v>19</v>
      </c>
      <c r="R333" s="16">
        <f>[1]武器表!$N333</f>
        <v>14</v>
      </c>
      <c r="S333" s="16">
        <f>[1]武器表!$O333</f>
        <v>16</v>
      </c>
      <c r="T333" s="16">
        <f>[1]武器表!$P333</f>
        <v>9</v>
      </c>
      <c r="U333" s="20">
        <f>[1]武器表!$Q333</f>
        <v>4.4999999999999998E-2</v>
      </c>
      <c r="V333" s="20">
        <f>[1]武器表!$R333</f>
        <v>0.04</v>
      </c>
      <c r="W333" s="20">
        <f>[1]武器表!$S333</f>
        <v>1.4999999999999999E-2</v>
      </c>
      <c r="X333" s="20">
        <f>[1]武器表!$AB333</f>
        <v>0.13666666666666666</v>
      </c>
      <c r="Y333" s="16">
        <f>[1]武器表!V333</f>
        <v>10</v>
      </c>
      <c r="Z333" s="16">
        <f>[1]武器表!W333</f>
        <v>7</v>
      </c>
      <c r="AA333" s="16">
        <f>[1]武器表!X333</f>
        <v>6</v>
      </c>
      <c r="AB333" s="16">
        <f>[1]武器表!Y333</f>
        <v>10</v>
      </c>
      <c r="AC333" s="16">
        <f>[1]武器表!Z333</f>
        <v>9</v>
      </c>
      <c r="AD333" s="16">
        <f>[1]武器表!AA333</f>
        <v>10</v>
      </c>
      <c r="AE333" s="20">
        <f t="shared" si="75"/>
        <v>0.10933333333333334</v>
      </c>
      <c r="AF333" s="20">
        <f t="shared" si="76"/>
        <v>0.10933333333333334</v>
      </c>
      <c r="AG333" s="20">
        <f t="shared" si="77"/>
        <v>0.10933333333333334</v>
      </c>
      <c r="AH333" s="20">
        <f t="shared" si="78"/>
        <v>0.10933333333333334</v>
      </c>
      <c r="AI333" s="20">
        <f t="shared" si="79"/>
        <v>0.10933333333333334</v>
      </c>
      <c r="AJ333" s="21"/>
    </row>
    <row r="334" spans="2:36" x14ac:dyDescent="0.2">
      <c r="B334" s="16">
        <v>332</v>
      </c>
      <c r="C334" s="16" t="str">
        <f t="shared" ca="1" si="69"/>
        <v>IC1033</v>
      </c>
      <c r="D334" s="16" t="str">
        <f t="shared" ca="1" si="74"/>
        <v>精致的智慧重锤</v>
      </c>
      <c r="E334" s="16" t="str">
        <f t="shared" ca="1" si="70"/>
        <v>精致的</v>
      </c>
      <c r="F334" s="16" t="str">
        <f t="shared" ca="1" si="71"/>
        <v>智慧</v>
      </c>
      <c r="G334" s="16" t="str">
        <f t="shared" ca="1" si="72"/>
        <v>重锤</v>
      </c>
      <c r="H334" s="16" t="str">
        <f t="shared" si="68"/>
        <v>a</v>
      </c>
      <c r="I334" s="19" t="s">
        <v>26</v>
      </c>
      <c r="J334" s="3" t="s">
        <v>37</v>
      </c>
      <c r="K334" s="16">
        <f t="shared" si="73"/>
        <v>0</v>
      </c>
      <c r="L334" s="16">
        <f t="shared" si="80"/>
        <v>4</v>
      </c>
      <c r="M334" s="16">
        <f>[1]武器表!$I334</f>
        <v>112</v>
      </c>
      <c r="N334" s="16">
        <f>[1]武器表!$J334</f>
        <v>41</v>
      </c>
      <c r="O334" s="16">
        <f>[1]武器表!$K334</f>
        <v>14</v>
      </c>
      <c r="P334" s="16">
        <f>[1]武器表!$L334</f>
        <v>29</v>
      </c>
      <c r="Q334" s="16">
        <f>[1]武器表!$M334</f>
        <v>25</v>
      </c>
      <c r="R334" s="16">
        <f>[1]武器表!$N334</f>
        <v>18</v>
      </c>
      <c r="S334" s="16">
        <f>[1]武器表!$O334</f>
        <v>21</v>
      </c>
      <c r="T334" s="16">
        <f>[1]武器表!$P334</f>
        <v>12</v>
      </c>
      <c r="U334" s="20">
        <f>[1]武器表!$Q334</f>
        <v>0.06</v>
      </c>
      <c r="V334" s="20">
        <f>[1]武器表!$R334</f>
        <v>5.2499999999999998E-2</v>
      </c>
      <c r="W334" s="20">
        <f>[1]武器表!$S334</f>
        <v>0.02</v>
      </c>
      <c r="X334" s="20">
        <f>[1]武器表!$AB334</f>
        <v>0.18133333333333332</v>
      </c>
      <c r="Y334" s="16">
        <f>[1]武器表!V334</f>
        <v>13</v>
      </c>
      <c r="Z334" s="16">
        <f>[1]武器表!W334</f>
        <v>10</v>
      </c>
      <c r="AA334" s="16">
        <f>[1]武器表!X334</f>
        <v>8</v>
      </c>
      <c r="AB334" s="16">
        <f>[1]武器表!Y334</f>
        <v>13</v>
      </c>
      <c r="AC334" s="16">
        <f>[1]武器表!Z334</f>
        <v>12</v>
      </c>
      <c r="AD334" s="16">
        <f>[1]武器表!AA334</f>
        <v>13</v>
      </c>
      <c r="AE334" s="20">
        <f t="shared" si="75"/>
        <v>0.14506666666666665</v>
      </c>
      <c r="AF334" s="20">
        <f t="shared" si="76"/>
        <v>0.14506666666666665</v>
      </c>
      <c r="AG334" s="20">
        <f t="shared" si="77"/>
        <v>0.14506666666666665</v>
      </c>
      <c r="AH334" s="20">
        <f t="shared" si="78"/>
        <v>0.14506666666666665</v>
      </c>
      <c r="AI334" s="20">
        <f t="shared" si="79"/>
        <v>0.14506666666666665</v>
      </c>
      <c r="AJ334" s="21"/>
    </row>
    <row r="335" spans="2:36" x14ac:dyDescent="0.2">
      <c r="B335" s="16">
        <v>333</v>
      </c>
      <c r="C335" s="16" t="str">
        <f t="shared" ca="1" si="69"/>
        <v>IC1022</v>
      </c>
      <c r="D335" s="16" t="str">
        <f t="shared" ca="1" si="74"/>
        <v>犀利的晨曦重锤</v>
      </c>
      <c r="E335" s="16" t="str">
        <f t="shared" ca="1" si="70"/>
        <v>犀利的</v>
      </c>
      <c r="F335" s="16" t="str">
        <f t="shared" ca="1" si="71"/>
        <v>晨曦</v>
      </c>
      <c r="G335" s="16" t="str">
        <f t="shared" ca="1" si="72"/>
        <v>重锤</v>
      </c>
      <c r="H335" s="16" t="str">
        <f t="shared" si="68"/>
        <v>a</v>
      </c>
      <c r="I335" s="19" t="s">
        <v>26</v>
      </c>
      <c r="J335" s="3" t="s">
        <v>37</v>
      </c>
      <c r="K335" s="16">
        <f t="shared" si="73"/>
        <v>0</v>
      </c>
      <c r="L335" s="16">
        <f t="shared" si="80"/>
        <v>5</v>
      </c>
      <c r="M335" s="16">
        <f>[1]武器表!$I335</f>
        <v>140</v>
      </c>
      <c r="N335" s="16">
        <f>[1]武器表!$J335</f>
        <v>52</v>
      </c>
      <c r="O335" s="16">
        <f>[1]武器表!$K335</f>
        <v>17</v>
      </c>
      <c r="P335" s="16">
        <f>[1]武器表!$L335</f>
        <v>36</v>
      </c>
      <c r="Q335" s="16">
        <f>[1]武器表!$M335</f>
        <v>32</v>
      </c>
      <c r="R335" s="16">
        <f>[1]武器表!$N335</f>
        <v>23</v>
      </c>
      <c r="S335" s="16">
        <f>[1]武器表!$O335</f>
        <v>26</v>
      </c>
      <c r="T335" s="16">
        <f>[1]武器表!$P335</f>
        <v>14</v>
      </c>
      <c r="U335" s="20">
        <f>[1]武器表!$Q335</f>
        <v>7.0000000000000007E-2</v>
      </c>
      <c r="V335" s="20">
        <f>[1]武器表!$R335</f>
        <v>6.5000000000000002E-2</v>
      </c>
      <c r="W335" s="20">
        <f>[1]武器表!$S335</f>
        <v>2.3333333333333334E-2</v>
      </c>
      <c r="X335" s="20">
        <f>[1]武器表!$AB335</f>
        <v>0.22666666666666668</v>
      </c>
      <c r="Y335" s="16">
        <f>[1]武器表!V335</f>
        <v>17</v>
      </c>
      <c r="Z335" s="16">
        <f>[1]武器表!W335</f>
        <v>12</v>
      </c>
      <c r="AA335" s="16">
        <f>[1]武器表!X335</f>
        <v>10</v>
      </c>
      <c r="AB335" s="16">
        <f>[1]武器表!Y335</f>
        <v>17</v>
      </c>
      <c r="AC335" s="16">
        <f>[1]武器表!Z335</f>
        <v>14</v>
      </c>
      <c r="AD335" s="16">
        <f>[1]武器表!AA335</f>
        <v>17</v>
      </c>
      <c r="AE335" s="20">
        <f t="shared" si="75"/>
        <v>0.18133333333333335</v>
      </c>
      <c r="AF335" s="20">
        <f t="shared" si="76"/>
        <v>0.18133333333333335</v>
      </c>
      <c r="AG335" s="20">
        <f t="shared" si="77"/>
        <v>0.18133333333333335</v>
      </c>
      <c r="AH335" s="20">
        <f t="shared" si="78"/>
        <v>0.18133333333333335</v>
      </c>
      <c r="AI335" s="20">
        <f t="shared" si="79"/>
        <v>0.18133333333333335</v>
      </c>
      <c r="AJ335" s="21"/>
    </row>
    <row r="336" spans="2:36" x14ac:dyDescent="0.2">
      <c r="B336" s="16">
        <v>334</v>
      </c>
      <c r="C336" s="16" t="str">
        <f t="shared" ca="1" si="69"/>
        <v>IC1001</v>
      </c>
      <c r="D336" s="16" t="str">
        <f t="shared" ca="1" si="74"/>
        <v>拉风的白银轻锤</v>
      </c>
      <c r="E336" s="16" t="str">
        <f t="shared" ca="1" si="70"/>
        <v>拉风的</v>
      </c>
      <c r="F336" s="16" t="str">
        <f t="shared" ca="1" si="71"/>
        <v>白银</v>
      </c>
      <c r="G336" s="16" t="str">
        <f t="shared" ca="1" si="72"/>
        <v>轻锤</v>
      </c>
      <c r="H336" s="16" t="str">
        <f t="shared" si="68"/>
        <v>a</v>
      </c>
      <c r="I336" s="19" t="s">
        <v>26</v>
      </c>
      <c r="J336" s="3" t="s">
        <v>37</v>
      </c>
      <c r="K336" s="16">
        <f t="shared" si="73"/>
        <v>0</v>
      </c>
      <c r="L336" s="16">
        <f t="shared" si="80"/>
        <v>6</v>
      </c>
      <c r="M336" s="16">
        <f>[1]武器表!$I336</f>
        <v>168</v>
      </c>
      <c r="N336" s="16">
        <f>[1]武器表!$J336</f>
        <v>62</v>
      </c>
      <c r="O336" s="16">
        <f>[1]武器表!$K336</f>
        <v>21</v>
      </c>
      <c r="P336" s="16">
        <f>[1]武器表!$L336</f>
        <v>44</v>
      </c>
      <c r="Q336" s="16">
        <f>[1]武器表!$M336</f>
        <v>38</v>
      </c>
      <c r="R336" s="16">
        <f>[1]武器表!$N336</f>
        <v>28</v>
      </c>
      <c r="S336" s="16">
        <f>[1]武器表!$O336</f>
        <v>31</v>
      </c>
      <c r="T336" s="16">
        <f>[1]武器表!$P336</f>
        <v>17</v>
      </c>
      <c r="U336" s="20">
        <f>[1]武器表!$Q336</f>
        <v>8.5000000000000006E-2</v>
      </c>
      <c r="V336" s="20">
        <f>[1]武器表!$R336</f>
        <v>7.7499999999999999E-2</v>
      </c>
      <c r="W336" s="20">
        <f>[1]武器表!$S336</f>
        <v>2.8333333333333335E-2</v>
      </c>
      <c r="X336" s="20">
        <f>[1]武器表!$AB336</f>
        <v>0.27266666666666667</v>
      </c>
      <c r="Y336" s="16">
        <f>[1]武器表!V336</f>
        <v>20</v>
      </c>
      <c r="Z336" s="16">
        <f>[1]武器表!W336</f>
        <v>15</v>
      </c>
      <c r="AA336" s="16">
        <f>[1]武器表!X336</f>
        <v>12</v>
      </c>
      <c r="AB336" s="16">
        <f>[1]武器表!Y336</f>
        <v>20</v>
      </c>
      <c r="AC336" s="16">
        <f>[1]武器表!Z336</f>
        <v>17</v>
      </c>
      <c r="AD336" s="16">
        <f>[1]武器表!AA336</f>
        <v>20</v>
      </c>
      <c r="AE336" s="20">
        <f t="shared" si="75"/>
        <v>0.21813333333333335</v>
      </c>
      <c r="AF336" s="20">
        <f t="shared" si="76"/>
        <v>0.21813333333333335</v>
      </c>
      <c r="AG336" s="20">
        <f t="shared" si="77"/>
        <v>0.21813333333333335</v>
      </c>
      <c r="AH336" s="20">
        <f t="shared" si="78"/>
        <v>0.21813333333333335</v>
      </c>
      <c r="AI336" s="20">
        <f t="shared" si="79"/>
        <v>0.21813333333333335</v>
      </c>
      <c r="AJ336" s="21"/>
    </row>
    <row r="337" spans="2:36" x14ac:dyDescent="0.2">
      <c r="B337" s="16">
        <v>335</v>
      </c>
      <c r="C337" s="16" t="str">
        <f t="shared" ca="1" si="69"/>
        <v>IC1032</v>
      </c>
      <c r="D337" s="16" t="str">
        <f t="shared" ca="1" si="74"/>
        <v>犀利的忏悔重锤</v>
      </c>
      <c r="E337" s="16" t="str">
        <f t="shared" ca="1" si="70"/>
        <v>犀利的</v>
      </c>
      <c r="F337" s="16" t="str">
        <f t="shared" ca="1" si="71"/>
        <v>忏悔</v>
      </c>
      <c r="G337" s="16" t="str">
        <f t="shared" ca="1" si="72"/>
        <v>重锤</v>
      </c>
      <c r="H337" s="16" t="str">
        <f t="shared" si="68"/>
        <v>a</v>
      </c>
      <c r="I337" s="19" t="s">
        <v>26</v>
      </c>
      <c r="J337" s="3" t="s">
        <v>37</v>
      </c>
      <c r="K337" s="16">
        <f t="shared" si="73"/>
        <v>0</v>
      </c>
      <c r="L337" s="16">
        <f t="shared" si="80"/>
        <v>7</v>
      </c>
      <c r="M337" s="16">
        <f>[1]武器表!$I337</f>
        <v>196</v>
      </c>
      <c r="N337" s="16">
        <f>[1]武器表!$J337</f>
        <v>73</v>
      </c>
      <c r="O337" s="16">
        <f>[1]武器表!$K337</f>
        <v>24</v>
      </c>
      <c r="P337" s="16">
        <f>[1]武器表!$L337</f>
        <v>51</v>
      </c>
      <c r="Q337" s="16">
        <f>[1]武器表!$M337</f>
        <v>44</v>
      </c>
      <c r="R337" s="16">
        <f>[1]武器表!$N337</f>
        <v>32</v>
      </c>
      <c r="S337" s="16">
        <f>[1]武器表!$O337</f>
        <v>37</v>
      </c>
      <c r="T337" s="16">
        <f>[1]武器表!$P337</f>
        <v>20</v>
      </c>
      <c r="U337" s="20">
        <f>[1]武器表!$Q337</f>
        <v>0.1</v>
      </c>
      <c r="V337" s="20">
        <f>[1]武器表!$R337</f>
        <v>9.2499999999999999E-2</v>
      </c>
      <c r="W337" s="20">
        <f>[1]武器表!$S337</f>
        <v>3.3333333333333333E-2</v>
      </c>
      <c r="X337" s="20">
        <f>[1]武器表!$AB337</f>
        <v>0.318</v>
      </c>
      <c r="Y337" s="16">
        <f>[1]武器表!V337</f>
        <v>23</v>
      </c>
      <c r="Z337" s="16">
        <f>[1]武器表!W337</f>
        <v>17</v>
      </c>
      <c r="AA337" s="16">
        <f>[1]武器表!X337</f>
        <v>14</v>
      </c>
      <c r="AB337" s="16">
        <f>[1]武器表!Y337</f>
        <v>23</v>
      </c>
      <c r="AC337" s="16">
        <f>[1]武器表!Z337</f>
        <v>20</v>
      </c>
      <c r="AD337" s="16">
        <f>[1]武器表!AA337</f>
        <v>23</v>
      </c>
      <c r="AE337" s="20">
        <f t="shared" si="75"/>
        <v>0.25440000000000002</v>
      </c>
      <c r="AF337" s="20">
        <f t="shared" si="76"/>
        <v>0.25440000000000002</v>
      </c>
      <c r="AG337" s="20">
        <f t="shared" si="77"/>
        <v>0.25440000000000002</v>
      </c>
      <c r="AH337" s="20">
        <f t="shared" si="78"/>
        <v>0.25440000000000002</v>
      </c>
      <c r="AI337" s="20">
        <f t="shared" si="79"/>
        <v>0.25440000000000002</v>
      </c>
      <c r="AJ337" s="21"/>
    </row>
    <row r="338" spans="2:36" x14ac:dyDescent="0.2">
      <c r="B338" s="16">
        <v>336</v>
      </c>
      <c r="C338" s="16" t="str">
        <f t="shared" ca="1" si="69"/>
        <v>IC1016</v>
      </c>
      <c r="D338" s="16" t="str">
        <f t="shared" ca="1" si="74"/>
        <v>精致的智慧重锤</v>
      </c>
      <c r="E338" s="16" t="str">
        <f t="shared" ca="1" si="70"/>
        <v>精致的</v>
      </c>
      <c r="F338" s="16" t="str">
        <f t="shared" ca="1" si="71"/>
        <v>智慧</v>
      </c>
      <c r="G338" s="16" t="str">
        <f t="shared" ca="1" si="72"/>
        <v>重锤</v>
      </c>
      <c r="H338" s="16" t="str">
        <f t="shared" si="68"/>
        <v>a</v>
      </c>
      <c r="I338" s="19" t="s">
        <v>26</v>
      </c>
      <c r="J338" s="3" t="s">
        <v>37</v>
      </c>
      <c r="K338" s="16">
        <f t="shared" si="73"/>
        <v>0</v>
      </c>
      <c r="L338" s="16">
        <f t="shared" si="80"/>
        <v>8</v>
      </c>
      <c r="M338" s="16">
        <f>[1]武器表!$I338</f>
        <v>223</v>
      </c>
      <c r="N338" s="16">
        <f>[1]武器表!$J338</f>
        <v>83</v>
      </c>
      <c r="O338" s="16">
        <f>[1]武器表!$K338</f>
        <v>28</v>
      </c>
      <c r="P338" s="16">
        <f>[1]武器表!$L338</f>
        <v>58</v>
      </c>
      <c r="Q338" s="16">
        <f>[1]武器表!$M338</f>
        <v>51</v>
      </c>
      <c r="R338" s="16">
        <f>[1]武器表!$N338</f>
        <v>37</v>
      </c>
      <c r="S338" s="16">
        <f>[1]武器表!$O338</f>
        <v>42</v>
      </c>
      <c r="T338" s="16">
        <f>[1]武器表!$P338</f>
        <v>23</v>
      </c>
      <c r="U338" s="20">
        <f>[1]武器表!$Q338</f>
        <v>0.115</v>
      </c>
      <c r="V338" s="20">
        <f>[1]武器表!$R338</f>
        <v>0.105</v>
      </c>
      <c r="W338" s="20">
        <f>[1]武器表!$S338</f>
        <v>3.8333333333333337E-2</v>
      </c>
      <c r="X338" s="20">
        <f>[1]武器表!$AB338</f>
        <v>0.36333333333333334</v>
      </c>
      <c r="Y338" s="16">
        <f>[1]武器表!V338</f>
        <v>26</v>
      </c>
      <c r="Z338" s="16">
        <f>[1]武器表!W338</f>
        <v>20</v>
      </c>
      <c r="AA338" s="16">
        <f>[1]武器表!X338</f>
        <v>16</v>
      </c>
      <c r="AB338" s="16">
        <f>[1]武器表!Y338</f>
        <v>26</v>
      </c>
      <c r="AC338" s="16">
        <f>[1]武器表!Z338</f>
        <v>23</v>
      </c>
      <c r="AD338" s="16">
        <f>[1]武器表!AA338</f>
        <v>26</v>
      </c>
      <c r="AE338" s="20">
        <f t="shared" si="75"/>
        <v>0.29066666666666668</v>
      </c>
      <c r="AF338" s="20">
        <f t="shared" si="76"/>
        <v>0.29066666666666668</v>
      </c>
      <c r="AG338" s="20">
        <f t="shared" si="77"/>
        <v>0.29066666666666668</v>
      </c>
      <c r="AH338" s="20">
        <f t="shared" si="78"/>
        <v>0.29066666666666668</v>
      </c>
      <c r="AI338" s="20">
        <f t="shared" si="79"/>
        <v>0.29066666666666668</v>
      </c>
      <c r="AJ338" s="21"/>
    </row>
    <row r="339" spans="2:36" x14ac:dyDescent="0.2">
      <c r="B339" s="16">
        <v>337</v>
      </c>
      <c r="C339" s="16" t="str">
        <f t="shared" ca="1" si="69"/>
        <v>IC1028</v>
      </c>
      <c r="D339" s="16" t="str">
        <f t="shared" ca="1" si="74"/>
        <v>凌厉的水晶锤子</v>
      </c>
      <c r="E339" s="16" t="str">
        <f t="shared" ca="1" si="70"/>
        <v>凌厉的</v>
      </c>
      <c r="F339" s="16" t="str">
        <f t="shared" ca="1" si="71"/>
        <v>水晶</v>
      </c>
      <c r="G339" s="16" t="str">
        <f t="shared" ca="1" si="72"/>
        <v>锤子</v>
      </c>
      <c r="H339" s="16" t="str">
        <f t="shared" si="68"/>
        <v>b</v>
      </c>
      <c r="I339" s="19" t="s">
        <v>26</v>
      </c>
      <c r="J339" s="3" t="s">
        <v>37</v>
      </c>
      <c r="K339" s="16">
        <f t="shared" si="73"/>
        <v>0</v>
      </c>
      <c r="L339" s="16">
        <f t="shared" si="80"/>
        <v>1</v>
      </c>
      <c r="M339" s="16">
        <f>[1]武器表!$I339</f>
        <v>30</v>
      </c>
      <c r="N339" s="16">
        <f>[1]武器表!$J339</f>
        <v>4</v>
      </c>
      <c r="O339" s="16">
        <f>[1]武器表!$K339</f>
        <v>1</v>
      </c>
      <c r="P339" s="16">
        <f>[1]武器表!$L339</f>
        <v>3</v>
      </c>
      <c r="Q339" s="16">
        <f>[1]武器表!$M339</f>
        <v>3</v>
      </c>
      <c r="R339" s="16">
        <f>[1]武器表!$N339</f>
        <v>2</v>
      </c>
      <c r="S339" s="16">
        <f>[1]武器表!$O339</f>
        <v>2</v>
      </c>
      <c r="T339" s="16">
        <f>[1]武器表!$P339</f>
        <v>1</v>
      </c>
      <c r="U339" s="20">
        <f>[1]武器表!$Q339</f>
        <v>5.0000000000000001E-3</v>
      </c>
      <c r="V339" s="20">
        <f>[1]武器表!$R339</f>
        <v>5.0000000000000001E-3</v>
      </c>
      <c r="W339" s="20">
        <f>[1]武器表!$S339</f>
        <v>1.6666666666666666E-3</v>
      </c>
      <c r="X339" s="20">
        <f>[1]武器表!$AB339</f>
        <v>0.08</v>
      </c>
      <c r="Y339" s="16">
        <f>[1]武器表!V339</f>
        <v>1</v>
      </c>
      <c r="Z339" s="16">
        <f>[1]武器表!W339</f>
        <v>1</v>
      </c>
      <c r="AA339" s="16">
        <f>[1]武器表!X339</f>
        <v>1</v>
      </c>
      <c r="AB339" s="16">
        <f>[1]武器表!Y339</f>
        <v>1</v>
      </c>
      <c r="AC339" s="16">
        <f>[1]武器表!Z339</f>
        <v>1</v>
      </c>
      <c r="AD339" s="16">
        <f>[1]武器表!AA339</f>
        <v>1</v>
      </c>
      <c r="AE339" s="20">
        <f t="shared" si="75"/>
        <v>6.4000000000000001E-2</v>
      </c>
      <c r="AF339" s="20">
        <f t="shared" si="76"/>
        <v>6.4000000000000001E-2</v>
      </c>
      <c r="AG339" s="20">
        <f t="shared" si="77"/>
        <v>6.4000000000000001E-2</v>
      </c>
      <c r="AH339" s="20">
        <f t="shared" si="78"/>
        <v>6.4000000000000001E-2</v>
      </c>
      <c r="AI339" s="20">
        <f t="shared" si="79"/>
        <v>6.4000000000000001E-2</v>
      </c>
      <c r="AJ339" s="21"/>
    </row>
    <row r="340" spans="2:36" x14ac:dyDescent="0.2">
      <c r="B340" s="16">
        <v>338</v>
      </c>
      <c r="C340" s="16" t="str">
        <f t="shared" ca="1" si="69"/>
        <v>IC1006</v>
      </c>
      <c r="D340" s="16" t="str">
        <f t="shared" ca="1" si="74"/>
        <v>坚硬的精钢锤子</v>
      </c>
      <c r="E340" s="16" t="str">
        <f t="shared" ca="1" si="70"/>
        <v>坚硬的</v>
      </c>
      <c r="F340" s="16" t="str">
        <f t="shared" ca="1" si="71"/>
        <v>精钢</v>
      </c>
      <c r="G340" s="16" t="str">
        <f t="shared" ca="1" si="72"/>
        <v>锤子</v>
      </c>
      <c r="H340" s="16" t="str">
        <f t="shared" si="68"/>
        <v>b</v>
      </c>
      <c r="I340" s="19" t="s">
        <v>26</v>
      </c>
      <c r="J340" s="3" t="s">
        <v>37</v>
      </c>
      <c r="K340" s="16">
        <f t="shared" si="73"/>
        <v>0</v>
      </c>
      <c r="L340" s="16">
        <f t="shared" si="80"/>
        <v>2</v>
      </c>
      <c r="M340" s="16">
        <f>[1]武器表!$I340</f>
        <v>61</v>
      </c>
      <c r="N340" s="16">
        <f>[1]武器表!$J340</f>
        <v>9</v>
      </c>
      <c r="O340" s="16">
        <f>[1]武器表!$K340</f>
        <v>3</v>
      </c>
      <c r="P340" s="16">
        <f>[1]武器表!$L340</f>
        <v>6</v>
      </c>
      <c r="Q340" s="16">
        <f>[1]武器表!$M340</f>
        <v>5</v>
      </c>
      <c r="R340" s="16">
        <f>[1]武器表!$N340</f>
        <v>4</v>
      </c>
      <c r="S340" s="16">
        <f>[1]武器表!$O340</f>
        <v>4</v>
      </c>
      <c r="T340" s="16">
        <f>[1]武器表!$P340</f>
        <v>2</v>
      </c>
      <c r="U340" s="20">
        <f>[1]武器表!$Q340</f>
        <v>0.01</v>
      </c>
      <c r="V340" s="20">
        <f>[1]武器表!$R340</f>
        <v>0.01</v>
      </c>
      <c r="W340" s="20">
        <f>[1]武器表!$S340</f>
        <v>3.3333333333333331E-3</v>
      </c>
      <c r="X340" s="20">
        <f>[1]武器表!$AB340</f>
        <v>0.08</v>
      </c>
      <c r="Y340" s="16">
        <f>[1]武器表!V340</f>
        <v>3</v>
      </c>
      <c r="Z340" s="16">
        <f>[1]武器表!W340</f>
        <v>2</v>
      </c>
      <c r="AA340" s="16">
        <f>[1]武器表!X340</f>
        <v>2</v>
      </c>
      <c r="AB340" s="16">
        <f>[1]武器表!Y340</f>
        <v>3</v>
      </c>
      <c r="AC340" s="16">
        <f>[1]武器表!Z340</f>
        <v>2</v>
      </c>
      <c r="AD340" s="16">
        <f>[1]武器表!AA340</f>
        <v>3</v>
      </c>
      <c r="AE340" s="20">
        <f t="shared" si="75"/>
        <v>6.4000000000000001E-2</v>
      </c>
      <c r="AF340" s="20">
        <f t="shared" si="76"/>
        <v>6.4000000000000001E-2</v>
      </c>
      <c r="AG340" s="20">
        <f t="shared" si="77"/>
        <v>6.4000000000000001E-2</v>
      </c>
      <c r="AH340" s="20">
        <f t="shared" si="78"/>
        <v>6.4000000000000001E-2</v>
      </c>
      <c r="AI340" s="20">
        <f t="shared" si="79"/>
        <v>6.4000000000000001E-2</v>
      </c>
      <c r="AJ340" s="21"/>
    </row>
    <row r="341" spans="2:36" x14ac:dyDescent="0.2">
      <c r="B341" s="16">
        <v>339</v>
      </c>
      <c r="C341" s="16" t="str">
        <f t="shared" ca="1" si="69"/>
        <v>IC1006</v>
      </c>
      <c r="D341" s="16" t="str">
        <f t="shared" ca="1" si="74"/>
        <v>优质的魔王锤子</v>
      </c>
      <c r="E341" s="16" t="str">
        <f t="shared" ca="1" si="70"/>
        <v>优质的</v>
      </c>
      <c r="F341" s="16" t="str">
        <f t="shared" ca="1" si="71"/>
        <v>魔王</v>
      </c>
      <c r="G341" s="16" t="str">
        <f t="shared" ca="1" si="72"/>
        <v>锤子</v>
      </c>
      <c r="H341" s="16" t="str">
        <f t="shared" si="68"/>
        <v>b</v>
      </c>
      <c r="I341" s="19" t="s">
        <v>26</v>
      </c>
      <c r="J341" s="3" t="s">
        <v>37</v>
      </c>
      <c r="K341" s="16">
        <f t="shared" si="73"/>
        <v>0</v>
      </c>
      <c r="L341" s="16">
        <f t="shared" si="80"/>
        <v>3</v>
      </c>
      <c r="M341" s="16">
        <f>[1]武器表!$I341</f>
        <v>91</v>
      </c>
      <c r="N341" s="16">
        <f>[1]武器表!$J341</f>
        <v>13</v>
      </c>
      <c r="O341" s="16">
        <f>[1]武器表!$K341</f>
        <v>4</v>
      </c>
      <c r="P341" s="16">
        <f>[1]武器表!$L341</f>
        <v>9</v>
      </c>
      <c r="Q341" s="16">
        <f>[1]武器表!$M341</f>
        <v>8</v>
      </c>
      <c r="R341" s="16">
        <f>[1]武器表!$N341</f>
        <v>6</v>
      </c>
      <c r="S341" s="16">
        <f>[1]武器表!$O341</f>
        <v>7</v>
      </c>
      <c r="T341" s="16">
        <f>[1]武器表!$P341</f>
        <v>4</v>
      </c>
      <c r="U341" s="20">
        <f>[1]武器表!$Q341</f>
        <v>0.02</v>
      </c>
      <c r="V341" s="20">
        <f>[1]武器表!$R341</f>
        <v>1.7500000000000002E-2</v>
      </c>
      <c r="W341" s="20">
        <f>[1]武器表!$S341</f>
        <v>6.6666666666666662E-3</v>
      </c>
      <c r="X341" s="20">
        <f>[1]武器表!$AB341</f>
        <v>9.4666666666666663E-2</v>
      </c>
      <c r="Y341" s="16">
        <f>[1]武器表!V341</f>
        <v>4</v>
      </c>
      <c r="Z341" s="16">
        <f>[1]武器表!W341</f>
        <v>3</v>
      </c>
      <c r="AA341" s="16">
        <f>[1]武器表!X341</f>
        <v>3</v>
      </c>
      <c r="AB341" s="16">
        <f>[1]武器表!Y341</f>
        <v>4</v>
      </c>
      <c r="AC341" s="16">
        <f>[1]武器表!Z341</f>
        <v>4</v>
      </c>
      <c r="AD341" s="16">
        <f>[1]武器表!AA341</f>
        <v>4</v>
      </c>
      <c r="AE341" s="20">
        <f t="shared" si="75"/>
        <v>7.5733333333333333E-2</v>
      </c>
      <c r="AF341" s="20">
        <f t="shared" si="76"/>
        <v>7.5733333333333333E-2</v>
      </c>
      <c r="AG341" s="20">
        <f t="shared" si="77"/>
        <v>7.5733333333333333E-2</v>
      </c>
      <c r="AH341" s="20">
        <f t="shared" si="78"/>
        <v>7.5733333333333333E-2</v>
      </c>
      <c r="AI341" s="20">
        <f t="shared" si="79"/>
        <v>7.5733333333333333E-2</v>
      </c>
      <c r="AJ341" s="21"/>
    </row>
    <row r="342" spans="2:36" x14ac:dyDescent="0.2">
      <c r="B342" s="16">
        <v>340</v>
      </c>
      <c r="C342" s="16" t="str">
        <f t="shared" ca="1" si="69"/>
        <v>IC1001</v>
      </c>
      <c r="D342" s="16" t="str">
        <f t="shared" ca="1" si="74"/>
        <v>凌厉的塞尔塔轻锤</v>
      </c>
      <c r="E342" s="16" t="str">
        <f t="shared" ca="1" si="70"/>
        <v>凌厉的</v>
      </c>
      <c r="F342" s="16" t="str">
        <f t="shared" ca="1" si="71"/>
        <v>塞尔塔</v>
      </c>
      <c r="G342" s="16" t="str">
        <f t="shared" ca="1" si="72"/>
        <v>轻锤</v>
      </c>
      <c r="H342" s="16" t="str">
        <f t="shared" si="68"/>
        <v>b</v>
      </c>
      <c r="I342" s="19" t="s">
        <v>26</v>
      </c>
      <c r="J342" s="3" t="s">
        <v>37</v>
      </c>
      <c r="K342" s="16">
        <f t="shared" si="73"/>
        <v>0</v>
      </c>
      <c r="L342" s="16">
        <f t="shared" si="80"/>
        <v>4</v>
      </c>
      <c r="M342" s="16">
        <f>[1]武器表!$I342</f>
        <v>121</v>
      </c>
      <c r="N342" s="16">
        <f>[1]武器表!$J342</f>
        <v>17</v>
      </c>
      <c r="O342" s="16">
        <f>[1]武器表!$K342</f>
        <v>6</v>
      </c>
      <c r="P342" s="16">
        <f>[1]武器表!$L342</f>
        <v>12</v>
      </c>
      <c r="Q342" s="16">
        <f>[1]武器表!$M342</f>
        <v>11</v>
      </c>
      <c r="R342" s="16">
        <f>[1]武器表!$N342</f>
        <v>8</v>
      </c>
      <c r="S342" s="16">
        <f>[1]武器表!$O342</f>
        <v>9</v>
      </c>
      <c r="T342" s="16">
        <f>[1]武器表!$P342</f>
        <v>5</v>
      </c>
      <c r="U342" s="20">
        <f>[1]武器表!$Q342</f>
        <v>2.5000000000000001E-2</v>
      </c>
      <c r="V342" s="20">
        <f>[1]武器表!$R342</f>
        <v>2.2499999999999999E-2</v>
      </c>
      <c r="W342" s="20">
        <f>[1]武器表!$S342</f>
        <v>8.3333333333333332E-3</v>
      </c>
      <c r="X342" s="20">
        <f>[1]武器表!$AB342</f>
        <v>0.126</v>
      </c>
      <c r="Y342" s="16">
        <f>[1]武器表!V342</f>
        <v>6</v>
      </c>
      <c r="Z342" s="16">
        <f>[1]武器表!W342</f>
        <v>4</v>
      </c>
      <c r="AA342" s="16">
        <f>[1]武器表!X342</f>
        <v>3</v>
      </c>
      <c r="AB342" s="16">
        <f>[1]武器表!Y342</f>
        <v>6</v>
      </c>
      <c r="AC342" s="16">
        <f>[1]武器表!Z342</f>
        <v>5</v>
      </c>
      <c r="AD342" s="16">
        <f>[1]武器表!AA342</f>
        <v>6</v>
      </c>
      <c r="AE342" s="20">
        <f t="shared" si="75"/>
        <v>0.1008</v>
      </c>
      <c r="AF342" s="20">
        <f t="shared" si="76"/>
        <v>0.1008</v>
      </c>
      <c r="AG342" s="20">
        <f t="shared" si="77"/>
        <v>0.1008</v>
      </c>
      <c r="AH342" s="20">
        <f t="shared" si="78"/>
        <v>0.1008</v>
      </c>
      <c r="AI342" s="20">
        <f t="shared" si="79"/>
        <v>0.1008</v>
      </c>
      <c r="AJ342" s="21"/>
    </row>
    <row r="343" spans="2:36" x14ac:dyDescent="0.2">
      <c r="B343" s="16">
        <v>341</v>
      </c>
      <c r="C343" s="16" t="str">
        <f t="shared" ca="1" si="69"/>
        <v>IC1001</v>
      </c>
      <c r="D343" s="16" t="str">
        <f t="shared" ca="1" si="74"/>
        <v>发亮的卡尼亚重锤</v>
      </c>
      <c r="E343" s="16" t="str">
        <f t="shared" ca="1" si="70"/>
        <v>发亮的</v>
      </c>
      <c r="F343" s="16" t="str">
        <f t="shared" ca="1" si="71"/>
        <v>卡尼亚</v>
      </c>
      <c r="G343" s="16" t="str">
        <f t="shared" ca="1" si="72"/>
        <v>重锤</v>
      </c>
      <c r="H343" s="16" t="str">
        <f t="shared" si="68"/>
        <v>b</v>
      </c>
      <c r="I343" s="19" t="s">
        <v>26</v>
      </c>
      <c r="J343" s="3" t="s">
        <v>37</v>
      </c>
      <c r="K343" s="16">
        <f t="shared" si="73"/>
        <v>0</v>
      </c>
      <c r="L343" s="16">
        <f t="shared" si="80"/>
        <v>5</v>
      </c>
      <c r="M343" s="16">
        <f>[1]武器表!$I343</f>
        <v>152</v>
      </c>
      <c r="N343" s="16">
        <f>[1]武器表!$J343</f>
        <v>22</v>
      </c>
      <c r="O343" s="16">
        <f>[1]武器表!$K343</f>
        <v>7</v>
      </c>
      <c r="P343" s="16">
        <f>[1]武器表!$L343</f>
        <v>15</v>
      </c>
      <c r="Q343" s="16">
        <f>[1]武器表!$M343</f>
        <v>13</v>
      </c>
      <c r="R343" s="16">
        <f>[1]武器表!$N343</f>
        <v>10</v>
      </c>
      <c r="S343" s="16">
        <f>[1]武器表!$O343</f>
        <v>11</v>
      </c>
      <c r="T343" s="16">
        <f>[1]武器表!$P343</f>
        <v>6</v>
      </c>
      <c r="U343" s="20">
        <f>[1]武器表!$Q343</f>
        <v>0.03</v>
      </c>
      <c r="V343" s="20">
        <f>[1]武器表!$R343</f>
        <v>2.75E-2</v>
      </c>
      <c r="W343" s="20">
        <f>[1]武器表!$S343</f>
        <v>0.01</v>
      </c>
      <c r="X343" s="20">
        <f>[1]武器表!$AB343</f>
        <v>0.15733333333333333</v>
      </c>
      <c r="Y343" s="16">
        <f>[1]武器表!V343</f>
        <v>7</v>
      </c>
      <c r="Z343" s="16">
        <f>[1]武器表!W343</f>
        <v>5</v>
      </c>
      <c r="AA343" s="16">
        <f>[1]武器表!X343</f>
        <v>4</v>
      </c>
      <c r="AB343" s="16">
        <f>[1]武器表!Y343</f>
        <v>7</v>
      </c>
      <c r="AC343" s="16">
        <f>[1]武器表!Z343</f>
        <v>6</v>
      </c>
      <c r="AD343" s="16">
        <f>[1]武器表!AA343</f>
        <v>7</v>
      </c>
      <c r="AE343" s="20">
        <f t="shared" si="75"/>
        <v>0.12586666666666665</v>
      </c>
      <c r="AF343" s="20">
        <f t="shared" si="76"/>
        <v>0.12586666666666665</v>
      </c>
      <c r="AG343" s="20">
        <f t="shared" si="77"/>
        <v>0.12586666666666665</v>
      </c>
      <c r="AH343" s="20">
        <f t="shared" si="78"/>
        <v>0.12586666666666665</v>
      </c>
      <c r="AI343" s="20">
        <f t="shared" si="79"/>
        <v>0.12586666666666665</v>
      </c>
      <c r="AJ343" s="21"/>
    </row>
    <row r="344" spans="2:36" x14ac:dyDescent="0.2">
      <c r="B344" s="16">
        <v>342</v>
      </c>
      <c r="C344" s="16" t="str">
        <f t="shared" ca="1" si="69"/>
        <v>IC1022</v>
      </c>
      <c r="D344" s="16" t="str">
        <f t="shared" ca="1" si="74"/>
        <v>坚硬的虚幻重锤</v>
      </c>
      <c r="E344" s="16" t="str">
        <f t="shared" ca="1" si="70"/>
        <v>坚硬的</v>
      </c>
      <c r="F344" s="16" t="str">
        <f t="shared" ca="1" si="71"/>
        <v>虚幻</v>
      </c>
      <c r="G344" s="16" t="str">
        <f t="shared" ca="1" si="72"/>
        <v>重锤</v>
      </c>
      <c r="H344" s="16" t="str">
        <f t="shared" si="68"/>
        <v>b</v>
      </c>
      <c r="I344" s="19" t="s">
        <v>26</v>
      </c>
      <c r="J344" s="3" t="s">
        <v>37</v>
      </c>
      <c r="K344" s="16">
        <f t="shared" si="73"/>
        <v>0</v>
      </c>
      <c r="L344" s="16">
        <f t="shared" si="80"/>
        <v>6</v>
      </c>
      <c r="M344" s="16">
        <f>[1]武器表!$I344</f>
        <v>182</v>
      </c>
      <c r="N344" s="16">
        <f>[1]武器表!$J344</f>
        <v>26</v>
      </c>
      <c r="O344" s="16">
        <f>[1]武器表!$K344</f>
        <v>9</v>
      </c>
      <c r="P344" s="16">
        <f>[1]武器表!$L344</f>
        <v>18</v>
      </c>
      <c r="Q344" s="16">
        <f>[1]武器表!$M344</f>
        <v>16</v>
      </c>
      <c r="R344" s="16">
        <f>[1]武器表!$N344</f>
        <v>12</v>
      </c>
      <c r="S344" s="16">
        <f>[1]武器表!$O344</f>
        <v>13</v>
      </c>
      <c r="T344" s="16">
        <f>[1]武器表!$P344</f>
        <v>7</v>
      </c>
      <c r="U344" s="20">
        <f>[1]武器表!$Q344</f>
        <v>3.5000000000000003E-2</v>
      </c>
      <c r="V344" s="20">
        <f>[1]武器表!$R344</f>
        <v>3.2500000000000001E-2</v>
      </c>
      <c r="W344" s="20">
        <f>[1]武器表!$S344</f>
        <v>1.1666666666666667E-2</v>
      </c>
      <c r="X344" s="20">
        <f>[1]武器表!$AB344</f>
        <v>0.18866666666666668</v>
      </c>
      <c r="Y344" s="16">
        <f>[1]武器表!V344</f>
        <v>8</v>
      </c>
      <c r="Z344" s="16">
        <f>[1]武器表!W344</f>
        <v>6</v>
      </c>
      <c r="AA344" s="16">
        <f>[1]武器表!X344</f>
        <v>5</v>
      </c>
      <c r="AB344" s="16">
        <f>[1]武器表!Y344</f>
        <v>8</v>
      </c>
      <c r="AC344" s="16">
        <f>[1]武器表!Z344</f>
        <v>7</v>
      </c>
      <c r="AD344" s="16">
        <f>[1]武器表!AA344</f>
        <v>8</v>
      </c>
      <c r="AE344" s="20">
        <f t="shared" si="75"/>
        <v>0.15093333333333336</v>
      </c>
      <c r="AF344" s="20">
        <f t="shared" si="76"/>
        <v>0.15093333333333336</v>
      </c>
      <c r="AG344" s="20">
        <f t="shared" si="77"/>
        <v>0.15093333333333336</v>
      </c>
      <c r="AH344" s="20">
        <f t="shared" si="78"/>
        <v>0.15093333333333336</v>
      </c>
      <c r="AI344" s="20">
        <f t="shared" si="79"/>
        <v>0.15093333333333336</v>
      </c>
      <c r="AJ344" s="21"/>
    </row>
    <row r="345" spans="2:36" x14ac:dyDescent="0.2">
      <c r="B345" s="16">
        <v>343</v>
      </c>
      <c r="C345" s="16" t="str">
        <f t="shared" ca="1" si="69"/>
        <v>IC1006</v>
      </c>
      <c r="D345" s="16" t="str">
        <f t="shared" ca="1" si="74"/>
        <v>优质的混乱轻锤</v>
      </c>
      <c r="E345" s="16" t="str">
        <f t="shared" ca="1" si="70"/>
        <v>优质的</v>
      </c>
      <c r="F345" s="16" t="str">
        <f t="shared" ca="1" si="71"/>
        <v>混乱</v>
      </c>
      <c r="G345" s="16" t="str">
        <f t="shared" ca="1" si="72"/>
        <v>轻锤</v>
      </c>
      <c r="H345" s="16" t="str">
        <f t="shared" si="68"/>
        <v>b</v>
      </c>
      <c r="I345" s="19" t="s">
        <v>26</v>
      </c>
      <c r="J345" s="3" t="s">
        <v>37</v>
      </c>
      <c r="K345" s="16">
        <f t="shared" si="73"/>
        <v>0</v>
      </c>
      <c r="L345" s="16">
        <f t="shared" si="80"/>
        <v>7</v>
      </c>
      <c r="M345" s="16">
        <f>[1]武器表!$I345</f>
        <v>213</v>
      </c>
      <c r="N345" s="16">
        <f>[1]武器表!$J345</f>
        <v>30</v>
      </c>
      <c r="O345" s="16">
        <f>[1]武器表!$K345</f>
        <v>10</v>
      </c>
      <c r="P345" s="16">
        <f>[1]武器表!$L345</f>
        <v>21</v>
      </c>
      <c r="Q345" s="16">
        <f>[1]武器表!$M345</f>
        <v>18</v>
      </c>
      <c r="R345" s="16">
        <f>[1]武器表!$N345</f>
        <v>13</v>
      </c>
      <c r="S345" s="16">
        <f>[1]武器表!$O345</f>
        <v>15</v>
      </c>
      <c r="T345" s="16">
        <f>[1]武器表!$P345</f>
        <v>8</v>
      </c>
      <c r="U345" s="20">
        <f>[1]武器表!$Q345</f>
        <v>0.04</v>
      </c>
      <c r="V345" s="20">
        <f>[1]武器表!$R345</f>
        <v>3.7499999999999999E-2</v>
      </c>
      <c r="W345" s="20">
        <f>[1]武器表!$S345</f>
        <v>1.3333333333333332E-2</v>
      </c>
      <c r="X345" s="20">
        <f>[1]武器表!$AB345</f>
        <v>0.21866666666666668</v>
      </c>
      <c r="Y345" s="16">
        <f>[1]武器表!V345</f>
        <v>10</v>
      </c>
      <c r="Z345" s="16">
        <f>[1]武器表!W345</f>
        <v>7</v>
      </c>
      <c r="AA345" s="16">
        <f>[1]武器表!X345</f>
        <v>6</v>
      </c>
      <c r="AB345" s="16">
        <f>[1]武器表!Y345</f>
        <v>10</v>
      </c>
      <c r="AC345" s="16">
        <f>[1]武器表!Z345</f>
        <v>8</v>
      </c>
      <c r="AD345" s="16">
        <f>[1]武器表!AA345</f>
        <v>10</v>
      </c>
      <c r="AE345" s="20">
        <f t="shared" si="75"/>
        <v>0.17493333333333336</v>
      </c>
      <c r="AF345" s="20">
        <f t="shared" si="76"/>
        <v>0.17493333333333336</v>
      </c>
      <c r="AG345" s="20">
        <f t="shared" si="77"/>
        <v>0.17493333333333336</v>
      </c>
      <c r="AH345" s="20">
        <f t="shared" si="78"/>
        <v>0.17493333333333336</v>
      </c>
      <c r="AI345" s="20">
        <f t="shared" si="79"/>
        <v>0.17493333333333336</v>
      </c>
      <c r="AJ345" s="21"/>
    </row>
    <row r="346" spans="2:36" x14ac:dyDescent="0.2">
      <c r="B346" s="16">
        <v>344</v>
      </c>
      <c r="C346" s="16" t="str">
        <f t="shared" ca="1" si="69"/>
        <v>IC1033</v>
      </c>
      <c r="D346" s="16" t="str">
        <f t="shared" ca="1" si="74"/>
        <v>坚硬的玄铁重锤</v>
      </c>
      <c r="E346" s="16" t="str">
        <f t="shared" ca="1" si="70"/>
        <v>坚硬的</v>
      </c>
      <c r="F346" s="16" t="str">
        <f t="shared" ca="1" si="71"/>
        <v>玄铁</v>
      </c>
      <c r="G346" s="16" t="str">
        <f t="shared" ca="1" si="72"/>
        <v>重锤</v>
      </c>
      <c r="H346" s="16" t="str">
        <f t="shared" si="68"/>
        <v>b</v>
      </c>
      <c r="I346" s="19" t="s">
        <v>26</v>
      </c>
      <c r="J346" s="3" t="s">
        <v>37</v>
      </c>
      <c r="K346" s="16">
        <f t="shared" si="73"/>
        <v>0</v>
      </c>
      <c r="L346" s="16">
        <f t="shared" si="80"/>
        <v>8</v>
      </c>
      <c r="M346" s="16">
        <f>[1]武器表!$I346</f>
        <v>243</v>
      </c>
      <c r="N346" s="16">
        <f>[1]武器表!$J346</f>
        <v>35</v>
      </c>
      <c r="O346" s="16">
        <f>[1]武器表!$K346</f>
        <v>12</v>
      </c>
      <c r="P346" s="16">
        <f>[1]武器表!$L346</f>
        <v>24</v>
      </c>
      <c r="Q346" s="16">
        <f>[1]武器表!$M346</f>
        <v>21</v>
      </c>
      <c r="R346" s="16">
        <f>[1]武器表!$N346</f>
        <v>15</v>
      </c>
      <c r="S346" s="16">
        <f>[1]武器表!$O346</f>
        <v>17</v>
      </c>
      <c r="T346" s="16">
        <f>[1]武器表!$P346</f>
        <v>10</v>
      </c>
      <c r="U346" s="20">
        <f>[1]武器表!$Q346</f>
        <v>0.05</v>
      </c>
      <c r="V346" s="20">
        <f>[1]武器表!$R346</f>
        <v>4.2500000000000003E-2</v>
      </c>
      <c r="W346" s="20">
        <f>[1]武器表!$S346</f>
        <v>1.6666666666666666E-2</v>
      </c>
      <c r="X346" s="20">
        <f>[1]武器表!$AB346</f>
        <v>0.25133333333333335</v>
      </c>
      <c r="Y346" s="16">
        <f>[1]武器表!V346</f>
        <v>11</v>
      </c>
      <c r="Z346" s="16">
        <f>[1]武器表!W346</f>
        <v>8</v>
      </c>
      <c r="AA346" s="16">
        <f>[1]武器表!X346</f>
        <v>7</v>
      </c>
      <c r="AB346" s="16">
        <f>[1]武器表!Y346</f>
        <v>11</v>
      </c>
      <c r="AC346" s="16">
        <f>[1]武器表!Z346</f>
        <v>10</v>
      </c>
      <c r="AD346" s="16">
        <f>[1]武器表!AA346</f>
        <v>11</v>
      </c>
      <c r="AE346" s="20">
        <f t="shared" si="75"/>
        <v>0.2010666666666667</v>
      </c>
      <c r="AF346" s="20">
        <f t="shared" si="76"/>
        <v>0.2010666666666667</v>
      </c>
      <c r="AG346" s="20">
        <f t="shared" si="77"/>
        <v>0.2010666666666667</v>
      </c>
      <c r="AH346" s="20">
        <f t="shared" si="78"/>
        <v>0.2010666666666667</v>
      </c>
      <c r="AI346" s="20">
        <f t="shared" si="79"/>
        <v>0.2010666666666667</v>
      </c>
      <c r="AJ346" s="21"/>
    </row>
    <row r="347" spans="2:36" x14ac:dyDescent="0.2">
      <c r="B347" s="16">
        <v>345</v>
      </c>
      <c r="C347" s="16" t="str">
        <f t="shared" ca="1" si="69"/>
        <v>IC1016</v>
      </c>
      <c r="D347" s="16" t="str">
        <f t="shared" ca="1" si="74"/>
        <v>一般的晨曦重锤</v>
      </c>
      <c r="E347" s="16" t="str">
        <f t="shared" ca="1" si="70"/>
        <v>一般的</v>
      </c>
      <c r="F347" s="16" t="str">
        <f t="shared" ca="1" si="71"/>
        <v>晨曦</v>
      </c>
      <c r="G347" s="16" t="str">
        <f t="shared" ca="1" si="72"/>
        <v>重锤</v>
      </c>
      <c r="H347" s="16" t="str">
        <f t="shared" si="68"/>
        <v>c</v>
      </c>
      <c r="I347" s="19" t="s">
        <v>26</v>
      </c>
      <c r="J347" s="3" t="s">
        <v>37</v>
      </c>
      <c r="K347" s="16">
        <f t="shared" si="73"/>
        <v>0</v>
      </c>
      <c r="L347" s="16">
        <f t="shared" si="80"/>
        <v>1</v>
      </c>
      <c r="M347" s="16">
        <f>[1]武器表!$I347</f>
        <v>35</v>
      </c>
      <c r="N347" s="16">
        <f>[1]武器表!$J347</f>
        <v>0</v>
      </c>
      <c r="O347" s="16">
        <f>[1]武器表!$K347</f>
        <v>0</v>
      </c>
      <c r="P347" s="16">
        <f>[1]武器表!$L347</f>
        <v>0</v>
      </c>
      <c r="Q347" s="16">
        <f>[1]武器表!$M347</f>
        <v>0</v>
      </c>
      <c r="R347" s="16">
        <f>[1]武器表!$N347</f>
        <v>0</v>
      </c>
      <c r="S347" s="16">
        <f>[1]武器表!$O347</f>
        <v>0</v>
      </c>
      <c r="T347" s="16">
        <f>[1]武器表!$P347</f>
        <v>0</v>
      </c>
      <c r="U347" s="20">
        <f>[1]武器表!$Q347</f>
        <v>0</v>
      </c>
      <c r="V347" s="20">
        <f>[1]武器表!$R347</f>
        <v>0</v>
      </c>
      <c r="W347" s="20">
        <f>[1]武器表!$S347</f>
        <v>0</v>
      </c>
      <c r="X347" s="20">
        <f>[1]武器表!$AB347</f>
        <v>0</v>
      </c>
      <c r="Y347" s="16">
        <f>[1]武器表!V347</f>
        <v>0</v>
      </c>
      <c r="Z347" s="16">
        <f>[1]武器表!W347</f>
        <v>0</v>
      </c>
      <c r="AA347" s="16">
        <f>[1]武器表!X347</f>
        <v>0</v>
      </c>
      <c r="AB347" s="16">
        <f>[1]武器表!Y347</f>
        <v>0</v>
      </c>
      <c r="AC347" s="16">
        <f>[1]武器表!Z347</f>
        <v>0</v>
      </c>
      <c r="AD347" s="16">
        <f>[1]武器表!AA347</f>
        <v>0</v>
      </c>
      <c r="AE347" s="20">
        <f t="shared" si="75"/>
        <v>0</v>
      </c>
      <c r="AF347" s="20">
        <f t="shared" si="76"/>
        <v>0</v>
      </c>
      <c r="AG347" s="20">
        <f t="shared" si="77"/>
        <v>0</v>
      </c>
      <c r="AH347" s="20">
        <f t="shared" si="78"/>
        <v>0</v>
      </c>
      <c r="AI347" s="20">
        <f t="shared" si="79"/>
        <v>0</v>
      </c>
      <c r="AJ347" s="21"/>
    </row>
    <row r="348" spans="2:36" x14ac:dyDescent="0.2">
      <c r="B348" s="16">
        <v>346</v>
      </c>
      <c r="C348" s="16" t="str">
        <f t="shared" ca="1" si="69"/>
        <v>IC1028</v>
      </c>
      <c r="D348" s="16" t="str">
        <f t="shared" ca="1" si="74"/>
        <v>普通的女神轻锤</v>
      </c>
      <c r="E348" s="16" t="str">
        <f t="shared" ca="1" si="70"/>
        <v>普通的</v>
      </c>
      <c r="F348" s="16" t="str">
        <f t="shared" ca="1" si="71"/>
        <v>女神</v>
      </c>
      <c r="G348" s="16" t="str">
        <f t="shared" ca="1" si="72"/>
        <v>轻锤</v>
      </c>
      <c r="H348" s="16" t="str">
        <f t="shared" si="68"/>
        <v>c</v>
      </c>
      <c r="I348" s="19" t="s">
        <v>26</v>
      </c>
      <c r="J348" s="3" t="s">
        <v>37</v>
      </c>
      <c r="K348" s="16">
        <f t="shared" si="73"/>
        <v>0</v>
      </c>
      <c r="L348" s="16">
        <f t="shared" si="80"/>
        <v>2</v>
      </c>
      <c r="M348" s="16">
        <f>[1]武器表!$I348</f>
        <v>69</v>
      </c>
      <c r="N348" s="16">
        <f>[1]武器表!$J348</f>
        <v>0</v>
      </c>
      <c r="O348" s="16">
        <f>[1]武器表!$K348</f>
        <v>0</v>
      </c>
      <c r="P348" s="16">
        <f>[1]武器表!$L348</f>
        <v>0</v>
      </c>
      <c r="Q348" s="16">
        <f>[1]武器表!$M348</f>
        <v>0</v>
      </c>
      <c r="R348" s="16">
        <f>[1]武器表!$N348</f>
        <v>0</v>
      </c>
      <c r="S348" s="16">
        <f>[1]武器表!$O348</f>
        <v>0</v>
      </c>
      <c r="T348" s="16">
        <f>[1]武器表!$P348</f>
        <v>0</v>
      </c>
      <c r="U348" s="20">
        <f>[1]武器表!$Q348</f>
        <v>0</v>
      </c>
      <c r="V348" s="20">
        <f>[1]武器表!$R348</f>
        <v>0</v>
      </c>
      <c r="W348" s="20">
        <f>[1]武器表!$S348</f>
        <v>0</v>
      </c>
      <c r="X348" s="20">
        <f>[1]武器表!$AB348</f>
        <v>0</v>
      </c>
      <c r="Y348" s="16">
        <f>[1]武器表!V348</f>
        <v>0</v>
      </c>
      <c r="Z348" s="16">
        <f>[1]武器表!W348</f>
        <v>0</v>
      </c>
      <c r="AA348" s="16">
        <f>[1]武器表!X348</f>
        <v>0</v>
      </c>
      <c r="AB348" s="16">
        <f>[1]武器表!Y348</f>
        <v>0</v>
      </c>
      <c r="AC348" s="16">
        <f>[1]武器表!Z348</f>
        <v>0</v>
      </c>
      <c r="AD348" s="16">
        <f>[1]武器表!AA348</f>
        <v>0</v>
      </c>
      <c r="AE348" s="20">
        <f t="shared" si="75"/>
        <v>0</v>
      </c>
      <c r="AF348" s="20">
        <f t="shared" si="76"/>
        <v>0</v>
      </c>
      <c r="AG348" s="20">
        <f t="shared" si="77"/>
        <v>0</v>
      </c>
      <c r="AH348" s="20">
        <f t="shared" si="78"/>
        <v>0</v>
      </c>
      <c r="AI348" s="20">
        <f t="shared" si="79"/>
        <v>0</v>
      </c>
      <c r="AJ348" s="21"/>
    </row>
    <row r="349" spans="2:36" x14ac:dyDescent="0.2">
      <c r="B349" s="16">
        <v>347</v>
      </c>
      <c r="C349" s="16" t="str">
        <f t="shared" ca="1" si="69"/>
        <v>IC1006</v>
      </c>
      <c r="D349" s="16" t="str">
        <f t="shared" ca="1" si="74"/>
        <v>初级的魔王轻锤</v>
      </c>
      <c r="E349" s="16" t="str">
        <f t="shared" ca="1" si="70"/>
        <v>初级的</v>
      </c>
      <c r="F349" s="16" t="str">
        <f t="shared" ca="1" si="71"/>
        <v>魔王</v>
      </c>
      <c r="G349" s="16" t="str">
        <f t="shared" ca="1" si="72"/>
        <v>轻锤</v>
      </c>
      <c r="H349" s="16" t="str">
        <f t="shared" si="68"/>
        <v>c</v>
      </c>
      <c r="I349" s="19" t="s">
        <v>26</v>
      </c>
      <c r="J349" s="3" t="s">
        <v>37</v>
      </c>
      <c r="K349" s="16">
        <f t="shared" si="73"/>
        <v>0</v>
      </c>
      <c r="L349" s="16">
        <f t="shared" si="80"/>
        <v>3</v>
      </c>
      <c r="M349" s="16">
        <f>[1]武器表!$I349</f>
        <v>104</v>
      </c>
      <c r="N349" s="16">
        <f>[1]武器表!$J349</f>
        <v>0</v>
      </c>
      <c r="O349" s="16">
        <f>[1]武器表!$K349</f>
        <v>0</v>
      </c>
      <c r="P349" s="16">
        <f>[1]武器表!$L349</f>
        <v>0</v>
      </c>
      <c r="Q349" s="16">
        <f>[1]武器表!$M349</f>
        <v>0</v>
      </c>
      <c r="R349" s="16">
        <f>[1]武器表!$N349</f>
        <v>0</v>
      </c>
      <c r="S349" s="16">
        <f>[1]武器表!$O349</f>
        <v>0</v>
      </c>
      <c r="T349" s="16">
        <f>[1]武器表!$P349</f>
        <v>0</v>
      </c>
      <c r="U349" s="20">
        <f>[1]武器表!$Q349</f>
        <v>0</v>
      </c>
      <c r="V349" s="20">
        <f>[1]武器表!$R349</f>
        <v>0</v>
      </c>
      <c r="W349" s="20">
        <f>[1]武器表!$S349</f>
        <v>0</v>
      </c>
      <c r="X349" s="20">
        <f>[1]武器表!$AB349</f>
        <v>0</v>
      </c>
      <c r="Y349" s="16">
        <f>[1]武器表!V349</f>
        <v>0</v>
      </c>
      <c r="Z349" s="16">
        <f>[1]武器表!W349</f>
        <v>0</v>
      </c>
      <c r="AA349" s="16">
        <f>[1]武器表!X349</f>
        <v>0</v>
      </c>
      <c r="AB349" s="16">
        <f>[1]武器表!Y349</f>
        <v>0</v>
      </c>
      <c r="AC349" s="16">
        <f>[1]武器表!Z349</f>
        <v>0</v>
      </c>
      <c r="AD349" s="16">
        <f>[1]武器表!AA349</f>
        <v>0</v>
      </c>
      <c r="AE349" s="20">
        <f t="shared" si="75"/>
        <v>0</v>
      </c>
      <c r="AF349" s="20">
        <f t="shared" si="76"/>
        <v>0</v>
      </c>
      <c r="AG349" s="20">
        <f t="shared" si="77"/>
        <v>0</v>
      </c>
      <c r="AH349" s="20">
        <f t="shared" si="78"/>
        <v>0</v>
      </c>
      <c r="AI349" s="20">
        <f t="shared" si="79"/>
        <v>0</v>
      </c>
      <c r="AJ349" s="21"/>
    </row>
    <row r="350" spans="2:36" x14ac:dyDescent="0.2">
      <c r="B350" s="16">
        <v>348</v>
      </c>
      <c r="C350" s="16" t="str">
        <f t="shared" ca="1" si="69"/>
        <v>IC1016</v>
      </c>
      <c r="D350" s="16" t="str">
        <f t="shared" ca="1" si="74"/>
        <v>一般的卡尼亚锤子</v>
      </c>
      <c r="E350" s="16" t="str">
        <f t="shared" ca="1" si="70"/>
        <v>一般的</v>
      </c>
      <c r="F350" s="16" t="str">
        <f t="shared" ca="1" si="71"/>
        <v>卡尼亚</v>
      </c>
      <c r="G350" s="16" t="str">
        <f t="shared" ca="1" si="72"/>
        <v>锤子</v>
      </c>
      <c r="H350" s="16" t="str">
        <f t="shared" si="68"/>
        <v>c</v>
      </c>
      <c r="I350" s="19" t="s">
        <v>26</v>
      </c>
      <c r="J350" s="3" t="s">
        <v>37</v>
      </c>
      <c r="K350" s="16">
        <f t="shared" si="73"/>
        <v>0</v>
      </c>
      <c r="L350" s="16">
        <f t="shared" si="80"/>
        <v>4</v>
      </c>
      <c r="M350" s="16">
        <f>[1]武器表!$I350</f>
        <v>138</v>
      </c>
      <c r="N350" s="16">
        <f>[1]武器表!$J350</f>
        <v>0</v>
      </c>
      <c r="O350" s="16">
        <f>[1]武器表!$K350</f>
        <v>0</v>
      </c>
      <c r="P350" s="16">
        <f>[1]武器表!$L350</f>
        <v>0</v>
      </c>
      <c r="Q350" s="16">
        <f>[1]武器表!$M350</f>
        <v>0</v>
      </c>
      <c r="R350" s="16">
        <f>[1]武器表!$N350</f>
        <v>0</v>
      </c>
      <c r="S350" s="16">
        <f>[1]武器表!$O350</f>
        <v>0</v>
      </c>
      <c r="T350" s="16">
        <f>[1]武器表!$P350</f>
        <v>0</v>
      </c>
      <c r="U350" s="20">
        <f>[1]武器表!$Q350</f>
        <v>0</v>
      </c>
      <c r="V350" s="20">
        <f>[1]武器表!$R350</f>
        <v>0</v>
      </c>
      <c r="W350" s="20">
        <f>[1]武器表!$S350</f>
        <v>0</v>
      </c>
      <c r="X350" s="20">
        <f>[1]武器表!$AB350</f>
        <v>0</v>
      </c>
      <c r="Y350" s="16">
        <f>[1]武器表!V350</f>
        <v>0</v>
      </c>
      <c r="Z350" s="16">
        <f>[1]武器表!W350</f>
        <v>0</v>
      </c>
      <c r="AA350" s="16">
        <f>[1]武器表!X350</f>
        <v>0</v>
      </c>
      <c r="AB350" s="16">
        <f>[1]武器表!Y350</f>
        <v>0</v>
      </c>
      <c r="AC350" s="16">
        <f>[1]武器表!Z350</f>
        <v>0</v>
      </c>
      <c r="AD350" s="16">
        <f>[1]武器表!AA350</f>
        <v>0</v>
      </c>
      <c r="AE350" s="20">
        <f t="shared" si="75"/>
        <v>0</v>
      </c>
      <c r="AF350" s="20">
        <f t="shared" si="76"/>
        <v>0</v>
      </c>
      <c r="AG350" s="20">
        <f t="shared" si="77"/>
        <v>0</v>
      </c>
      <c r="AH350" s="20">
        <f t="shared" si="78"/>
        <v>0</v>
      </c>
      <c r="AI350" s="20">
        <f t="shared" si="79"/>
        <v>0</v>
      </c>
      <c r="AJ350" s="21"/>
    </row>
    <row r="351" spans="2:36" x14ac:dyDescent="0.2">
      <c r="B351" s="16">
        <v>349</v>
      </c>
      <c r="C351" s="16" t="str">
        <f t="shared" ca="1" si="69"/>
        <v>IC1016</v>
      </c>
      <c r="D351" s="16" t="str">
        <f t="shared" ca="1" si="74"/>
        <v>破旧的女神锤子</v>
      </c>
      <c r="E351" s="16" t="str">
        <f t="shared" ca="1" si="70"/>
        <v>破旧的</v>
      </c>
      <c r="F351" s="16" t="str">
        <f t="shared" ca="1" si="71"/>
        <v>女神</v>
      </c>
      <c r="G351" s="16" t="str">
        <f t="shared" ca="1" si="72"/>
        <v>锤子</v>
      </c>
      <c r="H351" s="16" t="str">
        <f t="shared" si="68"/>
        <v>c</v>
      </c>
      <c r="I351" s="19" t="s">
        <v>26</v>
      </c>
      <c r="J351" s="3" t="s">
        <v>37</v>
      </c>
      <c r="K351" s="16">
        <f t="shared" si="73"/>
        <v>0</v>
      </c>
      <c r="L351" s="16">
        <f t="shared" si="80"/>
        <v>5</v>
      </c>
      <c r="M351" s="16">
        <f>[1]武器表!$I351</f>
        <v>173</v>
      </c>
      <c r="N351" s="16">
        <f>[1]武器表!$J351</f>
        <v>0</v>
      </c>
      <c r="O351" s="16">
        <f>[1]武器表!$K351</f>
        <v>0</v>
      </c>
      <c r="P351" s="16">
        <f>[1]武器表!$L351</f>
        <v>0</v>
      </c>
      <c r="Q351" s="16">
        <f>[1]武器表!$M351</f>
        <v>0</v>
      </c>
      <c r="R351" s="16">
        <f>[1]武器表!$N351</f>
        <v>0</v>
      </c>
      <c r="S351" s="16">
        <f>[1]武器表!$O351</f>
        <v>0</v>
      </c>
      <c r="T351" s="16">
        <f>[1]武器表!$P351</f>
        <v>0</v>
      </c>
      <c r="U351" s="20">
        <f>[1]武器表!$Q351</f>
        <v>0</v>
      </c>
      <c r="V351" s="20">
        <f>[1]武器表!$R351</f>
        <v>0</v>
      </c>
      <c r="W351" s="20">
        <f>[1]武器表!$S351</f>
        <v>0</v>
      </c>
      <c r="X351" s="20">
        <f>[1]武器表!$AB351</f>
        <v>0</v>
      </c>
      <c r="Y351" s="16">
        <f>[1]武器表!V351</f>
        <v>0</v>
      </c>
      <c r="Z351" s="16">
        <f>[1]武器表!W351</f>
        <v>0</v>
      </c>
      <c r="AA351" s="16">
        <f>[1]武器表!X351</f>
        <v>0</v>
      </c>
      <c r="AB351" s="16">
        <f>[1]武器表!Y351</f>
        <v>0</v>
      </c>
      <c r="AC351" s="16">
        <f>[1]武器表!Z351</f>
        <v>0</v>
      </c>
      <c r="AD351" s="16">
        <f>[1]武器表!AA351</f>
        <v>0</v>
      </c>
      <c r="AE351" s="20">
        <f t="shared" si="75"/>
        <v>0</v>
      </c>
      <c r="AF351" s="20">
        <f t="shared" si="76"/>
        <v>0</v>
      </c>
      <c r="AG351" s="20">
        <f t="shared" si="77"/>
        <v>0</v>
      </c>
      <c r="AH351" s="20">
        <f t="shared" si="78"/>
        <v>0</v>
      </c>
      <c r="AI351" s="20">
        <f t="shared" si="79"/>
        <v>0</v>
      </c>
      <c r="AJ351" s="21"/>
    </row>
    <row r="352" spans="2:36" x14ac:dyDescent="0.2">
      <c r="B352" s="16">
        <v>350</v>
      </c>
      <c r="C352" s="16" t="str">
        <f t="shared" ca="1" si="69"/>
        <v>IC1032</v>
      </c>
      <c r="D352" s="16" t="str">
        <f t="shared" ca="1" si="74"/>
        <v>一般的卡尼亚锤子</v>
      </c>
      <c r="E352" s="16" t="str">
        <f t="shared" ca="1" si="70"/>
        <v>一般的</v>
      </c>
      <c r="F352" s="16" t="str">
        <f t="shared" ca="1" si="71"/>
        <v>卡尼亚</v>
      </c>
      <c r="G352" s="16" t="str">
        <f t="shared" ca="1" si="72"/>
        <v>锤子</v>
      </c>
      <c r="H352" s="16" t="str">
        <f t="shared" si="68"/>
        <v>c</v>
      </c>
      <c r="I352" s="19" t="s">
        <v>26</v>
      </c>
      <c r="J352" s="3" t="s">
        <v>37</v>
      </c>
      <c r="K352" s="16">
        <f t="shared" si="73"/>
        <v>0</v>
      </c>
      <c r="L352" s="16">
        <f t="shared" si="80"/>
        <v>6</v>
      </c>
      <c r="M352" s="16">
        <f>[1]武器表!$I352</f>
        <v>208</v>
      </c>
      <c r="N352" s="16">
        <f>[1]武器表!$J352</f>
        <v>0</v>
      </c>
      <c r="O352" s="16">
        <f>[1]武器表!$K352</f>
        <v>0</v>
      </c>
      <c r="P352" s="16">
        <f>[1]武器表!$L352</f>
        <v>0</v>
      </c>
      <c r="Q352" s="16">
        <f>[1]武器表!$M352</f>
        <v>0</v>
      </c>
      <c r="R352" s="16">
        <f>[1]武器表!$N352</f>
        <v>0</v>
      </c>
      <c r="S352" s="16">
        <f>[1]武器表!$O352</f>
        <v>0</v>
      </c>
      <c r="T352" s="16">
        <f>[1]武器表!$P352</f>
        <v>0</v>
      </c>
      <c r="U352" s="20">
        <f>[1]武器表!$Q352</f>
        <v>0</v>
      </c>
      <c r="V352" s="20">
        <f>[1]武器表!$R352</f>
        <v>0</v>
      </c>
      <c r="W352" s="20">
        <f>[1]武器表!$S352</f>
        <v>0</v>
      </c>
      <c r="X352" s="20">
        <f>[1]武器表!$AB352</f>
        <v>0</v>
      </c>
      <c r="Y352" s="16">
        <f>[1]武器表!V352</f>
        <v>0</v>
      </c>
      <c r="Z352" s="16">
        <f>[1]武器表!W352</f>
        <v>0</v>
      </c>
      <c r="AA352" s="16">
        <f>[1]武器表!X352</f>
        <v>0</v>
      </c>
      <c r="AB352" s="16">
        <f>[1]武器表!Y352</f>
        <v>0</v>
      </c>
      <c r="AC352" s="16">
        <f>[1]武器表!Z352</f>
        <v>0</v>
      </c>
      <c r="AD352" s="16">
        <f>[1]武器表!AA352</f>
        <v>0</v>
      </c>
      <c r="AE352" s="20">
        <f t="shared" si="75"/>
        <v>0</v>
      </c>
      <c r="AF352" s="20">
        <f t="shared" si="76"/>
        <v>0</v>
      </c>
      <c r="AG352" s="20">
        <f t="shared" si="77"/>
        <v>0</v>
      </c>
      <c r="AH352" s="20">
        <f t="shared" si="78"/>
        <v>0</v>
      </c>
      <c r="AI352" s="20">
        <f t="shared" si="79"/>
        <v>0</v>
      </c>
      <c r="AJ352" s="21"/>
    </row>
    <row r="353" spans="2:36" x14ac:dyDescent="0.2">
      <c r="B353" s="16">
        <v>351</v>
      </c>
      <c r="C353" s="16" t="str">
        <f t="shared" ca="1" si="69"/>
        <v>IC1001</v>
      </c>
      <c r="D353" s="16" t="str">
        <f t="shared" ca="1" si="74"/>
        <v>初级的空灵重锤</v>
      </c>
      <c r="E353" s="16" t="str">
        <f t="shared" ca="1" si="70"/>
        <v>初级的</v>
      </c>
      <c r="F353" s="16" t="str">
        <f t="shared" ca="1" si="71"/>
        <v>空灵</v>
      </c>
      <c r="G353" s="16" t="str">
        <f t="shared" ca="1" si="72"/>
        <v>重锤</v>
      </c>
      <c r="H353" s="16" t="str">
        <f t="shared" si="68"/>
        <v>c</v>
      </c>
      <c r="I353" s="19" t="s">
        <v>26</v>
      </c>
      <c r="J353" s="3" t="s">
        <v>37</v>
      </c>
      <c r="K353" s="16">
        <f t="shared" si="73"/>
        <v>0</v>
      </c>
      <c r="L353" s="16">
        <f t="shared" si="80"/>
        <v>7</v>
      </c>
      <c r="M353" s="16">
        <f>[1]武器表!$I353</f>
        <v>242</v>
      </c>
      <c r="N353" s="16">
        <f>[1]武器表!$J353</f>
        <v>0</v>
      </c>
      <c r="O353" s="16">
        <f>[1]武器表!$K353</f>
        <v>0</v>
      </c>
      <c r="P353" s="16">
        <f>[1]武器表!$L353</f>
        <v>0</v>
      </c>
      <c r="Q353" s="16">
        <f>[1]武器表!$M353</f>
        <v>0</v>
      </c>
      <c r="R353" s="16">
        <f>[1]武器表!$N353</f>
        <v>0</v>
      </c>
      <c r="S353" s="16">
        <f>[1]武器表!$O353</f>
        <v>0</v>
      </c>
      <c r="T353" s="16">
        <f>[1]武器表!$P353</f>
        <v>0</v>
      </c>
      <c r="U353" s="20">
        <f>[1]武器表!$Q353</f>
        <v>0</v>
      </c>
      <c r="V353" s="20">
        <f>[1]武器表!$R353</f>
        <v>0</v>
      </c>
      <c r="W353" s="20">
        <f>[1]武器表!$S353</f>
        <v>0</v>
      </c>
      <c r="X353" s="20">
        <f>[1]武器表!$AB353</f>
        <v>0</v>
      </c>
      <c r="Y353" s="16">
        <f>[1]武器表!V353</f>
        <v>0</v>
      </c>
      <c r="Z353" s="16">
        <f>[1]武器表!W353</f>
        <v>0</v>
      </c>
      <c r="AA353" s="16">
        <f>[1]武器表!X353</f>
        <v>0</v>
      </c>
      <c r="AB353" s="16">
        <f>[1]武器表!Y353</f>
        <v>0</v>
      </c>
      <c r="AC353" s="16">
        <f>[1]武器表!Z353</f>
        <v>0</v>
      </c>
      <c r="AD353" s="16">
        <f>[1]武器表!AA353</f>
        <v>0</v>
      </c>
      <c r="AE353" s="20">
        <f t="shared" si="75"/>
        <v>0</v>
      </c>
      <c r="AF353" s="20">
        <f t="shared" si="76"/>
        <v>0</v>
      </c>
      <c r="AG353" s="20">
        <f t="shared" si="77"/>
        <v>0</v>
      </c>
      <c r="AH353" s="20">
        <f t="shared" si="78"/>
        <v>0</v>
      </c>
      <c r="AI353" s="20">
        <f t="shared" si="79"/>
        <v>0</v>
      </c>
      <c r="AJ353" s="21"/>
    </row>
    <row r="354" spans="2:36" x14ac:dyDescent="0.2">
      <c r="B354" s="16">
        <v>352</v>
      </c>
      <c r="C354" s="16" t="str">
        <f t="shared" ca="1" si="69"/>
        <v>IC1002</v>
      </c>
      <c r="D354" s="16" t="str">
        <f t="shared" ca="1" si="74"/>
        <v>破旧的空灵轻锤</v>
      </c>
      <c r="E354" s="16" t="str">
        <f t="shared" ca="1" si="70"/>
        <v>破旧的</v>
      </c>
      <c r="F354" s="16" t="str">
        <f t="shared" ca="1" si="71"/>
        <v>空灵</v>
      </c>
      <c r="G354" s="16" t="str">
        <f t="shared" ca="1" si="72"/>
        <v>轻锤</v>
      </c>
      <c r="H354" s="16" t="str">
        <f t="shared" si="68"/>
        <v>c</v>
      </c>
      <c r="I354" s="19" t="s">
        <v>26</v>
      </c>
      <c r="J354" s="3" t="s">
        <v>37</v>
      </c>
      <c r="K354" s="16">
        <f t="shared" si="73"/>
        <v>0</v>
      </c>
      <c r="L354" s="16">
        <f t="shared" si="80"/>
        <v>8</v>
      </c>
      <c r="M354" s="16">
        <f>[1]武器表!$I354</f>
        <v>277</v>
      </c>
      <c r="N354" s="16">
        <f>[1]武器表!$J354</f>
        <v>0</v>
      </c>
      <c r="O354" s="16">
        <f>[1]武器表!$K354</f>
        <v>0</v>
      </c>
      <c r="P354" s="16">
        <f>[1]武器表!$L354</f>
        <v>0</v>
      </c>
      <c r="Q354" s="16">
        <f>[1]武器表!$M354</f>
        <v>0</v>
      </c>
      <c r="R354" s="16">
        <f>[1]武器表!$N354</f>
        <v>0</v>
      </c>
      <c r="S354" s="16">
        <f>[1]武器表!$O354</f>
        <v>0</v>
      </c>
      <c r="T354" s="16">
        <f>[1]武器表!$P354</f>
        <v>0</v>
      </c>
      <c r="U354" s="20">
        <f>[1]武器表!$Q354</f>
        <v>0</v>
      </c>
      <c r="V354" s="20">
        <f>[1]武器表!$R354</f>
        <v>0</v>
      </c>
      <c r="W354" s="20">
        <f>[1]武器表!$S354</f>
        <v>0</v>
      </c>
      <c r="X354" s="20">
        <f>[1]武器表!$AB354</f>
        <v>0</v>
      </c>
      <c r="Y354" s="16">
        <f>[1]武器表!V354</f>
        <v>0</v>
      </c>
      <c r="Z354" s="16">
        <f>[1]武器表!W354</f>
        <v>0</v>
      </c>
      <c r="AA354" s="16">
        <f>[1]武器表!X354</f>
        <v>0</v>
      </c>
      <c r="AB354" s="16">
        <f>[1]武器表!Y354</f>
        <v>0</v>
      </c>
      <c r="AC354" s="16">
        <f>[1]武器表!Z354</f>
        <v>0</v>
      </c>
      <c r="AD354" s="16">
        <f>[1]武器表!AA354</f>
        <v>0</v>
      </c>
      <c r="AE354" s="20">
        <f t="shared" si="75"/>
        <v>0</v>
      </c>
      <c r="AF354" s="20">
        <f t="shared" si="76"/>
        <v>0</v>
      </c>
      <c r="AG354" s="20">
        <f t="shared" si="77"/>
        <v>0</v>
      </c>
      <c r="AH354" s="20">
        <f t="shared" si="78"/>
        <v>0</v>
      </c>
      <c r="AI354" s="20">
        <f t="shared" si="79"/>
        <v>0</v>
      </c>
      <c r="AJ354" s="21"/>
    </row>
    <row r="355" spans="2:36" x14ac:dyDescent="0.2">
      <c r="B355" s="16">
        <v>353</v>
      </c>
      <c r="C355" s="16" t="str">
        <f t="shared" ca="1" si="69"/>
        <v>IC1650</v>
      </c>
      <c r="D355" s="16" t="str">
        <f t="shared" ca="1" si="74"/>
        <v>神奇的混乱枪</v>
      </c>
      <c r="E355" s="16" t="str">
        <f t="shared" ca="1" si="70"/>
        <v>神奇的</v>
      </c>
      <c r="F355" s="16" t="str">
        <f t="shared" ca="1" si="71"/>
        <v>混乱</v>
      </c>
      <c r="G355" s="16" t="str">
        <f t="shared" ca="1" si="72"/>
        <v>枪</v>
      </c>
      <c r="H355" s="16" t="str">
        <f t="shared" si="68"/>
        <v>s</v>
      </c>
      <c r="I355" s="19" t="s">
        <v>26</v>
      </c>
      <c r="J355" s="3" t="s">
        <v>38</v>
      </c>
      <c r="K355" s="16">
        <f t="shared" si="73"/>
        <v>5</v>
      </c>
      <c r="L355" s="16">
        <f t="shared" si="80"/>
        <v>1</v>
      </c>
      <c r="M355" s="16">
        <f>[1]武器表!$I355</f>
        <v>26</v>
      </c>
      <c r="N355" s="16">
        <f>[1]武器表!$J355</f>
        <v>10</v>
      </c>
      <c r="O355" s="16">
        <f>[1]武器表!$K355</f>
        <v>9</v>
      </c>
      <c r="P355" s="16">
        <f>[1]武器表!$L355</f>
        <v>8</v>
      </c>
      <c r="Q355" s="16">
        <f>[1]武器表!$M355</f>
        <v>7</v>
      </c>
      <c r="R355" s="16">
        <f>[1]武器表!$N355</f>
        <v>19</v>
      </c>
      <c r="S355" s="16">
        <f>[1]武器表!$O355</f>
        <v>5</v>
      </c>
      <c r="T355" s="16">
        <f>[1]武器表!$P355</f>
        <v>4</v>
      </c>
      <c r="U355" s="20">
        <f>[1]武器表!$Q355</f>
        <v>0.02</v>
      </c>
      <c r="V355" s="20">
        <f>[1]武器表!$R355</f>
        <v>1.2500000000000001E-2</v>
      </c>
      <c r="W355" s="20">
        <f>[1]武器表!$S355</f>
        <v>6.6666666666666662E-3</v>
      </c>
      <c r="X355" s="20">
        <f>[1]武器表!$AB355</f>
        <v>0.08</v>
      </c>
      <c r="Y355" s="16">
        <f>[1]武器表!V355</f>
        <v>4</v>
      </c>
      <c r="Z355" s="16">
        <f>[1]武器表!W355</f>
        <v>6</v>
      </c>
      <c r="AA355" s="16">
        <f>[1]武器表!X355</f>
        <v>3</v>
      </c>
      <c r="AB355" s="16">
        <f>[1]武器表!Y355</f>
        <v>3</v>
      </c>
      <c r="AC355" s="16">
        <f>[1]武器表!Z355</f>
        <v>4</v>
      </c>
      <c r="AD355" s="16">
        <f>[1]武器表!AA355</f>
        <v>4</v>
      </c>
      <c r="AE355" s="20">
        <f t="shared" si="75"/>
        <v>6.4000000000000001E-2</v>
      </c>
      <c r="AF355" s="20">
        <f t="shared" si="76"/>
        <v>6.4000000000000001E-2</v>
      </c>
      <c r="AG355" s="20">
        <f t="shared" si="77"/>
        <v>6.4000000000000001E-2</v>
      </c>
      <c r="AH355" s="20">
        <f t="shared" si="78"/>
        <v>6.4000000000000001E-2</v>
      </c>
      <c r="AI355" s="20">
        <f t="shared" si="79"/>
        <v>6.4000000000000001E-2</v>
      </c>
      <c r="AJ355" s="21"/>
    </row>
    <row r="356" spans="2:36" x14ac:dyDescent="0.2">
      <c r="B356" s="16">
        <v>354</v>
      </c>
      <c r="C356" s="16" t="str">
        <f t="shared" ca="1" si="69"/>
        <v>IC1651</v>
      </c>
      <c r="D356" s="16" t="str">
        <f t="shared" ca="1" si="74"/>
        <v>神奇的混乱枪</v>
      </c>
      <c r="E356" s="16" t="str">
        <f t="shared" ca="1" si="70"/>
        <v>神奇的</v>
      </c>
      <c r="F356" s="16" t="str">
        <f t="shared" ca="1" si="71"/>
        <v>混乱</v>
      </c>
      <c r="G356" s="16" t="str">
        <f t="shared" ca="1" si="72"/>
        <v>枪</v>
      </c>
      <c r="H356" s="16" t="str">
        <f t="shared" si="68"/>
        <v>s</v>
      </c>
      <c r="I356" s="19" t="s">
        <v>26</v>
      </c>
      <c r="J356" s="3" t="s">
        <v>38</v>
      </c>
      <c r="K356" s="16">
        <f t="shared" si="73"/>
        <v>5</v>
      </c>
      <c r="L356" s="16">
        <f t="shared" si="80"/>
        <v>2</v>
      </c>
      <c r="M356" s="16">
        <f>[1]武器表!$I356</f>
        <v>52</v>
      </c>
      <c r="N356" s="16">
        <f>[1]武器表!$J356</f>
        <v>21</v>
      </c>
      <c r="O356" s="16">
        <f>[1]武器表!$K356</f>
        <v>19</v>
      </c>
      <c r="P356" s="16">
        <f>[1]武器表!$L356</f>
        <v>16</v>
      </c>
      <c r="Q356" s="16">
        <f>[1]武器表!$M356</f>
        <v>13</v>
      </c>
      <c r="R356" s="16">
        <f>[1]武器表!$N356</f>
        <v>38</v>
      </c>
      <c r="S356" s="16">
        <f>[1]武器表!$O356</f>
        <v>10</v>
      </c>
      <c r="T356" s="16">
        <f>[1]武器表!$P356</f>
        <v>8</v>
      </c>
      <c r="U356" s="20">
        <f>[1]武器表!$Q356</f>
        <v>0.04</v>
      </c>
      <c r="V356" s="20">
        <f>[1]武器表!$R356</f>
        <v>2.5000000000000001E-2</v>
      </c>
      <c r="W356" s="20">
        <f>[1]武器表!$S356</f>
        <v>1.3333333333333332E-2</v>
      </c>
      <c r="X356" s="20">
        <f>[1]武器表!$AB356</f>
        <v>0.11800000000000001</v>
      </c>
      <c r="Y356" s="16">
        <f>[1]武器表!V356</f>
        <v>9</v>
      </c>
      <c r="Z356" s="16">
        <f>[1]武器表!W356</f>
        <v>11</v>
      </c>
      <c r="AA356" s="16">
        <f>[1]武器表!X356</f>
        <v>5</v>
      </c>
      <c r="AB356" s="16">
        <f>[1]武器表!Y356</f>
        <v>7</v>
      </c>
      <c r="AC356" s="16">
        <f>[1]武器表!Z356</f>
        <v>8</v>
      </c>
      <c r="AD356" s="16">
        <f>[1]武器表!AA356</f>
        <v>9</v>
      </c>
      <c r="AE356" s="20">
        <f t="shared" si="75"/>
        <v>9.4400000000000012E-2</v>
      </c>
      <c r="AF356" s="20">
        <f t="shared" si="76"/>
        <v>9.4400000000000012E-2</v>
      </c>
      <c r="AG356" s="20">
        <f t="shared" si="77"/>
        <v>9.4400000000000012E-2</v>
      </c>
      <c r="AH356" s="20">
        <f t="shared" si="78"/>
        <v>9.4400000000000012E-2</v>
      </c>
      <c r="AI356" s="20">
        <f t="shared" si="79"/>
        <v>9.4400000000000012E-2</v>
      </c>
      <c r="AJ356" s="21"/>
    </row>
    <row r="357" spans="2:36" x14ac:dyDescent="0.2">
      <c r="B357" s="16">
        <v>355</v>
      </c>
      <c r="C357" s="16" t="str">
        <f t="shared" ca="1" si="69"/>
        <v>IC1651</v>
      </c>
      <c r="D357" s="16" t="str">
        <f t="shared" ca="1" si="74"/>
        <v>神秘的晨曦钢枪</v>
      </c>
      <c r="E357" s="16" t="str">
        <f t="shared" ca="1" si="70"/>
        <v>神秘的</v>
      </c>
      <c r="F357" s="16" t="str">
        <f t="shared" ca="1" si="71"/>
        <v>晨曦</v>
      </c>
      <c r="G357" s="16" t="str">
        <f t="shared" ca="1" si="72"/>
        <v>钢枪</v>
      </c>
      <c r="H357" s="16" t="str">
        <f t="shared" ref="H357:H420" si="81">H325</f>
        <v>s</v>
      </c>
      <c r="I357" s="19" t="s">
        <v>26</v>
      </c>
      <c r="J357" s="3" t="s">
        <v>38</v>
      </c>
      <c r="K357" s="16">
        <f t="shared" si="73"/>
        <v>5</v>
      </c>
      <c r="L357" s="16">
        <f t="shared" si="80"/>
        <v>3</v>
      </c>
      <c r="M357" s="16">
        <f>[1]武器表!$I357</f>
        <v>79</v>
      </c>
      <c r="N357" s="16">
        <f>[1]武器表!$J357</f>
        <v>31</v>
      </c>
      <c r="O357" s="16">
        <f>[1]武器表!$K357</f>
        <v>28</v>
      </c>
      <c r="P357" s="16">
        <f>[1]武器表!$L357</f>
        <v>24</v>
      </c>
      <c r="Q357" s="16">
        <f>[1]武器表!$M357</f>
        <v>20</v>
      </c>
      <c r="R357" s="16">
        <f>[1]武器表!$N357</f>
        <v>58</v>
      </c>
      <c r="S357" s="16">
        <f>[1]武器表!$O357</f>
        <v>16</v>
      </c>
      <c r="T357" s="16">
        <f>[1]武器表!$P357</f>
        <v>12</v>
      </c>
      <c r="U357" s="20">
        <f>[1]武器表!$Q357</f>
        <v>0.06</v>
      </c>
      <c r="V357" s="20">
        <f>[1]武器表!$R357</f>
        <v>0.04</v>
      </c>
      <c r="W357" s="20">
        <f>[1]武器表!$S357</f>
        <v>0.02</v>
      </c>
      <c r="X357" s="20">
        <f>[1]武器表!$AB357</f>
        <v>0.17866666666666667</v>
      </c>
      <c r="Y357" s="16">
        <f>[1]武器表!V357</f>
        <v>13</v>
      </c>
      <c r="Z357" s="16">
        <f>[1]武器表!W357</f>
        <v>17</v>
      </c>
      <c r="AA357" s="16">
        <f>[1]武器表!X357</f>
        <v>8</v>
      </c>
      <c r="AB357" s="16">
        <f>[1]武器表!Y357</f>
        <v>10</v>
      </c>
      <c r="AC357" s="16">
        <f>[1]武器表!Z357</f>
        <v>12</v>
      </c>
      <c r="AD357" s="16">
        <f>[1]武器表!AA357</f>
        <v>13</v>
      </c>
      <c r="AE357" s="20">
        <f t="shared" si="75"/>
        <v>0.14293333333333333</v>
      </c>
      <c r="AF357" s="20">
        <f t="shared" si="76"/>
        <v>0.14293333333333333</v>
      </c>
      <c r="AG357" s="20">
        <f t="shared" si="77"/>
        <v>0.14293333333333333</v>
      </c>
      <c r="AH357" s="20">
        <f t="shared" si="78"/>
        <v>0.14293333333333333</v>
      </c>
      <c r="AI357" s="20">
        <f t="shared" si="79"/>
        <v>0.14293333333333333</v>
      </c>
      <c r="AJ357" s="21"/>
    </row>
    <row r="358" spans="2:36" x14ac:dyDescent="0.2">
      <c r="B358" s="16">
        <v>356</v>
      </c>
      <c r="C358" s="16" t="str">
        <f t="shared" ca="1" si="69"/>
        <v>IC1666</v>
      </c>
      <c r="D358" s="16" t="str">
        <f t="shared" ca="1" si="74"/>
        <v>神秘的空灵钢枪</v>
      </c>
      <c r="E358" s="16" t="str">
        <f t="shared" ca="1" si="70"/>
        <v>神秘的</v>
      </c>
      <c r="F358" s="16" t="str">
        <f t="shared" ca="1" si="71"/>
        <v>空灵</v>
      </c>
      <c r="G358" s="16" t="str">
        <f t="shared" ca="1" si="72"/>
        <v>钢枪</v>
      </c>
      <c r="H358" s="16" t="str">
        <f t="shared" si="81"/>
        <v>s</v>
      </c>
      <c r="I358" s="19" t="s">
        <v>26</v>
      </c>
      <c r="J358" s="3" t="s">
        <v>38</v>
      </c>
      <c r="K358" s="16">
        <f t="shared" si="73"/>
        <v>5</v>
      </c>
      <c r="L358" s="16">
        <f t="shared" si="80"/>
        <v>4</v>
      </c>
      <c r="M358" s="16">
        <f>[1]武器表!$I358</f>
        <v>105</v>
      </c>
      <c r="N358" s="16">
        <f>[1]武器表!$J358</f>
        <v>41</v>
      </c>
      <c r="O358" s="16">
        <f>[1]武器表!$K358</f>
        <v>37</v>
      </c>
      <c r="P358" s="16">
        <f>[1]武器表!$L358</f>
        <v>32</v>
      </c>
      <c r="Q358" s="16">
        <f>[1]武器表!$M358</f>
        <v>26</v>
      </c>
      <c r="R358" s="16">
        <f>[1]武器表!$N358</f>
        <v>77</v>
      </c>
      <c r="S358" s="16">
        <f>[1]武器表!$O358</f>
        <v>21</v>
      </c>
      <c r="T358" s="16">
        <f>[1]武器表!$P358</f>
        <v>15</v>
      </c>
      <c r="U358" s="20">
        <f>[1]武器表!$Q358</f>
        <v>7.4999999999999997E-2</v>
      </c>
      <c r="V358" s="20">
        <f>[1]武器表!$R358</f>
        <v>5.2499999999999998E-2</v>
      </c>
      <c r="W358" s="20">
        <f>[1]武器表!$S358</f>
        <v>2.5000000000000001E-2</v>
      </c>
      <c r="X358" s="20">
        <f>[1]武器表!$AB358</f>
        <v>0.23600000000000002</v>
      </c>
      <c r="Y358" s="16">
        <f>[1]武器表!V358</f>
        <v>18</v>
      </c>
      <c r="Z358" s="16">
        <f>[1]武器表!W358</f>
        <v>22</v>
      </c>
      <c r="AA358" s="16">
        <f>[1]武器表!X358</f>
        <v>11</v>
      </c>
      <c r="AB358" s="16">
        <f>[1]武器表!Y358</f>
        <v>13</v>
      </c>
      <c r="AC358" s="16">
        <f>[1]武器表!Z358</f>
        <v>15</v>
      </c>
      <c r="AD358" s="16">
        <f>[1]武器表!AA358</f>
        <v>18</v>
      </c>
      <c r="AE358" s="20">
        <f t="shared" si="75"/>
        <v>0.18880000000000002</v>
      </c>
      <c r="AF358" s="20">
        <f t="shared" si="76"/>
        <v>0.18880000000000002</v>
      </c>
      <c r="AG358" s="20">
        <f t="shared" si="77"/>
        <v>0.18880000000000002</v>
      </c>
      <c r="AH358" s="20">
        <f t="shared" si="78"/>
        <v>0.18880000000000002</v>
      </c>
      <c r="AI358" s="20">
        <f t="shared" si="79"/>
        <v>0.18880000000000002</v>
      </c>
      <c r="AJ358" s="21"/>
    </row>
    <row r="359" spans="2:36" x14ac:dyDescent="0.2">
      <c r="B359" s="16">
        <v>357</v>
      </c>
      <c r="C359" s="16" t="str">
        <f t="shared" ca="1" si="69"/>
        <v>IC1665</v>
      </c>
      <c r="D359" s="16" t="str">
        <f t="shared" ca="1" si="74"/>
        <v>璀璨的白银钢枪</v>
      </c>
      <c r="E359" s="16" t="str">
        <f t="shared" ca="1" si="70"/>
        <v>璀璨的</v>
      </c>
      <c r="F359" s="16" t="str">
        <f t="shared" ca="1" si="71"/>
        <v>白银</v>
      </c>
      <c r="G359" s="16" t="str">
        <f t="shared" ca="1" si="72"/>
        <v>钢枪</v>
      </c>
      <c r="H359" s="16" t="str">
        <f t="shared" si="81"/>
        <v>s</v>
      </c>
      <c r="I359" s="19" t="s">
        <v>26</v>
      </c>
      <c r="J359" s="3" t="s">
        <v>38</v>
      </c>
      <c r="K359" s="16">
        <f t="shared" si="73"/>
        <v>5</v>
      </c>
      <c r="L359" s="16">
        <f t="shared" si="80"/>
        <v>5</v>
      </c>
      <c r="M359" s="16">
        <f>[1]武器表!$I359</f>
        <v>131</v>
      </c>
      <c r="N359" s="16">
        <f>[1]武器表!$J359</f>
        <v>52</v>
      </c>
      <c r="O359" s="16">
        <f>[1]武器表!$K359</f>
        <v>46</v>
      </c>
      <c r="P359" s="16">
        <f>[1]武器表!$L359</f>
        <v>40</v>
      </c>
      <c r="Q359" s="16">
        <f>[1]武器表!$M359</f>
        <v>33</v>
      </c>
      <c r="R359" s="16">
        <f>[1]武器表!$N359</f>
        <v>96</v>
      </c>
      <c r="S359" s="16">
        <f>[1]武器表!$O359</f>
        <v>26</v>
      </c>
      <c r="T359" s="16">
        <f>[1]武器表!$P359</f>
        <v>19</v>
      </c>
      <c r="U359" s="20">
        <f>[1]武器表!$Q359</f>
        <v>9.5000000000000001E-2</v>
      </c>
      <c r="V359" s="20">
        <f>[1]武器表!$R359</f>
        <v>6.5000000000000002E-2</v>
      </c>
      <c r="W359" s="20">
        <f>[1]武器表!$S359</f>
        <v>3.1666666666666662E-2</v>
      </c>
      <c r="X359" s="20">
        <f>[1]武器表!$AB359</f>
        <v>0.29533333333333334</v>
      </c>
      <c r="Y359" s="16">
        <f>[1]武器表!V359</f>
        <v>22</v>
      </c>
      <c r="Z359" s="16">
        <f>[1]武器表!W359</f>
        <v>28</v>
      </c>
      <c r="AA359" s="16">
        <f>[1]武器表!X359</f>
        <v>13</v>
      </c>
      <c r="AB359" s="16">
        <f>[1]武器表!Y359</f>
        <v>16</v>
      </c>
      <c r="AC359" s="16">
        <f>[1]武器表!Z359</f>
        <v>19</v>
      </c>
      <c r="AD359" s="16">
        <f>[1]武器表!AA359</f>
        <v>22</v>
      </c>
      <c r="AE359" s="20">
        <f t="shared" si="75"/>
        <v>0.23626666666666668</v>
      </c>
      <c r="AF359" s="20">
        <f t="shared" si="76"/>
        <v>0.23626666666666668</v>
      </c>
      <c r="AG359" s="20">
        <f t="shared" si="77"/>
        <v>0.23626666666666668</v>
      </c>
      <c r="AH359" s="20">
        <f t="shared" si="78"/>
        <v>0.23626666666666668</v>
      </c>
      <c r="AI359" s="20">
        <f t="shared" si="79"/>
        <v>0.23626666666666668</v>
      </c>
      <c r="AJ359" s="21"/>
    </row>
    <row r="360" spans="2:36" x14ac:dyDescent="0.2">
      <c r="B360" s="16">
        <v>358</v>
      </c>
      <c r="C360" s="16" t="str">
        <f t="shared" ca="1" si="69"/>
        <v>IC1674</v>
      </c>
      <c r="D360" s="16" t="str">
        <f t="shared" ca="1" si="74"/>
        <v>神秘的斯塞提枪</v>
      </c>
      <c r="E360" s="16" t="str">
        <f t="shared" ca="1" si="70"/>
        <v>神秘的</v>
      </c>
      <c r="F360" s="16" t="str">
        <f t="shared" ca="1" si="71"/>
        <v>斯塞提</v>
      </c>
      <c r="G360" s="16" t="str">
        <f t="shared" ca="1" si="72"/>
        <v>枪</v>
      </c>
      <c r="H360" s="16" t="str">
        <f t="shared" si="81"/>
        <v>s</v>
      </c>
      <c r="I360" s="19" t="s">
        <v>26</v>
      </c>
      <c r="J360" s="3" t="s">
        <v>38</v>
      </c>
      <c r="K360" s="16">
        <f t="shared" si="73"/>
        <v>5</v>
      </c>
      <c r="L360" s="16">
        <f t="shared" si="80"/>
        <v>6</v>
      </c>
      <c r="M360" s="16">
        <f>[1]武器表!$I360</f>
        <v>157</v>
      </c>
      <c r="N360" s="16">
        <f>[1]武器表!$J360</f>
        <v>62</v>
      </c>
      <c r="O360" s="16">
        <f>[1]武器表!$K360</f>
        <v>56</v>
      </c>
      <c r="P360" s="16">
        <f>[1]武器表!$L360</f>
        <v>48</v>
      </c>
      <c r="Q360" s="16">
        <f>[1]武器表!$M360</f>
        <v>39</v>
      </c>
      <c r="R360" s="16">
        <f>[1]武器表!$N360</f>
        <v>115</v>
      </c>
      <c r="S360" s="16">
        <f>[1]武器表!$O360</f>
        <v>31</v>
      </c>
      <c r="T360" s="16">
        <f>[1]武器表!$P360</f>
        <v>23</v>
      </c>
      <c r="U360" s="20">
        <f>[1]武器表!$Q360</f>
        <v>0.115</v>
      </c>
      <c r="V360" s="20">
        <f>[1]武器表!$R360</f>
        <v>7.7499999999999999E-2</v>
      </c>
      <c r="W360" s="20">
        <f>[1]武器表!$S360</f>
        <v>3.8333333333333337E-2</v>
      </c>
      <c r="X360" s="20">
        <f>[1]武器表!$AB360</f>
        <v>0.35399999999999998</v>
      </c>
      <c r="Y360" s="16">
        <f>[1]武器表!V360</f>
        <v>26</v>
      </c>
      <c r="Z360" s="16">
        <f>[1]武器表!W360</f>
        <v>33</v>
      </c>
      <c r="AA360" s="16">
        <f>[1]武器表!X360</f>
        <v>16</v>
      </c>
      <c r="AB360" s="16">
        <f>[1]武器表!Y360</f>
        <v>20</v>
      </c>
      <c r="AC360" s="16">
        <f>[1]武器表!Z360</f>
        <v>23</v>
      </c>
      <c r="AD360" s="16">
        <f>[1]武器表!AA360</f>
        <v>26</v>
      </c>
      <c r="AE360" s="20">
        <f t="shared" si="75"/>
        <v>0.28320000000000001</v>
      </c>
      <c r="AF360" s="20">
        <f t="shared" si="76"/>
        <v>0.28320000000000001</v>
      </c>
      <c r="AG360" s="20">
        <f t="shared" si="77"/>
        <v>0.28320000000000001</v>
      </c>
      <c r="AH360" s="20">
        <f t="shared" si="78"/>
        <v>0.28320000000000001</v>
      </c>
      <c r="AI360" s="20">
        <f t="shared" si="79"/>
        <v>0.28320000000000001</v>
      </c>
      <c r="AJ360" s="21"/>
    </row>
    <row r="361" spans="2:36" x14ac:dyDescent="0.2">
      <c r="B361" s="16">
        <v>359</v>
      </c>
      <c r="C361" s="16" t="str">
        <f t="shared" ca="1" si="69"/>
        <v>IC1654</v>
      </c>
      <c r="D361" s="16" t="str">
        <f t="shared" ca="1" si="74"/>
        <v>璀璨的遗迹枪</v>
      </c>
      <c r="E361" s="16" t="str">
        <f t="shared" ca="1" si="70"/>
        <v>璀璨的</v>
      </c>
      <c r="F361" s="16" t="str">
        <f t="shared" ca="1" si="71"/>
        <v>遗迹</v>
      </c>
      <c r="G361" s="16" t="str">
        <f t="shared" ca="1" si="72"/>
        <v>枪</v>
      </c>
      <c r="H361" s="16" t="str">
        <f t="shared" si="81"/>
        <v>s</v>
      </c>
      <c r="I361" s="19" t="s">
        <v>26</v>
      </c>
      <c r="J361" s="3" t="s">
        <v>38</v>
      </c>
      <c r="K361" s="16">
        <f t="shared" si="73"/>
        <v>5</v>
      </c>
      <c r="L361" s="16">
        <f t="shared" si="80"/>
        <v>7</v>
      </c>
      <c r="M361" s="16">
        <f>[1]武器表!$I361</f>
        <v>183</v>
      </c>
      <c r="N361" s="16">
        <f>[1]武器表!$J361</f>
        <v>73</v>
      </c>
      <c r="O361" s="16">
        <f>[1]武器表!$K361</f>
        <v>65</v>
      </c>
      <c r="P361" s="16">
        <f>[1]武器表!$L361</f>
        <v>56</v>
      </c>
      <c r="Q361" s="16">
        <f>[1]武器表!$M361</f>
        <v>46</v>
      </c>
      <c r="R361" s="16">
        <f>[1]武器表!$N361</f>
        <v>134</v>
      </c>
      <c r="S361" s="16">
        <f>[1]武器表!$O361</f>
        <v>36</v>
      </c>
      <c r="T361" s="16">
        <f>[1]武器表!$P361</f>
        <v>27</v>
      </c>
      <c r="U361" s="20">
        <f>[1]武器表!$Q361</f>
        <v>0.13500000000000001</v>
      </c>
      <c r="V361" s="20">
        <f>[1]武器表!$R361</f>
        <v>0.09</v>
      </c>
      <c r="W361" s="20">
        <f>[1]武器表!$S361</f>
        <v>4.4999999999999998E-2</v>
      </c>
      <c r="X361" s="20">
        <f>[1]武器表!$AB361</f>
        <v>0.41333333333333333</v>
      </c>
      <c r="Y361" s="16">
        <f>[1]武器表!V361</f>
        <v>31</v>
      </c>
      <c r="Z361" s="16">
        <f>[1]武器表!W361</f>
        <v>39</v>
      </c>
      <c r="AA361" s="16">
        <f>[1]武器表!X361</f>
        <v>19</v>
      </c>
      <c r="AB361" s="16">
        <f>[1]武器表!Y361</f>
        <v>23</v>
      </c>
      <c r="AC361" s="16">
        <f>[1]武器表!Z361</f>
        <v>27</v>
      </c>
      <c r="AD361" s="16">
        <f>[1]武器表!AA361</f>
        <v>31</v>
      </c>
      <c r="AE361" s="20">
        <f t="shared" si="75"/>
        <v>0.33066666666666666</v>
      </c>
      <c r="AF361" s="20">
        <f t="shared" si="76"/>
        <v>0.33066666666666666</v>
      </c>
      <c r="AG361" s="20">
        <f t="shared" si="77"/>
        <v>0.33066666666666666</v>
      </c>
      <c r="AH361" s="20">
        <f t="shared" si="78"/>
        <v>0.33066666666666666</v>
      </c>
      <c r="AI361" s="20">
        <f t="shared" si="79"/>
        <v>0.33066666666666666</v>
      </c>
      <c r="AJ361" s="21"/>
    </row>
    <row r="362" spans="2:36" x14ac:dyDescent="0.2">
      <c r="B362" s="16">
        <v>360</v>
      </c>
      <c r="C362" s="16" t="str">
        <f t="shared" ca="1" si="69"/>
        <v>IC1654</v>
      </c>
      <c r="D362" s="16" t="str">
        <f t="shared" ca="1" si="74"/>
        <v>神秘的空灵枪</v>
      </c>
      <c r="E362" s="16" t="str">
        <f t="shared" ca="1" si="70"/>
        <v>神秘的</v>
      </c>
      <c r="F362" s="16" t="str">
        <f t="shared" ca="1" si="71"/>
        <v>空灵</v>
      </c>
      <c r="G362" s="16" t="str">
        <f t="shared" ca="1" si="72"/>
        <v>枪</v>
      </c>
      <c r="H362" s="16" t="str">
        <f t="shared" si="81"/>
        <v>s</v>
      </c>
      <c r="I362" s="19" t="s">
        <v>26</v>
      </c>
      <c r="J362" s="3" t="s">
        <v>38</v>
      </c>
      <c r="K362" s="16">
        <f t="shared" si="73"/>
        <v>5</v>
      </c>
      <c r="L362" s="16">
        <f t="shared" si="80"/>
        <v>8</v>
      </c>
      <c r="M362" s="16">
        <f>[1]武器表!$I362</f>
        <v>210</v>
      </c>
      <c r="N362" s="16">
        <f>[1]武器表!$J362</f>
        <v>83</v>
      </c>
      <c r="O362" s="16">
        <f>[1]武器表!$K362</f>
        <v>74</v>
      </c>
      <c r="P362" s="16">
        <f>[1]武器表!$L362</f>
        <v>65</v>
      </c>
      <c r="Q362" s="16">
        <f>[1]武器表!$M362</f>
        <v>52</v>
      </c>
      <c r="R362" s="16">
        <f>[1]武器表!$N362</f>
        <v>154</v>
      </c>
      <c r="S362" s="16">
        <f>[1]武器表!$O362</f>
        <v>41</v>
      </c>
      <c r="T362" s="16">
        <f>[1]武器表!$P362</f>
        <v>31</v>
      </c>
      <c r="U362" s="20">
        <f>[1]武器表!$Q362</f>
        <v>0.155</v>
      </c>
      <c r="V362" s="20">
        <f>[1]武器表!$R362</f>
        <v>0.10249999999999999</v>
      </c>
      <c r="W362" s="20">
        <f>[1]武器表!$S362</f>
        <v>5.1666666666666666E-2</v>
      </c>
      <c r="X362" s="20">
        <f>[1]武器表!$AB362</f>
        <v>0.47333333333333338</v>
      </c>
      <c r="Y362" s="16">
        <f>[1]武器表!V362</f>
        <v>35</v>
      </c>
      <c r="Z362" s="16">
        <f>[1]武器表!W362</f>
        <v>45</v>
      </c>
      <c r="AA362" s="16">
        <f>[1]武器表!X362</f>
        <v>22</v>
      </c>
      <c r="AB362" s="16">
        <f>[1]武器表!Y362</f>
        <v>26</v>
      </c>
      <c r="AC362" s="16">
        <f>[1]武器表!Z362</f>
        <v>31</v>
      </c>
      <c r="AD362" s="16">
        <f>[1]武器表!AA362</f>
        <v>35</v>
      </c>
      <c r="AE362" s="20">
        <f t="shared" si="75"/>
        <v>0.37866666666666671</v>
      </c>
      <c r="AF362" s="20">
        <f t="shared" si="76"/>
        <v>0.37866666666666671</v>
      </c>
      <c r="AG362" s="20">
        <f t="shared" si="77"/>
        <v>0.37866666666666671</v>
      </c>
      <c r="AH362" s="20">
        <f t="shared" si="78"/>
        <v>0.37866666666666671</v>
      </c>
      <c r="AI362" s="20">
        <f t="shared" si="79"/>
        <v>0.37866666666666671</v>
      </c>
      <c r="AJ362" s="21"/>
    </row>
    <row r="363" spans="2:36" x14ac:dyDescent="0.2">
      <c r="B363" s="16">
        <v>361</v>
      </c>
      <c r="C363" s="16" t="str">
        <f t="shared" ca="1" si="69"/>
        <v>IC1651</v>
      </c>
      <c r="D363" s="16" t="str">
        <f t="shared" ca="1" si="74"/>
        <v>犀利的智慧玉枪</v>
      </c>
      <c r="E363" s="16" t="str">
        <f t="shared" ca="1" si="70"/>
        <v>犀利的</v>
      </c>
      <c r="F363" s="16" t="str">
        <f t="shared" ca="1" si="71"/>
        <v>智慧</v>
      </c>
      <c r="G363" s="16" t="str">
        <f t="shared" ca="1" si="72"/>
        <v>玉枪</v>
      </c>
      <c r="H363" s="16" t="str">
        <f t="shared" si="81"/>
        <v>a</v>
      </c>
      <c r="I363" s="19" t="s">
        <v>26</v>
      </c>
      <c r="J363" s="3" t="s">
        <v>38</v>
      </c>
      <c r="K363" s="16">
        <f t="shared" si="73"/>
        <v>5</v>
      </c>
      <c r="L363" s="16">
        <f t="shared" si="80"/>
        <v>1</v>
      </c>
      <c r="M363" s="16">
        <f>[1]武器表!$I363</f>
        <v>23</v>
      </c>
      <c r="N363" s="16">
        <f>[1]武器表!$J363</f>
        <v>8</v>
      </c>
      <c r="O363" s="16">
        <f>[1]武器表!$K363</f>
        <v>7</v>
      </c>
      <c r="P363" s="16">
        <f>[1]武器表!$L363</f>
        <v>6</v>
      </c>
      <c r="Q363" s="16">
        <f>[1]武器表!$M363</f>
        <v>5</v>
      </c>
      <c r="R363" s="16">
        <f>[1]武器表!$N363</f>
        <v>14</v>
      </c>
      <c r="S363" s="16">
        <f>[1]武器表!$O363</f>
        <v>4</v>
      </c>
      <c r="T363" s="16">
        <f>[1]武器表!$P363</f>
        <v>3</v>
      </c>
      <c r="U363" s="20">
        <f>[1]武器表!$Q363</f>
        <v>1.4999999999999999E-2</v>
      </c>
      <c r="V363" s="20">
        <f>[1]武器表!$R363</f>
        <v>0.01</v>
      </c>
      <c r="W363" s="20">
        <f>[1]武器表!$S363</f>
        <v>5.0000000000000001E-3</v>
      </c>
      <c r="X363" s="20">
        <f>[1]武器表!$AB363</f>
        <v>0.08</v>
      </c>
      <c r="Y363" s="16">
        <f>[1]武器表!V363</f>
        <v>3</v>
      </c>
      <c r="Z363" s="16">
        <f>[1]武器表!W363</f>
        <v>4</v>
      </c>
      <c r="AA363" s="16">
        <f>[1]武器表!X363</f>
        <v>2</v>
      </c>
      <c r="AB363" s="16">
        <f>[1]武器表!Y363</f>
        <v>2</v>
      </c>
      <c r="AC363" s="16">
        <f>[1]武器表!Z363</f>
        <v>3</v>
      </c>
      <c r="AD363" s="16">
        <f>[1]武器表!AA363</f>
        <v>3</v>
      </c>
      <c r="AE363" s="20">
        <f t="shared" si="75"/>
        <v>6.4000000000000001E-2</v>
      </c>
      <c r="AF363" s="20">
        <f t="shared" si="76"/>
        <v>6.4000000000000001E-2</v>
      </c>
      <c r="AG363" s="20">
        <f t="shared" si="77"/>
        <v>6.4000000000000001E-2</v>
      </c>
      <c r="AH363" s="20">
        <f t="shared" si="78"/>
        <v>6.4000000000000001E-2</v>
      </c>
      <c r="AI363" s="20">
        <f t="shared" si="79"/>
        <v>6.4000000000000001E-2</v>
      </c>
      <c r="AJ363" s="21"/>
    </row>
    <row r="364" spans="2:36" x14ac:dyDescent="0.2">
      <c r="B364" s="16">
        <v>362</v>
      </c>
      <c r="C364" s="16" t="str">
        <f t="shared" ca="1" si="69"/>
        <v>IC1654</v>
      </c>
      <c r="D364" s="16" t="str">
        <f t="shared" ca="1" si="74"/>
        <v>犀利的玄铁钢枪</v>
      </c>
      <c r="E364" s="16" t="str">
        <f t="shared" ca="1" si="70"/>
        <v>犀利的</v>
      </c>
      <c r="F364" s="16" t="str">
        <f t="shared" ca="1" si="71"/>
        <v>玄铁</v>
      </c>
      <c r="G364" s="16" t="str">
        <f t="shared" ca="1" si="72"/>
        <v>钢枪</v>
      </c>
      <c r="H364" s="16" t="str">
        <f t="shared" si="81"/>
        <v>a</v>
      </c>
      <c r="I364" s="19" t="s">
        <v>26</v>
      </c>
      <c r="J364" s="3" t="s">
        <v>38</v>
      </c>
      <c r="K364" s="16">
        <f t="shared" si="73"/>
        <v>5</v>
      </c>
      <c r="L364" s="16">
        <f t="shared" si="80"/>
        <v>2</v>
      </c>
      <c r="M364" s="16">
        <f>[1]武器表!$I364</f>
        <v>46</v>
      </c>
      <c r="N364" s="16">
        <f>[1]武器表!$J364</f>
        <v>16</v>
      </c>
      <c r="O364" s="16">
        <f>[1]武器表!$K364</f>
        <v>14</v>
      </c>
      <c r="P364" s="16">
        <f>[1]武器表!$L364</f>
        <v>12</v>
      </c>
      <c r="Q364" s="16">
        <f>[1]武器表!$M364</f>
        <v>10</v>
      </c>
      <c r="R364" s="16">
        <f>[1]武器表!$N364</f>
        <v>29</v>
      </c>
      <c r="S364" s="16">
        <f>[1]武器表!$O364</f>
        <v>8</v>
      </c>
      <c r="T364" s="16">
        <f>[1]武器表!$P364</f>
        <v>6</v>
      </c>
      <c r="U364" s="20">
        <f>[1]武器表!$Q364</f>
        <v>0.03</v>
      </c>
      <c r="V364" s="20">
        <f>[1]武器表!$R364</f>
        <v>0.02</v>
      </c>
      <c r="W364" s="20">
        <f>[1]武器表!$S364</f>
        <v>0.01</v>
      </c>
      <c r="X364" s="20">
        <f>[1]武器表!$AB364</f>
        <v>9.4E-2</v>
      </c>
      <c r="Y364" s="16">
        <f>[1]武器表!V364</f>
        <v>7</v>
      </c>
      <c r="Z364" s="16">
        <f>[1]武器表!W364</f>
        <v>8</v>
      </c>
      <c r="AA364" s="16">
        <f>[1]武器表!X364</f>
        <v>4</v>
      </c>
      <c r="AB364" s="16">
        <f>[1]武器表!Y364</f>
        <v>5</v>
      </c>
      <c r="AC364" s="16">
        <f>[1]武器表!Z364</f>
        <v>6</v>
      </c>
      <c r="AD364" s="16">
        <f>[1]武器表!AA364</f>
        <v>7</v>
      </c>
      <c r="AE364" s="20">
        <f t="shared" si="75"/>
        <v>7.5200000000000003E-2</v>
      </c>
      <c r="AF364" s="20">
        <f t="shared" si="76"/>
        <v>7.5200000000000003E-2</v>
      </c>
      <c r="AG364" s="20">
        <f t="shared" si="77"/>
        <v>7.5200000000000003E-2</v>
      </c>
      <c r="AH364" s="20">
        <f t="shared" si="78"/>
        <v>7.5200000000000003E-2</v>
      </c>
      <c r="AI364" s="20">
        <f t="shared" si="79"/>
        <v>7.5200000000000003E-2</v>
      </c>
      <c r="AJ364" s="21"/>
    </row>
    <row r="365" spans="2:36" x14ac:dyDescent="0.2">
      <c r="B365" s="16">
        <v>363</v>
      </c>
      <c r="C365" s="16" t="str">
        <f t="shared" ca="1" si="69"/>
        <v>IC1650</v>
      </c>
      <c r="D365" s="16" t="str">
        <f t="shared" ca="1" si="74"/>
        <v>拉风的智慧枪</v>
      </c>
      <c r="E365" s="16" t="str">
        <f t="shared" ca="1" si="70"/>
        <v>拉风的</v>
      </c>
      <c r="F365" s="16" t="str">
        <f t="shared" ca="1" si="71"/>
        <v>智慧</v>
      </c>
      <c r="G365" s="16" t="str">
        <f t="shared" ca="1" si="72"/>
        <v>枪</v>
      </c>
      <c r="H365" s="16" t="str">
        <f t="shared" si="81"/>
        <v>a</v>
      </c>
      <c r="I365" s="19" t="s">
        <v>26</v>
      </c>
      <c r="J365" s="3" t="s">
        <v>38</v>
      </c>
      <c r="K365" s="16">
        <f t="shared" si="73"/>
        <v>5</v>
      </c>
      <c r="L365" s="16">
        <f t="shared" si="80"/>
        <v>3</v>
      </c>
      <c r="M365" s="16">
        <f>[1]武器表!$I365</f>
        <v>70</v>
      </c>
      <c r="N365" s="16">
        <f>[1]武器表!$J365</f>
        <v>23</v>
      </c>
      <c r="O365" s="16">
        <f>[1]武器表!$K365</f>
        <v>21</v>
      </c>
      <c r="P365" s="16">
        <f>[1]武器表!$L365</f>
        <v>18</v>
      </c>
      <c r="Q365" s="16">
        <f>[1]武器表!$M365</f>
        <v>15</v>
      </c>
      <c r="R365" s="16">
        <f>[1]武器表!$N365</f>
        <v>43</v>
      </c>
      <c r="S365" s="16">
        <f>[1]武器表!$O365</f>
        <v>12</v>
      </c>
      <c r="T365" s="16">
        <f>[1]武器表!$P365</f>
        <v>9</v>
      </c>
      <c r="U365" s="20">
        <f>[1]武器表!$Q365</f>
        <v>4.4999999999999998E-2</v>
      </c>
      <c r="V365" s="20">
        <f>[1]武器表!$R365</f>
        <v>0.03</v>
      </c>
      <c r="W365" s="20">
        <f>[1]武器表!$S365</f>
        <v>1.4999999999999999E-2</v>
      </c>
      <c r="X365" s="20">
        <f>[1]武器表!$AB365</f>
        <v>0.14066666666666666</v>
      </c>
      <c r="Y365" s="16">
        <f>[1]武器表!V365</f>
        <v>10</v>
      </c>
      <c r="Z365" s="16">
        <f>[1]武器表!W365</f>
        <v>13</v>
      </c>
      <c r="AA365" s="16">
        <f>[1]武器表!X365</f>
        <v>6</v>
      </c>
      <c r="AB365" s="16">
        <f>[1]武器表!Y365</f>
        <v>7</v>
      </c>
      <c r="AC365" s="16">
        <f>[1]武器表!Z365</f>
        <v>9</v>
      </c>
      <c r="AD365" s="16">
        <f>[1]武器表!AA365</f>
        <v>10</v>
      </c>
      <c r="AE365" s="20">
        <f t="shared" si="75"/>
        <v>0.11253333333333333</v>
      </c>
      <c r="AF365" s="20">
        <f t="shared" si="76"/>
        <v>0.11253333333333333</v>
      </c>
      <c r="AG365" s="20">
        <f t="shared" si="77"/>
        <v>0.11253333333333333</v>
      </c>
      <c r="AH365" s="20">
        <f t="shared" si="78"/>
        <v>0.11253333333333333</v>
      </c>
      <c r="AI365" s="20">
        <f t="shared" si="79"/>
        <v>0.11253333333333333</v>
      </c>
      <c r="AJ365" s="21"/>
    </row>
    <row r="366" spans="2:36" x14ac:dyDescent="0.2">
      <c r="B366" s="16">
        <v>364</v>
      </c>
      <c r="C366" s="16" t="str">
        <f t="shared" ca="1" si="69"/>
        <v>IC1655</v>
      </c>
      <c r="D366" s="16" t="str">
        <f t="shared" ca="1" si="74"/>
        <v>拉风的卡尼亚钢枪</v>
      </c>
      <c r="E366" s="16" t="str">
        <f t="shared" ca="1" si="70"/>
        <v>拉风的</v>
      </c>
      <c r="F366" s="16" t="str">
        <f t="shared" ca="1" si="71"/>
        <v>卡尼亚</v>
      </c>
      <c r="G366" s="16" t="str">
        <f t="shared" ca="1" si="72"/>
        <v>钢枪</v>
      </c>
      <c r="H366" s="16" t="str">
        <f t="shared" si="81"/>
        <v>a</v>
      </c>
      <c r="I366" s="19" t="s">
        <v>26</v>
      </c>
      <c r="J366" s="3" t="s">
        <v>38</v>
      </c>
      <c r="K366" s="16">
        <f t="shared" si="73"/>
        <v>5</v>
      </c>
      <c r="L366" s="16">
        <f t="shared" si="80"/>
        <v>4</v>
      </c>
      <c r="M366" s="16">
        <f>[1]武器表!$I366</f>
        <v>93</v>
      </c>
      <c r="N366" s="16">
        <f>[1]武器表!$J366</f>
        <v>31</v>
      </c>
      <c r="O366" s="16">
        <f>[1]武器表!$K366</f>
        <v>28</v>
      </c>
      <c r="P366" s="16">
        <f>[1]武器表!$L366</f>
        <v>24</v>
      </c>
      <c r="Q366" s="16">
        <f>[1]武器表!$M366</f>
        <v>20</v>
      </c>
      <c r="R366" s="16">
        <f>[1]武器表!$N366</f>
        <v>58</v>
      </c>
      <c r="S366" s="16">
        <f>[1]武器表!$O366</f>
        <v>16</v>
      </c>
      <c r="T366" s="16">
        <f>[1]武器表!$P366</f>
        <v>12</v>
      </c>
      <c r="U366" s="20">
        <f>[1]武器表!$Q366</f>
        <v>0.06</v>
      </c>
      <c r="V366" s="20">
        <f>[1]武器表!$R366</f>
        <v>0.04</v>
      </c>
      <c r="W366" s="20">
        <f>[1]武器表!$S366</f>
        <v>0.02</v>
      </c>
      <c r="X366" s="20">
        <f>[1]武器表!$AB366</f>
        <v>0.188</v>
      </c>
      <c r="Y366" s="16">
        <f>[1]武器表!V366</f>
        <v>13</v>
      </c>
      <c r="Z366" s="16">
        <f>[1]武器表!W366</f>
        <v>17</v>
      </c>
      <c r="AA366" s="16">
        <f>[1]武器表!X366</f>
        <v>8</v>
      </c>
      <c r="AB366" s="16">
        <f>[1]武器表!Y366</f>
        <v>10</v>
      </c>
      <c r="AC366" s="16">
        <f>[1]武器表!Z366</f>
        <v>12</v>
      </c>
      <c r="AD366" s="16">
        <f>[1]武器表!AA366</f>
        <v>13</v>
      </c>
      <c r="AE366" s="20">
        <f t="shared" si="75"/>
        <v>0.15040000000000001</v>
      </c>
      <c r="AF366" s="20">
        <f t="shared" si="76"/>
        <v>0.15040000000000001</v>
      </c>
      <c r="AG366" s="20">
        <f t="shared" si="77"/>
        <v>0.15040000000000001</v>
      </c>
      <c r="AH366" s="20">
        <f t="shared" si="78"/>
        <v>0.15040000000000001</v>
      </c>
      <c r="AI366" s="20">
        <f t="shared" si="79"/>
        <v>0.15040000000000001</v>
      </c>
      <c r="AJ366" s="21"/>
    </row>
    <row r="367" spans="2:36" x14ac:dyDescent="0.2">
      <c r="B367" s="16">
        <v>365</v>
      </c>
      <c r="C367" s="16" t="str">
        <f t="shared" ca="1" si="69"/>
        <v>IC1654</v>
      </c>
      <c r="D367" s="16" t="str">
        <f t="shared" ca="1" si="74"/>
        <v>精致的白银枪</v>
      </c>
      <c r="E367" s="16" t="str">
        <f t="shared" ca="1" si="70"/>
        <v>精致的</v>
      </c>
      <c r="F367" s="16" t="str">
        <f t="shared" ca="1" si="71"/>
        <v>白银</v>
      </c>
      <c r="G367" s="16" t="str">
        <f t="shared" ca="1" si="72"/>
        <v>枪</v>
      </c>
      <c r="H367" s="16" t="str">
        <f t="shared" si="81"/>
        <v>a</v>
      </c>
      <c r="I367" s="19" t="s">
        <v>26</v>
      </c>
      <c r="J367" s="3" t="s">
        <v>38</v>
      </c>
      <c r="K367" s="16">
        <f t="shared" si="73"/>
        <v>5</v>
      </c>
      <c r="L367" s="16">
        <f t="shared" si="80"/>
        <v>5</v>
      </c>
      <c r="M367" s="16">
        <f>[1]武器表!$I367</f>
        <v>116</v>
      </c>
      <c r="N367" s="16">
        <f>[1]武器表!$J367</f>
        <v>39</v>
      </c>
      <c r="O367" s="16">
        <f>[1]武器表!$K367</f>
        <v>35</v>
      </c>
      <c r="P367" s="16">
        <f>[1]武器表!$L367</f>
        <v>30</v>
      </c>
      <c r="Q367" s="16">
        <f>[1]武器表!$M367</f>
        <v>24</v>
      </c>
      <c r="R367" s="16">
        <f>[1]武器表!$N367</f>
        <v>72</v>
      </c>
      <c r="S367" s="16">
        <f>[1]武器表!$O367</f>
        <v>19</v>
      </c>
      <c r="T367" s="16">
        <f>[1]武器表!$P367</f>
        <v>14</v>
      </c>
      <c r="U367" s="20">
        <f>[1]武器表!$Q367</f>
        <v>7.0000000000000007E-2</v>
      </c>
      <c r="V367" s="20">
        <f>[1]武器表!$R367</f>
        <v>4.7500000000000001E-2</v>
      </c>
      <c r="W367" s="20">
        <f>[1]武器表!$S367</f>
        <v>2.3333333333333334E-2</v>
      </c>
      <c r="X367" s="20">
        <f>[1]武器表!$AB367</f>
        <v>0.23266666666666666</v>
      </c>
      <c r="Y367" s="16">
        <f>[1]武器表!V367</f>
        <v>17</v>
      </c>
      <c r="Z367" s="16">
        <f>[1]武器表!W367</f>
        <v>21</v>
      </c>
      <c r="AA367" s="16">
        <f>[1]武器表!X367</f>
        <v>10</v>
      </c>
      <c r="AB367" s="16">
        <f>[1]武器表!Y367</f>
        <v>12</v>
      </c>
      <c r="AC367" s="16">
        <f>[1]武器表!Z367</f>
        <v>14</v>
      </c>
      <c r="AD367" s="16">
        <f>[1]武器表!AA367</f>
        <v>17</v>
      </c>
      <c r="AE367" s="20">
        <f t="shared" si="75"/>
        <v>0.18613333333333335</v>
      </c>
      <c r="AF367" s="20">
        <f t="shared" si="76"/>
        <v>0.18613333333333335</v>
      </c>
      <c r="AG367" s="20">
        <f t="shared" si="77"/>
        <v>0.18613333333333335</v>
      </c>
      <c r="AH367" s="20">
        <f t="shared" si="78"/>
        <v>0.18613333333333335</v>
      </c>
      <c r="AI367" s="20">
        <f t="shared" si="79"/>
        <v>0.18613333333333335</v>
      </c>
      <c r="AJ367" s="21"/>
    </row>
    <row r="368" spans="2:36" x14ac:dyDescent="0.2">
      <c r="B368" s="16">
        <v>366</v>
      </c>
      <c r="C368" s="16" t="str">
        <f t="shared" ca="1" si="69"/>
        <v>IC1674</v>
      </c>
      <c r="D368" s="16" t="str">
        <f t="shared" ca="1" si="74"/>
        <v>犀利的青铜玉枪</v>
      </c>
      <c r="E368" s="16" t="str">
        <f t="shared" ca="1" si="70"/>
        <v>犀利的</v>
      </c>
      <c r="F368" s="16" t="str">
        <f t="shared" ca="1" si="71"/>
        <v>青铜</v>
      </c>
      <c r="G368" s="16" t="str">
        <f t="shared" ca="1" si="72"/>
        <v>玉枪</v>
      </c>
      <c r="H368" s="16" t="str">
        <f t="shared" si="81"/>
        <v>a</v>
      </c>
      <c r="I368" s="19" t="s">
        <v>26</v>
      </c>
      <c r="J368" s="3" t="s">
        <v>38</v>
      </c>
      <c r="K368" s="16">
        <f t="shared" si="73"/>
        <v>5</v>
      </c>
      <c r="L368" s="16">
        <f t="shared" si="80"/>
        <v>6</v>
      </c>
      <c r="M368" s="16">
        <f>[1]武器表!$I368</f>
        <v>139</v>
      </c>
      <c r="N368" s="16">
        <f>[1]武器表!$J368</f>
        <v>47</v>
      </c>
      <c r="O368" s="16">
        <f>[1]武器表!$K368</f>
        <v>42</v>
      </c>
      <c r="P368" s="16">
        <f>[1]武器表!$L368</f>
        <v>36</v>
      </c>
      <c r="Q368" s="16">
        <f>[1]武器表!$M368</f>
        <v>29</v>
      </c>
      <c r="R368" s="16">
        <f>[1]武器表!$N368</f>
        <v>86</v>
      </c>
      <c r="S368" s="16">
        <f>[1]武器表!$O368</f>
        <v>23</v>
      </c>
      <c r="T368" s="16">
        <f>[1]武器表!$P368</f>
        <v>17</v>
      </c>
      <c r="U368" s="20">
        <f>[1]武器表!$Q368</f>
        <v>8.5000000000000006E-2</v>
      </c>
      <c r="V368" s="20">
        <f>[1]武器表!$R368</f>
        <v>5.7500000000000002E-2</v>
      </c>
      <c r="W368" s="20">
        <f>[1]武器表!$S368</f>
        <v>2.8333333333333335E-2</v>
      </c>
      <c r="X368" s="20">
        <f>[1]武器表!$AB368</f>
        <v>0.27933333333333332</v>
      </c>
      <c r="Y368" s="16">
        <f>[1]武器表!V368</f>
        <v>20</v>
      </c>
      <c r="Z368" s="16">
        <f>[1]武器表!W368</f>
        <v>25</v>
      </c>
      <c r="AA368" s="16">
        <f>[1]武器表!X368</f>
        <v>12</v>
      </c>
      <c r="AB368" s="16">
        <f>[1]武器表!Y368</f>
        <v>15</v>
      </c>
      <c r="AC368" s="16">
        <f>[1]武器表!Z368</f>
        <v>17</v>
      </c>
      <c r="AD368" s="16">
        <f>[1]武器表!AA368</f>
        <v>20</v>
      </c>
      <c r="AE368" s="20">
        <f t="shared" si="75"/>
        <v>0.22346666666666667</v>
      </c>
      <c r="AF368" s="20">
        <f t="shared" si="76"/>
        <v>0.22346666666666667</v>
      </c>
      <c r="AG368" s="20">
        <f t="shared" si="77"/>
        <v>0.22346666666666667</v>
      </c>
      <c r="AH368" s="20">
        <f t="shared" si="78"/>
        <v>0.22346666666666667</v>
      </c>
      <c r="AI368" s="20">
        <f t="shared" si="79"/>
        <v>0.22346666666666667</v>
      </c>
      <c r="AJ368" s="21"/>
    </row>
    <row r="369" spans="2:36" x14ac:dyDescent="0.2">
      <c r="B369" s="16">
        <v>367</v>
      </c>
      <c r="C369" s="16" t="str">
        <f t="shared" ca="1" si="69"/>
        <v>IC1666</v>
      </c>
      <c r="D369" s="16" t="str">
        <f t="shared" ca="1" si="74"/>
        <v>闪耀的晨曦玉枪</v>
      </c>
      <c r="E369" s="16" t="str">
        <f t="shared" ca="1" si="70"/>
        <v>闪耀的</v>
      </c>
      <c r="F369" s="16" t="str">
        <f t="shared" ca="1" si="71"/>
        <v>晨曦</v>
      </c>
      <c r="G369" s="16" t="str">
        <f t="shared" ca="1" si="72"/>
        <v>玉枪</v>
      </c>
      <c r="H369" s="16" t="str">
        <f t="shared" si="81"/>
        <v>a</v>
      </c>
      <c r="I369" s="19" t="s">
        <v>26</v>
      </c>
      <c r="J369" s="3" t="s">
        <v>38</v>
      </c>
      <c r="K369" s="16">
        <f t="shared" si="73"/>
        <v>5</v>
      </c>
      <c r="L369" s="16">
        <f t="shared" si="80"/>
        <v>7</v>
      </c>
      <c r="M369" s="16">
        <f>[1]武器表!$I369</f>
        <v>162</v>
      </c>
      <c r="N369" s="16">
        <f>[1]武器表!$J369</f>
        <v>54</v>
      </c>
      <c r="O369" s="16">
        <f>[1]武器表!$K369</f>
        <v>49</v>
      </c>
      <c r="P369" s="16">
        <f>[1]武器表!$L369</f>
        <v>42</v>
      </c>
      <c r="Q369" s="16">
        <f>[1]武器表!$M369</f>
        <v>34</v>
      </c>
      <c r="R369" s="16">
        <f>[1]武器表!$N369</f>
        <v>101</v>
      </c>
      <c r="S369" s="16">
        <f>[1]武器表!$O369</f>
        <v>27</v>
      </c>
      <c r="T369" s="16">
        <f>[1]武器表!$P369</f>
        <v>20</v>
      </c>
      <c r="U369" s="20">
        <f>[1]武器表!$Q369</f>
        <v>0.1</v>
      </c>
      <c r="V369" s="20">
        <f>[1]武器表!$R369</f>
        <v>6.7500000000000004E-2</v>
      </c>
      <c r="W369" s="20">
        <f>[1]武器表!$S369</f>
        <v>3.3333333333333333E-2</v>
      </c>
      <c r="X369" s="20">
        <f>[1]武器表!$AB369</f>
        <v>0.32600000000000001</v>
      </c>
      <c r="Y369" s="16">
        <f>[1]武器表!V369</f>
        <v>23</v>
      </c>
      <c r="Z369" s="16">
        <f>[1]武器表!W369</f>
        <v>29</v>
      </c>
      <c r="AA369" s="16">
        <f>[1]武器表!X369</f>
        <v>14</v>
      </c>
      <c r="AB369" s="16">
        <f>[1]武器表!Y369</f>
        <v>17</v>
      </c>
      <c r="AC369" s="16">
        <f>[1]武器表!Z369</f>
        <v>20</v>
      </c>
      <c r="AD369" s="16">
        <f>[1]武器表!AA369</f>
        <v>23</v>
      </c>
      <c r="AE369" s="20">
        <f t="shared" si="75"/>
        <v>0.26080000000000003</v>
      </c>
      <c r="AF369" s="20">
        <f t="shared" si="76"/>
        <v>0.26080000000000003</v>
      </c>
      <c r="AG369" s="20">
        <f t="shared" si="77"/>
        <v>0.26080000000000003</v>
      </c>
      <c r="AH369" s="20">
        <f t="shared" si="78"/>
        <v>0.26080000000000003</v>
      </c>
      <c r="AI369" s="20">
        <f t="shared" si="79"/>
        <v>0.26080000000000003</v>
      </c>
      <c r="AJ369" s="21"/>
    </row>
    <row r="370" spans="2:36" x14ac:dyDescent="0.2">
      <c r="B370" s="16">
        <v>368</v>
      </c>
      <c r="C370" s="16" t="str">
        <f t="shared" ca="1" si="69"/>
        <v>IC1654</v>
      </c>
      <c r="D370" s="16" t="str">
        <f t="shared" ca="1" si="74"/>
        <v>拉风的精灵枪</v>
      </c>
      <c r="E370" s="16" t="str">
        <f t="shared" ca="1" si="70"/>
        <v>拉风的</v>
      </c>
      <c r="F370" s="16" t="str">
        <f t="shared" ca="1" si="71"/>
        <v>精灵</v>
      </c>
      <c r="G370" s="16" t="str">
        <f t="shared" ca="1" si="72"/>
        <v>枪</v>
      </c>
      <c r="H370" s="16" t="str">
        <f t="shared" si="81"/>
        <v>a</v>
      </c>
      <c r="I370" s="19" t="s">
        <v>26</v>
      </c>
      <c r="J370" s="3" t="s">
        <v>38</v>
      </c>
      <c r="K370" s="16">
        <f t="shared" si="73"/>
        <v>5</v>
      </c>
      <c r="L370" s="16">
        <f t="shared" si="80"/>
        <v>8</v>
      </c>
      <c r="M370" s="16">
        <f>[1]武器表!$I370</f>
        <v>185</v>
      </c>
      <c r="N370" s="16">
        <f>[1]武器表!$J370</f>
        <v>62</v>
      </c>
      <c r="O370" s="16">
        <f>[1]武器表!$K370</f>
        <v>56</v>
      </c>
      <c r="P370" s="16">
        <f>[1]武器表!$L370</f>
        <v>48</v>
      </c>
      <c r="Q370" s="16">
        <f>[1]武器表!$M370</f>
        <v>39</v>
      </c>
      <c r="R370" s="16">
        <f>[1]武器表!$N370</f>
        <v>115</v>
      </c>
      <c r="S370" s="16">
        <f>[1]武器表!$O370</f>
        <v>31</v>
      </c>
      <c r="T370" s="16">
        <f>[1]武器表!$P370</f>
        <v>23</v>
      </c>
      <c r="U370" s="20">
        <f>[1]武器表!$Q370</f>
        <v>0.115</v>
      </c>
      <c r="V370" s="20">
        <f>[1]武器表!$R370</f>
        <v>7.7499999999999999E-2</v>
      </c>
      <c r="W370" s="20">
        <f>[1]武器表!$S370</f>
        <v>3.8333333333333337E-2</v>
      </c>
      <c r="X370" s="20">
        <f>[1]武器表!$AB370</f>
        <v>0.37266666666666665</v>
      </c>
      <c r="Y370" s="16">
        <f>[1]武器表!V370</f>
        <v>26</v>
      </c>
      <c r="Z370" s="16">
        <f>[1]武器表!W370</f>
        <v>33</v>
      </c>
      <c r="AA370" s="16">
        <f>[1]武器表!X370</f>
        <v>16</v>
      </c>
      <c r="AB370" s="16">
        <f>[1]武器表!Y370</f>
        <v>20</v>
      </c>
      <c r="AC370" s="16">
        <f>[1]武器表!Z370</f>
        <v>23</v>
      </c>
      <c r="AD370" s="16">
        <f>[1]武器表!AA370</f>
        <v>26</v>
      </c>
      <c r="AE370" s="20">
        <f t="shared" si="75"/>
        <v>0.29813333333333331</v>
      </c>
      <c r="AF370" s="20">
        <f t="shared" si="76"/>
        <v>0.29813333333333331</v>
      </c>
      <c r="AG370" s="20">
        <f t="shared" si="77"/>
        <v>0.29813333333333331</v>
      </c>
      <c r="AH370" s="20">
        <f t="shared" si="78"/>
        <v>0.29813333333333331</v>
      </c>
      <c r="AI370" s="20">
        <f t="shared" si="79"/>
        <v>0.29813333333333331</v>
      </c>
      <c r="AJ370" s="21"/>
    </row>
    <row r="371" spans="2:36" x14ac:dyDescent="0.2">
      <c r="B371" s="16">
        <v>369</v>
      </c>
      <c r="C371" s="16" t="str">
        <f t="shared" ca="1" si="69"/>
        <v>IC1654</v>
      </c>
      <c r="D371" s="16" t="str">
        <f t="shared" ca="1" si="74"/>
        <v>坚硬的水晶枪</v>
      </c>
      <c r="E371" s="16" t="str">
        <f t="shared" ca="1" si="70"/>
        <v>坚硬的</v>
      </c>
      <c r="F371" s="16" t="str">
        <f t="shared" ca="1" si="71"/>
        <v>水晶</v>
      </c>
      <c r="G371" s="16" t="str">
        <f t="shared" ca="1" si="72"/>
        <v>枪</v>
      </c>
      <c r="H371" s="16" t="str">
        <f t="shared" si="81"/>
        <v>b</v>
      </c>
      <c r="I371" s="19" t="s">
        <v>26</v>
      </c>
      <c r="J371" s="3" t="s">
        <v>38</v>
      </c>
      <c r="K371" s="16">
        <f t="shared" si="73"/>
        <v>5</v>
      </c>
      <c r="L371" s="16">
        <f t="shared" si="80"/>
        <v>1</v>
      </c>
      <c r="M371" s="16">
        <f>[1]武器表!$I371</f>
        <v>25</v>
      </c>
      <c r="N371" s="16">
        <f>[1]武器表!$J371</f>
        <v>3</v>
      </c>
      <c r="O371" s="16">
        <f>[1]武器表!$K371</f>
        <v>3</v>
      </c>
      <c r="P371" s="16">
        <f>[1]武器表!$L371</f>
        <v>3</v>
      </c>
      <c r="Q371" s="16">
        <f>[1]武器表!$M371</f>
        <v>2</v>
      </c>
      <c r="R371" s="16">
        <f>[1]武器表!$N371</f>
        <v>6</v>
      </c>
      <c r="S371" s="16">
        <f>[1]武器表!$O371</f>
        <v>2</v>
      </c>
      <c r="T371" s="16">
        <f>[1]武器表!$P371</f>
        <v>1</v>
      </c>
      <c r="U371" s="20">
        <f>[1]武器表!$Q371</f>
        <v>5.0000000000000001E-3</v>
      </c>
      <c r="V371" s="20">
        <f>[1]武器表!$R371</f>
        <v>5.0000000000000001E-3</v>
      </c>
      <c r="W371" s="20">
        <f>[1]武器表!$S371</f>
        <v>1.6666666666666666E-3</v>
      </c>
      <c r="X371" s="20">
        <f>[1]武器表!$AB371</f>
        <v>0.08</v>
      </c>
      <c r="Y371" s="16">
        <f>[1]武器表!V371</f>
        <v>1</v>
      </c>
      <c r="Z371" s="16">
        <f>[1]武器表!W371</f>
        <v>2</v>
      </c>
      <c r="AA371" s="16">
        <f>[1]武器表!X371</f>
        <v>1</v>
      </c>
      <c r="AB371" s="16">
        <f>[1]武器表!Y371</f>
        <v>1</v>
      </c>
      <c r="AC371" s="16">
        <f>[1]武器表!Z371</f>
        <v>1</v>
      </c>
      <c r="AD371" s="16">
        <f>[1]武器表!AA371</f>
        <v>1</v>
      </c>
      <c r="AE371" s="20">
        <f t="shared" si="75"/>
        <v>6.4000000000000001E-2</v>
      </c>
      <c r="AF371" s="20">
        <f t="shared" si="76"/>
        <v>6.4000000000000001E-2</v>
      </c>
      <c r="AG371" s="20">
        <f t="shared" si="77"/>
        <v>6.4000000000000001E-2</v>
      </c>
      <c r="AH371" s="20">
        <f t="shared" si="78"/>
        <v>6.4000000000000001E-2</v>
      </c>
      <c r="AI371" s="20">
        <f t="shared" si="79"/>
        <v>6.4000000000000001E-2</v>
      </c>
      <c r="AJ371" s="21"/>
    </row>
    <row r="372" spans="2:36" x14ac:dyDescent="0.2">
      <c r="B372" s="16">
        <v>370</v>
      </c>
      <c r="C372" s="16" t="str">
        <f t="shared" ca="1" si="69"/>
        <v>IC1665</v>
      </c>
      <c r="D372" s="16" t="str">
        <f t="shared" ca="1" si="74"/>
        <v>凌厉的空灵玉枪</v>
      </c>
      <c r="E372" s="16" t="str">
        <f t="shared" ca="1" si="70"/>
        <v>凌厉的</v>
      </c>
      <c r="F372" s="16" t="str">
        <f t="shared" ca="1" si="71"/>
        <v>空灵</v>
      </c>
      <c r="G372" s="16" t="str">
        <f t="shared" ca="1" si="72"/>
        <v>玉枪</v>
      </c>
      <c r="H372" s="16" t="str">
        <f t="shared" si="81"/>
        <v>b</v>
      </c>
      <c r="I372" s="19" t="s">
        <v>26</v>
      </c>
      <c r="J372" s="3" t="s">
        <v>38</v>
      </c>
      <c r="K372" s="16">
        <f t="shared" si="73"/>
        <v>5</v>
      </c>
      <c r="L372" s="16">
        <f t="shared" si="80"/>
        <v>2</v>
      </c>
      <c r="M372" s="16">
        <f>[1]武器表!$I372</f>
        <v>50</v>
      </c>
      <c r="N372" s="16">
        <f>[1]武器表!$J372</f>
        <v>6</v>
      </c>
      <c r="O372" s="16">
        <f>[1]武器表!$K372</f>
        <v>6</v>
      </c>
      <c r="P372" s="16">
        <f>[1]武器表!$L372</f>
        <v>5</v>
      </c>
      <c r="Q372" s="16">
        <f>[1]武器表!$M372</f>
        <v>4</v>
      </c>
      <c r="R372" s="16">
        <f>[1]武器表!$N372</f>
        <v>12</v>
      </c>
      <c r="S372" s="16">
        <f>[1]武器表!$O372</f>
        <v>3</v>
      </c>
      <c r="T372" s="16">
        <f>[1]武器表!$P372</f>
        <v>2</v>
      </c>
      <c r="U372" s="20">
        <f>[1]武器表!$Q372</f>
        <v>0.01</v>
      </c>
      <c r="V372" s="20">
        <f>[1]武器表!$R372</f>
        <v>7.4999999999999997E-3</v>
      </c>
      <c r="W372" s="20">
        <f>[1]武器表!$S372</f>
        <v>3.3333333333333331E-3</v>
      </c>
      <c r="X372" s="20">
        <f>[1]武器表!$AB372</f>
        <v>0.08</v>
      </c>
      <c r="Y372" s="16">
        <f>[1]武器表!V372</f>
        <v>3</v>
      </c>
      <c r="Z372" s="16">
        <f>[1]武器表!W372</f>
        <v>3</v>
      </c>
      <c r="AA372" s="16">
        <f>[1]武器表!X372</f>
        <v>2</v>
      </c>
      <c r="AB372" s="16">
        <f>[1]武器表!Y372</f>
        <v>2</v>
      </c>
      <c r="AC372" s="16">
        <f>[1]武器表!Z372</f>
        <v>2</v>
      </c>
      <c r="AD372" s="16">
        <f>[1]武器表!AA372</f>
        <v>3</v>
      </c>
      <c r="AE372" s="20">
        <f t="shared" si="75"/>
        <v>6.4000000000000001E-2</v>
      </c>
      <c r="AF372" s="20">
        <f t="shared" si="76"/>
        <v>6.4000000000000001E-2</v>
      </c>
      <c r="AG372" s="20">
        <f t="shared" si="77"/>
        <v>6.4000000000000001E-2</v>
      </c>
      <c r="AH372" s="20">
        <f t="shared" si="78"/>
        <v>6.4000000000000001E-2</v>
      </c>
      <c r="AI372" s="20">
        <f t="shared" si="79"/>
        <v>6.4000000000000001E-2</v>
      </c>
      <c r="AJ372" s="21"/>
    </row>
    <row r="373" spans="2:36" x14ac:dyDescent="0.2">
      <c r="B373" s="16">
        <v>371</v>
      </c>
      <c r="C373" s="16" t="str">
        <f t="shared" ca="1" si="69"/>
        <v>IC1666</v>
      </c>
      <c r="D373" s="16" t="str">
        <f t="shared" ca="1" si="74"/>
        <v>发亮的精灵钢枪</v>
      </c>
      <c r="E373" s="16" t="str">
        <f t="shared" ca="1" si="70"/>
        <v>发亮的</v>
      </c>
      <c r="F373" s="16" t="str">
        <f t="shared" ca="1" si="71"/>
        <v>精灵</v>
      </c>
      <c r="G373" s="16" t="str">
        <f t="shared" ca="1" si="72"/>
        <v>钢枪</v>
      </c>
      <c r="H373" s="16" t="str">
        <f t="shared" si="81"/>
        <v>b</v>
      </c>
      <c r="I373" s="19" t="s">
        <v>26</v>
      </c>
      <c r="J373" s="3" t="s">
        <v>38</v>
      </c>
      <c r="K373" s="16">
        <f t="shared" si="73"/>
        <v>5</v>
      </c>
      <c r="L373" s="16">
        <f t="shared" si="80"/>
        <v>3</v>
      </c>
      <c r="M373" s="16">
        <f>[1]武器表!$I373</f>
        <v>76</v>
      </c>
      <c r="N373" s="16">
        <f>[1]武器表!$J373</f>
        <v>10</v>
      </c>
      <c r="O373" s="16">
        <f>[1]武器表!$K373</f>
        <v>9</v>
      </c>
      <c r="P373" s="16">
        <f>[1]武器表!$L373</f>
        <v>8</v>
      </c>
      <c r="Q373" s="16">
        <f>[1]武器表!$M373</f>
        <v>6</v>
      </c>
      <c r="R373" s="16">
        <f>[1]武器表!$N373</f>
        <v>18</v>
      </c>
      <c r="S373" s="16">
        <f>[1]武器表!$O373</f>
        <v>5</v>
      </c>
      <c r="T373" s="16">
        <f>[1]武器表!$P373</f>
        <v>4</v>
      </c>
      <c r="U373" s="20">
        <f>[1]武器表!$Q373</f>
        <v>0.02</v>
      </c>
      <c r="V373" s="20">
        <f>[1]武器表!$R373</f>
        <v>1.2500000000000001E-2</v>
      </c>
      <c r="W373" s="20">
        <f>[1]武器表!$S373</f>
        <v>6.6666666666666662E-3</v>
      </c>
      <c r="X373" s="20">
        <f>[1]武器表!$AB373</f>
        <v>9.0666666666666659E-2</v>
      </c>
      <c r="Y373" s="16">
        <f>[1]武器表!V373</f>
        <v>4</v>
      </c>
      <c r="Z373" s="16">
        <f>[1]武器表!W373</f>
        <v>5</v>
      </c>
      <c r="AA373" s="16">
        <f>[1]武器表!X373</f>
        <v>3</v>
      </c>
      <c r="AB373" s="16">
        <f>[1]武器表!Y373</f>
        <v>3</v>
      </c>
      <c r="AC373" s="16">
        <f>[1]武器表!Z373</f>
        <v>4</v>
      </c>
      <c r="AD373" s="16">
        <f>[1]武器表!AA373</f>
        <v>4</v>
      </c>
      <c r="AE373" s="20">
        <f t="shared" si="75"/>
        <v>7.2533333333333325E-2</v>
      </c>
      <c r="AF373" s="20">
        <f t="shared" si="76"/>
        <v>7.2533333333333325E-2</v>
      </c>
      <c r="AG373" s="20">
        <f t="shared" si="77"/>
        <v>7.2533333333333325E-2</v>
      </c>
      <c r="AH373" s="20">
        <f t="shared" si="78"/>
        <v>7.2533333333333325E-2</v>
      </c>
      <c r="AI373" s="20">
        <f t="shared" si="79"/>
        <v>7.2533333333333325E-2</v>
      </c>
      <c r="AJ373" s="21"/>
    </row>
    <row r="374" spans="2:36" x14ac:dyDescent="0.2">
      <c r="B374" s="16">
        <v>372</v>
      </c>
      <c r="C374" s="16" t="str">
        <f t="shared" ca="1" si="69"/>
        <v>IC1650</v>
      </c>
      <c r="D374" s="16" t="str">
        <f t="shared" ca="1" si="74"/>
        <v>优质的斯塞提钢枪</v>
      </c>
      <c r="E374" s="16" t="str">
        <f t="shared" ca="1" si="70"/>
        <v>优质的</v>
      </c>
      <c r="F374" s="16" t="str">
        <f t="shared" ca="1" si="71"/>
        <v>斯塞提</v>
      </c>
      <c r="G374" s="16" t="str">
        <f t="shared" ca="1" si="72"/>
        <v>钢枪</v>
      </c>
      <c r="H374" s="16" t="str">
        <f t="shared" si="81"/>
        <v>b</v>
      </c>
      <c r="I374" s="19" t="s">
        <v>26</v>
      </c>
      <c r="J374" s="3" t="s">
        <v>38</v>
      </c>
      <c r="K374" s="16">
        <f t="shared" si="73"/>
        <v>5</v>
      </c>
      <c r="L374" s="16">
        <f t="shared" si="80"/>
        <v>4</v>
      </c>
      <c r="M374" s="16">
        <f>[1]武器表!$I374</f>
        <v>101</v>
      </c>
      <c r="N374" s="16">
        <f>[1]武器表!$J374</f>
        <v>13</v>
      </c>
      <c r="O374" s="16">
        <f>[1]武器表!$K374</f>
        <v>12</v>
      </c>
      <c r="P374" s="16">
        <f>[1]武器表!$L374</f>
        <v>10</v>
      </c>
      <c r="Q374" s="16">
        <f>[1]武器表!$M374</f>
        <v>8</v>
      </c>
      <c r="R374" s="16">
        <f>[1]武器表!$N374</f>
        <v>24</v>
      </c>
      <c r="S374" s="16">
        <f>[1]武器表!$O374</f>
        <v>6</v>
      </c>
      <c r="T374" s="16">
        <f>[1]武器表!$P374</f>
        <v>5</v>
      </c>
      <c r="U374" s="20">
        <f>[1]武器表!$Q374</f>
        <v>2.5000000000000001E-2</v>
      </c>
      <c r="V374" s="20">
        <f>[1]武器表!$R374</f>
        <v>1.4999999999999999E-2</v>
      </c>
      <c r="W374" s="20">
        <f>[1]武器表!$S374</f>
        <v>8.3333333333333332E-3</v>
      </c>
      <c r="X374" s="20">
        <f>[1]武器表!$AB374</f>
        <v>0.11933333333333333</v>
      </c>
      <c r="Y374" s="16">
        <f>[1]武器表!V374</f>
        <v>6</v>
      </c>
      <c r="Z374" s="16">
        <f>[1]武器表!W374</f>
        <v>7</v>
      </c>
      <c r="AA374" s="16">
        <f>[1]武器表!X374</f>
        <v>3</v>
      </c>
      <c r="AB374" s="16">
        <f>[1]武器表!Y374</f>
        <v>4</v>
      </c>
      <c r="AC374" s="16">
        <f>[1]武器表!Z374</f>
        <v>5</v>
      </c>
      <c r="AD374" s="16">
        <f>[1]武器表!AA374</f>
        <v>6</v>
      </c>
      <c r="AE374" s="20">
        <f t="shared" si="75"/>
        <v>9.5466666666666672E-2</v>
      </c>
      <c r="AF374" s="20">
        <f t="shared" si="76"/>
        <v>9.5466666666666672E-2</v>
      </c>
      <c r="AG374" s="20">
        <f t="shared" si="77"/>
        <v>9.5466666666666672E-2</v>
      </c>
      <c r="AH374" s="20">
        <f t="shared" si="78"/>
        <v>9.5466666666666672E-2</v>
      </c>
      <c r="AI374" s="20">
        <f t="shared" si="79"/>
        <v>9.5466666666666672E-2</v>
      </c>
      <c r="AJ374" s="21"/>
    </row>
    <row r="375" spans="2:36" x14ac:dyDescent="0.2">
      <c r="B375" s="16">
        <v>373</v>
      </c>
      <c r="C375" s="16" t="str">
        <f t="shared" ca="1" si="69"/>
        <v>IC1650</v>
      </c>
      <c r="D375" s="16" t="str">
        <f t="shared" ca="1" si="74"/>
        <v>凌厉的卡尼亚玉枪</v>
      </c>
      <c r="E375" s="16" t="str">
        <f t="shared" ca="1" si="70"/>
        <v>凌厉的</v>
      </c>
      <c r="F375" s="16" t="str">
        <f t="shared" ca="1" si="71"/>
        <v>卡尼亚</v>
      </c>
      <c r="G375" s="16" t="str">
        <f t="shared" ca="1" si="72"/>
        <v>玉枪</v>
      </c>
      <c r="H375" s="16" t="str">
        <f t="shared" si="81"/>
        <v>b</v>
      </c>
      <c r="I375" s="19" t="s">
        <v>26</v>
      </c>
      <c r="J375" s="3" t="s">
        <v>38</v>
      </c>
      <c r="K375" s="16">
        <f t="shared" si="73"/>
        <v>5</v>
      </c>
      <c r="L375" s="16">
        <f t="shared" si="80"/>
        <v>5</v>
      </c>
      <c r="M375" s="16">
        <f>[1]武器表!$I375</f>
        <v>126</v>
      </c>
      <c r="N375" s="16">
        <f>[1]武器表!$J375</f>
        <v>16</v>
      </c>
      <c r="O375" s="16">
        <f>[1]武器表!$K375</f>
        <v>15</v>
      </c>
      <c r="P375" s="16">
        <f>[1]武器表!$L375</f>
        <v>13</v>
      </c>
      <c r="Q375" s="16">
        <f>[1]武器表!$M375</f>
        <v>10</v>
      </c>
      <c r="R375" s="16">
        <f>[1]武器表!$N375</f>
        <v>30</v>
      </c>
      <c r="S375" s="16">
        <f>[1]武器表!$O375</f>
        <v>8</v>
      </c>
      <c r="T375" s="16">
        <f>[1]武器表!$P375</f>
        <v>6</v>
      </c>
      <c r="U375" s="20">
        <f>[1]武器表!$Q375</f>
        <v>0.03</v>
      </c>
      <c r="V375" s="20">
        <f>[1]武器表!$R375</f>
        <v>0.02</v>
      </c>
      <c r="W375" s="20">
        <f>[1]武器表!$S375</f>
        <v>0.01</v>
      </c>
      <c r="X375" s="20">
        <f>[1]武器表!$AB375</f>
        <v>0.14933333333333335</v>
      </c>
      <c r="Y375" s="16">
        <f>[1]武器表!V375</f>
        <v>7</v>
      </c>
      <c r="Z375" s="16">
        <f>[1]武器表!W375</f>
        <v>9</v>
      </c>
      <c r="AA375" s="16">
        <f>[1]武器表!X375</f>
        <v>4</v>
      </c>
      <c r="AB375" s="16">
        <f>[1]武器表!Y375</f>
        <v>5</v>
      </c>
      <c r="AC375" s="16">
        <f>[1]武器表!Z375</f>
        <v>6</v>
      </c>
      <c r="AD375" s="16">
        <f>[1]武器表!AA375</f>
        <v>7</v>
      </c>
      <c r="AE375" s="20">
        <f t="shared" si="75"/>
        <v>0.11946666666666668</v>
      </c>
      <c r="AF375" s="20">
        <f t="shared" si="76"/>
        <v>0.11946666666666668</v>
      </c>
      <c r="AG375" s="20">
        <f t="shared" si="77"/>
        <v>0.11946666666666668</v>
      </c>
      <c r="AH375" s="20">
        <f t="shared" si="78"/>
        <v>0.11946666666666668</v>
      </c>
      <c r="AI375" s="20">
        <f t="shared" si="79"/>
        <v>0.11946666666666668</v>
      </c>
      <c r="AJ375" s="21"/>
    </row>
    <row r="376" spans="2:36" x14ac:dyDescent="0.2">
      <c r="B376" s="16">
        <v>374</v>
      </c>
      <c r="C376" s="16" t="str">
        <f t="shared" ca="1" si="69"/>
        <v>IC1651</v>
      </c>
      <c r="D376" s="16" t="str">
        <f t="shared" ca="1" si="74"/>
        <v>发亮的智慧玉枪</v>
      </c>
      <c r="E376" s="16" t="str">
        <f t="shared" ca="1" si="70"/>
        <v>发亮的</v>
      </c>
      <c r="F376" s="16" t="str">
        <f t="shared" ca="1" si="71"/>
        <v>智慧</v>
      </c>
      <c r="G376" s="16" t="str">
        <f t="shared" ca="1" si="72"/>
        <v>玉枪</v>
      </c>
      <c r="H376" s="16" t="str">
        <f t="shared" si="81"/>
        <v>b</v>
      </c>
      <c r="I376" s="19" t="s">
        <v>26</v>
      </c>
      <c r="J376" s="3" t="s">
        <v>38</v>
      </c>
      <c r="K376" s="16">
        <f t="shared" si="73"/>
        <v>5</v>
      </c>
      <c r="L376" s="16">
        <f t="shared" si="80"/>
        <v>6</v>
      </c>
      <c r="M376" s="16">
        <f>[1]武器表!$I376</f>
        <v>151</v>
      </c>
      <c r="N376" s="16">
        <f>[1]武器表!$J376</f>
        <v>19</v>
      </c>
      <c r="O376" s="16">
        <f>[1]武器表!$K376</f>
        <v>17</v>
      </c>
      <c r="P376" s="16">
        <f>[1]武器表!$L376</f>
        <v>15</v>
      </c>
      <c r="Q376" s="16">
        <f>[1]武器表!$M376</f>
        <v>12</v>
      </c>
      <c r="R376" s="16">
        <f>[1]武器表!$N376</f>
        <v>36</v>
      </c>
      <c r="S376" s="16">
        <f>[1]武器表!$O376</f>
        <v>10</v>
      </c>
      <c r="T376" s="16">
        <f>[1]武器表!$P376</f>
        <v>7</v>
      </c>
      <c r="U376" s="20">
        <f>[1]武器表!$Q376</f>
        <v>3.5000000000000003E-2</v>
      </c>
      <c r="V376" s="20">
        <f>[1]武器表!$R376</f>
        <v>2.5000000000000001E-2</v>
      </c>
      <c r="W376" s="20">
        <f>[1]武器表!$S376</f>
        <v>1.1666666666666667E-2</v>
      </c>
      <c r="X376" s="20">
        <f>[1]武器表!$AB376</f>
        <v>0.17800000000000002</v>
      </c>
      <c r="Y376" s="16">
        <f>[1]武器表!V376</f>
        <v>8</v>
      </c>
      <c r="Z376" s="16">
        <f>[1]武器表!W376</f>
        <v>10</v>
      </c>
      <c r="AA376" s="16">
        <f>[1]武器表!X376</f>
        <v>5</v>
      </c>
      <c r="AB376" s="16">
        <f>[1]武器表!Y376</f>
        <v>6</v>
      </c>
      <c r="AC376" s="16">
        <f>[1]武器表!Z376</f>
        <v>7</v>
      </c>
      <c r="AD376" s="16">
        <f>[1]武器表!AA376</f>
        <v>8</v>
      </c>
      <c r="AE376" s="20">
        <f t="shared" si="75"/>
        <v>0.14240000000000003</v>
      </c>
      <c r="AF376" s="20">
        <f t="shared" si="76"/>
        <v>0.14240000000000003</v>
      </c>
      <c r="AG376" s="20">
        <f t="shared" si="77"/>
        <v>0.14240000000000003</v>
      </c>
      <c r="AH376" s="20">
        <f t="shared" si="78"/>
        <v>0.14240000000000003</v>
      </c>
      <c r="AI376" s="20">
        <f t="shared" si="79"/>
        <v>0.14240000000000003</v>
      </c>
      <c r="AJ376" s="21"/>
    </row>
    <row r="377" spans="2:36" x14ac:dyDescent="0.2">
      <c r="B377" s="16">
        <v>375</v>
      </c>
      <c r="C377" s="16" t="str">
        <f t="shared" ca="1" si="69"/>
        <v>IC1674</v>
      </c>
      <c r="D377" s="16" t="str">
        <f t="shared" ca="1" si="74"/>
        <v>发亮的卡尼亚枪</v>
      </c>
      <c r="E377" s="16" t="str">
        <f t="shared" ca="1" si="70"/>
        <v>发亮的</v>
      </c>
      <c r="F377" s="16" t="str">
        <f t="shared" ca="1" si="71"/>
        <v>卡尼亚</v>
      </c>
      <c r="G377" s="16" t="str">
        <f t="shared" ca="1" si="72"/>
        <v>枪</v>
      </c>
      <c r="H377" s="16" t="str">
        <f t="shared" si="81"/>
        <v>b</v>
      </c>
      <c r="I377" s="19" t="s">
        <v>26</v>
      </c>
      <c r="J377" s="3" t="s">
        <v>38</v>
      </c>
      <c r="K377" s="16">
        <f t="shared" si="73"/>
        <v>5</v>
      </c>
      <c r="L377" s="16">
        <f t="shared" si="80"/>
        <v>7</v>
      </c>
      <c r="M377" s="16">
        <f>[1]武器表!$I377</f>
        <v>176</v>
      </c>
      <c r="N377" s="16">
        <f>[1]武器表!$J377</f>
        <v>23</v>
      </c>
      <c r="O377" s="16">
        <f>[1]武器表!$K377</f>
        <v>20</v>
      </c>
      <c r="P377" s="16">
        <f>[1]武器表!$L377</f>
        <v>18</v>
      </c>
      <c r="Q377" s="16">
        <f>[1]武器表!$M377</f>
        <v>14</v>
      </c>
      <c r="R377" s="16">
        <f>[1]武器表!$N377</f>
        <v>42</v>
      </c>
      <c r="S377" s="16">
        <f>[1]武器表!$O377</f>
        <v>11</v>
      </c>
      <c r="T377" s="16">
        <f>[1]武器表!$P377</f>
        <v>8</v>
      </c>
      <c r="U377" s="20">
        <f>[1]武器表!$Q377</f>
        <v>0.04</v>
      </c>
      <c r="V377" s="20">
        <f>[1]武器表!$R377</f>
        <v>2.75E-2</v>
      </c>
      <c r="W377" s="20">
        <f>[1]武器表!$S377</f>
        <v>1.3333333333333332E-2</v>
      </c>
      <c r="X377" s="20">
        <f>[1]武器表!$AB377</f>
        <v>0.20800000000000002</v>
      </c>
      <c r="Y377" s="16">
        <f>[1]武器表!V377</f>
        <v>10</v>
      </c>
      <c r="Z377" s="16">
        <f>[1]武器表!W377</f>
        <v>12</v>
      </c>
      <c r="AA377" s="16">
        <f>[1]武器表!X377</f>
        <v>6</v>
      </c>
      <c r="AB377" s="16">
        <f>[1]武器表!Y377</f>
        <v>7</v>
      </c>
      <c r="AC377" s="16">
        <f>[1]武器表!Z377</f>
        <v>8</v>
      </c>
      <c r="AD377" s="16">
        <f>[1]武器表!AA377</f>
        <v>10</v>
      </c>
      <c r="AE377" s="20">
        <f t="shared" si="75"/>
        <v>0.16640000000000002</v>
      </c>
      <c r="AF377" s="20">
        <f t="shared" si="76"/>
        <v>0.16640000000000002</v>
      </c>
      <c r="AG377" s="20">
        <f t="shared" si="77"/>
        <v>0.16640000000000002</v>
      </c>
      <c r="AH377" s="20">
        <f t="shared" si="78"/>
        <v>0.16640000000000002</v>
      </c>
      <c r="AI377" s="20">
        <f t="shared" si="79"/>
        <v>0.16640000000000002</v>
      </c>
      <c r="AJ377" s="21"/>
    </row>
    <row r="378" spans="2:36" x14ac:dyDescent="0.2">
      <c r="B378" s="16">
        <v>376</v>
      </c>
      <c r="C378" s="16" t="str">
        <f t="shared" ca="1" si="69"/>
        <v>IC1651</v>
      </c>
      <c r="D378" s="16" t="str">
        <f t="shared" ca="1" si="74"/>
        <v>凌厉的白银枪</v>
      </c>
      <c r="E378" s="16" t="str">
        <f t="shared" ca="1" si="70"/>
        <v>凌厉的</v>
      </c>
      <c r="F378" s="16" t="str">
        <f t="shared" ca="1" si="71"/>
        <v>白银</v>
      </c>
      <c r="G378" s="16" t="str">
        <f t="shared" ca="1" si="72"/>
        <v>枪</v>
      </c>
      <c r="H378" s="16" t="str">
        <f t="shared" si="81"/>
        <v>b</v>
      </c>
      <c r="I378" s="19" t="s">
        <v>26</v>
      </c>
      <c r="J378" s="3" t="s">
        <v>38</v>
      </c>
      <c r="K378" s="16">
        <f t="shared" si="73"/>
        <v>5</v>
      </c>
      <c r="L378" s="16">
        <f t="shared" si="80"/>
        <v>8</v>
      </c>
      <c r="M378" s="16">
        <f>[1]武器表!$I378</f>
        <v>202</v>
      </c>
      <c r="N378" s="16">
        <f>[1]武器表!$J378</f>
        <v>26</v>
      </c>
      <c r="O378" s="16">
        <f>[1]武器表!$K378</f>
        <v>23</v>
      </c>
      <c r="P378" s="16">
        <f>[1]武器表!$L378</f>
        <v>20</v>
      </c>
      <c r="Q378" s="16">
        <f>[1]武器表!$M378</f>
        <v>16</v>
      </c>
      <c r="R378" s="16">
        <f>[1]武器表!$N378</f>
        <v>48</v>
      </c>
      <c r="S378" s="16">
        <f>[1]武器表!$O378</f>
        <v>13</v>
      </c>
      <c r="T378" s="16">
        <f>[1]武器表!$P378</f>
        <v>10</v>
      </c>
      <c r="U378" s="20">
        <f>[1]武器表!$Q378</f>
        <v>0.05</v>
      </c>
      <c r="V378" s="20">
        <f>[1]武器表!$R378</f>
        <v>3.2500000000000001E-2</v>
      </c>
      <c r="W378" s="20">
        <f>[1]武器表!$S378</f>
        <v>1.6666666666666666E-2</v>
      </c>
      <c r="X378" s="20">
        <f>[1]武器表!$AB378</f>
        <v>0.23866666666666667</v>
      </c>
      <c r="Y378" s="16">
        <f>[1]武器表!V378</f>
        <v>11</v>
      </c>
      <c r="Z378" s="16">
        <f>[1]武器表!W378</f>
        <v>14</v>
      </c>
      <c r="AA378" s="16">
        <f>[1]武器表!X378</f>
        <v>7</v>
      </c>
      <c r="AB378" s="16">
        <f>[1]武器表!Y378</f>
        <v>8</v>
      </c>
      <c r="AC378" s="16">
        <f>[1]武器表!Z378</f>
        <v>10</v>
      </c>
      <c r="AD378" s="16">
        <f>[1]武器表!AA378</f>
        <v>11</v>
      </c>
      <c r="AE378" s="20">
        <f t="shared" si="75"/>
        <v>0.19093333333333334</v>
      </c>
      <c r="AF378" s="20">
        <f t="shared" si="76"/>
        <v>0.19093333333333334</v>
      </c>
      <c r="AG378" s="20">
        <f t="shared" si="77"/>
        <v>0.19093333333333334</v>
      </c>
      <c r="AH378" s="20">
        <f t="shared" si="78"/>
        <v>0.19093333333333334</v>
      </c>
      <c r="AI378" s="20">
        <f t="shared" si="79"/>
        <v>0.19093333333333334</v>
      </c>
      <c r="AJ378" s="21"/>
    </row>
    <row r="379" spans="2:36" x14ac:dyDescent="0.2">
      <c r="B379" s="16">
        <v>377</v>
      </c>
      <c r="C379" s="16" t="str">
        <f t="shared" ca="1" si="69"/>
        <v>IC1655</v>
      </c>
      <c r="D379" s="16" t="str">
        <f t="shared" ca="1" si="74"/>
        <v>破旧的精灵枪</v>
      </c>
      <c r="E379" s="16" t="str">
        <f t="shared" ca="1" si="70"/>
        <v>破旧的</v>
      </c>
      <c r="F379" s="16" t="str">
        <f t="shared" ca="1" si="71"/>
        <v>精灵</v>
      </c>
      <c r="G379" s="16" t="str">
        <f t="shared" ca="1" si="72"/>
        <v>枪</v>
      </c>
      <c r="H379" s="16" t="str">
        <f t="shared" si="81"/>
        <v>c</v>
      </c>
      <c r="I379" s="19" t="s">
        <v>26</v>
      </c>
      <c r="J379" s="3" t="s">
        <v>38</v>
      </c>
      <c r="K379" s="16">
        <f t="shared" si="73"/>
        <v>5</v>
      </c>
      <c r="L379" s="16">
        <f t="shared" si="80"/>
        <v>1</v>
      </c>
      <c r="M379" s="16">
        <f>[1]武器表!$I379</f>
        <v>29</v>
      </c>
      <c r="N379" s="16">
        <f>[1]武器表!$J379</f>
        <v>0</v>
      </c>
      <c r="O379" s="16">
        <f>[1]武器表!$K379</f>
        <v>0</v>
      </c>
      <c r="P379" s="16">
        <f>[1]武器表!$L379</f>
        <v>0</v>
      </c>
      <c r="Q379" s="16">
        <f>[1]武器表!$M379</f>
        <v>0</v>
      </c>
      <c r="R379" s="16">
        <f>[1]武器表!$N379</f>
        <v>0</v>
      </c>
      <c r="S379" s="16">
        <f>[1]武器表!$O379</f>
        <v>0</v>
      </c>
      <c r="T379" s="16">
        <f>[1]武器表!$P379</f>
        <v>0</v>
      </c>
      <c r="U379" s="20">
        <f>[1]武器表!$Q379</f>
        <v>0</v>
      </c>
      <c r="V379" s="20">
        <f>[1]武器表!$R379</f>
        <v>0</v>
      </c>
      <c r="W379" s="20">
        <f>[1]武器表!$S379</f>
        <v>0</v>
      </c>
      <c r="X379" s="20">
        <f>[1]武器表!$AB379</f>
        <v>0</v>
      </c>
      <c r="Y379" s="16">
        <f>[1]武器表!V379</f>
        <v>0</v>
      </c>
      <c r="Z379" s="16">
        <f>[1]武器表!W379</f>
        <v>0</v>
      </c>
      <c r="AA379" s="16">
        <f>[1]武器表!X379</f>
        <v>0</v>
      </c>
      <c r="AB379" s="16">
        <f>[1]武器表!Y379</f>
        <v>0</v>
      </c>
      <c r="AC379" s="16">
        <f>[1]武器表!Z379</f>
        <v>0</v>
      </c>
      <c r="AD379" s="16">
        <f>[1]武器表!AA379</f>
        <v>0</v>
      </c>
      <c r="AE379" s="20">
        <f t="shared" si="75"/>
        <v>0</v>
      </c>
      <c r="AF379" s="20">
        <f t="shared" si="76"/>
        <v>0</v>
      </c>
      <c r="AG379" s="20">
        <f t="shared" si="77"/>
        <v>0</v>
      </c>
      <c r="AH379" s="20">
        <f t="shared" si="78"/>
        <v>0</v>
      </c>
      <c r="AI379" s="20">
        <f t="shared" si="79"/>
        <v>0</v>
      </c>
      <c r="AJ379" s="21"/>
    </row>
    <row r="380" spans="2:36" x14ac:dyDescent="0.2">
      <c r="B380" s="16">
        <v>378</v>
      </c>
      <c r="C380" s="16" t="str">
        <f t="shared" ca="1" si="69"/>
        <v>IC1673</v>
      </c>
      <c r="D380" s="16" t="str">
        <f t="shared" ca="1" si="74"/>
        <v>一般的言语钢枪</v>
      </c>
      <c r="E380" s="16" t="str">
        <f t="shared" ca="1" si="70"/>
        <v>一般的</v>
      </c>
      <c r="F380" s="16" t="str">
        <f t="shared" ca="1" si="71"/>
        <v>言语</v>
      </c>
      <c r="G380" s="16" t="str">
        <f t="shared" ca="1" si="72"/>
        <v>钢枪</v>
      </c>
      <c r="H380" s="16" t="str">
        <f t="shared" si="81"/>
        <v>c</v>
      </c>
      <c r="I380" s="19" t="s">
        <v>26</v>
      </c>
      <c r="J380" s="3" t="s">
        <v>38</v>
      </c>
      <c r="K380" s="16">
        <f t="shared" si="73"/>
        <v>5</v>
      </c>
      <c r="L380" s="16">
        <f t="shared" si="80"/>
        <v>2</v>
      </c>
      <c r="M380" s="16">
        <f>[1]武器表!$I380</f>
        <v>57</v>
      </c>
      <c r="N380" s="16">
        <f>[1]武器表!$J380</f>
        <v>0</v>
      </c>
      <c r="O380" s="16">
        <f>[1]武器表!$K380</f>
        <v>0</v>
      </c>
      <c r="P380" s="16">
        <f>[1]武器表!$L380</f>
        <v>0</v>
      </c>
      <c r="Q380" s="16">
        <f>[1]武器表!$M380</f>
        <v>0</v>
      </c>
      <c r="R380" s="16">
        <f>[1]武器表!$N380</f>
        <v>0</v>
      </c>
      <c r="S380" s="16">
        <f>[1]武器表!$O380</f>
        <v>0</v>
      </c>
      <c r="T380" s="16">
        <f>[1]武器表!$P380</f>
        <v>0</v>
      </c>
      <c r="U380" s="20">
        <f>[1]武器表!$Q380</f>
        <v>0</v>
      </c>
      <c r="V380" s="20">
        <f>[1]武器表!$R380</f>
        <v>0</v>
      </c>
      <c r="W380" s="20">
        <f>[1]武器表!$S380</f>
        <v>0</v>
      </c>
      <c r="X380" s="20">
        <f>[1]武器表!$AB380</f>
        <v>0</v>
      </c>
      <c r="Y380" s="16">
        <f>[1]武器表!V380</f>
        <v>0</v>
      </c>
      <c r="Z380" s="16">
        <f>[1]武器表!W380</f>
        <v>0</v>
      </c>
      <c r="AA380" s="16">
        <f>[1]武器表!X380</f>
        <v>0</v>
      </c>
      <c r="AB380" s="16">
        <f>[1]武器表!Y380</f>
        <v>0</v>
      </c>
      <c r="AC380" s="16">
        <f>[1]武器表!Z380</f>
        <v>0</v>
      </c>
      <c r="AD380" s="16">
        <f>[1]武器表!AA380</f>
        <v>0</v>
      </c>
      <c r="AE380" s="20">
        <f t="shared" si="75"/>
        <v>0</v>
      </c>
      <c r="AF380" s="20">
        <f t="shared" si="76"/>
        <v>0</v>
      </c>
      <c r="AG380" s="20">
        <f t="shared" si="77"/>
        <v>0</v>
      </c>
      <c r="AH380" s="20">
        <f t="shared" si="78"/>
        <v>0</v>
      </c>
      <c r="AI380" s="20">
        <f t="shared" si="79"/>
        <v>0</v>
      </c>
      <c r="AJ380" s="21"/>
    </row>
    <row r="381" spans="2:36" x14ac:dyDescent="0.2">
      <c r="B381" s="16">
        <v>379</v>
      </c>
      <c r="C381" s="16" t="str">
        <f t="shared" ca="1" si="69"/>
        <v>IC1674</v>
      </c>
      <c r="D381" s="16" t="str">
        <f t="shared" ca="1" si="74"/>
        <v>初级的青铜钢枪</v>
      </c>
      <c r="E381" s="16" t="str">
        <f t="shared" ca="1" si="70"/>
        <v>初级的</v>
      </c>
      <c r="F381" s="16" t="str">
        <f t="shared" ca="1" si="71"/>
        <v>青铜</v>
      </c>
      <c r="G381" s="16" t="str">
        <f t="shared" ca="1" si="72"/>
        <v>钢枪</v>
      </c>
      <c r="H381" s="16" t="str">
        <f t="shared" si="81"/>
        <v>c</v>
      </c>
      <c r="I381" s="19" t="s">
        <v>26</v>
      </c>
      <c r="J381" s="3" t="s">
        <v>38</v>
      </c>
      <c r="K381" s="16">
        <f t="shared" si="73"/>
        <v>5</v>
      </c>
      <c r="L381" s="16">
        <f t="shared" si="80"/>
        <v>3</v>
      </c>
      <c r="M381" s="16">
        <f>[1]武器表!$I381</f>
        <v>86</v>
      </c>
      <c r="N381" s="16">
        <f>[1]武器表!$J381</f>
        <v>0</v>
      </c>
      <c r="O381" s="16">
        <f>[1]武器表!$K381</f>
        <v>0</v>
      </c>
      <c r="P381" s="16">
        <f>[1]武器表!$L381</f>
        <v>0</v>
      </c>
      <c r="Q381" s="16">
        <f>[1]武器表!$M381</f>
        <v>0</v>
      </c>
      <c r="R381" s="16">
        <f>[1]武器表!$N381</f>
        <v>0</v>
      </c>
      <c r="S381" s="16">
        <f>[1]武器表!$O381</f>
        <v>0</v>
      </c>
      <c r="T381" s="16">
        <f>[1]武器表!$P381</f>
        <v>0</v>
      </c>
      <c r="U381" s="20">
        <f>[1]武器表!$Q381</f>
        <v>0</v>
      </c>
      <c r="V381" s="20">
        <f>[1]武器表!$R381</f>
        <v>0</v>
      </c>
      <c r="W381" s="20">
        <f>[1]武器表!$S381</f>
        <v>0</v>
      </c>
      <c r="X381" s="20">
        <f>[1]武器表!$AB381</f>
        <v>0</v>
      </c>
      <c r="Y381" s="16">
        <f>[1]武器表!V381</f>
        <v>0</v>
      </c>
      <c r="Z381" s="16">
        <f>[1]武器表!W381</f>
        <v>0</v>
      </c>
      <c r="AA381" s="16">
        <f>[1]武器表!X381</f>
        <v>0</v>
      </c>
      <c r="AB381" s="16">
        <f>[1]武器表!Y381</f>
        <v>0</v>
      </c>
      <c r="AC381" s="16">
        <f>[1]武器表!Z381</f>
        <v>0</v>
      </c>
      <c r="AD381" s="16">
        <f>[1]武器表!AA381</f>
        <v>0</v>
      </c>
      <c r="AE381" s="20">
        <f t="shared" si="75"/>
        <v>0</v>
      </c>
      <c r="AF381" s="20">
        <f t="shared" si="76"/>
        <v>0</v>
      </c>
      <c r="AG381" s="20">
        <f t="shared" si="77"/>
        <v>0</v>
      </c>
      <c r="AH381" s="20">
        <f t="shared" si="78"/>
        <v>0</v>
      </c>
      <c r="AI381" s="20">
        <f t="shared" si="79"/>
        <v>0</v>
      </c>
      <c r="AJ381" s="21"/>
    </row>
    <row r="382" spans="2:36" x14ac:dyDescent="0.2">
      <c r="B382" s="16">
        <v>380</v>
      </c>
      <c r="C382" s="16" t="str">
        <f t="shared" ca="1" si="69"/>
        <v>IC1655</v>
      </c>
      <c r="D382" s="16" t="str">
        <f t="shared" ca="1" si="74"/>
        <v>普通的颓废钢枪</v>
      </c>
      <c r="E382" s="16" t="str">
        <f t="shared" ca="1" si="70"/>
        <v>普通的</v>
      </c>
      <c r="F382" s="16" t="str">
        <f t="shared" ca="1" si="71"/>
        <v>颓废</v>
      </c>
      <c r="G382" s="16" t="str">
        <f t="shared" ca="1" si="72"/>
        <v>钢枪</v>
      </c>
      <c r="H382" s="16" t="str">
        <f t="shared" si="81"/>
        <v>c</v>
      </c>
      <c r="I382" s="19" t="s">
        <v>26</v>
      </c>
      <c r="J382" s="3" t="s">
        <v>38</v>
      </c>
      <c r="K382" s="16">
        <f t="shared" si="73"/>
        <v>5</v>
      </c>
      <c r="L382" s="16">
        <f t="shared" si="80"/>
        <v>4</v>
      </c>
      <c r="M382" s="16">
        <f>[1]武器表!$I382</f>
        <v>115</v>
      </c>
      <c r="N382" s="16">
        <f>[1]武器表!$J382</f>
        <v>0</v>
      </c>
      <c r="O382" s="16">
        <f>[1]武器表!$K382</f>
        <v>0</v>
      </c>
      <c r="P382" s="16">
        <f>[1]武器表!$L382</f>
        <v>0</v>
      </c>
      <c r="Q382" s="16">
        <f>[1]武器表!$M382</f>
        <v>0</v>
      </c>
      <c r="R382" s="16">
        <f>[1]武器表!$N382</f>
        <v>0</v>
      </c>
      <c r="S382" s="16">
        <f>[1]武器表!$O382</f>
        <v>0</v>
      </c>
      <c r="T382" s="16">
        <f>[1]武器表!$P382</f>
        <v>0</v>
      </c>
      <c r="U382" s="20">
        <f>[1]武器表!$Q382</f>
        <v>0</v>
      </c>
      <c r="V382" s="20">
        <f>[1]武器表!$R382</f>
        <v>0</v>
      </c>
      <c r="W382" s="20">
        <f>[1]武器表!$S382</f>
        <v>0</v>
      </c>
      <c r="X382" s="20">
        <f>[1]武器表!$AB382</f>
        <v>0</v>
      </c>
      <c r="Y382" s="16">
        <f>[1]武器表!V382</f>
        <v>0</v>
      </c>
      <c r="Z382" s="16">
        <f>[1]武器表!W382</f>
        <v>0</v>
      </c>
      <c r="AA382" s="16">
        <f>[1]武器表!X382</f>
        <v>0</v>
      </c>
      <c r="AB382" s="16">
        <f>[1]武器表!Y382</f>
        <v>0</v>
      </c>
      <c r="AC382" s="16">
        <f>[1]武器表!Z382</f>
        <v>0</v>
      </c>
      <c r="AD382" s="16">
        <f>[1]武器表!AA382</f>
        <v>0</v>
      </c>
      <c r="AE382" s="20">
        <f t="shared" si="75"/>
        <v>0</v>
      </c>
      <c r="AF382" s="20">
        <f t="shared" si="76"/>
        <v>0</v>
      </c>
      <c r="AG382" s="20">
        <f t="shared" si="77"/>
        <v>0</v>
      </c>
      <c r="AH382" s="20">
        <f t="shared" si="78"/>
        <v>0</v>
      </c>
      <c r="AI382" s="20">
        <f t="shared" si="79"/>
        <v>0</v>
      </c>
      <c r="AJ382" s="21"/>
    </row>
    <row r="383" spans="2:36" x14ac:dyDescent="0.2">
      <c r="B383" s="16">
        <v>381</v>
      </c>
      <c r="C383" s="16" t="str">
        <f t="shared" ca="1" si="69"/>
        <v>IC1655</v>
      </c>
      <c r="D383" s="16" t="str">
        <f t="shared" ca="1" si="74"/>
        <v>初级的精钢玉枪</v>
      </c>
      <c r="E383" s="16" t="str">
        <f t="shared" ca="1" si="70"/>
        <v>初级的</v>
      </c>
      <c r="F383" s="16" t="str">
        <f t="shared" ca="1" si="71"/>
        <v>精钢</v>
      </c>
      <c r="G383" s="16" t="str">
        <f t="shared" ca="1" si="72"/>
        <v>玉枪</v>
      </c>
      <c r="H383" s="16" t="str">
        <f t="shared" si="81"/>
        <v>c</v>
      </c>
      <c r="I383" s="19" t="s">
        <v>26</v>
      </c>
      <c r="J383" s="3" t="s">
        <v>38</v>
      </c>
      <c r="K383" s="16">
        <f t="shared" si="73"/>
        <v>5</v>
      </c>
      <c r="L383" s="16">
        <f t="shared" si="80"/>
        <v>5</v>
      </c>
      <c r="M383" s="16">
        <f>[1]武器表!$I383</f>
        <v>144</v>
      </c>
      <c r="N383" s="16">
        <f>[1]武器表!$J383</f>
        <v>0</v>
      </c>
      <c r="O383" s="16">
        <f>[1]武器表!$K383</f>
        <v>0</v>
      </c>
      <c r="P383" s="16">
        <f>[1]武器表!$L383</f>
        <v>0</v>
      </c>
      <c r="Q383" s="16">
        <f>[1]武器表!$M383</f>
        <v>0</v>
      </c>
      <c r="R383" s="16">
        <f>[1]武器表!$N383</f>
        <v>0</v>
      </c>
      <c r="S383" s="16">
        <f>[1]武器表!$O383</f>
        <v>0</v>
      </c>
      <c r="T383" s="16">
        <f>[1]武器表!$P383</f>
        <v>0</v>
      </c>
      <c r="U383" s="20">
        <f>[1]武器表!$Q383</f>
        <v>0</v>
      </c>
      <c r="V383" s="20">
        <f>[1]武器表!$R383</f>
        <v>0</v>
      </c>
      <c r="W383" s="20">
        <f>[1]武器表!$S383</f>
        <v>0</v>
      </c>
      <c r="X383" s="20">
        <f>[1]武器表!$AB383</f>
        <v>0</v>
      </c>
      <c r="Y383" s="16">
        <f>[1]武器表!V383</f>
        <v>0</v>
      </c>
      <c r="Z383" s="16">
        <f>[1]武器表!W383</f>
        <v>0</v>
      </c>
      <c r="AA383" s="16">
        <f>[1]武器表!X383</f>
        <v>0</v>
      </c>
      <c r="AB383" s="16">
        <f>[1]武器表!Y383</f>
        <v>0</v>
      </c>
      <c r="AC383" s="16">
        <f>[1]武器表!Z383</f>
        <v>0</v>
      </c>
      <c r="AD383" s="16">
        <f>[1]武器表!AA383</f>
        <v>0</v>
      </c>
      <c r="AE383" s="20">
        <f t="shared" si="75"/>
        <v>0</v>
      </c>
      <c r="AF383" s="20">
        <f t="shared" si="76"/>
        <v>0</v>
      </c>
      <c r="AG383" s="20">
        <f t="shared" si="77"/>
        <v>0</v>
      </c>
      <c r="AH383" s="20">
        <f t="shared" si="78"/>
        <v>0</v>
      </c>
      <c r="AI383" s="20">
        <f t="shared" si="79"/>
        <v>0</v>
      </c>
      <c r="AJ383" s="21"/>
    </row>
    <row r="384" spans="2:36" x14ac:dyDescent="0.2">
      <c r="B384" s="16">
        <v>382</v>
      </c>
      <c r="C384" s="16" t="str">
        <f t="shared" ca="1" si="69"/>
        <v>IC1655</v>
      </c>
      <c r="D384" s="16" t="str">
        <f t="shared" ca="1" si="74"/>
        <v>普通的智慧枪</v>
      </c>
      <c r="E384" s="16" t="str">
        <f t="shared" ca="1" si="70"/>
        <v>普通的</v>
      </c>
      <c r="F384" s="16" t="str">
        <f t="shared" ca="1" si="71"/>
        <v>智慧</v>
      </c>
      <c r="G384" s="16" t="str">
        <f t="shared" ca="1" si="72"/>
        <v>枪</v>
      </c>
      <c r="H384" s="16" t="str">
        <f t="shared" si="81"/>
        <v>c</v>
      </c>
      <c r="I384" s="19" t="s">
        <v>26</v>
      </c>
      <c r="J384" s="3" t="s">
        <v>38</v>
      </c>
      <c r="K384" s="16">
        <f t="shared" si="73"/>
        <v>5</v>
      </c>
      <c r="L384" s="16">
        <f t="shared" si="80"/>
        <v>6</v>
      </c>
      <c r="M384" s="16">
        <f>[1]武器表!$I384</f>
        <v>172</v>
      </c>
      <c r="N384" s="16">
        <f>[1]武器表!$J384</f>
        <v>0</v>
      </c>
      <c r="O384" s="16">
        <f>[1]武器表!$K384</f>
        <v>0</v>
      </c>
      <c r="P384" s="16">
        <f>[1]武器表!$L384</f>
        <v>0</v>
      </c>
      <c r="Q384" s="16">
        <f>[1]武器表!$M384</f>
        <v>0</v>
      </c>
      <c r="R384" s="16">
        <f>[1]武器表!$N384</f>
        <v>0</v>
      </c>
      <c r="S384" s="16">
        <f>[1]武器表!$O384</f>
        <v>0</v>
      </c>
      <c r="T384" s="16">
        <f>[1]武器表!$P384</f>
        <v>0</v>
      </c>
      <c r="U384" s="20">
        <f>[1]武器表!$Q384</f>
        <v>0</v>
      </c>
      <c r="V384" s="20">
        <f>[1]武器表!$R384</f>
        <v>0</v>
      </c>
      <c r="W384" s="20">
        <f>[1]武器表!$S384</f>
        <v>0</v>
      </c>
      <c r="X384" s="20">
        <f>[1]武器表!$AB384</f>
        <v>0</v>
      </c>
      <c r="Y384" s="16">
        <f>[1]武器表!V384</f>
        <v>0</v>
      </c>
      <c r="Z384" s="16">
        <f>[1]武器表!W384</f>
        <v>0</v>
      </c>
      <c r="AA384" s="16">
        <f>[1]武器表!X384</f>
        <v>0</v>
      </c>
      <c r="AB384" s="16">
        <f>[1]武器表!Y384</f>
        <v>0</v>
      </c>
      <c r="AC384" s="16">
        <f>[1]武器表!Z384</f>
        <v>0</v>
      </c>
      <c r="AD384" s="16">
        <f>[1]武器表!AA384</f>
        <v>0</v>
      </c>
      <c r="AE384" s="20">
        <f t="shared" si="75"/>
        <v>0</v>
      </c>
      <c r="AF384" s="20">
        <f t="shared" si="76"/>
        <v>0</v>
      </c>
      <c r="AG384" s="20">
        <f t="shared" si="77"/>
        <v>0</v>
      </c>
      <c r="AH384" s="20">
        <f t="shared" si="78"/>
        <v>0</v>
      </c>
      <c r="AI384" s="20">
        <f t="shared" si="79"/>
        <v>0</v>
      </c>
      <c r="AJ384" s="21"/>
    </row>
    <row r="385" spans="2:36" x14ac:dyDescent="0.2">
      <c r="B385" s="16">
        <v>383</v>
      </c>
      <c r="C385" s="16" t="str">
        <f t="shared" ca="1" si="69"/>
        <v>IC1665</v>
      </c>
      <c r="D385" s="16" t="str">
        <f t="shared" ca="1" si="74"/>
        <v>普通的忏悔枪</v>
      </c>
      <c r="E385" s="16" t="str">
        <f t="shared" ca="1" si="70"/>
        <v>普通的</v>
      </c>
      <c r="F385" s="16" t="str">
        <f t="shared" ca="1" si="71"/>
        <v>忏悔</v>
      </c>
      <c r="G385" s="16" t="str">
        <f t="shared" ca="1" si="72"/>
        <v>枪</v>
      </c>
      <c r="H385" s="16" t="str">
        <f t="shared" si="81"/>
        <v>c</v>
      </c>
      <c r="I385" s="19" t="s">
        <v>26</v>
      </c>
      <c r="J385" s="3" t="s">
        <v>38</v>
      </c>
      <c r="K385" s="16">
        <f t="shared" si="73"/>
        <v>5</v>
      </c>
      <c r="L385" s="16">
        <f t="shared" si="80"/>
        <v>7</v>
      </c>
      <c r="M385" s="16">
        <f>[1]武器表!$I385</f>
        <v>201</v>
      </c>
      <c r="N385" s="16">
        <f>[1]武器表!$J385</f>
        <v>0</v>
      </c>
      <c r="O385" s="16">
        <f>[1]武器表!$K385</f>
        <v>0</v>
      </c>
      <c r="P385" s="16">
        <f>[1]武器表!$L385</f>
        <v>0</v>
      </c>
      <c r="Q385" s="16">
        <f>[1]武器表!$M385</f>
        <v>0</v>
      </c>
      <c r="R385" s="16">
        <f>[1]武器表!$N385</f>
        <v>0</v>
      </c>
      <c r="S385" s="16">
        <f>[1]武器表!$O385</f>
        <v>0</v>
      </c>
      <c r="T385" s="16">
        <f>[1]武器表!$P385</f>
        <v>0</v>
      </c>
      <c r="U385" s="20">
        <f>[1]武器表!$Q385</f>
        <v>0</v>
      </c>
      <c r="V385" s="20">
        <f>[1]武器表!$R385</f>
        <v>0</v>
      </c>
      <c r="W385" s="20">
        <f>[1]武器表!$S385</f>
        <v>0</v>
      </c>
      <c r="X385" s="20">
        <f>[1]武器表!$AB385</f>
        <v>0</v>
      </c>
      <c r="Y385" s="16">
        <f>[1]武器表!V385</f>
        <v>0</v>
      </c>
      <c r="Z385" s="16">
        <f>[1]武器表!W385</f>
        <v>0</v>
      </c>
      <c r="AA385" s="16">
        <f>[1]武器表!X385</f>
        <v>0</v>
      </c>
      <c r="AB385" s="16">
        <f>[1]武器表!Y385</f>
        <v>0</v>
      </c>
      <c r="AC385" s="16">
        <f>[1]武器表!Z385</f>
        <v>0</v>
      </c>
      <c r="AD385" s="16">
        <f>[1]武器表!AA385</f>
        <v>0</v>
      </c>
      <c r="AE385" s="20">
        <f t="shared" si="75"/>
        <v>0</v>
      </c>
      <c r="AF385" s="20">
        <f t="shared" si="76"/>
        <v>0</v>
      </c>
      <c r="AG385" s="20">
        <f t="shared" si="77"/>
        <v>0</v>
      </c>
      <c r="AH385" s="20">
        <f t="shared" si="78"/>
        <v>0</v>
      </c>
      <c r="AI385" s="20">
        <f t="shared" si="79"/>
        <v>0</v>
      </c>
      <c r="AJ385" s="21"/>
    </row>
    <row r="386" spans="2:36" x14ac:dyDescent="0.2">
      <c r="B386" s="16">
        <v>384</v>
      </c>
      <c r="C386" s="16" t="str">
        <f t="shared" ca="1" si="69"/>
        <v>IC1674</v>
      </c>
      <c r="D386" s="16" t="str">
        <f t="shared" ca="1" si="74"/>
        <v>一般的白银枪</v>
      </c>
      <c r="E386" s="16" t="str">
        <f t="shared" ca="1" si="70"/>
        <v>一般的</v>
      </c>
      <c r="F386" s="16" t="str">
        <f t="shared" ca="1" si="71"/>
        <v>白银</v>
      </c>
      <c r="G386" s="16" t="str">
        <f t="shared" ca="1" si="72"/>
        <v>枪</v>
      </c>
      <c r="H386" s="16" t="str">
        <f t="shared" si="81"/>
        <v>c</v>
      </c>
      <c r="I386" s="19" t="s">
        <v>26</v>
      </c>
      <c r="J386" s="3" t="s">
        <v>38</v>
      </c>
      <c r="K386" s="16">
        <f t="shared" si="73"/>
        <v>5</v>
      </c>
      <c r="L386" s="16">
        <f t="shared" si="80"/>
        <v>8</v>
      </c>
      <c r="M386" s="16">
        <f>[1]武器表!$I386</f>
        <v>230</v>
      </c>
      <c r="N386" s="16">
        <f>[1]武器表!$J386</f>
        <v>0</v>
      </c>
      <c r="O386" s="16">
        <f>[1]武器表!$K386</f>
        <v>0</v>
      </c>
      <c r="P386" s="16">
        <f>[1]武器表!$L386</f>
        <v>0</v>
      </c>
      <c r="Q386" s="16">
        <f>[1]武器表!$M386</f>
        <v>0</v>
      </c>
      <c r="R386" s="16">
        <f>[1]武器表!$N386</f>
        <v>0</v>
      </c>
      <c r="S386" s="16">
        <f>[1]武器表!$O386</f>
        <v>0</v>
      </c>
      <c r="T386" s="16">
        <f>[1]武器表!$P386</f>
        <v>0</v>
      </c>
      <c r="U386" s="20">
        <f>[1]武器表!$Q386</f>
        <v>0</v>
      </c>
      <c r="V386" s="20">
        <f>[1]武器表!$R386</f>
        <v>0</v>
      </c>
      <c r="W386" s="20">
        <f>[1]武器表!$S386</f>
        <v>0</v>
      </c>
      <c r="X386" s="20">
        <f>[1]武器表!$AB386</f>
        <v>0</v>
      </c>
      <c r="Y386" s="16">
        <f>[1]武器表!V386</f>
        <v>0</v>
      </c>
      <c r="Z386" s="16">
        <f>[1]武器表!W386</f>
        <v>0</v>
      </c>
      <c r="AA386" s="16">
        <f>[1]武器表!X386</f>
        <v>0</v>
      </c>
      <c r="AB386" s="16">
        <f>[1]武器表!Y386</f>
        <v>0</v>
      </c>
      <c r="AC386" s="16">
        <f>[1]武器表!Z386</f>
        <v>0</v>
      </c>
      <c r="AD386" s="16">
        <f>[1]武器表!AA386</f>
        <v>0</v>
      </c>
      <c r="AE386" s="20">
        <f t="shared" si="75"/>
        <v>0</v>
      </c>
      <c r="AF386" s="20">
        <f t="shared" si="76"/>
        <v>0</v>
      </c>
      <c r="AG386" s="20">
        <f t="shared" si="77"/>
        <v>0</v>
      </c>
      <c r="AH386" s="20">
        <f t="shared" si="78"/>
        <v>0</v>
      </c>
      <c r="AI386" s="20">
        <f t="shared" si="79"/>
        <v>0</v>
      </c>
      <c r="AJ386" s="21"/>
    </row>
    <row r="387" spans="2:36" x14ac:dyDescent="0.2">
      <c r="B387" s="16">
        <v>385</v>
      </c>
      <c r="C387" s="16" t="str">
        <f t="shared" ref="C387:C450" ca="1" si="82">VLOOKUP((VLOOKUP(J387,weaponn1,2,FALSE)&amp;INT(RAND()*(9-1)+1)),imge1,4,FALSE)</f>
        <v>IC1022</v>
      </c>
      <c r="D387" s="16" t="str">
        <f t="shared" ca="1" si="74"/>
        <v>璀璨的颓废锤子</v>
      </c>
      <c r="E387" s="16" t="str">
        <f t="shared" ref="E387:E450" ca="1" si="83">VLOOKUP(H387,weapon3,INT(RAND()*(6-2)+2),FALSE)</f>
        <v>璀璨的</v>
      </c>
      <c r="F387" s="16" t="str">
        <f t="shared" ref="F387:F450" ca="1" si="84">VLOOKUP(INT(RAND()*(21-1)+1),weapon4,2,FALSE)</f>
        <v>颓废</v>
      </c>
      <c r="G387" s="16" t="str">
        <f t="shared" ref="G387:G450" ca="1" si="85">VLOOKUP(J387,weapon2,INT(RAND()*(5-2)+2),FALSE)</f>
        <v>锤子</v>
      </c>
      <c r="H387" s="16" t="str">
        <f t="shared" si="81"/>
        <v>s</v>
      </c>
      <c r="I387" s="19" t="s">
        <v>26</v>
      </c>
      <c r="J387" s="3" t="s">
        <v>39</v>
      </c>
      <c r="K387" s="16">
        <f t="shared" ref="K387:K450" si="86">VLOOKUP(J387,profession1,5,FALSE)</f>
        <v>0</v>
      </c>
      <c r="L387" s="16">
        <f t="shared" si="80"/>
        <v>1</v>
      </c>
      <c r="M387" s="16">
        <f>[1]武器表!$I387</f>
        <v>27</v>
      </c>
      <c r="N387" s="16">
        <f>[1]武器表!$J387</f>
        <v>12</v>
      </c>
      <c r="O387" s="16">
        <f>[1]武器表!$K387</f>
        <v>8</v>
      </c>
      <c r="P387" s="16">
        <f>[1]武器表!$L387</f>
        <v>8</v>
      </c>
      <c r="Q387" s="16">
        <f>[1]武器表!$M387</f>
        <v>8</v>
      </c>
      <c r="R387" s="16">
        <f>[1]武器表!$N387</f>
        <v>16</v>
      </c>
      <c r="S387" s="16">
        <f>[1]武器表!$O387</f>
        <v>7</v>
      </c>
      <c r="T387" s="16">
        <f>[1]武器表!$P387</f>
        <v>4</v>
      </c>
      <c r="U387" s="20">
        <f>[1]武器表!$Q387</f>
        <v>0.02</v>
      </c>
      <c r="V387" s="20">
        <f>[1]武器表!$R387</f>
        <v>1.7500000000000002E-2</v>
      </c>
      <c r="W387" s="20">
        <f>[1]武器表!$S387</f>
        <v>6.6666666666666662E-3</v>
      </c>
      <c r="X387" s="20">
        <f>[1]武器表!$AB387</f>
        <v>0.08</v>
      </c>
      <c r="Y387" s="16">
        <f>[1]武器表!V387</f>
        <v>3</v>
      </c>
      <c r="Z387" s="16">
        <f>[1]武器表!W387</f>
        <v>3</v>
      </c>
      <c r="AA387" s="16">
        <f>[1]武器表!X387</f>
        <v>4</v>
      </c>
      <c r="AB387" s="16">
        <f>[1]武器表!Y387</f>
        <v>4</v>
      </c>
      <c r="AC387" s="16">
        <f>[1]武器表!Z387</f>
        <v>4</v>
      </c>
      <c r="AD387" s="16">
        <f>[1]武器表!AA387</f>
        <v>5</v>
      </c>
      <c r="AE387" s="20">
        <f t="shared" si="75"/>
        <v>6.4000000000000001E-2</v>
      </c>
      <c r="AF387" s="20">
        <f t="shared" si="76"/>
        <v>6.4000000000000001E-2</v>
      </c>
      <c r="AG387" s="20">
        <f t="shared" si="77"/>
        <v>6.4000000000000001E-2</v>
      </c>
      <c r="AH387" s="20">
        <f t="shared" si="78"/>
        <v>6.4000000000000001E-2</v>
      </c>
      <c r="AI387" s="20">
        <f t="shared" si="79"/>
        <v>6.4000000000000001E-2</v>
      </c>
      <c r="AJ387" s="21"/>
    </row>
    <row r="388" spans="2:36" x14ac:dyDescent="0.2">
      <c r="B388" s="16">
        <v>386</v>
      </c>
      <c r="C388" s="16" t="str">
        <f t="shared" ca="1" si="82"/>
        <v>IC1016</v>
      </c>
      <c r="D388" s="16" t="str">
        <f t="shared" ref="D388:D451" ca="1" si="87">E388&amp;F388&amp;G388</f>
        <v>神奇的塞尔塔轻锤</v>
      </c>
      <c r="E388" s="16" t="str">
        <f t="shared" ca="1" si="83"/>
        <v>神奇的</v>
      </c>
      <c r="F388" s="16" t="str">
        <f t="shared" ca="1" si="84"/>
        <v>塞尔塔</v>
      </c>
      <c r="G388" s="16" t="str">
        <f t="shared" ca="1" si="85"/>
        <v>轻锤</v>
      </c>
      <c r="H388" s="16" t="str">
        <f t="shared" si="81"/>
        <v>s</v>
      </c>
      <c r="I388" s="19" t="s">
        <v>26</v>
      </c>
      <c r="J388" s="3" t="s">
        <v>39</v>
      </c>
      <c r="K388" s="16">
        <f t="shared" si="86"/>
        <v>0</v>
      </c>
      <c r="L388" s="16">
        <f t="shared" si="80"/>
        <v>2</v>
      </c>
      <c r="M388" s="16">
        <f>[1]武器表!$I388</f>
        <v>55</v>
      </c>
      <c r="N388" s="16">
        <f>[1]武器表!$J388</f>
        <v>25</v>
      </c>
      <c r="O388" s="16">
        <f>[1]武器表!$K388</f>
        <v>17</v>
      </c>
      <c r="P388" s="16">
        <f>[1]武器表!$L388</f>
        <v>17</v>
      </c>
      <c r="Q388" s="16">
        <f>[1]武器表!$M388</f>
        <v>15</v>
      </c>
      <c r="R388" s="16">
        <f>[1]武器表!$N388</f>
        <v>32</v>
      </c>
      <c r="S388" s="16">
        <f>[1]武器表!$O388</f>
        <v>13</v>
      </c>
      <c r="T388" s="16">
        <f>[1]武器表!$P388</f>
        <v>8</v>
      </c>
      <c r="U388" s="20">
        <f>[1]武器表!$Q388</f>
        <v>0.04</v>
      </c>
      <c r="V388" s="20">
        <f>[1]武器表!$R388</f>
        <v>3.2500000000000001E-2</v>
      </c>
      <c r="W388" s="20">
        <f>[1]武器表!$S388</f>
        <v>1.3333333333333332E-2</v>
      </c>
      <c r="X388" s="20">
        <f>[1]武器表!$AB388</f>
        <v>0.12133333333333333</v>
      </c>
      <c r="Y388" s="16">
        <f>[1]武器表!V388</f>
        <v>7</v>
      </c>
      <c r="Z388" s="16">
        <f>[1]武器表!W388</f>
        <v>5</v>
      </c>
      <c r="AA388" s="16">
        <f>[1]武器表!X388</f>
        <v>8</v>
      </c>
      <c r="AB388" s="16">
        <f>[1]武器表!Y388</f>
        <v>8</v>
      </c>
      <c r="AC388" s="16">
        <f>[1]武器表!Z388</f>
        <v>9</v>
      </c>
      <c r="AD388" s="16">
        <f>[1]武器表!AA388</f>
        <v>10</v>
      </c>
      <c r="AE388" s="20">
        <f t="shared" ref="AE388:AE451" si="88">X388*0.8</f>
        <v>9.7066666666666676E-2</v>
      </c>
      <c r="AF388" s="20">
        <f t="shared" ref="AF388:AF451" si="89">X388*0.8</f>
        <v>9.7066666666666676E-2</v>
      </c>
      <c r="AG388" s="20">
        <f t="shared" ref="AG388:AG451" si="90">X388*0.8</f>
        <v>9.7066666666666676E-2</v>
      </c>
      <c r="AH388" s="20">
        <f t="shared" ref="AH388:AH451" si="91">X388*0.8</f>
        <v>9.7066666666666676E-2</v>
      </c>
      <c r="AI388" s="20">
        <f t="shared" ref="AI388:AI451" si="92">X388*0.8</f>
        <v>9.7066666666666676E-2</v>
      </c>
      <c r="AJ388" s="21"/>
    </row>
    <row r="389" spans="2:36" x14ac:dyDescent="0.2">
      <c r="B389" s="16">
        <v>387</v>
      </c>
      <c r="C389" s="16" t="str">
        <f t="shared" ca="1" si="82"/>
        <v>IC1001</v>
      </c>
      <c r="D389" s="16" t="str">
        <f t="shared" ca="1" si="87"/>
        <v>传说的忏悔重锤</v>
      </c>
      <c r="E389" s="16" t="str">
        <f t="shared" ca="1" si="83"/>
        <v>传说的</v>
      </c>
      <c r="F389" s="16" t="str">
        <f t="shared" ca="1" si="84"/>
        <v>忏悔</v>
      </c>
      <c r="G389" s="16" t="str">
        <f t="shared" ca="1" si="85"/>
        <v>重锤</v>
      </c>
      <c r="H389" s="16" t="str">
        <f t="shared" si="81"/>
        <v>s</v>
      </c>
      <c r="I389" s="19" t="s">
        <v>26</v>
      </c>
      <c r="J389" s="3" t="s">
        <v>39</v>
      </c>
      <c r="K389" s="16">
        <f t="shared" si="86"/>
        <v>0</v>
      </c>
      <c r="L389" s="16">
        <f t="shared" si="80"/>
        <v>3</v>
      </c>
      <c r="M389" s="16">
        <f>[1]武器表!$I389</f>
        <v>82</v>
      </c>
      <c r="N389" s="16">
        <f>[1]武器表!$J389</f>
        <v>37</v>
      </c>
      <c r="O389" s="16">
        <f>[1]武器表!$K389</f>
        <v>25</v>
      </c>
      <c r="P389" s="16">
        <f>[1]武器表!$L389</f>
        <v>25</v>
      </c>
      <c r="Q389" s="16">
        <f>[1]武器表!$M389</f>
        <v>23</v>
      </c>
      <c r="R389" s="16">
        <f>[1]武器表!$N389</f>
        <v>48</v>
      </c>
      <c r="S389" s="16">
        <f>[1]武器表!$O389</f>
        <v>20</v>
      </c>
      <c r="T389" s="16">
        <f>[1]武器表!$P389</f>
        <v>12</v>
      </c>
      <c r="U389" s="20">
        <f>[1]武器表!$Q389</f>
        <v>0.06</v>
      </c>
      <c r="V389" s="20">
        <f>[1]武器表!$R389</f>
        <v>0.05</v>
      </c>
      <c r="W389" s="20">
        <f>[1]武器表!$S389</f>
        <v>0.02</v>
      </c>
      <c r="X389" s="20">
        <f>[1]武器表!$AB389</f>
        <v>0.18133333333333332</v>
      </c>
      <c r="Y389" s="16">
        <f>[1]武器表!V389</f>
        <v>10</v>
      </c>
      <c r="Z389" s="16">
        <f>[1]武器表!W389</f>
        <v>8</v>
      </c>
      <c r="AA389" s="16">
        <f>[1]武器表!X389</f>
        <v>12</v>
      </c>
      <c r="AB389" s="16">
        <f>[1]武器表!Y389</f>
        <v>12</v>
      </c>
      <c r="AC389" s="16">
        <f>[1]武器表!Z389</f>
        <v>13</v>
      </c>
      <c r="AD389" s="16">
        <f>[1]武器表!AA389</f>
        <v>15</v>
      </c>
      <c r="AE389" s="20">
        <f t="shared" si="88"/>
        <v>0.14506666666666665</v>
      </c>
      <c r="AF389" s="20">
        <f t="shared" si="89"/>
        <v>0.14506666666666665</v>
      </c>
      <c r="AG389" s="20">
        <f t="shared" si="90"/>
        <v>0.14506666666666665</v>
      </c>
      <c r="AH389" s="20">
        <f t="shared" si="91"/>
        <v>0.14506666666666665</v>
      </c>
      <c r="AI389" s="20">
        <f t="shared" si="92"/>
        <v>0.14506666666666665</v>
      </c>
      <c r="AJ389" s="21"/>
    </row>
    <row r="390" spans="2:36" x14ac:dyDescent="0.2">
      <c r="B390" s="16">
        <v>388</v>
      </c>
      <c r="C390" s="16" t="str">
        <f t="shared" ca="1" si="82"/>
        <v>IC1002</v>
      </c>
      <c r="D390" s="16" t="str">
        <f t="shared" ca="1" si="87"/>
        <v>神秘的塞尔塔轻锤</v>
      </c>
      <c r="E390" s="16" t="str">
        <f t="shared" ca="1" si="83"/>
        <v>神秘的</v>
      </c>
      <c r="F390" s="16" t="str">
        <f t="shared" ca="1" si="84"/>
        <v>塞尔塔</v>
      </c>
      <c r="G390" s="16" t="str">
        <f t="shared" ca="1" si="85"/>
        <v>轻锤</v>
      </c>
      <c r="H390" s="16" t="str">
        <f t="shared" si="81"/>
        <v>s</v>
      </c>
      <c r="I390" s="19" t="s">
        <v>26</v>
      </c>
      <c r="J390" s="3" t="s">
        <v>39</v>
      </c>
      <c r="K390" s="16">
        <f t="shared" si="86"/>
        <v>0</v>
      </c>
      <c r="L390" s="16">
        <f t="shared" si="80"/>
        <v>4</v>
      </c>
      <c r="M390" s="16">
        <f>[1]武器表!$I390</f>
        <v>110</v>
      </c>
      <c r="N390" s="16">
        <f>[1]武器表!$J390</f>
        <v>50</v>
      </c>
      <c r="O390" s="16">
        <f>[1]武器表!$K390</f>
        <v>34</v>
      </c>
      <c r="P390" s="16">
        <f>[1]武器表!$L390</f>
        <v>34</v>
      </c>
      <c r="Q390" s="16">
        <f>[1]武器表!$M390</f>
        <v>31</v>
      </c>
      <c r="R390" s="16">
        <f>[1]武器表!$N390</f>
        <v>64</v>
      </c>
      <c r="S390" s="16">
        <f>[1]武器表!$O390</f>
        <v>26</v>
      </c>
      <c r="T390" s="16">
        <f>[1]武器表!$P390</f>
        <v>15</v>
      </c>
      <c r="U390" s="20">
        <f>[1]武器表!$Q390</f>
        <v>7.4999999999999997E-2</v>
      </c>
      <c r="V390" s="20">
        <f>[1]武器表!$R390</f>
        <v>6.5000000000000002E-2</v>
      </c>
      <c r="W390" s="20">
        <f>[1]武器表!$S390</f>
        <v>2.5000000000000001E-2</v>
      </c>
      <c r="X390" s="20">
        <f>[1]武器表!$AB390</f>
        <v>0.24266666666666667</v>
      </c>
      <c r="Y390" s="16">
        <f>[1]武器表!V390</f>
        <v>13</v>
      </c>
      <c r="Z390" s="16">
        <f>[1]武器表!W390</f>
        <v>11</v>
      </c>
      <c r="AA390" s="16">
        <f>[1]武器表!X390</f>
        <v>15</v>
      </c>
      <c r="AB390" s="16">
        <f>[1]武器表!Y390</f>
        <v>15</v>
      </c>
      <c r="AC390" s="16">
        <f>[1]武器表!Z390</f>
        <v>18</v>
      </c>
      <c r="AD390" s="16">
        <f>[1]武器表!AA390</f>
        <v>20</v>
      </c>
      <c r="AE390" s="20">
        <f t="shared" si="88"/>
        <v>0.19413333333333335</v>
      </c>
      <c r="AF390" s="20">
        <f t="shared" si="89"/>
        <v>0.19413333333333335</v>
      </c>
      <c r="AG390" s="20">
        <f t="shared" si="90"/>
        <v>0.19413333333333335</v>
      </c>
      <c r="AH390" s="20">
        <f t="shared" si="91"/>
        <v>0.19413333333333335</v>
      </c>
      <c r="AI390" s="20">
        <f t="shared" si="92"/>
        <v>0.19413333333333335</v>
      </c>
      <c r="AJ390" s="21"/>
    </row>
    <row r="391" spans="2:36" x14ac:dyDescent="0.2">
      <c r="B391" s="16">
        <v>389</v>
      </c>
      <c r="C391" s="16" t="str">
        <f t="shared" ca="1" si="82"/>
        <v>IC1001</v>
      </c>
      <c r="D391" s="16" t="str">
        <f t="shared" ca="1" si="87"/>
        <v>璀璨的智慧锤子</v>
      </c>
      <c r="E391" s="16" t="str">
        <f t="shared" ca="1" si="83"/>
        <v>璀璨的</v>
      </c>
      <c r="F391" s="16" t="str">
        <f t="shared" ca="1" si="84"/>
        <v>智慧</v>
      </c>
      <c r="G391" s="16" t="str">
        <f t="shared" ca="1" si="85"/>
        <v>锤子</v>
      </c>
      <c r="H391" s="16" t="str">
        <f t="shared" si="81"/>
        <v>s</v>
      </c>
      <c r="I391" s="19" t="s">
        <v>26</v>
      </c>
      <c r="J391" s="3" t="s">
        <v>39</v>
      </c>
      <c r="K391" s="16">
        <f t="shared" si="86"/>
        <v>0</v>
      </c>
      <c r="L391" s="16">
        <f t="shared" si="80"/>
        <v>5</v>
      </c>
      <c r="M391" s="16">
        <f>[1]武器表!$I391</f>
        <v>137</v>
      </c>
      <c r="N391" s="16">
        <f>[1]武器表!$J391</f>
        <v>62</v>
      </c>
      <c r="O391" s="16">
        <f>[1]武器表!$K391</f>
        <v>42</v>
      </c>
      <c r="P391" s="16">
        <f>[1]武器表!$L391</f>
        <v>42</v>
      </c>
      <c r="Q391" s="16">
        <f>[1]武器表!$M391</f>
        <v>38</v>
      </c>
      <c r="R391" s="16">
        <f>[1]武器表!$N391</f>
        <v>79</v>
      </c>
      <c r="S391" s="16">
        <f>[1]武器表!$O391</f>
        <v>33</v>
      </c>
      <c r="T391" s="16">
        <f>[1]武器表!$P391</f>
        <v>19</v>
      </c>
      <c r="U391" s="20">
        <f>[1]武器表!$Q391</f>
        <v>9.5000000000000001E-2</v>
      </c>
      <c r="V391" s="20">
        <f>[1]武器表!$R391</f>
        <v>8.2500000000000004E-2</v>
      </c>
      <c r="W391" s="20">
        <f>[1]武器表!$S391</f>
        <v>3.1666666666666662E-2</v>
      </c>
      <c r="X391" s="20">
        <f>[1]武器表!$AB391</f>
        <v>0.30133333333333334</v>
      </c>
      <c r="Y391" s="16">
        <f>[1]武器表!V391</f>
        <v>16</v>
      </c>
      <c r="Z391" s="16">
        <f>[1]武器表!W391</f>
        <v>13</v>
      </c>
      <c r="AA391" s="16">
        <f>[1]武器表!X391</f>
        <v>19</v>
      </c>
      <c r="AB391" s="16">
        <f>[1]武器表!Y391</f>
        <v>19</v>
      </c>
      <c r="AC391" s="16">
        <f>[1]武器表!Z391</f>
        <v>22</v>
      </c>
      <c r="AD391" s="16">
        <f>[1]武器表!AA391</f>
        <v>25</v>
      </c>
      <c r="AE391" s="20">
        <f t="shared" si="88"/>
        <v>0.24106666666666668</v>
      </c>
      <c r="AF391" s="20">
        <f t="shared" si="89"/>
        <v>0.24106666666666668</v>
      </c>
      <c r="AG391" s="20">
        <f t="shared" si="90"/>
        <v>0.24106666666666668</v>
      </c>
      <c r="AH391" s="20">
        <f t="shared" si="91"/>
        <v>0.24106666666666668</v>
      </c>
      <c r="AI391" s="20">
        <f t="shared" si="92"/>
        <v>0.24106666666666668</v>
      </c>
      <c r="AJ391" s="21"/>
    </row>
    <row r="392" spans="2:36" x14ac:dyDescent="0.2">
      <c r="B392" s="16">
        <v>390</v>
      </c>
      <c r="C392" s="16" t="str">
        <f t="shared" ca="1" si="82"/>
        <v>IC1028</v>
      </c>
      <c r="D392" s="16" t="str">
        <f t="shared" ca="1" si="87"/>
        <v>神秘的精钢锤子</v>
      </c>
      <c r="E392" s="16" t="str">
        <f t="shared" ca="1" si="83"/>
        <v>神秘的</v>
      </c>
      <c r="F392" s="16" t="str">
        <f t="shared" ca="1" si="84"/>
        <v>精钢</v>
      </c>
      <c r="G392" s="16" t="str">
        <f t="shared" ca="1" si="85"/>
        <v>锤子</v>
      </c>
      <c r="H392" s="16" t="str">
        <f t="shared" si="81"/>
        <v>s</v>
      </c>
      <c r="I392" s="19" t="s">
        <v>26</v>
      </c>
      <c r="J392" s="3" t="s">
        <v>39</v>
      </c>
      <c r="K392" s="16">
        <f t="shared" si="86"/>
        <v>0</v>
      </c>
      <c r="L392" s="16">
        <f t="shared" si="80"/>
        <v>6</v>
      </c>
      <c r="M392" s="16">
        <f>[1]武器表!$I392</f>
        <v>165</v>
      </c>
      <c r="N392" s="16">
        <f>[1]武器表!$J392</f>
        <v>75</v>
      </c>
      <c r="O392" s="16">
        <f>[1]武器表!$K392</f>
        <v>51</v>
      </c>
      <c r="P392" s="16">
        <f>[1]武器表!$L392</f>
        <v>51</v>
      </c>
      <c r="Q392" s="16">
        <f>[1]武器表!$M392</f>
        <v>46</v>
      </c>
      <c r="R392" s="16">
        <f>[1]武器表!$N392</f>
        <v>95</v>
      </c>
      <c r="S392" s="16">
        <f>[1]武器表!$O392</f>
        <v>40</v>
      </c>
      <c r="T392" s="16">
        <f>[1]武器表!$P392</f>
        <v>23</v>
      </c>
      <c r="U392" s="20">
        <f>[1]武器表!$Q392</f>
        <v>0.115</v>
      </c>
      <c r="V392" s="20">
        <f>[1]武器表!$R392</f>
        <v>0.1</v>
      </c>
      <c r="W392" s="20">
        <f>[1]武器表!$S392</f>
        <v>3.8333333333333337E-2</v>
      </c>
      <c r="X392" s="20">
        <f>[1]武器表!$AB392</f>
        <v>0.36399999999999999</v>
      </c>
      <c r="Y392" s="16">
        <f>[1]武器表!V392</f>
        <v>20</v>
      </c>
      <c r="Z392" s="16">
        <f>[1]武器表!W392</f>
        <v>16</v>
      </c>
      <c r="AA392" s="16">
        <f>[1]武器表!X392</f>
        <v>23</v>
      </c>
      <c r="AB392" s="16">
        <f>[1]武器表!Y392</f>
        <v>23</v>
      </c>
      <c r="AC392" s="16">
        <f>[1]武器表!Z392</f>
        <v>26</v>
      </c>
      <c r="AD392" s="16">
        <f>[1]武器表!AA392</f>
        <v>30</v>
      </c>
      <c r="AE392" s="20">
        <f t="shared" si="88"/>
        <v>0.29120000000000001</v>
      </c>
      <c r="AF392" s="20">
        <f t="shared" si="89"/>
        <v>0.29120000000000001</v>
      </c>
      <c r="AG392" s="20">
        <f t="shared" si="90"/>
        <v>0.29120000000000001</v>
      </c>
      <c r="AH392" s="20">
        <f t="shared" si="91"/>
        <v>0.29120000000000001</v>
      </c>
      <c r="AI392" s="20">
        <f t="shared" si="92"/>
        <v>0.29120000000000001</v>
      </c>
      <c r="AJ392" s="21"/>
    </row>
    <row r="393" spans="2:36" x14ac:dyDescent="0.2">
      <c r="B393" s="16">
        <v>391</v>
      </c>
      <c r="C393" s="16" t="str">
        <f t="shared" ca="1" si="82"/>
        <v>IC1001</v>
      </c>
      <c r="D393" s="16" t="str">
        <f t="shared" ca="1" si="87"/>
        <v>神奇的魔王重锤</v>
      </c>
      <c r="E393" s="16" t="str">
        <f t="shared" ca="1" si="83"/>
        <v>神奇的</v>
      </c>
      <c r="F393" s="16" t="str">
        <f t="shared" ca="1" si="84"/>
        <v>魔王</v>
      </c>
      <c r="G393" s="16" t="str">
        <f t="shared" ca="1" si="85"/>
        <v>重锤</v>
      </c>
      <c r="H393" s="16" t="str">
        <f t="shared" si="81"/>
        <v>s</v>
      </c>
      <c r="I393" s="19" t="s">
        <v>26</v>
      </c>
      <c r="J393" s="3" t="s">
        <v>39</v>
      </c>
      <c r="K393" s="16">
        <f t="shared" si="86"/>
        <v>0</v>
      </c>
      <c r="L393" s="16">
        <f t="shared" si="80"/>
        <v>7</v>
      </c>
      <c r="M393" s="16">
        <f>[1]武器表!$I393</f>
        <v>192</v>
      </c>
      <c r="N393" s="16">
        <f>[1]武器表!$J393</f>
        <v>87</v>
      </c>
      <c r="O393" s="16">
        <f>[1]武器表!$K393</f>
        <v>59</v>
      </c>
      <c r="P393" s="16">
        <f>[1]武器表!$L393</f>
        <v>59</v>
      </c>
      <c r="Q393" s="16">
        <f>[1]武器表!$M393</f>
        <v>54</v>
      </c>
      <c r="R393" s="16">
        <f>[1]武器表!$N393</f>
        <v>111</v>
      </c>
      <c r="S393" s="16">
        <f>[1]武器表!$O393</f>
        <v>46</v>
      </c>
      <c r="T393" s="16">
        <f>[1]武器表!$P393</f>
        <v>27</v>
      </c>
      <c r="U393" s="20">
        <f>[1]武器表!$Q393</f>
        <v>0.13500000000000001</v>
      </c>
      <c r="V393" s="20">
        <f>[1]武器表!$R393</f>
        <v>0.115</v>
      </c>
      <c r="W393" s="20">
        <f>[1]武器表!$S393</f>
        <v>4.4999999999999998E-2</v>
      </c>
      <c r="X393" s="20">
        <f>[1]武器表!$AB393</f>
        <v>0.42333333333333334</v>
      </c>
      <c r="Y393" s="16">
        <f>[1]武器表!V393</f>
        <v>23</v>
      </c>
      <c r="Z393" s="16">
        <f>[1]武器表!W393</f>
        <v>19</v>
      </c>
      <c r="AA393" s="16">
        <f>[1]武器表!X393</f>
        <v>27</v>
      </c>
      <c r="AB393" s="16">
        <f>[1]武器表!Y393</f>
        <v>27</v>
      </c>
      <c r="AC393" s="16">
        <f>[1]武器表!Z393</f>
        <v>31</v>
      </c>
      <c r="AD393" s="16">
        <f>[1]武器表!AA393</f>
        <v>35</v>
      </c>
      <c r="AE393" s="20">
        <f t="shared" si="88"/>
        <v>0.33866666666666667</v>
      </c>
      <c r="AF393" s="20">
        <f t="shared" si="89"/>
        <v>0.33866666666666667</v>
      </c>
      <c r="AG393" s="20">
        <f t="shared" si="90"/>
        <v>0.33866666666666667</v>
      </c>
      <c r="AH393" s="20">
        <f t="shared" si="91"/>
        <v>0.33866666666666667</v>
      </c>
      <c r="AI393" s="20">
        <f t="shared" si="92"/>
        <v>0.33866666666666667</v>
      </c>
      <c r="AJ393" s="21"/>
    </row>
    <row r="394" spans="2:36" x14ac:dyDescent="0.2">
      <c r="B394" s="16">
        <v>392</v>
      </c>
      <c r="C394" s="16" t="str">
        <f t="shared" ca="1" si="82"/>
        <v>IC1016</v>
      </c>
      <c r="D394" s="16" t="str">
        <f t="shared" ca="1" si="87"/>
        <v>璀璨的精钢轻锤</v>
      </c>
      <c r="E394" s="16" t="str">
        <f t="shared" ca="1" si="83"/>
        <v>璀璨的</v>
      </c>
      <c r="F394" s="16" t="str">
        <f t="shared" ca="1" si="84"/>
        <v>精钢</v>
      </c>
      <c r="G394" s="16" t="str">
        <f t="shared" ca="1" si="85"/>
        <v>轻锤</v>
      </c>
      <c r="H394" s="16" t="str">
        <f t="shared" si="81"/>
        <v>s</v>
      </c>
      <c r="I394" s="19" t="s">
        <v>26</v>
      </c>
      <c r="J394" s="3" t="s">
        <v>39</v>
      </c>
      <c r="K394" s="16">
        <f t="shared" si="86"/>
        <v>0</v>
      </c>
      <c r="L394" s="16">
        <f t="shared" si="80"/>
        <v>8</v>
      </c>
      <c r="M394" s="16">
        <f>[1]武器表!$I394</f>
        <v>220</v>
      </c>
      <c r="N394" s="16">
        <f>[1]武器表!$J394</f>
        <v>100</v>
      </c>
      <c r="O394" s="16">
        <f>[1]武器表!$K394</f>
        <v>68</v>
      </c>
      <c r="P394" s="16">
        <f>[1]武器表!$L394</f>
        <v>68</v>
      </c>
      <c r="Q394" s="16">
        <f>[1]武器表!$M394</f>
        <v>61</v>
      </c>
      <c r="R394" s="16">
        <f>[1]武器表!$N394</f>
        <v>127</v>
      </c>
      <c r="S394" s="16">
        <f>[1]武器表!$O394</f>
        <v>53</v>
      </c>
      <c r="T394" s="16">
        <f>[1]武器表!$P394</f>
        <v>31</v>
      </c>
      <c r="U394" s="20">
        <f>[1]武器表!$Q394</f>
        <v>0.155</v>
      </c>
      <c r="V394" s="20">
        <f>[1]武器表!$R394</f>
        <v>0.13250000000000001</v>
      </c>
      <c r="W394" s="20">
        <f>[1]武器表!$S394</f>
        <v>5.1666666666666666E-2</v>
      </c>
      <c r="X394" s="20">
        <f>[1]武器表!$AB394</f>
        <v>0.48533333333333334</v>
      </c>
      <c r="Y394" s="16">
        <f>[1]武器表!V394</f>
        <v>26</v>
      </c>
      <c r="Z394" s="16">
        <f>[1]武器表!W394</f>
        <v>22</v>
      </c>
      <c r="AA394" s="16">
        <f>[1]武器表!X394</f>
        <v>31</v>
      </c>
      <c r="AB394" s="16">
        <f>[1]武器表!Y394</f>
        <v>31</v>
      </c>
      <c r="AC394" s="16">
        <f>[1]武器表!Z394</f>
        <v>35</v>
      </c>
      <c r="AD394" s="16">
        <f>[1]武器表!AA394</f>
        <v>40</v>
      </c>
      <c r="AE394" s="20">
        <f t="shared" si="88"/>
        <v>0.3882666666666667</v>
      </c>
      <c r="AF394" s="20">
        <f t="shared" si="89"/>
        <v>0.3882666666666667</v>
      </c>
      <c r="AG394" s="20">
        <f t="shared" si="90"/>
        <v>0.3882666666666667</v>
      </c>
      <c r="AH394" s="20">
        <f t="shared" si="91"/>
        <v>0.3882666666666667</v>
      </c>
      <c r="AI394" s="20">
        <f t="shared" si="92"/>
        <v>0.3882666666666667</v>
      </c>
      <c r="AJ394" s="21"/>
    </row>
    <row r="395" spans="2:36" x14ac:dyDescent="0.2">
      <c r="B395" s="16">
        <v>393</v>
      </c>
      <c r="C395" s="16" t="str">
        <f t="shared" ca="1" si="82"/>
        <v>IC1022</v>
      </c>
      <c r="D395" s="16" t="str">
        <f t="shared" ca="1" si="87"/>
        <v>犀利的精灵重锤</v>
      </c>
      <c r="E395" s="16" t="str">
        <f t="shared" ca="1" si="83"/>
        <v>犀利的</v>
      </c>
      <c r="F395" s="16" t="str">
        <f t="shared" ca="1" si="84"/>
        <v>精灵</v>
      </c>
      <c r="G395" s="16" t="str">
        <f t="shared" ca="1" si="85"/>
        <v>重锤</v>
      </c>
      <c r="H395" s="16" t="str">
        <f t="shared" si="81"/>
        <v>a</v>
      </c>
      <c r="I395" s="19" t="s">
        <v>26</v>
      </c>
      <c r="J395" s="3" t="s">
        <v>39</v>
      </c>
      <c r="K395" s="16">
        <f t="shared" si="86"/>
        <v>0</v>
      </c>
      <c r="L395" s="16">
        <f t="shared" si="80"/>
        <v>1</v>
      </c>
      <c r="M395" s="16">
        <f>[1]武器表!$I395</f>
        <v>24</v>
      </c>
      <c r="N395" s="16">
        <f>[1]武器表!$J395</f>
        <v>9</v>
      </c>
      <c r="O395" s="16">
        <f>[1]武器表!$K395</f>
        <v>6</v>
      </c>
      <c r="P395" s="16">
        <f>[1]武器表!$L395</f>
        <v>6</v>
      </c>
      <c r="Q395" s="16">
        <f>[1]武器表!$M395</f>
        <v>6</v>
      </c>
      <c r="R395" s="16">
        <f>[1]武器表!$N395</f>
        <v>12</v>
      </c>
      <c r="S395" s="16">
        <f>[1]武器表!$O395</f>
        <v>5</v>
      </c>
      <c r="T395" s="16">
        <f>[1]武器表!$P395</f>
        <v>3</v>
      </c>
      <c r="U395" s="20">
        <f>[1]武器表!$Q395</f>
        <v>1.4999999999999999E-2</v>
      </c>
      <c r="V395" s="20">
        <f>[1]武器表!$R395</f>
        <v>1.2500000000000001E-2</v>
      </c>
      <c r="W395" s="20">
        <f>[1]武器表!$S395</f>
        <v>5.0000000000000001E-3</v>
      </c>
      <c r="X395" s="20">
        <f>[1]武器表!$AB395</f>
        <v>0.08</v>
      </c>
      <c r="Y395" s="16">
        <f>[1]武器表!V395</f>
        <v>2</v>
      </c>
      <c r="Z395" s="16">
        <f>[1]武器表!W395</f>
        <v>2</v>
      </c>
      <c r="AA395" s="16">
        <f>[1]武器表!X395</f>
        <v>3</v>
      </c>
      <c r="AB395" s="16">
        <f>[1]武器表!Y395</f>
        <v>3</v>
      </c>
      <c r="AC395" s="16">
        <f>[1]武器表!Z395</f>
        <v>3</v>
      </c>
      <c r="AD395" s="16">
        <f>[1]武器表!AA395</f>
        <v>4</v>
      </c>
      <c r="AE395" s="20">
        <f t="shared" si="88"/>
        <v>6.4000000000000001E-2</v>
      </c>
      <c r="AF395" s="20">
        <f t="shared" si="89"/>
        <v>6.4000000000000001E-2</v>
      </c>
      <c r="AG395" s="20">
        <f t="shared" si="90"/>
        <v>6.4000000000000001E-2</v>
      </c>
      <c r="AH395" s="20">
        <f t="shared" si="91"/>
        <v>6.4000000000000001E-2</v>
      </c>
      <c r="AI395" s="20">
        <f t="shared" si="92"/>
        <v>6.4000000000000001E-2</v>
      </c>
      <c r="AJ395" s="21"/>
    </row>
    <row r="396" spans="2:36" x14ac:dyDescent="0.2">
      <c r="B396" s="16">
        <v>394</v>
      </c>
      <c r="C396" s="16" t="str">
        <f t="shared" ca="1" si="82"/>
        <v>IC1033</v>
      </c>
      <c r="D396" s="16" t="str">
        <f t="shared" ca="1" si="87"/>
        <v>犀利的白银锤子</v>
      </c>
      <c r="E396" s="16" t="str">
        <f t="shared" ca="1" si="83"/>
        <v>犀利的</v>
      </c>
      <c r="F396" s="16" t="str">
        <f t="shared" ca="1" si="84"/>
        <v>白银</v>
      </c>
      <c r="G396" s="16" t="str">
        <f t="shared" ca="1" si="85"/>
        <v>锤子</v>
      </c>
      <c r="H396" s="16" t="str">
        <f t="shared" si="81"/>
        <v>a</v>
      </c>
      <c r="I396" s="19" t="s">
        <v>26</v>
      </c>
      <c r="J396" s="3" t="s">
        <v>39</v>
      </c>
      <c r="K396" s="16">
        <f t="shared" si="86"/>
        <v>0</v>
      </c>
      <c r="L396" s="16">
        <f t="shared" ref="L396:L459" si="93">L388</f>
        <v>2</v>
      </c>
      <c r="M396" s="16">
        <f>[1]武器表!$I396</f>
        <v>49</v>
      </c>
      <c r="N396" s="16">
        <f>[1]武器表!$J396</f>
        <v>19</v>
      </c>
      <c r="O396" s="16">
        <f>[1]武器表!$K396</f>
        <v>13</v>
      </c>
      <c r="P396" s="16">
        <f>[1]武器表!$L396</f>
        <v>13</v>
      </c>
      <c r="Q396" s="16">
        <f>[1]武器表!$M396</f>
        <v>12</v>
      </c>
      <c r="R396" s="16">
        <f>[1]武器表!$N396</f>
        <v>24</v>
      </c>
      <c r="S396" s="16">
        <f>[1]武器表!$O396</f>
        <v>10</v>
      </c>
      <c r="T396" s="16">
        <f>[1]武器表!$P396</f>
        <v>6</v>
      </c>
      <c r="U396" s="20">
        <f>[1]武器表!$Q396</f>
        <v>0.03</v>
      </c>
      <c r="V396" s="20">
        <f>[1]武器表!$R396</f>
        <v>2.5000000000000001E-2</v>
      </c>
      <c r="W396" s="20">
        <f>[1]武器表!$S396</f>
        <v>0.01</v>
      </c>
      <c r="X396" s="20">
        <f>[1]武器表!$AB396</f>
        <v>9.7333333333333327E-2</v>
      </c>
      <c r="Y396" s="16">
        <f>[1]武器表!V396</f>
        <v>5</v>
      </c>
      <c r="Z396" s="16">
        <f>[1]武器表!W396</f>
        <v>4</v>
      </c>
      <c r="AA396" s="16">
        <f>[1]武器表!X396</f>
        <v>6</v>
      </c>
      <c r="AB396" s="16">
        <f>[1]武器表!Y396</f>
        <v>6</v>
      </c>
      <c r="AC396" s="16">
        <f>[1]武器表!Z396</f>
        <v>7</v>
      </c>
      <c r="AD396" s="16">
        <f>[1]武器表!AA396</f>
        <v>7</v>
      </c>
      <c r="AE396" s="20">
        <f t="shared" si="88"/>
        <v>7.7866666666666667E-2</v>
      </c>
      <c r="AF396" s="20">
        <f t="shared" si="89"/>
        <v>7.7866666666666667E-2</v>
      </c>
      <c r="AG396" s="20">
        <f t="shared" si="90"/>
        <v>7.7866666666666667E-2</v>
      </c>
      <c r="AH396" s="20">
        <f t="shared" si="91"/>
        <v>7.7866666666666667E-2</v>
      </c>
      <c r="AI396" s="20">
        <f t="shared" si="92"/>
        <v>7.7866666666666667E-2</v>
      </c>
      <c r="AJ396" s="21"/>
    </row>
    <row r="397" spans="2:36" x14ac:dyDescent="0.2">
      <c r="B397" s="16">
        <v>395</v>
      </c>
      <c r="C397" s="16" t="str">
        <f t="shared" ca="1" si="82"/>
        <v>IC1022</v>
      </c>
      <c r="D397" s="16" t="str">
        <f t="shared" ca="1" si="87"/>
        <v>拉风的空灵重锤</v>
      </c>
      <c r="E397" s="16" t="str">
        <f t="shared" ca="1" si="83"/>
        <v>拉风的</v>
      </c>
      <c r="F397" s="16" t="str">
        <f t="shared" ca="1" si="84"/>
        <v>空灵</v>
      </c>
      <c r="G397" s="16" t="str">
        <f t="shared" ca="1" si="85"/>
        <v>重锤</v>
      </c>
      <c r="H397" s="16" t="str">
        <f t="shared" si="81"/>
        <v>a</v>
      </c>
      <c r="I397" s="19" t="s">
        <v>26</v>
      </c>
      <c r="J397" s="3" t="s">
        <v>39</v>
      </c>
      <c r="K397" s="16">
        <f t="shared" si="86"/>
        <v>0</v>
      </c>
      <c r="L397" s="16">
        <f t="shared" si="93"/>
        <v>3</v>
      </c>
      <c r="M397" s="16">
        <f>[1]武器表!$I397</f>
        <v>73</v>
      </c>
      <c r="N397" s="16">
        <f>[1]武器表!$J397</f>
        <v>28</v>
      </c>
      <c r="O397" s="16">
        <f>[1]武器表!$K397</f>
        <v>19</v>
      </c>
      <c r="P397" s="16">
        <f>[1]武器表!$L397</f>
        <v>19</v>
      </c>
      <c r="Q397" s="16">
        <f>[1]武器表!$M397</f>
        <v>17</v>
      </c>
      <c r="R397" s="16">
        <f>[1]武器表!$N397</f>
        <v>36</v>
      </c>
      <c r="S397" s="16">
        <f>[1]武器表!$O397</f>
        <v>15</v>
      </c>
      <c r="T397" s="16">
        <f>[1]武器表!$P397</f>
        <v>9</v>
      </c>
      <c r="U397" s="20">
        <f>[1]武器表!$Q397</f>
        <v>4.4999999999999998E-2</v>
      </c>
      <c r="V397" s="20">
        <f>[1]武器表!$R397</f>
        <v>3.7499999999999999E-2</v>
      </c>
      <c r="W397" s="20">
        <f>[1]武器表!$S397</f>
        <v>1.4999999999999999E-2</v>
      </c>
      <c r="X397" s="20">
        <f>[1]武器表!$AB397</f>
        <v>0.14400000000000002</v>
      </c>
      <c r="Y397" s="16">
        <f>[1]武器表!V397</f>
        <v>7</v>
      </c>
      <c r="Z397" s="16">
        <f>[1]武器表!W397</f>
        <v>6</v>
      </c>
      <c r="AA397" s="16">
        <f>[1]武器表!X397</f>
        <v>9</v>
      </c>
      <c r="AB397" s="16">
        <f>[1]武器表!Y397</f>
        <v>9</v>
      </c>
      <c r="AC397" s="16">
        <f>[1]武器表!Z397</f>
        <v>10</v>
      </c>
      <c r="AD397" s="16">
        <f>[1]武器表!AA397</f>
        <v>11</v>
      </c>
      <c r="AE397" s="20">
        <f t="shared" si="88"/>
        <v>0.11520000000000002</v>
      </c>
      <c r="AF397" s="20">
        <f t="shared" si="89"/>
        <v>0.11520000000000002</v>
      </c>
      <c r="AG397" s="20">
        <f t="shared" si="90"/>
        <v>0.11520000000000002</v>
      </c>
      <c r="AH397" s="20">
        <f t="shared" si="91"/>
        <v>0.11520000000000002</v>
      </c>
      <c r="AI397" s="20">
        <f t="shared" si="92"/>
        <v>0.11520000000000002</v>
      </c>
      <c r="AJ397" s="21"/>
    </row>
    <row r="398" spans="2:36" x14ac:dyDescent="0.2">
      <c r="B398" s="16">
        <v>396</v>
      </c>
      <c r="C398" s="16" t="str">
        <f t="shared" ca="1" si="82"/>
        <v>IC1006</v>
      </c>
      <c r="D398" s="16" t="str">
        <f t="shared" ca="1" si="87"/>
        <v>拉风的遗迹重锤</v>
      </c>
      <c r="E398" s="16" t="str">
        <f t="shared" ca="1" si="83"/>
        <v>拉风的</v>
      </c>
      <c r="F398" s="16" t="str">
        <f t="shared" ca="1" si="84"/>
        <v>遗迹</v>
      </c>
      <c r="G398" s="16" t="str">
        <f t="shared" ca="1" si="85"/>
        <v>重锤</v>
      </c>
      <c r="H398" s="16" t="str">
        <f t="shared" si="81"/>
        <v>a</v>
      </c>
      <c r="I398" s="19" t="s">
        <v>26</v>
      </c>
      <c r="J398" s="3" t="s">
        <v>39</v>
      </c>
      <c r="K398" s="16">
        <f t="shared" si="86"/>
        <v>0</v>
      </c>
      <c r="L398" s="16">
        <f t="shared" si="93"/>
        <v>4</v>
      </c>
      <c r="M398" s="16">
        <f>[1]武器表!$I398</f>
        <v>97</v>
      </c>
      <c r="N398" s="16">
        <f>[1]武器表!$J398</f>
        <v>37</v>
      </c>
      <c r="O398" s="16">
        <f>[1]武器表!$K398</f>
        <v>25</v>
      </c>
      <c r="P398" s="16">
        <f>[1]武器表!$L398</f>
        <v>25</v>
      </c>
      <c r="Q398" s="16">
        <f>[1]武器表!$M398</f>
        <v>23</v>
      </c>
      <c r="R398" s="16">
        <f>[1]武器表!$N398</f>
        <v>48</v>
      </c>
      <c r="S398" s="16">
        <f>[1]武器表!$O398</f>
        <v>20</v>
      </c>
      <c r="T398" s="16">
        <f>[1]武器表!$P398</f>
        <v>12</v>
      </c>
      <c r="U398" s="20">
        <f>[1]武器表!$Q398</f>
        <v>0.06</v>
      </c>
      <c r="V398" s="20">
        <f>[1]武器表!$R398</f>
        <v>0.05</v>
      </c>
      <c r="W398" s="20">
        <f>[1]武器表!$S398</f>
        <v>0.02</v>
      </c>
      <c r="X398" s="20">
        <f>[1]武器表!$AB398</f>
        <v>0.19133333333333333</v>
      </c>
      <c r="Y398" s="16">
        <f>[1]武器表!V398</f>
        <v>10</v>
      </c>
      <c r="Z398" s="16">
        <f>[1]武器表!W398</f>
        <v>8</v>
      </c>
      <c r="AA398" s="16">
        <f>[1]武器表!X398</f>
        <v>12</v>
      </c>
      <c r="AB398" s="16">
        <f>[1]武器表!Y398</f>
        <v>12</v>
      </c>
      <c r="AC398" s="16">
        <f>[1]武器表!Z398</f>
        <v>13</v>
      </c>
      <c r="AD398" s="16">
        <f>[1]武器表!AA398</f>
        <v>15</v>
      </c>
      <c r="AE398" s="20">
        <f t="shared" si="88"/>
        <v>0.15306666666666668</v>
      </c>
      <c r="AF398" s="20">
        <f t="shared" si="89"/>
        <v>0.15306666666666668</v>
      </c>
      <c r="AG398" s="20">
        <f t="shared" si="90"/>
        <v>0.15306666666666668</v>
      </c>
      <c r="AH398" s="20">
        <f t="shared" si="91"/>
        <v>0.15306666666666668</v>
      </c>
      <c r="AI398" s="20">
        <f t="shared" si="92"/>
        <v>0.15306666666666668</v>
      </c>
      <c r="AJ398" s="21"/>
    </row>
    <row r="399" spans="2:36" x14ac:dyDescent="0.2">
      <c r="B399" s="16">
        <v>397</v>
      </c>
      <c r="C399" s="16" t="str">
        <f t="shared" ca="1" si="82"/>
        <v>IC1022</v>
      </c>
      <c r="D399" s="16" t="str">
        <f t="shared" ca="1" si="87"/>
        <v>拉风的女神重锤</v>
      </c>
      <c r="E399" s="16" t="str">
        <f t="shared" ca="1" si="83"/>
        <v>拉风的</v>
      </c>
      <c r="F399" s="16" t="str">
        <f t="shared" ca="1" si="84"/>
        <v>女神</v>
      </c>
      <c r="G399" s="16" t="str">
        <f t="shared" ca="1" si="85"/>
        <v>重锤</v>
      </c>
      <c r="H399" s="16" t="str">
        <f t="shared" si="81"/>
        <v>a</v>
      </c>
      <c r="I399" s="19" t="s">
        <v>26</v>
      </c>
      <c r="J399" s="3" t="s">
        <v>39</v>
      </c>
      <c r="K399" s="16">
        <f t="shared" si="86"/>
        <v>0</v>
      </c>
      <c r="L399" s="16">
        <f t="shared" si="93"/>
        <v>5</v>
      </c>
      <c r="M399" s="16">
        <f>[1]武器表!$I399</f>
        <v>121</v>
      </c>
      <c r="N399" s="16">
        <f>[1]武器表!$J399</f>
        <v>47</v>
      </c>
      <c r="O399" s="16">
        <f>[1]武器表!$K399</f>
        <v>32</v>
      </c>
      <c r="P399" s="16">
        <f>[1]武器表!$L399</f>
        <v>32</v>
      </c>
      <c r="Q399" s="16">
        <f>[1]武器表!$M399</f>
        <v>29</v>
      </c>
      <c r="R399" s="16">
        <f>[1]武器表!$N399</f>
        <v>60</v>
      </c>
      <c r="S399" s="16">
        <f>[1]武器表!$O399</f>
        <v>25</v>
      </c>
      <c r="T399" s="16">
        <f>[1]武器表!$P399</f>
        <v>14</v>
      </c>
      <c r="U399" s="20">
        <f>[1]武器表!$Q399</f>
        <v>7.0000000000000007E-2</v>
      </c>
      <c r="V399" s="20">
        <f>[1]武器表!$R399</f>
        <v>6.25E-2</v>
      </c>
      <c r="W399" s="20">
        <f>[1]武器表!$S399</f>
        <v>2.3333333333333334E-2</v>
      </c>
      <c r="X399" s="20">
        <f>[1]武器表!$AB399</f>
        <v>0.24</v>
      </c>
      <c r="Y399" s="16">
        <f>[1]武器表!V399</f>
        <v>12</v>
      </c>
      <c r="Z399" s="16">
        <f>[1]武器表!W399</f>
        <v>10</v>
      </c>
      <c r="AA399" s="16">
        <f>[1]武器表!X399</f>
        <v>14</v>
      </c>
      <c r="AB399" s="16">
        <f>[1]武器表!Y399</f>
        <v>14</v>
      </c>
      <c r="AC399" s="16">
        <f>[1]武器表!Z399</f>
        <v>17</v>
      </c>
      <c r="AD399" s="16">
        <f>[1]武器表!AA399</f>
        <v>19</v>
      </c>
      <c r="AE399" s="20">
        <f t="shared" si="88"/>
        <v>0.192</v>
      </c>
      <c r="AF399" s="20">
        <f t="shared" si="89"/>
        <v>0.192</v>
      </c>
      <c r="AG399" s="20">
        <f t="shared" si="90"/>
        <v>0.192</v>
      </c>
      <c r="AH399" s="20">
        <f t="shared" si="91"/>
        <v>0.192</v>
      </c>
      <c r="AI399" s="20">
        <f t="shared" si="92"/>
        <v>0.192</v>
      </c>
      <c r="AJ399" s="21"/>
    </row>
    <row r="400" spans="2:36" x14ac:dyDescent="0.2">
      <c r="B400" s="16">
        <v>398</v>
      </c>
      <c r="C400" s="16" t="str">
        <f t="shared" ca="1" si="82"/>
        <v>IC1006</v>
      </c>
      <c r="D400" s="16" t="str">
        <f t="shared" ca="1" si="87"/>
        <v>精致的空灵锤子</v>
      </c>
      <c r="E400" s="16" t="str">
        <f t="shared" ca="1" si="83"/>
        <v>精致的</v>
      </c>
      <c r="F400" s="16" t="str">
        <f t="shared" ca="1" si="84"/>
        <v>空灵</v>
      </c>
      <c r="G400" s="16" t="str">
        <f t="shared" ca="1" si="85"/>
        <v>锤子</v>
      </c>
      <c r="H400" s="16" t="str">
        <f t="shared" si="81"/>
        <v>a</v>
      </c>
      <c r="I400" s="19" t="s">
        <v>26</v>
      </c>
      <c r="J400" s="3" t="s">
        <v>39</v>
      </c>
      <c r="K400" s="16">
        <f t="shared" si="86"/>
        <v>0</v>
      </c>
      <c r="L400" s="16">
        <f t="shared" si="93"/>
        <v>6</v>
      </c>
      <c r="M400" s="16">
        <f>[1]武器表!$I400</f>
        <v>146</v>
      </c>
      <c r="N400" s="16">
        <f>[1]武器表!$J400</f>
        <v>56</v>
      </c>
      <c r="O400" s="16">
        <f>[1]武器表!$K400</f>
        <v>38</v>
      </c>
      <c r="P400" s="16">
        <f>[1]武器表!$L400</f>
        <v>38</v>
      </c>
      <c r="Q400" s="16">
        <f>[1]武器表!$M400</f>
        <v>35</v>
      </c>
      <c r="R400" s="16">
        <f>[1]武器表!$N400</f>
        <v>72</v>
      </c>
      <c r="S400" s="16">
        <f>[1]武器表!$O400</f>
        <v>30</v>
      </c>
      <c r="T400" s="16">
        <f>[1]武器表!$P400</f>
        <v>17</v>
      </c>
      <c r="U400" s="20">
        <f>[1]武器表!$Q400</f>
        <v>8.5000000000000006E-2</v>
      </c>
      <c r="V400" s="20">
        <f>[1]武器表!$R400</f>
        <v>7.4999999999999997E-2</v>
      </c>
      <c r="W400" s="20">
        <f>[1]武器表!$S400</f>
        <v>2.8333333333333335E-2</v>
      </c>
      <c r="X400" s="20">
        <f>[1]武器表!$AB400</f>
        <v>0.28800000000000003</v>
      </c>
      <c r="Y400" s="16">
        <f>[1]武器表!V400</f>
        <v>15</v>
      </c>
      <c r="Z400" s="16">
        <f>[1]武器表!W400</f>
        <v>12</v>
      </c>
      <c r="AA400" s="16">
        <f>[1]武器表!X400</f>
        <v>17</v>
      </c>
      <c r="AB400" s="16">
        <f>[1]武器表!Y400</f>
        <v>17</v>
      </c>
      <c r="AC400" s="16">
        <f>[1]武器表!Z400</f>
        <v>20</v>
      </c>
      <c r="AD400" s="16">
        <f>[1]武器表!AA400</f>
        <v>22</v>
      </c>
      <c r="AE400" s="20">
        <f t="shared" si="88"/>
        <v>0.23040000000000005</v>
      </c>
      <c r="AF400" s="20">
        <f t="shared" si="89"/>
        <v>0.23040000000000005</v>
      </c>
      <c r="AG400" s="20">
        <f t="shared" si="90"/>
        <v>0.23040000000000005</v>
      </c>
      <c r="AH400" s="20">
        <f t="shared" si="91"/>
        <v>0.23040000000000005</v>
      </c>
      <c r="AI400" s="20">
        <f t="shared" si="92"/>
        <v>0.23040000000000005</v>
      </c>
      <c r="AJ400" s="21"/>
    </row>
    <row r="401" spans="2:36" x14ac:dyDescent="0.2">
      <c r="B401" s="16">
        <v>399</v>
      </c>
      <c r="C401" s="16" t="str">
        <f t="shared" ca="1" si="82"/>
        <v>IC1033</v>
      </c>
      <c r="D401" s="16" t="str">
        <f t="shared" ca="1" si="87"/>
        <v>闪耀的智慧锤子</v>
      </c>
      <c r="E401" s="16" t="str">
        <f t="shared" ca="1" si="83"/>
        <v>闪耀的</v>
      </c>
      <c r="F401" s="16" t="str">
        <f t="shared" ca="1" si="84"/>
        <v>智慧</v>
      </c>
      <c r="G401" s="16" t="str">
        <f t="shared" ca="1" si="85"/>
        <v>锤子</v>
      </c>
      <c r="H401" s="16" t="str">
        <f t="shared" si="81"/>
        <v>a</v>
      </c>
      <c r="I401" s="19" t="s">
        <v>26</v>
      </c>
      <c r="J401" s="3" t="s">
        <v>39</v>
      </c>
      <c r="K401" s="16">
        <f t="shared" si="86"/>
        <v>0</v>
      </c>
      <c r="L401" s="16">
        <f t="shared" si="93"/>
        <v>7</v>
      </c>
      <c r="M401" s="16">
        <f>[1]武器表!$I401</f>
        <v>170</v>
      </c>
      <c r="N401" s="16">
        <f>[1]武器表!$J401</f>
        <v>66</v>
      </c>
      <c r="O401" s="16">
        <f>[1]武器表!$K401</f>
        <v>44</v>
      </c>
      <c r="P401" s="16">
        <f>[1]武器表!$L401</f>
        <v>44</v>
      </c>
      <c r="Q401" s="16">
        <f>[1]武器表!$M401</f>
        <v>40</v>
      </c>
      <c r="R401" s="16">
        <f>[1]武器表!$N401</f>
        <v>83</v>
      </c>
      <c r="S401" s="16">
        <f>[1]武器表!$O401</f>
        <v>35</v>
      </c>
      <c r="T401" s="16">
        <f>[1]武器表!$P401</f>
        <v>20</v>
      </c>
      <c r="U401" s="20">
        <f>[1]武器表!$Q401</f>
        <v>0.1</v>
      </c>
      <c r="V401" s="20">
        <f>[1]武器表!$R401</f>
        <v>8.7499999999999994E-2</v>
      </c>
      <c r="W401" s="20">
        <f>[1]武器表!$S401</f>
        <v>3.3333333333333333E-2</v>
      </c>
      <c r="X401" s="20">
        <f>[1]武器表!$AB401</f>
        <v>0.33466666666666667</v>
      </c>
      <c r="Y401" s="16">
        <f>[1]武器表!V401</f>
        <v>17</v>
      </c>
      <c r="Z401" s="16">
        <f>[1]武器表!W401</f>
        <v>14</v>
      </c>
      <c r="AA401" s="16">
        <f>[1]武器表!X401</f>
        <v>20</v>
      </c>
      <c r="AB401" s="16">
        <f>[1]武器表!Y401</f>
        <v>20</v>
      </c>
      <c r="AC401" s="16">
        <f>[1]武器表!Z401</f>
        <v>23</v>
      </c>
      <c r="AD401" s="16">
        <f>[1]武器表!AA401</f>
        <v>26</v>
      </c>
      <c r="AE401" s="20">
        <f t="shared" si="88"/>
        <v>0.26773333333333332</v>
      </c>
      <c r="AF401" s="20">
        <f t="shared" si="89"/>
        <v>0.26773333333333332</v>
      </c>
      <c r="AG401" s="20">
        <f t="shared" si="90"/>
        <v>0.26773333333333332</v>
      </c>
      <c r="AH401" s="20">
        <f t="shared" si="91"/>
        <v>0.26773333333333332</v>
      </c>
      <c r="AI401" s="20">
        <f t="shared" si="92"/>
        <v>0.26773333333333332</v>
      </c>
      <c r="AJ401" s="21"/>
    </row>
    <row r="402" spans="2:36" x14ac:dyDescent="0.2">
      <c r="B402" s="16">
        <v>400</v>
      </c>
      <c r="C402" s="16" t="str">
        <f t="shared" ca="1" si="82"/>
        <v>IC1002</v>
      </c>
      <c r="D402" s="16" t="str">
        <f t="shared" ca="1" si="87"/>
        <v>精致的玄铁锤子</v>
      </c>
      <c r="E402" s="16" t="str">
        <f t="shared" ca="1" si="83"/>
        <v>精致的</v>
      </c>
      <c r="F402" s="16" t="str">
        <f t="shared" ca="1" si="84"/>
        <v>玄铁</v>
      </c>
      <c r="G402" s="16" t="str">
        <f t="shared" ca="1" si="85"/>
        <v>锤子</v>
      </c>
      <c r="H402" s="16" t="str">
        <f t="shared" si="81"/>
        <v>a</v>
      </c>
      <c r="I402" s="19" t="s">
        <v>26</v>
      </c>
      <c r="J402" s="3" t="s">
        <v>39</v>
      </c>
      <c r="K402" s="16">
        <f t="shared" si="86"/>
        <v>0</v>
      </c>
      <c r="L402" s="16">
        <f t="shared" si="93"/>
        <v>8</v>
      </c>
      <c r="M402" s="16">
        <f>[1]武器表!$I402</f>
        <v>194</v>
      </c>
      <c r="N402" s="16">
        <f>[1]武器表!$J402</f>
        <v>75</v>
      </c>
      <c r="O402" s="16">
        <f>[1]武器表!$K402</f>
        <v>51</v>
      </c>
      <c r="P402" s="16">
        <f>[1]武器表!$L402</f>
        <v>51</v>
      </c>
      <c r="Q402" s="16">
        <f>[1]武器表!$M402</f>
        <v>46</v>
      </c>
      <c r="R402" s="16">
        <f>[1]武器表!$N402</f>
        <v>95</v>
      </c>
      <c r="S402" s="16">
        <f>[1]武器表!$O402</f>
        <v>40</v>
      </c>
      <c r="T402" s="16">
        <f>[1]武器表!$P402</f>
        <v>23</v>
      </c>
      <c r="U402" s="20">
        <f>[1]武器表!$Q402</f>
        <v>0.115</v>
      </c>
      <c r="V402" s="20">
        <f>[1]武器表!$R402</f>
        <v>0.1</v>
      </c>
      <c r="W402" s="20">
        <f>[1]武器表!$S402</f>
        <v>3.8333333333333337E-2</v>
      </c>
      <c r="X402" s="20">
        <f>[1]武器表!$AB402</f>
        <v>0.38333333333333336</v>
      </c>
      <c r="Y402" s="16">
        <f>[1]武器表!V402</f>
        <v>20</v>
      </c>
      <c r="Z402" s="16">
        <f>[1]武器表!W402</f>
        <v>16</v>
      </c>
      <c r="AA402" s="16">
        <f>[1]武器表!X402</f>
        <v>23</v>
      </c>
      <c r="AB402" s="16">
        <f>[1]武器表!Y402</f>
        <v>23</v>
      </c>
      <c r="AC402" s="16">
        <f>[1]武器表!Z402</f>
        <v>26</v>
      </c>
      <c r="AD402" s="16">
        <f>[1]武器表!AA402</f>
        <v>30</v>
      </c>
      <c r="AE402" s="20">
        <f t="shared" si="88"/>
        <v>0.3066666666666667</v>
      </c>
      <c r="AF402" s="20">
        <f t="shared" si="89"/>
        <v>0.3066666666666667</v>
      </c>
      <c r="AG402" s="20">
        <f t="shared" si="90"/>
        <v>0.3066666666666667</v>
      </c>
      <c r="AH402" s="20">
        <f t="shared" si="91"/>
        <v>0.3066666666666667</v>
      </c>
      <c r="AI402" s="20">
        <f t="shared" si="92"/>
        <v>0.3066666666666667</v>
      </c>
      <c r="AJ402" s="21"/>
    </row>
    <row r="403" spans="2:36" x14ac:dyDescent="0.2">
      <c r="B403" s="16">
        <v>401</v>
      </c>
      <c r="C403" s="16" t="str">
        <f t="shared" ca="1" si="82"/>
        <v>IC1001</v>
      </c>
      <c r="D403" s="16" t="str">
        <f t="shared" ca="1" si="87"/>
        <v>发亮的白银锤子</v>
      </c>
      <c r="E403" s="16" t="str">
        <f t="shared" ca="1" si="83"/>
        <v>发亮的</v>
      </c>
      <c r="F403" s="16" t="str">
        <f t="shared" ca="1" si="84"/>
        <v>白银</v>
      </c>
      <c r="G403" s="16" t="str">
        <f t="shared" ca="1" si="85"/>
        <v>锤子</v>
      </c>
      <c r="H403" s="16" t="str">
        <f t="shared" si="81"/>
        <v>b</v>
      </c>
      <c r="I403" s="19" t="s">
        <v>26</v>
      </c>
      <c r="J403" s="3" t="s">
        <v>39</v>
      </c>
      <c r="K403" s="16">
        <f t="shared" si="86"/>
        <v>0</v>
      </c>
      <c r="L403" s="16">
        <f t="shared" si="93"/>
        <v>1</v>
      </c>
      <c r="M403" s="16">
        <f>[1]武器表!$I403</f>
        <v>26</v>
      </c>
      <c r="N403" s="16">
        <f>[1]武器表!$J403</f>
        <v>4</v>
      </c>
      <c r="O403" s="16">
        <f>[1]武器表!$K403</f>
        <v>3</v>
      </c>
      <c r="P403" s="16">
        <f>[1]武器表!$L403</f>
        <v>3</v>
      </c>
      <c r="Q403" s="16">
        <f>[1]武器表!$M403</f>
        <v>2</v>
      </c>
      <c r="R403" s="16">
        <f>[1]武器表!$N403</f>
        <v>5</v>
      </c>
      <c r="S403" s="16">
        <f>[1]武器表!$O403</f>
        <v>2</v>
      </c>
      <c r="T403" s="16">
        <f>[1]武器表!$P403</f>
        <v>1</v>
      </c>
      <c r="U403" s="20">
        <f>[1]武器表!$Q403</f>
        <v>5.0000000000000001E-3</v>
      </c>
      <c r="V403" s="20">
        <f>[1]武器表!$R403</f>
        <v>5.0000000000000001E-3</v>
      </c>
      <c r="W403" s="20">
        <f>[1]武器表!$S403</f>
        <v>1.6666666666666666E-3</v>
      </c>
      <c r="X403" s="20">
        <f>[1]武器表!$AB403</f>
        <v>0.08</v>
      </c>
      <c r="Y403" s="16">
        <f>[1]武器表!V403</f>
        <v>1</v>
      </c>
      <c r="Z403" s="16">
        <f>[1]武器表!W403</f>
        <v>1</v>
      </c>
      <c r="AA403" s="16">
        <f>[1]武器表!X403</f>
        <v>1</v>
      </c>
      <c r="AB403" s="16">
        <f>[1]武器表!Y403</f>
        <v>1</v>
      </c>
      <c r="AC403" s="16">
        <f>[1]武器表!Z403</f>
        <v>1</v>
      </c>
      <c r="AD403" s="16">
        <f>[1]武器表!AA403</f>
        <v>2</v>
      </c>
      <c r="AE403" s="20">
        <f t="shared" si="88"/>
        <v>6.4000000000000001E-2</v>
      </c>
      <c r="AF403" s="20">
        <f t="shared" si="89"/>
        <v>6.4000000000000001E-2</v>
      </c>
      <c r="AG403" s="20">
        <f t="shared" si="90"/>
        <v>6.4000000000000001E-2</v>
      </c>
      <c r="AH403" s="20">
        <f t="shared" si="91"/>
        <v>6.4000000000000001E-2</v>
      </c>
      <c r="AI403" s="20">
        <f t="shared" si="92"/>
        <v>6.4000000000000001E-2</v>
      </c>
      <c r="AJ403" s="21"/>
    </row>
    <row r="404" spans="2:36" x14ac:dyDescent="0.2">
      <c r="B404" s="16">
        <v>402</v>
      </c>
      <c r="C404" s="16" t="str">
        <f t="shared" ca="1" si="82"/>
        <v>IC1002</v>
      </c>
      <c r="D404" s="16" t="str">
        <f t="shared" ca="1" si="87"/>
        <v>坚硬的混乱重锤</v>
      </c>
      <c r="E404" s="16" t="str">
        <f t="shared" ca="1" si="83"/>
        <v>坚硬的</v>
      </c>
      <c r="F404" s="16" t="str">
        <f t="shared" ca="1" si="84"/>
        <v>混乱</v>
      </c>
      <c r="G404" s="16" t="str">
        <f t="shared" ca="1" si="85"/>
        <v>重锤</v>
      </c>
      <c r="H404" s="16" t="str">
        <f t="shared" si="81"/>
        <v>b</v>
      </c>
      <c r="I404" s="19" t="s">
        <v>26</v>
      </c>
      <c r="J404" s="3" t="s">
        <v>39</v>
      </c>
      <c r="K404" s="16">
        <f t="shared" si="86"/>
        <v>0</v>
      </c>
      <c r="L404" s="16">
        <f t="shared" si="93"/>
        <v>2</v>
      </c>
      <c r="M404" s="16">
        <f>[1]武器表!$I404</f>
        <v>53</v>
      </c>
      <c r="N404" s="16">
        <f>[1]武器表!$J404</f>
        <v>8</v>
      </c>
      <c r="O404" s="16">
        <f>[1]武器表!$K404</f>
        <v>5</v>
      </c>
      <c r="P404" s="16">
        <f>[1]武器表!$L404</f>
        <v>5</v>
      </c>
      <c r="Q404" s="16">
        <f>[1]武器表!$M404</f>
        <v>5</v>
      </c>
      <c r="R404" s="16">
        <f>[1]武器表!$N404</f>
        <v>10</v>
      </c>
      <c r="S404" s="16">
        <f>[1]武器表!$O404</f>
        <v>4</v>
      </c>
      <c r="T404" s="16">
        <f>[1]武器表!$P404</f>
        <v>2</v>
      </c>
      <c r="U404" s="20">
        <f>[1]武器表!$Q404</f>
        <v>0.01</v>
      </c>
      <c r="V404" s="20">
        <f>[1]武器表!$R404</f>
        <v>0.01</v>
      </c>
      <c r="W404" s="20">
        <f>[1]武器表!$S404</f>
        <v>3.3333333333333331E-3</v>
      </c>
      <c r="X404" s="20">
        <f>[1]武器表!$AB404</f>
        <v>0.08</v>
      </c>
      <c r="Y404" s="16">
        <f>[1]武器表!V404</f>
        <v>2</v>
      </c>
      <c r="Z404" s="16">
        <f>[1]武器表!W404</f>
        <v>2</v>
      </c>
      <c r="AA404" s="16">
        <f>[1]武器表!X404</f>
        <v>2</v>
      </c>
      <c r="AB404" s="16">
        <f>[1]武器表!Y404</f>
        <v>2</v>
      </c>
      <c r="AC404" s="16">
        <f>[1]武器表!Z404</f>
        <v>3</v>
      </c>
      <c r="AD404" s="16">
        <f>[1]武器表!AA404</f>
        <v>3</v>
      </c>
      <c r="AE404" s="20">
        <f t="shared" si="88"/>
        <v>6.4000000000000001E-2</v>
      </c>
      <c r="AF404" s="20">
        <f t="shared" si="89"/>
        <v>6.4000000000000001E-2</v>
      </c>
      <c r="AG404" s="20">
        <f t="shared" si="90"/>
        <v>6.4000000000000001E-2</v>
      </c>
      <c r="AH404" s="20">
        <f t="shared" si="91"/>
        <v>6.4000000000000001E-2</v>
      </c>
      <c r="AI404" s="20">
        <f t="shared" si="92"/>
        <v>6.4000000000000001E-2</v>
      </c>
      <c r="AJ404" s="21"/>
    </row>
    <row r="405" spans="2:36" x14ac:dyDescent="0.2">
      <c r="B405" s="16">
        <v>403</v>
      </c>
      <c r="C405" s="16" t="str">
        <f t="shared" ca="1" si="82"/>
        <v>IC1022</v>
      </c>
      <c r="D405" s="16" t="str">
        <f t="shared" ca="1" si="87"/>
        <v>优质的魔王轻锤</v>
      </c>
      <c r="E405" s="16" t="str">
        <f t="shared" ca="1" si="83"/>
        <v>优质的</v>
      </c>
      <c r="F405" s="16" t="str">
        <f t="shared" ca="1" si="84"/>
        <v>魔王</v>
      </c>
      <c r="G405" s="16" t="str">
        <f t="shared" ca="1" si="85"/>
        <v>轻锤</v>
      </c>
      <c r="H405" s="16" t="str">
        <f t="shared" si="81"/>
        <v>b</v>
      </c>
      <c r="I405" s="19" t="s">
        <v>26</v>
      </c>
      <c r="J405" s="3" t="s">
        <v>39</v>
      </c>
      <c r="K405" s="16">
        <f t="shared" si="86"/>
        <v>0</v>
      </c>
      <c r="L405" s="16">
        <f t="shared" si="93"/>
        <v>3</v>
      </c>
      <c r="M405" s="16">
        <f>[1]武器表!$I405</f>
        <v>79</v>
      </c>
      <c r="N405" s="16">
        <f>[1]武器表!$J405</f>
        <v>12</v>
      </c>
      <c r="O405" s="16">
        <f>[1]武器表!$K405</f>
        <v>8</v>
      </c>
      <c r="P405" s="16">
        <f>[1]武器表!$L405</f>
        <v>8</v>
      </c>
      <c r="Q405" s="16">
        <f>[1]武器表!$M405</f>
        <v>7</v>
      </c>
      <c r="R405" s="16">
        <f>[1]武器表!$N405</f>
        <v>15</v>
      </c>
      <c r="S405" s="16">
        <f>[1]武器表!$O405</f>
        <v>6</v>
      </c>
      <c r="T405" s="16">
        <f>[1]武器表!$P405</f>
        <v>4</v>
      </c>
      <c r="U405" s="20">
        <f>[1]武器表!$Q405</f>
        <v>0.02</v>
      </c>
      <c r="V405" s="20">
        <f>[1]武器表!$R405</f>
        <v>1.4999999999999999E-2</v>
      </c>
      <c r="W405" s="20">
        <f>[1]武器表!$S405</f>
        <v>6.6666666666666662E-3</v>
      </c>
      <c r="X405" s="20">
        <f>[1]武器表!$AB405</f>
        <v>9.2666666666666675E-2</v>
      </c>
      <c r="Y405" s="16">
        <f>[1]武器表!V405</f>
        <v>3</v>
      </c>
      <c r="Z405" s="16">
        <f>[1]武器表!W405</f>
        <v>3</v>
      </c>
      <c r="AA405" s="16">
        <f>[1]武器表!X405</f>
        <v>4</v>
      </c>
      <c r="AB405" s="16">
        <f>[1]武器表!Y405</f>
        <v>4</v>
      </c>
      <c r="AC405" s="16">
        <f>[1]武器表!Z405</f>
        <v>4</v>
      </c>
      <c r="AD405" s="16">
        <f>[1]武器表!AA405</f>
        <v>5</v>
      </c>
      <c r="AE405" s="20">
        <f t="shared" si="88"/>
        <v>7.4133333333333343E-2</v>
      </c>
      <c r="AF405" s="20">
        <f t="shared" si="89"/>
        <v>7.4133333333333343E-2</v>
      </c>
      <c r="AG405" s="20">
        <f t="shared" si="90"/>
        <v>7.4133333333333343E-2</v>
      </c>
      <c r="AH405" s="20">
        <f t="shared" si="91"/>
        <v>7.4133333333333343E-2</v>
      </c>
      <c r="AI405" s="20">
        <f t="shared" si="92"/>
        <v>7.4133333333333343E-2</v>
      </c>
      <c r="AJ405" s="21"/>
    </row>
    <row r="406" spans="2:36" x14ac:dyDescent="0.2">
      <c r="B406" s="16">
        <v>404</v>
      </c>
      <c r="C406" s="16" t="str">
        <f t="shared" ca="1" si="82"/>
        <v>IC1022</v>
      </c>
      <c r="D406" s="16" t="str">
        <f t="shared" ca="1" si="87"/>
        <v>坚硬的水晶锤子</v>
      </c>
      <c r="E406" s="16" t="str">
        <f t="shared" ca="1" si="83"/>
        <v>坚硬的</v>
      </c>
      <c r="F406" s="16" t="str">
        <f t="shared" ca="1" si="84"/>
        <v>水晶</v>
      </c>
      <c r="G406" s="16" t="str">
        <f t="shared" ca="1" si="85"/>
        <v>锤子</v>
      </c>
      <c r="H406" s="16" t="str">
        <f t="shared" si="81"/>
        <v>b</v>
      </c>
      <c r="I406" s="19" t="s">
        <v>26</v>
      </c>
      <c r="J406" s="3" t="s">
        <v>39</v>
      </c>
      <c r="K406" s="16">
        <f t="shared" si="86"/>
        <v>0</v>
      </c>
      <c r="L406" s="16">
        <f t="shared" si="93"/>
        <v>4</v>
      </c>
      <c r="M406" s="16">
        <f>[1]武器表!$I406</f>
        <v>106</v>
      </c>
      <c r="N406" s="16">
        <f>[1]武器表!$J406</f>
        <v>16</v>
      </c>
      <c r="O406" s="16">
        <f>[1]武器表!$K406</f>
        <v>11</v>
      </c>
      <c r="P406" s="16">
        <f>[1]武器表!$L406</f>
        <v>11</v>
      </c>
      <c r="Q406" s="16">
        <f>[1]武器表!$M406</f>
        <v>10</v>
      </c>
      <c r="R406" s="16">
        <f>[1]武器表!$N406</f>
        <v>20</v>
      </c>
      <c r="S406" s="16">
        <f>[1]武器表!$O406</f>
        <v>8</v>
      </c>
      <c r="T406" s="16">
        <f>[1]武器表!$P406</f>
        <v>5</v>
      </c>
      <c r="U406" s="20">
        <f>[1]武器表!$Q406</f>
        <v>2.5000000000000001E-2</v>
      </c>
      <c r="V406" s="20">
        <f>[1]武器表!$R406</f>
        <v>0.02</v>
      </c>
      <c r="W406" s="20">
        <f>[1]武器表!$S406</f>
        <v>8.3333333333333332E-3</v>
      </c>
      <c r="X406" s="20">
        <f>[1]武器表!$AB406</f>
        <v>0.12466666666666666</v>
      </c>
      <c r="Y406" s="16">
        <f>[1]武器表!V406</f>
        <v>4</v>
      </c>
      <c r="Z406" s="16">
        <f>[1]武器表!W406</f>
        <v>3</v>
      </c>
      <c r="AA406" s="16">
        <f>[1]武器表!X406</f>
        <v>5</v>
      </c>
      <c r="AB406" s="16">
        <f>[1]武器表!Y406</f>
        <v>5</v>
      </c>
      <c r="AC406" s="16">
        <f>[1]武器表!Z406</f>
        <v>6</v>
      </c>
      <c r="AD406" s="16">
        <f>[1]武器表!AA406</f>
        <v>6</v>
      </c>
      <c r="AE406" s="20">
        <f t="shared" si="88"/>
        <v>9.973333333333334E-2</v>
      </c>
      <c r="AF406" s="20">
        <f t="shared" si="89"/>
        <v>9.973333333333334E-2</v>
      </c>
      <c r="AG406" s="20">
        <f t="shared" si="90"/>
        <v>9.973333333333334E-2</v>
      </c>
      <c r="AH406" s="20">
        <f t="shared" si="91"/>
        <v>9.973333333333334E-2</v>
      </c>
      <c r="AI406" s="20">
        <f t="shared" si="92"/>
        <v>9.973333333333334E-2</v>
      </c>
      <c r="AJ406" s="21"/>
    </row>
    <row r="407" spans="2:36" x14ac:dyDescent="0.2">
      <c r="B407" s="16">
        <v>405</v>
      </c>
      <c r="C407" s="16" t="str">
        <f t="shared" ca="1" si="82"/>
        <v>IC1002</v>
      </c>
      <c r="D407" s="16" t="str">
        <f t="shared" ca="1" si="87"/>
        <v>坚硬的卡尼亚锤子</v>
      </c>
      <c r="E407" s="16" t="str">
        <f t="shared" ca="1" si="83"/>
        <v>坚硬的</v>
      </c>
      <c r="F407" s="16" t="str">
        <f t="shared" ca="1" si="84"/>
        <v>卡尼亚</v>
      </c>
      <c r="G407" s="16" t="str">
        <f t="shared" ca="1" si="85"/>
        <v>锤子</v>
      </c>
      <c r="H407" s="16" t="str">
        <f t="shared" si="81"/>
        <v>b</v>
      </c>
      <c r="I407" s="19" t="s">
        <v>26</v>
      </c>
      <c r="J407" s="3" t="s">
        <v>39</v>
      </c>
      <c r="K407" s="16">
        <f t="shared" si="86"/>
        <v>0</v>
      </c>
      <c r="L407" s="16">
        <f t="shared" si="93"/>
        <v>5</v>
      </c>
      <c r="M407" s="16">
        <f>[1]武器表!$I407</f>
        <v>132</v>
      </c>
      <c r="N407" s="16">
        <f>[1]武器表!$J407</f>
        <v>20</v>
      </c>
      <c r="O407" s="16">
        <f>[1]武器表!$K407</f>
        <v>13</v>
      </c>
      <c r="P407" s="16">
        <f>[1]武器表!$L407</f>
        <v>13</v>
      </c>
      <c r="Q407" s="16">
        <f>[1]武器表!$M407</f>
        <v>12</v>
      </c>
      <c r="R407" s="16">
        <f>[1]武器表!$N407</f>
        <v>25</v>
      </c>
      <c r="S407" s="16">
        <f>[1]武器表!$O407</f>
        <v>10</v>
      </c>
      <c r="T407" s="16">
        <f>[1]武器表!$P407</f>
        <v>6</v>
      </c>
      <c r="U407" s="20">
        <f>[1]武器表!$Q407</f>
        <v>0.03</v>
      </c>
      <c r="V407" s="20">
        <f>[1]武器表!$R407</f>
        <v>2.5000000000000001E-2</v>
      </c>
      <c r="W407" s="20">
        <f>[1]武器表!$S407</f>
        <v>0.01</v>
      </c>
      <c r="X407" s="20">
        <f>[1]武器表!$AB407</f>
        <v>0.154</v>
      </c>
      <c r="Y407" s="16">
        <f>[1]武器表!V407</f>
        <v>5</v>
      </c>
      <c r="Z407" s="16">
        <f>[1]武器表!W407</f>
        <v>4</v>
      </c>
      <c r="AA407" s="16">
        <f>[1]武器表!X407</f>
        <v>6</v>
      </c>
      <c r="AB407" s="16">
        <f>[1]武器表!Y407</f>
        <v>6</v>
      </c>
      <c r="AC407" s="16">
        <f>[1]武器表!Z407</f>
        <v>7</v>
      </c>
      <c r="AD407" s="16">
        <f>[1]武器表!AA407</f>
        <v>8</v>
      </c>
      <c r="AE407" s="20">
        <f t="shared" si="88"/>
        <v>0.1232</v>
      </c>
      <c r="AF407" s="20">
        <f t="shared" si="89"/>
        <v>0.1232</v>
      </c>
      <c r="AG407" s="20">
        <f t="shared" si="90"/>
        <v>0.1232</v>
      </c>
      <c r="AH407" s="20">
        <f t="shared" si="91"/>
        <v>0.1232</v>
      </c>
      <c r="AI407" s="20">
        <f t="shared" si="92"/>
        <v>0.1232</v>
      </c>
      <c r="AJ407" s="21"/>
    </row>
    <row r="408" spans="2:36" x14ac:dyDescent="0.2">
      <c r="B408" s="16">
        <v>406</v>
      </c>
      <c r="C408" s="16" t="str">
        <f t="shared" ca="1" si="82"/>
        <v>IC1032</v>
      </c>
      <c r="D408" s="16" t="str">
        <f t="shared" ca="1" si="87"/>
        <v>发亮的塞尔塔锤子</v>
      </c>
      <c r="E408" s="16" t="str">
        <f t="shared" ca="1" si="83"/>
        <v>发亮的</v>
      </c>
      <c r="F408" s="16" t="str">
        <f t="shared" ca="1" si="84"/>
        <v>塞尔塔</v>
      </c>
      <c r="G408" s="16" t="str">
        <f t="shared" ca="1" si="85"/>
        <v>锤子</v>
      </c>
      <c r="H408" s="16" t="str">
        <f t="shared" si="81"/>
        <v>b</v>
      </c>
      <c r="I408" s="19" t="s">
        <v>26</v>
      </c>
      <c r="J408" s="3" t="s">
        <v>39</v>
      </c>
      <c r="K408" s="16">
        <f t="shared" si="86"/>
        <v>0</v>
      </c>
      <c r="L408" s="16">
        <f t="shared" si="93"/>
        <v>6</v>
      </c>
      <c r="M408" s="16">
        <f>[1]武器表!$I408</f>
        <v>158</v>
      </c>
      <c r="N408" s="16">
        <f>[1]武器表!$J408</f>
        <v>23</v>
      </c>
      <c r="O408" s="16">
        <f>[1]武器表!$K408</f>
        <v>16</v>
      </c>
      <c r="P408" s="16">
        <f>[1]武器表!$L408</f>
        <v>16</v>
      </c>
      <c r="Q408" s="16">
        <f>[1]武器表!$M408</f>
        <v>14</v>
      </c>
      <c r="R408" s="16">
        <f>[1]武器表!$N408</f>
        <v>30</v>
      </c>
      <c r="S408" s="16">
        <f>[1]武器表!$O408</f>
        <v>12</v>
      </c>
      <c r="T408" s="16">
        <f>[1]武器表!$P408</f>
        <v>7</v>
      </c>
      <c r="U408" s="20">
        <f>[1]武器表!$Q408</f>
        <v>3.5000000000000003E-2</v>
      </c>
      <c r="V408" s="20">
        <f>[1]武器表!$R408</f>
        <v>0.03</v>
      </c>
      <c r="W408" s="20">
        <f>[1]武器表!$S408</f>
        <v>1.1666666666666667E-2</v>
      </c>
      <c r="X408" s="20">
        <f>[1]武器表!$AB408</f>
        <v>0.184</v>
      </c>
      <c r="Y408" s="16">
        <f>[1]武器表!V408</f>
        <v>6</v>
      </c>
      <c r="Z408" s="16">
        <f>[1]武器表!W408</f>
        <v>5</v>
      </c>
      <c r="AA408" s="16">
        <f>[1]武器表!X408</f>
        <v>7</v>
      </c>
      <c r="AB408" s="16">
        <f>[1]武器表!Y408</f>
        <v>7</v>
      </c>
      <c r="AC408" s="16">
        <f>[1]武器表!Z408</f>
        <v>8</v>
      </c>
      <c r="AD408" s="16">
        <f>[1]武器表!AA408</f>
        <v>9</v>
      </c>
      <c r="AE408" s="20">
        <f t="shared" si="88"/>
        <v>0.1472</v>
      </c>
      <c r="AF408" s="20">
        <f t="shared" si="89"/>
        <v>0.1472</v>
      </c>
      <c r="AG408" s="20">
        <f t="shared" si="90"/>
        <v>0.1472</v>
      </c>
      <c r="AH408" s="20">
        <f t="shared" si="91"/>
        <v>0.1472</v>
      </c>
      <c r="AI408" s="20">
        <f t="shared" si="92"/>
        <v>0.1472</v>
      </c>
      <c r="AJ408" s="21"/>
    </row>
    <row r="409" spans="2:36" x14ac:dyDescent="0.2">
      <c r="B409" s="16">
        <v>407</v>
      </c>
      <c r="C409" s="16" t="str">
        <f t="shared" ca="1" si="82"/>
        <v>IC1016</v>
      </c>
      <c r="D409" s="16" t="str">
        <f t="shared" ca="1" si="87"/>
        <v>发亮的白银重锤</v>
      </c>
      <c r="E409" s="16" t="str">
        <f t="shared" ca="1" si="83"/>
        <v>发亮的</v>
      </c>
      <c r="F409" s="16" t="str">
        <f t="shared" ca="1" si="84"/>
        <v>白银</v>
      </c>
      <c r="G409" s="16" t="str">
        <f t="shared" ca="1" si="85"/>
        <v>重锤</v>
      </c>
      <c r="H409" s="16" t="str">
        <f t="shared" si="81"/>
        <v>b</v>
      </c>
      <c r="I409" s="19" t="s">
        <v>26</v>
      </c>
      <c r="J409" s="3" t="s">
        <v>39</v>
      </c>
      <c r="K409" s="16">
        <f t="shared" si="86"/>
        <v>0</v>
      </c>
      <c r="L409" s="16">
        <f t="shared" si="93"/>
        <v>7</v>
      </c>
      <c r="M409" s="16">
        <f>[1]武器表!$I409</f>
        <v>185</v>
      </c>
      <c r="N409" s="16">
        <f>[1]武器表!$J409</f>
        <v>27</v>
      </c>
      <c r="O409" s="16">
        <f>[1]武器表!$K409</f>
        <v>18</v>
      </c>
      <c r="P409" s="16">
        <f>[1]武器表!$L409</f>
        <v>18</v>
      </c>
      <c r="Q409" s="16">
        <f>[1]武器表!$M409</f>
        <v>17</v>
      </c>
      <c r="R409" s="16">
        <f>[1]武器表!$N409</f>
        <v>35</v>
      </c>
      <c r="S409" s="16">
        <f>[1]武器表!$O409</f>
        <v>14</v>
      </c>
      <c r="T409" s="16">
        <f>[1]武器表!$P409</f>
        <v>8</v>
      </c>
      <c r="U409" s="20">
        <f>[1]武器表!$Q409</f>
        <v>0.04</v>
      </c>
      <c r="V409" s="20">
        <f>[1]武器表!$R409</f>
        <v>3.5000000000000003E-2</v>
      </c>
      <c r="W409" s="20">
        <f>[1]武器表!$S409</f>
        <v>1.3333333333333332E-2</v>
      </c>
      <c r="X409" s="20">
        <f>[1]武器表!$AB409</f>
        <v>0.21466666666666664</v>
      </c>
      <c r="Y409" s="16">
        <f>[1]武器表!V409</f>
        <v>7</v>
      </c>
      <c r="Z409" s="16">
        <f>[1]武器表!W409</f>
        <v>6</v>
      </c>
      <c r="AA409" s="16">
        <f>[1]武器表!X409</f>
        <v>8</v>
      </c>
      <c r="AB409" s="16">
        <f>[1]武器表!Y409</f>
        <v>8</v>
      </c>
      <c r="AC409" s="16">
        <f>[1]武器表!Z409</f>
        <v>10</v>
      </c>
      <c r="AD409" s="16">
        <f>[1]武器表!AA409</f>
        <v>11</v>
      </c>
      <c r="AE409" s="20">
        <f t="shared" si="88"/>
        <v>0.17173333333333332</v>
      </c>
      <c r="AF409" s="20">
        <f t="shared" si="89"/>
        <v>0.17173333333333332</v>
      </c>
      <c r="AG409" s="20">
        <f t="shared" si="90"/>
        <v>0.17173333333333332</v>
      </c>
      <c r="AH409" s="20">
        <f t="shared" si="91"/>
        <v>0.17173333333333332</v>
      </c>
      <c r="AI409" s="20">
        <f t="shared" si="92"/>
        <v>0.17173333333333332</v>
      </c>
      <c r="AJ409" s="21"/>
    </row>
    <row r="410" spans="2:36" x14ac:dyDescent="0.2">
      <c r="B410" s="16">
        <v>408</v>
      </c>
      <c r="C410" s="16" t="str">
        <f t="shared" ca="1" si="82"/>
        <v>IC1002</v>
      </c>
      <c r="D410" s="16" t="str">
        <f t="shared" ca="1" si="87"/>
        <v>凌厉的玄铁重锤</v>
      </c>
      <c r="E410" s="16" t="str">
        <f t="shared" ca="1" si="83"/>
        <v>凌厉的</v>
      </c>
      <c r="F410" s="16" t="str">
        <f t="shared" ca="1" si="84"/>
        <v>玄铁</v>
      </c>
      <c r="G410" s="16" t="str">
        <f t="shared" ca="1" si="85"/>
        <v>重锤</v>
      </c>
      <c r="H410" s="16" t="str">
        <f t="shared" si="81"/>
        <v>b</v>
      </c>
      <c r="I410" s="19" t="s">
        <v>26</v>
      </c>
      <c r="J410" s="3" t="s">
        <v>39</v>
      </c>
      <c r="K410" s="16">
        <f t="shared" si="86"/>
        <v>0</v>
      </c>
      <c r="L410" s="16">
        <f t="shared" si="93"/>
        <v>8</v>
      </c>
      <c r="M410" s="16">
        <f>[1]武器表!$I410</f>
        <v>211</v>
      </c>
      <c r="N410" s="16">
        <f>[1]武器表!$J410</f>
        <v>31</v>
      </c>
      <c r="O410" s="16">
        <f>[1]武器表!$K410</f>
        <v>21</v>
      </c>
      <c r="P410" s="16">
        <f>[1]武器表!$L410</f>
        <v>21</v>
      </c>
      <c r="Q410" s="16">
        <f>[1]武器表!$M410</f>
        <v>19</v>
      </c>
      <c r="R410" s="16">
        <f>[1]武器表!$N410</f>
        <v>40</v>
      </c>
      <c r="S410" s="16">
        <f>[1]武器表!$O410</f>
        <v>17</v>
      </c>
      <c r="T410" s="16">
        <f>[1]武器表!$P410</f>
        <v>10</v>
      </c>
      <c r="U410" s="20">
        <f>[1]武器表!$Q410</f>
        <v>0.05</v>
      </c>
      <c r="V410" s="20">
        <f>[1]武器表!$R410</f>
        <v>4.2500000000000003E-2</v>
      </c>
      <c r="W410" s="20">
        <f>[1]武器表!$S410</f>
        <v>1.6666666666666666E-2</v>
      </c>
      <c r="X410" s="20">
        <f>[1]武器表!$AB410</f>
        <v>0.24666666666666667</v>
      </c>
      <c r="Y410" s="16">
        <f>[1]武器表!V410</f>
        <v>8</v>
      </c>
      <c r="Z410" s="16">
        <f>[1]武器表!W410</f>
        <v>7</v>
      </c>
      <c r="AA410" s="16">
        <f>[1]武器表!X410</f>
        <v>10</v>
      </c>
      <c r="AB410" s="16">
        <f>[1]武器表!Y410</f>
        <v>10</v>
      </c>
      <c r="AC410" s="16">
        <f>[1]武器表!Z410</f>
        <v>11</v>
      </c>
      <c r="AD410" s="16">
        <f>[1]武器表!AA410</f>
        <v>12</v>
      </c>
      <c r="AE410" s="20">
        <f t="shared" si="88"/>
        <v>0.19733333333333336</v>
      </c>
      <c r="AF410" s="20">
        <f t="shared" si="89"/>
        <v>0.19733333333333336</v>
      </c>
      <c r="AG410" s="20">
        <f t="shared" si="90"/>
        <v>0.19733333333333336</v>
      </c>
      <c r="AH410" s="20">
        <f t="shared" si="91"/>
        <v>0.19733333333333336</v>
      </c>
      <c r="AI410" s="20">
        <f t="shared" si="92"/>
        <v>0.19733333333333336</v>
      </c>
      <c r="AJ410" s="21"/>
    </row>
    <row r="411" spans="2:36" x14ac:dyDescent="0.2">
      <c r="B411" s="16">
        <v>409</v>
      </c>
      <c r="C411" s="16" t="str">
        <f t="shared" ca="1" si="82"/>
        <v>IC1006</v>
      </c>
      <c r="D411" s="16" t="str">
        <f t="shared" ca="1" si="87"/>
        <v>普通的水晶重锤</v>
      </c>
      <c r="E411" s="16" t="str">
        <f t="shared" ca="1" si="83"/>
        <v>普通的</v>
      </c>
      <c r="F411" s="16" t="str">
        <f t="shared" ca="1" si="84"/>
        <v>水晶</v>
      </c>
      <c r="G411" s="16" t="str">
        <f t="shared" ca="1" si="85"/>
        <v>重锤</v>
      </c>
      <c r="H411" s="16" t="str">
        <f t="shared" si="81"/>
        <v>c</v>
      </c>
      <c r="I411" s="19" t="s">
        <v>26</v>
      </c>
      <c r="J411" s="3" t="s">
        <v>39</v>
      </c>
      <c r="K411" s="16">
        <f t="shared" si="86"/>
        <v>0</v>
      </c>
      <c r="L411" s="16">
        <f t="shared" si="93"/>
        <v>1</v>
      </c>
      <c r="M411" s="16">
        <f>[1]武器表!$I411</f>
        <v>30</v>
      </c>
      <c r="N411" s="16">
        <f>[1]武器表!$J411</f>
        <v>0</v>
      </c>
      <c r="O411" s="16">
        <f>[1]武器表!$K411</f>
        <v>0</v>
      </c>
      <c r="P411" s="16">
        <f>[1]武器表!$L411</f>
        <v>0</v>
      </c>
      <c r="Q411" s="16">
        <f>[1]武器表!$M411</f>
        <v>0</v>
      </c>
      <c r="R411" s="16">
        <f>[1]武器表!$N411</f>
        <v>0</v>
      </c>
      <c r="S411" s="16">
        <f>[1]武器表!$O411</f>
        <v>0</v>
      </c>
      <c r="T411" s="16">
        <f>[1]武器表!$P411</f>
        <v>0</v>
      </c>
      <c r="U411" s="20">
        <f>[1]武器表!$Q411</f>
        <v>0</v>
      </c>
      <c r="V411" s="20">
        <f>[1]武器表!$R411</f>
        <v>0</v>
      </c>
      <c r="W411" s="20">
        <f>[1]武器表!$S411</f>
        <v>0</v>
      </c>
      <c r="X411" s="20">
        <f>[1]武器表!$AB411</f>
        <v>0</v>
      </c>
      <c r="Y411" s="16">
        <f>[1]武器表!V411</f>
        <v>0</v>
      </c>
      <c r="Z411" s="16">
        <f>[1]武器表!W411</f>
        <v>0</v>
      </c>
      <c r="AA411" s="16">
        <f>[1]武器表!X411</f>
        <v>0</v>
      </c>
      <c r="AB411" s="16">
        <f>[1]武器表!Y411</f>
        <v>0</v>
      </c>
      <c r="AC411" s="16">
        <f>[1]武器表!Z411</f>
        <v>0</v>
      </c>
      <c r="AD411" s="16">
        <f>[1]武器表!AA411</f>
        <v>0</v>
      </c>
      <c r="AE411" s="20">
        <f t="shared" si="88"/>
        <v>0</v>
      </c>
      <c r="AF411" s="20">
        <f t="shared" si="89"/>
        <v>0</v>
      </c>
      <c r="AG411" s="20">
        <f t="shared" si="90"/>
        <v>0</v>
      </c>
      <c r="AH411" s="20">
        <f t="shared" si="91"/>
        <v>0</v>
      </c>
      <c r="AI411" s="20">
        <f t="shared" si="92"/>
        <v>0</v>
      </c>
      <c r="AJ411" s="21"/>
    </row>
    <row r="412" spans="2:36" x14ac:dyDescent="0.2">
      <c r="B412" s="16">
        <v>410</v>
      </c>
      <c r="C412" s="16" t="str">
        <f t="shared" ca="1" si="82"/>
        <v>IC1001</v>
      </c>
      <c r="D412" s="16" t="str">
        <f t="shared" ca="1" si="87"/>
        <v>普通的塞尔塔锤子</v>
      </c>
      <c r="E412" s="16" t="str">
        <f t="shared" ca="1" si="83"/>
        <v>普通的</v>
      </c>
      <c r="F412" s="16" t="str">
        <f t="shared" ca="1" si="84"/>
        <v>塞尔塔</v>
      </c>
      <c r="G412" s="16" t="str">
        <f t="shared" ca="1" si="85"/>
        <v>锤子</v>
      </c>
      <c r="H412" s="16" t="str">
        <f t="shared" si="81"/>
        <v>c</v>
      </c>
      <c r="I412" s="19" t="s">
        <v>26</v>
      </c>
      <c r="J412" s="3" t="s">
        <v>39</v>
      </c>
      <c r="K412" s="16">
        <f t="shared" si="86"/>
        <v>0</v>
      </c>
      <c r="L412" s="16">
        <f t="shared" si="93"/>
        <v>2</v>
      </c>
      <c r="M412" s="16">
        <f>[1]武器表!$I412</f>
        <v>60</v>
      </c>
      <c r="N412" s="16">
        <f>[1]武器表!$J412</f>
        <v>0</v>
      </c>
      <c r="O412" s="16">
        <f>[1]武器表!$K412</f>
        <v>0</v>
      </c>
      <c r="P412" s="16">
        <f>[1]武器表!$L412</f>
        <v>0</v>
      </c>
      <c r="Q412" s="16">
        <f>[1]武器表!$M412</f>
        <v>0</v>
      </c>
      <c r="R412" s="16">
        <f>[1]武器表!$N412</f>
        <v>0</v>
      </c>
      <c r="S412" s="16">
        <f>[1]武器表!$O412</f>
        <v>0</v>
      </c>
      <c r="T412" s="16">
        <f>[1]武器表!$P412</f>
        <v>0</v>
      </c>
      <c r="U412" s="20">
        <f>[1]武器表!$Q412</f>
        <v>0</v>
      </c>
      <c r="V412" s="20">
        <f>[1]武器表!$R412</f>
        <v>0</v>
      </c>
      <c r="W412" s="20">
        <f>[1]武器表!$S412</f>
        <v>0</v>
      </c>
      <c r="X412" s="20">
        <f>[1]武器表!$AB412</f>
        <v>0</v>
      </c>
      <c r="Y412" s="16">
        <f>[1]武器表!V412</f>
        <v>0</v>
      </c>
      <c r="Z412" s="16">
        <f>[1]武器表!W412</f>
        <v>0</v>
      </c>
      <c r="AA412" s="16">
        <f>[1]武器表!X412</f>
        <v>0</v>
      </c>
      <c r="AB412" s="16">
        <f>[1]武器表!Y412</f>
        <v>0</v>
      </c>
      <c r="AC412" s="16">
        <f>[1]武器表!Z412</f>
        <v>0</v>
      </c>
      <c r="AD412" s="16">
        <f>[1]武器表!AA412</f>
        <v>0</v>
      </c>
      <c r="AE412" s="20">
        <f t="shared" si="88"/>
        <v>0</v>
      </c>
      <c r="AF412" s="20">
        <f t="shared" si="89"/>
        <v>0</v>
      </c>
      <c r="AG412" s="20">
        <f t="shared" si="90"/>
        <v>0</v>
      </c>
      <c r="AH412" s="20">
        <f t="shared" si="91"/>
        <v>0</v>
      </c>
      <c r="AI412" s="20">
        <f t="shared" si="92"/>
        <v>0</v>
      </c>
      <c r="AJ412" s="21"/>
    </row>
    <row r="413" spans="2:36" x14ac:dyDescent="0.2">
      <c r="B413" s="16">
        <v>411</v>
      </c>
      <c r="C413" s="16" t="str">
        <f t="shared" ca="1" si="82"/>
        <v>IC1033</v>
      </c>
      <c r="D413" s="16" t="str">
        <f t="shared" ca="1" si="87"/>
        <v>初级的斯塞提轻锤</v>
      </c>
      <c r="E413" s="16" t="str">
        <f t="shared" ca="1" si="83"/>
        <v>初级的</v>
      </c>
      <c r="F413" s="16" t="str">
        <f t="shared" ca="1" si="84"/>
        <v>斯塞提</v>
      </c>
      <c r="G413" s="16" t="str">
        <f t="shared" ca="1" si="85"/>
        <v>轻锤</v>
      </c>
      <c r="H413" s="16" t="str">
        <f t="shared" si="81"/>
        <v>c</v>
      </c>
      <c r="I413" s="19" t="s">
        <v>26</v>
      </c>
      <c r="J413" s="3" t="s">
        <v>39</v>
      </c>
      <c r="K413" s="16">
        <f t="shared" si="86"/>
        <v>0</v>
      </c>
      <c r="L413" s="16">
        <f t="shared" si="93"/>
        <v>3</v>
      </c>
      <c r="M413" s="16">
        <f>[1]武器表!$I413</f>
        <v>90</v>
      </c>
      <c r="N413" s="16">
        <f>[1]武器表!$J413</f>
        <v>0</v>
      </c>
      <c r="O413" s="16">
        <f>[1]武器表!$K413</f>
        <v>0</v>
      </c>
      <c r="P413" s="16">
        <f>[1]武器表!$L413</f>
        <v>0</v>
      </c>
      <c r="Q413" s="16">
        <f>[1]武器表!$M413</f>
        <v>0</v>
      </c>
      <c r="R413" s="16">
        <f>[1]武器表!$N413</f>
        <v>0</v>
      </c>
      <c r="S413" s="16">
        <f>[1]武器表!$O413</f>
        <v>0</v>
      </c>
      <c r="T413" s="16">
        <f>[1]武器表!$P413</f>
        <v>0</v>
      </c>
      <c r="U413" s="20">
        <f>[1]武器表!$Q413</f>
        <v>0</v>
      </c>
      <c r="V413" s="20">
        <f>[1]武器表!$R413</f>
        <v>0</v>
      </c>
      <c r="W413" s="20">
        <f>[1]武器表!$S413</f>
        <v>0</v>
      </c>
      <c r="X413" s="20">
        <f>[1]武器表!$AB413</f>
        <v>0</v>
      </c>
      <c r="Y413" s="16">
        <f>[1]武器表!V413</f>
        <v>0</v>
      </c>
      <c r="Z413" s="16">
        <f>[1]武器表!W413</f>
        <v>0</v>
      </c>
      <c r="AA413" s="16">
        <f>[1]武器表!X413</f>
        <v>0</v>
      </c>
      <c r="AB413" s="16">
        <f>[1]武器表!Y413</f>
        <v>0</v>
      </c>
      <c r="AC413" s="16">
        <f>[1]武器表!Z413</f>
        <v>0</v>
      </c>
      <c r="AD413" s="16">
        <f>[1]武器表!AA413</f>
        <v>0</v>
      </c>
      <c r="AE413" s="20">
        <f t="shared" si="88"/>
        <v>0</v>
      </c>
      <c r="AF413" s="20">
        <f t="shared" si="89"/>
        <v>0</v>
      </c>
      <c r="AG413" s="20">
        <f t="shared" si="90"/>
        <v>0</v>
      </c>
      <c r="AH413" s="20">
        <f t="shared" si="91"/>
        <v>0</v>
      </c>
      <c r="AI413" s="20">
        <f t="shared" si="92"/>
        <v>0</v>
      </c>
      <c r="AJ413" s="21"/>
    </row>
    <row r="414" spans="2:36" x14ac:dyDescent="0.2">
      <c r="B414" s="16">
        <v>412</v>
      </c>
      <c r="C414" s="16" t="str">
        <f t="shared" ca="1" si="82"/>
        <v>IC1032</v>
      </c>
      <c r="D414" s="16" t="str">
        <f t="shared" ca="1" si="87"/>
        <v>一般的晨曦轻锤</v>
      </c>
      <c r="E414" s="16" t="str">
        <f t="shared" ca="1" si="83"/>
        <v>一般的</v>
      </c>
      <c r="F414" s="16" t="str">
        <f t="shared" ca="1" si="84"/>
        <v>晨曦</v>
      </c>
      <c r="G414" s="16" t="str">
        <f t="shared" ca="1" si="85"/>
        <v>轻锤</v>
      </c>
      <c r="H414" s="16" t="str">
        <f t="shared" si="81"/>
        <v>c</v>
      </c>
      <c r="I414" s="19" t="s">
        <v>26</v>
      </c>
      <c r="J414" s="3" t="s">
        <v>39</v>
      </c>
      <c r="K414" s="16">
        <f t="shared" si="86"/>
        <v>0</v>
      </c>
      <c r="L414" s="16">
        <f t="shared" si="93"/>
        <v>4</v>
      </c>
      <c r="M414" s="16">
        <f>[1]武器表!$I414</f>
        <v>120</v>
      </c>
      <c r="N414" s="16">
        <f>[1]武器表!$J414</f>
        <v>0</v>
      </c>
      <c r="O414" s="16">
        <f>[1]武器表!$K414</f>
        <v>0</v>
      </c>
      <c r="P414" s="16">
        <f>[1]武器表!$L414</f>
        <v>0</v>
      </c>
      <c r="Q414" s="16">
        <f>[1]武器表!$M414</f>
        <v>0</v>
      </c>
      <c r="R414" s="16">
        <f>[1]武器表!$N414</f>
        <v>0</v>
      </c>
      <c r="S414" s="16">
        <f>[1]武器表!$O414</f>
        <v>0</v>
      </c>
      <c r="T414" s="16">
        <f>[1]武器表!$P414</f>
        <v>0</v>
      </c>
      <c r="U414" s="20">
        <f>[1]武器表!$Q414</f>
        <v>0</v>
      </c>
      <c r="V414" s="20">
        <f>[1]武器表!$R414</f>
        <v>0</v>
      </c>
      <c r="W414" s="20">
        <f>[1]武器表!$S414</f>
        <v>0</v>
      </c>
      <c r="X414" s="20">
        <f>[1]武器表!$AB414</f>
        <v>0</v>
      </c>
      <c r="Y414" s="16">
        <f>[1]武器表!V414</f>
        <v>0</v>
      </c>
      <c r="Z414" s="16">
        <f>[1]武器表!W414</f>
        <v>0</v>
      </c>
      <c r="AA414" s="16">
        <f>[1]武器表!X414</f>
        <v>0</v>
      </c>
      <c r="AB414" s="16">
        <f>[1]武器表!Y414</f>
        <v>0</v>
      </c>
      <c r="AC414" s="16">
        <f>[1]武器表!Z414</f>
        <v>0</v>
      </c>
      <c r="AD414" s="16">
        <f>[1]武器表!AA414</f>
        <v>0</v>
      </c>
      <c r="AE414" s="20">
        <f t="shared" si="88"/>
        <v>0</v>
      </c>
      <c r="AF414" s="20">
        <f t="shared" si="89"/>
        <v>0</v>
      </c>
      <c r="AG414" s="20">
        <f t="shared" si="90"/>
        <v>0</v>
      </c>
      <c r="AH414" s="20">
        <f t="shared" si="91"/>
        <v>0</v>
      </c>
      <c r="AI414" s="20">
        <f t="shared" si="92"/>
        <v>0</v>
      </c>
      <c r="AJ414" s="21"/>
    </row>
    <row r="415" spans="2:36" x14ac:dyDescent="0.2">
      <c r="B415" s="16">
        <v>413</v>
      </c>
      <c r="C415" s="16" t="str">
        <f t="shared" ca="1" si="82"/>
        <v>IC1006</v>
      </c>
      <c r="D415" s="16" t="str">
        <f t="shared" ca="1" si="87"/>
        <v>一般的言语锤子</v>
      </c>
      <c r="E415" s="16" t="str">
        <f t="shared" ca="1" si="83"/>
        <v>一般的</v>
      </c>
      <c r="F415" s="16" t="str">
        <f t="shared" ca="1" si="84"/>
        <v>言语</v>
      </c>
      <c r="G415" s="16" t="str">
        <f t="shared" ca="1" si="85"/>
        <v>锤子</v>
      </c>
      <c r="H415" s="16" t="str">
        <f t="shared" si="81"/>
        <v>c</v>
      </c>
      <c r="I415" s="19" t="s">
        <v>26</v>
      </c>
      <c r="J415" s="3" t="s">
        <v>39</v>
      </c>
      <c r="K415" s="16">
        <f t="shared" si="86"/>
        <v>0</v>
      </c>
      <c r="L415" s="16">
        <f t="shared" si="93"/>
        <v>5</v>
      </c>
      <c r="M415" s="16">
        <f>[1]武器表!$I415</f>
        <v>150</v>
      </c>
      <c r="N415" s="16">
        <f>[1]武器表!$J415</f>
        <v>0</v>
      </c>
      <c r="O415" s="16">
        <f>[1]武器表!$K415</f>
        <v>0</v>
      </c>
      <c r="P415" s="16">
        <f>[1]武器表!$L415</f>
        <v>0</v>
      </c>
      <c r="Q415" s="16">
        <f>[1]武器表!$M415</f>
        <v>0</v>
      </c>
      <c r="R415" s="16">
        <f>[1]武器表!$N415</f>
        <v>0</v>
      </c>
      <c r="S415" s="16">
        <f>[1]武器表!$O415</f>
        <v>0</v>
      </c>
      <c r="T415" s="16">
        <f>[1]武器表!$P415</f>
        <v>0</v>
      </c>
      <c r="U415" s="20">
        <f>[1]武器表!$Q415</f>
        <v>0</v>
      </c>
      <c r="V415" s="20">
        <f>[1]武器表!$R415</f>
        <v>0</v>
      </c>
      <c r="W415" s="20">
        <f>[1]武器表!$S415</f>
        <v>0</v>
      </c>
      <c r="X415" s="20">
        <f>[1]武器表!$AB415</f>
        <v>0</v>
      </c>
      <c r="Y415" s="16">
        <f>[1]武器表!V415</f>
        <v>0</v>
      </c>
      <c r="Z415" s="16">
        <f>[1]武器表!W415</f>
        <v>0</v>
      </c>
      <c r="AA415" s="16">
        <f>[1]武器表!X415</f>
        <v>0</v>
      </c>
      <c r="AB415" s="16">
        <f>[1]武器表!Y415</f>
        <v>0</v>
      </c>
      <c r="AC415" s="16">
        <f>[1]武器表!Z415</f>
        <v>0</v>
      </c>
      <c r="AD415" s="16">
        <f>[1]武器表!AA415</f>
        <v>0</v>
      </c>
      <c r="AE415" s="20">
        <f t="shared" si="88"/>
        <v>0</v>
      </c>
      <c r="AF415" s="20">
        <f t="shared" si="89"/>
        <v>0</v>
      </c>
      <c r="AG415" s="20">
        <f t="shared" si="90"/>
        <v>0</v>
      </c>
      <c r="AH415" s="20">
        <f t="shared" si="91"/>
        <v>0</v>
      </c>
      <c r="AI415" s="20">
        <f t="shared" si="92"/>
        <v>0</v>
      </c>
      <c r="AJ415" s="21"/>
    </row>
    <row r="416" spans="2:36" x14ac:dyDescent="0.2">
      <c r="B416" s="16">
        <v>414</v>
      </c>
      <c r="C416" s="16" t="str">
        <f t="shared" ca="1" si="82"/>
        <v>IC1028</v>
      </c>
      <c r="D416" s="16" t="str">
        <f t="shared" ca="1" si="87"/>
        <v>初级的魔王重锤</v>
      </c>
      <c r="E416" s="16" t="str">
        <f t="shared" ca="1" si="83"/>
        <v>初级的</v>
      </c>
      <c r="F416" s="16" t="str">
        <f t="shared" ca="1" si="84"/>
        <v>魔王</v>
      </c>
      <c r="G416" s="16" t="str">
        <f t="shared" ca="1" si="85"/>
        <v>重锤</v>
      </c>
      <c r="H416" s="16" t="str">
        <f t="shared" si="81"/>
        <v>c</v>
      </c>
      <c r="I416" s="19" t="s">
        <v>26</v>
      </c>
      <c r="J416" s="3" t="s">
        <v>39</v>
      </c>
      <c r="K416" s="16">
        <f t="shared" si="86"/>
        <v>0</v>
      </c>
      <c r="L416" s="16">
        <f t="shared" si="93"/>
        <v>6</v>
      </c>
      <c r="M416" s="16">
        <f>[1]武器表!$I416</f>
        <v>181</v>
      </c>
      <c r="N416" s="16">
        <f>[1]武器表!$J416</f>
        <v>0</v>
      </c>
      <c r="O416" s="16">
        <f>[1]武器表!$K416</f>
        <v>0</v>
      </c>
      <c r="P416" s="16">
        <f>[1]武器表!$L416</f>
        <v>0</v>
      </c>
      <c r="Q416" s="16">
        <f>[1]武器表!$M416</f>
        <v>0</v>
      </c>
      <c r="R416" s="16">
        <f>[1]武器表!$N416</f>
        <v>0</v>
      </c>
      <c r="S416" s="16">
        <f>[1]武器表!$O416</f>
        <v>0</v>
      </c>
      <c r="T416" s="16">
        <f>[1]武器表!$P416</f>
        <v>0</v>
      </c>
      <c r="U416" s="20">
        <f>[1]武器表!$Q416</f>
        <v>0</v>
      </c>
      <c r="V416" s="20">
        <f>[1]武器表!$R416</f>
        <v>0</v>
      </c>
      <c r="W416" s="20">
        <f>[1]武器表!$S416</f>
        <v>0</v>
      </c>
      <c r="X416" s="20">
        <f>[1]武器表!$AB416</f>
        <v>0</v>
      </c>
      <c r="Y416" s="16">
        <f>[1]武器表!V416</f>
        <v>0</v>
      </c>
      <c r="Z416" s="16">
        <f>[1]武器表!W416</f>
        <v>0</v>
      </c>
      <c r="AA416" s="16">
        <f>[1]武器表!X416</f>
        <v>0</v>
      </c>
      <c r="AB416" s="16">
        <f>[1]武器表!Y416</f>
        <v>0</v>
      </c>
      <c r="AC416" s="16">
        <f>[1]武器表!Z416</f>
        <v>0</v>
      </c>
      <c r="AD416" s="16">
        <f>[1]武器表!AA416</f>
        <v>0</v>
      </c>
      <c r="AE416" s="20">
        <f t="shared" si="88"/>
        <v>0</v>
      </c>
      <c r="AF416" s="20">
        <f t="shared" si="89"/>
        <v>0</v>
      </c>
      <c r="AG416" s="20">
        <f t="shared" si="90"/>
        <v>0</v>
      </c>
      <c r="AH416" s="20">
        <f t="shared" si="91"/>
        <v>0</v>
      </c>
      <c r="AI416" s="20">
        <f t="shared" si="92"/>
        <v>0</v>
      </c>
      <c r="AJ416" s="21"/>
    </row>
    <row r="417" spans="2:36" x14ac:dyDescent="0.2">
      <c r="B417" s="16">
        <v>415</v>
      </c>
      <c r="C417" s="16" t="str">
        <f t="shared" ca="1" si="82"/>
        <v>IC1016</v>
      </c>
      <c r="D417" s="16" t="str">
        <f t="shared" ca="1" si="87"/>
        <v>初级的精灵锤子</v>
      </c>
      <c r="E417" s="16" t="str">
        <f t="shared" ca="1" si="83"/>
        <v>初级的</v>
      </c>
      <c r="F417" s="16" t="str">
        <f t="shared" ca="1" si="84"/>
        <v>精灵</v>
      </c>
      <c r="G417" s="16" t="str">
        <f t="shared" ca="1" si="85"/>
        <v>锤子</v>
      </c>
      <c r="H417" s="16" t="str">
        <f t="shared" si="81"/>
        <v>c</v>
      </c>
      <c r="I417" s="19" t="s">
        <v>26</v>
      </c>
      <c r="J417" s="3" t="s">
        <v>39</v>
      </c>
      <c r="K417" s="16">
        <f t="shared" si="86"/>
        <v>0</v>
      </c>
      <c r="L417" s="16">
        <f t="shared" si="93"/>
        <v>7</v>
      </c>
      <c r="M417" s="16">
        <f>[1]武器表!$I417</f>
        <v>211</v>
      </c>
      <c r="N417" s="16">
        <f>[1]武器表!$J417</f>
        <v>0</v>
      </c>
      <c r="O417" s="16">
        <f>[1]武器表!$K417</f>
        <v>0</v>
      </c>
      <c r="P417" s="16">
        <f>[1]武器表!$L417</f>
        <v>0</v>
      </c>
      <c r="Q417" s="16">
        <f>[1]武器表!$M417</f>
        <v>0</v>
      </c>
      <c r="R417" s="16">
        <f>[1]武器表!$N417</f>
        <v>0</v>
      </c>
      <c r="S417" s="16">
        <f>[1]武器表!$O417</f>
        <v>0</v>
      </c>
      <c r="T417" s="16">
        <f>[1]武器表!$P417</f>
        <v>0</v>
      </c>
      <c r="U417" s="20">
        <f>[1]武器表!$Q417</f>
        <v>0</v>
      </c>
      <c r="V417" s="20">
        <f>[1]武器表!$R417</f>
        <v>0</v>
      </c>
      <c r="W417" s="20">
        <f>[1]武器表!$S417</f>
        <v>0</v>
      </c>
      <c r="X417" s="20">
        <f>[1]武器表!$AB417</f>
        <v>0</v>
      </c>
      <c r="Y417" s="16">
        <f>[1]武器表!V417</f>
        <v>0</v>
      </c>
      <c r="Z417" s="16">
        <f>[1]武器表!W417</f>
        <v>0</v>
      </c>
      <c r="AA417" s="16">
        <f>[1]武器表!X417</f>
        <v>0</v>
      </c>
      <c r="AB417" s="16">
        <f>[1]武器表!Y417</f>
        <v>0</v>
      </c>
      <c r="AC417" s="16">
        <f>[1]武器表!Z417</f>
        <v>0</v>
      </c>
      <c r="AD417" s="16">
        <f>[1]武器表!AA417</f>
        <v>0</v>
      </c>
      <c r="AE417" s="20">
        <f t="shared" si="88"/>
        <v>0</v>
      </c>
      <c r="AF417" s="20">
        <f t="shared" si="89"/>
        <v>0</v>
      </c>
      <c r="AG417" s="20">
        <f t="shared" si="90"/>
        <v>0</v>
      </c>
      <c r="AH417" s="20">
        <f t="shared" si="91"/>
        <v>0</v>
      </c>
      <c r="AI417" s="20">
        <f t="shared" si="92"/>
        <v>0</v>
      </c>
      <c r="AJ417" s="21"/>
    </row>
    <row r="418" spans="2:36" x14ac:dyDescent="0.2">
      <c r="B418" s="16">
        <v>416</v>
      </c>
      <c r="C418" s="16" t="str">
        <f t="shared" ca="1" si="82"/>
        <v>IC1032</v>
      </c>
      <c r="D418" s="16" t="str">
        <f t="shared" ca="1" si="87"/>
        <v>一般的精灵锤子</v>
      </c>
      <c r="E418" s="16" t="str">
        <f t="shared" ca="1" si="83"/>
        <v>一般的</v>
      </c>
      <c r="F418" s="16" t="str">
        <f t="shared" ca="1" si="84"/>
        <v>精灵</v>
      </c>
      <c r="G418" s="16" t="str">
        <f t="shared" ca="1" si="85"/>
        <v>锤子</v>
      </c>
      <c r="H418" s="16" t="str">
        <f t="shared" si="81"/>
        <v>c</v>
      </c>
      <c r="I418" s="19" t="s">
        <v>26</v>
      </c>
      <c r="J418" s="3" t="s">
        <v>39</v>
      </c>
      <c r="K418" s="16">
        <f t="shared" si="86"/>
        <v>0</v>
      </c>
      <c r="L418" s="16">
        <f t="shared" si="93"/>
        <v>8</v>
      </c>
      <c r="M418" s="16">
        <f>[1]武器表!$I418</f>
        <v>241</v>
      </c>
      <c r="N418" s="16">
        <f>[1]武器表!$J418</f>
        <v>0</v>
      </c>
      <c r="O418" s="16">
        <f>[1]武器表!$K418</f>
        <v>0</v>
      </c>
      <c r="P418" s="16">
        <f>[1]武器表!$L418</f>
        <v>0</v>
      </c>
      <c r="Q418" s="16">
        <f>[1]武器表!$M418</f>
        <v>0</v>
      </c>
      <c r="R418" s="16">
        <f>[1]武器表!$N418</f>
        <v>0</v>
      </c>
      <c r="S418" s="16">
        <f>[1]武器表!$O418</f>
        <v>0</v>
      </c>
      <c r="T418" s="16">
        <f>[1]武器表!$P418</f>
        <v>0</v>
      </c>
      <c r="U418" s="20">
        <f>[1]武器表!$Q418</f>
        <v>0</v>
      </c>
      <c r="V418" s="20">
        <f>[1]武器表!$R418</f>
        <v>0</v>
      </c>
      <c r="W418" s="20">
        <f>[1]武器表!$S418</f>
        <v>0</v>
      </c>
      <c r="X418" s="20">
        <f>[1]武器表!$AB418</f>
        <v>0</v>
      </c>
      <c r="Y418" s="16">
        <f>[1]武器表!V418</f>
        <v>0</v>
      </c>
      <c r="Z418" s="16">
        <f>[1]武器表!W418</f>
        <v>0</v>
      </c>
      <c r="AA418" s="16">
        <f>[1]武器表!X418</f>
        <v>0</v>
      </c>
      <c r="AB418" s="16">
        <f>[1]武器表!Y418</f>
        <v>0</v>
      </c>
      <c r="AC418" s="16">
        <f>[1]武器表!Z418</f>
        <v>0</v>
      </c>
      <c r="AD418" s="16">
        <f>[1]武器表!AA418</f>
        <v>0</v>
      </c>
      <c r="AE418" s="20">
        <f t="shared" si="88"/>
        <v>0</v>
      </c>
      <c r="AF418" s="20">
        <f t="shared" si="89"/>
        <v>0</v>
      </c>
      <c r="AG418" s="20">
        <f t="shared" si="90"/>
        <v>0</v>
      </c>
      <c r="AH418" s="20">
        <f t="shared" si="91"/>
        <v>0</v>
      </c>
      <c r="AI418" s="20">
        <f t="shared" si="92"/>
        <v>0</v>
      </c>
      <c r="AJ418" s="21"/>
    </row>
    <row r="419" spans="2:36" x14ac:dyDescent="0.2">
      <c r="B419" s="16">
        <v>417</v>
      </c>
      <c r="C419" s="16" t="str">
        <f t="shared" ca="1" si="82"/>
        <v>IC1124</v>
      </c>
      <c r="D419" s="16" t="str">
        <f t="shared" ca="1" si="87"/>
        <v>传说的塞尔塔权杖</v>
      </c>
      <c r="E419" s="16" t="str">
        <f t="shared" ca="1" si="83"/>
        <v>传说的</v>
      </c>
      <c r="F419" s="16" t="str">
        <f t="shared" ca="1" si="84"/>
        <v>塞尔塔</v>
      </c>
      <c r="G419" s="16" t="str">
        <f t="shared" ca="1" si="85"/>
        <v>权杖</v>
      </c>
      <c r="H419" s="16" t="str">
        <f t="shared" si="81"/>
        <v>s</v>
      </c>
      <c r="I419" s="19" t="s">
        <v>26</v>
      </c>
      <c r="J419" s="3" t="s">
        <v>40</v>
      </c>
      <c r="K419" s="16">
        <f t="shared" si="86"/>
        <v>5</v>
      </c>
      <c r="L419" s="16">
        <f t="shared" si="93"/>
        <v>1</v>
      </c>
      <c r="M419" s="16">
        <f>[1]武器表!$I419</f>
        <v>18</v>
      </c>
      <c r="N419" s="16">
        <f>[1]武器表!$J419</f>
        <v>10</v>
      </c>
      <c r="O419" s="16">
        <f>[1]武器表!$K419</f>
        <v>10</v>
      </c>
      <c r="P419" s="16">
        <f>[1]武器表!$L419</f>
        <v>6</v>
      </c>
      <c r="Q419" s="16">
        <f>[1]武器表!$M419</f>
        <v>6</v>
      </c>
      <c r="R419" s="16">
        <f>[1]武器表!$N419</f>
        <v>23</v>
      </c>
      <c r="S419" s="16">
        <f>[1]武器表!$O419</f>
        <v>6</v>
      </c>
      <c r="T419" s="16">
        <f>[1]武器表!$P419</f>
        <v>4</v>
      </c>
      <c r="U419" s="20">
        <f>[1]武器表!$Q419</f>
        <v>0.02</v>
      </c>
      <c r="V419" s="20">
        <f>[1]武器表!$R419</f>
        <v>1.4999999999999999E-2</v>
      </c>
      <c r="W419" s="20">
        <f>[1]武器表!$S419</f>
        <v>6.6666666666666662E-3</v>
      </c>
      <c r="X419" s="20">
        <f>[1]武器表!$AB419</f>
        <v>0.08</v>
      </c>
      <c r="Y419" s="16">
        <f>[1]武器表!V419</f>
        <v>3</v>
      </c>
      <c r="Z419" s="16">
        <f>[1]武器表!W419</f>
        <v>4</v>
      </c>
      <c r="AA419" s="16">
        <f>[1]武器表!X419</f>
        <v>4</v>
      </c>
      <c r="AB419" s="16">
        <f>[1]武器表!Y419</f>
        <v>3</v>
      </c>
      <c r="AC419" s="16">
        <f>[1]武器表!Z419</f>
        <v>4</v>
      </c>
      <c r="AD419" s="16">
        <f>[1]武器表!AA419</f>
        <v>4</v>
      </c>
      <c r="AE419" s="20">
        <f t="shared" si="88"/>
        <v>6.4000000000000001E-2</v>
      </c>
      <c r="AF419" s="20">
        <f t="shared" si="89"/>
        <v>6.4000000000000001E-2</v>
      </c>
      <c r="AG419" s="20">
        <f t="shared" si="90"/>
        <v>6.4000000000000001E-2</v>
      </c>
      <c r="AH419" s="20">
        <f t="shared" si="91"/>
        <v>6.4000000000000001E-2</v>
      </c>
      <c r="AI419" s="20">
        <f t="shared" si="92"/>
        <v>6.4000000000000001E-2</v>
      </c>
      <c r="AJ419" s="21"/>
    </row>
    <row r="420" spans="2:36" x14ac:dyDescent="0.2">
      <c r="B420" s="16">
        <v>418</v>
      </c>
      <c r="C420" s="16" t="str">
        <f t="shared" ca="1" si="82"/>
        <v>IC1109</v>
      </c>
      <c r="D420" s="16" t="str">
        <f t="shared" ca="1" si="87"/>
        <v>神秘的女神权杖</v>
      </c>
      <c r="E420" s="16" t="str">
        <f t="shared" ca="1" si="83"/>
        <v>神秘的</v>
      </c>
      <c r="F420" s="16" t="str">
        <f t="shared" ca="1" si="84"/>
        <v>女神</v>
      </c>
      <c r="G420" s="16" t="str">
        <f t="shared" ca="1" si="85"/>
        <v>权杖</v>
      </c>
      <c r="H420" s="16" t="str">
        <f t="shared" si="81"/>
        <v>s</v>
      </c>
      <c r="I420" s="19" t="s">
        <v>26</v>
      </c>
      <c r="J420" s="3" t="s">
        <v>40</v>
      </c>
      <c r="K420" s="16">
        <f t="shared" si="86"/>
        <v>5</v>
      </c>
      <c r="L420" s="16">
        <f t="shared" si="93"/>
        <v>2</v>
      </c>
      <c r="M420" s="16">
        <f>[1]武器表!$I420</f>
        <v>37</v>
      </c>
      <c r="N420" s="16">
        <f>[1]武器表!$J420</f>
        <v>19</v>
      </c>
      <c r="O420" s="16">
        <f>[1]武器表!$K420</f>
        <v>19</v>
      </c>
      <c r="P420" s="16">
        <f>[1]武器表!$L420</f>
        <v>11</v>
      </c>
      <c r="Q420" s="16">
        <f>[1]武器表!$M420</f>
        <v>13</v>
      </c>
      <c r="R420" s="16">
        <f>[1]武器表!$N420</f>
        <v>46</v>
      </c>
      <c r="S420" s="16">
        <f>[1]武器表!$O420</f>
        <v>13</v>
      </c>
      <c r="T420" s="16">
        <f>[1]武器表!$P420</f>
        <v>8</v>
      </c>
      <c r="U420" s="20">
        <f>[1]武器表!$Q420</f>
        <v>0.04</v>
      </c>
      <c r="V420" s="20">
        <f>[1]武器表!$R420</f>
        <v>3.2500000000000001E-2</v>
      </c>
      <c r="W420" s="20">
        <f>[1]武器表!$S420</f>
        <v>1.3333333333333332E-2</v>
      </c>
      <c r="X420" s="20">
        <f>[1]武器表!$AB420</f>
        <v>0.11066666666666666</v>
      </c>
      <c r="Y420" s="16">
        <f>[1]武器表!V420</f>
        <v>7</v>
      </c>
      <c r="Z420" s="16">
        <f>[1]武器表!W420</f>
        <v>9</v>
      </c>
      <c r="AA420" s="16">
        <f>[1]武器表!X420</f>
        <v>8</v>
      </c>
      <c r="AB420" s="16">
        <f>[1]武器表!Y420</f>
        <v>5</v>
      </c>
      <c r="AC420" s="16">
        <f>[1]武器表!Z420</f>
        <v>9</v>
      </c>
      <c r="AD420" s="16">
        <f>[1]武器表!AA420</f>
        <v>9</v>
      </c>
      <c r="AE420" s="20">
        <f t="shared" si="88"/>
        <v>8.8533333333333339E-2</v>
      </c>
      <c r="AF420" s="20">
        <f t="shared" si="89"/>
        <v>8.8533333333333339E-2</v>
      </c>
      <c r="AG420" s="20">
        <f t="shared" si="90"/>
        <v>8.8533333333333339E-2</v>
      </c>
      <c r="AH420" s="20">
        <f t="shared" si="91"/>
        <v>8.8533333333333339E-2</v>
      </c>
      <c r="AI420" s="20">
        <f t="shared" si="92"/>
        <v>8.8533333333333339E-2</v>
      </c>
      <c r="AJ420" s="21"/>
    </row>
    <row r="421" spans="2:36" x14ac:dyDescent="0.2">
      <c r="B421" s="16">
        <v>419</v>
      </c>
      <c r="C421" s="16" t="str">
        <f t="shared" ca="1" si="82"/>
        <v>IC1156</v>
      </c>
      <c r="D421" s="16" t="str">
        <f t="shared" ca="1" si="87"/>
        <v>神奇的魔王魔杖</v>
      </c>
      <c r="E421" s="16" t="str">
        <f t="shared" ca="1" si="83"/>
        <v>神奇的</v>
      </c>
      <c r="F421" s="16" t="str">
        <f t="shared" ca="1" si="84"/>
        <v>魔王</v>
      </c>
      <c r="G421" s="16" t="str">
        <f t="shared" ca="1" si="85"/>
        <v>魔杖</v>
      </c>
      <c r="H421" s="16" t="str">
        <f t="shared" ref="H421:H484" si="94">H389</f>
        <v>s</v>
      </c>
      <c r="I421" s="19" t="s">
        <v>26</v>
      </c>
      <c r="J421" s="3" t="s">
        <v>40</v>
      </c>
      <c r="K421" s="16">
        <f t="shared" si="86"/>
        <v>5</v>
      </c>
      <c r="L421" s="16">
        <f t="shared" si="93"/>
        <v>3</v>
      </c>
      <c r="M421" s="16">
        <f>[1]武器表!$I421</f>
        <v>55</v>
      </c>
      <c r="N421" s="16">
        <f>[1]武器表!$J421</f>
        <v>29</v>
      </c>
      <c r="O421" s="16">
        <f>[1]武器表!$K421</f>
        <v>29</v>
      </c>
      <c r="P421" s="16">
        <f>[1]武器表!$L421</f>
        <v>17</v>
      </c>
      <c r="Q421" s="16">
        <f>[1]武器表!$M421</f>
        <v>19</v>
      </c>
      <c r="R421" s="16">
        <f>[1]武器表!$N421</f>
        <v>69</v>
      </c>
      <c r="S421" s="16">
        <f>[1]武器表!$O421</f>
        <v>19</v>
      </c>
      <c r="T421" s="16">
        <f>[1]武器表!$P421</f>
        <v>12</v>
      </c>
      <c r="U421" s="20">
        <f>[1]武器表!$Q421</f>
        <v>0.06</v>
      </c>
      <c r="V421" s="20">
        <f>[1]武器表!$R421</f>
        <v>4.7500000000000001E-2</v>
      </c>
      <c r="W421" s="20">
        <f>[1]武器表!$S421</f>
        <v>0.02</v>
      </c>
      <c r="X421" s="20">
        <f>[1]武器表!$AB421</f>
        <v>0.16600000000000001</v>
      </c>
      <c r="Y421" s="16">
        <f>[1]武器表!V421</f>
        <v>10</v>
      </c>
      <c r="Z421" s="16">
        <f>[1]武器表!W421</f>
        <v>13</v>
      </c>
      <c r="AA421" s="16">
        <f>[1]武器表!X421</f>
        <v>12</v>
      </c>
      <c r="AB421" s="16">
        <f>[1]武器表!Y421</f>
        <v>8</v>
      </c>
      <c r="AC421" s="16">
        <f>[1]武器表!Z421</f>
        <v>13</v>
      </c>
      <c r="AD421" s="16">
        <f>[1]武器表!AA421</f>
        <v>13</v>
      </c>
      <c r="AE421" s="20">
        <f t="shared" si="88"/>
        <v>0.1328</v>
      </c>
      <c r="AF421" s="20">
        <f t="shared" si="89"/>
        <v>0.1328</v>
      </c>
      <c r="AG421" s="20">
        <f t="shared" si="90"/>
        <v>0.1328</v>
      </c>
      <c r="AH421" s="20">
        <f t="shared" si="91"/>
        <v>0.1328</v>
      </c>
      <c r="AI421" s="20">
        <f t="shared" si="92"/>
        <v>0.1328</v>
      </c>
      <c r="AJ421" s="21"/>
    </row>
    <row r="422" spans="2:36" x14ac:dyDescent="0.2">
      <c r="B422" s="16">
        <v>420</v>
      </c>
      <c r="C422" s="16" t="str">
        <f t="shared" ca="1" si="82"/>
        <v>IC1128</v>
      </c>
      <c r="D422" s="16" t="str">
        <f t="shared" ca="1" si="87"/>
        <v>传说的水晶权杖</v>
      </c>
      <c r="E422" s="16" t="str">
        <f t="shared" ca="1" si="83"/>
        <v>传说的</v>
      </c>
      <c r="F422" s="16" t="str">
        <f t="shared" ca="1" si="84"/>
        <v>水晶</v>
      </c>
      <c r="G422" s="16" t="str">
        <f t="shared" ca="1" si="85"/>
        <v>权杖</v>
      </c>
      <c r="H422" s="16" t="str">
        <f t="shared" si="94"/>
        <v>s</v>
      </c>
      <c r="I422" s="19" t="s">
        <v>26</v>
      </c>
      <c r="J422" s="3" t="s">
        <v>40</v>
      </c>
      <c r="K422" s="16">
        <f t="shared" si="86"/>
        <v>5</v>
      </c>
      <c r="L422" s="16">
        <f t="shared" si="93"/>
        <v>4</v>
      </c>
      <c r="M422" s="16">
        <f>[1]武器表!$I422</f>
        <v>73</v>
      </c>
      <c r="N422" s="16">
        <f>[1]武器表!$J422</f>
        <v>38</v>
      </c>
      <c r="O422" s="16">
        <f>[1]武器表!$K422</f>
        <v>39</v>
      </c>
      <c r="P422" s="16">
        <f>[1]武器表!$L422</f>
        <v>23</v>
      </c>
      <c r="Q422" s="16">
        <f>[1]武器表!$M422</f>
        <v>26</v>
      </c>
      <c r="R422" s="16">
        <f>[1]武器表!$N422</f>
        <v>92</v>
      </c>
      <c r="S422" s="16">
        <f>[1]武器表!$O422</f>
        <v>25</v>
      </c>
      <c r="T422" s="16">
        <f>[1]武器表!$P422</f>
        <v>16</v>
      </c>
      <c r="U422" s="20">
        <f>[1]武器表!$Q422</f>
        <v>0.08</v>
      </c>
      <c r="V422" s="20">
        <f>[1]武器表!$R422</f>
        <v>6.25E-2</v>
      </c>
      <c r="W422" s="20">
        <f>[1]武器表!$S422</f>
        <v>2.6666666666666665E-2</v>
      </c>
      <c r="X422" s="20">
        <f>[1]武器表!$AB422</f>
        <v>0.22133333333333333</v>
      </c>
      <c r="Y422" s="16">
        <f>[1]武器表!V422</f>
        <v>13</v>
      </c>
      <c r="Z422" s="16">
        <f>[1]武器表!W422</f>
        <v>18</v>
      </c>
      <c r="AA422" s="16">
        <f>[1]武器表!X422</f>
        <v>15</v>
      </c>
      <c r="AB422" s="16">
        <f>[1]武器表!Y422</f>
        <v>11</v>
      </c>
      <c r="AC422" s="16">
        <f>[1]武器表!Z422</f>
        <v>18</v>
      </c>
      <c r="AD422" s="16">
        <f>[1]武器表!AA422</f>
        <v>18</v>
      </c>
      <c r="AE422" s="20">
        <f t="shared" si="88"/>
        <v>0.17706666666666668</v>
      </c>
      <c r="AF422" s="20">
        <f t="shared" si="89"/>
        <v>0.17706666666666668</v>
      </c>
      <c r="AG422" s="20">
        <f t="shared" si="90"/>
        <v>0.17706666666666668</v>
      </c>
      <c r="AH422" s="20">
        <f t="shared" si="91"/>
        <v>0.17706666666666668</v>
      </c>
      <c r="AI422" s="20">
        <f t="shared" si="92"/>
        <v>0.17706666666666668</v>
      </c>
      <c r="AJ422" s="21"/>
    </row>
    <row r="423" spans="2:36" x14ac:dyDescent="0.2">
      <c r="B423" s="16">
        <v>421</v>
      </c>
      <c r="C423" s="16" t="str">
        <f t="shared" ca="1" si="82"/>
        <v>IC1109</v>
      </c>
      <c r="D423" s="16" t="str">
        <f t="shared" ca="1" si="87"/>
        <v>神奇的晨曦法杖</v>
      </c>
      <c r="E423" s="16" t="str">
        <f t="shared" ca="1" si="83"/>
        <v>神奇的</v>
      </c>
      <c r="F423" s="16" t="str">
        <f t="shared" ca="1" si="84"/>
        <v>晨曦</v>
      </c>
      <c r="G423" s="16" t="str">
        <f t="shared" ca="1" si="85"/>
        <v>法杖</v>
      </c>
      <c r="H423" s="16" t="str">
        <f t="shared" si="94"/>
        <v>s</v>
      </c>
      <c r="I423" s="19" t="s">
        <v>26</v>
      </c>
      <c r="J423" s="3" t="s">
        <v>40</v>
      </c>
      <c r="K423" s="16">
        <f t="shared" si="86"/>
        <v>5</v>
      </c>
      <c r="L423" s="16">
        <f t="shared" si="93"/>
        <v>5</v>
      </c>
      <c r="M423" s="16">
        <f>[1]武器表!$I423</f>
        <v>92</v>
      </c>
      <c r="N423" s="16">
        <f>[1]武器表!$J423</f>
        <v>48</v>
      </c>
      <c r="O423" s="16">
        <f>[1]武器表!$K423</f>
        <v>48</v>
      </c>
      <c r="P423" s="16">
        <f>[1]武器表!$L423</f>
        <v>28</v>
      </c>
      <c r="Q423" s="16">
        <f>[1]武器表!$M423</f>
        <v>32</v>
      </c>
      <c r="R423" s="16">
        <f>[1]武器表!$N423</f>
        <v>115</v>
      </c>
      <c r="S423" s="16">
        <f>[1]武器表!$O423</f>
        <v>32</v>
      </c>
      <c r="T423" s="16">
        <f>[1]武器表!$P423</f>
        <v>20</v>
      </c>
      <c r="U423" s="20">
        <f>[1]武器表!$Q423</f>
        <v>0.1</v>
      </c>
      <c r="V423" s="20">
        <f>[1]武器表!$R423</f>
        <v>0.08</v>
      </c>
      <c r="W423" s="20">
        <f>[1]武器表!$S423</f>
        <v>3.3333333333333333E-2</v>
      </c>
      <c r="X423" s="20">
        <f>[1]武器表!$AB423</f>
        <v>0.27666666666666667</v>
      </c>
      <c r="Y423" s="16">
        <f>[1]武器表!V423</f>
        <v>16</v>
      </c>
      <c r="Z423" s="16">
        <f>[1]武器表!W423</f>
        <v>22</v>
      </c>
      <c r="AA423" s="16">
        <f>[1]武器表!X423</f>
        <v>19</v>
      </c>
      <c r="AB423" s="16">
        <f>[1]武器表!Y423</f>
        <v>13</v>
      </c>
      <c r="AC423" s="16">
        <f>[1]武器表!Z423</f>
        <v>22</v>
      </c>
      <c r="AD423" s="16">
        <f>[1]武器表!AA423</f>
        <v>22</v>
      </c>
      <c r="AE423" s="20">
        <f t="shared" si="88"/>
        <v>0.22133333333333335</v>
      </c>
      <c r="AF423" s="20">
        <f t="shared" si="89"/>
        <v>0.22133333333333335</v>
      </c>
      <c r="AG423" s="20">
        <f t="shared" si="90"/>
        <v>0.22133333333333335</v>
      </c>
      <c r="AH423" s="20">
        <f t="shared" si="91"/>
        <v>0.22133333333333335</v>
      </c>
      <c r="AI423" s="20">
        <f t="shared" si="92"/>
        <v>0.22133333333333335</v>
      </c>
      <c r="AJ423" s="21"/>
    </row>
    <row r="424" spans="2:36" x14ac:dyDescent="0.2">
      <c r="B424" s="16">
        <v>422</v>
      </c>
      <c r="C424" s="16" t="str">
        <f t="shared" ca="1" si="82"/>
        <v>IC1121</v>
      </c>
      <c r="D424" s="16" t="str">
        <f t="shared" ca="1" si="87"/>
        <v>璀璨的女神权杖</v>
      </c>
      <c r="E424" s="16" t="str">
        <f t="shared" ca="1" si="83"/>
        <v>璀璨的</v>
      </c>
      <c r="F424" s="16" t="str">
        <f t="shared" ca="1" si="84"/>
        <v>女神</v>
      </c>
      <c r="G424" s="16" t="str">
        <f t="shared" ca="1" si="85"/>
        <v>权杖</v>
      </c>
      <c r="H424" s="16" t="str">
        <f t="shared" si="94"/>
        <v>s</v>
      </c>
      <c r="I424" s="19" t="s">
        <v>26</v>
      </c>
      <c r="J424" s="3" t="s">
        <v>40</v>
      </c>
      <c r="K424" s="16">
        <f t="shared" si="86"/>
        <v>5</v>
      </c>
      <c r="L424" s="16">
        <f t="shared" si="93"/>
        <v>6</v>
      </c>
      <c r="M424" s="16">
        <f>[1]武器表!$I424</f>
        <v>110</v>
      </c>
      <c r="N424" s="16">
        <f>[1]武器表!$J424</f>
        <v>58</v>
      </c>
      <c r="O424" s="16">
        <f>[1]武器表!$K424</f>
        <v>58</v>
      </c>
      <c r="P424" s="16">
        <f>[1]武器表!$L424</f>
        <v>34</v>
      </c>
      <c r="Q424" s="16">
        <f>[1]武器表!$M424</f>
        <v>39</v>
      </c>
      <c r="R424" s="16">
        <f>[1]武器表!$N424</f>
        <v>138</v>
      </c>
      <c r="S424" s="16">
        <f>[1]武器表!$O424</f>
        <v>38</v>
      </c>
      <c r="T424" s="16">
        <f>[1]武器表!$P424</f>
        <v>24</v>
      </c>
      <c r="U424" s="20">
        <f>[1]武器表!$Q424</f>
        <v>0.12</v>
      </c>
      <c r="V424" s="20">
        <f>[1]武器表!$R424</f>
        <v>9.5000000000000001E-2</v>
      </c>
      <c r="W424" s="20">
        <f>[1]武器表!$S424</f>
        <v>0.04</v>
      </c>
      <c r="X424" s="20">
        <f>[1]武器表!$AB424</f>
        <v>0.33266666666666667</v>
      </c>
      <c r="Y424" s="16">
        <f>[1]武器表!V424</f>
        <v>20</v>
      </c>
      <c r="Z424" s="16">
        <f>[1]武器表!W424</f>
        <v>26</v>
      </c>
      <c r="AA424" s="16">
        <f>[1]武器表!X424</f>
        <v>23</v>
      </c>
      <c r="AB424" s="16">
        <f>[1]武器表!Y424</f>
        <v>16</v>
      </c>
      <c r="AC424" s="16">
        <f>[1]武器表!Z424</f>
        <v>26</v>
      </c>
      <c r="AD424" s="16">
        <f>[1]武器表!AA424</f>
        <v>26</v>
      </c>
      <c r="AE424" s="20">
        <f t="shared" si="88"/>
        <v>0.26613333333333333</v>
      </c>
      <c r="AF424" s="20">
        <f t="shared" si="89"/>
        <v>0.26613333333333333</v>
      </c>
      <c r="AG424" s="20">
        <f t="shared" si="90"/>
        <v>0.26613333333333333</v>
      </c>
      <c r="AH424" s="20">
        <f t="shared" si="91"/>
        <v>0.26613333333333333</v>
      </c>
      <c r="AI424" s="20">
        <f t="shared" si="92"/>
        <v>0.26613333333333333</v>
      </c>
      <c r="AJ424" s="21"/>
    </row>
    <row r="425" spans="2:36" x14ac:dyDescent="0.2">
      <c r="B425" s="16">
        <v>423</v>
      </c>
      <c r="C425" s="16" t="str">
        <f t="shared" ca="1" si="82"/>
        <v>IC1121</v>
      </c>
      <c r="D425" s="16" t="str">
        <f t="shared" ca="1" si="87"/>
        <v>传说的言语权杖</v>
      </c>
      <c r="E425" s="16" t="str">
        <f t="shared" ca="1" si="83"/>
        <v>传说的</v>
      </c>
      <c r="F425" s="16" t="str">
        <f t="shared" ca="1" si="84"/>
        <v>言语</v>
      </c>
      <c r="G425" s="16" t="str">
        <f t="shared" ca="1" si="85"/>
        <v>权杖</v>
      </c>
      <c r="H425" s="16" t="str">
        <f t="shared" si="94"/>
        <v>s</v>
      </c>
      <c r="I425" s="19" t="s">
        <v>26</v>
      </c>
      <c r="J425" s="3" t="s">
        <v>40</v>
      </c>
      <c r="K425" s="16">
        <f t="shared" si="86"/>
        <v>5</v>
      </c>
      <c r="L425" s="16">
        <f t="shared" si="93"/>
        <v>7</v>
      </c>
      <c r="M425" s="16">
        <f>[1]武器表!$I425</f>
        <v>128</v>
      </c>
      <c r="N425" s="16">
        <f>[1]武器表!$J425</f>
        <v>67</v>
      </c>
      <c r="O425" s="16">
        <f>[1]武器表!$K425</f>
        <v>68</v>
      </c>
      <c r="P425" s="16">
        <f>[1]武器表!$L425</f>
        <v>40</v>
      </c>
      <c r="Q425" s="16">
        <f>[1]武器表!$M425</f>
        <v>45</v>
      </c>
      <c r="R425" s="16">
        <f>[1]武器表!$N425</f>
        <v>161</v>
      </c>
      <c r="S425" s="16">
        <f>[1]武器表!$O425</f>
        <v>44</v>
      </c>
      <c r="T425" s="16">
        <f>[1]武器表!$P425</f>
        <v>28</v>
      </c>
      <c r="U425" s="20">
        <f>[1]武器表!$Q425</f>
        <v>0.14000000000000001</v>
      </c>
      <c r="V425" s="20">
        <f>[1]武器表!$R425</f>
        <v>0.11</v>
      </c>
      <c r="W425" s="20">
        <f>[1]武器表!$S425</f>
        <v>4.6666666666666669E-2</v>
      </c>
      <c r="X425" s="20">
        <f>[1]武器表!$AB425</f>
        <v>0.38733333333333336</v>
      </c>
      <c r="Y425" s="16">
        <f>[1]武器表!V425</f>
        <v>23</v>
      </c>
      <c r="Z425" s="16">
        <f>[1]武器表!W425</f>
        <v>31</v>
      </c>
      <c r="AA425" s="16">
        <f>[1]武器表!X425</f>
        <v>27</v>
      </c>
      <c r="AB425" s="16">
        <f>[1]武器表!Y425</f>
        <v>19</v>
      </c>
      <c r="AC425" s="16">
        <f>[1]武器表!Z425</f>
        <v>31</v>
      </c>
      <c r="AD425" s="16">
        <f>[1]武器表!AA425</f>
        <v>31</v>
      </c>
      <c r="AE425" s="20">
        <f t="shared" si="88"/>
        <v>0.30986666666666673</v>
      </c>
      <c r="AF425" s="20">
        <f t="shared" si="89"/>
        <v>0.30986666666666673</v>
      </c>
      <c r="AG425" s="20">
        <f t="shared" si="90"/>
        <v>0.30986666666666673</v>
      </c>
      <c r="AH425" s="20">
        <f t="shared" si="91"/>
        <v>0.30986666666666673</v>
      </c>
      <c r="AI425" s="20">
        <f t="shared" si="92"/>
        <v>0.30986666666666673</v>
      </c>
      <c r="AJ425" s="21"/>
    </row>
    <row r="426" spans="2:36" x14ac:dyDescent="0.2">
      <c r="B426" s="16">
        <v>424</v>
      </c>
      <c r="C426" s="16" t="str">
        <f t="shared" ca="1" si="82"/>
        <v>IC1109</v>
      </c>
      <c r="D426" s="16" t="str">
        <f t="shared" ca="1" si="87"/>
        <v>传说的遗迹魔杖</v>
      </c>
      <c r="E426" s="16" t="str">
        <f t="shared" ca="1" si="83"/>
        <v>传说的</v>
      </c>
      <c r="F426" s="16" t="str">
        <f t="shared" ca="1" si="84"/>
        <v>遗迹</v>
      </c>
      <c r="G426" s="16" t="str">
        <f t="shared" ca="1" si="85"/>
        <v>魔杖</v>
      </c>
      <c r="H426" s="16" t="str">
        <f t="shared" si="94"/>
        <v>s</v>
      </c>
      <c r="I426" s="19" t="s">
        <v>26</v>
      </c>
      <c r="J426" s="3" t="s">
        <v>40</v>
      </c>
      <c r="K426" s="16">
        <f t="shared" si="86"/>
        <v>5</v>
      </c>
      <c r="L426" s="16">
        <f t="shared" si="93"/>
        <v>8</v>
      </c>
      <c r="M426" s="16">
        <f>[1]武器表!$I426</f>
        <v>147</v>
      </c>
      <c r="N426" s="16">
        <f>[1]武器表!$J426</f>
        <v>77</v>
      </c>
      <c r="O426" s="16">
        <f>[1]武器表!$K426</f>
        <v>77</v>
      </c>
      <c r="P426" s="16">
        <f>[1]武器表!$L426</f>
        <v>45</v>
      </c>
      <c r="Q426" s="16">
        <f>[1]武器表!$M426</f>
        <v>52</v>
      </c>
      <c r="R426" s="16">
        <f>[1]武器表!$N426</f>
        <v>184</v>
      </c>
      <c r="S426" s="16">
        <f>[1]武器表!$O426</f>
        <v>51</v>
      </c>
      <c r="T426" s="16">
        <f>[1]武器表!$P426</f>
        <v>32</v>
      </c>
      <c r="U426" s="20">
        <f>[1]武器表!$Q426</f>
        <v>0.16</v>
      </c>
      <c r="V426" s="20">
        <f>[1]武器表!$R426</f>
        <v>0.1275</v>
      </c>
      <c r="W426" s="20">
        <f>[1]武器表!$S426</f>
        <v>5.333333333333333E-2</v>
      </c>
      <c r="X426" s="20">
        <f>[1]武器表!$AB426</f>
        <v>0.44333333333333336</v>
      </c>
      <c r="Y426" s="16">
        <f>[1]武器表!V426</f>
        <v>26</v>
      </c>
      <c r="Z426" s="16">
        <f>[1]武器表!W426</f>
        <v>35</v>
      </c>
      <c r="AA426" s="16">
        <f>[1]武器表!X426</f>
        <v>31</v>
      </c>
      <c r="AB426" s="16">
        <f>[1]武器表!Y426</f>
        <v>22</v>
      </c>
      <c r="AC426" s="16">
        <f>[1]武器表!Z426</f>
        <v>35</v>
      </c>
      <c r="AD426" s="16">
        <f>[1]武器表!AA426</f>
        <v>35</v>
      </c>
      <c r="AE426" s="20">
        <f t="shared" si="88"/>
        <v>0.35466666666666669</v>
      </c>
      <c r="AF426" s="20">
        <f t="shared" si="89"/>
        <v>0.35466666666666669</v>
      </c>
      <c r="AG426" s="20">
        <f t="shared" si="90"/>
        <v>0.35466666666666669</v>
      </c>
      <c r="AH426" s="20">
        <f t="shared" si="91"/>
        <v>0.35466666666666669</v>
      </c>
      <c r="AI426" s="20">
        <f t="shared" si="92"/>
        <v>0.35466666666666669</v>
      </c>
      <c r="AJ426" s="21"/>
    </row>
    <row r="427" spans="2:36" x14ac:dyDescent="0.2">
      <c r="B427" s="16">
        <v>425</v>
      </c>
      <c r="C427" s="16" t="str">
        <f t="shared" ca="1" si="82"/>
        <v>IC1156</v>
      </c>
      <c r="D427" s="16" t="str">
        <f t="shared" ca="1" si="87"/>
        <v>犀利的遗迹权杖</v>
      </c>
      <c r="E427" s="16" t="str">
        <f t="shared" ca="1" si="83"/>
        <v>犀利的</v>
      </c>
      <c r="F427" s="16" t="str">
        <f t="shared" ca="1" si="84"/>
        <v>遗迹</v>
      </c>
      <c r="G427" s="16" t="str">
        <f t="shared" ca="1" si="85"/>
        <v>权杖</v>
      </c>
      <c r="H427" s="16" t="str">
        <f t="shared" si="94"/>
        <v>a</v>
      </c>
      <c r="I427" s="19" t="s">
        <v>26</v>
      </c>
      <c r="J427" s="3" t="s">
        <v>40</v>
      </c>
      <c r="K427" s="16">
        <f t="shared" si="86"/>
        <v>5</v>
      </c>
      <c r="L427" s="16">
        <f t="shared" si="93"/>
        <v>1</v>
      </c>
      <c r="M427" s="16">
        <f>[1]武器表!$I427</f>
        <v>16</v>
      </c>
      <c r="N427" s="16">
        <f>[1]武器表!$J427</f>
        <v>7</v>
      </c>
      <c r="O427" s="16">
        <f>[1]武器表!$K427</f>
        <v>7</v>
      </c>
      <c r="P427" s="16">
        <f>[1]武器表!$L427</f>
        <v>4</v>
      </c>
      <c r="Q427" s="16">
        <f>[1]武器表!$M427</f>
        <v>5</v>
      </c>
      <c r="R427" s="16">
        <f>[1]武器表!$N427</f>
        <v>17</v>
      </c>
      <c r="S427" s="16">
        <f>[1]武器表!$O427</f>
        <v>5</v>
      </c>
      <c r="T427" s="16">
        <f>[1]武器表!$P427</f>
        <v>3</v>
      </c>
      <c r="U427" s="20">
        <f>[1]武器表!$Q427</f>
        <v>1.4999999999999999E-2</v>
      </c>
      <c r="V427" s="20">
        <f>[1]武器表!$R427</f>
        <v>1.2500000000000001E-2</v>
      </c>
      <c r="W427" s="20">
        <f>[1]武器表!$S427</f>
        <v>5.0000000000000001E-3</v>
      </c>
      <c r="X427" s="20">
        <f>[1]武器表!$AB427</f>
        <v>0.08</v>
      </c>
      <c r="Y427" s="16">
        <f>[1]武器表!V427</f>
        <v>2</v>
      </c>
      <c r="Z427" s="16">
        <f>[1]武器表!W427</f>
        <v>3</v>
      </c>
      <c r="AA427" s="16">
        <f>[1]武器表!X427</f>
        <v>3</v>
      </c>
      <c r="AB427" s="16">
        <f>[1]武器表!Y427</f>
        <v>2</v>
      </c>
      <c r="AC427" s="16">
        <f>[1]武器表!Z427</f>
        <v>3</v>
      </c>
      <c r="AD427" s="16">
        <f>[1]武器表!AA427</f>
        <v>3</v>
      </c>
      <c r="AE427" s="20">
        <f t="shared" si="88"/>
        <v>6.4000000000000001E-2</v>
      </c>
      <c r="AF427" s="20">
        <f t="shared" si="89"/>
        <v>6.4000000000000001E-2</v>
      </c>
      <c r="AG427" s="20">
        <f t="shared" si="90"/>
        <v>6.4000000000000001E-2</v>
      </c>
      <c r="AH427" s="20">
        <f t="shared" si="91"/>
        <v>6.4000000000000001E-2</v>
      </c>
      <c r="AI427" s="20">
        <f t="shared" si="92"/>
        <v>6.4000000000000001E-2</v>
      </c>
      <c r="AJ427" s="21"/>
    </row>
    <row r="428" spans="2:36" x14ac:dyDescent="0.2">
      <c r="B428" s="16">
        <v>426</v>
      </c>
      <c r="C428" s="16" t="str">
        <f t="shared" ca="1" si="82"/>
        <v>IC1124</v>
      </c>
      <c r="D428" s="16" t="str">
        <f t="shared" ca="1" si="87"/>
        <v>拉风的魔王魔杖</v>
      </c>
      <c r="E428" s="16" t="str">
        <f t="shared" ca="1" si="83"/>
        <v>拉风的</v>
      </c>
      <c r="F428" s="16" t="str">
        <f t="shared" ca="1" si="84"/>
        <v>魔王</v>
      </c>
      <c r="G428" s="16" t="str">
        <f t="shared" ca="1" si="85"/>
        <v>魔杖</v>
      </c>
      <c r="H428" s="16" t="str">
        <f t="shared" si="94"/>
        <v>a</v>
      </c>
      <c r="I428" s="19" t="s">
        <v>26</v>
      </c>
      <c r="J428" s="3" t="s">
        <v>40</v>
      </c>
      <c r="K428" s="16">
        <f t="shared" si="86"/>
        <v>5</v>
      </c>
      <c r="L428" s="16">
        <f t="shared" si="93"/>
        <v>2</v>
      </c>
      <c r="M428" s="16">
        <f>[1]武器表!$I428</f>
        <v>32</v>
      </c>
      <c r="N428" s="16">
        <f>[1]武器表!$J428</f>
        <v>14</v>
      </c>
      <c r="O428" s="16">
        <f>[1]武器表!$K428</f>
        <v>15</v>
      </c>
      <c r="P428" s="16">
        <f>[1]武器表!$L428</f>
        <v>8</v>
      </c>
      <c r="Q428" s="16">
        <f>[1]武器表!$M428</f>
        <v>10</v>
      </c>
      <c r="R428" s="16">
        <f>[1]武器表!$N428</f>
        <v>35</v>
      </c>
      <c r="S428" s="16">
        <f>[1]武器表!$O428</f>
        <v>10</v>
      </c>
      <c r="T428" s="16">
        <f>[1]武器表!$P428</f>
        <v>6</v>
      </c>
      <c r="U428" s="20">
        <f>[1]武器表!$Q428</f>
        <v>0.03</v>
      </c>
      <c r="V428" s="20">
        <f>[1]武器表!$R428</f>
        <v>2.5000000000000001E-2</v>
      </c>
      <c r="W428" s="20">
        <f>[1]武器表!$S428</f>
        <v>0.01</v>
      </c>
      <c r="X428" s="20">
        <f>[1]武器表!$AB428</f>
        <v>8.6666666666666656E-2</v>
      </c>
      <c r="Y428" s="16">
        <f>[1]武器表!V428</f>
        <v>5</v>
      </c>
      <c r="Z428" s="16">
        <f>[1]武器表!W428</f>
        <v>7</v>
      </c>
      <c r="AA428" s="16">
        <f>[1]武器表!X428</f>
        <v>6</v>
      </c>
      <c r="AB428" s="16">
        <f>[1]武器表!Y428</f>
        <v>4</v>
      </c>
      <c r="AC428" s="16">
        <f>[1]武器表!Z428</f>
        <v>7</v>
      </c>
      <c r="AD428" s="16">
        <f>[1]武器表!AA428</f>
        <v>7</v>
      </c>
      <c r="AE428" s="20">
        <f t="shared" si="88"/>
        <v>6.933333333333333E-2</v>
      </c>
      <c r="AF428" s="20">
        <f t="shared" si="89"/>
        <v>6.933333333333333E-2</v>
      </c>
      <c r="AG428" s="20">
        <f t="shared" si="90"/>
        <v>6.933333333333333E-2</v>
      </c>
      <c r="AH428" s="20">
        <f t="shared" si="91"/>
        <v>6.933333333333333E-2</v>
      </c>
      <c r="AI428" s="20">
        <f t="shared" si="92"/>
        <v>6.933333333333333E-2</v>
      </c>
      <c r="AJ428" s="21"/>
    </row>
    <row r="429" spans="2:36" x14ac:dyDescent="0.2">
      <c r="B429" s="16">
        <v>427</v>
      </c>
      <c r="C429" s="16" t="str">
        <f t="shared" ca="1" si="82"/>
        <v>IC1121</v>
      </c>
      <c r="D429" s="16" t="str">
        <f t="shared" ca="1" si="87"/>
        <v>闪耀的魔王魔杖</v>
      </c>
      <c r="E429" s="16" t="str">
        <f t="shared" ca="1" si="83"/>
        <v>闪耀的</v>
      </c>
      <c r="F429" s="16" t="str">
        <f t="shared" ca="1" si="84"/>
        <v>魔王</v>
      </c>
      <c r="G429" s="16" t="str">
        <f t="shared" ca="1" si="85"/>
        <v>魔杖</v>
      </c>
      <c r="H429" s="16" t="str">
        <f t="shared" si="94"/>
        <v>a</v>
      </c>
      <c r="I429" s="19" t="s">
        <v>26</v>
      </c>
      <c r="J429" s="3" t="s">
        <v>40</v>
      </c>
      <c r="K429" s="16">
        <f t="shared" si="86"/>
        <v>5</v>
      </c>
      <c r="L429" s="16">
        <f t="shared" si="93"/>
        <v>3</v>
      </c>
      <c r="M429" s="16">
        <f>[1]武器表!$I429</f>
        <v>49</v>
      </c>
      <c r="N429" s="16">
        <f>[1]武器表!$J429</f>
        <v>22</v>
      </c>
      <c r="O429" s="16">
        <f>[1]武器表!$K429</f>
        <v>22</v>
      </c>
      <c r="P429" s="16">
        <f>[1]武器表!$L429</f>
        <v>13</v>
      </c>
      <c r="Q429" s="16">
        <f>[1]武器表!$M429</f>
        <v>15</v>
      </c>
      <c r="R429" s="16">
        <f>[1]武器表!$N429</f>
        <v>52</v>
      </c>
      <c r="S429" s="16">
        <f>[1]武器表!$O429</f>
        <v>14</v>
      </c>
      <c r="T429" s="16">
        <f>[1]武器表!$P429</f>
        <v>9</v>
      </c>
      <c r="U429" s="20">
        <f>[1]武器表!$Q429</f>
        <v>4.4999999999999998E-2</v>
      </c>
      <c r="V429" s="20">
        <f>[1]武器表!$R429</f>
        <v>3.5000000000000003E-2</v>
      </c>
      <c r="W429" s="20">
        <f>[1]武器表!$S429</f>
        <v>1.4999999999999999E-2</v>
      </c>
      <c r="X429" s="20">
        <f>[1]武器表!$AB429</f>
        <v>0.13066666666666665</v>
      </c>
      <c r="Y429" s="16">
        <f>[1]武器表!V429</f>
        <v>7</v>
      </c>
      <c r="Z429" s="16">
        <f>[1]武器表!W429</f>
        <v>10</v>
      </c>
      <c r="AA429" s="16">
        <f>[1]武器表!X429</f>
        <v>9</v>
      </c>
      <c r="AB429" s="16">
        <f>[1]武器表!Y429</f>
        <v>6</v>
      </c>
      <c r="AC429" s="16">
        <f>[1]武器表!Z429</f>
        <v>10</v>
      </c>
      <c r="AD429" s="16">
        <f>[1]武器表!AA429</f>
        <v>10</v>
      </c>
      <c r="AE429" s="20">
        <f t="shared" si="88"/>
        <v>0.10453333333333333</v>
      </c>
      <c r="AF429" s="20">
        <f t="shared" si="89"/>
        <v>0.10453333333333333</v>
      </c>
      <c r="AG429" s="20">
        <f t="shared" si="90"/>
        <v>0.10453333333333333</v>
      </c>
      <c r="AH429" s="20">
        <f t="shared" si="91"/>
        <v>0.10453333333333333</v>
      </c>
      <c r="AI429" s="20">
        <f t="shared" si="92"/>
        <v>0.10453333333333333</v>
      </c>
      <c r="AJ429" s="21"/>
    </row>
    <row r="430" spans="2:36" x14ac:dyDescent="0.2">
      <c r="B430" s="16">
        <v>428</v>
      </c>
      <c r="C430" s="16" t="str">
        <f t="shared" ca="1" si="82"/>
        <v>IC1109</v>
      </c>
      <c r="D430" s="16" t="str">
        <f t="shared" ca="1" si="87"/>
        <v>犀利的塞尔塔权杖</v>
      </c>
      <c r="E430" s="16" t="str">
        <f t="shared" ca="1" si="83"/>
        <v>犀利的</v>
      </c>
      <c r="F430" s="16" t="str">
        <f t="shared" ca="1" si="84"/>
        <v>塞尔塔</v>
      </c>
      <c r="G430" s="16" t="str">
        <f t="shared" ca="1" si="85"/>
        <v>权杖</v>
      </c>
      <c r="H430" s="16" t="str">
        <f t="shared" si="94"/>
        <v>a</v>
      </c>
      <c r="I430" s="19" t="s">
        <v>26</v>
      </c>
      <c r="J430" s="3" t="s">
        <v>40</v>
      </c>
      <c r="K430" s="16">
        <f t="shared" si="86"/>
        <v>5</v>
      </c>
      <c r="L430" s="16">
        <f t="shared" si="93"/>
        <v>4</v>
      </c>
      <c r="M430" s="16">
        <f>[1]武器表!$I430</f>
        <v>65</v>
      </c>
      <c r="N430" s="16">
        <f>[1]武器表!$J430</f>
        <v>29</v>
      </c>
      <c r="O430" s="16">
        <f>[1]武器表!$K430</f>
        <v>29</v>
      </c>
      <c r="P430" s="16">
        <f>[1]武器表!$L430</f>
        <v>17</v>
      </c>
      <c r="Q430" s="16">
        <f>[1]武器表!$M430</f>
        <v>19</v>
      </c>
      <c r="R430" s="16">
        <f>[1]武器表!$N430</f>
        <v>69</v>
      </c>
      <c r="S430" s="16">
        <f>[1]武器表!$O430</f>
        <v>19</v>
      </c>
      <c r="T430" s="16">
        <f>[1]武器表!$P430</f>
        <v>12</v>
      </c>
      <c r="U430" s="20">
        <f>[1]武器表!$Q430</f>
        <v>0.06</v>
      </c>
      <c r="V430" s="20">
        <f>[1]武器表!$R430</f>
        <v>4.7500000000000001E-2</v>
      </c>
      <c r="W430" s="20">
        <f>[1]武器表!$S430</f>
        <v>0.02</v>
      </c>
      <c r="X430" s="20">
        <f>[1]武器表!$AB430</f>
        <v>0.17266666666666666</v>
      </c>
      <c r="Y430" s="16">
        <f>[1]武器表!V430</f>
        <v>10</v>
      </c>
      <c r="Z430" s="16">
        <f>[1]武器表!W430</f>
        <v>13</v>
      </c>
      <c r="AA430" s="16">
        <f>[1]武器表!X430</f>
        <v>12</v>
      </c>
      <c r="AB430" s="16">
        <f>[1]武器表!Y430</f>
        <v>8</v>
      </c>
      <c r="AC430" s="16">
        <f>[1]武器表!Z430</f>
        <v>13</v>
      </c>
      <c r="AD430" s="16">
        <f>[1]武器表!AA430</f>
        <v>13</v>
      </c>
      <c r="AE430" s="20">
        <f t="shared" si="88"/>
        <v>0.13813333333333333</v>
      </c>
      <c r="AF430" s="20">
        <f t="shared" si="89"/>
        <v>0.13813333333333333</v>
      </c>
      <c r="AG430" s="20">
        <f t="shared" si="90"/>
        <v>0.13813333333333333</v>
      </c>
      <c r="AH430" s="20">
        <f t="shared" si="91"/>
        <v>0.13813333333333333</v>
      </c>
      <c r="AI430" s="20">
        <f t="shared" si="92"/>
        <v>0.13813333333333333</v>
      </c>
      <c r="AJ430" s="21"/>
    </row>
    <row r="431" spans="2:36" x14ac:dyDescent="0.2">
      <c r="B431" s="16">
        <v>429</v>
      </c>
      <c r="C431" s="16" t="str">
        <f t="shared" ca="1" si="82"/>
        <v>IC1123</v>
      </c>
      <c r="D431" s="16" t="str">
        <f t="shared" ca="1" si="87"/>
        <v>拉风的颓废法杖</v>
      </c>
      <c r="E431" s="16" t="str">
        <f t="shared" ca="1" si="83"/>
        <v>拉风的</v>
      </c>
      <c r="F431" s="16" t="str">
        <f t="shared" ca="1" si="84"/>
        <v>颓废</v>
      </c>
      <c r="G431" s="16" t="str">
        <f t="shared" ca="1" si="85"/>
        <v>法杖</v>
      </c>
      <c r="H431" s="16" t="str">
        <f t="shared" si="94"/>
        <v>a</v>
      </c>
      <c r="I431" s="19" t="s">
        <v>26</v>
      </c>
      <c r="J431" s="3" t="s">
        <v>40</v>
      </c>
      <c r="K431" s="16">
        <f t="shared" si="86"/>
        <v>5</v>
      </c>
      <c r="L431" s="16">
        <f t="shared" si="93"/>
        <v>5</v>
      </c>
      <c r="M431" s="16">
        <f>[1]武器表!$I431</f>
        <v>81</v>
      </c>
      <c r="N431" s="16">
        <f>[1]武器表!$J431</f>
        <v>36</v>
      </c>
      <c r="O431" s="16">
        <f>[1]武器表!$K431</f>
        <v>36</v>
      </c>
      <c r="P431" s="16">
        <f>[1]武器表!$L431</f>
        <v>21</v>
      </c>
      <c r="Q431" s="16">
        <f>[1]武器表!$M431</f>
        <v>24</v>
      </c>
      <c r="R431" s="16">
        <f>[1]武器表!$N431</f>
        <v>86</v>
      </c>
      <c r="S431" s="16">
        <f>[1]武器表!$O431</f>
        <v>24</v>
      </c>
      <c r="T431" s="16">
        <f>[1]武器表!$P431</f>
        <v>15</v>
      </c>
      <c r="U431" s="20">
        <f>[1]武器表!$Q431</f>
        <v>7.4999999999999997E-2</v>
      </c>
      <c r="V431" s="20">
        <f>[1]武器表!$R431</f>
        <v>0.06</v>
      </c>
      <c r="W431" s="20">
        <f>[1]武器表!$S431</f>
        <v>2.5000000000000001E-2</v>
      </c>
      <c r="X431" s="20">
        <f>[1]武器表!$AB431</f>
        <v>0.21533333333333335</v>
      </c>
      <c r="Y431" s="16">
        <f>[1]武器表!V431</f>
        <v>12</v>
      </c>
      <c r="Z431" s="16">
        <f>[1]武器表!W431</f>
        <v>17</v>
      </c>
      <c r="AA431" s="16">
        <f>[1]武器表!X431</f>
        <v>14</v>
      </c>
      <c r="AB431" s="16">
        <f>[1]武器表!Y431</f>
        <v>10</v>
      </c>
      <c r="AC431" s="16">
        <f>[1]武器表!Z431</f>
        <v>17</v>
      </c>
      <c r="AD431" s="16">
        <f>[1]武器表!AA431</f>
        <v>17</v>
      </c>
      <c r="AE431" s="20">
        <f t="shared" si="88"/>
        <v>0.17226666666666668</v>
      </c>
      <c r="AF431" s="20">
        <f t="shared" si="89"/>
        <v>0.17226666666666668</v>
      </c>
      <c r="AG431" s="20">
        <f t="shared" si="90"/>
        <v>0.17226666666666668</v>
      </c>
      <c r="AH431" s="20">
        <f t="shared" si="91"/>
        <v>0.17226666666666668</v>
      </c>
      <c r="AI431" s="20">
        <f t="shared" si="92"/>
        <v>0.17226666666666668</v>
      </c>
      <c r="AJ431" s="21"/>
    </row>
    <row r="432" spans="2:36" x14ac:dyDescent="0.2">
      <c r="B432" s="16">
        <v>430</v>
      </c>
      <c r="C432" s="16" t="str">
        <f t="shared" ca="1" si="82"/>
        <v>IC1145</v>
      </c>
      <c r="D432" s="16" t="str">
        <f t="shared" ca="1" si="87"/>
        <v>精致的智慧权杖</v>
      </c>
      <c r="E432" s="16" t="str">
        <f t="shared" ca="1" si="83"/>
        <v>精致的</v>
      </c>
      <c r="F432" s="16" t="str">
        <f t="shared" ca="1" si="84"/>
        <v>智慧</v>
      </c>
      <c r="G432" s="16" t="str">
        <f t="shared" ca="1" si="85"/>
        <v>权杖</v>
      </c>
      <c r="H432" s="16" t="str">
        <f t="shared" si="94"/>
        <v>a</v>
      </c>
      <c r="I432" s="19" t="s">
        <v>26</v>
      </c>
      <c r="J432" s="3" t="s">
        <v>40</v>
      </c>
      <c r="K432" s="16">
        <f t="shared" si="86"/>
        <v>5</v>
      </c>
      <c r="L432" s="16">
        <f t="shared" si="93"/>
        <v>6</v>
      </c>
      <c r="M432" s="16">
        <f>[1]武器表!$I432</f>
        <v>97</v>
      </c>
      <c r="N432" s="16">
        <f>[1]武器表!$J432</f>
        <v>43</v>
      </c>
      <c r="O432" s="16">
        <f>[1]武器表!$K432</f>
        <v>44</v>
      </c>
      <c r="P432" s="16">
        <f>[1]武器表!$L432</f>
        <v>25</v>
      </c>
      <c r="Q432" s="16">
        <f>[1]武器表!$M432</f>
        <v>29</v>
      </c>
      <c r="R432" s="16">
        <f>[1]武器表!$N432</f>
        <v>104</v>
      </c>
      <c r="S432" s="16">
        <f>[1]武器表!$O432</f>
        <v>29</v>
      </c>
      <c r="T432" s="16">
        <f>[1]武器表!$P432</f>
        <v>18</v>
      </c>
      <c r="U432" s="20">
        <f>[1]武器表!$Q432</f>
        <v>0.09</v>
      </c>
      <c r="V432" s="20">
        <f>[1]武器表!$R432</f>
        <v>7.2499999999999995E-2</v>
      </c>
      <c r="W432" s="20">
        <f>[1]武器表!$S432</f>
        <v>0.03</v>
      </c>
      <c r="X432" s="20">
        <f>[1]武器表!$AB432</f>
        <v>0.25933333333333336</v>
      </c>
      <c r="Y432" s="16">
        <f>[1]武器表!V432</f>
        <v>15</v>
      </c>
      <c r="Z432" s="16">
        <f>[1]武器表!W432</f>
        <v>20</v>
      </c>
      <c r="AA432" s="16">
        <f>[1]武器表!X432</f>
        <v>17</v>
      </c>
      <c r="AB432" s="16">
        <f>[1]武器表!Y432</f>
        <v>12</v>
      </c>
      <c r="AC432" s="16">
        <f>[1]武器表!Z432</f>
        <v>20</v>
      </c>
      <c r="AD432" s="16">
        <f>[1]武器表!AA432</f>
        <v>20</v>
      </c>
      <c r="AE432" s="20">
        <f t="shared" si="88"/>
        <v>0.20746666666666669</v>
      </c>
      <c r="AF432" s="20">
        <f t="shared" si="89"/>
        <v>0.20746666666666669</v>
      </c>
      <c r="AG432" s="20">
        <f t="shared" si="90"/>
        <v>0.20746666666666669</v>
      </c>
      <c r="AH432" s="20">
        <f t="shared" si="91"/>
        <v>0.20746666666666669</v>
      </c>
      <c r="AI432" s="20">
        <f t="shared" si="92"/>
        <v>0.20746666666666669</v>
      </c>
      <c r="AJ432" s="21"/>
    </row>
    <row r="433" spans="2:36" x14ac:dyDescent="0.2">
      <c r="B433" s="16">
        <v>431</v>
      </c>
      <c r="C433" s="16" t="str">
        <f t="shared" ca="1" si="82"/>
        <v>IC1128</v>
      </c>
      <c r="D433" s="16" t="str">
        <f t="shared" ca="1" si="87"/>
        <v>闪耀的遗迹法杖</v>
      </c>
      <c r="E433" s="16" t="str">
        <f t="shared" ca="1" si="83"/>
        <v>闪耀的</v>
      </c>
      <c r="F433" s="16" t="str">
        <f t="shared" ca="1" si="84"/>
        <v>遗迹</v>
      </c>
      <c r="G433" s="16" t="str">
        <f t="shared" ca="1" si="85"/>
        <v>法杖</v>
      </c>
      <c r="H433" s="16" t="str">
        <f t="shared" si="94"/>
        <v>a</v>
      </c>
      <c r="I433" s="19" t="s">
        <v>26</v>
      </c>
      <c r="J433" s="3" t="s">
        <v>40</v>
      </c>
      <c r="K433" s="16">
        <f t="shared" si="86"/>
        <v>5</v>
      </c>
      <c r="L433" s="16">
        <f t="shared" si="93"/>
        <v>7</v>
      </c>
      <c r="M433" s="16">
        <f>[1]武器表!$I433</f>
        <v>114</v>
      </c>
      <c r="N433" s="16">
        <f>[1]武器表!$J433</f>
        <v>50</v>
      </c>
      <c r="O433" s="16">
        <f>[1]武器表!$K433</f>
        <v>51</v>
      </c>
      <c r="P433" s="16">
        <f>[1]武器表!$L433</f>
        <v>30</v>
      </c>
      <c r="Q433" s="16">
        <f>[1]武器表!$M433</f>
        <v>34</v>
      </c>
      <c r="R433" s="16">
        <f>[1]武器表!$N433</f>
        <v>121</v>
      </c>
      <c r="S433" s="16">
        <f>[1]武器表!$O433</f>
        <v>33</v>
      </c>
      <c r="T433" s="16">
        <f>[1]武器表!$P433</f>
        <v>21</v>
      </c>
      <c r="U433" s="20">
        <f>[1]武器表!$Q433</f>
        <v>0.105</v>
      </c>
      <c r="V433" s="20">
        <f>[1]武器表!$R433</f>
        <v>8.2500000000000004E-2</v>
      </c>
      <c r="W433" s="20">
        <f>[1]武器表!$S433</f>
        <v>3.5000000000000003E-2</v>
      </c>
      <c r="X433" s="20">
        <f>[1]武器表!$AB433</f>
        <v>0.30266666666666664</v>
      </c>
      <c r="Y433" s="16">
        <f>[1]武器表!V433</f>
        <v>17</v>
      </c>
      <c r="Z433" s="16">
        <f>[1]武器表!W433</f>
        <v>23</v>
      </c>
      <c r="AA433" s="16">
        <f>[1]武器表!X433</f>
        <v>20</v>
      </c>
      <c r="AB433" s="16">
        <f>[1]武器表!Y433</f>
        <v>14</v>
      </c>
      <c r="AC433" s="16">
        <f>[1]武器表!Z433</f>
        <v>23</v>
      </c>
      <c r="AD433" s="16">
        <f>[1]武器表!AA433</f>
        <v>23</v>
      </c>
      <c r="AE433" s="20">
        <f t="shared" si="88"/>
        <v>0.24213333333333331</v>
      </c>
      <c r="AF433" s="20">
        <f t="shared" si="89"/>
        <v>0.24213333333333331</v>
      </c>
      <c r="AG433" s="20">
        <f t="shared" si="90"/>
        <v>0.24213333333333331</v>
      </c>
      <c r="AH433" s="20">
        <f t="shared" si="91"/>
        <v>0.24213333333333331</v>
      </c>
      <c r="AI433" s="20">
        <f t="shared" si="92"/>
        <v>0.24213333333333331</v>
      </c>
      <c r="AJ433" s="21"/>
    </row>
    <row r="434" spans="2:36" x14ac:dyDescent="0.2">
      <c r="B434" s="16">
        <v>432</v>
      </c>
      <c r="C434" s="16" t="str">
        <f t="shared" ca="1" si="82"/>
        <v>IC1121</v>
      </c>
      <c r="D434" s="16" t="str">
        <f t="shared" ca="1" si="87"/>
        <v>犀利的言语权杖</v>
      </c>
      <c r="E434" s="16" t="str">
        <f t="shared" ca="1" si="83"/>
        <v>犀利的</v>
      </c>
      <c r="F434" s="16" t="str">
        <f t="shared" ca="1" si="84"/>
        <v>言语</v>
      </c>
      <c r="G434" s="16" t="str">
        <f t="shared" ca="1" si="85"/>
        <v>权杖</v>
      </c>
      <c r="H434" s="16" t="str">
        <f t="shared" si="94"/>
        <v>a</v>
      </c>
      <c r="I434" s="19" t="s">
        <v>26</v>
      </c>
      <c r="J434" s="3" t="s">
        <v>40</v>
      </c>
      <c r="K434" s="16">
        <f t="shared" si="86"/>
        <v>5</v>
      </c>
      <c r="L434" s="16">
        <f t="shared" si="93"/>
        <v>8</v>
      </c>
      <c r="M434" s="16">
        <f>[1]武器表!$I434</f>
        <v>130</v>
      </c>
      <c r="N434" s="16">
        <f>[1]武器表!$J434</f>
        <v>58</v>
      </c>
      <c r="O434" s="16">
        <f>[1]武器表!$K434</f>
        <v>58</v>
      </c>
      <c r="P434" s="16">
        <f>[1]武器表!$L434</f>
        <v>34</v>
      </c>
      <c r="Q434" s="16">
        <f>[1]武器表!$M434</f>
        <v>39</v>
      </c>
      <c r="R434" s="16">
        <f>[1]武器表!$N434</f>
        <v>138</v>
      </c>
      <c r="S434" s="16">
        <f>[1]武器表!$O434</f>
        <v>38</v>
      </c>
      <c r="T434" s="16">
        <f>[1]武器表!$P434</f>
        <v>24</v>
      </c>
      <c r="U434" s="20">
        <f>[1]武器表!$Q434</f>
        <v>0.12</v>
      </c>
      <c r="V434" s="20">
        <f>[1]武器表!$R434</f>
        <v>9.5000000000000001E-2</v>
      </c>
      <c r="W434" s="20">
        <f>[1]武器表!$S434</f>
        <v>0.04</v>
      </c>
      <c r="X434" s="20">
        <f>[1]武器表!$AB434</f>
        <v>0.34600000000000003</v>
      </c>
      <c r="Y434" s="16">
        <f>[1]武器表!V434</f>
        <v>20</v>
      </c>
      <c r="Z434" s="16">
        <f>[1]武器表!W434</f>
        <v>26</v>
      </c>
      <c r="AA434" s="16">
        <f>[1]武器表!X434</f>
        <v>23</v>
      </c>
      <c r="AB434" s="16">
        <f>[1]武器表!Y434</f>
        <v>16</v>
      </c>
      <c r="AC434" s="16">
        <f>[1]武器表!Z434</f>
        <v>26</v>
      </c>
      <c r="AD434" s="16">
        <f>[1]武器表!AA434</f>
        <v>26</v>
      </c>
      <c r="AE434" s="20">
        <f t="shared" si="88"/>
        <v>0.27680000000000005</v>
      </c>
      <c r="AF434" s="20">
        <f t="shared" si="89"/>
        <v>0.27680000000000005</v>
      </c>
      <c r="AG434" s="20">
        <f t="shared" si="90"/>
        <v>0.27680000000000005</v>
      </c>
      <c r="AH434" s="20">
        <f t="shared" si="91"/>
        <v>0.27680000000000005</v>
      </c>
      <c r="AI434" s="20">
        <f t="shared" si="92"/>
        <v>0.27680000000000005</v>
      </c>
      <c r="AJ434" s="21"/>
    </row>
    <row r="435" spans="2:36" x14ac:dyDescent="0.2">
      <c r="B435" s="16">
        <v>433</v>
      </c>
      <c r="C435" s="16" t="str">
        <f t="shared" ca="1" si="82"/>
        <v>IC1156</v>
      </c>
      <c r="D435" s="16" t="str">
        <f t="shared" ca="1" si="87"/>
        <v>坚硬的晨曦魔杖</v>
      </c>
      <c r="E435" s="16" t="str">
        <f t="shared" ca="1" si="83"/>
        <v>坚硬的</v>
      </c>
      <c r="F435" s="16" t="str">
        <f t="shared" ca="1" si="84"/>
        <v>晨曦</v>
      </c>
      <c r="G435" s="16" t="str">
        <f t="shared" ca="1" si="85"/>
        <v>魔杖</v>
      </c>
      <c r="H435" s="16" t="str">
        <f t="shared" si="94"/>
        <v>b</v>
      </c>
      <c r="I435" s="19" t="s">
        <v>26</v>
      </c>
      <c r="J435" s="3" t="s">
        <v>40</v>
      </c>
      <c r="K435" s="16">
        <f t="shared" si="86"/>
        <v>5</v>
      </c>
      <c r="L435" s="16">
        <f t="shared" si="93"/>
        <v>1</v>
      </c>
      <c r="M435" s="16">
        <f>[1]武器表!$I435</f>
        <v>18</v>
      </c>
      <c r="N435" s="16">
        <f>[1]武器表!$J435</f>
        <v>3</v>
      </c>
      <c r="O435" s="16">
        <f>[1]武器表!$K435</f>
        <v>3</v>
      </c>
      <c r="P435" s="16">
        <f>[1]武器表!$L435</f>
        <v>2</v>
      </c>
      <c r="Q435" s="16">
        <f>[1]武器表!$M435</f>
        <v>2</v>
      </c>
      <c r="R435" s="16">
        <f>[1]武器表!$N435</f>
        <v>7</v>
      </c>
      <c r="S435" s="16">
        <f>[1]武器表!$O435</f>
        <v>2</v>
      </c>
      <c r="T435" s="16">
        <f>[1]武器表!$P435</f>
        <v>1</v>
      </c>
      <c r="U435" s="20">
        <f>[1]武器表!$Q435</f>
        <v>5.0000000000000001E-3</v>
      </c>
      <c r="V435" s="20">
        <f>[1]武器表!$R435</f>
        <v>5.0000000000000001E-3</v>
      </c>
      <c r="W435" s="20">
        <f>[1]武器表!$S435</f>
        <v>1.6666666666666666E-3</v>
      </c>
      <c r="X435" s="20">
        <f>[1]武器表!$AB435</f>
        <v>0.08</v>
      </c>
      <c r="Y435" s="16">
        <f>[1]武器表!V435</f>
        <v>1</v>
      </c>
      <c r="Z435" s="16">
        <f>[1]武器表!W435</f>
        <v>1</v>
      </c>
      <c r="AA435" s="16">
        <f>[1]武器表!X435</f>
        <v>1</v>
      </c>
      <c r="AB435" s="16">
        <f>[1]武器表!Y435</f>
        <v>1</v>
      </c>
      <c r="AC435" s="16">
        <f>[1]武器表!Z435</f>
        <v>1</v>
      </c>
      <c r="AD435" s="16">
        <f>[1]武器表!AA435</f>
        <v>1</v>
      </c>
      <c r="AE435" s="20">
        <f t="shared" si="88"/>
        <v>6.4000000000000001E-2</v>
      </c>
      <c r="AF435" s="20">
        <f t="shared" si="89"/>
        <v>6.4000000000000001E-2</v>
      </c>
      <c r="AG435" s="20">
        <f t="shared" si="90"/>
        <v>6.4000000000000001E-2</v>
      </c>
      <c r="AH435" s="20">
        <f t="shared" si="91"/>
        <v>6.4000000000000001E-2</v>
      </c>
      <c r="AI435" s="20">
        <f t="shared" si="92"/>
        <v>6.4000000000000001E-2</v>
      </c>
      <c r="AJ435" s="21"/>
    </row>
    <row r="436" spans="2:36" x14ac:dyDescent="0.2">
      <c r="B436" s="16">
        <v>434</v>
      </c>
      <c r="C436" s="16" t="str">
        <f t="shared" ca="1" si="82"/>
        <v>IC1109</v>
      </c>
      <c r="D436" s="16" t="str">
        <f t="shared" ca="1" si="87"/>
        <v>坚硬的斯塞提法杖</v>
      </c>
      <c r="E436" s="16" t="str">
        <f t="shared" ca="1" si="83"/>
        <v>坚硬的</v>
      </c>
      <c r="F436" s="16" t="str">
        <f t="shared" ca="1" si="84"/>
        <v>斯塞提</v>
      </c>
      <c r="G436" s="16" t="str">
        <f t="shared" ca="1" si="85"/>
        <v>法杖</v>
      </c>
      <c r="H436" s="16" t="str">
        <f t="shared" si="94"/>
        <v>b</v>
      </c>
      <c r="I436" s="19" t="s">
        <v>26</v>
      </c>
      <c r="J436" s="3" t="s">
        <v>40</v>
      </c>
      <c r="K436" s="16">
        <f t="shared" si="86"/>
        <v>5</v>
      </c>
      <c r="L436" s="16">
        <f t="shared" si="93"/>
        <v>2</v>
      </c>
      <c r="M436" s="16">
        <f>[1]武器表!$I436</f>
        <v>35</v>
      </c>
      <c r="N436" s="16">
        <f>[1]武器表!$J436</f>
        <v>6</v>
      </c>
      <c r="O436" s="16">
        <f>[1]武器表!$K436</f>
        <v>6</v>
      </c>
      <c r="P436" s="16">
        <f>[1]武器表!$L436</f>
        <v>4</v>
      </c>
      <c r="Q436" s="16">
        <f>[1]武器表!$M436</f>
        <v>4</v>
      </c>
      <c r="R436" s="16">
        <f>[1]武器表!$N436</f>
        <v>14</v>
      </c>
      <c r="S436" s="16">
        <f>[1]武器表!$O436</f>
        <v>4</v>
      </c>
      <c r="T436" s="16">
        <f>[1]武器表!$P436</f>
        <v>3</v>
      </c>
      <c r="U436" s="20">
        <f>[1]武器表!$Q436</f>
        <v>1.4999999999999999E-2</v>
      </c>
      <c r="V436" s="20">
        <f>[1]武器表!$R436</f>
        <v>0.01</v>
      </c>
      <c r="W436" s="20">
        <f>[1]武器表!$S436</f>
        <v>5.0000000000000001E-3</v>
      </c>
      <c r="X436" s="20">
        <f>[1]武器表!$AB436</f>
        <v>0.08</v>
      </c>
      <c r="Y436" s="16">
        <f>[1]武器表!V436</f>
        <v>2</v>
      </c>
      <c r="Z436" s="16">
        <f>[1]武器表!W436</f>
        <v>3</v>
      </c>
      <c r="AA436" s="16">
        <f>[1]武器表!X436</f>
        <v>2</v>
      </c>
      <c r="AB436" s="16">
        <f>[1]武器表!Y436</f>
        <v>2</v>
      </c>
      <c r="AC436" s="16">
        <f>[1]武器表!Z436</f>
        <v>3</v>
      </c>
      <c r="AD436" s="16">
        <f>[1]武器表!AA436</f>
        <v>3</v>
      </c>
      <c r="AE436" s="20">
        <f t="shared" si="88"/>
        <v>6.4000000000000001E-2</v>
      </c>
      <c r="AF436" s="20">
        <f t="shared" si="89"/>
        <v>6.4000000000000001E-2</v>
      </c>
      <c r="AG436" s="20">
        <f t="shared" si="90"/>
        <v>6.4000000000000001E-2</v>
      </c>
      <c r="AH436" s="20">
        <f t="shared" si="91"/>
        <v>6.4000000000000001E-2</v>
      </c>
      <c r="AI436" s="20">
        <f t="shared" si="92"/>
        <v>6.4000000000000001E-2</v>
      </c>
      <c r="AJ436" s="21"/>
    </row>
    <row r="437" spans="2:36" x14ac:dyDescent="0.2">
      <c r="B437" s="16">
        <v>435</v>
      </c>
      <c r="C437" s="16" t="str">
        <f t="shared" ca="1" si="82"/>
        <v>IC1121</v>
      </c>
      <c r="D437" s="16" t="str">
        <f t="shared" ca="1" si="87"/>
        <v>优质的虚幻法杖</v>
      </c>
      <c r="E437" s="16" t="str">
        <f t="shared" ca="1" si="83"/>
        <v>优质的</v>
      </c>
      <c r="F437" s="16" t="str">
        <f t="shared" ca="1" si="84"/>
        <v>虚幻</v>
      </c>
      <c r="G437" s="16" t="str">
        <f t="shared" ca="1" si="85"/>
        <v>法杖</v>
      </c>
      <c r="H437" s="16" t="str">
        <f t="shared" si="94"/>
        <v>b</v>
      </c>
      <c r="I437" s="19" t="s">
        <v>26</v>
      </c>
      <c r="J437" s="3" t="s">
        <v>40</v>
      </c>
      <c r="K437" s="16">
        <f t="shared" si="86"/>
        <v>5</v>
      </c>
      <c r="L437" s="16">
        <f t="shared" si="93"/>
        <v>3</v>
      </c>
      <c r="M437" s="16">
        <f>[1]武器表!$I437</f>
        <v>53</v>
      </c>
      <c r="N437" s="16">
        <f>[1]武器表!$J437</f>
        <v>9</v>
      </c>
      <c r="O437" s="16">
        <f>[1]武器表!$K437</f>
        <v>9</v>
      </c>
      <c r="P437" s="16">
        <f>[1]武器表!$L437</f>
        <v>5</v>
      </c>
      <c r="Q437" s="16">
        <f>[1]武器表!$M437</f>
        <v>6</v>
      </c>
      <c r="R437" s="16">
        <f>[1]武器表!$N437</f>
        <v>22</v>
      </c>
      <c r="S437" s="16">
        <f>[1]武器表!$O437</f>
        <v>6</v>
      </c>
      <c r="T437" s="16">
        <f>[1]武器表!$P437</f>
        <v>4</v>
      </c>
      <c r="U437" s="20">
        <f>[1]武器表!$Q437</f>
        <v>0.02</v>
      </c>
      <c r="V437" s="20">
        <f>[1]武器表!$R437</f>
        <v>1.4999999999999999E-2</v>
      </c>
      <c r="W437" s="20">
        <f>[1]武器表!$S437</f>
        <v>6.6666666666666662E-3</v>
      </c>
      <c r="X437" s="20">
        <f>[1]武器表!$AB437</f>
        <v>0.08</v>
      </c>
      <c r="Y437" s="16">
        <f>[1]武器表!V437</f>
        <v>3</v>
      </c>
      <c r="Z437" s="16">
        <f>[1]武器表!W437</f>
        <v>4</v>
      </c>
      <c r="AA437" s="16">
        <f>[1]武器表!X437</f>
        <v>4</v>
      </c>
      <c r="AB437" s="16">
        <f>[1]武器表!Y437</f>
        <v>3</v>
      </c>
      <c r="AC437" s="16">
        <f>[1]武器表!Z437</f>
        <v>4</v>
      </c>
      <c r="AD437" s="16">
        <f>[1]武器表!AA437</f>
        <v>4</v>
      </c>
      <c r="AE437" s="20">
        <f t="shared" si="88"/>
        <v>6.4000000000000001E-2</v>
      </c>
      <c r="AF437" s="20">
        <f t="shared" si="89"/>
        <v>6.4000000000000001E-2</v>
      </c>
      <c r="AG437" s="20">
        <f t="shared" si="90"/>
        <v>6.4000000000000001E-2</v>
      </c>
      <c r="AH437" s="20">
        <f t="shared" si="91"/>
        <v>6.4000000000000001E-2</v>
      </c>
      <c r="AI437" s="20">
        <f t="shared" si="92"/>
        <v>6.4000000000000001E-2</v>
      </c>
      <c r="AJ437" s="21"/>
    </row>
    <row r="438" spans="2:36" x14ac:dyDescent="0.2">
      <c r="B438" s="16">
        <v>436</v>
      </c>
      <c r="C438" s="16" t="str">
        <f t="shared" ca="1" si="82"/>
        <v>IC1138</v>
      </c>
      <c r="D438" s="16" t="str">
        <f t="shared" ca="1" si="87"/>
        <v>发亮的混乱权杖</v>
      </c>
      <c r="E438" s="16" t="str">
        <f t="shared" ca="1" si="83"/>
        <v>发亮的</v>
      </c>
      <c r="F438" s="16" t="str">
        <f t="shared" ca="1" si="84"/>
        <v>混乱</v>
      </c>
      <c r="G438" s="16" t="str">
        <f t="shared" ca="1" si="85"/>
        <v>权杖</v>
      </c>
      <c r="H438" s="16" t="str">
        <f t="shared" si="94"/>
        <v>b</v>
      </c>
      <c r="I438" s="19" t="s">
        <v>26</v>
      </c>
      <c r="J438" s="3" t="s">
        <v>40</v>
      </c>
      <c r="K438" s="16">
        <f t="shared" si="86"/>
        <v>5</v>
      </c>
      <c r="L438" s="16">
        <f t="shared" si="93"/>
        <v>4</v>
      </c>
      <c r="M438" s="16">
        <f>[1]武器表!$I438</f>
        <v>71</v>
      </c>
      <c r="N438" s="16">
        <f>[1]武器表!$J438</f>
        <v>12</v>
      </c>
      <c r="O438" s="16">
        <f>[1]武器表!$K438</f>
        <v>12</v>
      </c>
      <c r="P438" s="16">
        <f>[1]武器表!$L438</f>
        <v>7</v>
      </c>
      <c r="Q438" s="16">
        <f>[1]武器表!$M438</f>
        <v>8</v>
      </c>
      <c r="R438" s="16">
        <f>[1]武器表!$N438</f>
        <v>29</v>
      </c>
      <c r="S438" s="16">
        <f>[1]武器表!$O438</f>
        <v>8</v>
      </c>
      <c r="T438" s="16">
        <f>[1]武器表!$P438</f>
        <v>5</v>
      </c>
      <c r="U438" s="20">
        <f>[1]武器表!$Q438</f>
        <v>2.5000000000000001E-2</v>
      </c>
      <c r="V438" s="20">
        <f>[1]武器表!$R438</f>
        <v>0.02</v>
      </c>
      <c r="W438" s="20">
        <f>[1]武器表!$S438</f>
        <v>8.3333333333333332E-3</v>
      </c>
      <c r="X438" s="20">
        <f>[1]武器表!$AB438</f>
        <v>0.10133333333333333</v>
      </c>
      <c r="Y438" s="16">
        <f>[1]武器表!V438</f>
        <v>4</v>
      </c>
      <c r="Z438" s="16">
        <f>[1]武器表!W438</f>
        <v>6</v>
      </c>
      <c r="AA438" s="16">
        <f>[1]武器表!X438</f>
        <v>5</v>
      </c>
      <c r="AB438" s="16">
        <f>[1]武器表!Y438</f>
        <v>3</v>
      </c>
      <c r="AC438" s="16">
        <f>[1]武器表!Z438</f>
        <v>6</v>
      </c>
      <c r="AD438" s="16">
        <f>[1]武器表!AA438</f>
        <v>6</v>
      </c>
      <c r="AE438" s="20">
        <f t="shared" si="88"/>
        <v>8.1066666666666676E-2</v>
      </c>
      <c r="AF438" s="20">
        <f t="shared" si="89"/>
        <v>8.1066666666666676E-2</v>
      </c>
      <c r="AG438" s="20">
        <f t="shared" si="90"/>
        <v>8.1066666666666676E-2</v>
      </c>
      <c r="AH438" s="20">
        <f t="shared" si="91"/>
        <v>8.1066666666666676E-2</v>
      </c>
      <c r="AI438" s="20">
        <f t="shared" si="92"/>
        <v>8.1066666666666676E-2</v>
      </c>
      <c r="AJ438" s="21"/>
    </row>
    <row r="439" spans="2:36" x14ac:dyDescent="0.2">
      <c r="B439" s="16">
        <v>437</v>
      </c>
      <c r="C439" s="16" t="str">
        <f t="shared" ca="1" si="82"/>
        <v>IC1109</v>
      </c>
      <c r="D439" s="16" t="str">
        <f t="shared" ca="1" si="87"/>
        <v>发亮的玄铁法杖</v>
      </c>
      <c r="E439" s="16" t="str">
        <f t="shared" ca="1" si="83"/>
        <v>发亮的</v>
      </c>
      <c r="F439" s="16" t="str">
        <f t="shared" ca="1" si="84"/>
        <v>玄铁</v>
      </c>
      <c r="G439" s="16" t="str">
        <f t="shared" ca="1" si="85"/>
        <v>法杖</v>
      </c>
      <c r="H439" s="16" t="str">
        <f t="shared" si="94"/>
        <v>b</v>
      </c>
      <c r="I439" s="19" t="s">
        <v>26</v>
      </c>
      <c r="J439" s="3" t="s">
        <v>40</v>
      </c>
      <c r="K439" s="16">
        <f t="shared" si="86"/>
        <v>5</v>
      </c>
      <c r="L439" s="16">
        <f t="shared" si="93"/>
        <v>5</v>
      </c>
      <c r="M439" s="16">
        <f>[1]武器表!$I439</f>
        <v>88</v>
      </c>
      <c r="N439" s="16">
        <f>[1]武器表!$J439</f>
        <v>15</v>
      </c>
      <c r="O439" s="16">
        <f>[1]武器表!$K439</f>
        <v>15</v>
      </c>
      <c r="P439" s="16">
        <f>[1]武器表!$L439</f>
        <v>9</v>
      </c>
      <c r="Q439" s="16">
        <f>[1]武器表!$M439</f>
        <v>10</v>
      </c>
      <c r="R439" s="16">
        <f>[1]武器表!$N439</f>
        <v>36</v>
      </c>
      <c r="S439" s="16">
        <f>[1]武器表!$O439</f>
        <v>10</v>
      </c>
      <c r="T439" s="16">
        <f>[1]武器表!$P439</f>
        <v>6</v>
      </c>
      <c r="U439" s="20">
        <f>[1]武器表!$Q439</f>
        <v>0.03</v>
      </c>
      <c r="V439" s="20">
        <f>[1]武器表!$R439</f>
        <v>2.5000000000000001E-2</v>
      </c>
      <c r="W439" s="20">
        <f>[1]武器表!$S439</f>
        <v>0.01</v>
      </c>
      <c r="X439" s="20">
        <f>[1]武器表!$AB439</f>
        <v>0.126</v>
      </c>
      <c r="Y439" s="16">
        <f>[1]武器表!V439</f>
        <v>5</v>
      </c>
      <c r="Z439" s="16">
        <f>[1]武器表!W439</f>
        <v>7</v>
      </c>
      <c r="AA439" s="16">
        <f>[1]武器表!X439</f>
        <v>6</v>
      </c>
      <c r="AB439" s="16">
        <f>[1]武器表!Y439</f>
        <v>4</v>
      </c>
      <c r="AC439" s="16">
        <f>[1]武器表!Z439</f>
        <v>7</v>
      </c>
      <c r="AD439" s="16">
        <f>[1]武器表!AA439</f>
        <v>7</v>
      </c>
      <c r="AE439" s="20">
        <f t="shared" si="88"/>
        <v>0.1008</v>
      </c>
      <c r="AF439" s="20">
        <f t="shared" si="89"/>
        <v>0.1008</v>
      </c>
      <c r="AG439" s="20">
        <f t="shared" si="90"/>
        <v>0.1008</v>
      </c>
      <c r="AH439" s="20">
        <f t="shared" si="91"/>
        <v>0.1008</v>
      </c>
      <c r="AI439" s="20">
        <f t="shared" si="92"/>
        <v>0.1008</v>
      </c>
      <c r="AJ439" s="21"/>
    </row>
    <row r="440" spans="2:36" x14ac:dyDescent="0.2">
      <c r="B440" s="16">
        <v>438</v>
      </c>
      <c r="C440" s="16" t="str">
        <f t="shared" ca="1" si="82"/>
        <v>IC1121</v>
      </c>
      <c r="D440" s="16" t="str">
        <f t="shared" ca="1" si="87"/>
        <v>坚硬的塞尔塔法杖</v>
      </c>
      <c r="E440" s="16" t="str">
        <f t="shared" ca="1" si="83"/>
        <v>坚硬的</v>
      </c>
      <c r="F440" s="16" t="str">
        <f t="shared" ca="1" si="84"/>
        <v>塞尔塔</v>
      </c>
      <c r="G440" s="16" t="str">
        <f t="shared" ca="1" si="85"/>
        <v>法杖</v>
      </c>
      <c r="H440" s="16" t="str">
        <f t="shared" si="94"/>
        <v>b</v>
      </c>
      <c r="I440" s="19" t="s">
        <v>26</v>
      </c>
      <c r="J440" s="3" t="s">
        <v>40</v>
      </c>
      <c r="K440" s="16">
        <f t="shared" si="86"/>
        <v>5</v>
      </c>
      <c r="L440" s="16">
        <f t="shared" si="93"/>
        <v>6</v>
      </c>
      <c r="M440" s="16">
        <f>[1]武器表!$I440</f>
        <v>106</v>
      </c>
      <c r="N440" s="16">
        <f>[1]武器表!$J440</f>
        <v>18</v>
      </c>
      <c r="O440" s="16">
        <f>[1]武器表!$K440</f>
        <v>18</v>
      </c>
      <c r="P440" s="16">
        <f>[1]武器表!$L440</f>
        <v>11</v>
      </c>
      <c r="Q440" s="16">
        <f>[1]武器表!$M440</f>
        <v>12</v>
      </c>
      <c r="R440" s="16">
        <f>[1]武器表!$N440</f>
        <v>43</v>
      </c>
      <c r="S440" s="16">
        <f>[1]武器表!$O440</f>
        <v>12</v>
      </c>
      <c r="T440" s="16">
        <f>[1]武器表!$P440</f>
        <v>8</v>
      </c>
      <c r="U440" s="20">
        <f>[1]武器表!$Q440</f>
        <v>0.04</v>
      </c>
      <c r="V440" s="20">
        <f>[1]武器表!$R440</f>
        <v>0.03</v>
      </c>
      <c r="W440" s="20">
        <f>[1]武器表!$S440</f>
        <v>1.3333333333333332E-2</v>
      </c>
      <c r="X440" s="20">
        <f>[1]武器表!$AB440</f>
        <v>0.152</v>
      </c>
      <c r="Y440" s="16">
        <f>[1]武器表!V440</f>
        <v>6</v>
      </c>
      <c r="Z440" s="16">
        <f>[1]武器表!W440</f>
        <v>8</v>
      </c>
      <c r="AA440" s="16">
        <f>[1]武器表!X440</f>
        <v>7</v>
      </c>
      <c r="AB440" s="16">
        <f>[1]武器表!Y440</f>
        <v>5</v>
      </c>
      <c r="AC440" s="16">
        <f>[1]武器表!Z440</f>
        <v>8</v>
      </c>
      <c r="AD440" s="16">
        <f>[1]武器表!AA440</f>
        <v>8</v>
      </c>
      <c r="AE440" s="20">
        <f t="shared" si="88"/>
        <v>0.1216</v>
      </c>
      <c r="AF440" s="20">
        <f t="shared" si="89"/>
        <v>0.1216</v>
      </c>
      <c r="AG440" s="20">
        <f t="shared" si="90"/>
        <v>0.1216</v>
      </c>
      <c r="AH440" s="20">
        <f t="shared" si="91"/>
        <v>0.1216</v>
      </c>
      <c r="AI440" s="20">
        <f t="shared" si="92"/>
        <v>0.1216</v>
      </c>
      <c r="AJ440" s="21"/>
    </row>
    <row r="441" spans="2:36" x14ac:dyDescent="0.2">
      <c r="B441" s="16">
        <v>439</v>
      </c>
      <c r="C441" s="16" t="str">
        <f t="shared" ca="1" si="82"/>
        <v>IC1138</v>
      </c>
      <c r="D441" s="16" t="str">
        <f t="shared" ca="1" si="87"/>
        <v>凌厉的玄铁魔杖</v>
      </c>
      <c r="E441" s="16" t="str">
        <f t="shared" ca="1" si="83"/>
        <v>凌厉的</v>
      </c>
      <c r="F441" s="16" t="str">
        <f t="shared" ca="1" si="84"/>
        <v>玄铁</v>
      </c>
      <c r="G441" s="16" t="str">
        <f t="shared" ca="1" si="85"/>
        <v>魔杖</v>
      </c>
      <c r="H441" s="16" t="str">
        <f t="shared" si="94"/>
        <v>b</v>
      </c>
      <c r="I441" s="19" t="s">
        <v>26</v>
      </c>
      <c r="J441" s="3" t="s">
        <v>40</v>
      </c>
      <c r="K441" s="16">
        <f t="shared" si="86"/>
        <v>5</v>
      </c>
      <c r="L441" s="16">
        <f t="shared" si="93"/>
        <v>7</v>
      </c>
      <c r="M441" s="16">
        <f>[1]武器表!$I441</f>
        <v>123</v>
      </c>
      <c r="N441" s="16">
        <f>[1]武器表!$J441</f>
        <v>21</v>
      </c>
      <c r="O441" s="16">
        <f>[1]武器表!$K441</f>
        <v>21</v>
      </c>
      <c r="P441" s="16">
        <f>[1]武器表!$L441</f>
        <v>12</v>
      </c>
      <c r="Q441" s="16">
        <f>[1]武器表!$M441</f>
        <v>14</v>
      </c>
      <c r="R441" s="16">
        <f>[1]武器表!$N441</f>
        <v>50</v>
      </c>
      <c r="S441" s="16">
        <f>[1]武器表!$O441</f>
        <v>14</v>
      </c>
      <c r="T441" s="16">
        <f>[1]武器表!$P441</f>
        <v>9</v>
      </c>
      <c r="U441" s="20">
        <f>[1]武器表!$Q441</f>
        <v>4.4999999999999998E-2</v>
      </c>
      <c r="V441" s="20">
        <f>[1]武器表!$R441</f>
        <v>3.5000000000000003E-2</v>
      </c>
      <c r="W441" s="20">
        <f>[1]武器表!$S441</f>
        <v>1.4999999999999999E-2</v>
      </c>
      <c r="X441" s="20">
        <f>[1]武器表!$AB441</f>
        <v>0.17600000000000002</v>
      </c>
      <c r="Y441" s="16">
        <f>[1]武器表!V441</f>
        <v>7</v>
      </c>
      <c r="Z441" s="16">
        <f>[1]武器表!W441</f>
        <v>10</v>
      </c>
      <c r="AA441" s="16">
        <f>[1]武器表!X441</f>
        <v>8</v>
      </c>
      <c r="AB441" s="16">
        <f>[1]武器表!Y441</f>
        <v>6</v>
      </c>
      <c r="AC441" s="16">
        <f>[1]武器表!Z441</f>
        <v>10</v>
      </c>
      <c r="AD441" s="16">
        <f>[1]武器表!AA441</f>
        <v>10</v>
      </c>
      <c r="AE441" s="20">
        <f t="shared" si="88"/>
        <v>0.14080000000000001</v>
      </c>
      <c r="AF441" s="20">
        <f t="shared" si="89"/>
        <v>0.14080000000000001</v>
      </c>
      <c r="AG441" s="20">
        <f t="shared" si="90"/>
        <v>0.14080000000000001</v>
      </c>
      <c r="AH441" s="20">
        <f t="shared" si="91"/>
        <v>0.14080000000000001</v>
      </c>
      <c r="AI441" s="20">
        <f t="shared" si="92"/>
        <v>0.14080000000000001</v>
      </c>
      <c r="AJ441" s="21"/>
    </row>
    <row r="442" spans="2:36" x14ac:dyDescent="0.2">
      <c r="B442" s="16">
        <v>440</v>
      </c>
      <c r="C442" s="16" t="str">
        <f t="shared" ca="1" si="82"/>
        <v>IC1124</v>
      </c>
      <c r="D442" s="16" t="str">
        <f t="shared" ca="1" si="87"/>
        <v>凌厉的塞尔塔魔杖</v>
      </c>
      <c r="E442" s="16" t="str">
        <f t="shared" ca="1" si="83"/>
        <v>凌厉的</v>
      </c>
      <c r="F442" s="16" t="str">
        <f t="shared" ca="1" si="84"/>
        <v>塞尔塔</v>
      </c>
      <c r="G442" s="16" t="str">
        <f t="shared" ca="1" si="85"/>
        <v>魔杖</v>
      </c>
      <c r="H442" s="16" t="str">
        <f t="shared" si="94"/>
        <v>b</v>
      </c>
      <c r="I442" s="19" t="s">
        <v>26</v>
      </c>
      <c r="J442" s="3" t="s">
        <v>40</v>
      </c>
      <c r="K442" s="16">
        <f t="shared" si="86"/>
        <v>5</v>
      </c>
      <c r="L442" s="16">
        <f t="shared" si="93"/>
        <v>8</v>
      </c>
      <c r="M442" s="16">
        <f>[1]武器表!$I442</f>
        <v>141</v>
      </c>
      <c r="N442" s="16">
        <f>[1]武器表!$J442</f>
        <v>24</v>
      </c>
      <c r="O442" s="16">
        <f>[1]武器表!$K442</f>
        <v>24</v>
      </c>
      <c r="P442" s="16">
        <f>[1]武器表!$L442</f>
        <v>14</v>
      </c>
      <c r="Q442" s="16">
        <f>[1]武器表!$M442</f>
        <v>16</v>
      </c>
      <c r="R442" s="16">
        <f>[1]武器表!$N442</f>
        <v>58</v>
      </c>
      <c r="S442" s="16">
        <f>[1]武器表!$O442</f>
        <v>16</v>
      </c>
      <c r="T442" s="16">
        <f>[1]武器表!$P442</f>
        <v>10</v>
      </c>
      <c r="U442" s="20">
        <f>[1]武器表!$Q442</f>
        <v>0.05</v>
      </c>
      <c r="V442" s="20">
        <f>[1]武器表!$R442</f>
        <v>0.04</v>
      </c>
      <c r="W442" s="20">
        <f>[1]武器表!$S442</f>
        <v>1.6666666666666666E-2</v>
      </c>
      <c r="X442" s="20">
        <f>[1]武器表!$AB442</f>
        <v>0.20199999999999999</v>
      </c>
      <c r="Y442" s="16">
        <f>[1]武器表!V442</f>
        <v>8</v>
      </c>
      <c r="Z442" s="16">
        <f>[1]武器表!W442</f>
        <v>11</v>
      </c>
      <c r="AA442" s="16">
        <f>[1]武器表!X442</f>
        <v>10</v>
      </c>
      <c r="AB442" s="16">
        <f>[1]武器表!Y442</f>
        <v>7</v>
      </c>
      <c r="AC442" s="16">
        <f>[1]武器表!Z442</f>
        <v>11</v>
      </c>
      <c r="AD442" s="16">
        <f>[1]武器表!AA442</f>
        <v>11</v>
      </c>
      <c r="AE442" s="20">
        <f t="shared" si="88"/>
        <v>0.16159999999999999</v>
      </c>
      <c r="AF442" s="20">
        <f t="shared" si="89"/>
        <v>0.16159999999999999</v>
      </c>
      <c r="AG442" s="20">
        <f t="shared" si="90"/>
        <v>0.16159999999999999</v>
      </c>
      <c r="AH442" s="20">
        <f t="shared" si="91"/>
        <v>0.16159999999999999</v>
      </c>
      <c r="AI442" s="20">
        <f t="shared" si="92"/>
        <v>0.16159999999999999</v>
      </c>
      <c r="AJ442" s="21"/>
    </row>
    <row r="443" spans="2:36" x14ac:dyDescent="0.2">
      <c r="B443" s="16">
        <v>441</v>
      </c>
      <c r="C443" s="16" t="str">
        <f t="shared" ca="1" si="82"/>
        <v>IC1121</v>
      </c>
      <c r="D443" s="16" t="str">
        <f t="shared" ca="1" si="87"/>
        <v>初级的虚幻法杖</v>
      </c>
      <c r="E443" s="16" t="str">
        <f t="shared" ca="1" si="83"/>
        <v>初级的</v>
      </c>
      <c r="F443" s="16" t="str">
        <f t="shared" ca="1" si="84"/>
        <v>虚幻</v>
      </c>
      <c r="G443" s="16" t="str">
        <f t="shared" ca="1" si="85"/>
        <v>法杖</v>
      </c>
      <c r="H443" s="16" t="str">
        <f t="shared" si="94"/>
        <v>c</v>
      </c>
      <c r="I443" s="19" t="s">
        <v>26</v>
      </c>
      <c r="J443" s="3" t="s">
        <v>40</v>
      </c>
      <c r="K443" s="16">
        <f t="shared" si="86"/>
        <v>5</v>
      </c>
      <c r="L443" s="16">
        <f t="shared" si="93"/>
        <v>1</v>
      </c>
      <c r="M443" s="16">
        <f>[1]武器表!$I443</f>
        <v>20</v>
      </c>
      <c r="N443" s="16">
        <f>[1]武器表!$J443</f>
        <v>0</v>
      </c>
      <c r="O443" s="16">
        <f>[1]武器表!$K443</f>
        <v>0</v>
      </c>
      <c r="P443" s="16">
        <f>[1]武器表!$L443</f>
        <v>0</v>
      </c>
      <c r="Q443" s="16">
        <f>[1]武器表!$M443</f>
        <v>0</v>
      </c>
      <c r="R443" s="16">
        <f>[1]武器表!$N443</f>
        <v>0</v>
      </c>
      <c r="S443" s="16">
        <f>[1]武器表!$O443</f>
        <v>0</v>
      </c>
      <c r="T443" s="16">
        <f>[1]武器表!$P443</f>
        <v>0</v>
      </c>
      <c r="U443" s="20">
        <f>[1]武器表!$Q443</f>
        <v>0</v>
      </c>
      <c r="V443" s="20">
        <f>[1]武器表!$R443</f>
        <v>0</v>
      </c>
      <c r="W443" s="20">
        <f>[1]武器表!$S443</f>
        <v>0</v>
      </c>
      <c r="X443" s="20">
        <f>[1]武器表!$AB443</f>
        <v>0</v>
      </c>
      <c r="Y443" s="16">
        <f>[1]武器表!V443</f>
        <v>0</v>
      </c>
      <c r="Z443" s="16">
        <f>[1]武器表!W443</f>
        <v>0</v>
      </c>
      <c r="AA443" s="16">
        <f>[1]武器表!X443</f>
        <v>0</v>
      </c>
      <c r="AB443" s="16">
        <f>[1]武器表!Y443</f>
        <v>0</v>
      </c>
      <c r="AC443" s="16">
        <f>[1]武器表!Z443</f>
        <v>0</v>
      </c>
      <c r="AD443" s="16">
        <f>[1]武器表!AA443</f>
        <v>0</v>
      </c>
      <c r="AE443" s="20">
        <f t="shared" si="88"/>
        <v>0</v>
      </c>
      <c r="AF443" s="20">
        <f t="shared" si="89"/>
        <v>0</v>
      </c>
      <c r="AG443" s="20">
        <f t="shared" si="90"/>
        <v>0</v>
      </c>
      <c r="AH443" s="20">
        <f t="shared" si="91"/>
        <v>0</v>
      </c>
      <c r="AI443" s="20">
        <f t="shared" si="92"/>
        <v>0</v>
      </c>
      <c r="AJ443" s="21"/>
    </row>
    <row r="444" spans="2:36" x14ac:dyDescent="0.2">
      <c r="B444" s="16">
        <v>442</v>
      </c>
      <c r="C444" s="16" t="str">
        <f t="shared" ca="1" si="82"/>
        <v>IC1128</v>
      </c>
      <c r="D444" s="16" t="str">
        <f t="shared" ca="1" si="87"/>
        <v>普通的青铜权杖</v>
      </c>
      <c r="E444" s="16" t="str">
        <f t="shared" ca="1" si="83"/>
        <v>普通的</v>
      </c>
      <c r="F444" s="16" t="str">
        <f t="shared" ca="1" si="84"/>
        <v>青铜</v>
      </c>
      <c r="G444" s="16" t="str">
        <f t="shared" ca="1" si="85"/>
        <v>权杖</v>
      </c>
      <c r="H444" s="16" t="str">
        <f t="shared" si="94"/>
        <v>c</v>
      </c>
      <c r="I444" s="19" t="s">
        <v>26</v>
      </c>
      <c r="J444" s="3" t="s">
        <v>40</v>
      </c>
      <c r="K444" s="16">
        <f t="shared" si="86"/>
        <v>5</v>
      </c>
      <c r="L444" s="16">
        <f t="shared" si="93"/>
        <v>2</v>
      </c>
      <c r="M444" s="16">
        <f>[1]武器表!$I444</f>
        <v>40</v>
      </c>
      <c r="N444" s="16">
        <f>[1]武器表!$J444</f>
        <v>0</v>
      </c>
      <c r="O444" s="16">
        <f>[1]武器表!$K444</f>
        <v>0</v>
      </c>
      <c r="P444" s="16">
        <f>[1]武器表!$L444</f>
        <v>0</v>
      </c>
      <c r="Q444" s="16">
        <f>[1]武器表!$M444</f>
        <v>0</v>
      </c>
      <c r="R444" s="16">
        <f>[1]武器表!$N444</f>
        <v>0</v>
      </c>
      <c r="S444" s="16">
        <f>[1]武器表!$O444</f>
        <v>0</v>
      </c>
      <c r="T444" s="16">
        <f>[1]武器表!$P444</f>
        <v>0</v>
      </c>
      <c r="U444" s="20">
        <f>[1]武器表!$Q444</f>
        <v>0</v>
      </c>
      <c r="V444" s="20">
        <f>[1]武器表!$R444</f>
        <v>0</v>
      </c>
      <c r="W444" s="20">
        <f>[1]武器表!$S444</f>
        <v>0</v>
      </c>
      <c r="X444" s="20">
        <f>[1]武器表!$AB444</f>
        <v>0</v>
      </c>
      <c r="Y444" s="16">
        <f>[1]武器表!V444</f>
        <v>0</v>
      </c>
      <c r="Z444" s="16">
        <f>[1]武器表!W444</f>
        <v>0</v>
      </c>
      <c r="AA444" s="16">
        <f>[1]武器表!X444</f>
        <v>0</v>
      </c>
      <c r="AB444" s="16">
        <f>[1]武器表!Y444</f>
        <v>0</v>
      </c>
      <c r="AC444" s="16">
        <f>[1]武器表!Z444</f>
        <v>0</v>
      </c>
      <c r="AD444" s="16">
        <f>[1]武器表!AA444</f>
        <v>0</v>
      </c>
      <c r="AE444" s="20">
        <f t="shared" si="88"/>
        <v>0</v>
      </c>
      <c r="AF444" s="20">
        <f t="shared" si="89"/>
        <v>0</v>
      </c>
      <c r="AG444" s="20">
        <f t="shared" si="90"/>
        <v>0</v>
      </c>
      <c r="AH444" s="20">
        <f t="shared" si="91"/>
        <v>0</v>
      </c>
      <c r="AI444" s="20">
        <f t="shared" si="92"/>
        <v>0</v>
      </c>
      <c r="AJ444" s="21"/>
    </row>
    <row r="445" spans="2:36" x14ac:dyDescent="0.2">
      <c r="B445" s="16">
        <v>443</v>
      </c>
      <c r="C445" s="16" t="str">
        <f t="shared" ca="1" si="82"/>
        <v>IC1121</v>
      </c>
      <c r="D445" s="16" t="str">
        <f t="shared" ca="1" si="87"/>
        <v>初级的颓废权杖</v>
      </c>
      <c r="E445" s="16" t="str">
        <f t="shared" ca="1" si="83"/>
        <v>初级的</v>
      </c>
      <c r="F445" s="16" t="str">
        <f t="shared" ca="1" si="84"/>
        <v>颓废</v>
      </c>
      <c r="G445" s="16" t="str">
        <f t="shared" ca="1" si="85"/>
        <v>权杖</v>
      </c>
      <c r="H445" s="16" t="str">
        <f t="shared" si="94"/>
        <v>c</v>
      </c>
      <c r="I445" s="19" t="s">
        <v>26</v>
      </c>
      <c r="J445" s="3" t="s">
        <v>40</v>
      </c>
      <c r="K445" s="16">
        <f t="shared" si="86"/>
        <v>5</v>
      </c>
      <c r="L445" s="16">
        <f t="shared" si="93"/>
        <v>3</v>
      </c>
      <c r="M445" s="16">
        <f>[1]武器表!$I445</f>
        <v>60</v>
      </c>
      <c r="N445" s="16">
        <f>[1]武器表!$J445</f>
        <v>0</v>
      </c>
      <c r="O445" s="16">
        <f>[1]武器表!$K445</f>
        <v>0</v>
      </c>
      <c r="P445" s="16">
        <f>[1]武器表!$L445</f>
        <v>0</v>
      </c>
      <c r="Q445" s="16">
        <f>[1]武器表!$M445</f>
        <v>0</v>
      </c>
      <c r="R445" s="16">
        <f>[1]武器表!$N445</f>
        <v>0</v>
      </c>
      <c r="S445" s="16">
        <f>[1]武器表!$O445</f>
        <v>0</v>
      </c>
      <c r="T445" s="16">
        <f>[1]武器表!$P445</f>
        <v>0</v>
      </c>
      <c r="U445" s="20">
        <f>[1]武器表!$Q445</f>
        <v>0</v>
      </c>
      <c r="V445" s="20">
        <f>[1]武器表!$R445</f>
        <v>0</v>
      </c>
      <c r="W445" s="20">
        <f>[1]武器表!$S445</f>
        <v>0</v>
      </c>
      <c r="X445" s="20">
        <f>[1]武器表!$AB445</f>
        <v>0</v>
      </c>
      <c r="Y445" s="16">
        <f>[1]武器表!V445</f>
        <v>0</v>
      </c>
      <c r="Z445" s="16">
        <f>[1]武器表!W445</f>
        <v>0</v>
      </c>
      <c r="AA445" s="16">
        <f>[1]武器表!X445</f>
        <v>0</v>
      </c>
      <c r="AB445" s="16">
        <f>[1]武器表!Y445</f>
        <v>0</v>
      </c>
      <c r="AC445" s="16">
        <f>[1]武器表!Z445</f>
        <v>0</v>
      </c>
      <c r="AD445" s="16">
        <f>[1]武器表!AA445</f>
        <v>0</v>
      </c>
      <c r="AE445" s="20">
        <f t="shared" si="88"/>
        <v>0</v>
      </c>
      <c r="AF445" s="20">
        <f t="shared" si="89"/>
        <v>0</v>
      </c>
      <c r="AG445" s="20">
        <f t="shared" si="90"/>
        <v>0</v>
      </c>
      <c r="AH445" s="20">
        <f t="shared" si="91"/>
        <v>0</v>
      </c>
      <c r="AI445" s="20">
        <f t="shared" si="92"/>
        <v>0</v>
      </c>
      <c r="AJ445" s="21"/>
    </row>
    <row r="446" spans="2:36" x14ac:dyDescent="0.2">
      <c r="B446" s="16">
        <v>444</v>
      </c>
      <c r="C446" s="16" t="str">
        <f t="shared" ca="1" si="82"/>
        <v>IC1156</v>
      </c>
      <c r="D446" s="16" t="str">
        <f t="shared" ca="1" si="87"/>
        <v>一般的卡尼亚魔杖</v>
      </c>
      <c r="E446" s="16" t="str">
        <f t="shared" ca="1" si="83"/>
        <v>一般的</v>
      </c>
      <c r="F446" s="16" t="str">
        <f t="shared" ca="1" si="84"/>
        <v>卡尼亚</v>
      </c>
      <c r="G446" s="16" t="str">
        <f t="shared" ca="1" si="85"/>
        <v>魔杖</v>
      </c>
      <c r="H446" s="16" t="str">
        <f t="shared" si="94"/>
        <v>c</v>
      </c>
      <c r="I446" s="19" t="s">
        <v>26</v>
      </c>
      <c r="J446" s="3" t="s">
        <v>40</v>
      </c>
      <c r="K446" s="16">
        <f t="shared" si="86"/>
        <v>5</v>
      </c>
      <c r="L446" s="16">
        <f t="shared" si="93"/>
        <v>4</v>
      </c>
      <c r="M446" s="16">
        <f>[1]武器表!$I446</f>
        <v>80</v>
      </c>
      <c r="N446" s="16">
        <f>[1]武器表!$J446</f>
        <v>0</v>
      </c>
      <c r="O446" s="16">
        <f>[1]武器表!$K446</f>
        <v>0</v>
      </c>
      <c r="P446" s="16">
        <f>[1]武器表!$L446</f>
        <v>0</v>
      </c>
      <c r="Q446" s="16">
        <f>[1]武器表!$M446</f>
        <v>0</v>
      </c>
      <c r="R446" s="16">
        <f>[1]武器表!$N446</f>
        <v>0</v>
      </c>
      <c r="S446" s="16">
        <f>[1]武器表!$O446</f>
        <v>0</v>
      </c>
      <c r="T446" s="16">
        <f>[1]武器表!$P446</f>
        <v>0</v>
      </c>
      <c r="U446" s="20">
        <f>[1]武器表!$Q446</f>
        <v>0</v>
      </c>
      <c r="V446" s="20">
        <f>[1]武器表!$R446</f>
        <v>0</v>
      </c>
      <c r="W446" s="20">
        <f>[1]武器表!$S446</f>
        <v>0</v>
      </c>
      <c r="X446" s="20">
        <f>[1]武器表!$AB446</f>
        <v>0</v>
      </c>
      <c r="Y446" s="16">
        <f>[1]武器表!V446</f>
        <v>0</v>
      </c>
      <c r="Z446" s="16">
        <f>[1]武器表!W446</f>
        <v>0</v>
      </c>
      <c r="AA446" s="16">
        <f>[1]武器表!X446</f>
        <v>0</v>
      </c>
      <c r="AB446" s="16">
        <f>[1]武器表!Y446</f>
        <v>0</v>
      </c>
      <c r="AC446" s="16">
        <f>[1]武器表!Z446</f>
        <v>0</v>
      </c>
      <c r="AD446" s="16">
        <f>[1]武器表!AA446</f>
        <v>0</v>
      </c>
      <c r="AE446" s="20">
        <f t="shared" si="88"/>
        <v>0</v>
      </c>
      <c r="AF446" s="20">
        <f t="shared" si="89"/>
        <v>0</v>
      </c>
      <c r="AG446" s="20">
        <f t="shared" si="90"/>
        <v>0</v>
      </c>
      <c r="AH446" s="20">
        <f t="shared" si="91"/>
        <v>0</v>
      </c>
      <c r="AI446" s="20">
        <f t="shared" si="92"/>
        <v>0</v>
      </c>
      <c r="AJ446" s="21"/>
    </row>
    <row r="447" spans="2:36" x14ac:dyDescent="0.2">
      <c r="B447" s="16">
        <v>445</v>
      </c>
      <c r="C447" s="16" t="str">
        <f t="shared" ca="1" si="82"/>
        <v>IC1128</v>
      </c>
      <c r="D447" s="16" t="str">
        <f t="shared" ca="1" si="87"/>
        <v>普通的女神法杖</v>
      </c>
      <c r="E447" s="16" t="str">
        <f t="shared" ca="1" si="83"/>
        <v>普通的</v>
      </c>
      <c r="F447" s="16" t="str">
        <f t="shared" ca="1" si="84"/>
        <v>女神</v>
      </c>
      <c r="G447" s="16" t="str">
        <f t="shared" ca="1" si="85"/>
        <v>法杖</v>
      </c>
      <c r="H447" s="16" t="str">
        <f t="shared" si="94"/>
        <v>c</v>
      </c>
      <c r="I447" s="19" t="s">
        <v>26</v>
      </c>
      <c r="J447" s="3" t="s">
        <v>40</v>
      </c>
      <c r="K447" s="16">
        <f t="shared" si="86"/>
        <v>5</v>
      </c>
      <c r="L447" s="16">
        <f t="shared" si="93"/>
        <v>5</v>
      </c>
      <c r="M447" s="16">
        <f>[1]武器表!$I447</f>
        <v>101</v>
      </c>
      <c r="N447" s="16">
        <f>[1]武器表!$J447</f>
        <v>0</v>
      </c>
      <c r="O447" s="16">
        <f>[1]武器表!$K447</f>
        <v>0</v>
      </c>
      <c r="P447" s="16">
        <f>[1]武器表!$L447</f>
        <v>0</v>
      </c>
      <c r="Q447" s="16">
        <f>[1]武器表!$M447</f>
        <v>0</v>
      </c>
      <c r="R447" s="16">
        <f>[1]武器表!$N447</f>
        <v>0</v>
      </c>
      <c r="S447" s="16">
        <f>[1]武器表!$O447</f>
        <v>0</v>
      </c>
      <c r="T447" s="16">
        <f>[1]武器表!$P447</f>
        <v>0</v>
      </c>
      <c r="U447" s="20">
        <f>[1]武器表!$Q447</f>
        <v>0</v>
      </c>
      <c r="V447" s="20">
        <f>[1]武器表!$R447</f>
        <v>0</v>
      </c>
      <c r="W447" s="20">
        <f>[1]武器表!$S447</f>
        <v>0</v>
      </c>
      <c r="X447" s="20">
        <f>[1]武器表!$AB447</f>
        <v>0</v>
      </c>
      <c r="Y447" s="16">
        <f>[1]武器表!V447</f>
        <v>0</v>
      </c>
      <c r="Z447" s="16">
        <f>[1]武器表!W447</f>
        <v>0</v>
      </c>
      <c r="AA447" s="16">
        <f>[1]武器表!X447</f>
        <v>0</v>
      </c>
      <c r="AB447" s="16">
        <f>[1]武器表!Y447</f>
        <v>0</v>
      </c>
      <c r="AC447" s="16">
        <f>[1]武器表!Z447</f>
        <v>0</v>
      </c>
      <c r="AD447" s="16">
        <f>[1]武器表!AA447</f>
        <v>0</v>
      </c>
      <c r="AE447" s="20">
        <f t="shared" si="88"/>
        <v>0</v>
      </c>
      <c r="AF447" s="20">
        <f t="shared" si="89"/>
        <v>0</v>
      </c>
      <c r="AG447" s="20">
        <f t="shared" si="90"/>
        <v>0</v>
      </c>
      <c r="AH447" s="20">
        <f t="shared" si="91"/>
        <v>0</v>
      </c>
      <c r="AI447" s="20">
        <f t="shared" si="92"/>
        <v>0</v>
      </c>
      <c r="AJ447" s="21"/>
    </row>
    <row r="448" spans="2:36" x14ac:dyDescent="0.2">
      <c r="B448" s="16">
        <v>446</v>
      </c>
      <c r="C448" s="16" t="str">
        <f t="shared" ca="1" si="82"/>
        <v>IC1124</v>
      </c>
      <c r="D448" s="16" t="str">
        <f t="shared" ca="1" si="87"/>
        <v>普通的忏悔魔杖</v>
      </c>
      <c r="E448" s="16" t="str">
        <f t="shared" ca="1" si="83"/>
        <v>普通的</v>
      </c>
      <c r="F448" s="16" t="str">
        <f t="shared" ca="1" si="84"/>
        <v>忏悔</v>
      </c>
      <c r="G448" s="16" t="str">
        <f t="shared" ca="1" si="85"/>
        <v>魔杖</v>
      </c>
      <c r="H448" s="16" t="str">
        <f t="shared" si="94"/>
        <v>c</v>
      </c>
      <c r="I448" s="19" t="s">
        <v>26</v>
      </c>
      <c r="J448" s="3" t="s">
        <v>40</v>
      </c>
      <c r="K448" s="16">
        <f t="shared" si="86"/>
        <v>5</v>
      </c>
      <c r="L448" s="16">
        <f t="shared" si="93"/>
        <v>6</v>
      </c>
      <c r="M448" s="16">
        <f>[1]武器表!$I448</f>
        <v>121</v>
      </c>
      <c r="N448" s="16">
        <f>[1]武器表!$J448</f>
        <v>0</v>
      </c>
      <c r="O448" s="16">
        <f>[1]武器表!$K448</f>
        <v>0</v>
      </c>
      <c r="P448" s="16">
        <f>[1]武器表!$L448</f>
        <v>0</v>
      </c>
      <c r="Q448" s="16">
        <f>[1]武器表!$M448</f>
        <v>0</v>
      </c>
      <c r="R448" s="16">
        <f>[1]武器表!$N448</f>
        <v>0</v>
      </c>
      <c r="S448" s="16">
        <f>[1]武器表!$O448</f>
        <v>0</v>
      </c>
      <c r="T448" s="16">
        <f>[1]武器表!$P448</f>
        <v>0</v>
      </c>
      <c r="U448" s="20">
        <f>[1]武器表!$Q448</f>
        <v>0</v>
      </c>
      <c r="V448" s="20">
        <f>[1]武器表!$R448</f>
        <v>0</v>
      </c>
      <c r="W448" s="20">
        <f>[1]武器表!$S448</f>
        <v>0</v>
      </c>
      <c r="X448" s="20">
        <f>[1]武器表!$AB448</f>
        <v>0</v>
      </c>
      <c r="Y448" s="16">
        <f>[1]武器表!V448</f>
        <v>0</v>
      </c>
      <c r="Z448" s="16">
        <f>[1]武器表!W448</f>
        <v>0</v>
      </c>
      <c r="AA448" s="16">
        <f>[1]武器表!X448</f>
        <v>0</v>
      </c>
      <c r="AB448" s="16">
        <f>[1]武器表!Y448</f>
        <v>0</v>
      </c>
      <c r="AC448" s="16">
        <f>[1]武器表!Z448</f>
        <v>0</v>
      </c>
      <c r="AD448" s="16">
        <f>[1]武器表!AA448</f>
        <v>0</v>
      </c>
      <c r="AE448" s="20">
        <f t="shared" si="88"/>
        <v>0</v>
      </c>
      <c r="AF448" s="20">
        <f t="shared" si="89"/>
        <v>0</v>
      </c>
      <c r="AG448" s="20">
        <f t="shared" si="90"/>
        <v>0</v>
      </c>
      <c r="AH448" s="20">
        <f t="shared" si="91"/>
        <v>0</v>
      </c>
      <c r="AI448" s="20">
        <f t="shared" si="92"/>
        <v>0</v>
      </c>
      <c r="AJ448" s="21"/>
    </row>
    <row r="449" spans="2:36" x14ac:dyDescent="0.2">
      <c r="B449" s="16">
        <v>447</v>
      </c>
      <c r="C449" s="16" t="str">
        <f t="shared" ca="1" si="82"/>
        <v>IC1124</v>
      </c>
      <c r="D449" s="16" t="str">
        <f t="shared" ca="1" si="87"/>
        <v>初级的颓废魔杖</v>
      </c>
      <c r="E449" s="16" t="str">
        <f t="shared" ca="1" si="83"/>
        <v>初级的</v>
      </c>
      <c r="F449" s="16" t="str">
        <f t="shared" ca="1" si="84"/>
        <v>颓废</v>
      </c>
      <c r="G449" s="16" t="str">
        <f t="shared" ca="1" si="85"/>
        <v>魔杖</v>
      </c>
      <c r="H449" s="16" t="str">
        <f t="shared" si="94"/>
        <v>c</v>
      </c>
      <c r="I449" s="19" t="s">
        <v>26</v>
      </c>
      <c r="J449" s="3" t="s">
        <v>40</v>
      </c>
      <c r="K449" s="16">
        <f t="shared" si="86"/>
        <v>5</v>
      </c>
      <c r="L449" s="16">
        <f t="shared" si="93"/>
        <v>7</v>
      </c>
      <c r="M449" s="16">
        <f>[1]武器表!$I449</f>
        <v>141</v>
      </c>
      <c r="N449" s="16">
        <f>[1]武器表!$J449</f>
        <v>0</v>
      </c>
      <c r="O449" s="16">
        <f>[1]武器表!$K449</f>
        <v>0</v>
      </c>
      <c r="P449" s="16">
        <f>[1]武器表!$L449</f>
        <v>0</v>
      </c>
      <c r="Q449" s="16">
        <f>[1]武器表!$M449</f>
        <v>0</v>
      </c>
      <c r="R449" s="16">
        <f>[1]武器表!$N449</f>
        <v>0</v>
      </c>
      <c r="S449" s="16">
        <f>[1]武器表!$O449</f>
        <v>0</v>
      </c>
      <c r="T449" s="16">
        <f>[1]武器表!$P449</f>
        <v>0</v>
      </c>
      <c r="U449" s="20">
        <f>[1]武器表!$Q449</f>
        <v>0</v>
      </c>
      <c r="V449" s="20">
        <f>[1]武器表!$R449</f>
        <v>0</v>
      </c>
      <c r="W449" s="20">
        <f>[1]武器表!$S449</f>
        <v>0</v>
      </c>
      <c r="X449" s="20">
        <f>[1]武器表!$AB449</f>
        <v>0</v>
      </c>
      <c r="Y449" s="16">
        <f>[1]武器表!V449</f>
        <v>0</v>
      </c>
      <c r="Z449" s="16">
        <f>[1]武器表!W449</f>
        <v>0</v>
      </c>
      <c r="AA449" s="16">
        <f>[1]武器表!X449</f>
        <v>0</v>
      </c>
      <c r="AB449" s="16">
        <f>[1]武器表!Y449</f>
        <v>0</v>
      </c>
      <c r="AC449" s="16">
        <f>[1]武器表!Z449</f>
        <v>0</v>
      </c>
      <c r="AD449" s="16">
        <f>[1]武器表!AA449</f>
        <v>0</v>
      </c>
      <c r="AE449" s="20">
        <f t="shared" si="88"/>
        <v>0</v>
      </c>
      <c r="AF449" s="20">
        <f t="shared" si="89"/>
        <v>0</v>
      </c>
      <c r="AG449" s="20">
        <f t="shared" si="90"/>
        <v>0</v>
      </c>
      <c r="AH449" s="20">
        <f t="shared" si="91"/>
        <v>0</v>
      </c>
      <c r="AI449" s="20">
        <f t="shared" si="92"/>
        <v>0</v>
      </c>
      <c r="AJ449" s="21"/>
    </row>
    <row r="450" spans="2:36" x14ac:dyDescent="0.2">
      <c r="B450" s="16">
        <v>448</v>
      </c>
      <c r="C450" s="16" t="str">
        <f t="shared" ca="1" si="82"/>
        <v>IC1123</v>
      </c>
      <c r="D450" s="16" t="str">
        <f t="shared" ca="1" si="87"/>
        <v>普通的颓废权杖</v>
      </c>
      <c r="E450" s="16" t="str">
        <f t="shared" ca="1" si="83"/>
        <v>普通的</v>
      </c>
      <c r="F450" s="16" t="str">
        <f t="shared" ca="1" si="84"/>
        <v>颓废</v>
      </c>
      <c r="G450" s="16" t="str">
        <f t="shared" ca="1" si="85"/>
        <v>权杖</v>
      </c>
      <c r="H450" s="16" t="str">
        <f t="shared" si="94"/>
        <v>c</v>
      </c>
      <c r="I450" s="19" t="s">
        <v>26</v>
      </c>
      <c r="J450" s="3" t="s">
        <v>40</v>
      </c>
      <c r="K450" s="16">
        <f t="shared" si="86"/>
        <v>5</v>
      </c>
      <c r="L450" s="16">
        <f t="shared" si="93"/>
        <v>8</v>
      </c>
      <c r="M450" s="16">
        <f>[1]武器表!$I450</f>
        <v>161</v>
      </c>
      <c r="N450" s="16">
        <f>[1]武器表!$J450</f>
        <v>0</v>
      </c>
      <c r="O450" s="16">
        <f>[1]武器表!$K450</f>
        <v>0</v>
      </c>
      <c r="P450" s="16">
        <f>[1]武器表!$L450</f>
        <v>0</v>
      </c>
      <c r="Q450" s="16">
        <f>[1]武器表!$M450</f>
        <v>0</v>
      </c>
      <c r="R450" s="16">
        <f>[1]武器表!$N450</f>
        <v>0</v>
      </c>
      <c r="S450" s="16">
        <f>[1]武器表!$O450</f>
        <v>0</v>
      </c>
      <c r="T450" s="16">
        <f>[1]武器表!$P450</f>
        <v>0</v>
      </c>
      <c r="U450" s="20">
        <f>[1]武器表!$Q450</f>
        <v>0</v>
      </c>
      <c r="V450" s="20">
        <f>[1]武器表!$R450</f>
        <v>0</v>
      </c>
      <c r="W450" s="20">
        <f>[1]武器表!$S450</f>
        <v>0</v>
      </c>
      <c r="X450" s="20">
        <f>[1]武器表!$AB450</f>
        <v>0</v>
      </c>
      <c r="Y450" s="16">
        <f>[1]武器表!V450</f>
        <v>0</v>
      </c>
      <c r="Z450" s="16">
        <f>[1]武器表!W450</f>
        <v>0</v>
      </c>
      <c r="AA450" s="16">
        <f>[1]武器表!X450</f>
        <v>0</v>
      </c>
      <c r="AB450" s="16">
        <f>[1]武器表!Y450</f>
        <v>0</v>
      </c>
      <c r="AC450" s="16">
        <f>[1]武器表!Z450</f>
        <v>0</v>
      </c>
      <c r="AD450" s="16">
        <f>[1]武器表!AA450</f>
        <v>0</v>
      </c>
      <c r="AE450" s="20">
        <f t="shared" si="88"/>
        <v>0</v>
      </c>
      <c r="AF450" s="20">
        <f t="shared" si="89"/>
        <v>0</v>
      </c>
      <c r="AG450" s="20">
        <f t="shared" si="90"/>
        <v>0</v>
      </c>
      <c r="AH450" s="20">
        <f t="shared" si="91"/>
        <v>0</v>
      </c>
      <c r="AI450" s="20">
        <f t="shared" si="92"/>
        <v>0</v>
      </c>
      <c r="AJ450" s="21"/>
    </row>
    <row r="451" spans="2:36" x14ac:dyDescent="0.2">
      <c r="B451" s="16">
        <v>449</v>
      </c>
      <c r="C451" s="16" t="str">
        <f t="shared" ref="C451:C514" ca="1" si="95">VLOOKUP((VLOOKUP(J451,weaponn1,2,FALSE)&amp;INT(RAND()*(9-1)+1)),imge1,4,FALSE)</f>
        <v>IC1760</v>
      </c>
      <c r="D451" s="16" t="str">
        <f t="shared" ca="1" si="87"/>
        <v>璀璨的遗迹毒爪</v>
      </c>
      <c r="E451" s="16" t="str">
        <f t="shared" ref="E451:E514" ca="1" si="96">VLOOKUP(H451,weapon3,INT(RAND()*(6-2)+2),FALSE)</f>
        <v>璀璨的</v>
      </c>
      <c r="F451" s="16" t="str">
        <f t="shared" ref="F451:F514" ca="1" si="97">VLOOKUP(INT(RAND()*(21-1)+1),weapon4,2,FALSE)</f>
        <v>遗迹</v>
      </c>
      <c r="G451" s="16" t="str">
        <f t="shared" ref="G451:G514" ca="1" si="98">VLOOKUP(J451,weapon2,INT(RAND()*(5-2)+2),FALSE)</f>
        <v>毒爪</v>
      </c>
      <c r="H451" s="16" t="str">
        <f t="shared" si="94"/>
        <v>s</v>
      </c>
      <c r="I451" s="19" t="s">
        <v>26</v>
      </c>
      <c r="J451" s="3" t="s">
        <v>41</v>
      </c>
      <c r="K451" s="16">
        <f t="shared" ref="K451:K514" si="99">VLOOKUP(J451,profession1,5,FALSE)</f>
        <v>9</v>
      </c>
      <c r="L451" s="16">
        <f t="shared" si="93"/>
        <v>1</v>
      </c>
      <c r="M451" s="16">
        <f>[1]武器表!$I451</f>
        <v>25</v>
      </c>
      <c r="N451" s="16">
        <f>[1]武器表!$J451</f>
        <v>11</v>
      </c>
      <c r="O451" s="16">
        <f>[1]武器表!$K451</f>
        <v>8</v>
      </c>
      <c r="P451" s="16">
        <f>[1]武器表!$L451</f>
        <v>8</v>
      </c>
      <c r="Q451" s="16">
        <f>[1]武器表!$M451</f>
        <v>8</v>
      </c>
      <c r="R451" s="16">
        <f>[1]武器表!$N451</f>
        <v>9</v>
      </c>
      <c r="S451" s="16">
        <f>[1]武器表!$O451</f>
        <v>8</v>
      </c>
      <c r="T451" s="16">
        <f>[1]武器表!$P451</f>
        <v>4</v>
      </c>
      <c r="U451" s="20">
        <f>[1]武器表!$Q451</f>
        <v>0.02</v>
      </c>
      <c r="V451" s="20">
        <f>[1]武器表!$R451</f>
        <v>0.02</v>
      </c>
      <c r="W451" s="20">
        <f>[1]武器表!$S451</f>
        <v>6.6666666666666662E-3</v>
      </c>
      <c r="X451" s="20">
        <f>[1]武器表!$AB451</f>
        <v>0.08</v>
      </c>
      <c r="Y451" s="16">
        <f>[1]武器表!V451</f>
        <v>4</v>
      </c>
      <c r="Z451" s="16">
        <f>[1]武器表!W451</f>
        <v>5</v>
      </c>
      <c r="AA451" s="16">
        <f>[1]武器表!X451</f>
        <v>4</v>
      </c>
      <c r="AB451" s="16">
        <f>[1]武器表!Y451</f>
        <v>3</v>
      </c>
      <c r="AC451" s="16">
        <f>[1]武器表!Z451</f>
        <v>4</v>
      </c>
      <c r="AD451" s="16">
        <f>[1]武器表!AA451</f>
        <v>3</v>
      </c>
      <c r="AE451" s="20">
        <f t="shared" si="88"/>
        <v>6.4000000000000001E-2</v>
      </c>
      <c r="AF451" s="20">
        <f t="shared" si="89"/>
        <v>6.4000000000000001E-2</v>
      </c>
      <c r="AG451" s="20">
        <f t="shared" si="90"/>
        <v>6.4000000000000001E-2</v>
      </c>
      <c r="AH451" s="20">
        <f t="shared" si="91"/>
        <v>6.4000000000000001E-2</v>
      </c>
      <c r="AI451" s="20">
        <f t="shared" si="92"/>
        <v>6.4000000000000001E-2</v>
      </c>
      <c r="AJ451" s="21"/>
    </row>
    <row r="452" spans="2:36" x14ac:dyDescent="0.2">
      <c r="B452" s="16">
        <v>450</v>
      </c>
      <c r="C452" s="16" t="str">
        <f t="shared" ca="1" si="95"/>
        <v>IC1776</v>
      </c>
      <c r="D452" s="16" t="str">
        <f t="shared" ref="D452:D515" ca="1" si="100">E452&amp;F452&amp;G452</f>
        <v>神秘的塞尔塔爪</v>
      </c>
      <c r="E452" s="16" t="str">
        <f t="shared" ca="1" si="96"/>
        <v>神秘的</v>
      </c>
      <c r="F452" s="16" t="str">
        <f t="shared" ca="1" si="97"/>
        <v>塞尔塔</v>
      </c>
      <c r="G452" s="16" t="str">
        <f t="shared" ca="1" si="98"/>
        <v>爪</v>
      </c>
      <c r="H452" s="16" t="str">
        <f t="shared" si="94"/>
        <v>s</v>
      </c>
      <c r="I452" s="19" t="s">
        <v>26</v>
      </c>
      <c r="J452" s="3" t="s">
        <v>41</v>
      </c>
      <c r="K452" s="16">
        <f t="shared" si="99"/>
        <v>9</v>
      </c>
      <c r="L452" s="16">
        <f t="shared" si="93"/>
        <v>2</v>
      </c>
      <c r="M452" s="16">
        <f>[1]武器表!$I452</f>
        <v>50</v>
      </c>
      <c r="N452" s="16">
        <f>[1]武器表!$J452</f>
        <v>22</v>
      </c>
      <c r="O452" s="16">
        <f>[1]武器表!$K452</f>
        <v>15</v>
      </c>
      <c r="P452" s="16">
        <f>[1]武器表!$L452</f>
        <v>15</v>
      </c>
      <c r="Q452" s="16">
        <f>[1]武器表!$M452</f>
        <v>15</v>
      </c>
      <c r="R452" s="16">
        <f>[1]武器表!$N452</f>
        <v>18</v>
      </c>
      <c r="S452" s="16">
        <f>[1]武器表!$O452</f>
        <v>16</v>
      </c>
      <c r="T452" s="16">
        <f>[1]武器表!$P452</f>
        <v>8</v>
      </c>
      <c r="U452" s="20">
        <f>[1]武器表!$Q452</f>
        <v>0.04</v>
      </c>
      <c r="V452" s="20">
        <f>[1]武器表!$R452</f>
        <v>0.04</v>
      </c>
      <c r="W452" s="20">
        <f>[1]武器表!$S452</f>
        <v>1.3333333333333332E-2</v>
      </c>
      <c r="X452" s="20">
        <f>[1]武器表!$AB452</f>
        <v>0.106</v>
      </c>
      <c r="Y452" s="16">
        <f>[1]武器表!V452</f>
        <v>9</v>
      </c>
      <c r="Z452" s="16">
        <f>[1]武器表!W452</f>
        <v>10</v>
      </c>
      <c r="AA452" s="16">
        <f>[1]武器表!X452</f>
        <v>9</v>
      </c>
      <c r="AB452" s="16">
        <f>[1]武器表!Y452</f>
        <v>5</v>
      </c>
      <c r="AC452" s="16">
        <f>[1]武器表!Z452</f>
        <v>9</v>
      </c>
      <c r="AD452" s="16">
        <f>[1]武器表!AA452</f>
        <v>7</v>
      </c>
      <c r="AE452" s="20">
        <f t="shared" ref="AE452:AE515" si="101">X452*0.8</f>
        <v>8.48E-2</v>
      </c>
      <c r="AF452" s="20">
        <f t="shared" ref="AF452:AF515" si="102">X452*0.8</f>
        <v>8.48E-2</v>
      </c>
      <c r="AG452" s="20">
        <f t="shared" ref="AG452:AG515" si="103">X452*0.8</f>
        <v>8.48E-2</v>
      </c>
      <c r="AH452" s="20">
        <f t="shared" ref="AH452:AH515" si="104">X452*0.8</f>
        <v>8.48E-2</v>
      </c>
      <c r="AI452" s="20">
        <f t="shared" ref="AI452:AI515" si="105">X452*0.8</f>
        <v>8.48E-2</v>
      </c>
      <c r="AJ452" s="21"/>
    </row>
    <row r="453" spans="2:36" x14ac:dyDescent="0.2">
      <c r="B453" s="16">
        <v>451</v>
      </c>
      <c r="C453" s="16" t="str">
        <f t="shared" ca="1" si="95"/>
        <v>IC1754</v>
      </c>
      <c r="D453" s="16" t="str">
        <f t="shared" ca="1" si="100"/>
        <v>传说的青铜毒爪</v>
      </c>
      <c r="E453" s="16" t="str">
        <f t="shared" ca="1" si="96"/>
        <v>传说的</v>
      </c>
      <c r="F453" s="16" t="str">
        <f t="shared" ca="1" si="97"/>
        <v>青铜</v>
      </c>
      <c r="G453" s="16" t="str">
        <f t="shared" ca="1" si="98"/>
        <v>毒爪</v>
      </c>
      <c r="H453" s="16" t="str">
        <f t="shared" si="94"/>
        <v>s</v>
      </c>
      <c r="I453" s="19" t="s">
        <v>26</v>
      </c>
      <c r="J453" s="3" t="s">
        <v>41</v>
      </c>
      <c r="K453" s="16">
        <f t="shared" si="99"/>
        <v>9</v>
      </c>
      <c r="L453" s="16">
        <f t="shared" si="93"/>
        <v>3</v>
      </c>
      <c r="M453" s="16">
        <f>[1]武器表!$I453</f>
        <v>75</v>
      </c>
      <c r="N453" s="16">
        <f>[1]武器表!$J453</f>
        <v>33</v>
      </c>
      <c r="O453" s="16">
        <f>[1]武器表!$K453</f>
        <v>23</v>
      </c>
      <c r="P453" s="16">
        <f>[1]武器表!$L453</f>
        <v>23</v>
      </c>
      <c r="Q453" s="16">
        <f>[1]武器表!$M453</f>
        <v>23</v>
      </c>
      <c r="R453" s="16">
        <f>[1]武器表!$N453</f>
        <v>28</v>
      </c>
      <c r="S453" s="16">
        <f>[1]武器表!$O453</f>
        <v>25</v>
      </c>
      <c r="T453" s="16">
        <f>[1]武器表!$P453</f>
        <v>12</v>
      </c>
      <c r="U453" s="20">
        <f>[1]武器表!$Q453</f>
        <v>0.06</v>
      </c>
      <c r="V453" s="20">
        <f>[1]武器表!$R453</f>
        <v>6.25E-2</v>
      </c>
      <c r="W453" s="20">
        <f>[1]武器表!$S453</f>
        <v>0.02</v>
      </c>
      <c r="X453" s="20">
        <f>[1]武器表!$AB453</f>
        <v>0.16133333333333333</v>
      </c>
      <c r="Y453" s="16">
        <f>[1]武器表!V453</f>
        <v>13</v>
      </c>
      <c r="Z453" s="16">
        <f>[1]武器表!W453</f>
        <v>15</v>
      </c>
      <c r="AA453" s="16">
        <f>[1]武器表!X453</f>
        <v>13</v>
      </c>
      <c r="AB453" s="16">
        <f>[1]武器表!Y453</f>
        <v>8</v>
      </c>
      <c r="AC453" s="16">
        <f>[1]武器表!Z453</f>
        <v>13</v>
      </c>
      <c r="AD453" s="16">
        <f>[1]武器表!AA453</f>
        <v>10</v>
      </c>
      <c r="AE453" s="20">
        <f t="shared" si="101"/>
        <v>0.12906666666666666</v>
      </c>
      <c r="AF453" s="20">
        <f t="shared" si="102"/>
        <v>0.12906666666666666</v>
      </c>
      <c r="AG453" s="20">
        <f t="shared" si="103"/>
        <v>0.12906666666666666</v>
      </c>
      <c r="AH453" s="20">
        <f t="shared" si="104"/>
        <v>0.12906666666666666</v>
      </c>
      <c r="AI453" s="20">
        <f t="shared" si="105"/>
        <v>0.12906666666666666</v>
      </c>
      <c r="AJ453" s="21"/>
    </row>
    <row r="454" spans="2:36" x14ac:dyDescent="0.2">
      <c r="B454" s="16">
        <v>452</v>
      </c>
      <c r="C454" s="16" t="str">
        <f t="shared" ca="1" si="95"/>
        <v>IC1760</v>
      </c>
      <c r="D454" s="16" t="str">
        <f t="shared" ca="1" si="100"/>
        <v>神秘的遗迹血爪</v>
      </c>
      <c r="E454" s="16" t="str">
        <f t="shared" ca="1" si="96"/>
        <v>神秘的</v>
      </c>
      <c r="F454" s="16" t="str">
        <f t="shared" ca="1" si="97"/>
        <v>遗迹</v>
      </c>
      <c r="G454" s="16" t="str">
        <f t="shared" ca="1" si="98"/>
        <v>血爪</v>
      </c>
      <c r="H454" s="16" t="str">
        <f t="shared" si="94"/>
        <v>s</v>
      </c>
      <c r="I454" s="19" t="s">
        <v>26</v>
      </c>
      <c r="J454" s="3" t="s">
        <v>41</v>
      </c>
      <c r="K454" s="16">
        <f t="shared" si="99"/>
        <v>9</v>
      </c>
      <c r="L454" s="16">
        <f t="shared" si="93"/>
        <v>4</v>
      </c>
      <c r="M454" s="16">
        <f>[1]武器表!$I454</f>
        <v>100</v>
      </c>
      <c r="N454" s="16">
        <f>[1]武器表!$J454</f>
        <v>44</v>
      </c>
      <c r="O454" s="16">
        <f>[1]武器表!$K454</f>
        <v>31</v>
      </c>
      <c r="P454" s="16">
        <f>[1]武器表!$L454</f>
        <v>31</v>
      </c>
      <c r="Q454" s="16">
        <f>[1]武器表!$M454</f>
        <v>31</v>
      </c>
      <c r="R454" s="16">
        <f>[1]武器表!$N454</f>
        <v>37</v>
      </c>
      <c r="S454" s="16">
        <f>[1]武器表!$O454</f>
        <v>33</v>
      </c>
      <c r="T454" s="16">
        <f>[1]武器表!$P454</f>
        <v>16</v>
      </c>
      <c r="U454" s="20">
        <f>[1]武器表!$Q454</f>
        <v>0.08</v>
      </c>
      <c r="V454" s="20">
        <f>[1]武器表!$R454</f>
        <v>8.2500000000000004E-2</v>
      </c>
      <c r="W454" s="20">
        <f>[1]武器表!$S454</f>
        <v>2.6666666666666665E-2</v>
      </c>
      <c r="X454" s="20">
        <f>[1]武器表!$AB454</f>
        <v>0.21533333333333335</v>
      </c>
      <c r="Y454" s="16">
        <f>[1]武器表!V454</f>
        <v>18</v>
      </c>
      <c r="Z454" s="16">
        <f>[1]武器表!W454</f>
        <v>20</v>
      </c>
      <c r="AA454" s="16">
        <f>[1]武器表!X454</f>
        <v>18</v>
      </c>
      <c r="AB454" s="16">
        <f>[1]武器表!Y454</f>
        <v>11</v>
      </c>
      <c r="AC454" s="16">
        <f>[1]武器表!Z454</f>
        <v>18</v>
      </c>
      <c r="AD454" s="16">
        <f>[1]武器表!AA454</f>
        <v>13</v>
      </c>
      <c r="AE454" s="20">
        <f t="shared" si="101"/>
        <v>0.17226666666666668</v>
      </c>
      <c r="AF454" s="20">
        <f t="shared" si="102"/>
        <v>0.17226666666666668</v>
      </c>
      <c r="AG454" s="20">
        <f t="shared" si="103"/>
        <v>0.17226666666666668</v>
      </c>
      <c r="AH454" s="20">
        <f t="shared" si="104"/>
        <v>0.17226666666666668</v>
      </c>
      <c r="AI454" s="20">
        <f t="shared" si="105"/>
        <v>0.17226666666666668</v>
      </c>
      <c r="AJ454" s="21"/>
    </row>
    <row r="455" spans="2:36" x14ac:dyDescent="0.2">
      <c r="B455" s="16">
        <v>453</v>
      </c>
      <c r="C455" s="16" t="str">
        <f t="shared" ca="1" si="95"/>
        <v>IC1754</v>
      </c>
      <c r="D455" s="16" t="str">
        <f t="shared" ca="1" si="100"/>
        <v>传说的晨曦血爪</v>
      </c>
      <c r="E455" s="16" t="str">
        <f t="shared" ca="1" si="96"/>
        <v>传说的</v>
      </c>
      <c r="F455" s="16" t="str">
        <f t="shared" ca="1" si="97"/>
        <v>晨曦</v>
      </c>
      <c r="G455" s="16" t="str">
        <f t="shared" ca="1" si="98"/>
        <v>血爪</v>
      </c>
      <c r="H455" s="16" t="str">
        <f t="shared" si="94"/>
        <v>s</v>
      </c>
      <c r="I455" s="19" t="s">
        <v>26</v>
      </c>
      <c r="J455" s="3" t="s">
        <v>41</v>
      </c>
      <c r="K455" s="16">
        <f t="shared" si="99"/>
        <v>9</v>
      </c>
      <c r="L455" s="16">
        <f t="shared" si="93"/>
        <v>5</v>
      </c>
      <c r="M455" s="16">
        <f>[1]武器表!$I455</f>
        <v>125</v>
      </c>
      <c r="N455" s="16">
        <f>[1]武器表!$J455</f>
        <v>55</v>
      </c>
      <c r="O455" s="16">
        <f>[1]武器表!$K455</f>
        <v>38</v>
      </c>
      <c r="P455" s="16">
        <f>[1]武器表!$L455</f>
        <v>38</v>
      </c>
      <c r="Q455" s="16">
        <f>[1]武器表!$M455</f>
        <v>38</v>
      </c>
      <c r="R455" s="16">
        <f>[1]武器表!$N455</f>
        <v>46</v>
      </c>
      <c r="S455" s="16">
        <f>[1]武器表!$O455</f>
        <v>41</v>
      </c>
      <c r="T455" s="16">
        <f>[1]武器表!$P455</f>
        <v>20</v>
      </c>
      <c r="U455" s="20">
        <f>[1]武器表!$Q455</f>
        <v>0.1</v>
      </c>
      <c r="V455" s="20">
        <f>[1]武器表!$R455</f>
        <v>0.10249999999999999</v>
      </c>
      <c r="W455" s="20">
        <f>[1]武器表!$S455</f>
        <v>3.3333333333333333E-2</v>
      </c>
      <c r="X455" s="20">
        <f>[1]武器表!$AB455</f>
        <v>0.26733333333333337</v>
      </c>
      <c r="Y455" s="16">
        <f>[1]武器表!V455</f>
        <v>22</v>
      </c>
      <c r="Z455" s="16">
        <f>[1]武器表!W455</f>
        <v>25</v>
      </c>
      <c r="AA455" s="16">
        <f>[1]武器表!X455</f>
        <v>22</v>
      </c>
      <c r="AB455" s="16">
        <f>[1]武器表!Y455</f>
        <v>13</v>
      </c>
      <c r="AC455" s="16">
        <f>[1]武器表!Z455</f>
        <v>22</v>
      </c>
      <c r="AD455" s="16">
        <f>[1]武器表!AA455</f>
        <v>16</v>
      </c>
      <c r="AE455" s="20">
        <f t="shared" si="101"/>
        <v>0.2138666666666667</v>
      </c>
      <c r="AF455" s="20">
        <f t="shared" si="102"/>
        <v>0.2138666666666667</v>
      </c>
      <c r="AG455" s="20">
        <f t="shared" si="103"/>
        <v>0.2138666666666667</v>
      </c>
      <c r="AH455" s="20">
        <f t="shared" si="104"/>
        <v>0.2138666666666667</v>
      </c>
      <c r="AI455" s="20">
        <f t="shared" si="105"/>
        <v>0.2138666666666667</v>
      </c>
      <c r="AJ455" s="21"/>
    </row>
    <row r="456" spans="2:36" x14ac:dyDescent="0.2">
      <c r="B456" s="16">
        <v>454</v>
      </c>
      <c r="C456" s="16" t="str">
        <f t="shared" ca="1" si="95"/>
        <v>IC1760</v>
      </c>
      <c r="D456" s="16" t="str">
        <f t="shared" ca="1" si="100"/>
        <v>神奇的魔王爪</v>
      </c>
      <c r="E456" s="16" t="str">
        <f t="shared" ca="1" si="96"/>
        <v>神奇的</v>
      </c>
      <c r="F456" s="16" t="str">
        <f t="shared" ca="1" si="97"/>
        <v>魔王</v>
      </c>
      <c r="G456" s="16" t="str">
        <f t="shared" ca="1" si="98"/>
        <v>爪</v>
      </c>
      <c r="H456" s="16" t="str">
        <f t="shared" si="94"/>
        <v>s</v>
      </c>
      <c r="I456" s="19" t="s">
        <v>26</v>
      </c>
      <c r="J456" s="3" t="s">
        <v>41</v>
      </c>
      <c r="K456" s="16">
        <f t="shared" si="99"/>
        <v>9</v>
      </c>
      <c r="L456" s="16">
        <f t="shared" si="93"/>
        <v>6</v>
      </c>
      <c r="M456" s="16">
        <f>[1]武器表!$I456</f>
        <v>150</v>
      </c>
      <c r="N456" s="16">
        <f>[1]武器表!$J456</f>
        <v>66</v>
      </c>
      <c r="O456" s="16">
        <f>[1]武器表!$K456</f>
        <v>46</v>
      </c>
      <c r="P456" s="16">
        <f>[1]武器表!$L456</f>
        <v>46</v>
      </c>
      <c r="Q456" s="16">
        <f>[1]武器表!$M456</f>
        <v>46</v>
      </c>
      <c r="R456" s="16">
        <f>[1]武器表!$N456</f>
        <v>55</v>
      </c>
      <c r="S456" s="16">
        <f>[1]武器表!$O456</f>
        <v>49</v>
      </c>
      <c r="T456" s="16">
        <f>[1]武器表!$P456</f>
        <v>24</v>
      </c>
      <c r="U456" s="20">
        <f>[1]武器表!$Q456</f>
        <v>0.12</v>
      </c>
      <c r="V456" s="20">
        <f>[1]武器表!$R456</f>
        <v>0.1225</v>
      </c>
      <c r="W456" s="20">
        <f>[1]武器表!$S456</f>
        <v>0.04</v>
      </c>
      <c r="X456" s="20">
        <f>[1]武器表!$AB456</f>
        <v>0.3213333333333333</v>
      </c>
      <c r="Y456" s="16">
        <f>[1]武器表!V456</f>
        <v>26</v>
      </c>
      <c r="Z456" s="16">
        <f>[1]武器表!W456</f>
        <v>30</v>
      </c>
      <c r="AA456" s="16">
        <f>[1]武器表!X456</f>
        <v>26</v>
      </c>
      <c r="AB456" s="16">
        <f>[1]武器表!Y456</f>
        <v>16</v>
      </c>
      <c r="AC456" s="16">
        <f>[1]武器表!Z456</f>
        <v>26</v>
      </c>
      <c r="AD456" s="16">
        <f>[1]武器表!AA456</f>
        <v>20</v>
      </c>
      <c r="AE456" s="20">
        <f t="shared" si="101"/>
        <v>0.25706666666666667</v>
      </c>
      <c r="AF456" s="20">
        <f t="shared" si="102"/>
        <v>0.25706666666666667</v>
      </c>
      <c r="AG456" s="20">
        <f t="shared" si="103"/>
        <v>0.25706666666666667</v>
      </c>
      <c r="AH456" s="20">
        <f t="shared" si="104"/>
        <v>0.25706666666666667</v>
      </c>
      <c r="AI456" s="20">
        <f t="shared" si="105"/>
        <v>0.25706666666666667</v>
      </c>
      <c r="AJ456" s="21"/>
    </row>
    <row r="457" spans="2:36" x14ac:dyDescent="0.2">
      <c r="B457" s="16">
        <v>455</v>
      </c>
      <c r="C457" s="16" t="str">
        <f t="shared" ca="1" si="95"/>
        <v>IC1754</v>
      </c>
      <c r="D457" s="16" t="str">
        <f t="shared" ca="1" si="100"/>
        <v>神秘的斯塞提血爪</v>
      </c>
      <c r="E457" s="16" t="str">
        <f t="shared" ca="1" si="96"/>
        <v>神秘的</v>
      </c>
      <c r="F457" s="16" t="str">
        <f t="shared" ca="1" si="97"/>
        <v>斯塞提</v>
      </c>
      <c r="G457" s="16" t="str">
        <f t="shared" ca="1" si="98"/>
        <v>血爪</v>
      </c>
      <c r="H457" s="16" t="str">
        <f t="shared" si="94"/>
        <v>s</v>
      </c>
      <c r="I457" s="19" t="s">
        <v>26</v>
      </c>
      <c r="J457" s="3" t="s">
        <v>41</v>
      </c>
      <c r="K457" s="16">
        <f t="shared" si="99"/>
        <v>9</v>
      </c>
      <c r="L457" s="16">
        <f t="shared" si="93"/>
        <v>7</v>
      </c>
      <c r="M457" s="16">
        <f>[1]武器表!$I457</f>
        <v>175</v>
      </c>
      <c r="N457" s="16">
        <f>[1]武器表!$J457</f>
        <v>77</v>
      </c>
      <c r="O457" s="16">
        <f>[1]武器表!$K457</f>
        <v>54</v>
      </c>
      <c r="P457" s="16">
        <f>[1]武器表!$L457</f>
        <v>54</v>
      </c>
      <c r="Q457" s="16">
        <f>[1]武器表!$M457</f>
        <v>54</v>
      </c>
      <c r="R457" s="16">
        <f>[1]武器表!$N457</f>
        <v>65</v>
      </c>
      <c r="S457" s="16">
        <f>[1]武器表!$O457</f>
        <v>58</v>
      </c>
      <c r="T457" s="16">
        <f>[1]武器表!$P457</f>
        <v>28</v>
      </c>
      <c r="U457" s="20">
        <f>[1]武器表!$Q457</f>
        <v>0.14000000000000001</v>
      </c>
      <c r="V457" s="20">
        <f>[1]武器表!$R457</f>
        <v>0.14499999999999999</v>
      </c>
      <c r="W457" s="20">
        <f>[1]武器表!$S457</f>
        <v>4.6666666666666669E-2</v>
      </c>
      <c r="X457" s="20">
        <f>[1]武器表!$AB457</f>
        <v>0.37666666666666665</v>
      </c>
      <c r="Y457" s="16">
        <f>[1]武器表!V457</f>
        <v>31</v>
      </c>
      <c r="Z457" s="16">
        <f>[1]武器表!W457</f>
        <v>35</v>
      </c>
      <c r="AA457" s="16">
        <f>[1]武器表!X457</f>
        <v>31</v>
      </c>
      <c r="AB457" s="16">
        <f>[1]武器表!Y457</f>
        <v>19</v>
      </c>
      <c r="AC457" s="16">
        <f>[1]武器表!Z457</f>
        <v>31</v>
      </c>
      <c r="AD457" s="16">
        <f>[1]武器表!AA457</f>
        <v>23</v>
      </c>
      <c r="AE457" s="20">
        <f t="shared" si="101"/>
        <v>0.30133333333333334</v>
      </c>
      <c r="AF457" s="20">
        <f t="shared" si="102"/>
        <v>0.30133333333333334</v>
      </c>
      <c r="AG457" s="20">
        <f t="shared" si="103"/>
        <v>0.30133333333333334</v>
      </c>
      <c r="AH457" s="20">
        <f t="shared" si="104"/>
        <v>0.30133333333333334</v>
      </c>
      <c r="AI457" s="20">
        <f t="shared" si="105"/>
        <v>0.30133333333333334</v>
      </c>
      <c r="AJ457" s="21"/>
    </row>
    <row r="458" spans="2:36" x14ac:dyDescent="0.2">
      <c r="B458" s="16">
        <v>456</v>
      </c>
      <c r="C458" s="16" t="str">
        <f t="shared" ca="1" si="95"/>
        <v>IC1758</v>
      </c>
      <c r="D458" s="16" t="str">
        <f t="shared" ca="1" si="100"/>
        <v>璀璨的智慧毒爪</v>
      </c>
      <c r="E458" s="16" t="str">
        <f t="shared" ca="1" si="96"/>
        <v>璀璨的</v>
      </c>
      <c r="F458" s="16" t="str">
        <f t="shared" ca="1" si="97"/>
        <v>智慧</v>
      </c>
      <c r="G458" s="16" t="str">
        <f t="shared" ca="1" si="98"/>
        <v>毒爪</v>
      </c>
      <c r="H458" s="16" t="str">
        <f t="shared" si="94"/>
        <v>s</v>
      </c>
      <c r="I458" s="19" t="s">
        <v>26</v>
      </c>
      <c r="J458" s="3" t="s">
        <v>41</v>
      </c>
      <c r="K458" s="16">
        <f t="shared" si="99"/>
        <v>9</v>
      </c>
      <c r="L458" s="16">
        <f t="shared" si="93"/>
        <v>8</v>
      </c>
      <c r="M458" s="16">
        <f>[1]武器表!$I458</f>
        <v>200</v>
      </c>
      <c r="N458" s="16">
        <f>[1]武器表!$J458</f>
        <v>88</v>
      </c>
      <c r="O458" s="16">
        <f>[1]武器表!$K458</f>
        <v>61</v>
      </c>
      <c r="P458" s="16">
        <f>[1]武器表!$L458</f>
        <v>61</v>
      </c>
      <c r="Q458" s="16">
        <f>[1]武器表!$M458</f>
        <v>61</v>
      </c>
      <c r="R458" s="16">
        <f>[1]武器表!$N458</f>
        <v>74</v>
      </c>
      <c r="S458" s="16">
        <f>[1]武器表!$O458</f>
        <v>66</v>
      </c>
      <c r="T458" s="16">
        <f>[1]武器表!$P458</f>
        <v>32</v>
      </c>
      <c r="U458" s="20">
        <f>[1]武器表!$Q458</f>
        <v>0.16</v>
      </c>
      <c r="V458" s="20">
        <f>[1]武器表!$R458</f>
        <v>0.16500000000000001</v>
      </c>
      <c r="W458" s="20">
        <f>[1]武器表!$S458</f>
        <v>5.333333333333333E-2</v>
      </c>
      <c r="X458" s="20">
        <f>[1]武器表!$AB458</f>
        <v>0.4286666666666667</v>
      </c>
      <c r="Y458" s="16">
        <f>[1]武器表!V458</f>
        <v>35</v>
      </c>
      <c r="Z458" s="16">
        <f>[1]武器表!W458</f>
        <v>40</v>
      </c>
      <c r="AA458" s="16">
        <f>[1]武器表!X458</f>
        <v>35</v>
      </c>
      <c r="AB458" s="16">
        <f>[1]武器表!Y458</f>
        <v>22</v>
      </c>
      <c r="AC458" s="16">
        <f>[1]武器表!Z458</f>
        <v>35</v>
      </c>
      <c r="AD458" s="16">
        <f>[1]武器表!AA458</f>
        <v>26</v>
      </c>
      <c r="AE458" s="20">
        <f t="shared" si="101"/>
        <v>0.34293333333333337</v>
      </c>
      <c r="AF458" s="20">
        <f t="shared" si="102"/>
        <v>0.34293333333333337</v>
      </c>
      <c r="AG458" s="20">
        <f t="shared" si="103"/>
        <v>0.34293333333333337</v>
      </c>
      <c r="AH458" s="20">
        <f t="shared" si="104"/>
        <v>0.34293333333333337</v>
      </c>
      <c r="AI458" s="20">
        <f t="shared" si="105"/>
        <v>0.34293333333333337</v>
      </c>
      <c r="AJ458" s="21"/>
    </row>
    <row r="459" spans="2:36" x14ac:dyDescent="0.2">
      <c r="B459" s="16">
        <v>457</v>
      </c>
      <c r="C459" s="16" t="str">
        <f t="shared" ca="1" si="95"/>
        <v>IC1772</v>
      </c>
      <c r="D459" s="16" t="str">
        <f t="shared" ca="1" si="100"/>
        <v>犀利的忏悔血爪</v>
      </c>
      <c r="E459" s="16" t="str">
        <f t="shared" ca="1" si="96"/>
        <v>犀利的</v>
      </c>
      <c r="F459" s="16" t="str">
        <f t="shared" ca="1" si="97"/>
        <v>忏悔</v>
      </c>
      <c r="G459" s="16" t="str">
        <f t="shared" ca="1" si="98"/>
        <v>血爪</v>
      </c>
      <c r="H459" s="16" t="str">
        <f t="shared" si="94"/>
        <v>a</v>
      </c>
      <c r="I459" s="19" t="s">
        <v>26</v>
      </c>
      <c r="J459" s="3" t="s">
        <v>41</v>
      </c>
      <c r="K459" s="16">
        <f t="shared" si="99"/>
        <v>9</v>
      </c>
      <c r="L459" s="16">
        <f t="shared" si="93"/>
        <v>1</v>
      </c>
      <c r="M459" s="16">
        <f>[1]武器表!$I459</f>
        <v>22</v>
      </c>
      <c r="N459" s="16">
        <f>[1]武器表!$J459</f>
        <v>8</v>
      </c>
      <c r="O459" s="16">
        <f>[1]武器表!$K459</f>
        <v>6</v>
      </c>
      <c r="P459" s="16">
        <f>[1]武器表!$L459</f>
        <v>6</v>
      </c>
      <c r="Q459" s="16">
        <f>[1]武器表!$M459</f>
        <v>6</v>
      </c>
      <c r="R459" s="16">
        <f>[1]武器表!$N459</f>
        <v>7</v>
      </c>
      <c r="S459" s="16">
        <f>[1]武器表!$O459</f>
        <v>6</v>
      </c>
      <c r="T459" s="16">
        <f>[1]武器表!$P459</f>
        <v>3</v>
      </c>
      <c r="U459" s="20">
        <f>[1]武器表!$Q459</f>
        <v>1.4999999999999999E-2</v>
      </c>
      <c r="V459" s="20">
        <f>[1]武器表!$R459</f>
        <v>1.4999999999999999E-2</v>
      </c>
      <c r="W459" s="20">
        <f>[1]武器表!$S459</f>
        <v>5.0000000000000001E-3</v>
      </c>
      <c r="X459" s="20">
        <f>[1]武器表!$AB459</f>
        <v>0.08</v>
      </c>
      <c r="Y459" s="16">
        <f>[1]武器表!V459</f>
        <v>3</v>
      </c>
      <c r="Z459" s="16">
        <f>[1]武器表!W459</f>
        <v>4</v>
      </c>
      <c r="AA459" s="16">
        <f>[1]武器表!X459</f>
        <v>3</v>
      </c>
      <c r="AB459" s="16">
        <f>[1]武器表!Y459</f>
        <v>2</v>
      </c>
      <c r="AC459" s="16">
        <f>[1]武器表!Z459</f>
        <v>3</v>
      </c>
      <c r="AD459" s="16">
        <f>[1]武器表!AA459</f>
        <v>2</v>
      </c>
      <c r="AE459" s="20">
        <f t="shared" si="101"/>
        <v>6.4000000000000001E-2</v>
      </c>
      <c r="AF459" s="20">
        <f t="shared" si="102"/>
        <v>6.4000000000000001E-2</v>
      </c>
      <c r="AG459" s="20">
        <f t="shared" si="103"/>
        <v>6.4000000000000001E-2</v>
      </c>
      <c r="AH459" s="20">
        <f t="shared" si="104"/>
        <v>6.4000000000000001E-2</v>
      </c>
      <c r="AI459" s="20">
        <f t="shared" si="105"/>
        <v>6.4000000000000001E-2</v>
      </c>
      <c r="AJ459" s="21"/>
    </row>
    <row r="460" spans="2:36" x14ac:dyDescent="0.2">
      <c r="B460" s="16">
        <v>458</v>
      </c>
      <c r="C460" s="16" t="str">
        <f t="shared" ca="1" si="95"/>
        <v>IC1777</v>
      </c>
      <c r="D460" s="16" t="str">
        <f t="shared" ca="1" si="100"/>
        <v>拉风的卡尼亚毒爪</v>
      </c>
      <c r="E460" s="16" t="str">
        <f t="shared" ca="1" si="96"/>
        <v>拉风的</v>
      </c>
      <c r="F460" s="16" t="str">
        <f t="shared" ca="1" si="97"/>
        <v>卡尼亚</v>
      </c>
      <c r="G460" s="16" t="str">
        <f t="shared" ca="1" si="98"/>
        <v>毒爪</v>
      </c>
      <c r="H460" s="16" t="str">
        <f t="shared" si="94"/>
        <v>a</v>
      </c>
      <c r="I460" s="19" t="s">
        <v>26</v>
      </c>
      <c r="J460" s="3" t="s">
        <v>41</v>
      </c>
      <c r="K460" s="16">
        <f t="shared" si="99"/>
        <v>9</v>
      </c>
      <c r="L460" s="16">
        <f t="shared" ref="L460:L523" si="106">L452</f>
        <v>2</v>
      </c>
      <c r="M460" s="16">
        <f>[1]武器表!$I460</f>
        <v>44</v>
      </c>
      <c r="N460" s="16">
        <f>[1]武器表!$J460</f>
        <v>16</v>
      </c>
      <c r="O460" s="16">
        <f>[1]武器表!$K460</f>
        <v>11</v>
      </c>
      <c r="P460" s="16">
        <f>[1]武器表!$L460</f>
        <v>12</v>
      </c>
      <c r="Q460" s="16">
        <f>[1]武器表!$M460</f>
        <v>12</v>
      </c>
      <c r="R460" s="16">
        <f>[1]武器表!$N460</f>
        <v>14</v>
      </c>
      <c r="S460" s="16">
        <f>[1]武器表!$O460</f>
        <v>12</v>
      </c>
      <c r="T460" s="16">
        <f>[1]武器表!$P460</f>
        <v>6</v>
      </c>
      <c r="U460" s="20">
        <f>[1]武器表!$Q460</f>
        <v>0.03</v>
      </c>
      <c r="V460" s="20">
        <f>[1]武器表!$R460</f>
        <v>0.03</v>
      </c>
      <c r="W460" s="20">
        <f>[1]武器表!$S460</f>
        <v>0.01</v>
      </c>
      <c r="X460" s="20">
        <f>[1]武器表!$AB460</f>
        <v>8.4666666666666668E-2</v>
      </c>
      <c r="Y460" s="16">
        <f>[1]武器表!V460</f>
        <v>7</v>
      </c>
      <c r="Z460" s="16">
        <f>[1]武器表!W460</f>
        <v>7</v>
      </c>
      <c r="AA460" s="16">
        <f>[1]武器表!X460</f>
        <v>7</v>
      </c>
      <c r="AB460" s="16">
        <f>[1]武器表!Y460</f>
        <v>4</v>
      </c>
      <c r="AC460" s="16">
        <f>[1]武器表!Z460</f>
        <v>7</v>
      </c>
      <c r="AD460" s="16">
        <f>[1]武器表!AA460</f>
        <v>5</v>
      </c>
      <c r="AE460" s="20">
        <f t="shared" si="101"/>
        <v>6.773333333333334E-2</v>
      </c>
      <c r="AF460" s="20">
        <f t="shared" si="102"/>
        <v>6.773333333333334E-2</v>
      </c>
      <c r="AG460" s="20">
        <f t="shared" si="103"/>
        <v>6.773333333333334E-2</v>
      </c>
      <c r="AH460" s="20">
        <f t="shared" si="104"/>
        <v>6.773333333333334E-2</v>
      </c>
      <c r="AI460" s="20">
        <f t="shared" si="105"/>
        <v>6.773333333333334E-2</v>
      </c>
      <c r="AJ460" s="21"/>
    </row>
    <row r="461" spans="2:36" x14ac:dyDescent="0.2">
      <c r="B461" s="16">
        <v>459</v>
      </c>
      <c r="C461" s="16" t="str">
        <f t="shared" ca="1" si="95"/>
        <v>IC1754</v>
      </c>
      <c r="D461" s="16" t="str">
        <f t="shared" ca="1" si="100"/>
        <v>精致的精钢爪</v>
      </c>
      <c r="E461" s="16" t="str">
        <f t="shared" ca="1" si="96"/>
        <v>精致的</v>
      </c>
      <c r="F461" s="16" t="str">
        <f t="shared" ca="1" si="97"/>
        <v>精钢</v>
      </c>
      <c r="G461" s="16" t="str">
        <f t="shared" ca="1" si="98"/>
        <v>爪</v>
      </c>
      <c r="H461" s="16" t="str">
        <f t="shared" si="94"/>
        <v>a</v>
      </c>
      <c r="I461" s="19" t="s">
        <v>26</v>
      </c>
      <c r="J461" s="3" t="s">
        <v>41</v>
      </c>
      <c r="K461" s="16">
        <f t="shared" si="99"/>
        <v>9</v>
      </c>
      <c r="L461" s="16">
        <f t="shared" si="106"/>
        <v>3</v>
      </c>
      <c r="M461" s="16">
        <f>[1]武器表!$I461</f>
        <v>66</v>
      </c>
      <c r="N461" s="16">
        <f>[1]武器表!$J461</f>
        <v>25</v>
      </c>
      <c r="O461" s="16">
        <f>[1]武器表!$K461</f>
        <v>17</v>
      </c>
      <c r="P461" s="16">
        <f>[1]武器表!$L461</f>
        <v>17</v>
      </c>
      <c r="Q461" s="16">
        <f>[1]武器表!$M461</f>
        <v>17</v>
      </c>
      <c r="R461" s="16">
        <f>[1]武器表!$N461</f>
        <v>21</v>
      </c>
      <c r="S461" s="16">
        <f>[1]武器表!$O461</f>
        <v>19</v>
      </c>
      <c r="T461" s="16">
        <f>[1]武器表!$P461</f>
        <v>9</v>
      </c>
      <c r="U461" s="20">
        <f>[1]武器表!$Q461</f>
        <v>4.4999999999999998E-2</v>
      </c>
      <c r="V461" s="20">
        <f>[1]武器表!$R461</f>
        <v>4.7500000000000001E-2</v>
      </c>
      <c r="W461" s="20">
        <f>[1]武器表!$S461</f>
        <v>1.4999999999999999E-2</v>
      </c>
      <c r="X461" s="20">
        <f>[1]武器表!$AB461</f>
        <v>0.12733333333333333</v>
      </c>
      <c r="Y461" s="16">
        <f>[1]武器表!V461</f>
        <v>10</v>
      </c>
      <c r="Z461" s="16">
        <f>[1]武器表!W461</f>
        <v>11</v>
      </c>
      <c r="AA461" s="16">
        <f>[1]武器表!X461</f>
        <v>10</v>
      </c>
      <c r="AB461" s="16">
        <f>[1]武器表!Y461</f>
        <v>6</v>
      </c>
      <c r="AC461" s="16">
        <f>[1]武器表!Z461</f>
        <v>10</v>
      </c>
      <c r="AD461" s="16">
        <f>[1]武器表!AA461</f>
        <v>7</v>
      </c>
      <c r="AE461" s="20">
        <f t="shared" si="101"/>
        <v>0.10186666666666666</v>
      </c>
      <c r="AF461" s="20">
        <f t="shared" si="102"/>
        <v>0.10186666666666666</v>
      </c>
      <c r="AG461" s="20">
        <f t="shared" si="103"/>
        <v>0.10186666666666666</v>
      </c>
      <c r="AH461" s="20">
        <f t="shared" si="104"/>
        <v>0.10186666666666666</v>
      </c>
      <c r="AI461" s="20">
        <f t="shared" si="105"/>
        <v>0.10186666666666666</v>
      </c>
      <c r="AJ461" s="21"/>
    </row>
    <row r="462" spans="2:36" x14ac:dyDescent="0.2">
      <c r="B462" s="16">
        <v>460</v>
      </c>
      <c r="C462" s="16" t="str">
        <f t="shared" ca="1" si="95"/>
        <v>IC1781</v>
      </c>
      <c r="D462" s="16" t="str">
        <f t="shared" ca="1" si="100"/>
        <v>犀利的女神爪</v>
      </c>
      <c r="E462" s="16" t="str">
        <f t="shared" ca="1" si="96"/>
        <v>犀利的</v>
      </c>
      <c r="F462" s="16" t="str">
        <f t="shared" ca="1" si="97"/>
        <v>女神</v>
      </c>
      <c r="G462" s="16" t="str">
        <f t="shared" ca="1" si="98"/>
        <v>爪</v>
      </c>
      <c r="H462" s="16" t="str">
        <f t="shared" si="94"/>
        <v>a</v>
      </c>
      <c r="I462" s="19" t="s">
        <v>26</v>
      </c>
      <c r="J462" s="3" t="s">
        <v>41</v>
      </c>
      <c r="K462" s="16">
        <f t="shared" si="99"/>
        <v>9</v>
      </c>
      <c r="L462" s="16">
        <f t="shared" si="106"/>
        <v>4</v>
      </c>
      <c r="M462" s="16">
        <f>[1]武器表!$I462</f>
        <v>88</v>
      </c>
      <c r="N462" s="16">
        <f>[1]武器表!$J462</f>
        <v>33</v>
      </c>
      <c r="O462" s="16">
        <f>[1]武器表!$K462</f>
        <v>23</v>
      </c>
      <c r="P462" s="16">
        <f>[1]武器表!$L462</f>
        <v>23</v>
      </c>
      <c r="Q462" s="16">
        <f>[1]武器表!$M462</f>
        <v>23</v>
      </c>
      <c r="R462" s="16">
        <f>[1]武器表!$N462</f>
        <v>28</v>
      </c>
      <c r="S462" s="16">
        <f>[1]武器表!$O462</f>
        <v>25</v>
      </c>
      <c r="T462" s="16">
        <f>[1]武器表!$P462</f>
        <v>12</v>
      </c>
      <c r="U462" s="20">
        <f>[1]武器表!$Q462</f>
        <v>0.06</v>
      </c>
      <c r="V462" s="20">
        <f>[1]武器表!$R462</f>
        <v>6.25E-2</v>
      </c>
      <c r="W462" s="20">
        <f>[1]武器表!$S462</f>
        <v>0.02</v>
      </c>
      <c r="X462" s="20">
        <f>[1]武器表!$AB462</f>
        <v>0.17</v>
      </c>
      <c r="Y462" s="16">
        <f>[1]武器表!V462</f>
        <v>13</v>
      </c>
      <c r="Z462" s="16">
        <f>[1]武器表!W462</f>
        <v>15</v>
      </c>
      <c r="AA462" s="16">
        <f>[1]武器表!X462</f>
        <v>13</v>
      </c>
      <c r="AB462" s="16">
        <f>[1]武器表!Y462</f>
        <v>8</v>
      </c>
      <c r="AC462" s="16">
        <f>[1]武器表!Z462</f>
        <v>13</v>
      </c>
      <c r="AD462" s="16">
        <f>[1]武器表!AA462</f>
        <v>10</v>
      </c>
      <c r="AE462" s="20">
        <f t="shared" si="101"/>
        <v>0.13600000000000001</v>
      </c>
      <c r="AF462" s="20">
        <f t="shared" si="102"/>
        <v>0.13600000000000001</v>
      </c>
      <c r="AG462" s="20">
        <f t="shared" si="103"/>
        <v>0.13600000000000001</v>
      </c>
      <c r="AH462" s="20">
        <f t="shared" si="104"/>
        <v>0.13600000000000001</v>
      </c>
      <c r="AI462" s="20">
        <f t="shared" si="105"/>
        <v>0.13600000000000001</v>
      </c>
      <c r="AJ462" s="21"/>
    </row>
    <row r="463" spans="2:36" x14ac:dyDescent="0.2">
      <c r="B463" s="16">
        <v>461</v>
      </c>
      <c r="C463" s="16" t="str">
        <f t="shared" ca="1" si="95"/>
        <v>IC1758</v>
      </c>
      <c r="D463" s="16" t="str">
        <f t="shared" ca="1" si="100"/>
        <v>犀利的颓废毒爪</v>
      </c>
      <c r="E463" s="16" t="str">
        <f t="shared" ca="1" si="96"/>
        <v>犀利的</v>
      </c>
      <c r="F463" s="16" t="str">
        <f t="shared" ca="1" si="97"/>
        <v>颓废</v>
      </c>
      <c r="G463" s="16" t="str">
        <f t="shared" ca="1" si="98"/>
        <v>毒爪</v>
      </c>
      <c r="H463" s="16" t="str">
        <f t="shared" si="94"/>
        <v>a</v>
      </c>
      <c r="I463" s="19" t="s">
        <v>26</v>
      </c>
      <c r="J463" s="3" t="s">
        <v>41</v>
      </c>
      <c r="K463" s="16">
        <f t="shared" si="99"/>
        <v>9</v>
      </c>
      <c r="L463" s="16">
        <f t="shared" si="106"/>
        <v>5</v>
      </c>
      <c r="M463" s="16">
        <f>[1]武器表!$I463</f>
        <v>110</v>
      </c>
      <c r="N463" s="16">
        <f>[1]武器表!$J463</f>
        <v>41</v>
      </c>
      <c r="O463" s="16">
        <f>[1]武器表!$K463</f>
        <v>29</v>
      </c>
      <c r="P463" s="16">
        <f>[1]武器表!$L463</f>
        <v>29</v>
      </c>
      <c r="Q463" s="16">
        <f>[1]武器表!$M463</f>
        <v>29</v>
      </c>
      <c r="R463" s="16">
        <f>[1]武器表!$N463</f>
        <v>35</v>
      </c>
      <c r="S463" s="16">
        <f>[1]武器表!$O463</f>
        <v>31</v>
      </c>
      <c r="T463" s="16">
        <f>[1]武器表!$P463</f>
        <v>15</v>
      </c>
      <c r="U463" s="20">
        <f>[1]武器表!$Q463</f>
        <v>7.4999999999999997E-2</v>
      </c>
      <c r="V463" s="20">
        <f>[1]武器表!$R463</f>
        <v>7.7499999999999999E-2</v>
      </c>
      <c r="W463" s="20">
        <f>[1]武器表!$S463</f>
        <v>2.5000000000000001E-2</v>
      </c>
      <c r="X463" s="20">
        <f>[1]武器表!$AB463</f>
        <v>0.21266666666666667</v>
      </c>
      <c r="Y463" s="16">
        <f>[1]武器表!V463</f>
        <v>17</v>
      </c>
      <c r="Z463" s="16">
        <f>[1]武器表!W463</f>
        <v>19</v>
      </c>
      <c r="AA463" s="16">
        <f>[1]武器表!X463</f>
        <v>17</v>
      </c>
      <c r="AB463" s="16">
        <f>[1]武器表!Y463</f>
        <v>10</v>
      </c>
      <c r="AC463" s="16">
        <f>[1]武器表!Z463</f>
        <v>17</v>
      </c>
      <c r="AD463" s="16">
        <f>[1]武器表!AA463</f>
        <v>12</v>
      </c>
      <c r="AE463" s="20">
        <f t="shared" si="101"/>
        <v>0.17013333333333336</v>
      </c>
      <c r="AF463" s="20">
        <f t="shared" si="102"/>
        <v>0.17013333333333336</v>
      </c>
      <c r="AG463" s="20">
        <f t="shared" si="103"/>
        <v>0.17013333333333336</v>
      </c>
      <c r="AH463" s="20">
        <f t="shared" si="104"/>
        <v>0.17013333333333336</v>
      </c>
      <c r="AI463" s="20">
        <f t="shared" si="105"/>
        <v>0.17013333333333336</v>
      </c>
      <c r="AJ463" s="21"/>
    </row>
    <row r="464" spans="2:36" x14ac:dyDescent="0.2">
      <c r="B464" s="16">
        <v>462</v>
      </c>
      <c r="C464" s="16" t="str">
        <f t="shared" ca="1" si="95"/>
        <v>IC1758</v>
      </c>
      <c r="D464" s="16" t="str">
        <f t="shared" ca="1" si="100"/>
        <v>犀利的智慧毒爪</v>
      </c>
      <c r="E464" s="16" t="str">
        <f t="shared" ca="1" si="96"/>
        <v>犀利的</v>
      </c>
      <c r="F464" s="16" t="str">
        <f t="shared" ca="1" si="97"/>
        <v>智慧</v>
      </c>
      <c r="G464" s="16" t="str">
        <f t="shared" ca="1" si="98"/>
        <v>毒爪</v>
      </c>
      <c r="H464" s="16" t="str">
        <f t="shared" si="94"/>
        <v>a</v>
      </c>
      <c r="I464" s="19" t="s">
        <v>26</v>
      </c>
      <c r="J464" s="3" t="s">
        <v>41</v>
      </c>
      <c r="K464" s="16">
        <f t="shared" si="99"/>
        <v>9</v>
      </c>
      <c r="L464" s="16">
        <f t="shared" si="106"/>
        <v>6</v>
      </c>
      <c r="M464" s="16">
        <f>[1]武器表!$I464</f>
        <v>132</v>
      </c>
      <c r="N464" s="16">
        <f>[1]武器表!$J464</f>
        <v>49</v>
      </c>
      <c r="O464" s="16">
        <f>[1]武器表!$K464</f>
        <v>34</v>
      </c>
      <c r="P464" s="16">
        <f>[1]武器表!$L464</f>
        <v>35</v>
      </c>
      <c r="Q464" s="16">
        <f>[1]武器表!$M464</f>
        <v>35</v>
      </c>
      <c r="R464" s="16">
        <f>[1]武器表!$N464</f>
        <v>41</v>
      </c>
      <c r="S464" s="16">
        <f>[1]武器表!$O464</f>
        <v>37</v>
      </c>
      <c r="T464" s="16">
        <f>[1]武器表!$P464</f>
        <v>18</v>
      </c>
      <c r="U464" s="20">
        <f>[1]武器表!$Q464</f>
        <v>0.09</v>
      </c>
      <c r="V464" s="20">
        <f>[1]武器表!$R464</f>
        <v>9.2499999999999999E-2</v>
      </c>
      <c r="W464" s="20">
        <f>[1]武器表!$S464</f>
        <v>0.03</v>
      </c>
      <c r="X464" s="20">
        <f>[1]武器表!$AB464</f>
        <v>0.254</v>
      </c>
      <c r="Y464" s="16">
        <f>[1]武器表!V464</f>
        <v>20</v>
      </c>
      <c r="Z464" s="16">
        <f>[1]武器表!W464</f>
        <v>22</v>
      </c>
      <c r="AA464" s="16">
        <f>[1]武器表!X464</f>
        <v>20</v>
      </c>
      <c r="AB464" s="16">
        <f>[1]武器表!Y464</f>
        <v>12</v>
      </c>
      <c r="AC464" s="16">
        <f>[1]武器表!Z464</f>
        <v>20</v>
      </c>
      <c r="AD464" s="16">
        <f>[1]武器表!AA464</f>
        <v>15</v>
      </c>
      <c r="AE464" s="20">
        <f t="shared" si="101"/>
        <v>0.20320000000000002</v>
      </c>
      <c r="AF464" s="20">
        <f t="shared" si="102"/>
        <v>0.20320000000000002</v>
      </c>
      <c r="AG464" s="20">
        <f t="shared" si="103"/>
        <v>0.20320000000000002</v>
      </c>
      <c r="AH464" s="20">
        <f t="shared" si="104"/>
        <v>0.20320000000000002</v>
      </c>
      <c r="AI464" s="20">
        <f t="shared" si="105"/>
        <v>0.20320000000000002</v>
      </c>
      <c r="AJ464" s="21"/>
    </row>
    <row r="465" spans="2:36" x14ac:dyDescent="0.2">
      <c r="B465" s="16">
        <v>463</v>
      </c>
      <c r="C465" s="16" t="str">
        <f t="shared" ca="1" si="95"/>
        <v>IC1776</v>
      </c>
      <c r="D465" s="16" t="str">
        <f t="shared" ca="1" si="100"/>
        <v>精致的水晶血爪</v>
      </c>
      <c r="E465" s="16" t="str">
        <f t="shared" ca="1" si="96"/>
        <v>精致的</v>
      </c>
      <c r="F465" s="16" t="str">
        <f t="shared" ca="1" si="97"/>
        <v>水晶</v>
      </c>
      <c r="G465" s="16" t="str">
        <f t="shared" ca="1" si="98"/>
        <v>血爪</v>
      </c>
      <c r="H465" s="16" t="str">
        <f t="shared" si="94"/>
        <v>a</v>
      </c>
      <c r="I465" s="19" t="s">
        <v>26</v>
      </c>
      <c r="J465" s="3" t="s">
        <v>41</v>
      </c>
      <c r="K465" s="16">
        <f t="shared" si="99"/>
        <v>9</v>
      </c>
      <c r="L465" s="16">
        <f t="shared" si="106"/>
        <v>7</v>
      </c>
      <c r="M465" s="16">
        <f>[1]武器表!$I465</f>
        <v>155</v>
      </c>
      <c r="N465" s="16">
        <f>[1]武器表!$J465</f>
        <v>57</v>
      </c>
      <c r="O465" s="16">
        <f>[1]武器表!$K465</f>
        <v>40</v>
      </c>
      <c r="P465" s="16">
        <f>[1]武器表!$L465</f>
        <v>40</v>
      </c>
      <c r="Q465" s="16">
        <f>[1]武器表!$M465</f>
        <v>40</v>
      </c>
      <c r="R465" s="16">
        <f>[1]武器表!$N465</f>
        <v>48</v>
      </c>
      <c r="S465" s="16">
        <f>[1]武器表!$O465</f>
        <v>43</v>
      </c>
      <c r="T465" s="16">
        <f>[1]武器表!$P465</f>
        <v>21</v>
      </c>
      <c r="U465" s="20">
        <f>[1]武器表!$Q465</f>
        <v>0.105</v>
      </c>
      <c r="V465" s="20">
        <f>[1]武器表!$R465</f>
        <v>0.1075</v>
      </c>
      <c r="W465" s="20">
        <f>[1]武器表!$S465</f>
        <v>3.5000000000000003E-2</v>
      </c>
      <c r="X465" s="20">
        <f>[1]武器表!$AB465</f>
        <v>0.29600000000000004</v>
      </c>
      <c r="Y465" s="16">
        <f>[1]武器表!V465</f>
        <v>23</v>
      </c>
      <c r="Z465" s="16">
        <f>[1]武器表!W465</f>
        <v>26</v>
      </c>
      <c r="AA465" s="16">
        <f>[1]武器表!X465</f>
        <v>23</v>
      </c>
      <c r="AB465" s="16">
        <f>[1]武器表!Y465</f>
        <v>14</v>
      </c>
      <c r="AC465" s="16">
        <f>[1]武器表!Z465</f>
        <v>23</v>
      </c>
      <c r="AD465" s="16">
        <f>[1]武器表!AA465</f>
        <v>17</v>
      </c>
      <c r="AE465" s="20">
        <f t="shared" si="101"/>
        <v>0.23680000000000004</v>
      </c>
      <c r="AF465" s="20">
        <f t="shared" si="102"/>
        <v>0.23680000000000004</v>
      </c>
      <c r="AG465" s="20">
        <f t="shared" si="103"/>
        <v>0.23680000000000004</v>
      </c>
      <c r="AH465" s="20">
        <f t="shared" si="104"/>
        <v>0.23680000000000004</v>
      </c>
      <c r="AI465" s="20">
        <f t="shared" si="105"/>
        <v>0.23680000000000004</v>
      </c>
      <c r="AJ465" s="21"/>
    </row>
    <row r="466" spans="2:36" x14ac:dyDescent="0.2">
      <c r="B466" s="16">
        <v>464</v>
      </c>
      <c r="C466" s="16" t="str">
        <f t="shared" ca="1" si="95"/>
        <v>IC1760</v>
      </c>
      <c r="D466" s="16" t="str">
        <f t="shared" ca="1" si="100"/>
        <v>犀利的精钢爪</v>
      </c>
      <c r="E466" s="16" t="str">
        <f t="shared" ca="1" si="96"/>
        <v>犀利的</v>
      </c>
      <c r="F466" s="16" t="str">
        <f t="shared" ca="1" si="97"/>
        <v>精钢</v>
      </c>
      <c r="G466" s="16" t="str">
        <f t="shared" ca="1" si="98"/>
        <v>爪</v>
      </c>
      <c r="H466" s="16" t="str">
        <f t="shared" si="94"/>
        <v>a</v>
      </c>
      <c r="I466" s="19" t="s">
        <v>26</v>
      </c>
      <c r="J466" s="3" t="s">
        <v>41</v>
      </c>
      <c r="K466" s="16">
        <f t="shared" si="99"/>
        <v>9</v>
      </c>
      <c r="L466" s="16">
        <f t="shared" si="106"/>
        <v>8</v>
      </c>
      <c r="M466" s="16">
        <f>[1]武器表!$I466</f>
        <v>177</v>
      </c>
      <c r="N466" s="16">
        <f>[1]武器表!$J466</f>
        <v>66</v>
      </c>
      <c r="O466" s="16">
        <f>[1]武器表!$K466</f>
        <v>46</v>
      </c>
      <c r="P466" s="16">
        <f>[1]武器表!$L466</f>
        <v>46</v>
      </c>
      <c r="Q466" s="16">
        <f>[1]武器表!$M466</f>
        <v>46</v>
      </c>
      <c r="R466" s="16">
        <f>[1]武器表!$N466</f>
        <v>55</v>
      </c>
      <c r="S466" s="16">
        <f>[1]武器表!$O466</f>
        <v>49</v>
      </c>
      <c r="T466" s="16">
        <f>[1]武器表!$P466</f>
        <v>24</v>
      </c>
      <c r="U466" s="20">
        <f>[1]武器表!$Q466</f>
        <v>0.12</v>
      </c>
      <c r="V466" s="20">
        <f>[1]武器表!$R466</f>
        <v>0.1225</v>
      </c>
      <c r="W466" s="20">
        <f>[1]武器表!$S466</f>
        <v>0.04</v>
      </c>
      <c r="X466" s="20">
        <f>[1]武器表!$AB466</f>
        <v>0.33933333333333332</v>
      </c>
      <c r="Y466" s="16">
        <f>[1]武器表!V466</f>
        <v>26</v>
      </c>
      <c r="Z466" s="16">
        <f>[1]武器表!W466</f>
        <v>30</v>
      </c>
      <c r="AA466" s="16">
        <f>[1]武器表!X466</f>
        <v>26</v>
      </c>
      <c r="AB466" s="16">
        <f>[1]武器表!Y466</f>
        <v>16</v>
      </c>
      <c r="AC466" s="16">
        <f>[1]武器表!Z466</f>
        <v>26</v>
      </c>
      <c r="AD466" s="16">
        <f>[1]武器表!AA466</f>
        <v>20</v>
      </c>
      <c r="AE466" s="20">
        <f t="shared" si="101"/>
        <v>0.27146666666666669</v>
      </c>
      <c r="AF466" s="20">
        <f t="shared" si="102"/>
        <v>0.27146666666666669</v>
      </c>
      <c r="AG466" s="20">
        <f t="shared" si="103"/>
        <v>0.27146666666666669</v>
      </c>
      <c r="AH466" s="20">
        <f t="shared" si="104"/>
        <v>0.27146666666666669</v>
      </c>
      <c r="AI466" s="20">
        <f t="shared" si="105"/>
        <v>0.27146666666666669</v>
      </c>
      <c r="AJ466" s="21"/>
    </row>
    <row r="467" spans="2:36" x14ac:dyDescent="0.2">
      <c r="B467" s="16">
        <v>465</v>
      </c>
      <c r="C467" s="16" t="str">
        <f t="shared" ca="1" si="95"/>
        <v>IC1781</v>
      </c>
      <c r="D467" s="16" t="str">
        <f t="shared" ca="1" si="100"/>
        <v>坚硬的精灵血爪</v>
      </c>
      <c r="E467" s="16" t="str">
        <f t="shared" ca="1" si="96"/>
        <v>坚硬的</v>
      </c>
      <c r="F467" s="16" t="str">
        <f t="shared" ca="1" si="97"/>
        <v>精灵</v>
      </c>
      <c r="G467" s="16" t="str">
        <f t="shared" ca="1" si="98"/>
        <v>血爪</v>
      </c>
      <c r="H467" s="16" t="str">
        <f t="shared" si="94"/>
        <v>b</v>
      </c>
      <c r="I467" s="19" t="s">
        <v>26</v>
      </c>
      <c r="J467" s="3" t="s">
        <v>41</v>
      </c>
      <c r="K467" s="16">
        <f t="shared" si="99"/>
        <v>9</v>
      </c>
      <c r="L467" s="16">
        <f t="shared" si="106"/>
        <v>1</v>
      </c>
      <c r="M467" s="16">
        <f>[1]武器表!$I467</f>
        <v>24</v>
      </c>
      <c r="N467" s="16">
        <f>[1]武器表!$J467</f>
        <v>3</v>
      </c>
      <c r="O467" s="16">
        <f>[1]武器表!$K467</f>
        <v>2</v>
      </c>
      <c r="P467" s="16">
        <f>[1]武器表!$L467</f>
        <v>2</v>
      </c>
      <c r="Q467" s="16">
        <f>[1]武器表!$M467</f>
        <v>2</v>
      </c>
      <c r="R467" s="16">
        <f>[1]武器表!$N467</f>
        <v>3</v>
      </c>
      <c r="S467" s="16">
        <f>[1]武器表!$O467</f>
        <v>3</v>
      </c>
      <c r="T467" s="16">
        <f>[1]武器表!$P467</f>
        <v>1</v>
      </c>
      <c r="U467" s="20">
        <f>[1]武器表!$Q467</f>
        <v>5.0000000000000001E-3</v>
      </c>
      <c r="V467" s="20">
        <f>[1]武器表!$R467</f>
        <v>7.4999999999999997E-3</v>
      </c>
      <c r="W467" s="20">
        <f>[1]武器表!$S467</f>
        <v>1.6666666666666666E-3</v>
      </c>
      <c r="X467" s="20">
        <f>[1]武器表!$AB467</f>
        <v>0.08</v>
      </c>
      <c r="Y467" s="16">
        <f>[1]武器表!V467</f>
        <v>1</v>
      </c>
      <c r="Z467" s="16">
        <f>[1]武器表!W467</f>
        <v>2</v>
      </c>
      <c r="AA467" s="16">
        <f>[1]武器表!X467</f>
        <v>1</v>
      </c>
      <c r="AB467" s="16">
        <f>[1]武器表!Y467</f>
        <v>1</v>
      </c>
      <c r="AC467" s="16">
        <f>[1]武器表!Z467</f>
        <v>1</v>
      </c>
      <c r="AD467" s="16">
        <f>[1]武器表!AA467</f>
        <v>1</v>
      </c>
      <c r="AE467" s="20">
        <f t="shared" si="101"/>
        <v>6.4000000000000001E-2</v>
      </c>
      <c r="AF467" s="20">
        <f t="shared" si="102"/>
        <v>6.4000000000000001E-2</v>
      </c>
      <c r="AG467" s="20">
        <f t="shared" si="103"/>
        <v>6.4000000000000001E-2</v>
      </c>
      <c r="AH467" s="20">
        <f t="shared" si="104"/>
        <v>6.4000000000000001E-2</v>
      </c>
      <c r="AI467" s="20">
        <f t="shared" si="105"/>
        <v>6.4000000000000001E-2</v>
      </c>
      <c r="AJ467" s="21"/>
    </row>
    <row r="468" spans="2:36" x14ac:dyDescent="0.2">
      <c r="B468" s="16">
        <v>466</v>
      </c>
      <c r="C468" s="16" t="str">
        <f t="shared" ca="1" si="95"/>
        <v>IC1765</v>
      </c>
      <c r="D468" s="16" t="str">
        <f t="shared" ca="1" si="100"/>
        <v>坚硬的塞尔塔毒爪</v>
      </c>
      <c r="E468" s="16" t="str">
        <f t="shared" ca="1" si="96"/>
        <v>坚硬的</v>
      </c>
      <c r="F468" s="16" t="str">
        <f t="shared" ca="1" si="97"/>
        <v>塞尔塔</v>
      </c>
      <c r="G468" s="16" t="str">
        <f t="shared" ca="1" si="98"/>
        <v>毒爪</v>
      </c>
      <c r="H468" s="16" t="str">
        <f t="shared" si="94"/>
        <v>b</v>
      </c>
      <c r="I468" s="19" t="s">
        <v>26</v>
      </c>
      <c r="J468" s="3" t="s">
        <v>41</v>
      </c>
      <c r="K468" s="16">
        <f t="shared" si="99"/>
        <v>9</v>
      </c>
      <c r="L468" s="16">
        <f t="shared" si="106"/>
        <v>2</v>
      </c>
      <c r="M468" s="16">
        <f>[1]武器表!$I468</f>
        <v>48</v>
      </c>
      <c r="N468" s="16">
        <f>[1]武器表!$J468</f>
        <v>7</v>
      </c>
      <c r="O468" s="16">
        <f>[1]武器表!$K468</f>
        <v>5</v>
      </c>
      <c r="P468" s="16">
        <f>[1]武器表!$L468</f>
        <v>5</v>
      </c>
      <c r="Q468" s="16">
        <f>[1]武器表!$M468</f>
        <v>5</v>
      </c>
      <c r="R468" s="16">
        <f>[1]武器表!$N468</f>
        <v>6</v>
      </c>
      <c r="S468" s="16">
        <f>[1]武器表!$O468</f>
        <v>5</v>
      </c>
      <c r="T468" s="16">
        <f>[1]武器表!$P468</f>
        <v>3</v>
      </c>
      <c r="U468" s="20">
        <f>[1]武器表!$Q468</f>
        <v>1.4999999999999999E-2</v>
      </c>
      <c r="V468" s="20">
        <f>[1]武器表!$R468</f>
        <v>1.2500000000000001E-2</v>
      </c>
      <c r="W468" s="20">
        <f>[1]武器表!$S468</f>
        <v>5.0000000000000001E-3</v>
      </c>
      <c r="X468" s="20">
        <f>[1]武器表!$AB468</f>
        <v>0.08</v>
      </c>
      <c r="Y468" s="16">
        <f>[1]武器表!V468</f>
        <v>3</v>
      </c>
      <c r="Z468" s="16">
        <f>[1]武器表!W468</f>
        <v>3</v>
      </c>
      <c r="AA468" s="16">
        <f>[1]武器表!X468</f>
        <v>3</v>
      </c>
      <c r="AB468" s="16">
        <f>[1]武器表!Y468</f>
        <v>2</v>
      </c>
      <c r="AC468" s="16">
        <f>[1]武器表!Z468</f>
        <v>3</v>
      </c>
      <c r="AD468" s="16">
        <f>[1]武器表!AA468</f>
        <v>2</v>
      </c>
      <c r="AE468" s="20">
        <f t="shared" si="101"/>
        <v>6.4000000000000001E-2</v>
      </c>
      <c r="AF468" s="20">
        <f t="shared" si="102"/>
        <v>6.4000000000000001E-2</v>
      </c>
      <c r="AG468" s="20">
        <f t="shared" si="103"/>
        <v>6.4000000000000001E-2</v>
      </c>
      <c r="AH468" s="20">
        <f t="shared" si="104"/>
        <v>6.4000000000000001E-2</v>
      </c>
      <c r="AI468" s="20">
        <f t="shared" si="105"/>
        <v>6.4000000000000001E-2</v>
      </c>
      <c r="AJ468" s="21"/>
    </row>
    <row r="469" spans="2:36" x14ac:dyDescent="0.2">
      <c r="B469" s="16">
        <v>467</v>
      </c>
      <c r="C469" s="16" t="str">
        <f t="shared" ca="1" si="95"/>
        <v>IC1776</v>
      </c>
      <c r="D469" s="16" t="str">
        <f t="shared" ca="1" si="100"/>
        <v>发亮的卡尼亚毒爪</v>
      </c>
      <c r="E469" s="16" t="str">
        <f t="shared" ca="1" si="96"/>
        <v>发亮的</v>
      </c>
      <c r="F469" s="16" t="str">
        <f t="shared" ca="1" si="97"/>
        <v>卡尼亚</v>
      </c>
      <c r="G469" s="16" t="str">
        <f t="shared" ca="1" si="98"/>
        <v>毒爪</v>
      </c>
      <c r="H469" s="16" t="str">
        <f t="shared" si="94"/>
        <v>b</v>
      </c>
      <c r="I469" s="19" t="s">
        <v>26</v>
      </c>
      <c r="J469" s="3" t="s">
        <v>41</v>
      </c>
      <c r="K469" s="16">
        <f t="shared" si="99"/>
        <v>9</v>
      </c>
      <c r="L469" s="16">
        <f t="shared" si="106"/>
        <v>3</v>
      </c>
      <c r="M469" s="16">
        <f>[1]武器表!$I469</f>
        <v>72</v>
      </c>
      <c r="N469" s="16">
        <f>[1]武器表!$J469</f>
        <v>10</v>
      </c>
      <c r="O469" s="16">
        <f>[1]武器表!$K469</f>
        <v>7</v>
      </c>
      <c r="P469" s="16">
        <f>[1]武器表!$L469</f>
        <v>7</v>
      </c>
      <c r="Q469" s="16">
        <f>[1]武器表!$M469</f>
        <v>7</v>
      </c>
      <c r="R469" s="16">
        <f>[1]武器表!$N469</f>
        <v>9</v>
      </c>
      <c r="S469" s="16">
        <f>[1]武器表!$O469</f>
        <v>8</v>
      </c>
      <c r="T469" s="16">
        <f>[1]武器表!$P469</f>
        <v>4</v>
      </c>
      <c r="U469" s="20">
        <f>[1]武器表!$Q469</f>
        <v>0.02</v>
      </c>
      <c r="V469" s="20">
        <f>[1]武器表!$R469</f>
        <v>0.02</v>
      </c>
      <c r="W469" s="20">
        <f>[1]武器表!$S469</f>
        <v>6.6666666666666662E-3</v>
      </c>
      <c r="X469" s="20">
        <f>[1]武器表!$AB469</f>
        <v>8.266666666666668E-2</v>
      </c>
      <c r="Y469" s="16">
        <f>[1]武器表!V469</f>
        <v>4</v>
      </c>
      <c r="Z469" s="16">
        <f>[1]武器表!W469</f>
        <v>5</v>
      </c>
      <c r="AA469" s="16">
        <f>[1]武器表!X469</f>
        <v>4</v>
      </c>
      <c r="AB469" s="16">
        <f>[1]武器表!Y469</f>
        <v>3</v>
      </c>
      <c r="AC469" s="16">
        <f>[1]武器表!Z469</f>
        <v>4</v>
      </c>
      <c r="AD469" s="16">
        <f>[1]武器表!AA469</f>
        <v>3</v>
      </c>
      <c r="AE469" s="20">
        <f t="shared" si="101"/>
        <v>6.613333333333335E-2</v>
      </c>
      <c r="AF469" s="20">
        <f t="shared" si="102"/>
        <v>6.613333333333335E-2</v>
      </c>
      <c r="AG469" s="20">
        <f t="shared" si="103"/>
        <v>6.613333333333335E-2</v>
      </c>
      <c r="AH469" s="20">
        <f t="shared" si="104"/>
        <v>6.613333333333335E-2</v>
      </c>
      <c r="AI469" s="20">
        <f t="shared" si="105"/>
        <v>6.613333333333335E-2</v>
      </c>
      <c r="AJ469" s="21"/>
    </row>
    <row r="470" spans="2:36" x14ac:dyDescent="0.2">
      <c r="B470" s="16">
        <v>468</v>
      </c>
      <c r="C470" s="16" t="str">
        <f t="shared" ca="1" si="95"/>
        <v>IC1758</v>
      </c>
      <c r="D470" s="16" t="str">
        <f t="shared" ca="1" si="100"/>
        <v>优质的水晶爪</v>
      </c>
      <c r="E470" s="16" t="str">
        <f t="shared" ca="1" si="96"/>
        <v>优质的</v>
      </c>
      <c r="F470" s="16" t="str">
        <f t="shared" ca="1" si="97"/>
        <v>水晶</v>
      </c>
      <c r="G470" s="16" t="str">
        <f t="shared" ca="1" si="98"/>
        <v>爪</v>
      </c>
      <c r="H470" s="16" t="str">
        <f t="shared" si="94"/>
        <v>b</v>
      </c>
      <c r="I470" s="19" t="s">
        <v>26</v>
      </c>
      <c r="J470" s="3" t="s">
        <v>41</v>
      </c>
      <c r="K470" s="16">
        <f t="shared" si="99"/>
        <v>9</v>
      </c>
      <c r="L470" s="16">
        <f t="shared" si="106"/>
        <v>4</v>
      </c>
      <c r="M470" s="16">
        <f>[1]武器表!$I470</f>
        <v>96</v>
      </c>
      <c r="N470" s="16">
        <f>[1]武器表!$J470</f>
        <v>14</v>
      </c>
      <c r="O470" s="16">
        <f>[1]武器表!$K470</f>
        <v>10</v>
      </c>
      <c r="P470" s="16">
        <f>[1]武器表!$L470</f>
        <v>10</v>
      </c>
      <c r="Q470" s="16">
        <f>[1]武器表!$M470</f>
        <v>10</v>
      </c>
      <c r="R470" s="16">
        <f>[1]武器表!$N470</f>
        <v>12</v>
      </c>
      <c r="S470" s="16">
        <f>[1]武器表!$O470</f>
        <v>10</v>
      </c>
      <c r="T470" s="16">
        <f>[1]武器表!$P470</f>
        <v>5</v>
      </c>
      <c r="U470" s="20">
        <f>[1]武器表!$Q470</f>
        <v>2.5000000000000001E-2</v>
      </c>
      <c r="V470" s="20">
        <f>[1]武器表!$R470</f>
        <v>2.5000000000000001E-2</v>
      </c>
      <c r="W470" s="20">
        <f>[1]武器表!$S470</f>
        <v>8.3333333333333332E-3</v>
      </c>
      <c r="X470" s="20">
        <f>[1]武器表!$AB470</f>
        <v>0.11133333333333333</v>
      </c>
      <c r="Y470" s="16">
        <f>[1]武器表!V470</f>
        <v>6</v>
      </c>
      <c r="Z470" s="16">
        <f>[1]武器表!W470</f>
        <v>6</v>
      </c>
      <c r="AA470" s="16">
        <f>[1]武器表!X470</f>
        <v>6</v>
      </c>
      <c r="AB470" s="16">
        <f>[1]武器表!Y470</f>
        <v>3</v>
      </c>
      <c r="AC470" s="16">
        <f>[1]武器表!Z470</f>
        <v>6</v>
      </c>
      <c r="AD470" s="16">
        <f>[1]武器表!AA470</f>
        <v>4</v>
      </c>
      <c r="AE470" s="20">
        <f t="shared" si="101"/>
        <v>8.9066666666666669E-2</v>
      </c>
      <c r="AF470" s="20">
        <f t="shared" si="102"/>
        <v>8.9066666666666669E-2</v>
      </c>
      <c r="AG470" s="20">
        <f t="shared" si="103"/>
        <v>8.9066666666666669E-2</v>
      </c>
      <c r="AH470" s="20">
        <f t="shared" si="104"/>
        <v>8.9066666666666669E-2</v>
      </c>
      <c r="AI470" s="20">
        <f t="shared" si="105"/>
        <v>8.9066666666666669E-2</v>
      </c>
      <c r="AJ470" s="21"/>
    </row>
    <row r="471" spans="2:36" x14ac:dyDescent="0.2">
      <c r="B471" s="16">
        <v>469</v>
      </c>
      <c r="C471" s="16" t="str">
        <f t="shared" ca="1" si="95"/>
        <v>IC1776</v>
      </c>
      <c r="D471" s="16" t="str">
        <f t="shared" ca="1" si="100"/>
        <v>坚硬的魔王毒爪</v>
      </c>
      <c r="E471" s="16" t="str">
        <f t="shared" ca="1" si="96"/>
        <v>坚硬的</v>
      </c>
      <c r="F471" s="16" t="str">
        <f t="shared" ca="1" si="97"/>
        <v>魔王</v>
      </c>
      <c r="G471" s="16" t="str">
        <f t="shared" ca="1" si="98"/>
        <v>毒爪</v>
      </c>
      <c r="H471" s="16" t="str">
        <f t="shared" si="94"/>
        <v>b</v>
      </c>
      <c r="I471" s="19" t="s">
        <v>26</v>
      </c>
      <c r="J471" s="3" t="s">
        <v>41</v>
      </c>
      <c r="K471" s="16">
        <f t="shared" si="99"/>
        <v>9</v>
      </c>
      <c r="L471" s="16">
        <f t="shared" si="106"/>
        <v>5</v>
      </c>
      <c r="M471" s="16">
        <f>[1]武器表!$I471</f>
        <v>120</v>
      </c>
      <c r="N471" s="16">
        <f>[1]武器表!$J471</f>
        <v>17</v>
      </c>
      <c r="O471" s="16">
        <f>[1]武器表!$K471</f>
        <v>12</v>
      </c>
      <c r="P471" s="16">
        <f>[1]武器表!$L471</f>
        <v>12</v>
      </c>
      <c r="Q471" s="16">
        <f>[1]武器表!$M471</f>
        <v>12</v>
      </c>
      <c r="R471" s="16">
        <f>[1]武器表!$N471</f>
        <v>14</v>
      </c>
      <c r="S471" s="16">
        <f>[1]武器表!$O471</f>
        <v>13</v>
      </c>
      <c r="T471" s="16">
        <f>[1]武器表!$P471</f>
        <v>6</v>
      </c>
      <c r="U471" s="20">
        <f>[1]武器表!$Q471</f>
        <v>0.03</v>
      </c>
      <c r="V471" s="20">
        <f>[1]武器表!$R471</f>
        <v>3.2500000000000001E-2</v>
      </c>
      <c r="W471" s="20">
        <f>[1]武器表!$S471</f>
        <v>0.01</v>
      </c>
      <c r="X471" s="20">
        <f>[1]武器表!$AB471</f>
        <v>0.13733333333333334</v>
      </c>
      <c r="Y471" s="16">
        <f>[1]武器表!V471</f>
        <v>7</v>
      </c>
      <c r="Z471" s="16">
        <f>[1]武器表!W471</f>
        <v>8</v>
      </c>
      <c r="AA471" s="16">
        <f>[1]武器表!X471</f>
        <v>7</v>
      </c>
      <c r="AB471" s="16">
        <f>[1]武器表!Y471</f>
        <v>4</v>
      </c>
      <c r="AC471" s="16">
        <f>[1]武器表!Z471</f>
        <v>7</v>
      </c>
      <c r="AD471" s="16">
        <f>[1]武器表!AA471</f>
        <v>5</v>
      </c>
      <c r="AE471" s="20">
        <f t="shared" si="101"/>
        <v>0.10986666666666667</v>
      </c>
      <c r="AF471" s="20">
        <f t="shared" si="102"/>
        <v>0.10986666666666667</v>
      </c>
      <c r="AG471" s="20">
        <f t="shared" si="103"/>
        <v>0.10986666666666667</v>
      </c>
      <c r="AH471" s="20">
        <f t="shared" si="104"/>
        <v>0.10986666666666667</v>
      </c>
      <c r="AI471" s="20">
        <f t="shared" si="105"/>
        <v>0.10986666666666667</v>
      </c>
      <c r="AJ471" s="21"/>
    </row>
    <row r="472" spans="2:36" x14ac:dyDescent="0.2">
      <c r="B472" s="16">
        <v>470</v>
      </c>
      <c r="C472" s="16" t="str">
        <f t="shared" ca="1" si="95"/>
        <v>IC1758</v>
      </c>
      <c r="D472" s="16" t="str">
        <f t="shared" ca="1" si="100"/>
        <v>凌厉的斯塞提毒爪</v>
      </c>
      <c r="E472" s="16" t="str">
        <f t="shared" ca="1" si="96"/>
        <v>凌厉的</v>
      </c>
      <c r="F472" s="16" t="str">
        <f t="shared" ca="1" si="97"/>
        <v>斯塞提</v>
      </c>
      <c r="G472" s="16" t="str">
        <f t="shared" ca="1" si="98"/>
        <v>毒爪</v>
      </c>
      <c r="H472" s="16" t="str">
        <f t="shared" si="94"/>
        <v>b</v>
      </c>
      <c r="I472" s="19" t="s">
        <v>26</v>
      </c>
      <c r="J472" s="3" t="s">
        <v>41</v>
      </c>
      <c r="K472" s="16">
        <f t="shared" si="99"/>
        <v>9</v>
      </c>
      <c r="L472" s="16">
        <f t="shared" si="106"/>
        <v>6</v>
      </c>
      <c r="M472" s="16">
        <f>[1]武器表!$I472</f>
        <v>144</v>
      </c>
      <c r="N472" s="16">
        <f>[1]武器表!$J472</f>
        <v>21</v>
      </c>
      <c r="O472" s="16">
        <f>[1]武器表!$K472</f>
        <v>14</v>
      </c>
      <c r="P472" s="16">
        <f>[1]武器表!$L472</f>
        <v>14</v>
      </c>
      <c r="Q472" s="16">
        <f>[1]武器表!$M472</f>
        <v>14</v>
      </c>
      <c r="R472" s="16">
        <f>[1]武器表!$N472</f>
        <v>17</v>
      </c>
      <c r="S472" s="16">
        <f>[1]武器表!$O472</f>
        <v>15</v>
      </c>
      <c r="T472" s="16">
        <f>[1]武器表!$P472</f>
        <v>8</v>
      </c>
      <c r="U472" s="20">
        <f>[1]武器表!$Q472</f>
        <v>0.04</v>
      </c>
      <c r="V472" s="20">
        <f>[1]武器表!$R472</f>
        <v>3.7499999999999999E-2</v>
      </c>
      <c r="W472" s="20">
        <f>[1]武器表!$S472</f>
        <v>1.3333333333333332E-2</v>
      </c>
      <c r="X472" s="20">
        <f>[1]武器表!$AB472</f>
        <v>0.16466666666666666</v>
      </c>
      <c r="Y472" s="16">
        <f>[1]武器表!V472</f>
        <v>8</v>
      </c>
      <c r="Z472" s="16">
        <f>[1]武器表!W472</f>
        <v>9</v>
      </c>
      <c r="AA472" s="16">
        <f>[1]武器表!X472</f>
        <v>8</v>
      </c>
      <c r="AB472" s="16">
        <f>[1]武器表!Y472</f>
        <v>5</v>
      </c>
      <c r="AC472" s="16">
        <f>[1]武器表!Z472</f>
        <v>8</v>
      </c>
      <c r="AD472" s="16">
        <f>[1]武器表!AA472</f>
        <v>6</v>
      </c>
      <c r="AE472" s="20">
        <f t="shared" si="101"/>
        <v>0.13173333333333334</v>
      </c>
      <c r="AF472" s="20">
        <f t="shared" si="102"/>
        <v>0.13173333333333334</v>
      </c>
      <c r="AG472" s="20">
        <f t="shared" si="103"/>
        <v>0.13173333333333334</v>
      </c>
      <c r="AH472" s="20">
        <f t="shared" si="104"/>
        <v>0.13173333333333334</v>
      </c>
      <c r="AI472" s="20">
        <f t="shared" si="105"/>
        <v>0.13173333333333334</v>
      </c>
      <c r="AJ472" s="21"/>
    </row>
    <row r="473" spans="2:36" x14ac:dyDescent="0.2">
      <c r="B473" s="16">
        <v>471</v>
      </c>
      <c r="C473" s="16" t="str">
        <f t="shared" ca="1" si="95"/>
        <v>IC1754</v>
      </c>
      <c r="D473" s="16" t="str">
        <f t="shared" ca="1" si="100"/>
        <v>发亮的塞尔塔血爪</v>
      </c>
      <c r="E473" s="16" t="str">
        <f t="shared" ca="1" si="96"/>
        <v>发亮的</v>
      </c>
      <c r="F473" s="16" t="str">
        <f t="shared" ca="1" si="97"/>
        <v>塞尔塔</v>
      </c>
      <c r="G473" s="16" t="str">
        <f t="shared" ca="1" si="98"/>
        <v>血爪</v>
      </c>
      <c r="H473" s="16" t="str">
        <f t="shared" si="94"/>
        <v>b</v>
      </c>
      <c r="I473" s="19" t="s">
        <v>26</v>
      </c>
      <c r="J473" s="3" t="s">
        <v>41</v>
      </c>
      <c r="K473" s="16">
        <f t="shared" si="99"/>
        <v>9</v>
      </c>
      <c r="L473" s="16">
        <f t="shared" si="106"/>
        <v>7</v>
      </c>
      <c r="M473" s="16">
        <f>[1]武器表!$I473</f>
        <v>168</v>
      </c>
      <c r="N473" s="16">
        <f>[1]武器表!$J473</f>
        <v>24</v>
      </c>
      <c r="O473" s="16">
        <f>[1]武器表!$K473</f>
        <v>17</v>
      </c>
      <c r="P473" s="16">
        <f>[1]武器表!$L473</f>
        <v>17</v>
      </c>
      <c r="Q473" s="16">
        <f>[1]武器表!$M473</f>
        <v>17</v>
      </c>
      <c r="R473" s="16">
        <f>[1]武器表!$N473</f>
        <v>20</v>
      </c>
      <c r="S473" s="16">
        <f>[1]武器表!$O473</f>
        <v>18</v>
      </c>
      <c r="T473" s="16">
        <f>[1]武器表!$P473</f>
        <v>9</v>
      </c>
      <c r="U473" s="20">
        <f>[1]武器表!$Q473</f>
        <v>4.4999999999999998E-2</v>
      </c>
      <c r="V473" s="20">
        <f>[1]武器表!$R473</f>
        <v>4.4999999999999998E-2</v>
      </c>
      <c r="W473" s="20">
        <f>[1]武器表!$S473</f>
        <v>1.4999999999999999E-2</v>
      </c>
      <c r="X473" s="20">
        <f>[1]武器表!$AB473</f>
        <v>0.19333333333333333</v>
      </c>
      <c r="Y473" s="16">
        <f>[1]武器表!V473</f>
        <v>10</v>
      </c>
      <c r="Z473" s="16">
        <f>[1]武器表!W473</f>
        <v>11</v>
      </c>
      <c r="AA473" s="16">
        <f>[1]武器表!X473</f>
        <v>10</v>
      </c>
      <c r="AB473" s="16">
        <f>[1]武器表!Y473</f>
        <v>6</v>
      </c>
      <c r="AC473" s="16">
        <f>[1]武器表!Z473</f>
        <v>10</v>
      </c>
      <c r="AD473" s="16">
        <f>[1]武器表!AA473</f>
        <v>7</v>
      </c>
      <c r="AE473" s="20">
        <f t="shared" si="101"/>
        <v>0.15466666666666667</v>
      </c>
      <c r="AF473" s="20">
        <f t="shared" si="102"/>
        <v>0.15466666666666667</v>
      </c>
      <c r="AG473" s="20">
        <f t="shared" si="103"/>
        <v>0.15466666666666667</v>
      </c>
      <c r="AH473" s="20">
        <f t="shared" si="104"/>
        <v>0.15466666666666667</v>
      </c>
      <c r="AI473" s="20">
        <f t="shared" si="105"/>
        <v>0.15466666666666667</v>
      </c>
      <c r="AJ473" s="21"/>
    </row>
    <row r="474" spans="2:36" x14ac:dyDescent="0.2">
      <c r="B474" s="16">
        <v>472</v>
      </c>
      <c r="C474" s="16" t="str">
        <f t="shared" ca="1" si="95"/>
        <v>IC1777</v>
      </c>
      <c r="D474" s="16" t="str">
        <f t="shared" ca="1" si="100"/>
        <v>坚硬的智慧血爪</v>
      </c>
      <c r="E474" s="16" t="str">
        <f t="shared" ca="1" si="96"/>
        <v>坚硬的</v>
      </c>
      <c r="F474" s="16" t="str">
        <f t="shared" ca="1" si="97"/>
        <v>智慧</v>
      </c>
      <c r="G474" s="16" t="str">
        <f t="shared" ca="1" si="98"/>
        <v>血爪</v>
      </c>
      <c r="H474" s="16" t="str">
        <f t="shared" si="94"/>
        <v>b</v>
      </c>
      <c r="I474" s="19" t="s">
        <v>26</v>
      </c>
      <c r="J474" s="3" t="s">
        <v>41</v>
      </c>
      <c r="K474" s="16">
        <f t="shared" si="99"/>
        <v>9</v>
      </c>
      <c r="L474" s="16">
        <f t="shared" si="106"/>
        <v>8</v>
      </c>
      <c r="M474" s="16">
        <f>[1]武器表!$I474</f>
        <v>192</v>
      </c>
      <c r="N474" s="16">
        <f>[1]武器表!$J474</f>
        <v>27</v>
      </c>
      <c r="O474" s="16">
        <f>[1]武器表!$K474</f>
        <v>19</v>
      </c>
      <c r="P474" s="16">
        <f>[1]武器表!$L474</f>
        <v>19</v>
      </c>
      <c r="Q474" s="16">
        <f>[1]武器表!$M474</f>
        <v>19</v>
      </c>
      <c r="R474" s="16">
        <f>[1]武器表!$N474</f>
        <v>23</v>
      </c>
      <c r="S474" s="16">
        <f>[1]武器表!$O474</f>
        <v>21</v>
      </c>
      <c r="T474" s="16">
        <f>[1]武器表!$P474</f>
        <v>10</v>
      </c>
      <c r="U474" s="20">
        <f>[1]武器表!$Q474</f>
        <v>0.05</v>
      </c>
      <c r="V474" s="20">
        <f>[1]武器表!$R474</f>
        <v>5.2499999999999998E-2</v>
      </c>
      <c r="W474" s="20">
        <f>[1]武器表!$S474</f>
        <v>1.6666666666666666E-2</v>
      </c>
      <c r="X474" s="20">
        <f>[1]武器表!$AB474</f>
        <v>0.22</v>
      </c>
      <c r="Y474" s="16">
        <f>[1]武器表!V474</f>
        <v>11</v>
      </c>
      <c r="Z474" s="16">
        <f>[1]武器表!W474</f>
        <v>12</v>
      </c>
      <c r="AA474" s="16">
        <f>[1]武器表!X474</f>
        <v>11</v>
      </c>
      <c r="AB474" s="16">
        <f>[1]武器表!Y474</f>
        <v>7</v>
      </c>
      <c r="AC474" s="16">
        <f>[1]武器表!Z474</f>
        <v>11</v>
      </c>
      <c r="AD474" s="16">
        <f>[1]武器表!AA474</f>
        <v>8</v>
      </c>
      <c r="AE474" s="20">
        <f t="shared" si="101"/>
        <v>0.17600000000000002</v>
      </c>
      <c r="AF474" s="20">
        <f t="shared" si="102"/>
        <v>0.17600000000000002</v>
      </c>
      <c r="AG474" s="20">
        <f t="shared" si="103"/>
        <v>0.17600000000000002</v>
      </c>
      <c r="AH474" s="20">
        <f t="shared" si="104"/>
        <v>0.17600000000000002</v>
      </c>
      <c r="AI474" s="20">
        <f t="shared" si="105"/>
        <v>0.17600000000000002</v>
      </c>
      <c r="AJ474" s="21"/>
    </row>
    <row r="475" spans="2:36" x14ac:dyDescent="0.2">
      <c r="B475" s="16">
        <v>473</v>
      </c>
      <c r="C475" s="16" t="str">
        <f t="shared" ca="1" si="95"/>
        <v>IC1765</v>
      </c>
      <c r="D475" s="16" t="str">
        <f t="shared" ca="1" si="100"/>
        <v>一般的精灵毒爪</v>
      </c>
      <c r="E475" s="16" t="str">
        <f t="shared" ca="1" si="96"/>
        <v>一般的</v>
      </c>
      <c r="F475" s="16" t="str">
        <f t="shared" ca="1" si="97"/>
        <v>精灵</v>
      </c>
      <c r="G475" s="16" t="str">
        <f t="shared" ca="1" si="98"/>
        <v>毒爪</v>
      </c>
      <c r="H475" s="16" t="str">
        <f t="shared" si="94"/>
        <v>c</v>
      </c>
      <c r="I475" s="19" t="s">
        <v>26</v>
      </c>
      <c r="J475" s="3" t="s">
        <v>41</v>
      </c>
      <c r="K475" s="16">
        <f t="shared" si="99"/>
        <v>9</v>
      </c>
      <c r="L475" s="16">
        <f t="shared" si="106"/>
        <v>1</v>
      </c>
      <c r="M475" s="16">
        <f>[1]武器表!$I475</f>
        <v>27</v>
      </c>
      <c r="N475" s="16">
        <f>[1]武器表!$J475</f>
        <v>0</v>
      </c>
      <c r="O475" s="16">
        <f>[1]武器表!$K475</f>
        <v>0</v>
      </c>
      <c r="P475" s="16">
        <f>[1]武器表!$L475</f>
        <v>0</v>
      </c>
      <c r="Q475" s="16">
        <f>[1]武器表!$M475</f>
        <v>0</v>
      </c>
      <c r="R475" s="16">
        <f>[1]武器表!$N475</f>
        <v>0</v>
      </c>
      <c r="S475" s="16">
        <f>[1]武器表!$O475</f>
        <v>0</v>
      </c>
      <c r="T475" s="16">
        <f>[1]武器表!$P475</f>
        <v>0</v>
      </c>
      <c r="U475" s="20">
        <f>[1]武器表!$Q475</f>
        <v>0</v>
      </c>
      <c r="V475" s="20">
        <f>[1]武器表!$R475</f>
        <v>0</v>
      </c>
      <c r="W475" s="20">
        <f>[1]武器表!$S475</f>
        <v>0</v>
      </c>
      <c r="X475" s="20">
        <f>[1]武器表!$AB475</f>
        <v>0</v>
      </c>
      <c r="Y475" s="16">
        <f>[1]武器表!V475</f>
        <v>0</v>
      </c>
      <c r="Z475" s="16">
        <f>[1]武器表!W475</f>
        <v>0</v>
      </c>
      <c r="AA475" s="16">
        <f>[1]武器表!X475</f>
        <v>0</v>
      </c>
      <c r="AB475" s="16">
        <f>[1]武器表!Y475</f>
        <v>0</v>
      </c>
      <c r="AC475" s="16">
        <f>[1]武器表!Z475</f>
        <v>0</v>
      </c>
      <c r="AD475" s="16">
        <f>[1]武器表!AA475</f>
        <v>0</v>
      </c>
      <c r="AE475" s="20">
        <f t="shared" si="101"/>
        <v>0</v>
      </c>
      <c r="AF475" s="20">
        <f t="shared" si="102"/>
        <v>0</v>
      </c>
      <c r="AG475" s="20">
        <f t="shared" si="103"/>
        <v>0</v>
      </c>
      <c r="AH475" s="20">
        <f t="shared" si="104"/>
        <v>0</v>
      </c>
      <c r="AI475" s="20">
        <f t="shared" si="105"/>
        <v>0</v>
      </c>
      <c r="AJ475" s="21"/>
    </row>
    <row r="476" spans="2:36" x14ac:dyDescent="0.2">
      <c r="B476" s="16">
        <v>474</v>
      </c>
      <c r="C476" s="16" t="str">
        <f t="shared" ca="1" si="95"/>
        <v>IC1776</v>
      </c>
      <c r="D476" s="16" t="str">
        <f t="shared" ca="1" si="100"/>
        <v>普通的遗迹爪</v>
      </c>
      <c r="E476" s="16" t="str">
        <f t="shared" ca="1" si="96"/>
        <v>普通的</v>
      </c>
      <c r="F476" s="16" t="str">
        <f t="shared" ca="1" si="97"/>
        <v>遗迹</v>
      </c>
      <c r="G476" s="16" t="str">
        <f t="shared" ca="1" si="98"/>
        <v>爪</v>
      </c>
      <c r="H476" s="16" t="str">
        <f t="shared" si="94"/>
        <v>c</v>
      </c>
      <c r="I476" s="19" t="s">
        <v>26</v>
      </c>
      <c r="J476" s="3" t="s">
        <v>41</v>
      </c>
      <c r="K476" s="16">
        <f t="shared" si="99"/>
        <v>9</v>
      </c>
      <c r="L476" s="16">
        <f t="shared" si="106"/>
        <v>2</v>
      </c>
      <c r="M476" s="16">
        <f>[1]武器表!$I476</f>
        <v>55</v>
      </c>
      <c r="N476" s="16">
        <f>[1]武器表!$J476</f>
        <v>0</v>
      </c>
      <c r="O476" s="16">
        <f>[1]武器表!$K476</f>
        <v>0</v>
      </c>
      <c r="P476" s="16">
        <f>[1]武器表!$L476</f>
        <v>0</v>
      </c>
      <c r="Q476" s="16">
        <f>[1]武器表!$M476</f>
        <v>0</v>
      </c>
      <c r="R476" s="16">
        <f>[1]武器表!$N476</f>
        <v>0</v>
      </c>
      <c r="S476" s="16">
        <f>[1]武器表!$O476</f>
        <v>0</v>
      </c>
      <c r="T476" s="16">
        <f>[1]武器表!$P476</f>
        <v>0</v>
      </c>
      <c r="U476" s="20">
        <f>[1]武器表!$Q476</f>
        <v>0</v>
      </c>
      <c r="V476" s="20">
        <f>[1]武器表!$R476</f>
        <v>0</v>
      </c>
      <c r="W476" s="20">
        <f>[1]武器表!$S476</f>
        <v>0</v>
      </c>
      <c r="X476" s="20">
        <f>[1]武器表!$AB476</f>
        <v>0</v>
      </c>
      <c r="Y476" s="16">
        <f>[1]武器表!V476</f>
        <v>0</v>
      </c>
      <c r="Z476" s="16">
        <f>[1]武器表!W476</f>
        <v>0</v>
      </c>
      <c r="AA476" s="16">
        <f>[1]武器表!X476</f>
        <v>0</v>
      </c>
      <c r="AB476" s="16">
        <f>[1]武器表!Y476</f>
        <v>0</v>
      </c>
      <c r="AC476" s="16">
        <f>[1]武器表!Z476</f>
        <v>0</v>
      </c>
      <c r="AD476" s="16">
        <f>[1]武器表!AA476</f>
        <v>0</v>
      </c>
      <c r="AE476" s="20">
        <f t="shared" si="101"/>
        <v>0</v>
      </c>
      <c r="AF476" s="20">
        <f t="shared" si="102"/>
        <v>0</v>
      </c>
      <c r="AG476" s="20">
        <f t="shared" si="103"/>
        <v>0</v>
      </c>
      <c r="AH476" s="20">
        <f t="shared" si="104"/>
        <v>0</v>
      </c>
      <c r="AI476" s="20">
        <f t="shared" si="105"/>
        <v>0</v>
      </c>
      <c r="AJ476" s="21"/>
    </row>
    <row r="477" spans="2:36" x14ac:dyDescent="0.2">
      <c r="B477" s="16">
        <v>475</v>
      </c>
      <c r="C477" s="16" t="str">
        <f t="shared" ca="1" si="95"/>
        <v>IC1776</v>
      </c>
      <c r="D477" s="16" t="str">
        <f t="shared" ca="1" si="100"/>
        <v>破旧的精灵血爪</v>
      </c>
      <c r="E477" s="16" t="str">
        <f t="shared" ca="1" si="96"/>
        <v>破旧的</v>
      </c>
      <c r="F477" s="16" t="str">
        <f t="shared" ca="1" si="97"/>
        <v>精灵</v>
      </c>
      <c r="G477" s="16" t="str">
        <f t="shared" ca="1" si="98"/>
        <v>血爪</v>
      </c>
      <c r="H477" s="16" t="str">
        <f t="shared" si="94"/>
        <v>c</v>
      </c>
      <c r="I477" s="19" t="s">
        <v>26</v>
      </c>
      <c r="J477" s="3" t="s">
        <v>41</v>
      </c>
      <c r="K477" s="16">
        <f t="shared" si="99"/>
        <v>9</v>
      </c>
      <c r="L477" s="16">
        <f t="shared" si="106"/>
        <v>3</v>
      </c>
      <c r="M477" s="16">
        <f>[1]武器表!$I477</f>
        <v>82</v>
      </c>
      <c r="N477" s="16">
        <f>[1]武器表!$J477</f>
        <v>0</v>
      </c>
      <c r="O477" s="16">
        <f>[1]武器表!$K477</f>
        <v>0</v>
      </c>
      <c r="P477" s="16">
        <f>[1]武器表!$L477</f>
        <v>0</v>
      </c>
      <c r="Q477" s="16">
        <f>[1]武器表!$M477</f>
        <v>0</v>
      </c>
      <c r="R477" s="16">
        <f>[1]武器表!$N477</f>
        <v>0</v>
      </c>
      <c r="S477" s="16">
        <f>[1]武器表!$O477</f>
        <v>0</v>
      </c>
      <c r="T477" s="16">
        <f>[1]武器表!$P477</f>
        <v>0</v>
      </c>
      <c r="U477" s="20">
        <f>[1]武器表!$Q477</f>
        <v>0</v>
      </c>
      <c r="V477" s="20">
        <f>[1]武器表!$R477</f>
        <v>0</v>
      </c>
      <c r="W477" s="20">
        <f>[1]武器表!$S477</f>
        <v>0</v>
      </c>
      <c r="X477" s="20">
        <f>[1]武器表!$AB477</f>
        <v>0</v>
      </c>
      <c r="Y477" s="16">
        <f>[1]武器表!V477</f>
        <v>0</v>
      </c>
      <c r="Z477" s="16">
        <f>[1]武器表!W477</f>
        <v>0</v>
      </c>
      <c r="AA477" s="16">
        <f>[1]武器表!X477</f>
        <v>0</v>
      </c>
      <c r="AB477" s="16">
        <f>[1]武器表!Y477</f>
        <v>0</v>
      </c>
      <c r="AC477" s="16">
        <f>[1]武器表!Z477</f>
        <v>0</v>
      </c>
      <c r="AD477" s="16">
        <f>[1]武器表!AA477</f>
        <v>0</v>
      </c>
      <c r="AE477" s="20">
        <f t="shared" si="101"/>
        <v>0</v>
      </c>
      <c r="AF477" s="20">
        <f t="shared" si="102"/>
        <v>0</v>
      </c>
      <c r="AG477" s="20">
        <f t="shared" si="103"/>
        <v>0</v>
      </c>
      <c r="AH477" s="20">
        <f t="shared" si="104"/>
        <v>0</v>
      </c>
      <c r="AI477" s="20">
        <f t="shared" si="105"/>
        <v>0</v>
      </c>
      <c r="AJ477" s="21"/>
    </row>
    <row r="478" spans="2:36" x14ac:dyDescent="0.2">
      <c r="B478" s="16">
        <v>476</v>
      </c>
      <c r="C478" s="16" t="str">
        <f t="shared" ca="1" si="95"/>
        <v>IC1776</v>
      </c>
      <c r="D478" s="16" t="str">
        <f t="shared" ca="1" si="100"/>
        <v>普通的女神血爪</v>
      </c>
      <c r="E478" s="16" t="str">
        <f t="shared" ca="1" si="96"/>
        <v>普通的</v>
      </c>
      <c r="F478" s="16" t="str">
        <f t="shared" ca="1" si="97"/>
        <v>女神</v>
      </c>
      <c r="G478" s="16" t="str">
        <f t="shared" ca="1" si="98"/>
        <v>血爪</v>
      </c>
      <c r="H478" s="16" t="str">
        <f t="shared" si="94"/>
        <v>c</v>
      </c>
      <c r="I478" s="19" t="s">
        <v>26</v>
      </c>
      <c r="J478" s="3" t="s">
        <v>41</v>
      </c>
      <c r="K478" s="16">
        <f t="shared" si="99"/>
        <v>9</v>
      </c>
      <c r="L478" s="16">
        <f t="shared" si="106"/>
        <v>4</v>
      </c>
      <c r="M478" s="16">
        <f>[1]武器表!$I478</f>
        <v>109</v>
      </c>
      <c r="N478" s="16">
        <f>[1]武器表!$J478</f>
        <v>0</v>
      </c>
      <c r="O478" s="16">
        <f>[1]武器表!$K478</f>
        <v>0</v>
      </c>
      <c r="P478" s="16">
        <f>[1]武器表!$L478</f>
        <v>0</v>
      </c>
      <c r="Q478" s="16">
        <f>[1]武器表!$M478</f>
        <v>0</v>
      </c>
      <c r="R478" s="16">
        <f>[1]武器表!$N478</f>
        <v>0</v>
      </c>
      <c r="S478" s="16">
        <f>[1]武器表!$O478</f>
        <v>0</v>
      </c>
      <c r="T478" s="16">
        <f>[1]武器表!$P478</f>
        <v>0</v>
      </c>
      <c r="U478" s="20">
        <f>[1]武器表!$Q478</f>
        <v>0</v>
      </c>
      <c r="V478" s="20">
        <f>[1]武器表!$R478</f>
        <v>0</v>
      </c>
      <c r="W478" s="20">
        <f>[1]武器表!$S478</f>
        <v>0</v>
      </c>
      <c r="X478" s="20">
        <f>[1]武器表!$AB478</f>
        <v>0</v>
      </c>
      <c r="Y478" s="16">
        <f>[1]武器表!V478</f>
        <v>0</v>
      </c>
      <c r="Z478" s="16">
        <f>[1]武器表!W478</f>
        <v>0</v>
      </c>
      <c r="AA478" s="16">
        <f>[1]武器表!X478</f>
        <v>0</v>
      </c>
      <c r="AB478" s="16">
        <f>[1]武器表!Y478</f>
        <v>0</v>
      </c>
      <c r="AC478" s="16">
        <f>[1]武器表!Z478</f>
        <v>0</v>
      </c>
      <c r="AD478" s="16">
        <f>[1]武器表!AA478</f>
        <v>0</v>
      </c>
      <c r="AE478" s="20">
        <f t="shared" si="101"/>
        <v>0</v>
      </c>
      <c r="AF478" s="20">
        <f t="shared" si="102"/>
        <v>0</v>
      </c>
      <c r="AG478" s="20">
        <f t="shared" si="103"/>
        <v>0</v>
      </c>
      <c r="AH478" s="20">
        <f t="shared" si="104"/>
        <v>0</v>
      </c>
      <c r="AI478" s="20">
        <f t="shared" si="105"/>
        <v>0</v>
      </c>
      <c r="AJ478" s="21"/>
    </row>
    <row r="479" spans="2:36" x14ac:dyDescent="0.2">
      <c r="B479" s="16">
        <v>477</v>
      </c>
      <c r="C479" s="16" t="str">
        <f t="shared" ca="1" si="95"/>
        <v>IC1781</v>
      </c>
      <c r="D479" s="16" t="str">
        <f t="shared" ca="1" si="100"/>
        <v>初级的精灵血爪</v>
      </c>
      <c r="E479" s="16" t="str">
        <f t="shared" ca="1" si="96"/>
        <v>初级的</v>
      </c>
      <c r="F479" s="16" t="str">
        <f t="shared" ca="1" si="97"/>
        <v>精灵</v>
      </c>
      <c r="G479" s="16" t="str">
        <f t="shared" ca="1" si="98"/>
        <v>血爪</v>
      </c>
      <c r="H479" s="16" t="str">
        <f t="shared" si="94"/>
        <v>c</v>
      </c>
      <c r="I479" s="19" t="s">
        <v>26</v>
      </c>
      <c r="J479" s="3" t="s">
        <v>41</v>
      </c>
      <c r="K479" s="16">
        <f t="shared" si="99"/>
        <v>9</v>
      </c>
      <c r="L479" s="16">
        <f t="shared" si="106"/>
        <v>5</v>
      </c>
      <c r="M479" s="16">
        <f>[1]武器表!$I479</f>
        <v>137</v>
      </c>
      <c r="N479" s="16">
        <f>[1]武器表!$J479</f>
        <v>0</v>
      </c>
      <c r="O479" s="16">
        <f>[1]武器表!$K479</f>
        <v>0</v>
      </c>
      <c r="P479" s="16">
        <f>[1]武器表!$L479</f>
        <v>0</v>
      </c>
      <c r="Q479" s="16">
        <f>[1]武器表!$M479</f>
        <v>0</v>
      </c>
      <c r="R479" s="16">
        <f>[1]武器表!$N479</f>
        <v>0</v>
      </c>
      <c r="S479" s="16">
        <f>[1]武器表!$O479</f>
        <v>0</v>
      </c>
      <c r="T479" s="16">
        <f>[1]武器表!$P479</f>
        <v>0</v>
      </c>
      <c r="U479" s="20">
        <f>[1]武器表!$Q479</f>
        <v>0</v>
      </c>
      <c r="V479" s="20">
        <f>[1]武器表!$R479</f>
        <v>0</v>
      </c>
      <c r="W479" s="20">
        <f>[1]武器表!$S479</f>
        <v>0</v>
      </c>
      <c r="X479" s="20">
        <f>[1]武器表!$AB479</f>
        <v>0</v>
      </c>
      <c r="Y479" s="16">
        <f>[1]武器表!V479</f>
        <v>0</v>
      </c>
      <c r="Z479" s="16">
        <f>[1]武器表!W479</f>
        <v>0</v>
      </c>
      <c r="AA479" s="16">
        <f>[1]武器表!X479</f>
        <v>0</v>
      </c>
      <c r="AB479" s="16">
        <f>[1]武器表!Y479</f>
        <v>0</v>
      </c>
      <c r="AC479" s="16">
        <f>[1]武器表!Z479</f>
        <v>0</v>
      </c>
      <c r="AD479" s="16">
        <f>[1]武器表!AA479</f>
        <v>0</v>
      </c>
      <c r="AE479" s="20">
        <f t="shared" si="101"/>
        <v>0</v>
      </c>
      <c r="AF479" s="20">
        <f t="shared" si="102"/>
        <v>0</v>
      </c>
      <c r="AG479" s="20">
        <f t="shared" si="103"/>
        <v>0</v>
      </c>
      <c r="AH479" s="20">
        <f t="shared" si="104"/>
        <v>0</v>
      </c>
      <c r="AI479" s="20">
        <f t="shared" si="105"/>
        <v>0</v>
      </c>
      <c r="AJ479" s="21"/>
    </row>
    <row r="480" spans="2:36" x14ac:dyDescent="0.2">
      <c r="B480" s="16">
        <v>478</v>
      </c>
      <c r="C480" s="16" t="str">
        <f t="shared" ca="1" si="95"/>
        <v>IC1765</v>
      </c>
      <c r="D480" s="16" t="str">
        <f t="shared" ca="1" si="100"/>
        <v>破旧的空灵毒爪</v>
      </c>
      <c r="E480" s="16" t="str">
        <f t="shared" ca="1" si="96"/>
        <v>破旧的</v>
      </c>
      <c r="F480" s="16" t="str">
        <f t="shared" ca="1" si="97"/>
        <v>空灵</v>
      </c>
      <c r="G480" s="16" t="str">
        <f t="shared" ca="1" si="98"/>
        <v>毒爪</v>
      </c>
      <c r="H480" s="16" t="str">
        <f t="shared" si="94"/>
        <v>c</v>
      </c>
      <c r="I480" s="19" t="s">
        <v>26</v>
      </c>
      <c r="J480" s="3" t="s">
        <v>41</v>
      </c>
      <c r="K480" s="16">
        <f t="shared" si="99"/>
        <v>9</v>
      </c>
      <c r="L480" s="16">
        <f t="shared" si="106"/>
        <v>6</v>
      </c>
      <c r="M480" s="16">
        <f>[1]武器表!$I480</f>
        <v>164</v>
      </c>
      <c r="N480" s="16">
        <f>[1]武器表!$J480</f>
        <v>0</v>
      </c>
      <c r="O480" s="16">
        <f>[1]武器表!$K480</f>
        <v>0</v>
      </c>
      <c r="P480" s="16">
        <f>[1]武器表!$L480</f>
        <v>0</v>
      </c>
      <c r="Q480" s="16">
        <f>[1]武器表!$M480</f>
        <v>0</v>
      </c>
      <c r="R480" s="16">
        <f>[1]武器表!$N480</f>
        <v>0</v>
      </c>
      <c r="S480" s="16">
        <f>[1]武器表!$O480</f>
        <v>0</v>
      </c>
      <c r="T480" s="16">
        <f>[1]武器表!$P480</f>
        <v>0</v>
      </c>
      <c r="U480" s="20">
        <f>[1]武器表!$Q480</f>
        <v>0</v>
      </c>
      <c r="V480" s="20">
        <f>[1]武器表!$R480</f>
        <v>0</v>
      </c>
      <c r="W480" s="20">
        <f>[1]武器表!$S480</f>
        <v>0</v>
      </c>
      <c r="X480" s="20">
        <f>[1]武器表!$AB480</f>
        <v>0</v>
      </c>
      <c r="Y480" s="16">
        <f>[1]武器表!V480</f>
        <v>0</v>
      </c>
      <c r="Z480" s="16">
        <f>[1]武器表!W480</f>
        <v>0</v>
      </c>
      <c r="AA480" s="16">
        <f>[1]武器表!X480</f>
        <v>0</v>
      </c>
      <c r="AB480" s="16">
        <f>[1]武器表!Y480</f>
        <v>0</v>
      </c>
      <c r="AC480" s="16">
        <f>[1]武器表!Z480</f>
        <v>0</v>
      </c>
      <c r="AD480" s="16">
        <f>[1]武器表!AA480</f>
        <v>0</v>
      </c>
      <c r="AE480" s="20">
        <f t="shared" si="101"/>
        <v>0</v>
      </c>
      <c r="AF480" s="20">
        <f t="shared" si="102"/>
        <v>0</v>
      </c>
      <c r="AG480" s="20">
        <f t="shared" si="103"/>
        <v>0</v>
      </c>
      <c r="AH480" s="20">
        <f t="shared" si="104"/>
        <v>0</v>
      </c>
      <c r="AI480" s="20">
        <f t="shared" si="105"/>
        <v>0</v>
      </c>
      <c r="AJ480" s="21"/>
    </row>
    <row r="481" spans="2:36" x14ac:dyDescent="0.2">
      <c r="B481" s="16">
        <v>479</v>
      </c>
      <c r="C481" s="16" t="str">
        <f t="shared" ca="1" si="95"/>
        <v>IC1781</v>
      </c>
      <c r="D481" s="16" t="str">
        <f t="shared" ca="1" si="100"/>
        <v>初级的智慧爪</v>
      </c>
      <c r="E481" s="16" t="str">
        <f t="shared" ca="1" si="96"/>
        <v>初级的</v>
      </c>
      <c r="F481" s="16" t="str">
        <f t="shared" ca="1" si="97"/>
        <v>智慧</v>
      </c>
      <c r="G481" s="16" t="str">
        <f t="shared" ca="1" si="98"/>
        <v>爪</v>
      </c>
      <c r="H481" s="16" t="str">
        <f t="shared" si="94"/>
        <v>c</v>
      </c>
      <c r="I481" s="19" t="s">
        <v>26</v>
      </c>
      <c r="J481" s="3" t="s">
        <v>41</v>
      </c>
      <c r="K481" s="16">
        <f t="shared" si="99"/>
        <v>9</v>
      </c>
      <c r="L481" s="16">
        <f t="shared" si="106"/>
        <v>7</v>
      </c>
      <c r="M481" s="16">
        <f>[1]武器表!$I481</f>
        <v>192</v>
      </c>
      <c r="N481" s="16">
        <f>[1]武器表!$J481</f>
        <v>0</v>
      </c>
      <c r="O481" s="16">
        <f>[1]武器表!$K481</f>
        <v>0</v>
      </c>
      <c r="P481" s="16">
        <f>[1]武器表!$L481</f>
        <v>0</v>
      </c>
      <c r="Q481" s="16">
        <f>[1]武器表!$M481</f>
        <v>0</v>
      </c>
      <c r="R481" s="16">
        <f>[1]武器表!$N481</f>
        <v>0</v>
      </c>
      <c r="S481" s="16">
        <f>[1]武器表!$O481</f>
        <v>0</v>
      </c>
      <c r="T481" s="16">
        <f>[1]武器表!$P481</f>
        <v>0</v>
      </c>
      <c r="U481" s="20">
        <f>[1]武器表!$Q481</f>
        <v>0</v>
      </c>
      <c r="V481" s="20">
        <f>[1]武器表!$R481</f>
        <v>0</v>
      </c>
      <c r="W481" s="20">
        <f>[1]武器表!$S481</f>
        <v>0</v>
      </c>
      <c r="X481" s="20">
        <f>[1]武器表!$AB481</f>
        <v>0</v>
      </c>
      <c r="Y481" s="16">
        <f>[1]武器表!V481</f>
        <v>0</v>
      </c>
      <c r="Z481" s="16">
        <f>[1]武器表!W481</f>
        <v>0</v>
      </c>
      <c r="AA481" s="16">
        <f>[1]武器表!X481</f>
        <v>0</v>
      </c>
      <c r="AB481" s="16">
        <f>[1]武器表!Y481</f>
        <v>0</v>
      </c>
      <c r="AC481" s="16">
        <f>[1]武器表!Z481</f>
        <v>0</v>
      </c>
      <c r="AD481" s="16">
        <f>[1]武器表!AA481</f>
        <v>0</v>
      </c>
      <c r="AE481" s="20">
        <f t="shared" si="101"/>
        <v>0</v>
      </c>
      <c r="AF481" s="20">
        <f t="shared" si="102"/>
        <v>0</v>
      </c>
      <c r="AG481" s="20">
        <f t="shared" si="103"/>
        <v>0</v>
      </c>
      <c r="AH481" s="20">
        <f t="shared" si="104"/>
        <v>0</v>
      </c>
      <c r="AI481" s="20">
        <f t="shared" si="105"/>
        <v>0</v>
      </c>
      <c r="AJ481" s="21"/>
    </row>
    <row r="482" spans="2:36" x14ac:dyDescent="0.2">
      <c r="B482" s="16">
        <v>480</v>
      </c>
      <c r="C482" s="16" t="str">
        <f t="shared" ca="1" si="95"/>
        <v>IC1777</v>
      </c>
      <c r="D482" s="16" t="str">
        <f t="shared" ca="1" si="100"/>
        <v>普通的女神毒爪</v>
      </c>
      <c r="E482" s="16" t="str">
        <f t="shared" ca="1" si="96"/>
        <v>普通的</v>
      </c>
      <c r="F482" s="16" t="str">
        <f t="shared" ca="1" si="97"/>
        <v>女神</v>
      </c>
      <c r="G482" s="16" t="str">
        <f t="shared" ca="1" si="98"/>
        <v>毒爪</v>
      </c>
      <c r="H482" s="16" t="str">
        <f t="shared" si="94"/>
        <v>c</v>
      </c>
      <c r="I482" s="19" t="s">
        <v>26</v>
      </c>
      <c r="J482" s="3" t="s">
        <v>41</v>
      </c>
      <c r="K482" s="16">
        <f t="shared" si="99"/>
        <v>9</v>
      </c>
      <c r="L482" s="16">
        <f t="shared" si="106"/>
        <v>8</v>
      </c>
      <c r="M482" s="16">
        <f>[1]武器表!$I482</f>
        <v>219</v>
      </c>
      <c r="N482" s="16">
        <f>[1]武器表!$J482</f>
        <v>0</v>
      </c>
      <c r="O482" s="16">
        <f>[1]武器表!$K482</f>
        <v>0</v>
      </c>
      <c r="P482" s="16">
        <f>[1]武器表!$L482</f>
        <v>0</v>
      </c>
      <c r="Q482" s="16">
        <f>[1]武器表!$M482</f>
        <v>0</v>
      </c>
      <c r="R482" s="16">
        <f>[1]武器表!$N482</f>
        <v>0</v>
      </c>
      <c r="S482" s="16">
        <f>[1]武器表!$O482</f>
        <v>0</v>
      </c>
      <c r="T482" s="16">
        <f>[1]武器表!$P482</f>
        <v>0</v>
      </c>
      <c r="U482" s="20">
        <f>[1]武器表!$Q482</f>
        <v>0</v>
      </c>
      <c r="V482" s="20">
        <f>[1]武器表!$R482</f>
        <v>0</v>
      </c>
      <c r="W482" s="20">
        <f>[1]武器表!$S482</f>
        <v>0</v>
      </c>
      <c r="X482" s="20">
        <f>[1]武器表!$AB482</f>
        <v>0</v>
      </c>
      <c r="Y482" s="16">
        <f>[1]武器表!V482</f>
        <v>0</v>
      </c>
      <c r="Z482" s="16">
        <f>[1]武器表!W482</f>
        <v>0</v>
      </c>
      <c r="AA482" s="16">
        <f>[1]武器表!X482</f>
        <v>0</v>
      </c>
      <c r="AB482" s="16">
        <f>[1]武器表!Y482</f>
        <v>0</v>
      </c>
      <c r="AC482" s="16">
        <f>[1]武器表!Z482</f>
        <v>0</v>
      </c>
      <c r="AD482" s="16">
        <f>[1]武器表!AA482</f>
        <v>0</v>
      </c>
      <c r="AE482" s="20">
        <f t="shared" si="101"/>
        <v>0</v>
      </c>
      <c r="AF482" s="20">
        <f t="shared" si="102"/>
        <v>0</v>
      </c>
      <c r="AG482" s="20">
        <f t="shared" si="103"/>
        <v>0</v>
      </c>
      <c r="AH482" s="20">
        <f t="shared" si="104"/>
        <v>0</v>
      </c>
      <c r="AI482" s="20">
        <f t="shared" si="105"/>
        <v>0</v>
      </c>
      <c r="AJ482" s="21"/>
    </row>
    <row r="483" spans="2:36" x14ac:dyDescent="0.2">
      <c r="B483" s="16">
        <v>481</v>
      </c>
      <c r="C483" s="16" t="str">
        <f t="shared" ca="1" si="95"/>
        <v>IC1209</v>
      </c>
      <c r="D483" s="16" t="str">
        <f t="shared" ca="1" si="100"/>
        <v>璀璨的白银刃</v>
      </c>
      <c r="E483" s="16" t="str">
        <f t="shared" ca="1" si="96"/>
        <v>璀璨的</v>
      </c>
      <c r="F483" s="16" t="str">
        <f t="shared" ca="1" si="97"/>
        <v>白银</v>
      </c>
      <c r="G483" s="16" t="str">
        <f t="shared" ca="1" si="98"/>
        <v>刃</v>
      </c>
      <c r="H483" s="16" t="str">
        <f t="shared" si="94"/>
        <v>s</v>
      </c>
      <c r="I483" s="19" t="s">
        <v>26</v>
      </c>
      <c r="J483" s="3" t="s">
        <v>42</v>
      </c>
      <c r="K483" s="16">
        <f t="shared" si="99"/>
        <v>1</v>
      </c>
      <c r="L483" s="16">
        <f t="shared" si="106"/>
        <v>1</v>
      </c>
      <c r="M483" s="16">
        <f>[1]武器表!$I483</f>
        <v>30</v>
      </c>
      <c r="N483" s="16">
        <f>[1]武器表!$J483</f>
        <v>12</v>
      </c>
      <c r="O483" s="16">
        <f>[1]武器表!$K483</f>
        <v>7</v>
      </c>
      <c r="P483" s="16">
        <f>[1]武器表!$L483</f>
        <v>9</v>
      </c>
      <c r="Q483" s="16">
        <f>[1]武器表!$M483</f>
        <v>9</v>
      </c>
      <c r="R483" s="16">
        <f>[1]武器表!$N483</f>
        <v>7</v>
      </c>
      <c r="S483" s="16">
        <f>[1]武器表!$O483</f>
        <v>6</v>
      </c>
      <c r="T483" s="16">
        <f>[1]武器表!$P483</f>
        <v>5</v>
      </c>
      <c r="U483" s="20">
        <f>[1]武器表!$Q483</f>
        <v>2.5000000000000001E-2</v>
      </c>
      <c r="V483" s="20">
        <f>[1]武器表!$R483</f>
        <v>1.4999999999999999E-2</v>
      </c>
      <c r="W483" s="20">
        <f>[1]武器表!$S483</f>
        <v>8.3333333333333332E-3</v>
      </c>
      <c r="X483" s="20">
        <f>[1]武器表!$AB483</f>
        <v>0.08</v>
      </c>
      <c r="Y483" s="16">
        <f>[1]武器表!V483</f>
        <v>4</v>
      </c>
      <c r="Z483" s="16">
        <f>[1]武器表!W483</f>
        <v>4</v>
      </c>
      <c r="AA483" s="16">
        <f>[1]武器表!X483</f>
        <v>5</v>
      </c>
      <c r="AB483" s="16">
        <f>[1]武器表!Y483</f>
        <v>4</v>
      </c>
      <c r="AC483" s="16">
        <f>[1]武器表!Z483</f>
        <v>3</v>
      </c>
      <c r="AD483" s="16">
        <f>[1]武器表!AA483</f>
        <v>3</v>
      </c>
      <c r="AE483" s="20">
        <f t="shared" si="101"/>
        <v>6.4000000000000001E-2</v>
      </c>
      <c r="AF483" s="20">
        <f t="shared" si="102"/>
        <v>6.4000000000000001E-2</v>
      </c>
      <c r="AG483" s="20">
        <f t="shared" si="103"/>
        <v>6.4000000000000001E-2</v>
      </c>
      <c r="AH483" s="20">
        <f t="shared" si="104"/>
        <v>6.4000000000000001E-2</v>
      </c>
      <c r="AI483" s="20">
        <f t="shared" si="105"/>
        <v>6.4000000000000001E-2</v>
      </c>
      <c r="AJ483" s="21"/>
    </row>
    <row r="484" spans="2:36" x14ac:dyDescent="0.2">
      <c r="B484" s="16">
        <v>482</v>
      </c>
      <c r="C484" s="16" t="str">
        <f t="shared" ca="1" si="95"/>
        <v>IC1201</v>
      </c>
      <c r="D484" s="16" t="str">
        <f t="shared" ca="1" si="100"/>
        <v>神秘的遗迹短刀</v>
      </c>
      <c r="E484" s="16" t="str">
        <f t="shared" ca="1" si="96"/>
        <v>神秘的</v>
      </c>
      <c r="F484" s="16" t="str">
        <f t="shared" ca="1" si="97"/>
        <v>遗迹</v>
      </c>
      <c r="G484" s="16" t="str">
        <f t="shared" ca="1" si="98"/>
        <v>短刀</v>
      </c>
      <c r="H484" s="16" t="str">
        <f t="shared" si="94"/>
        <v>s</v>
      </c>
      <c r="I484" s="19" t="s">
        <v>26</v>
      </c>
      <c r="J484" s="3" t="s">
        <v>42</v>
      </c>
      <c r="K484" s="16">
        <f t="shared" si="99"/>
        <v>1</v>
      </c>
      <c r="L484" s="16">
        <f t="shared" si="106"/>
        <v>2</v>
      </c>
      <c r="M484" s="16">
        <f>[1]武器表!$I484</f>
        <v>60</v>
      </c>
      <c r="N484" s="16">
        <f>[1]武器表!$J484</f>
        <v>24</v>
      </c>
      <c r="O484" s="16">
        <f>[1]武器表!$K484</f>
        <v>14</v>
      </c>
      <c r="P484" s="16">
        <f>[1]武器表!$L484</f>
        <v>19</v>
      </c>
      <c r="Q484" s="16">
        <f>[1]武器表!$M484</f>
        <v>18</v>
      </c>
      <c r="R484" s="16">
        <f>[1]武器表!$N484</f>
        <v>14</v>
      </c>
      <c r="S484" s="16">
        <f>[1]武器表!$O484</f>
        <v>13</v>
      </c>
      <c r="T484" s="16">
        <f>[1]武器表!$P484</f>
        <v>9</v>
      </c>
      <c r="U484" s="20">
        <f>[1]武器表!$Q484</f>
        <v>4.4999999999999998E-2</v>
      </c>
      <c r="V484" s="20">
        <f>[1]武器表!$R484</f>
        <v>3.2500000000000001E-2</v>
      </c>
      <c r="W484" s="20">
        <f>[1]武器表!$S484</f>
        <v>1.4999999999999999E-2</v>
      </c>
      <c r="X484" s="20">
        <f>[1]武器表!$AB484</f>
        <v>0.114</v>
      </c>
      <c r="Y484" s="16">
        <f>[1]武器表!V484</f>
        <v>8</v>
      </c>
      <c r="Z484" s="16">
        <f>[1]武器表!W484</f>
        <v>8</v>
      </c>
      <c r="AA484" s="16">
        <f>[1]武器表!X484</f>
        <v>10</v>
      </c>
      <c r="AB484" s="16">
        <f>[1]武器表!Y484</f>
        <v>9</v>
      </c>
      <c r="AC484" s="16">
        <f>[1]武器表!Z484</f>
        <v>7</v>
      </c>
      <c r="AD484" s="16">
        <f>[1]武器表!AA484</f>
        <v>5</v>
      </c>
      <c r="AE484" s="20">
        <f t="shared" si="101"/>
        <v>9.1200000000000003E-2</v>
      </c>
      <c r="AF484" s="20">
        <f t="shared" si="102"/>
        <v>9.1200000000000003E-2</v>
      </c>
      <c r="AG484" s="20">
        <f t="shared" si="103"/>
        <v>9.1200000000000003E-2</v>
      </c>
      <c r="AH484" s="20">
        <f t="shared" si="104"/>
        <v>9.1200000000000003E-2</v>
      </c>
      <c r="AI484" s="20">
        <f t="shared" si="105"/>
        <v>9.1200000000000003E-2</v>
      </c>
      <c r="AJ484" s="21"/>
    </row>
    <row r="485" spans="2:36" x14ac:dyDescent="0.2">
      <c r="B485" s="16">
        <v>483</v>
      </c>
      <c r="C485" s="16" t="str">
        <f t="shared" ca="1" si="95"/>
        <v>IC1213</v>
      </c>
      <c r="D485" s="16" t="str">
        <f t="shared" ca="1" si="100"/>
        <v>璀璨的虚幻刃</v>
      </c>
      <c r="E485" s="16" t="str">
        <f t="shared" ca="1" si="96"/>
        <v>璀璨的</v>
      </c>
      <c r="F485" s="16" t="str">
        <f t="shared" ca="1" si="97"/>
        <v>虚幻</v>
      </c>
      <c r="G485" s="16" t="str">
        <f t="shared" ca="1" si="98"/>
        <v>刃</v>
      </c>
      <c r="H485" s="16" t="str">
        <f t="shared" ref="H485:H548" si="107">H453</f>
        <v>s</v>
      </c>
      <c r="I485" s="19" t="s">
        <v>26</v>
      </c>
      <c r="J485" s="3" t="s">
        <v>42</v>
      </c>
      <c r="K485" s="16">
        <f t="shared" si="99"/>
        <v>1</v>
      </c>
      <c r="L485" s="16">
        <f t="shared" si="106"/>
        <v>3</v>
      </c>
      <c r="M485" s="16">
        <f>[1]武器表!$I485</f>
        <v>91</v>
      </c>
      <c r="N485" s="16">
        <f>[1]武器表!$J485</f>
        <v>36</v>
      </c>
      <c r="O485" s="16">
        <f>[1]武器表!$K485</f>
        <v>21</v>
      </c>
      <c r="P485" s="16">
        <f>[1]武器表!$L485</f>
        <v>28</v>
      </c>
      <c r="Q485" s="16">
        <f>[1]武器表!$M485</f>
        <v>28</v>
      </c>
      <c r="R485" s="16">
        <f>[1]武器表!$N485</f>
        <v>21</v>
      </c>
      <c r="S485" s="16">
        <f>[1]武器表!$O485</f>
        <v>19</v>
      </c>
      <c r="T485" s="16">
        <f>[1]武器表!$P485</f>
        <v>14</v>
      </c>
      <c r="U485" s="20">
        <f>[1]武器表!$Q485</f>
        <v>7.0000000000000007E-2</v>
      </c>
      <c r="V485" s="20">
        <f>[1]武器表!$R485</f>
        <v>4.7500000000000001E-2</v>
      </c>
      <c r="W485" s="20">
        <f>[1]武器表!$S485</f>
        <v>2.3333333333333334E-2</v>
      </c>
      <c r="X485" s="20">
        <f>[1]武器表!$AB485</f>
        <v>0.17199999999999999</v>
      </c>
      <c r="Y485" s="16">
        <f>[1]武器表!V485</f>
        <v>12</v>
      </c>
      <c r="Z485" s="16">
        <f>[1]武器表!W485</f>
        <v>12</v>
      </c>
      <c r="AA485" s="16">
        <f>[1]武器表!X485</f>
        <v>15</v>
      </c>
      <c r="AB485" s="16">
        <f>[1]武器表!Y485</f>
        <v>13</v>
      </c>
      <c r="AC485" s="16">
        <f>[1]武器表!Z485</f>
        <v>10</v>
      </c>
      <c r="AD485" s="16">
        <f>[1]武器表!AA485</f>
        <v>8</v>
      </c>
      <c r="AE485" s="20">
        <f t="shared" si="101"/>
        <v>0.1376</v>
      </c>
      <c r="AF485" s="20">
        <f t="shared" si="102"/>
        <v>0.1376</v>
      </c>
      <c r="AG485" s="20">
        <f t="shared" si="103"/>
        <v>0.1376</v>
      </c>
      <c r="AH485" s="20">
        <f t="shared" si="104"/>
        <v>0.1376</v>
      </c>
      <c r="AI485" s="20">
        <f t="shared" si="105"/>
        <v>0.1376</v>
      </c>
      <c r="AJ485" s="21"/>
    </row>
    <row r="486" spans="2:36" x14ac:dyDescent="0.2">
      <c r="B486" s="16">
        <v>484</v>
      </c>
      <c r="C486" s="16" t="str">
        <f t="shared" ca="1" si="95"/>
        <v>IC1226</v>
      </c>
      <c r="D486" s="16" t="str">
        <f t="shared" ca="1" si="100"/>
        <v>神奇的魔王刀</v>
      </c>
      <c r="E486" s="16" t="str">
        <f t="shared" ca="1" si="96"/>
        <v>神奇的</v>
      </c>
      <c r="F486" s="16" t="str">
        <f t="shared" ca="1" si="97"/>
        <v>魔王</v>
      </c>
      <c r="G486" s="16" t="str">
        <f t="shared" ca="1" si="98"/>
        <v>刀</v>
      </c>
      <c r="H486" s="16" t="str">
        <f t="shared" si="107"/>
        <v>s</v>
      </c>
      <c r="I486" s="19" t="s">
        <v>26</v>
      </c>
      <c r="J486" s="3" t="s">
        <v>42</v>
      </c>
      <c r="K486" s="16">
        <f t="shared" si="99"/>
        <v>1</v>
      </c>
      <c r="L486" s="16">
        <f t="shared" si="106"/>
        <v>4</v>
      </c>
      <c r="M486" s="16">
        <f>[1]武器表!$I486</f>
        <v>121</v>
      </c>
      <c r="N486" s="16">
        <f>[1]武器表!$J486</f>
        <v>48</v>
      </c>
      <c r="O486" s="16">
        <f>[1]武器表!$K486</f>
        <v>28</v>
      </c>
      <c r="P486" s="16">
        <f>[1]武器表!$L486</f>
        <v>37</v>
      </c>
      <c r="Q486" s="16">
        <f>[1]武器表!$M486</f>
        <v>37</v>
      </c>
      <c r="R486" s="16">
        <f>[1]武器表!$N486</f>
        <v>28</v>
      </c>
      <c r="S486" s="16">
        <f>[1]武器表!$O486</f>
        <v>25</v>
      </c>
      <c r="T486" s="16">
        <f>[1]武器表!$P486</f>
        <v>18</v>
      </c>
      <c r="U486" s="20">
        <f>[1]武器表!$Q486</f>
        <v>0.09</v>
      </c>
      <c r="V486" s="20">
        <f>[1]武器表!$R486</f>
        <v>6.25E-2</v>
      </c>
      <c r="W486" s="20">
        <f>[1]武器表!$S486</f>
        <v>0.03</v>
      </c>
      <c r="X486" s="20">
        <f>[1]武器表!$AB486</f>
        <v>0.22800000000000001</v>
      </c>
      <c r="Y486" s="16">
        <f>[1]武器表!V486</f>
        <v>15</v>
      </c>
      <c r="Z486" s="16">
        <f>[1]武器表!W486</f>
        <v>15</v>
      </c>
      <c r="AA486" s="16">
        <f>[1]武器表!X486</f>
        <v>20</v>
      </c>
      <c r="AB486" s="16">
        <f>[1]武器表!Y486</f>
        <v>18</v>
      </c>
      <c r="AC486" s="16">
        <f>[1]武器表!Z486</f>
        <v>13</v>
      </c>
      <c r="AD486" s="16">
        <f>[1]武器表!AA486</f>
        <v>11</v>
      </c>
      <c r="AE486" s="20">
        <f t="shared" si="101"/>
        <v>0.18240000000000001</v>
      </c>
      <c r="AF486" s="20">
        <f t="shared" si="102"/>
        <v>0.18240000000000001</v>
      </c>
      <c r="AG486" s="20">
        <f t="shared" si="103"/>
        <v>0.18240000000000001</v>
      </c>
      <c r="AH486" s="20">
        <f t="shared" si="104"/>
        <v>0.18240000000000001</v>
      </c>
      <c r="AI486" s="20">
        <f t="shared" si="105"/>
        <v>0.18240000000000001</v>
      </c>
      <c r="AJ486" s="21"/>
    </row>
    <row r="487" spans="2:36" x14ac:dyDescent="0.2">
      <c r="B487" s="16">
        <v>485</v>
      </c>
      <c r="C487" s="16" t="str">
        <f t="shared" ca="1" si="95"/>
        <v>IC1204</v>
      </c>
      <c r="D487" s="16" t="str">
        <f t="shared" ca="1" si="100"/>
        <v>神秘的言语短刀</v>
      </c>
      <c r="E487" s="16" t="str">
        <f t="shared" ca="1" si="96"/>
        <v>神秘的</v>
      </c>
      <c r="F487" s="16" t="str">
        <f t="shared" ca="1" si="97"/>
        <v>言语</v>
      </c>
      <c r="G487" s="16" t="str">
        <f t="shared" ca="1" si="98"/>
        <v>短刀</v>
      </c>
      <c r="H487" s="16" t="str">
        <f t="shared" si="107"/>
        <v>s</v>
      </c>
      <c r="I487" s="19" t="s">
        <v>26</v>
      </c>
      <c r="J487" s="3" t="s">
        <v>42</v>
      </c>
      <c r="K487" s="16">
        <f t="shared" si="99"/>
        <v>1</v>
      </c>
      <c r="L487" s="16">
        <f t="shared" si="106"/>
        <v>5</v>
      </c>
      <c r="M487" s="16">
        <f>[1]武器表!$I487</f>
        <v>151</v>
      </c>
      <c r="N487" s="16">
        <f>[1]武器表!$J487</f>
        <v>60</v>
      </c>
      <c r="O487" s="16">
        <f>[1]武器表!$K487</f>
        <v>35</v>
      </c>
      <c r="P487" s="16">
        <f>[1]武器表!$L487</f>
        <v>46</v>
      </c>
      <c r="Q487" s="16">
        <f>[1]武器表!$M487</f>
        <v>46</v>
      </c>
      <c r="R487" s="16">
        <f>[1]武器表!$N487</f>
        <v>35</v>
      </c>
      <c r="S487" s="16">
        <f>[1]武器表!$O487</f>
        <v>32</v>
      </c>
      <c r="T487" s="16">
        <f>[1]武器表!$P487</f>
        <v>23</v>
      </c>
      <c r="U487" s="20">
        <f>[1]武器表!$Q487</f>
        <v>0.115</v>
      </c>
      <c r="V487" s="20">
        <f>[1]武器表!$R487</f>
        <v>0.08</v>
      </c>
      <c r="W487" s="20">
        <f>[1]武器表!$S487</f>
        <v>3.8333333333333337E-2</v>
      </c>
      <c r="X487" s="20">
        <f>[1]武器表!$AB487</f>
        <v>0.28533333333333333</v>
      </c>
      <c r="Y487" s="16">
        <f>[1]武器表!V487</f>
        <v>19</v>
      </c>
      <c r="Z487" s="16">
        <f>[1]武器表!W487</f>
        <v>19</v>
      </c>
      <c r="AA487" s="16">
        <f>[1]武器表!X487</f>
        <v>25</v>
      </c>
      <c r="AB487" s="16">
        <f>[1]武器表!Y487</f>
        <v>22</v>
      </c>
      <c r="AC487" s="16">
        <f>[1]武器表!Z487</f>
        <v>16</v>
      </c>
      <c r="AD487" s="16">
        <f>[1]武器表!AA487</f>
        <v>13</v>
      </c>
      <c r="AE487" s="20">
        <f t="shared" si="101"/>
        <v>0.22826666666666667</v>
      </c>
      <c r="AF487" s="20">
        <f t="shared" si="102"/>
        <v>0.22826666666666667</v>
      </c>
      <c r="AG487" s="20">
        <f t="shared" si="103"/>
        <v>0.22826666666666667</v>
      </c>
      <c r="AH487" s="20">
        <f t="shared" si="104"/>
        <v>0.22826666666666667</v>
      </c>
      <c r="AI487" s="20">
        <f t="shared" si="105"/>
        <v>0.22826666666666667</v>
      </c>
      <c r="AJ487" s="21"/>
    </row>
    <row r="488" spans="2:36" x14ac:dyDescent="0.2">
      <c r="B488" s="16">
        <v>486</v>
      </c>
      <c r="C488" s="16" t="str">
        <f t="shared" ca="1" si="95"/>
        <v>IC1204</v>
      </c>
      <c r="D488" s="16" t="str">
        <f t="shared" ca="1" si="100"/>
        <v>璀璨的卡尼亚刀</v>
      </c>
      <c r="E488" s="16" t="str">
        <f t="shared" ca="1" si="96"/>
        <v>璀璨的</v>
      </c>
      <c r="F488" s="16" t="str">
        <f t="shared" ca="1" si="97"/>
        <v>卡尼亚</v>
      </c>
      <c r="G488" s="16" t="str">
        <f t="shared" ca="1" si="98"/>
        <v>刀</v>
      </c>
      <c r="H488" s="16" t="str">
        <f t="shared" si="107"/>
        <v>s</v>
      </c>
      <c r="I488" s="19" t="s">
        <v>26</v>
      </c>
      <c r="J488" s="3" t="s">
        <v>42</v>
      </c>
      <c r="K488" s="16">
        <f t="shared" si="99"/>
        <v>1</v>
      </c>
      <c r="L488" s="16">
        <f t="shared" si="106"/>
        <v>6</v>
      </c>
      <c r="M488" s="16">
        <f>[1]武器表!$I488</f>
        <v>181</v>
      </c>
      <c r="N488" s="16">
        <f>[1]武器表!$J488</f>
        <v>73</v>
      </c>
      <c r="O488" s="16">
        <f>[1]武器表!$K488</f>
        <v>41</v>
      </c>
      <c r="P488" s="16">
        <f>[1]武器表!$L488</f>
        <v>56</v>
      </c>
      <c r="Q488" s="16">
        <f>[1]武器表!$M488</f>
        <v>55</v>
      </c>
      <c r="R488" s="16">
        <f>[1]武器表!$N488</f>
        <v>41</v>
      </c>
      <c r="S488" s="16">
        <f>[1]武器表!$O488</f>
        <v>38</v>
      </c>
      <c r="T488" s="16">
        <f>[1]武器表!$P488</f>
        <v>28</v>
      </c>
      <c r="U488" s="20">
        <f>[1]武器表!$Q488</f>
        <v>0.14000000000000001</v>
      </c>
      <c r="V488" s="20">
        <f>[1]武器表!$R488</f>
        <v>9.5000000000000001E-2</v>
      </c>
      <c r="W488" s="20">
        <f>[1]武器表!$S488</f>
        <v>4.6666666666666669E-2</v>
      </c>
      <c r="X488" s="20">
        <f>[1]武器表!$AB488</f>
        <v>0.34200000000000003</v>
      </c>
      <c r="Y488" s="16">
        <f>[1]武器表!V488</f>
        <v>23</v>
      </c>
      <c r="Z488" s="16">
        <f>[1]武器表!W488</f>
        <v>23</v>
      </c>
      <c r="AA488" s="16">
        <f>[1]武器表!X488</f>
        <v>30</v>
      </c>
      <c r="AB488" s="16">
        <f>[1]武器表!Y488</f>
        <v>26</v>
      </c>
      <c r="AC488" s="16">
        <f>[1]武器表!Z488</f>
        <v>20</v>
      </c>
      <c r="AD488" s="16">
        <f>[1]武器表!AA488</f>
        <v>16</v>
      </c>
      <c r="AE488" s="20">
        <f t="shared" si="101"/>
        <v>0.27360000000000001</v>
      </c>
      <c r="AF488" s="20">
        <f t="shared" si="102"/>
        <v>0.27360000000000001</v>
      </c>
      <c r="AG488" s="20">
        <f t="shared" si="103"/>
        <v>0.27360000000000001</v>
      </c>
      <c r="AH488" s="20">
        <f t="shared" si="104"/>
        <v>0.27360000000000001</v>
      </c>
      <c r="AI488" s="20">
        <f t="shared" si="105"/>
        <v>0.27360000000000001</v>
      </c>
      <c r="AJ488" s="21"/>
    </row>
    <row r="489" spans="2:36" x14ac:dyDescent="0.2">
      <c r="B489" s="16">
        <v>487</v>
      </c>
      <c r="C489" s="16" t="str">
        <f t="shared" ca="1" si="95"/>
        <v>IC1201</v>
      </c>
      <c r="D489" s="16" t="str">
        <f t="shared" ca="1" si="100"/>
        <v>传说的智慧短刀</v>
      </c>
      <c r="E489" s="16" t="str">
        <f t="shared" ca="1" si="96"/>
        <v>传说的</v>
      </c>
      <c r="F489" s="16" t="str">
        <f t="shared" ca="1" si="97"/>
        <v>智慧</v>
      </c>
      <c r="G489" s="16" t="str">
        <f t="shared" ca="1" si="98"/>
        <v>短刀</v>
      </c>
      <c r="H489" s="16" t="str">
        <f t="shared" si="107"/>
        <v>s</v>
      </c>
      <c r="I489" s="19" t="s">
        <v>26</v>
      </c>
      <c r="J489" s="3" t="s">
        <v>42</v>
      </c>
      <c r="K489" s="16">
        <f t="shared" si="99"/>
        <v>1</v>
      </c>
      <c r="L489" s="16">
        <f t="shared" si="106"/>
        <v>7</v>
      </c>
      <c r="M489" s="16">
        <f>[1]武器表!$I489</f>
        <v>211</v>
      </c>
      <c r="N489" s="16">
        <f>[1]武器表!$J489</f>
        <v>85</v>
      </c>
      <c r="O489" s="16">
        <f>[1]武器表!$K489</f>
        <v>48</v>
      </c>
      <c r="P489" s="16">
        <f>[1]武器表!$L489</f>
        <v>65</v>
      </c>
      <c r="Q489" s="16">
        <f>[1]武器表!$M489</f>
        <v>65</v>
      </c>
      <c r="R489" s="16">
        <f>[1]武器表!$N489</f>
        <v>48</v>
      </c>
      <c r="S489" s="16">
        <f>[1]武器表!$O489</f>
        <v>44</v>
      </c>
      <c r="T489" s="16">
        <f>[1]武器表!$P489</f>
        <v>32</v>
      </c>
      <c r="U489" s="20">
        <f>[1]武器表!$Q489</f>
        <v>0.16</v>
      </c>
      <c r="V489" s="20">
        <f>[1]武器表!$R489</f>
        <v>0.11</v>
      </c>
      <c r="W489" s="20">
        <f>[1]武器表!$S489</f>
        <v>5.333333333333333E-2</v>
      </c>
      <c r="X489" s="20">
        <f>[1]武器表!$AB489</f>
        <v>0.39866666666666667</v>
      </c>
      <c r="Y489" s="16">
        <f>[1]武器表!V489</f>
        <v>27</v>
      </c>
      <c r="Z489" s="16">
        <f>[1]武器表!W489</f>
        <v>27</v>
      </c>
      <c r="AA489" s="16">
        <f>[1]武器表!X489</f>
        <v>35</v>
      </c>
      <c r="AB489" s="16">
        <f>[1]武器表!Y489</f>
        <v>31</v>
      </c>
      <c r="AC489" s="16">
        <f>[1]武器表!Z489</f>
        <v>23</v>
      </c>
      <c r="AD489" s="16">
        <f>[1]武器表!AA489</f>
        <v>19</v>
      </c>
      <c r="AE489" s="20">
        <f t="shared" si="101"/>
        <v>0.31893333333333335</v>
      </c>
      <c r="AF489" s="20">
        <f t="shared" si="102"/>
        <v>0.31893333333333335</v>
      </c>
      <c r="AG489" s="20">
        <f t="shared" si="103"/>
        <v>0.31893333333333335</v>
      </c>
      <c r="AH489" s="20">
        <f t="shared" si="104"/>
        <v>0.31893333333333335</v>
      </c>
      <c r="AI489" s="20">
        <f t="shared" si="105"/>
        <v>0.31893333333333335</v>
      </c>
      <c r="AJ489" s="21"/>
    </row>
    <row r="490" spans="2:36" x14ac:dyDescent="0.2">
      <c r="B490" s="16">
        <v>488</v>
      </c>
      <c r="C490" s="16" t="str">
        <f t="shared" ca="1" si="95"/>
        <v>IC1203</v>
      </c>
      <c r="D490" s="16" t="str">
        <f t="shared" ca="1" si="100"/>
        <v>璀璨的白银刀</v>
      </c>
      <c r="E490" s="16" t="str">
        <f t="shared" ca="1" si="96"/>
        <v>璀璨的</v>
      </c>
      <c r="F490" s="16" t="str">
        <f t="shared" ca="1" si="97"/>
        <v>白银</v>
      </c>
      <c r="G490" s="16" t="str">
        <f t="shared" ca="1" si="98"/>
        <v>刀</v>
      </c>
      <c r="H490" s="16" t="str">
        <f t="shared" si="107"/>
        <v>s</v>
      </c>
      <c r="I490" s="19" t="s">
        <v>26</v>
      </c>
      <c r="J490" s="3" t="s">
        <v>42</v>
      </c>
      <c r="K490" s="16">
        <f t="shared" si="99"/>
        <v>1</v>
      </c>
      <c r="L490" s="16">
        <f t="shared" si="106"/>
        <v>8</v>
      </c>
      <c r="M490" s="16">
        <f>[1]武器表!$I490</f>
        <v>242</v>
      </c>
      <c r="N490" s="16">
        <f>[1]武器表!$J490</f>
        <v>97</v>
      </c>
      <c r="O490" s="16">
        <f>[1]武器表!$K490</f>
        <v>55</v>
      </c>
      <c r="P490" s="16">
        <f>[1]武器表!$L490</f>
        <v>74</v>
      </c>
      <c r="Q490" s="16">
        <f>[1]武器表!$M490</f>
        <v>74</v>
      </c>
      <c r="R490" s="16">
        <f>[1]武器表!$N490</f>
        <v>55</v>
      </c>
      <c r="S490" s="16">
        <f>[1]武器表!$O490</f>
        <v>51</v>
      </c>
      <c r="T490" s="16">
        <f>[1]武器表!$P490</f>
        <v>37</v>
      </c>
      <c r="U490" s="20">
        <f>[1]武器表!$Q490</f>
        <v>0.185</v>
      </c>
      <c r="V490" s="20">
        <f>[1]武器表!$R490</f>
        <v>0.1275</v>
      </c>
      <c r="W490" s="20">
        <f>[1]武器表!$S490</f>
        <v>6.1666666666666668E-2</v>
      </c>
      <c r="X490" s="20">
        <f>[1]武器表!$AB490</f>
        <v>0.45666666666666667</v>
      </c>
      <c r="Y490" s="16">
        <f>[1]武器表!V490</f>
        <v>31</v>
      </c>
      <c r="Z490" s="16">
        <f>[1]武器表!W490</f>
        <v>31</v>
      </c>
      <c r="AA490" s="16">
        <f>[1]武器表!X490</f>
        <v>40</v>
      </c>
      <c r="AB490" s="16">
        <f>[1]武器表!Y490</f>
        <v>35</v>
      </c>
      <c r="AC490" s="16">
        <f>[1]武器表!Z490</f>
        <v>26</v>
      </c>
      <c r="AD490" s="16">
        <f>[1]武器表!AA490</f>
        <v>22</v>
      </c>
      <c r="AE490" s="20">
        <f t="shared" si="101"/>
        <v>0.36533333333333334</v>
      </c>
      <c r="AF490" s="20">
        <f t="shared" si="102"/>
        <v>0.36533333333333334</v>
      </c>
      <c r="AG490" s="20">
        <f t="shared" si="103"/>
        <v>0.36533333333333334</v>
      </c>
      <c r="AH490" s="20">
        <f t="shared" si="104"/>
        <v>0.36533333333333334</v>
      </c>
      <c r="AI490" s="20">
        <f t="shared" si="105"/>
        <v>0.36533333333333334</v>
      </c>
      <c r="AJ490" s="21"/>
    </row>
    <row r="491" spans="2:36" x14ac:dyDescent="0.2">
      <c r="B491" s="16">
        <v>489</v>
      </c>
      <c r="C491" s="16" t="str">
        <f t="shared" ca="1" si="95"/>
        <v>IC1204</v>
      </c>
      <c r="D491" s="16" t="str">
        <f t="shared" ca="1" si="100"/>
        <v>闪耀的女神短刀</v>
      </c>
      <c r="E491" s="16" t="str">
        <f t="shared" ca="1" si="96"/>
        <v>闪耀的</v>
      </c>
      <c r="F491" s="16" t="str">
        <f t="shared" ca="1" si="97"/>
        <v>女神</v>
      </c>
      <c r="G491" s="16" t="str">
        <f t="shared" ca="1" si="98"/>
        <v>短刀</v>
      </c>
      <c r="H491" s="16" t="str">
        <f t="shared" si="107"/>
        <v>a</v>
      </c>
      <c r="I491" s="19" t="s">
        <v>26</v>
      </c>
      <c r="J491" s="3" t="s">
        <v>42</v>
      </c>
      <c r="K491" s="16">
        <f t="shared" si="99"/>
        <v>1</v>
      </c>
      <c r="L491" s="16">
        <f t="shared" si="106"/>
        <v>1</v>
      </c>
      <c r="M491" s="16">
        <f>[1]武器表!$I491</f>
        <v>27</v>
      </c>
      <c r="N491" s="16">
        <f>[1]武器表!$J491</f>
        <v>9</v>
      </c>
      <c r="O491" s="16">
        <f>[1]武器表!$K491</f>
        <v>5</v>
      </c>
      <c r="P491" s="16">
        <f>[1]武器表!$L491</f>
        <v>7</v>
      </c>
      <c r="Q491" s="16">
        <f>[1]武器表!$M491</f>
        <v>7</v>
      </c>
      <c r="R491" s="16">
        <f>[1]武器表!$N491</f>
        <v>5</v>
      </c>
      <c r="S491" s="16">
        <f>[1]武器表!$O491</f>
        <v>5</v>
      </c>
      <c r="T491" s="16">
        <f>[1]武器表!$P491</f>
        <v>3</v>
      </c>
      <c r="U491" s="20">
        <f>[1]武器表!$Q491</f>
        <v>1.4999999999999999E-2</v>
      </c>
      <c r="V491" s="20">
        <f>[1]武器表!$R491</f>
        <v>1.2500000000000001E-2</v>
      </c>
      <c r="W491" s="20">
        <f>[1]武器表!$S491</f>
        <v>5.0000000000000001E-3</v>
      </c>
      <c r="X491" s="20">
        <f>[1]武器表!$AB491</f>
        <v>0.08</v>
      </c>
      <c r="Y491" s="16">
        <f>[1]武器表!V491</f>
        <v>3</v>
      </c>
      <c r="Z491" s="16">
        <f>[1]武器表!W491</f>
        <v>3</v>
      </c>
      <c r="AA491" s="16">
        <f>[1]武器表!X491</f>
        <v>4</v>
      </c>
      <c r="AB491" s="16">
        <f>[1]武器表!Y491</f>
        <v>3</v>
      </c>
      <c r="AC491" s="16">
        <f>[1]武器表!Z491</f>
        <v>2</v>
      </c>
      <c r="AD491" s="16">
        <f>[1]武器表!AA491</f>
        <v>2</v>
      </c>
      <c r="AE491" s="20">
        <f t="shared" si="101"/>
        <v>6.4000000000000001E-2</v>
      </c>
      <c r="AF491" s="20">
        <f t="shared" si="102"/>
        <v>6.4000000000000001E-2</v>
      </c>
      <c r="AG491" s="20">
        <f t="shared" si="103"/>
        <v>6.4000000000000001E-2</v>
      </c>
      <c r="AH491" s="20">
        <f t="shared" si="104"/>
        <v>6.4000000000000001E-2</v>
      </c>
      <c r="AI491" s="20">
        <f t="shared" si="105"/>
        <v>6.4000000000000001E-2</v>
      </c>
      <c r="AJ491" s="21"/>
    </row>
    <row r="492" spans="2:36" x14ac:dyDescent="0.2">
      <c r="B492" s="16">
        <v>490</v>
      </c>
      <c r="C492" s="16" t="str">
        <f t="shared" ca="1" si="95"/>
        <v>IC1203</v>
      </c>
      <c r="D492" s="16" t="str">
        <f t="shared" ca="1" si="100"/>
        <v>精致的忏悔刃</v>
      </c>
      <c r="E492" s="16" t="str">
        <f t="shared" ca="1" si="96"/>
        <v>精致的</v>
      </c>
      <c r="F492" s="16" t="str">
        <f t="shared" ca="1" si="97"/>
        <v>忏悔</v>
      </c>
      <c r="G492" s="16" t="str">
        <f t="shared" ca="1" si="98"/>
        <v>刃</v>
      </c>
      <c r="H492" s="16" t="str">
        <f t="shared" si="107"/>
        <v>a</v>
      </c>
      <c r="I492" s="19" t="s">
        <v>26</v>
      </c>
      <c r="J492" s="3" t="s">
        <v>42</v>
      </c>
      <c r="K492" s="16">
        <f t="shared" si="99"/>
        <v>1</v>
      </c>
      <c r="L492" s="16">
        <f t="shared" si="106"/>
        <v>2</v>
      </c>
      <c r="M492" s="16">
        <f>[1]武器表!$I492</f>
        <v>53</v>
      </c>
      <c r="N492" s="16">
        <f>[1]武器表!$J492</f>
        <v>18</v>
      </c>
      <c r="O492" s="16">
        <f>[1]武器表!$K492</f>
        <v>10</v>
      </c>
      <c r="P492" s="16">
        <f>[1]武器表!$L492</f>
        <v>14</v>
      </c>
      <c r="Q492" s="16">
        <f>[1]武器表!$M492</f>
        <v>14</v>
      </c>
      <c r="R492" s="16">
        <f>[1]武器表!$N492</f>
        <v>10</v>
      </c>
      <c r="S492" s="16">
        <f>[1]武器表!$O492</f>
        <v>10</v>
      </c>
      <c r="T492" s="16">
        <f>[1]武器表!$P492</f>
        <v>7</v>
      </c>
      <c r="U492" s="20">
        <f>[1]武器表!$Q492</f>
        <v>3.5000000000000003E-2</v>
      </c>
      <c r="V492" s="20">
        <f>[1]武器表!$R492</f>
        <v>2.5000000000000001E-2</v>
      </c>
      <c r="W492" s="20">
        <f>[1]武器表!$S492</f>
        <v>1.1666666666666667E-2</v>
      </c>
      <c r="X492" s="20">
        <f>[1]武器表!$AB492</f>
        <v>9.0666666666666659E-2</v>
      </c>
      <c r="Y492" s="16">
        <f>[1]武器表!V492</f>
        <v>6</v>
      </c>
      <c r="Z492" s="16">
        <f>[1]武器表!W492</f>
        <v>6</v>
      </c>
      <c r="AA492" s="16">
        <f>[1]武器表!X492</f>
        <v>7</v>
      </c>
      <c r="AB492" s="16">
        <f>[1]武器表!Y492</f>
        <v>7</v>
      </c>
      <c r="AC492" s="16">
        <f>[1]武器表!Z492</f>
        <v>5</v>
      </c>
      <c r="AD492" s="16">
        <f>[1]武器表!AA492</f>
        <v>4</v>
      </c>
      <c r="AE492" s="20">
        <f t="shared" si="101"/>
        <v>7.2533333333333325E-2</v>
      </c>
      <c r="AF492" s="20">
        <f t="shared" si="102"/>
        <v>7.2533333333333325E-2</v>
      </c>
      <c r="AG492" s="20">
        <f t="shared" si="103"/>
        <v>7.2533333333333325E-2</v>
      </c>
      <c r="AH492" s="20">
        <f t="shared" si="104"/>
        <v>7.2533333333333325E-2</v>
      </c>
      <c r="AI492" s="20">
        <f t="shared" si="105"/>
        <v>7.2533333333333325E-2</v>
      </c>
      <c r="AJ492" s="21"/>
    </row>
    <row r="493" spans="2:36" x14ac:dyDescent="0.2">
      <c r="B493" s="16">
        <v>491</v>
      </c>
      <c r="C493" s="16" t="str">
        <f t="shared" ca="1" si="95"/>
        <v>IC1203</v>
      </c>
      <c r="D493" s="16" t="str">
        <f t="shared" ca="1" si="100"/>
        <v>犀利的青铜刃</v>
      </c>
      <c r="E493" s="16" t="str">
        <f t="shared" ca="1" si="96"/>
        <v>犀利的</v>
      </c>
      <c r="F493" s="16" t="str">
        <f t="shared" ca="1" si="97"/>
        <v>青铜</v>
      </c>
      <c r="G493" s="16" t="str">
        <f t="shared" ca="1" si="98"/>
        <v>刃</v>
      </c>
      <c r="H493" s="16" t="str">
        <f t="shared" si="107"/>
        <v>a</v>
      </c>
      <c r="I493" s="19" t="s">
        <v>26</v>
      </c>
      <c r="J493" s="3" t="s">
        <v>42</v>
      </c>
      <c r="K493" s="16">
        <f t="shared" si="99"/>
        <v>1</v>
      </c>
      <c r="L493" s="16">
        <f t="shared" si="106"/>
        <v>3</v>
      </c>
      <c r="M493" s="16">
        <f>[1]武器表!$I493</f>
        <v>80</v>
      </c>
      <c r="N493" s="16">
        <f>[1]武器表!$J493</f>
        <v>27</v>
      </c>
      <c r="O493" s="16">
        <f>[1]武器表!$K493</f>
        <v>16</v>
      </c>
      <c r="P493" s="16">
        <f>[1]武器表!$L493</f>
        <v>21</v>
      </c>
      <c r="Q493" s="16">
        <f>[1]武器表!$M493</f>
        <v>21</v>
      </c>
      <c r="R493" s="16">
        <f>[1]武器表!$N493</f>
        <v>16</v>
      </c>
      <c r="S493" s="16">
        <f>[1]武器表!$O493</f>
        <v>14</v>
      </c>
      <c r="T493" s="16">
        <f>[1]武器表!$P493</f>
        <v>10</v>
      </c>
      <c r="U493" s="20">
        <f>[1]武器表!$Q493</f>
        <v>0.05</v>
      </c>
      <c r="V493" s="20">
        <f>[1]武器表!$R493</f>
        <v>3.5000000000000003E-2</v>
      </c>
      <c r="W493" s="20">
        <f>[1]武器表!$S493</f>
        <v>1.6666666666666666E-2</v>
      </c>
      <c r="X493" s="20">
        <f>[1]武器表!$AB493</f>
        <v>0.13666666666666666</v>
      </c>
      <c r="Y493" s="16">
        <f>[1]武器表!V493</f>
        <v>9</v>
      </c>
      <c r="Z493" s="16">
        <f>[1]武器表!W493</f>
        <v>9</v>
      </c>
      <c r="AA493" s="16">
        <f>[1]武器表!X493</f>
        <v>11</v>
      </c>
      <c r="AB493" s="16">
        <f>[1]武器表!Y493</f>
        <v>10</v>
      </c>
      <c r="AC493" s="16">
        <f>[1]武器表!Z493</f>
        <v>7</v>
      </c>
      <c r="AD493" s="16">
        <f>[1]武器表!AA493</f>
        <v>6</v>
      </c>
      <c r="AE493" s="20">
        <f t="shared" si="101"/>
        <v>0.10933333333333334</v>
      </c>
      <c r="AF493" s="20">
        <f t="shared" si="102"/>
        <v>0.10933333333333334</v>
      </c>
      <c r="AG493" s="20">
        <f t="shared" si="103"/>
        <v>0.10933333333333334</v>
      </c>
      <c r="AH493" s="20">
        <f t="shared" si="104"/>
        <v>0.10933333333333334</v>
      </c>
      <c r="AI493" s="20">
        <f t="shared" si="105"/>
        <v>0.10933333333333334</v>
      </c>
      <c r="AJ493" s="21"/>
    </row>
    <row r="494" spans="2:36" x14ac:dyDescent="0.2">
      <c r="B494" s="16">
        <v>492</v>
      </c>
      <c r="C494" s="16" t="str">
        <f t="shared" ca="1" si="95"/>
        <v>IC1203</v>
      </c>
      <c r="D494" s="16" t="str">
        <f t="shared" ca="1" si="100"/>
        <v>犀利的精钢刀</v>
      </c>
      <c r="E494" s="16" t="str">
        <f t="shared" ca="1" si="96"/>
        <v>犀利的</v>
      </c>
      <c r="F494" s="16" t="str">
        <f t="shared" ca="1" si="97"/>
        <v>精钢</v>
      </c>
      <c r="G494" s="16" t="str">
        <f t="shared" ca="1" si="98"/>
        <v>刀</v>
      </c>
      <c r="H494" s="16" t="str">
        <f t="shared" si="107"/>
        <v>a</v>
      </c>
      <c r="I494" s="19" t="s">
        <v>26</v>
      </c>
      <c r="J494" s="3" t="s">
        <v>42</v>
      </c>
      <c r="K494" s="16">
        <f t="shared" si="99"/>
        <v>1</v>
      </c>
      <c r="L494" s="16">
        <f t="shared" si="106"/>
        <v>4</v>
      </c>
      <c r="M494" s="16">
        <f>[1]武器表!$I494</f>
        <v>107</v>
      </c>
      <c r="N494" s="16">
        <f>[1]武器表!$J494</f>
        <v>36</v>
      </c>
      <c r="O494" s="16">
        <f>[1]武器表!$K494</f>
        <v>21</v>
      </c>
      <c r="P494" s="16">
        <f>[1]武器表!$L494</f>
        <v>28</v>
      </c>
      <c r="Q494" s="16">
        <f>[1]武器表!$M494</f>
        <v>28</v>
      </c>
      <c r="R494" s="16">
        <f>[1]武器表!$N494</f>
        <v>21</v>
      </c>
      <c r="S494" s="16">
        <f>[1]武器表!$O494</f>
        <v>19</v>
      </c>
      <c r="T494" s="16">
        <f>[1]武器表!$P494</f>
        <v>14</v>
      </c>
      <c r="U494" s="20">
        <f>[1]武器表!$Q494</f>
        <v>7.0000000000000007E-2</v>
      </c>
      <c r="V494" s="20">
        <f>[1]武器表!$R494</f>
        <v>4.7500000000000001E-2</v>
      </c>
      <c r="W494" s="20">
        <f>[1]武器表!$S494</f>
        <v>2.3333333333333334E-2</v>
      </c>
      <c r="X494" s="20">
        <f>[1]武器表!$AB494</f>
        <v>0.18266666666666664</v>
      </c>
      <c r="Y494" s="16">
        <f>[1]武器表!V494</f>
        <v>12</v>
      </c>
      <c r="Z494" s="16">
        <f>[1]武器表!W494</f>
        <v>12</v>
      </c>
      <c r="AA494" s="16">
        <f>[1]武器表!X494</f>
        <v>15</v>
      </c>
      <c r="AB494" s="16">
        <f>[1]武器表!Y494</f>
        <v>13</v>
      </c>
      <c r="AC494" s="16">
        <f>[1]武器表!Z494</f>
        <v>10</v>
      </c>
      <c r="AD494" s="16">
        <f>[1]武器表!AA494</f>
        <v>8</v>
      </c>
      <c r="AE494" s="20">
        <f t="shared" si="101"/>
        <v>0.14613333333333331</v>
      </c>
      <c r="AF494" s="20">
        <f t="shared" si="102"/>
        <v>0.14613333333333331</v>
      </c>
      <c r="AG494" s="20">
        <f t="shared" si="103"/>
        <v>0.14613333333333331</v>
      </c>
      <c r="AH494" s="20">
        <f t="shared" si="104"/>
        <v>0.14613333333333331</v>
      </c>
      <c r="AI494" s="20">
        <f t="shared" si="105"/>
        <v>0.14613333333333331</v>
      </c>
      <c r="AJ494" s="21"/>
    </row>
    <row r="495" spans="2:36" x14ac:dyDescent="0.2">
      <c r="B495" s="16">
        <v>493</v>
      </c>
      <c r="C495" s="16" t="str">
        <f t="shared" ca="1" si="95"/>
        <v>IC1204</v>
      </c>
      <c r="D495" s="16" t="str">
        <f t="shared" ca="1" si="100"/>
        <v>犀利的女神短刀</v>
      </c>
      <c r="E495" s="16" t="str">
        <f t="shared" ca="1" si="96"/>
        <v>犀利的</v>
      </c>
      <c r="F495" s="16" t="str">
        <f t="shared" ca="1" si="97"/>
        <v>女神</v>
      </c>
      <c r="G495" s="16" t="str">
        <f t="shared" ca="1" si="98"/>
        <v>短刀</v>
      </c>
      <c r="H495" s="16" t="str">
        <f t="shared" si="107"/>
        <v>a</v>
      </c>
      <c r="I495" s="19" t="s">
        <v>26</v>
      </c>
      <c r="J495" s="3" t="s">
        <v>42</v>
      </c>
      <c r="K495" s="16">
        <f t="shared" si="99"/>
        <v>1</v>
      </c>
      <c r="L495" s="16">
        <f t="shared" si="106"/>
        <v>5</v>
      </c>
      <c r="M495" s="16">
        <f>[1]武器表!$I495</f>
        <v>134</v>
      </c>
      <c r="N495" s="16">
        <f>[1]武器表!$J495</f>
        <v>45</v>
      </c>
      <c r="O495" s="16">
        <f>[1]武器表!$K495</f>
        <v>26</v>
      </c>
      <c r="P495" s="16">
        <f>[1]武器表!$L495</f>
        <v>35</v>
      </c>
      <c r="Q495" s="16">
        <f>[1]武器表!$M495</f>
        <v>35</v>
      </c>
      <c r="R495" s="16">
        <f>[1]武器表!$N495</f>
        <v>26</v>
      </c>
      <c r="S495" s="16">
        <f>[1]武器表!$O495</f>
        <v>24</v>
      </c>
      <c r="T495" s="16">
        <f>[1]武器表!$P495</f>
        <v>17</v>
      </c>
      <c r="U495" s="20">
        <f>[1]武器表!$Q495</f>
        <v>8.5000000000000006E-2</v>
      </c>
      <c r="V495" s="20">
        <f>[1]武器表!$R495</f>
        <v>0.06</v>
      </c>
      <c r="W495" s="20">
        <f>[1]武器表!$S495</f>
        <v>2.8333333333333335E-2</v>
      </c>
      <c r="X495" s="20">
        <f>[1]武器表!$AB495</f>
        <v>0.22800000000000001</v>
      </c>
      <c r="Y495" s="16">
        <f>[1]武器表!V495</f>
        <v>14</v>
      </c>
      <c r="Z495" s="16">
        <f>[1]武器表!W495</f>
        <v>14</v>
      </c>
      <c r="AA495" s="16">
        <f>[1]武器表!X495</f>
        <v>19</v>
      </c>
      <c r="AB495" s="16">
        <f>[1]武器表!Y495</f>
        <v>17</v>
      </c>
      <c r="AC495" s="16">
        <f>[1]武器表!Z495</f>
        <v>12</v>
      </c>
      <c r="AD495" s="16">
        <f>[1]武器表!AA495</f>
        <v>10</v>
      </c>
      <c r="AE495" s="20">
        <f t="shared" si="101"/>
        <v>0.18240000000000001</v>
      </c>
      <c r="AF495" s="20">
        <f t="shared" si="102"/>
        <v>0.18240000000000001</v>
      </c>
      <c r="AG495" s="20">
        <f t="shared" si="103"/>
        <v>0.18240000000000001</v>
      </c>
      <c r="AH495" s="20">
        <f t="shared" si="104"/>
        <v>0.18240000000000001</v>
      </c>
      <c r="AI495" s="20">
        <f t="shared" si="105"/>
        <v>0.18240000000000001</v>
      </c>
      <c r="AJ495" s="21"/>
    </row>
    <row r="496" spans="2:36" x14ac:dyDescent="0.2">
      <c r="B496" s="16">
        <v>494</v>
      </c>
      <c r="C496" s="16" t="str">
        <f t="shared" ca="1" si="95"/>
        <v>IC1203</v>
      </c>
      <c r="D496" s="16" t="str">
        <f t="shared" ca="1" si="100"/>
        <v>精致的魔王刃</v>
      </c>
      <c r="E496" s="16" t="str">
        <f t="shared" ca="1" si="96"/>
        <v>精致的</v>
      </c>
      <c r="F496" s="16" t="str">
        <f t="shared" ca="1" si="97"/>
        <v>魔王</v>
      </c>
      <c r="G496" s="16" t="str">
        <f t="shared" ca="1" si="98"/>
        <v>刃</v>
      </c>
      <c r="H496" s="16" t="str">
        <f t="shared" si="107"/>
        <v>a</v>
      </c>
      <c r="I496" s="19" t="s">
        <v>26</v>
      </c>
      <c r="J496" s="3" t="s">
        <v>42</v>
      </c>
      <c r="K496" s="16">
        <f t="shared" si="99"/>
        <v>1</v>
      </c>
      <c r="L496" s="16">
        <f t="shared" si="106"/>
        <v>6</v>
      </c>
      <c r="M496" s="16">
        <f>[1]武器表!$I496</f>
        <v>160</v>
      </c>
      <c r="N496" s="16">
        <f>[1]武器表!$J496</f>
        <v>54</v>
      </c>
      <c r="O496" s="16">
        <f>[1]武器表!$K496</f>
        <v>31</v>
      </c>
      <c r="P496" s="16">
        <f>[1]武器表!$L496</f>
        <v>42</v>
      </c>
      <c r="Q496" s="16">
        <f>[1]武器表!$M496</f>
        <v>41</v>
      </c>
      <c r="R496" s="16">
        <f>[1]武器表!$N496</f>
        <v>31</v>
      </c>
      <c r="S496" s="16">
        <f>[1]武器表!$O496</f>
        <v>29</v>
      </c>
      <c r="T496" s="16">
        <f>[1]武器表!$P496</f>
        <v>21</v>
      </c>
      <c r="U496" s="20">
        <f>[1]武器表!$Q496</f>
        <v>0.105</v>
      </c>
      <c r="V496" s="20">
        <f>[1]武器表!$R496</f>
        <v>7.2499999999999995E-2</v>
      </c>
      <c r="W496" s="20">
        <f>[1]武器表!$S496</f>
        <v>3.5000000000000003E-2</v>
      </c>
      <c r="X496" s="20">
        <f>[1]武器表!$AB496</f>
        <v>0.27266666666666667</v>
      </c>
      <c r="Y496" s="16">
        <f>[1]武器表!V496</f>
        <v>17</v>
      </c>
      <c r="Z496" s="16">
        <f>[1]武器表!W496</f>
        <v>17</v>
      </c>
      <c r="AA496" s="16">
        <f>[1]武器表!X496</f>
        <v>22</v>
      </c>
      <c r="AB496" s="16">
        <f>[1]武器表!Y496</f>
        <v>20</v>
      </c>
      <c r="AC496" s="16">
        <f>[1]武器表!Z496</f>
        <v>15</v>
      </c>
      <c r="AD496" s="16">
        <f>[1]武器表!AA496</f>
        <v>12</v>
      </c>
      <c r="AE496" s="20">
        <f t="shared" si="101"/>
        <v>0.21813333333333335</v>
      </c>
      <c r="AF496" s="20">
        <f t="shared" si="102"/>
        <v>0.21813333333333335</v>
      </c>
      <c r="AG496" s="20">
        <f t="shared" si="103"/>
        <v>0.21813333333333335</v>
      </c>
      <c r="AH496" s="20">
        <f t="shared" si="104"/>
        <v>0.21813333333333335</v>
      </c>
      <c r="AI496" s="20">
        <f t="shared" si="105"/>
        <v>0.21813333333333335</v>
      </c>
      <c r="AJ496" s="21"/>
    </row>
    <row r="497" spans="2:36" x14ac:dyDescent="0.2">
      <c r="B497" s="16">
        <v>495</v>
      </c>
      <c r="C497" s="16" t="str">
        <f t="shared" ca="1" si="95"/>
        <v>IC1225</v>
      </c>
      <c r="D497" s="16" t="str">
        <f t="shared" ca="1" si="100"/>
        <v>闪耀的魔王短刀</v>
      </c>
      <c r="E497" s="16" t="str">
        <f t="shared" ca="1" si="96"/>
        <v>闪耀的</v>
      </c>
      <c r="F497" s="16" t="str">
        <f t="shared" ca="1" si="97"/>
        <v>魔王</v>
      </c>
      <c r="G497" s="16" t="str">
        <f t="shared" ca="1" si="98"/>
        <v>短刀</v>
      </c>
      <c r="H497" s="16" t="str">
        <f t="shared" si="107"/>
        <v>a</v>
      </c>
      <c r="I497" s="19" t="s">
        <v>26</v>
      </c>
      <c r="J497" s="3" t="s">
        <v>42</v>
      </c>
      <c r="K497" s="16">
        <f t="shared" si="99"/>
        <v>1</v>
      </c>
      <c r="L497" s="16">
        <f t="shared" si="106"/>
        <v>7</v>
      </c>
      <c r="M497" s="16">
        <f>[1]武器表!$I497</f>
        <v>187</v>
      </c>
      <c r="N497" s="16">
        <f>[1]武器表!$J497</f>
        <v>64</v>
      </c>
      <c r="O497" s="16">
        <f>[1]武器表!$K497</f>
        <v>36</v>
      </c>
      <c r="P497" s="16">
        <f>[1]武器表!$L497</f>
        <v>49</v>
      </c>
      <c r="Q497" s="16">
        <f>[1]武器表!$M497</f>
        <v>48</v>
      </c>
      <c r="R497" s="16">
        <f>[1]武器表!$N497</f>
        <v>36</v>
      </c>
      <c r="S497" s="16">
        <f>[1]武器表!$O497</f>
        <v>33</v>
      </c>
      <c r="T497" s="16">
        <f>[1]武器表!$P497</f>
        <v>24</v>
      </c>
      <c r="U497" s="20">
        <f>[1]武器表!$Q497</f>
        <v>0.12</v>
      </c>
      <c r="V497" s="20">
        <f>[1]武器表!$R497</f>
        <v>8.2500000000000004E-2</v>
      </c>
      <c r="W497" s="20">
        <f>[1]武器表!$S497</f>
        <v>0.04</v>
      </c>
      <c r="X497" s="20">
        <f>[1]武器表!$AB497</f>
        <v>0.318</v>
      </c>
      <c r="Y497" s="16">
        <f>[1]武器表!V497</f>
        <v>20</v>
      </c>
      <c r="Z497" s="16">
        <f>[1]武器表!W497</f>
        <v>20</v>
      </c>
      <c r="AA497" s="16">
        <f>[1]武器表!X497</f>
        <v>26</v>
      </c>
      <c r="AB497" s="16">
        <f>[1]武器表!Y497</f>
        <v>23</v>
      </c>
      <c r="AC497" s="16">
        <f>[1]武器表!Z497</f>
        <v>17</v>
      </c>
      <c r="AD497" s="16">
        <f>[1]武器表!AA497</f>
        <v>14</v>
      </c>
      <c r="AE497" s="20">
        <f t="shared" si="101"/>
        <v>0.25440000000000002</v>
      </c>
      <c r="AF497" s="20">
        <f t="shared" si="102"/>
        <v>0.25440000000000002</v>
      </c>
      <c r="AG497" s="20">
        <f t="shared" si="103"/>
        <v>0.25440000000000002</v>
      </c>
      <c r="AH497" s="20">
        <f t="shared" si="104"/>
        <v>0.25440000000000002</v>
      </c>
      <c r="AI497" s="20">
        <f t="shared" si="105"/>
        <v>0.25440000000000002</v>
      </c>
      <c r="AJ497" s="21"/>
    </row>
    <row r="498" spans="2:36" x14ac:dyDescent="0.2">
      <c r="B498" s="16">
        <v>496</v>
      </c>
      <c r="C498" s="16" t="str">
        <f t="shared" ca="1" si="95"/>
        <v>IC1204</v>
      </c>
      <c r="D498" s="16" t="str">
        <f t="shared" ca="1" si="100"/>
        <v>闪耀的青铜刀</v>
      </c>
      <c r="E498" s="16" t="str">
        <f t="shared" ca="1" si="96"/>
        <v>闪耀的</v>
      </c>
      <c r="F498" s="16" t="str">
        <f t="shared" ca="1" si="97"/>
        <v>青铜</v>
      </c>
      <c r="G498" s="16" t="str">
        <f t="shared" ca="1" si="98"/>
        <v>刀</v>
      </c>
      <c r="H498" s="16" t="str">
        <f t="shared" si="107"/>
        <v>a</v>
      </c>
      <c r="I498" s="19" t="s">
        <v>26</v>
      </c>
      <c r="J498" s="3" t="s">
        <v>42</v>
      </c>
      <c r="K498" s="16">
        <f t="shared" si="99"/>
        <v>1</v>
      </c>
      <c r="L498" s="16">
        <f t="shared" si="106"/>
        <v>8</v>
      </c>
      <c r="M498" s="16">
        <f>[1]武器表!$I498</f>
        <v>214</v>
      </c>
      <c r="N498" s="16">
        <f>[1]武器表!$J498</f>
        <v>73</v>
      </c>
      <c r="O498" s="16">
        <f>[1]武器表!$K498</f>
        <v>41</v>
      </c>
      <c r="P498" s="16">
        <f>[1]武器表!$L498</f>
        <v>56</v>
      </c>
      <c r="Q498" s="16">
        <f>[1]武器表!$M498</f>
        <v>55</v>
      </c>
      <c r="R498" s="16">
        <f>[1]武器表!$N498</f>
        <v>41</v>
      </c>
      <c r="S498" s="16">
        <f>[1]武器表!$O498</f>
        <v>38</v>
      </c>
      <c r="T498" s="16">
        <f>[1]武器表!$P498</f>
        <v>28</v>
      </c>
      <c r="U498" s="20">
        <f>[1]武器表!$Q498</f>
        <v>0.14000000000000001</v>
      </c>
      <c r="V498" s="20">
        <f>[1]武器表!$R498</f>
        <v>9.5000000000000001E-2</v>
      </c>
      <c r="W498" s="20">
        <f>[1]武器表!$S498</f>
        <v>4.6666666666666669E-2</v>
      </c>
      <c r="X498" s="20">
        <f>[1]武器表!$AB498</f>
        <v>0.36399999999999999</v>
      </c>
      <c r="Y498" s="16">
        <f>[1]武器表!V498</f>
        <v>23</v>
      </c>
      <c r="Z498" s="16">
        <f>[1]武器表!W498</f>
        <v>23</v>
      </c>
      <c r="AA498" s="16">
        <f>[1]武器表!X498</f>
        <v>30</v>
      </c>
      <c r="AB498" s="16">
        <f>[1]武器表!Y498</f>
        <v>26</v>
      </c>
      <c r="AC498" s="16">
        <f>[1]武器表!Z498</f>
        <v>20</v>
      </c>
      <c r="AD498" s="16">
        <f>[1]武器表!AA498</f>
        <v>16</v>
      </c>
      <c r="AE498" s="20">
        <f t="shared" si="101"/>
        <v>0.29120000000000001</v>
      </c>
      <c r="AF498" s="20">
        <f t="shared" si="102"/>
        <v>0.29120000000000001</v>
      </c>
      <c r="AG498" s="20">
        <f t="shared" si="103"/>
        <v>0.29120000000000001</v>
      </c>
      <c r="AH498" s="20">
        <f t="shared" si="104"/>
        <v>0.29120000000000001</v>
      </c>
      <c r="AI498" s="20">
        <f t="shared" si="105"/>
        <v>0.29120000000000001</v>
      </c>
      <c r="AJ498" s="21"/>
    </row>
    <row r="499" spans="2:36" x14ac:dyDescent="0.2">
      <c r="B499" s="16">
        <v>497</v>
      </c>
      <c r="C499" s="16" t="str">
        <f t="shared" ca="1" si="95"/>
        <v>IC1209</v>
      </c>
      <c r="D499" s="16" t="str">
        <f t="shared" ca="1" si="100"/>
        <v>坚硬的斯塞提刀</v>
      </c>
      <c r="E499" s="16" t="str">
        <f t="shared" ca="1" si="96"/>
        <v>坚硬的</v>
      </c>
      <c r="F499" s="16" t="str">
        <f t="shared" ca="1" si="97"/>
        <v>斯塞提</v>
      </c>
      <c r="G499" s="16" t="str">
        <f t="shared" ca="1" si="98"/>
        <v>刀</v>
      </c>
      <c r="H499" s="16" t="str">
        <f t="shared" si="107"/>
        <v>b</v>
      </c>
      <c r="I499" s="19" t="s">
        <v>26</v>
      </c>
      <c r="J499" s="3" t="s">
        <v>42</v>
      </c>
      <c r="K499" s="16">
        <f t="shared" si="99"/>
        <v>1</v>
      </c>
      <c r="L499" s="16">
        <f t="shared" si="106"/>
        <v>1</v>
      </c>
      <c r="M499" s="16">
        <f>[1]武器表!$I499</f>
        <v>29</v>
      </c>
      <c r="N499" s="16">
        <f>[1]武器表!$J499</f>
        <v>4</v>
      </c>
      <c r="O499" s="16">
        <f>[1]武器表!$K499</f>
        <v>2</v>
      </c>
      <c r="P499" s="16">
        <f>[1]武器表!$L499</f>
        <v>3</v>
      </c>
      <c r="Q499" s="16">
        <f>[1]武器表!$M499</f>
        <v>3</v>
      </c>
      <c r="R499" s="16">
        <f>[1]武器表!$N499</f>
        <v>2</v>
      </c>
      <c r="S499" s="16">
        <f>[1]武器表!$O499</f>
        <v>2</v>
      </c>
      <c r="T499" s="16">
        <f>[1]武器表!$P499</f>
        <v>1</v>
      </c>
      <c r="U499" s="20">
        <f>[1]武器表!$Q499</f>
        <v>5.0000000000000001E-3</v>
      </c>
      <c r="V499" s="20">
        <f>[1]武器表!$R499</f>
        <v>5.0000000000000001E-3</v>
      </c>
      <c r="W499" s="20">
        <f>[1]武器表!$S499</f>
        <v>1.6666666666666666E-3</v>
      </c>
      <c r="X499" s="20">
        <f>[1]武器表!$AB499</f>
        <v>0.08</v>
      </c>
      <c r="Y499" s="16">
        <f>[1]武器表!V499</f>
        <v>1</v>
      </c>
      <c r="Z499" s="16">
        <f>[1]武器表!W499</f>
        <v>1</v>
      </c>
      <c r="AA499" s="16">
        <f>[1]武器表!X499</f>
        <v>2</v>
      </c>
      <c r="AB499" s="16">
        <f>[1]武器表!Y499</f>
        <v>1</v>
      </c>
      <c r="AC499" s="16">
        <f>[1]武器表!Z499</f>
        <v>1</v>
      </c>
      <c r="AD499" s="16">
        <f>[1]武器表!AA499</f>
        <v>1</v>
      </c>
      <c r="AE499" s="20">
        <f t="shared" si="101"/>
        <v>6.4000000000000001E-2</v>
      </c>
      <c r="AF499" s="20">
        <f t="shared" si="102"/>
        <v>6.4000000000000001E-2</v>
      </c>
      <c r="AG499" s="20">
        <f t="shared" si="103"/>
        <v>6.4000000000000001E-2</v>
      </c>
      <c r="AH499" s="20">
        <f t="shared" si="104"/>
        <v>6.4000000000000001E-2</v>
      </c>
      <c r="AI499" s="20">
        <f t="shared" si="105"/>
        <v>6.4000000000000001E-2</v>
      </c>
      <c r="AJ499" s="21"/>
    </row>
    <row r="500" spans="2:36" x14ac:dyDescent="0.2">
      <c r="B500" s="16">
        <v>498</v>
      </c>
      <c r="C500" s="16" t="str">
        <f t="shared" ca="1" si="95"/>
        <v>IC1201</v>
      </c>
      <c r="D500" s="16" t="str">
        <f t="shared" ca="1" si="100"/>
        <v>优质的精钢刀</v>
      </c>
      <c r="E500" s="16" t="str">
        <f t="shared" ca="1" si="96"/>
        <v>优质的</v>
      </c>
      <c r="F500" s="16" t="str">
        <f t="shared" ca="1" si="97"/>
        <v>精钢</v>
      </c>
      <c r="G500" s="16" t="str">
        <f t="shared" ca="1" si="98"/>
        <v>刀</v>
      </c>
      <c r="H500" s="16" t="str">
        <f t="shared" si="107"/>
        <v>b</v>
      </c>
      <c r="I500" s="19" t="s">
        <v>26</v>
      </c>
      <c r="J500" s="3" t="s">
        <v>42</v>
      </c>
      <c r="K500" s="16">
        <f t="shared" si="99"/>
        <v>1</v>
      </c>
      <c r="L500" s="16">
        <f t="shared" si="106"/>
        <v>2</v>
      </c>
      <c r="M500" s="16">
        <f>[1]武器表!$I500</f>
        <v>58</v>
      </c>
      <c r="N500" s="16">
        <f>[1]武器表!$J500</f>
        <v>8</v>
      </c>
      <c r="O500" s="16">
        <f>[1]武器表!$K500</f>
        <v>4</v>
      </c>
      <c r="P500" s="16">
        <f>[1]武器表!$L500</f>
        <v>6</v>
      </c>
      <c r="Q500" s="16">
        <f>[1]武器表!$M500</f>
        <v>6</v>
      </c>
      <c r="R500" s="16">
        <f>[1]武器表!$N500</f>
        <v>4</v>
      </c>
      <c r="S500" s="16">
        <f>[1]武器表!$O500</f>
        <v>4</v>
      </c>
      <c r="T500" s="16">
        <f>[1]武器表!$P500</f>
        <v>3</v>
      </c>
      <c r="U500" s="20">
        <f>[1]武器表!$Q500</f>
        <v>1.4999999999999999E-2</v>
      </c>
      <c r="V500" s="20">
        <f>[1]武器表!$R500</f>
        <v>0.01</v>
      </c>
      <c r="W500" s="20">
        <f>[1]武器表!$S500</f>
        <v>5.0000000000000001E-3</v>
      </c>
      <c r="X500" s="20">
        <f>[1]武器表!$AB500</f>
        <v>0.08</v>
      </c>
      <c r="Y500" s="16">
        <f>[1]武器表!V500</f>
        <v>2</v>
      </c>
      <c r="Z500" s="16">
        <f>[1]武器表!W500</f>
        <v>2</v>
      </c>
      <c r="AA500" s="16">
        <f>[1]武器表!X500</f>
        <v>3</v>
      </c>
      <c r="AB500" s="16">
        <f>[1]武器表!Y500</f>
        <v>3</v>
      </c>
      <c r="AC500" s="16">
        <f>[1]武器表!Z500</f>
        <v>2</v>
      </c>
      <c r="AD500" s="16">
        <f>[1]武器表!AA500</f>
        <v>2</v>
      </c>
      <c r="AE500" s="20">
        <f t="shared" si="101"/>
        <v>6.4000000000000001E-2</v>
      </c>
      <c r="AF500" s="20">
        <f t="shared" si="102"/>
        <v>6.4000000000000001E-2</v>
      </c>
      <c r="AG500" s="20">
        <f t="shared" si="103"/>
        <v>6.4000000000000001E-2</v>
      </c>
      <c r="AH500" s="20">
        <f t="shared" si="104"/>
        <v>6.4000000000000001E-2</v>
      </c>
      <c r="AI500" s="20">
        <f t="shared" si="105"/>
        <v>6.4000000000000001E-2</v>
      </c>
      <c r="AJ500" s="21"/>
    </row>
    <row r="501" spans="2:36" x14ac:dyDescent="0.2">
      <c r="B501" s="16">
        <v>499</v>
      </c>
      <c r="C501" s="16" t="str">
        <f t="shared" ca="1" si="95"/>
        <v>IC1209</v>
      </c>
      <c r="D501" s="16" t="str">
        <f t="shared" ca="1" si="100"/>
        <v>发亮的遗迹刃</v>
      </c>
      <c r="E501" s="16" t="str">
        <f t="shared" ca="1" si="96"/>
        <v>发亮的</v>
      </c>
      <c r="F501" s="16" t="str">
        <f t="shared" ca="1" si="97"/>
        <v>遗迹</v>
      </c>
      <c r="G501" s="16" t="str">
        <f t="shared" ca="1" si="98"/>
        <v>刃</v>
      </c>
      <c r="H501" s="16" t="str">
        <f t="shared" si="107"/>
        <v>b</v>
      </c>
      <c r="I501" s="19" t="s">
        <v>26</v>
      </c>
      <c r="J501" s="3" t="s">
        <v>42</v>
      </c>
      <c r="K501" s="16">
        <f t="shared" si="99"/>
        <v>1</v>
      </c>
      <c r="L501" s="16">
        <f t="shared" si="106"/>
        <v>3</v>
      </c>
      <c r="M501" s="16">
        <f>[1]武器表!$I501</f>
        <v>87</v>
      </c>
      <c r="N501" s="16">
        <f>[1]武器表!$J501</f>
        <v>11</v>
      </c>
      <c r="O501" s="16">
        <f>[1]武器表!$K501</f>
        <v>6</v>
      </c>
      <c r="P501" s="16">
        <f>[1]武器表!$L501</f>
        <v>9</v>
      </c>
      <c r="Q501" s="16">
        <f>[1]武器表!$M501</f>
        <v>9</v>
      </c>
      <c r="R501" s="16">
        <f>[1]武器表!$N501</f>
        <v>6</v>
      </c>
      <c r="S501" s="16">
        <f>[1]武器表!$O501</f>
        <v>6</v>
      </c>
      <c r="T501" s="16">
        <f>[1]武器表!$P501</f>
        <v>4</v>
      </c>
      <c r="U501" s="20">
        <f>[1]武器表!$Q501</f>
        <v>0.02</v>
      </c>
      <c r="V501" s="20">
        <f>[1]武器表!$R501</f>
        <v>1.4999999999999999E-2</v>
      </c>
      <c r="W501" s="20">
        <f>[1]武器表!$S501</f>
        <v>6.6666666666666662E-3</v>
      </c>
      <c r="X501" s="20">
        <f>[1]武器表!$AB501</f>
        <v>9.1999999999999998E-2</v>
      </c>
      <c r="Y501" s="16">
        <f>[1]武器表!V501</f>
        <v>4</v>
      </c>
      <c r="Z501" s="16">
        <f>[1]武器表!W501</f>
        <v>4</v>
      </c>
      <c r="AA501" s="16">
        <f>[1]武器表!X501</f>
        <v>5</v>
      </c>
      <c r="AB501" s="16">
        <f>[1]武器表!Y501</f>
        <v>4</v>
      </c>
      <c r="AC501" s="16">
        <f>[1]武器表!Z501</f>
        <v>3</v>
      </c>
      <c r="AD501" s="16">
        <f>[1]武器表!AA501</f>
        <v>3</v>
      </c>
      <c r="AE501" s="20">
        <f t="shared" si="101"/>
        <v>7.3599999999999999E-2</v>
      </c>
      <c r="AF501" s="20">
        <f t="shared" si="102"/>
        <v>7.3599999999999999E-2</v>
      </c>
      <c r="AG501" s="20">
        <f t="shared" si="103"/>
        <v>7.3599999999999999E-2</v>
      </c>
      <c r="AH501" s="20">
        <f t="shared" si="104"/>
        <v>7.3599999999999999E-2</v>
      </c>
      <c r="AI501" s="20">
        <f t="shared" si="105"/>
        <v>7.3599999999999999E-2</v>
      </c>
      <c r="AJ501" s="21"/>
    </row>
    <row r="502" spans="2:36" x14ac:dyDescent="0.2">
      <c r="B502" s="16">
        <v>500</v>
      </c>
      <c r="C502" s="16" t="str">
        <f t="shared" ca="1" si="95"/>
        <v>IC1225</v>
      </c>
      <c r="D502" s="16" t="str">
        <f t="shared" ca="1" si="100"/>
        <v>凌厉的女神刃</v>
      </c>
      <c r="E502" s="16" t="str">
        <f t="shared" ca="1" si="96"/>
        <v>凌厉的</v>
      </c>
      <c r="F502" s="16" t="str">
        <f t="shared" ca="1" si="97"/>
        <v>女神</v>
      </c>
      <c r="G502" s="16" t="str">
        <f t="shared" ca="1" si="98"/>
        <v>刃</v>
      </c>
      <c r="H502" s="16" t="str">
        <f t="shared" si="107"/>
        <v>b</v>
      </c>
      <c r="I502" s="19" t="s">
        <v>26</v>
      </c>
      <c r="J502" s="3" t="s">
        <v>42</v>
      </c>
      <c r="K502" s="16">
        <f t="shared" si="99"/>
        <v>1</v>
      </c>
      <c r="L502" s="16">
        <f t="shared" si="106"/>
        <v>4</v>
      </c>
      <c r="M502" s="16">
        <f>[1]武器表!$I502</f>
        <v>116</v>
      </c>
      <c r="N502" s="16">
        <f>[1]武器表!$J502</f>
        <v>15</v>
      </c>
      <c r="O502" s="16">
        <f>[1]武器表!$K502</f>
        <v>9</v>
      </c>
      <c r="P502" s="16">
        <f>[1]武器表!$L502</f>
        <v>12</v>
      </c>
      <c r="Q502" s="16">
        <f>[1]武器表!$M502</f>
        <v>12</v>
      </c>
      <c r="R502" s="16">
        <f>[1]武器表!$N502</f>
        <v>9</v>
      </c>
      <c r="S502" s="16">
        <f>[1]武器表!$O502</f>
        <v>8</v>
      </c>
      <c r="T502" s="16">
        <f>[1]武器表!$P502</f>
        <v>6</v>
      </c>
      <c r="U502" s="20">
        <f>[1]武器表!$Q502</f>
        <v>0.03</v>
      </c>
      <c r="V502" s="20">
        <f>[1]武器表!$R502</f>
        <v>0.02</v>
      </c>
      <c r="W502" s="20">
        <f>[1]武器表!$S502</f>
        <v>0.01</v>
      </c>
      <c r="X502" s="20">
        <f>[1]武器表!$AB502</f>
        <v>0.12466666666666666</v>
      </c>
      <c r="Y502" s="16">
        <f>[1]武器表!V502</f>
        <v>5</v>
      </c>
      <c r="Z502" s="16">
        <f>[1]武器表!W502</f>
        <v>5</v>
      </c>
      <c r="AA502" s="16">
        <f>[1]武器表!X502</f>
        <v>6</v>
      </c>
      <c r="AB502" s="16">
        <f>[1]武器表!Y502</f>
        <v>6</v>
      </c>
      <c r="AC502" s="16">
        <f>[1]武器表!Z502</f>
        <v>4</v>
      </c>
      <c r="AD502" s="16">
        <f>[1]武器表!AA502</f>
        <v>3</v>
      </c>
      <c r="AE502" s="20">
        <f t="shared" si="101"/>
        <v>9.973333333333334E-2</v>
      </c>
      <c r="AF502" s="20">
        <f t="shared" si="102"/>
        <v>9.973333333333334E-2</v>
      </c>
      <c r="AG502" s="20">
        <f t="shared" si="103"/>
        <v>9.973333333333334E-2</v>
      </c>
      <c r="AH502" s="20">
        <f t="shared" si="104"/>
        <v>9.973333333333334E-2</v>
      </c>
      <c r="AI502" s="20">
        <f t="shared" si="105"/>
        <v>9.973333333333334E-2</v>
      </c>
      <c r="AJ502" s="21"/>
    </row>
    <row r="503" spans="2:36" x14ac:dyDescent="0.2">
      <c r="B503" s="16">
        <v>501</v>
      </c>
      <c r="C503" s="16" t="str">
        <f t="shared" ca="1" si="95"/>
        <v>IC1226</v>
      </c>
      <c r="D503" s="16" t="str">
        <f t="shared" ca="1" si="100"/>
        <v>发亮的忏悔刀</v>
      </c>
      <c r="E503" s="16" t="str">
        <f t="shared" ca="1" si="96"/>
        <v>发亮的</v>
      </c>
      <c r="F503" s="16" t="str">
        <f t="shared" ca="1" si="97"/>
        <v>忏悔</v>
      </c>
      <c r="G503" s="16" t="str">
        <f t="shared" ca="1" si="98"/>
        <v>刀</v>
      </c>
      <c r="H503" s="16" t="str">
        <f t="shared" si="107"/>
        <v>b</v>
      </c>
      <c r="I503" s="19" t="s">
        <v>26</v>
      </c>
      <c r="J503" s="3" t="s">
        <v>42</v>
      </c>
      <c r="K503" s="16">
        <f t="shared" si="99"/>
        <v>1</v>
      </c>
      <c r="L503" s="16">
        <f t="shared" si="106"/>
        <v>5</v>
      </c>
      <c r="M503" s="16">
        <f>[1]武器表!$I503</f>
        <v>145</v>
      </c>
      <c r="N503" s="16">
        <f>[1]武器表!$J503</f>
        <v>19</v>
      </c>
      <c r="O503" s="16">
        <f>[1]武器表!$K503</f>
        <v>11</v>
      </c>
      <c r="P503" s="16">
        <f>[1]武器表!$L503</f>
        <v>15</v>
      </c>
      <c r="Q503" s="16">
        <f>[1]武器表!$M503</f>
        <v>14</v>
      </c>
      <c r="R503" s="16">
        <f>[1]武器表!$N503</f>
        <v>11</v>
      </c>
      <c r="S503" s="16">
        <f>[1]武器表!$O503</f>
        <v>10</v>
      </c>
      <c r="T503" s="16">
        <f>[1]武器表!$P503</f>
        <v>7</v>
      </c>
      <c r="U503" s="20">
        <f>[1]武器表!$Q503</f>
        <v>3.5000000000000003E-2</v>
      </c>
      <c r="V503" s="20">
        <f>[1]武器表!$R503</f>
        <v>2.5000000000000001E-2</v>
      </c>
      <c r="W503" s="20">
        <f>[1]武器表!$S503</f>
        <v>1.1666666666666667E-2</v>
      </c>
      <c r="X503" s="20">
        <f>[1]武器表!$AB503</f>
        <v>0.15466666666666667</v>
      </c>
      <c r="Y503" s="16">
        <f>[1]武器表!V503</f>
        <v>6</v>
      </c>
      <c r="Z503" s="16">
        <f>[1]武器表!W503</f>
        <v>6</v>
      </c>
      <c r="AA503" s="16">
        <f>[1]武器表!X503</f>
        <v>8</v>
      </c>
      <c r="AB503" s="16">
        <f>[1]武器表!Y503</f>
        <v>7</v>
      </c>
      <c r="AC503" s="16">
        <f>[1]武器表!Z503</f>
        <v>5</v>
      </c>
      <c r="AD503" s="16">
        <f>[1]武器表!AA503</f>
        <v>4</v>
      </c>
      <c r="AE503" s="20">
        <f t="shared" si="101"/>
        <v>0.12373333333333335</v>
      </c>
      <c r="AF503" s="20">
        <f t="shared" si="102"/>
        <v>0.12373333333333335</v>
      </c>
      <c r="AG503" s="20">
        <f t="shared" si="103"/>
        <v>0.12373333333333335</v>
      </c>
      <c r="AH503" s="20">
        <f t="shared" si="104"/>
        <v>0.12373333333333335</v>
      </c>
      <c r="AI503" s="20">
        <f t="shared" si="105"/>
        <v>0.12373333333333335</v>
      </c>
      <c r="AJ503" s="21"/>
    </row>
    <row r="504" spans="2:36" x14ac:dyDescent="0.2">
      <c r="B504" s="16">
        <v>502</v>
      </c>
      <c r="C504" s="16" t="str">
        <f t="shared" ca="1" si="95"/>
        <v>IC1207</v>
      </c>
      <c r="D504" s="16" t="str">
        <f t="shared" ca="1" si="100"/>
        <v>坚硬的玄铁刀</v>
      </c>
      <c r="E504" s="16" t="str">
        <f t="shared" ca="1" si="96"/>
        <v>坚硬的</v>
      </c>
      <c r="F504" s="16" t="str">
        <f t="shared" ca="1" si="97"/>
        <v>玄铁</v>
      </c>
      <c r="G504" s="16" t="str">
        <f t="shared" ca="1" si="98"/>
        <v>刀</v>
      </c>
      <c r="H504" s="16" t="str">
        <f t="shared" si="107"/>
        <v>b</v>
      </c>
      <c r="I504" s="19" t="s">
        <v>26</v>
      </c>
      <c r="J504" s="3" t="s">
        <v>42</v>
      </c>
      <c r="K504" s="16">
        <f t="shared" si="99"/>
        <v>1</v>
      </c>
      <c r="L504" s="16">
        <f t="shared" si="106"/>
        <v>6</v>
      </c>
      <c r="M504" s="16">
        <f>[1]武器表!$I504</f>
        <v>174</v>
      </c>
      <c r="N504" s="16">
        <f>[1]武器表!$J504</f>
        <v>23</v>
      </c>
      <c r="O504" s="16">
        <f>[1]武器表!$K504</f>
        <v>13</v>
      </c>
      <c r="P504" s="16">
        <f>[1]武器表!$L504</f>
        <v>17</v>
      </c>
      <c r="Q504" s="16">
        <f>[1]武器表!$M504</f>
        <v>17</v>
      </c>
      <c r="R504" s="16">
        <f>[1]武器表!$N504</f>
        <v>13</v>
      </c>
      <c r="S504" s="16">
        <f>[1]武器表!$O504</f>
        <v>12</v>
      </c>
      <c r="T504" s="16">
        <f>[1]武器表!$P504</f>
        <v>9</v>
      </c>
      <c r="U504" s="20">
        <f>[1]武器表!$Q504</f>
        <v>4.4999999999999998E-2</v>
      </c>
      <c r="V504" s="20">
        <f>[1]武器表!$R504</f>
        <v>0.03</v>
      </c>
      <c r="W504" s="20">
        <f>[1]武器表!$S504</f>
        <v>1.4999999999999999E-2</v>
      </c>
      <c r="X504" s="20">
        <f>[1]武器表!$AB504</f>
        <v>0.18533333333333335</v>
      </c>
      <c r="Y504" s="16">
        <f>[1]武器表!V504</f>
        <v>7</v>
      </c>
      <c r="Z504" s="16">
        <f>[1]武器表!W504</f>
        <v>7</v>
      </c>
      <c r="AA504" s="16">
        <f>[1]武器表!X504</f>
        <v>9</v>
      </c>
      <c r="AB504" s="16">
        <f>[1]武器表!Y504</f>
        <v>8</v>
      </c>
      <c r="AC504" s="16">
        <f>[1]武器表!Z504</f>
        <v>6</v>
      </c>
      <c r="AD504" s="16">
        <f>[1]武器表!AA504</f>
        <v>5</v>
      </c>
      <c r="AE504" s="20">
        <f t="shared" si="101"/>
        <v>0.14826666666666669</v>
      </c>
      <c r="AF504" s="20">
        <f t="shared" si="102"/>
        <v>0.14826666666666669</v>
      </c>
      <c r="AG504" s="20">
        <f t="shared" si="103"/>
        <v>0.14826666666666669</v>
      </c>
      <c r="AH504" s="20">
        <f t="shared" si="104"/>
        <v>0.14826666666666669</v>
      </c>
      <c r="AI504" s="20">
        <f t="shared" si="105"/>
        <v>0.14826666666666669</v>
      </c>
      <c r="AJ504" s="21"/>
    </row>
    <row r="505" spans="2:36" x14ac:dyDescent="0.2">
      <c r="B505" s="16">
        <v>503</v>
      </c>
      <c r="C505" s="16" t="str">
        <f t="shared" ca="1" si="95"/>
        <v>IC1213</v>
      </c>
      <c r="D505" s="16" t="str">
        <f t="shared" ca="1" si="100"/>
        <v>坚硬的遗迹刃</v>
      </c>
      <c r="E505" s="16" t="str">
        <f t="shared" ca="1" si="96"/>
        <v>坚硬的</v>
      </c>
      <c r="F505" s="16" t="str">
        <f t="shared" ca="1" si="97"/>
        <v>遗迹</v>
      </c>
      <c r="G505" s="16" t="str">
        <f t="shared" ca="1" si="98"/>
        <v>刃</v>
      </c>
      <c r="H505" s="16" t="str">
        <f t="shared" si="107"/>
        <v>b</v>
      </c>
      <c r="I505" s="19" t="s">
        <v>26</v>
      </c>
      <c r="J505" s="3" t="s">
        <v>42</v>
      </c>
      <c r="K505" s="16">
        <f t="shared" si="99"/>
        <v>1</v>
      </c>
      <c r="L505" s="16">
        <f t="shared" si="106"/>
        <v>7</v>
      </c>
      <c r="M505" s="16">
        <f>[1]武器表!$I505</f>
        <v>203</v>
      </c>
      <c r="N505" s="16">
        <f>[1]武器表!$J505</f>
        <v>26</v>
      </c>
      <c r="O505" s="16">
        <f>[1]武器表!$K505</f>
        <v>15</v>
      </c>
      <c r="P505" s="16">
        <f>[1]武器表!$L505</f>
        <v>20</v>
      </c>
      <c r="Q505" s="16">
        <f>[1]武器表!$M505</f>
        <v>20</v>
      </c>
      <c r="R505" s="16">
        <f>[1]武器表!$N505</f>
        <v>15</v>
      </c>
      <c r="S505" s="16">
        <f>[1]武器表!$O505</f>
        <v>14</v>
      </c>
      <c r="T505" s="16">
        <f>[1]武器表!$P505</f>
        <v>10</v>
      </c>
      <c r="U505" s="20">
        <f>[1]武器表!$Q505</f>
        <v>0.05</v>
      </c>
      <c r="V505" s="20">
        <f>[1]武器表!$R505</f>
        <v>3.5000000000000003E-2</v>
      </c>
      <c r="W505" s="20">
        <f>[1]武器表!$S505</f>
        <v>1.6666666666666666E-2</v>
      </c>
      <c r="X505" s="20">
        <f>[1]武器表!$AB505</f>
        <v>0.21533333333333335</v>
      </c>
      <c r="Y505" s="16">
        <f>[1]武器表!V505</f>
        <v>8</v>
      </c>
      <c r="Z505" s="16">
        <f>[1]武器表!W505</f>
        <v>8</v>
      </c>
      <c r="AA505" s="16">
        <f>[1]武器表!X505</f>
        <v>11</v>
      </c>
      <c r="AB505" s="16">
        <f>[1]武器表!Y505</f>
        <v>10</v>
      </c>
      <c r="AC505" s="16">
        <f>[1]武器表!Z505</f>
        <v>7</v>
      </c>
      <c r="AD505" s="16">
        <f>[1]武器表!AA505</f>
        <v>6</v>
      </c>
      <c r="AE505" s="20">
        <f t="shared" si="101"/>
        <v>0.17226666666666668</v>
      </c>
      <c r="AF505" s="20">
        <f t="shared" si="102"/>
        <v>0.17226666666666668</v>
      </c>
      <c r="AG505" s="20">
        <f t="shared" si="103"/>
        <v>0.17226666666666668</v>
      </c>
      <c r="AH505" s="20">
        <f t="shared" si="104"/>
        <v>0.17226666666666668</v>
      </c>
      <c r="AI505" s="20">
        <f t="shared" si="105"/>
        <v>0.17226666666666668</v>
      </c>
      <c r="AJ505" s="21"/>
    </row>
    <row r="506" spans="2:36" x14ac:dyDescent="0.2">
      <c r="B506" s="16">
        <v>504</v>
      </c>
      <c r="C506" s="16" t="str">
        <f t="shared" ca="1" si="95"/>
        <v>IC1203</v>
      </c>
      <c r="D506" s="16" t="str">
        <f t="shared" ca="1" si="100"/>
        <v>坚硬的遗迹短刀</v>
      </c>
      <c r="E506" s="16" t="str">
        <f t="shared" ca="1" si="96"/>
        <v>坚硬的</v>
      </c>
      <c r="F506" s="16" t="str">
        <f t="shared" ca="1" si="97"/>
        <v>遗迹</v>
      </c>
      <c r="G506" s="16" t="str">
        <f t="shared" ca="1" si="98"/>
        <v>短刀</v>
      </c>
      <c r="H506" s="16" t="str">
        <f t="shared" si="107"/>
        <v>b</v>
      </c>
      <c r="I506" s="19" t="s">
        <v>26</v>
      </c>
      <c r="J506" s="3" t="s">
        <v>42</v>
      </c>
      <c r="K506" s="16">
        <f t="shared" si="99"/>
        <v>1</v>
      </c>
      <c r="L506" s="16">
        <f t="shared" si="106"/>
        <v>8</v>
      </c>
      <c r="M506" s="16">
        <f>[1]武器表!$I506</f>
        <v>232</v>
      </c>
      <c r="N506" s="16">
        <f>[1]武器表!$J506</f>
        <v>30</v>
      </c>
      <c r="O506" s="16">
        <f>[1]武器表!$K506</f>
        <v>17</v>
      </c>
      <c r="P506" s="16">
        <f>[1]武器表!$L506</f>
        <v>23</v>
      </c>
      <c r="Q506" s="16">
        <f>[1]武器表!$M506</f>
        <v>23</v>
      </c>
      <c r="R506" s="16">
        <f>[1]武器表!$N506</f>
        <v>17</v>
      </c>
      <c r="S506" s="16">
        <f>[1]武器表!$O506</f>
        <v>16</v>
      </c>
      <c r="T506" s="16">
        <f>[1]武器表!$P506</f>
        <v>12</v>
      </c>
      <c r="U506" s="20">
        <f>[1]武器表!$Q506</f>
        <v>0.06</v>
      </c>
      <c r="V506" s="20">
        <f>[1]武器表!$R506</f>
        <v>0.04</v>
      </c>
      <c r="W506" s="20">
        <f>[1]武器表!$S506</f>
        <v>0.02</v>
      </c>
      <c r="X506" s="20">
        <f>[1]武器表!$AB506</f>
        <v>0.24666666666666667</v>
      </c>
      <c r="Y506" s="16">
        <f>[1]武器表!V506</f>
        <v>10</v>
      </c>
      <c r="Z506" s="16">
        <f>[1]武器表!W506</f>
        <v>10</v>
      </c>
      <c r="AA506" s="16">
        <f>[1]武器表!X506</f>
        <v>12</v>
      </c>
      <c r="AB506" s="16">
        <f>[1]武器表!Y506</f>
        <v>11</v>
      </c>
      <c r="AC506" s="16">
        <f>[1]武器表!Z506</f>
        <v>8</v>
      </c>
      <c r="AD506" s="16">
        <f>[1]武器表!AA506</f>
        <v>7</v>
      </c>
      <c r="AE506" s="20">
        <f t="shared" si="101"/>
        <v>0.19733333333333336</v>
      </c>
      <c r="AF506" s="20">
        <f t="shared" si="102"/>
        <v>0.19733333333333336</v>
      </c>
      <c r="AG506" s="20">
        <f t="shared" si="103"/>
        <v>0.19733333333333336</v>
      </c>
      <c r="AH506" s="20">
        <f t="shared" si="104"/>
        <v>0.19733333333333336</v>
      </c>
      <c r="AI506" s="20">
        <f t="shared" si="105"/>
        <v>0.19733333333333336</v>
      </c>
      <c r="AJ506" s="21"/>
    </row>
    <row r="507" spans="2:36" x14ac:dyDescent="0.2">
      <c r="B507" s="16">
        <v>505</v>
      </c>
      <c r="C507" s="16" t="str">
        <f t="shared" ca="1" si="95"/>
        <v>IC1203</v>
      </c>
      <c r="D507" s="16" t="str">
        <f t="shared" ca="1" si="100"/>
        <v>一般的塞尔塔短刀</v>
      </c>
      <c r="E507" s="16" t="str">
        <f t="shared" ca="1" si="96"/>
        <v>一般的</v>
      </c>
      <c r="F507" s="16" t="str">
        <f t="shared" ca="1" si="97"/>
        <v>塞尔塔</v>
      </c>
      <c r="G507" s="16" t="str">
        <f t="shared" ca="1" si="98"/>
        <v>短刀</v>
      </c>
      <c r="H507" s="16" t="str">
        <f t="shared" si="107"/>
        <v>c</v>
      </c>
      <c r="I507" s="19" t="s">
        <v>26</v>
      </c>
      <c r="J507" s="3" t="s">
        <v>42</v>
      </c>
      <c r="K507" s="16">
        <f t="shared" si="99"/>
        <v>1</v>
      </c>
      <c r="L507" s="16">
        <f t="shared" si="106"/>
        <v>1</v>
      </c>
      <c r="M507" s="16">
        <f>[1]武器表!$I507</f>
        <v>33</v>
      </c>
      <c r="N507" s="16">
        <f>[1]武器表!$J507</f>
        <v>0</v>
      </c>
      <c r="O507" s="16">
        <f>[1]武器表!$K507</f>
        <v>0</v>
      </c>
      <c r="P507" s="16">
        <f>[1]武器表!$L507</f>
        <v>0</v>
      </c>
      <c r="Q507" s="16">
        <f>[1]武器表!$M507</f>
        <v>0</v>
      </c>
      <c r="R507" s="16">
        <f>[1]武器表!$N507</f>
        <v>0</v>
      </c>
      <c r="S507" s="16">
        <f>[1]武器表!$O507</f>
        <v>0</v>
      </c>
      <c r="T507" s="16">
        <f>[1]武器表!$P507</f>
        <v>0</v>
      </c>
      <c r="U507" s="20">
        <f>[1]武器表!$Q507</f>
        <v>0</v>
      </c>
      <c r="V507" s="20">
        <f>[1]武器表!$R507</f>
        <v>0</v>
      </c>
      <c r="W507" s="20">
        <f>[1]武器表!$S507</f>
        <v>0</v>
      </c>
      <c r="X507" s="20">
        <f>[1]武器表!$AB507</f>
        <v>0</v>
      </c>
      <c r="Y507" s="16">
        <f>[1]武器表!V507</f>
        <v>0</v>
      </c>
      <c r="Z507" s="16">
        <f>[1]武器表!W507</f>
        <v>0</v>
      </c>
      <c r="AA507" s="16">
        <f>[1]武器表!X507</f>
        <v>0</v>
      </c>
      <c r="AB507" s="16">
        <f>[1]武器表!Y507</f>
        <v>0</v>
      </c>
      <c r="AC507" s="16">
        <f>[1]武器表!Z507</f>
        <v>0</v>
      </c>
      <c r="AD507" s="16">
        <f>[1]武器表!AA507</f>
        <v>0</v>
      </c>
      <c r="AE507" s="20">
        <f t="shared" si="101"/>
        <v>0</v>
      </c>
      <c r="AF507" s="20">
        <f t="shared" si="102"/>
        <v>0</v>
      </c>
      <c r="AG507" s="20">
        <f t="shared" si="103"/>
        <v>0</v>
      </c>
      <c r="AH507" s="20">
        <f t="shared" si="104"/>
        <v>0</v>
      </c>
      <c r="AI507" s="20">
        <f t="shared" si="105"/>
        <v>0</v>
      </c>
      <c r="AJ507" s="21"/>
    </row>
    <row r="508" spans="2:36" x14ac:dyDescent="0.2">
      <c r="B508" s="16">
        <v>506</v>
      </c>
      <c r="C508" s="16" t="str">
        <f t="shared" ca="1" si="95"/>
        <v>IC1201</v>
      </c>
      <c r="D508" s="16" t="str">
        <f t="shared" ca="1" si="100"/>
        <v>普通的忏悔刀</v>
      </c>
      <c r="E508" s="16" t="str">
        <f t="shared" ca="1" si="96"/>
        <v>普通的</v>
      </c>
      <c r="F508" s="16" t="str">
        <f t="shared" ca="1" si="97"/>
        <v>忏悔</v>
      </c>
      <c r="G508" s="16" t="str">
        <f t="shared" ca="1" si="98"/>
        <v>刀</v>
      </c>
      <c r="H508" s="16" t="str">
        <f t="shared" si="107"/>
        <v>c</v>
      </c>
      <c r="I508" s="19" t="s">
        <v>26</v>
      </c>
      <c r="J508" s="3" t="s">
        <v>42</v>
      </c>
      <c r="K508" s="16">
        <f t="shared" si="99"/>
        <v>1</v>
      </c>
      <c r="L508" s="16">
        <f t="shared" si="106"/>
        <v>2</v>
      </c>
      <c r="M508" s="16">
        <f>[1]武器表!$I508</f>
        <v>66</v>
      </c>
      <c r="N508" s="16">
        <f>[1]武器表!$J508</f>
        <v>0</v>
      </c>
      <c r="O508" s="16">
        <f>[1]武器表!$K508</f>
        <v>0</v>
      </c>
      <c r="P508" s="16">
        <f>[1]武器表!$L508</f>
        <v>0</v>
      </c>
      <c r="Q508" s="16">
        <f>[1]武器表!$M508</f>
        <v>0</v>
      </c>
      <c r="R508" s="16">
        <f>[1]武器表!$N508</f>
        <v>0</v>
      </c>
      <c r="S508" s="16">
        <f>[1]武器表!$O508</f>
        <v>0</v>
      </c>
      <c r="T508" s="16">
        <f>[1]武器表!$P508</f>
        <v>0</v>
      </c>
      <c r="U508" s="20">
        <f>[1]武器表!$Q508</f>
        <v>0</v>
      </c>
      <c r="V508" s="20">
        <f>[1]武器表!$R508</f>
        <v>0</v>
      </c>
      <c r="W508" s="20">
        <f>[1]武器表!$S508</f>
        <v>0</v>
      </c>
      <c r="X508" s="20">
        <f>[1]武器表!$AB508</f>
        <v>0</v>
      </c>
      <c r="Y508" s="16">
        <f>[1]武器表!V508</f>
        <v>0</v>
      </c>
      <c r="Z508" s="16">
        <f>[1]武器表!W508</f>
        <v>0</v>
      </c>
      <c r="AA508" s="16">
        <f>[1]武器表!X508</f>
        <v>0</v>
      </c>
      <c r="AB508" s="16">
        <f>[1]武器表!Y508</f>
        <v>0</v>
      </c>
      <c r="AC508" s="16">
        <f>[1]武器表!Z508</f>
        <v>0</v>
      </c>
      <c r="AD508" s="16">
        <f>[1]武器表!AA508</f>
        <v>0</v>
      </c>
      <c r="AE508" s="20">
        <f t="shared" si="101"/>
        <v>0</v>
      </c>
      <c r="AF508" s="20">
        <f t="shared" si="102"/>
        <v>0</v>
      </c>
      <c r="AG508" s="20">
        <f t="shared" si="103"/>
        <v>0</v>
      </c>
      <c r="AH508" s="20">
        <f t="shared" si="104"/>
        <v>0</v>
      </c>
      <c r="AI508" s="20">
        <f t="shared" si="105"/>
        <v>0</v>
      </c>
      <c r="AJ508" s="21"/>
    </row>
    <row r="509" spans="2:36" x14ac:dyDescent="0.2">
      <c r="B509" s="16">
        <v>507</v>
      </c>
      <c r="C509" s="16" t="str">
        <f t="shared" ca="1" si="95"/>
        <v>IC1207</v>
      </c>
      <c r="D509" s="16" t="str">
        <f t="shared" ca="1" si="100"/>
        <v>破旧的混乱刀</v>
      </c>
      <c r="E509" s="16" t="str">
        <f t="shared" ca="1" si="96"/>
        <v>破旧的</v>
      </c>
      <c r="F509" s="16" t="str">
        <f t="shared" ca="1" si="97"/>
        <v>混乱</v>
      </c>
      <c r="G509" s="16" t="str">
        <f t="shared" ca="1" si="98"/>
        <v>刀</v>
      </c>
      <c r="H509" s="16" t="str">
        <f t="shared" si="107"/>
        <v>c</v>
      </c>
      <c r="I509" s="19" t="s">
        <v>26</v>
      </c>
      <c r="J509" s="3" t="s">
        <v>42</v>
      </c>
      <c r="K509" s="16">
        <f t="shared" si="99"/>
        <v>1</v>
      </c>
      <c r="L509" s="16">
        <f t="shared" si="106"/>
        <v>3</v>
      </c>
      <c r="M509" s="16">
        <f>[1]武器表!$I509</f>
        <v>99</v>
      </c>
      <c r="N509" s="16">
        <f>[1]武器表!$J509</f>
        <v>0</v>
      </c>
      <c r="O509" s="16">
        <f>[1]武器表!$K509</f>
        <v>0</v>
      </c>
      <c r="P509" s="16">
        <f>[1]武器表!$L509</f>
        <v>0</v>
      </c>
      <c r="Q509" s="16">
        <f>[1]武器表!$M509</f>
        <v>0</v>
      </c>
      <c r="R509" s="16">
        <f>[1]武器表!$N509</f>
        <v>0</v>
      </c>
      <c r="S509" s="16">
        <f>[1]武器表!$O509</f>
        <v>0</v>
      </c>
      <c r="T509" s="16">
        <f>[1]武器表!$P509</f>
        <v>0</v>
      </c>
      <c r="U509" s="20">
        <f>[1]武器表!$Q509</f>
        <v>0</v>
      </c>
      <c r="V509" s="20">
        <f>[1]武器表!$R509</f>
        <v>0</v>
      </c>
      <c r="W509" s="20">
        <f>[1]武器表!$S509</f>
        <v>0</v>
      </c>
      <c r="X509" s="20">
        <f>[1]武器表!$AB509</f>
        <v>0</v>
      </c>
      <c r="Y509" s="16">
        <f>[1]武器表!V509</f>
        <v>0</v>
      </c>
      <c r="Z509" s="16">
        <f>[1]武器表!W509</f>
        <v>0</v>
      </c>
      <c r="AA509" s="16">
        <f>[1]武器表!X509</f>
        <v>0</v>
      </c>
      <c r="AB509" s="16">
        <f>[1]武器表!Y509</f>
        <v>0</v>
      </c>
      <c r="AC509" s="16">
        <f>[1]武器表!Z509</f>
        <v>0</v>
      </c>
      <c r="AD509" s="16">
        <f>[1]武器表!AA509</f>
        <v>0</v>
      </c>
      <c r="AE509" s="20">
        <f t="shared" si="101"/>
        <v>0</v>
      </c>
      <c r="AF509" s="20">
        <f t="shared" si="102"/>
        <v>0</v>
      </c>
      <c r="AG509" s="20">
        <f t="shared" si="103"/>
        <v>0</v>
      </c>
      <c r="AH509" s="20">
        <f t="shared" si="104"/>
        <v>0</v>
      </c>
      <c r="AI509" s="20">
        <f t="shared" si="105"/>
        <v>0</v>
      </c>
      <c r="AJ509" s="21"/>
    </row>
    <row r="510" spans="2:36" x14ac:dyDescent="0.2">
      <c r="B510" s="16">
        <v>508</v>
      </c>
      <c r="C510" s="16" t="str">
        <f t="shared" ca="1" si="95"/>
        <v>IC1204</v>
      </c>
      <c r="D510" s="16" t="str">
        <f t="shared" ca="1" si="100"/>
        <v>初级的女神刃</v>
      </c>
      <c r="E510" s="16" t="str">
        <f t="shared" ca="1" si="96"/>
        <v>初级的</v>
      </c>
      <c r="F510" s="16" t="str">
        <f t="shared" ca="1" si="97"/>
        <v>女神</v>
      </c>
      <c r="G510" s="16" t="str">
        <f t="shared" ca="1" si="98"/>
        <v>刃</v>
      </c>
      <c r="H510" s="16" t="str">
        <f t="shared" si="107"/>
        <v>c</v>
      </c>
      <c r="I510" s="19" t="s">
        <v>26</v>
      </c>
      <c r="J510" s="3" t="s">
        <v>42</v>
      </c>
      <c r="K510" s="16">
        <f t="shared" si="99"/>
        <v>1</v>
      </c>
      <c r="L510" s="16">
        <f t="shared" si="106"/>
        <v>4</v>
      </c>
      <c r="M510" s="16">
        <f>[1]武器表!$I510</f>
        <v>132</v>
      </c>
      <c r="N510" s="16">
        <f>[1]武器表!$J510</f>
        <v>0</v>
      </c>
      <c r="O510" s="16">
        <f>[1]武器表!$K510</f>
        <v>0</v>
      </c>
      <c r="P510" s="16">
        <f>[1]武器表!$L510</f>
        <v>0</v>
      </c>
      <c r="Q510" s="16">
        <f>[1]武器表!$M510</f>
        <v>0</v>
      </c>
      <c r="R510" s="16">
        <f>[1]武器表!$N510</f>
        <v>0</v>
      </c>
      <c r="S510" s="16">
        <f>[1]武器表!$O510</f>
        <v>0</v>
      </c>
      <c r="T510" s="16">
        <f>[1]武器表!$P510</f>
        <v>0</v>
      </c>
      <c r="U510" s="20">
        <f>[1]武器表!$Q510</f>
        <v>0</v>
      </c>
      <c r="V510" s="20">
        <f>[1]武器表!$R510</f>
        <v>0</v>
      </c>
      <c r="W510" s="20">
        <f>[1]武器表!$S510</f>
        <v>0</v>
      </c>
      <c r="X510" s="20">
        <f>[1]武器表!$AB510</f>
        <v>0</v>
      </c>
      <c r="Y510" s="16">
        <f>[1]武器表!V510</f>
        <v>0</v>
      </c>
      <c r="Z510" s="16">
        <f>[1]武器表!W510</f>
        <v>0</v>
      </c>
      <c r="AA510" s="16">
        <f>[1]武器表!X510</f>
        <v>0</v>
      </c>
      <c r="AB510" s="16">
        <f>[1]武器表!Y510</f>
        <v>0</v>
      </c>
      <c r="AC510" s="16">
        <f>[1]武器表!Z510</f>
        <v>0</v>
      </c>
      <c r="AD510" s="16">
        <f>[1]武器表!AA510</f>
        <v>0</v>
      </c>
      <c r="AE510" s="20">
        <f t="shared" si="101"/>
        <v>0</v>
      </c>
      <c r="AF510" s="20">
        <f t="shared" si="102"/>
        <v>0</v>
      </c>
      <c r="AG510" s="20">
        <f t="shared" si="103"/>
        <v>0</v>
      </c>
      <c r="AH510" s="20">
        <f t="shared" si="104"/>
        <v>0</v>
      </c>
      <c r="AI510" s="20">
        <f t="shared" si="105"/>
        <v>0</v>
      </c>
      <c r="AJ510" s="21"/>
    </row>
    <row r="511" spans="2:36" x14ac:dyDescent="0.2">
      <c r="B511" s="16">
        <v>509</v>
      </c>
      <c r="C511" s="16" t="str">
        <f t="shared" ca="1" si="95"/>
        <v>IC1209</v>
      </c>
      <c r="D511" s="16" t="str">
        <f t="shared" ca="1" si="100"/>
        <v>一般的青铜短刀</v>
      </c>
      <c r="E511" s="16" t="str">
        <f t="shared" ca="1" si="96"/>
        <v>一般的</v>
      </c>
      <c r="F511" s="16" t="str">
        <f t="shared" ca="1" si="97"/>
        <v>青铜</v>
      </c>
      <c r="G511" s="16" t="str">
        <f t="shared" ca="1" si="98"/>
        <v>短刀</v>
      </c>
      <c r="H511" s="16" t="str">
        <f t="shared" si="107"/>
        <v>c</v>
      </c>
      <c r="I511" s="19" t="s">
        <v>26</v>
      </c>
      <c r="J511" s="3" t="s">
        <v>42</v>
      </c>
      <c r="K511" s="16">
        <f t="shared" si="99"/>
        <v>1</v>
      </c>
      <c r="L511" s="16">
        <f t="shared" si="106"/>
        <v>5</v>
      </c>
      <c r="M511" s="16">
        <f>[1]武器表!$I511</f>
        <v>166</v>
      </c>
      <c r="N511" s="16">
        <f>[1]武器表!$J511</f>
        <v>0</v>
      </c>
      <c r="O511" s="16">
        <f>[1]武器表!$K511</f>
        <v>0</v>
      </c>
      <c r="P511" s="16">
        <f>[1]武器表!$L511</f>
        <v>0</v>
      </c>
      <c r="Q511" s="16">
        <f>[1]武器表!$M511</f>
        <v>0</v>
      </c>
      <c r="R511" s="16">
        <f>[1]武器表!$N511</f>
        <v>0</v>
      </c>
      <c r="S511" s="16">
        <f>[1]武器表!$O511</f>
        <v>0</v>
      </c>
      <c r="T511" s="16">
        <f>[1]武器表!$P511</f>
        <v>0</v>
      </c>
      <c r="U511" s="20">
        <f>[1]武器表!$Q511</f>
        <v>0</v>
      </c>
      <c r="V511" s="20">
        <f>[1]武器表!$R511</f>
        <v>0</v>
      </c>
      <c r="W511" s="20">
        <f>[1]武器表!$S511</f>
        <v>0</v>
      </c>
      <c r="X511" s="20">
        <f>[1]武器表!$AB511</f>
        <v>0</v>
      </c>
      <c r="Y511" s="16">
        <f>[1]武器表!V511</f>
        <v>0</v>
      </c>
      <c r="Z511" s="16">
        <f>[1]武器表!W511</f>
        <v>0</v>
      </c>
      <c r="AA511" s="16">
        <f>[1]武器表!X511</f>
        <v>0</v>
      </c>
      <c r="AB511" s="16">
        <f>[1]武器表!Y511</f>
        <v>0</v>
      </c>
      <c r="AC511" s="16">
        <f>[1]武器表!Z511</f>
        <v>0</v>
      </c>
      <c r="AD511" s="16">
        <f>[1]武器表!AA511</f>
        <v>0</v>
      </c>
      <c r="AE511" s="20">
        <f t="shared" si="101"/>
        <v>0</v>
      </c>
      <c r="AF511" s="20">
        <f t="shared" si="102"/>
        <v>0</v>
      </c>
      <c r="AG511" s="20">
        <f t="shared" si="103"/>
        <v>0</v>
      </c>
      <c r="AH511" s="20">
        <f t="shared" si="104"/>
        <v>0</v>
      </c>
      <c r="AI511" s="20">
        <f t="shared" si="105"/>
        <v>0</v>
      </c>
      <c r="AJ511" s="21"/>
    </row>
    <row r="512" spans="2:36" x14ac:dyDescent="0.2">
      <c r="B512" s="16">
        <v>510</v>
      </c>
      <c r="C512" s="16" t="str">
        <f t="shared" ca="1" si="95"/>
        <v>IC1207</v>
      </c>
      <c r="D512" s="16" t="str">
        <f t="shared" ca="1" si="100"/>
        <v>一般的魔王刀</v>
      </c>
      <c r="E512" s="16" t="str">
        <f t="shared" ca="1" si="96"/>
        <v>一般的</v>
      </c>
      <c r="F512" s="16" t="str">
        <f t="shared" ca="1" si="97"/>
        <v>魔王</v>
      </c>
      <c r="G512" s="16" t="str">
        <f t="shared" ca="1" si="98"/>
        <v>刀</v>
      </c>
      <c r="H512" s="16" t="str">
        <f t="shared" si="107"/>
        <v>c</v>
      </c>
      <c r="I512" s="19" t="s">
        <v>26</v>
      </c>
      <c r="J512" s="3" t="s">
        <v>42</v>
      </c>
      <c r="K512" s="16">
        <f t="shared" si="99"/>
        <v>1</v>
      </c>
      <c r="L512" s="16">
        <f t="shared" si="106"/>
        <v>6</v>
      </c>
      <c r="M512" s="16">
        <f>[1]武器表!$I512</f>
        <v>199</v>
      </c>
      <c r="N512" s="16">
        <f>[1]武器表!$J512</f>
        <v>0</v>
      </c>
      <c r="O512" s="16">
        <f>[1]武器表!$K512</f>
        <v>0</v>
      </c>
      <c r="P512" s="16">
        <f>[1]武器表!$L512</f>
        <v>0</v>
      </c>
      <c r="Q512" s="16">
        <f>[1]武器表!$M512</f>
        <v>0</v>
      </c>
      <c r="R512" s="16">
        <f>[1]武器表!$N512</f>
        <v>0</v>
      </c>
      <c r="S512" s="16">
        <f>[1]武器表!$O512</f>
        <v>0</v>
      </c>
      <c r="T512" s="16">
        <f>[1]武器表!$P512</f>
        <v>0</v>
      </c>
      <c r="U512" s="20">
        <f>[1]武器表!$Q512</f>
        <v>0</v>
      </c>
      <c r="V512" s="20">
        <f>[1]武器表!$R512</f>
        <v>0</v>
      </c>
      <c r="W512" s="20">
        <f>[1]武器表!$S512</f>
        <v>0</v>
      </c>
      <c r="X512" s="20">
        <f>[1]武器表!$AB512</f>
        <v>0</v>
      </c>
      <c r="Y512" s="16">
        <f>[1]武器表!V512</f>
        <v>0</v>
      </c>
      <c r="Z512" s="16">
        <f>[1]武器表!W512</f>
        <v>0</v>
      </c>
      <c r="AA512" s="16">
        <f>[1]武器表!X512</f>
        <v>0</v>
      </c>
      <c r="AB512" s="16">
        <f>[1]武器表!Y512</f>
        <v>0</v>
      </c>
      <c r="AC512" s="16">
        <f>[1]武器表!Z512</f>
        <v>0</v>
      </c>
      <c r="AD512" s="16">
        <f>[1]武器表!AA512</f>
        <v>0</v>
      </c>
      <c r="AE512" s="20">
        <f t="shared" si="101"/>
        <v>0</v>
      </c>
      <c r="AF512" s="20">
        <f t="shared" si="102"/>
        <v>0</v>
      </c>
      <c r="AG512" s="20">
        <f t="shared" si="103"/>
        <v>0</v>
      </c>
      <c r="AH512" s="20">
        <f t="shared" si="104"/>
        <v>0</v>
      </c>
      <c r="AI512" s="20">
        <f t="shared" si="105"/>
        <v>0</v>
      </c>
      <c r="AJ512" s="21"/>
    </row>
    <row r="513" spans="2:36" x14ac:dyDescent="0.2">
      <c r="B513" s="16">
        <v>511</v>
      </c>
      <c r="C513" s="16" t="str">
        <f t="shared" ca="1" si="95"/>
        <v>IC1209</v>
      </c>
      <c r="D513" s="16" t="str">
        <f t="shared" ca="1" si="100"/>
        <v>一般的魔王短刀</v>
      </c>
      <c r="E513" s="16" t="str">
        <f t="shared" ca="1" si="96"/>
        <v>一般的</v>
      </c>
      <c r="F513" s="16" t="str">
        <f t="shared" ca="1" si="97"/>
        <v>魔王</v>
      </c>
      <c r="G513" s="16" t="str">
        <f t="shared" ca="1" si="98"/>
        <v>短刀</v>
      </c>
      <c r="H513" s="16" t="str">
        <f t="shared" si="107"/>
        <v>c</v>
      </c>
      <c r="I513" s="19" t="s">
        <v>26</v>
      </c>
      <c r="J513" s="3" t="s">
        <v>42</v>
      </c>
      <c r="K513" s="16">
        <f t="shared" si="99"/>
        <v>1</v>
      </c>
      <c r="L513" s="16">
        <f t="shared" si="106"/>
        <v>7</v>
      </c>
      <c r="M513" s="16">
        <f>[1]武器表!$I513</f>
        <v>232</v>
      </c>
      <c r="N513" s="16">
        <f>[1]武器表!$J513</f>
        <v>0</v>
      </c>
      <c r="O513" s="16">
        <f>[1]武器表!$K513</f>
        <v>0</v>
      </c>
      <c r="P513" s="16">
        <f>[1]武器表!$L513</f>
        <v>0</v>
      </c>
      <c r="Q513" s="16">
        <f>[1]武器表!$M513</f>
        <v>0</v>
      </c>
      <c r="R513" s="16">
        <f>[1]武器表!$N513</f>
        <v>0</v>
      </c>
      <c r="S513" s="16">
        <f>[1]武器表!$O513</f>
        <v>0</v>
      </c>
      <c r="T513" s="16">
        <f>[1]武器表!$P513</f>
        <v>0</v>
      </c>
      <c r="U513" s="20">
        <f>[1]武器表!$Q513</f>
        <v>0</v>
      </c>
      <c r="V513" s="20">
        <f>[1]武器表!$R513</f>
        <v>0</v>
      </c>
      <c r="W513" s="20">
        <f>[1]武器表!$S513</f>
        <v>0</v>
      </c>
      <c r="X513" s="20">
        <f>[1]武器表!$AB513</f>
        <v>0</v>
      </c>
      <c r="Y513" s="16">
        <f>[1]武器表!V513</f>
        <v>0</v>
      </c>
      <c r="Z513" s="16">
        <f>[1]武器表!W513</f>
        <v>0</v>
      </c>
      <c r="AA513" s="16">
        <f>[1]武器表!X513</f>
        <v>0</v>
      </c>
      <c r="AB513" s="16">
        <f>[1]武器表!Y513</f>
        <v>0</v>
      </c>
      <c r="AC513" s="16">
        <f>[1]武器表!Z513</f>
        <v>0</v>
      </c>
      <c r="AD513" s="16">
        <f>[1]武器表!AA513</f>
        <v>0</v>
      </c>
      <c r="AE513" s="20">
        <f t="shared" si="101"/>
        <v>0</v>
      </c>
      <c r="AF513" s="20">
        <f t="shared" si="102"/>
        <v>0</v>
      </c>
      <c r="AG513" s="20">
        <f t="shared" si="103"/>
        <v>0</v>
      </c>
      <c r="AH513" s="20">
        <f t="shared" si="104"/>
        <v>0</v>
      </c>
      <c r="AI513" s="20">
        <f t="shared" si="105"/>
        <v>0</v>
      </c>
      <c r="AJ513" s="21"/>
    </row>
    <row r="514" spans="2:36" x14ac:dyDescent="0.2">
      <c r="B514" s="16">
        <v>512</v>
      </c>
      <c r="C514" s="16" t="str">
        <f t="shared" ca="1" si="95"/>
        <v>IC1226</v>
      </c>
      <c r="D514" s="16" t="str">
        <f t="shared" ca="1" si="100"/>
        <v>破旧的精灵短刀</v>
      </c>
      <c r="E514" s="16" t="str">
        <f t="shared" ca="1" si="96"/>
        <v>破旧的</v>
      </c>
      <c r="F514" s="16" t="str">
        <f t="shared" ca="1" si="97"/>
        <v>精灵</v>
      </c>
      <c r="G514" s="16" t="str">
        <f t="shared" ca="1" si="98"/>
        <v>短刀</v>
      </c>
      <c r="H514" s="16" t="str">
        <f t="shared" si="107"/>
        <v>c</v>
      </c>
      <c r="I514" s="19" t="s">
        <v>26</v>
      </c>
      <c r="J514" s="3" t="s">
        <v>42</v>
      </c>
      <c r="K514" s="16">
        <f t="shared" si="99"/>
        <v>1</v>
      </c>
      <c r="L514" s="16">
        <f t="shared" si="106"/>
        <v>8</v>
      </c>
      <c r="M514" s="16">
        <f>[1]武器表!$I514</f>
        <v>265</v>
      </c>
      <c r="N514" s="16">
        <f>[1]武器表!$J514</f>
        <v>0</v>
      </c>
      <c r="O514" s="16">
        <f>[1]武器表!$K514</f>
        <v>0</v>
      </c>
      <c r="P514" s="16">
        <f>[1]武器表!$L514</f>
        <v>0</v>
      </c>
      <c r="Q514" s="16">
        <f>[1]武器表!$M514</f>
        <v>0</v>
      </c>
      <c r="R514" s="16">
        <f>[1]武器表!$N514</f>
        <v>0</v>
      </c>
      <c r="S514" s="16">
        <f>[1]武器表!$O514</f>
        <v>0</v>
      </c>
      <c r="T514" s="16">
        <f>[1]武器表!$P514</f>
        <v>0</v>
      </c>
      <c r="U514" s="20">
        <f>[1]武器表!$Q514</f>
        <v>0</v>
      </c>
      <c r="V514" s="20">
        <f>[1]武器表!$R514</f>
        <v>0</v>
      </c>
      <c r="W514" s="20">
        <f>[1]武器表!$S514</f>
        <v>0</v>
      </c>
      <c r="X514" s="20">
        <f>[1]武器表!$AB514</f>
        <v>0</v>
      </c>
      <c r="Y514" s="16">
        <f>[1]武器表!V514</f>
        <v>0</v>
      </c>
      <c r="Z514" s="16">
        <f>[1]武器表!W514</f>
        <v>0</v>
      </c>
      <c r="AA514" s="16">
        <f>[1]武器表!X514</f>
        <v>0</v>
      </c>
      <c r="AB514" s="16">
        <f>[1]武器表!Y514</f>
        <v>0</v>
      </c>
      <c r="AC514" s="16">
        <f>[1]武器表!Z514</f>
        <v>0</v>
      </c>
      <c r="AD514" s="16">
        <f>[1]武器表!AA514</f>
        <v>0</v>
      </c>
      <c r="AE514" s="20">
        <f t="shared" si="101"/>
        <v>0</v>
      </c>
      <c r="AF514" s="20">
        <f t="shared" si="102"/>
        <v>0</v>
      </c>
      <c r="AG514" s="20">
        <f t="shared" si="103"/>
        <v>0</v>
      </c>
      <c r="AH514" s="20">
        <f t="shared" si="104"/>
        <v>0</v>
      </c>
      <c r="AI514" s="20">
        <f t="shared" si="105"/>
        <v>0</v>
      </c>
      <c r="AJ514" s="21"/>
    </row>
    <row r="515" spans="2:36" x14ac:dyDescent="0.2">
      <c r="B515" s="16">
        <v>513</v>
      </c>
      <c r="C515" s="16" t="str">
        <f t="shared" ref="C515:C578" ca="1" si="108">VLOOKUP((VLOOKUP(J515,weaponn1,2,FALSE)&amp;INT(RAND()*(9-1)+1)),imge1,4,FALSE)</f>
        <v>IC1118</v>
      </c>
      <c r="D515" s="16" t="str">
        <f t="shared" ca="1" si="100"/>
        <v>璀璨的精钢烟斗</v>
      </c>
      <c r="E515" s="16" t="str">
        <f t="shared" ref="E515:E578" ca="1" si="109">VLOOKUP(H515,weapon3,INT(RAND()*(6-2)+2),FALSE)</f>
        <v>璀璨的</v>
      </c>
      <c r="F515" s="16" t="str">
        <f t="shared" ref="F515:F578" ca="1" si="110">VLOOKUP(INT(RAND()*(21-1)+1),weapon4,2,FALSE)</f>
        <v>精钢</v>
      </c>
      <c r="G515" s="16" t="str">
        <f t="shared" ref="G515:G578" ca="1" si="111">VLOOKUP(J515,weapon2,INT(RAND()*(5-2)+2),FALSE)</f>
        <v>烟斗</v>
      </c>
      <c r="H515" s="16" t="str">
        <f t="shared" si="107"/>
        <v>s</v>
      </c>
      <c r="I515" s="19" t="s">
        <v>26</v>
      </c>
      <c r="J515" s="3" t="s">
        <v>43</v>
      </c>
      <c r="K515" s="16">
        <f t="shared" ref="K515:K578" si="112">VLOOKUP(J515,profession1,5,FALSE)</f>
        <v>10</v>
      </c>
      <c r="L515" s="16">
        <f t="shared" si="106"/>
        <v>1</v>
      </c>
      <c r="M515" s="16">
        <f>[1]武器表!$I515</f>
        <v>21</v>
      </c>
      <c r="N515" s="16">
        <f>[1]武器表!$J515</f>
        <v>10</v>
      </c>
      <c r="O515" s="16">
        <f>[1]武器表!$K515</f>
        <v>7</v>
      </c>
      <c r="P515" s="16">
        <f>[1]武器表!$L515</f>
        <v>6</v>
      </c>
      <c r="Q515" s="16">
        <f>[1]武器表!$M515</f>
        <v>7</v>
      </c>
      <c r="R515" s="16">
        <f>[1]武器表!$N515</f>
        <v>15</v>
      </c>
      <c r="S515" s="16">
        <f>[1]武器表!$O515</f>
        <v>5</v>
      </c>
      <c r="T515" s="16">
        <f>[1]武器表!$P515</f>
        <v>5</v>
      </c>
      <c r="U515" s="20">
        <f>[1]武器表!$Q515</f>
        <v>2.5000000000000001E-2</v>
      </c>
      <c r="V515" s="20">
        <f>[1]武器表!$R515</f>
        <v>1.2500000000000001E-2</v>
      </c>
      <c r="W515" s="20">
        <f>[1]武器表!$S515</f>
        <v>8.3333333333333332E-3</v>
      </c>
      <c r="X515" s="20">
        <f>[1]武器表!$AB515</f>
        <v>0.08</v>
      </c>
      <c r="Y515" s="16">
        <f>[1]武器表!V515</f>
        <v>3</v>
      </c>
      <c r="Z515" s="16">
        <f>[1]武器表!W515</f>
        <v>3</v>
      </c>
      <c r="AA515" s="16">
        <f>[1]武器表!X515</f>
        <v>3</v>
      </c>
      <c r="AB515" s="16">
        <f>[1]武器表!Y515</f>
        <v>4</v>
      </c>
      <c r="AC515" s="16">
        <f>[1]武器表!Z515</f>
        <v>4</v>
      </c>
      <c r="AD515" s="16">
        <f>[1]武器表!AA515</f>
        <v>5</v>
      </c>
      <c r="AE515" s="20">
        <f t="shared" si="101"/>
        <v>6.4000000000000001E-2</v>
      </c>
      <c r="AF515" s="20">
        <f t="shared" si="102"/>
        <v>6.4000000000000001E-2</v>
      </c>
      <c r="AG515" s="20">
        <f t="shared" si="103"/>
        <v>6.4000000000000001E-2</v>
      </c>
      <c r="AH515" s="20">
        <f t="shared" si="104"/>
        <v>6.4000000000000001E-2</v>
      </c>
      <c r="AI515" s="20">
        <f t="shared" si="105"/>
        <v>6.4000000000000001E-2</v>
      </c>
      <c r="AJ515" s="21"/>
    </row>
    <row r="516" spans="2:36" x14ac:dyDescent="0.2">
      <c r="B516" s="16">
        <v>514</v>
      </c>
      <c r="C516" s="16" t="str">
        <f t="shared" ca="1" si="108"/>
        <v>IC1155</v>
      </c>
      <c r="D516" s="16" t="str">
        <f t="shared" ref="D516:D579" ca="1" si="113">E516&amp;F516&amp;G516</f>
        <v>神秘的忏悔烟斗</v>
      </c>
      <c r="E516" s="16" t="str">
        <f t="shared" ca="1" si="109"/>
        <v>神秘的</v>
      </c>
      <c r="F516" s="16" t="str">
        <f t="shared" ca="1" si="110"/>
        <v>忏悔</v>
      </c>
      <c r="G516" s="16" t="str">
        <f t="shared" ca="1" si="111"/>
        <v>烟斗</v>
      </c>
      <c r="H516" s="16" t="str">
        <f t="shared" si="107"/>
        <v>s</v>
      </c>
      <c r="I516" s="19" t="s">
        <v>26</v>
      </c>
      <c r="J516" s="3" t="s">
        <v>43</v>
      </c>
      <c r="K516" s="16">
        <f t="shared" si="112"/>
        <v>10</v>
      </c>
      <c r="L516" s="16">
        <f t="shared" si="106"/>
        <v>2</v>
      </c>
      <c r="M516" s="16">
        <f>[1]武器表!$I516</f>
        <v>42</v>
      </c>
      <c r="N516" s="16">
        <f>[1]武器表!$J516</f>
        <v>19</v>
      </c>
      <c r="O516" s="16">
        <f>[1]武器表!$K516</f>
        <v>15</v>
      </c>
      <c r="P516" s="16">
        <f>[1]武器表!$L516</f>
        <v>13</v>
      </c>
      <c r="Q516" s="16">
        <f>[1]武器表!$M516</f>
        <v>15</v>
      </c>
      <c r="R516" s="16">
        <f>[1]武器表!$N516</f>
        <v>31</v>
      </c>
      <c r="S516" s="16">
        <f>[1]武器表!$O516</f>
        <v>11</v>
      </c>
      <c r="T516" s="16">
        <f>[1]武器表!$P516</f>
        <v>9</v>
      </c>
      <c r="U516" s="20">
        <f>[1]武器表!$Q516</f>
        <v>4.4999999999999998E-2</v>
      </c>
      <c r="V516" s="20">
        <f>[1]武器表!$R516</f>
        <v>2.75E-2</v>
      </c>
      <c r="W516" s="20">
        <f>[1]武器表!$S516</f>
        <v>1.4999999999999999E-2</v>
      </c>
      <c r="X516" s="20">
        <f>[1]武器表!$AB516</f>
        <v>0.10333333333333333</v>
      </c>
      <c r="Y516" s="16">
        <f>[1]武器表!V516</f>
        <v>7</v>
      </c>
      <c r="Z516" s="16">
        <f>[1]武器表!W516</f>
        <v>7</v>
      </c>
      <c r="AA516" s="16">
        <f>[1]武器表!X516</f>
        <v>5</v>
      </c>
      <c r="AB516" s="16">
        <f>[1]武器表!Y516</f>
        <v>9</v>
      </c>
      <c r="AC516" s="16">
        <f>[1]武器表!Z516</f>
        <v>9</v>
      </c>
      <c r="AD516" s="16">
        <f>[1]武器表!AA516</f>
        <v>10</v>
      </c>
      <c r="AE516" s="20">
        <f t="shared" ref="AE516:AE579" si="114">X516*0.8</f>
        <v>8.2666666666666666E-2</v>
      </c>
      <c r="AF516" s="20">
        <f t="shared" ref="AF516:AF579" si="115">X516*0.8</f>
        <v>8.2666666666666666E-2</v>
      </c>
      <c r="AG516" s="20">
        <f t="shared" ref="AG516:AG579" si="116">X516*0.8</f>
        <v>8.2666666666666666E-2</v>
      </c>
      <c r="AH516" s="20">
        <f t="shared" ref="AH516:AH579" si="117">X516*0.8</f>
        <v>8.2666666666666666E-2</v>
      </c>
      <c r="AI516" s="20">
        <f t="shared" ref="AI516:AI579" si="118">X516*0.8</f>
        <v>8.2666666666666666E-2</v>
      </c>
      <c r="AJ516" s="21"/>
    </row>
    <row r="517" spans="2:36" x14ac:dyDescent="0.2">
      <c r="B517" s="16">
        <v>515</v>
      </c>
      <c r="C517" s="16" t="str">
        <f t="shared" ca="1" si="108"/>
        <v>IC1106</v>
      </c>
      <c r="D517" s="16" t="str">
        <f t="shared" ca="1" si="113"/>
        <v>神奇的混乱烟斗</v>
      </c>
      <c r="E517" s="16" t="str">
        <f t="shared" ca="1" si="109"/>
        <v>神奇的</v>
      </c>
      <c r="F517" s="16" t="str">
        <f t="shared" ca="1" si="110"/>
        <v>混乱</v>
      </c>
      <c r="G517" s="16" t="str">
        <f t="shared" ca="1" si="111"/>
        <v>烟斗</v>
      </c>
      <c r="H517" s="16" t="str">
        <f t="shared" si="107"/>
        <v>s</v>
      </c>
      <c r="I517" s="19" t="s">
        <v>26</v>
      </c>
      <c r="J517" s="3" t="s">
        <v>43</v>
      </c>
      <c r="K517" s="16">
        <f t="shared" si="112"/>
        <v>10</v>
      </c>
      <c r="L517" s="16">
        <f t="shared" si="106"/>
        <v>3</v>
      </c>
      <c r="M517" s="16">
        <f>[1]武器表!$I517</f>
        <v>63</v>
      </c>
      <c r="N517" s="16">
        <f>[1]武器表!$J517</f>
        <v>29</v>
      </c>
      <c r="O517" s="16">
        <f>[1]武器表!$K517</f>
        <v>22</v>
      </c>
      <c r="P517" s="16">
        <f>[1]武器表!$L517</f>
        <v>19</v>
      </c>
      <c r="Q517" s="16">
        <f>[1]武器表!$M517</f>
        <v>22</v>
      </c>
      <c r="R517" s="16">
        <f>[1]武器表!$N517</f>
        <v>46</v>
      </c>
      <c r="S517" s="16">
        <f>[1]武器表!$O517</f>
        <v>16</v>
      </c>
      <c r="T517" s="16">
        <f>[1]武器表!$P517</f>
        <v>14</v>
      </c>
      <c r="U517" s="20">
        <f>[1]武器表!$Q517</f>
        <v>7.0000000000000007E-2</v>
      </c>
      <c r="V517" s="20">
        <f>[1]武器表!$R517</f>
        <v>0.04</v>
      </c>
      <c r="W517" s="20">
        <f>[1]武器表!$S517</f>
        <v>2.3333333333333334E-2</v>
      </c>
      <c r="X517" s="20">
        <f>[1]武器表!$AB517</f>
        <v>0.154</v>
      </c>
      <c r="Y517" s="16">
        <f>[1]武器表!V517</f>
        <v>10</v>
      </c>
      <c r="Z517" s="16">
        <f>[1]武器表!W517</f>
        <v>10</v>
      </c>
      <c r="AA517" s="16">
        <f>[1]武器表!X517</f>
        <v>8</v>
      </c>
      <c r="AB517" s="16">
        <f>[1]武器表!Y517</f>
        <v>13</v>
      </c>
      <c r="AC517" s="16">
        <f>[1]武器表!Z517</f>
        <v>13</v>
      </c>
      <c r="AD517" s="16">
        <f>[1]武器表!AA517</f>
        <v>15</v>
      </c>
      <c r="AE517" s="20">
        <f t="shared" si="114"/>
        <v>0.1232</v>
      </c>
      <c r="AF517" s="20">
        <f t="shared" si="115"/>
        <v>0.1232</v>
      </c>
      <c r="AG517" s="20">
        <f t="shared" si="116"/>
        <v>0.1232</v>
      </c>
      <c r="AH517" s="20">
        <f t="shared" si="117"/>
        <v>0.1232</v>
      </c>
      <c r="AI517" s="20">
        <f t="shared" si="118"/>
        <v>0.1232</v>
      </c>
      <c r="AJ517" s="21"/>
    </row>
    <row r="518" spans="2:36" x14ac:dyDescent="0.2">
      <c r="B518" s="16">
        <v>516</v>
      </c>
      <c r="C518" s="16" t="str">
        <f t="shared" ca="1" si="108"/>
        <v>IC1113</v>
      </c>
      <c r="D518" s="16" t="str">
        <f t="shared" ca="1" si="113"/>
        <v>传说的言语烟斗</v>
      </c>
      <c r="E518" s="16" t="str">
        <f t="shared" ca="1" si="109"/>
        <v>传说的</v>
      </c>
      <c r="F518" s="16" t="str">
        <f t="shared" ca="1" si="110"/>
        <v>言语</v>
      </c>
      <c r="G518" s="16" t="str">
        <f t="shared" ca="1" si="111"/>
        <v>烟斗</v>
      </c>
      <c r="H518" s="16" t="str">
        <f t="shared" si="107"/>
        <v>s</v>
      </c>
      <c r="I518" s="19" t="s">
        <v>26</v>
      </c>
      <c r="J518" s="3" t="s">
        <v>43</v>
      </c>
      <c r="K518" s="16">
        <f t="shared" si="112"/>
        <v>10</v>
      </c>
      <c r="L518" s="16">
        <f t="shared" si="106"/>
        <v>4</v>
      </c>
      <c r="M518" s="16">
        <f>[1]武器表!$I518</f>
        <v>84</v>
      </c>
      <c r="N518" s="16">
        <f>[1]武器表!$J518</f>
        <v>38</v>
      </c>
      <c r="O518" s="16">
        <f>[1]武器表!$K518</f>
        <v>29</v>
      </c>
      <c r="P518" s="16">
        <f>[1]武器表!$L518</f>
        <v>26</v>
      </c>
      <c r="Q518" s="16">
        <f>[1]武器表!$M518</f>
        <v>29</v>
      </c>
      <c r="R518" s="16">
        <f>[1]武器表!$N518</f>
        <v>61</v>
      </c>
      <c r="S518" s="16">
        <f>[1]武器表!$O518</f>
        <v>22</v>
      </c>
      <c r="T518" s="16">
        <f>[1]武器表!$P518</f>
        <v>19</v>
      </c>
      <c r="U518" s="20">
        <f>[1]武器表!$Q518</f>
        <v>9.5000000000000001E-2</v>
      </c>
      <c r="V518" s="20">
        <f>[1]武器表!$R518</f>
        <v>5.5E-2</v>
      </c>
      <c r="W518" s="20">
        <f>[1]武器表!$S518</f>
        <v>3.1666666666666662E-2</v>
      </c>
      <c r="X518" s="20">
        <f>[1]武器表!$AB518</f>
        <v>0.20533333333333334</v>
      </c>
      <c r="Y518" s="16">
        <f>[1]武器表!V518</f>
        <v>13</v>
      </c>
      <c r="Z518" s="16">
        <f>[1]武器表!W518</f>
        <v>13</v>
      </c>
      <c r="AA518" s="16">
        <f>[1]武器表!X518</f>
        <v>11</v>
      </c>
      <c r="AB518" s="16">
        <f>[1]武器表!Y518</f>
        <v>18</v>
      </c>
      <c r="AC518" s="16">
        <f>[1]武器表!Z518</f>
        <v>18</v>
      </c>
      <c r="AD518" s="16">
        <f>[1]武器表!AA518</f>
        <v>20</v>
      </c>
      <c r="AE518" s="20">
        <f t="shared" si="114"/>
        <v>0.16426666666666667</v>
      </c>
      <c r="AF518" s="20">
        <f t="shared" si="115"/>
        <v>0.16426666666666667</v>
      </c>
      <c r="AG518" s="20">
        <f t="shared" si="116"/>
        <v>0.16426666666666667</v>
      </c>
      <c r="AH518" s="20">
        <f t="shared" si="117"/>
        <v>0.16426666666666667</v>
      </c>
      <c r="AI518" s="20">
        <f t="shared" si="118"/>
        <v>0.16426666666666667</v>
      </c>
      <c r="AJ518" s="21"/>
    </row>
    <row r="519" spans="2:36" x14ac:dyDescent="0.2">
      <c r="B519" s="16">
        <v>517</v>
      </c>
      <c r="C519" s="16" t="str">
        <f t="shared" ca="1" si="108"/>
        <v>IC1106</v>
      </c>
      <c r="D519" s="16" t="str">
        <f t="shared" ca="1" si="113"/>
        <v>璀璨的塞尔塔烟斗</v>
      </c>
      <c r="E519" s="16" t="str">
        <f t="shared" ca="1" si="109"/>
        <v>璀璨的</v>
      </c>
      <c r="F519" s="16" t="str">
        <f t="shared" ca="1" si="110"/>
        <v>塞尔塔</v>
      </c>
      <c r="G519" s="16" t="str">
        <f t="shared" ca="1" si="111"/>
        <v>烟斗</v>
      </c>
      <c r="H519" s="16" t="str">
        <f t="shared" si="107"/>
        <v>s</v>
      </c>
      <c r="I519" s="19" t="s">
        <v>26</v>
      </c>
      <c r="J519" s="3" t="s">
        <v>43</v>
      </c>
      <c r="K519" s="16">
        <f t="shared" si="112"/>
        <v>10</v>
      </c>
      <c r="L519" s="16">
        <f t="shared" si="106"/>
        <v>5</v>
      </c>
      <c r="M519" s="16">
        <f>[1]武器表!$I519</f>
        <v>105</v>
      </c>
      <c r="N519" s="16">
        <f>[1]武器表!$J519</f>
        <v>48</v>
      </c>
      <c r="O519" s="16">
        <f>[1]武器表!$K519</f>
        <v>36</v>
      </c>
      <c r="P519" s="16">
        <f>[1]武器表!$L519</f>
        <v>32</v>
      </c>
      <c r="Q519" s="16">
        <f>[1]武器表!$M519</f>
        <v>36</v>
      </c>
      <c r="R519" s="16">
        <f>[1]武器表!$N519</f>
        <v>77</v>
      </c>
      <c r="S519" s="16">
        <f>[1]武器表!$O519</f>
        <v>27</v>
      </c>
      <c r="T519" s="16">
        <f>[1]武器表!$P519</f>
        <v>23</v>
      </c>
      <c r="U519" s="20">
        <f>[1]武器表!$Q519</f>
        <v>0.115</v>
      </c>
      <c r="V519" s="20">
        <f>[1]武器表!$R519</f>
        <v>6.7500000000000004E-2</v>
      </c>
      <c r="W519" s="20">
        <f>[1]武器表!$S519</f>
        <v>3.8333333333333337E-2</v>
      </c>
      <c r="X519" s="20">
        <f>[1]武器表!$AB519</f>
        <v>0.25600000000000001</v>
      </c>
      <c r="Y519" s="16">
        <f>[1]武器表!V519</f>
        <v>16</v>
      </c>
      <c r="Z519" s="16">
        <f>[1]武器表!W519</f>
        <v>16</v>
      </c>
      <c r="AA519" s="16">
        <f>[1]武器表!X519</f>
        <v>13</v>
      </c>
      <c r="AB519" s="16">
        <f>[1]武器表!Y519</f>
        <v>22</v>
      </c>
      <c r="AC519" s="16">
        <f>[1]武器表!Z519</f>
        <v>22</v>
      </c>
      <c r="AD519" s="16">
        <f>[1]武器表!AA519</f>
        <v>25</v>
      </c>
      <c r="AE519" s="20">
        <f t="shared" si="114"/>
        <v>0.20480000000000001</v>
      </c>
      <c r="AF519" s="20">
        <f t="shared" si="115"/>
        <v>0.20480000000000001</v>
      </c>
      <c r="AG519" s="20">
        <f t="shared" si="116"/>
        <v>0.20480000000000001</v>
      </c>
      <c r="AH519" s="20">
        <f t="shared" si="117"/>
        <v>0.20480000000000001</v>
      </c>
      <c r="AI519" s="20">
        <f t="shared" si="118"/>
        <v>0.20480000000000001</v>
      </c>
      <c r="AJ519" s="21"/>
    </row>
    <row r="520" spans="2:36" x14ac:dyDescent="0.2">
      <c r="B520" s="16">
        <v>518</v>
      </c>
      <c r="C520" s="16" t="str">
        <f t="shared" ca="1" si="108"/>
        <v>IC1103</v>
      </c>
      <c r="D520" s="16" t="str">
        <f t="shared" ca="1" si="113"/>
        <v>神奇的斯塞提烟斗</v>
      </c>
      <c r="E520" s="16" t="str">
        <f t="shared" ca="1" si="109"/>
        <v>神奇的</v>
      </c>
      <c r="F520" s="16" t="str">
        <f t="shared" ca="1" si="110"/>
        <v>斯塞提</v>
      </c>
      <c r="G520" s="16" t="str">
        <f t="shared" ca="1" si="111"/>
        <v>烟斗</v>
      </c>
      <c r="H520" s="16" t="str">
        <f t="shared" si="107"/>
        <v>s</v>
      </c>
      <c r="I520" s="19" t="s">
        <v>26</v>
      </c>
      <c r="J520" s="3" t="s">
        <v>43</v>
      </c>
      <c r="K520" s="16">
        <f t="shared" si="112"/>
        <v>10</v>
      </c>
      <c r="L520" s="16">
        <f t="shared" si="106"/>
        <v>6</v>
      </c>
      <c r="M520" s="16">
        <f>[1]武器表!$I520</f>
        <v>126</v>
      </c>
      <c r="N520" s="16">
        <f>[1]武器表!$J520</f>
        <v>58</v>
      </c>
      <c r="O520" s="16">
        <f>[1]武器表!$K520</f>
        <v>44</v>
      </c>
      <c r="P520" s="16">
        <f>[1]武器表!$L520</f>
        <v>39</v>
      </c>
      <c r="Q520" s="16">
        <f>[1]武器表!$M520</f>
        <v>44</v>
      </c>
      <c r="R520" s="16">
        <f>[1]武器表!$N520</f>
        <v>92</v>
      </c>
      <c r="S520" s="16">
        <f>[1]武器表!$O520</f>
        <v>33</v>
      </c>
      <c r="T520" s="16">
        <f>[1]武器表!$P520</f>
        <v>28</v>
      </c>
      <c r="U520" s="20">
        <f>[1]武器表!$Q520</f>
        <v>0.14000000000000001</v>
      </c>
      <c r="V520" s="20">
        <f>[1]武器表!$R520</f>
        <v>8.2500000000000004E-2</v>
      </c>
      <c r="W520" s="20">
        <f>[1]武器表!$S520</f>
        <v>4.6666666666666669E-2</v>
      </c>
      <c r="X520" s="20">
        <f>[1]武器表!$AB520</f>
        <v>0.30933333333333335</v>
      </c>
      <c r="Y520" s="16">
        <f>[1]武器表!V520</f>
        <v>20</v>
      </c>
      <c r="Z520" s="16">
        <f>[1]武器表!W520</f>
        <v>20</v>
      </c>
      <c r="AA520" s="16">
        <f>[1]武器表!X520</f>
        <v>16</v>
      </c>
      <c r="AB520" s="16">
        <f>[1]武器表!Y520</f>
        <v>26</v>
      </c>
      <c r="AC520" s="16">
        <f>[1]武器表!Z520</f>
        <v>26</v>
      </c>
      <c r="AD520" s="16">
        <f>[1]武器表!AA520</f>
        <v>30</v>
      </c>
      <c r="AE520" s="20">
        <f t="shared" si="114"/>
        <v>0.2474666666666667</v>
      </c>
      <c r="AF520" s="20">
        <f t="shared" si="115"/>
        <v>0.2474666666666667</v>
      </c>
      <c r="AG520" s="20">
        <f t="shared" si="116"/>
        <v>0.2474666666666667</v>
      </c>
      <c r="AH520" s="20">
        <f t="shared" si="117"/>
        <v>0.2474666666666667</v>
      </c>
      <c r="AI520" s="20">
        <f t="shared" si="118"/>
        <v>0.2474666666666667</v>
      </c>
      <c r="AJ520" s="21"/>
    </row>
    <row r="521" spans="2:36" x14ac:dyDescent="0.2">
      <c r="B521" s="16">
        <v>519</v>
      </c>
      <c r="C521" s="16" t="str">
        <f t="shared" ca="1" si="108"/>
        <v>IC1104</v>
      </c>
      <c r="D521" s="16" t="str">
        <f t="shared" ca="1" si="113"/>
        <v>神奇的女神烟斗</v>
      </c>
      <c r="E521" s="16" t="str">
        <f t="shared" ca="1" si="109"/>
        <v>神奇的</v>
      </c>
      <c r="F521" s="16" t="str">
        <f t="shared" ca="1" si="110"/>
        <v>女神</v>
      </c>
      <c r="G521" s="16" t="str">
        <f t="shared" ca="1" si="111"/>
        <v>烟斗</v>
      </c>
      <c r="H521" s="16" t="str">
        <f t="shared" si="107"/>
        <v>s</v>
      </c>
      <c r="I521" s="19" t="s">
        <v>26</v>
      </c>
      <c r="J521" s="3" t="s">
        <v>43</v>
      </c>
      <c r="K521" s="16">
        <f t="shared" si="112"/>
        <v>10</v>
      </c>
      <c r="L521" s="16">
        <f t="shared" si="106"/>
        <v>7</v>
      </c>
      <c r="M521" s="16">
        <f>[1]武器表!$I521</f>
        <v>147</v>
      </c>
      <c r="N521" s="16">
        <f>[1]武器表!$J521</f>
        <v>67</v>
      </c>
      <c r="O521" s="16">
        <f>[1]武器表!$K521</f>
        <v>51</v>
      </c>
      <c r="P521" s="16">
        <f>[1]武器表!$L521</f>
        <v>45</v>
      </c>
      <c r="Q521" s="16">
        <f>[1]武器表!$M521</f>
        <v>51</v>
      </c>
      <c r="R521" s="16">
        <f>[1]武器表!$N521</f>
        <v>108</v>
      </c>
      <c r="S521" s="16">
        <f>[1]武器表!$O521</f>
        <v>38</v>
      </c>
      <c r="T521" s="16">
        <f>[1]武器表!$P521</f>
        <v>32</v>
      </c>
      <c r="U521" s="20">
        <f>[1]武器表!$Q521</f>
        <v>0.16</v>
      </c>
      <c r="V521" s="20">
        <f>[1]武器表!$R521</f>
        <v>9.5000000000000001E-2</v>
      </c>
      <c r="W521" s="20">
        <f>[1]武器表!$S521</f>
        <v>5.333333333333333E-2</v>
      </c>
      <c r="X521" s="20">
        <f>[1]武器表!$AB521</f>
        <v>0.35933333333333328</v>
      </c>
      <c r="Y521" s="16">
        <f>[1]武器表!V521</f>
        <v>23</v>
      </c>
      <c r="Z521" s="16">
        <f>[1]武器表!W521</f>
        <v>23</v>
      </c>
      <c r="AA521" s="16">
        <f>[1]武器表!X521</f>
        <v>19</v>
      </c>
      <c r="AB521" s="16">
        <f>[1]武器表!Y521</f>
        <v>31</v>
      </c>
      <c r="AC521" s="16">
        <f>[1]武器表!Z521</f>
        <v>31</v>
      </c>
      <c r="AD521" s="16">
        <f>[1]武器表!AA521</f>
        <v>35</v>
      </c>
      <c r="AE521" s="20">
        <f t="shared" si="114"/>
        <v>0.28746666666666665</v>
      </c>
      <c r="AF521" s="20">
        <f t="shared" si="115"/>
        <v>0.28746666666666665</v>
      </c>
      <c r="AG521" s="20">
        <f t="shared" si="116"/>
        <v>0.28746666666666665</v>
      </c>
      <c r="AH521" s="20">
        <f t="shared" si="117"/>
        <v>0.28746666666666665</v>
      </c>
      <c r="AI521" s="20">
        <f t="shared" si="118"/>
        <v>0.28746666666666665</v>
      </c>
      <c r="AJ521" s="21"/>
    </row>
    <row r="522" spans="2:36" x14ac:dyDescent="0.2">
      <c r="B522" s="16">
        <v>520</v>
      </c>
      <c r="C522" s="16" t="str">
        <f t="shared" ca="1" si="108"/>
        <v>IC1113</v>
      </c>
      <c r="D522" s="16" t="str">
        <f t="shared" ca="1" si="113"/>
        <v>传说的混乱烟斗</v>
      </c>
      <c r="E522" s="16" t="str">
        <f t="shared" ca="1" si="109"/>
        <v>传说的</v>
      </c>
      <c r="F522" s="16" t="str">
        <f t="shared" ca="1" si="110"/>
        <v>混乱</v>
      </c>
      <c r="G522" s="16" t="str">
        <f t="shared" ca="1" si="111"/>
        <v>烟斗</v>
      </c>
      <c r="H522" s="16" t="str">
        <f t="shared" si="107"/>
        <v>s</v>
      </c>
      <c r="I522" s="19" t="s">
        <v>26</v>
      </c>
      <c r="J522" s="3" t="s">
        <v>43</v>
      </c>
      <c r="K522" s="16">
        <f t="shared" si="112"/>
        <v>10</v>
      </c>
      <c r="L522" s="16">
        <f t="shared" si="106"/>
        <v>8</v>
      </c>
      <c r="M522" s="16">
        <f>[1]武器表!$I522</f>
        <v>168</v>
      </c>
      <c r="N522" s="16">
        <f>[1]武器表!$J522</f>
        <v>77</v>
      </c>
      <c r="O522" s="16">
        <f>[1]武器表!$K522</f>
        <v>58</v>
      </c>
      <c r="P522" s="16">
        <f>[1]武器表!$L522</f>
        <v>52</v>
      </c>
      <c r="Q522" s="16">
        <f>[1]武器表!$M522</f>
        <v>58</v>
      </c>
      <c r="R522" s="16">
        <f>[1]武器表!$N522</f>
        <v>123</v>
      </c>
      <c r="S522" s="16">
        <f>[1]武器表!$O522</f>
        <v>44</v>
      </c>
      <c r="T522" s="16">
        <f>[1]武器表!$P522</f>
        <v>37</v>
      </c>
      <c r="U522" s="20">
        <f>[1]武器表!$Q522</f>
        <v>0.185</v>
      </c>
      <c r="V522" s="20">
        <f>[1]武器表!$R522</f>
        <v>0.11</v>
      </c>
      <c r="W522" s="20">
        <f>[1]武器表!$S522</f>
        <v>6.1666666666666668E-2</v>
      </c>
      <c r="X522" s="20">
        <f>[1]武器表!$AB522</f>
        <v>0.41133333333333333</v>
      </c>
      <c r="Y522" s="16">
        <f>[1]武器表!V522</f>
        <v>26</v>
      </c>
      <c r="Z522" s="16">
        <f>[1]武器表!W522</f>
        <v>26</v>
      </c>
      <c r="AA522" s="16">
        <f>[1]武器表!X522</f>
        <v>22</v>
      </c>
      <c r="AB522" s="16">
        <f>[1]武器表!Y522</f>
        <v>35</v>
      </c>
      <c r="AC522" s="16">
        <f>[1]武器表!Z522</f>
        <v>35</v>
      </c>
      <c r="AD522" s="16">
        <f>[1]武器表!AA522</f>
        <v>40</v>
      </c>
      <c r="AE522" s="20">
        <f t="shared" si="114"/>
        <v>0.32906666666666667</v>
      </c>
      <c r="AF522" s="20">
        <f t="shared" si="115"/>
        <v>0.32906666666666667</v>
      </c>
      <c r="AG522" s="20">
        <f t="shared" si="116"/>
        <v>0.32906666666666667</v>
      </c>
      <c r="AH522" s="20">
        <f t="shared" si="117"/>
        <v>0.32906666666666667</v>
      </c>
      <c r="AI522" s="20">
        <f t="shared" si="118"/>
        <v>0.32906666666666667</v>
      </c>
      <c r="AJ522" s="21"/>
    </row>
    <row r="523" spans="2:36" x14ac:dyDescent="0.2">
      <c r="B523" s="16">
        <v>521</v>
      </c>
      <c r="C523" s="16" t="str">
        <f t="shared" ca="1" si="108"/>
        <v>IC1106</v>
      </c>
      <c r="D523" s="16" t="str">
        <f t="shared" ca="1" si="113"/>
        <v>精致的言语烟斗</v>
      </c>
      <c r="E523" s="16" t="str">
        <f t="shared" ca="1" si="109"/>
        <v>精致的</v>
      </c>
      <c r="F523" s="16" t="str">
        <f t="shared" ca="1" si="110"/>
        <v>言语</v>
      </c>
      <c r="G523" s="16" t="str">
        <f t="shared" ca="1" si="111"/>
        <v>烟斗</v>
      </c>
      <c r="H523" s="16" t="str">
        <f t="shared" si="107"/>
        <v>a</v>
      </c>
      <c r="I523" s="19" t="s">
        <v>26</v>
      </c>
      <c r="J523" s="3" t="s">
        <v>43</v>
      </c>
      <c r="K523" s="16">
        <f t="shared" si="112"/>
        <v>10</v>
      </c>
      <c r="L523" s="16">
        <f t="shared" si="106"/>
        <v>1</v>
      </c>
      <c r="M523" s="16">
        <f>[1]武器表!$I523</f>
        <v>19</v>
      </c>
      <c r="N523" s="16">
        <f>[1]武器表!$J523</f>
        <v>7</v>
      </c>
      <c r="O523" s="16">
        <f>[1]武器表!$K523</f>
        <v>5</v>
      </c>
      <c r="P523" s="16">
        <f>[1]武器表!$L523</f>
        <v>5</v>
      </c>
      <c r="Q523" s="16">
        <f>[1]武器表!$M523</f>
        <v>5</v>
      </c>
      <c r="R523" s="16">
        <f>[1]武器表!$N523</f>
        <v>12</v>
      </c>
      <c r="S523" s="16">
        <f>[1]武器表!$O523</f>
        <v>4</v>
      </c>
      <c r="T523" s="16">
        <f>[1]武器表!$P523</f>
        <v>3</v>
      </c>
      <c r="U523" s="20">
        <f>[1]武器表!$Q523</f>
        <v>1.4999999999999999E-2</v>
      </c>
      <c r="V523" s="20">
        <f>[1]武器表!$R523</f>
        <v>0.01</v>
      </c>
      <c r="W523" s="20">
        <f>[1]武器表!$S523</f>
        <v>5.0000000000000001E-3</v>
      </c>
      <c r="X523" s="20">
        <f>[1]武器表!$AB523</f>
        <v>0.08</v>
      </c>
      <c r="Y523" s="16">
        <f>[1]武器表!V523</f>
        <v>2</v>
      </c>
      <c r="Z523" s="16">
        <f>[1]武器表!W523</f>
        <v>2</v>
      </c>
      <c r="AA523" s="16">
        <f>[1]武器表!X523</f>
        <v>2</v>
      </c>
      <c r="AB523" s="16">
        <f>[1]武器表!Y523</f>
        <v>3</v>
      </c>
      <c r="AC523" s="16">
        <f>[1]武器表!Z523</f>
        <v>3</v>
      </c>
      <c r="AD523" s="16">
        <f>[1]武器表!AA523</f>
        <v>4</v>
      </c>
      <c r="AE523" s="20">
        <f t="shared" si="114"/>
        <v>6.4000000000000001E-2</v>
      </c>
      <c r="AF523" s="20">
        <f t="shared" si="115"/>
        <v>6.4000000000000001E-2</v>
      </c>
      <c r="AG523" s="20">
        <f t="shared" si="116"/>
        <v>6.4000000000000001E-2</v>
      </c>
      <c r="AH523" s="20">
        <f t="shared" si="117"/>
        <v>6.4000000000000001E-2</v>
      </c>
      <c r="AI523" s="20">
        <f t="shared" si="118"/>
        <v>6.4000000000000001E-2</v>
      </c>
      <c r="AJ523" s="21"/>
    </row>
    <row r="524" spans="2:36" x14ac:dyDescent="0.2">
      <c r="B524" s="16">
        <v>522</v>
      </c>
      <c r="C524" s="16" t="str">
        <f t="shared" ca="1" si="108"/>
        <v>IC1103</v>
      </c>
      <c r="D524" s="16" t="str">
        <f t="shared" ca="1" si="113"/>
        <v>精致的玄铁烟斗</v>
      </c>
      <c r="E524" s="16" t="str">
        <f t="shared" ca="1" si="109"/>
        <v>精致的</v>
      </c>
      <c r="F524" s="16" t="str">
        <f t="shared" ca="1" si="110"/>
        <v>玄铁</v>
      </c>
      <c r="G524" s="16" t="str">
        <f t="shared" ca="1" si="111"/>
        <v>烟斗</v>
      </c>
      <c r="H524" s="16" t="str">
        <f t="shared" si="107"/>
        <v>a</v>
      </c>
      <c r="I524" s="19" t="s">
        <v>26</v>
      </c>
      <c r="J524" s="3" t="s">
        <v>43</v>
      </c>
      <c r="K524" s="16">
        <f t="shared" si="112"/>
        <v>10</v>
      </c>
      <c r="L524" s="16">
        <f t="shared" ref="L524:L587" si="119">L516</f>
        <v>2</v>
      </c>
      <c r="M524" s="16">
        <f>[1]武器表!$I524</f>
        <v>37</v>
      </c>
      <c r="N524" s="16">
        <f>[1]武器表!$J524</f>
        <v>14</v>
      </c>
      <c r="O524" s="16">
        <f>[1]武器表!$K524</f>
        <v>11</v>
      </c>
      <c r="P524" s="16">
        <f>[1]武器表!$L524</f>
        <v>10</v>
      </c>
      <c r="Q524" s="16">
        <f>[1]武器表!$M524</f>
        <v>11</v>
      </c>
      <c r="R524" s="16">
        <f>[1]武器表!$N524</f>
        <v>23</v>
      </c>
      <c r="S524" s="16">
        <f>[1]武器表!$O524</f>
        <v>8</v>
      </c>
      <c r="T524" s="16">
        <f>[1]武器表!$P524</f>
        <v>7</v>
      </c>
      <c r="U524" s="20">
        <f>[1]武器表!$Q524</f>
        <v>3.5000000000000003E-2</v>
      </c>
      <c r="V524" s="20">
        <f>[1]武器表!$R524</f>
        <v>0.02</v>
      </c>
      <c r="W524" s="20">
        <f>[1]武器表!$S524</f>
        <v>1.1666666666666667E-2</v>
      </c>
      <c r="X524" s="20">
        <f>[1]武器表!$AB524</f>
        <v>8.0666666666666664E-2</v>
      </c>
      <c r="Y524" s="16">
        <f>[1]武器表!V524</f>
        <v>5</v>
      </c>
      <c r="Z524" s="16">
        <f>[1]武器表!W524</f>
        <v>5</v>
      </c>
      <c r="AA524" s="16">
        <f>[1]武器表!X524</f>
        <v>4</v>
      </c>
      <c r="AB524" s="16">
        <f>[1]武器表!Y524</f>
        <v>7</v>
      </c>
      <c r="AC524" s="16">
        <f>[1]武器表!Z524</f>
        <v>7</v>
      </c>
      <c r="AD524" s="16">
        <f>[1]武器表!AA524</f>
        <v>7</v>
      </c>
      <c r="AE524" s="20">
        <f t="shared" si="114"/>
        <v>6.4533333333333331E-2</v>
      </c>
      <c r="AF524" s="20">
        <f t="shared" si="115"/>
        <v>6.4533333333333331E-2</v>
      </c>
      <c r="AG524" s="20">
        <f t="shared" si="116"/>
        <v>6.4533333333333331E-2</v>
      </c>
      <c r="AH524" s="20">
        <f t="shared" si="117"/>
        <v>6.4533333333333331E-2</v>
      </c>
      <c r="AI524" s="20">
        <f t="shared" si="118"/>
        <v>6.4533333333333331E-2</v>
      </c>
      <c r="AJ524" s="21"/>
    </row>
    <row r="525" spans="2:36" x14ac:dyDescent="0.2">
      <c r="B525" s="16">
        <v>523</v>
      </c>
      <c r="C525" s="16" t="str">
        <f t="shared" ca="1" si="108"/>
        <v>IC1104</v>
      </c>
      <c r="D525" s="16" t="str">
        <f t="shared" ca="1" si="113"/>
        <v>拉风的颓废烟斗</v>
      </c>
      <c r="E525" s="16" t="str">
        <f t="shared" ca="1" si="109"/>
        <v>拉风的</v>
      </c>
      <c r="F525" s="16" t="str">
        <f t="shared" ca="1" si="110"/>
        <v>颓废</v>
      </c>
      <c r="G525" s="16" t="str">
        <f t="shared" ca="1" si="111"/>
        <v>烟斗</v>
      </c>
      <c r="H525" s="16" t="str">
        <f t="shared" si="107"/>
        <v>a</v>
      </c>
      <c r="I525" s="19" t="s">
        <v>26</v>
      </c>
      <c r="J525" s="3" t="s">
        <v>43</v>
      </c>
      <c r="K525" s="16">
        <f t="shared" si="112"/>
        <v>10</v>
      </c>
      <c r="L525" s="16">
        <f t="shared" si="119"/>
        <v>3</v>
      </c>
      <c r="M525" s="16">
        <f>[1]武器表!$I525</f>
        <v>56</v>
      </c>
      <c r="N525" s="16">
        <f>[1]武器表!$J525</f>
        <v>22</v>
      </c>
      <c r="O525" s="16">
        <f>[1]武器表!$K525</f>
        <v>16</v>
      </c>
      <c r="P525" s="16">
        <f>[1]武器表!$L525</f>
        <v>15</v>
      </c>
      <c r="Q525" s="16">
        <f>[1]武器表!$M525</f>
        <v>16</v>
      </c>
      <c r="R525" s="16">
        <f>[1]武器表!$N525</f>
        <v>35</v>
      </c>
      <c r="S525" s="16">
        <f>[1]武器表!$O525</f>
        <v>12</v>
      </c>
      <c r="T525" s="16">
        <f>[1]武器表!$P525</f>
        <v>10</v>
      </c>
      <c r="U525" s="20">
        <f>[1]武器表!$Q525</f>
        <v>0.05</v>
      </c>
      <c r="V525" s="20">
        <f>[1]武器表!$R525</f>
        <v>0.03</v>
      </c>
      <c r="W525" s="20">
        <f>[1]武器表!$S525</f>
        <v>1.6666666666666666E-2</v>
      </c>
      <c r="X525" s="20">
        <f>[1]武器表!$AB525</f>
        <v>0.12133333333333333</v>
      </c>
      <c r="Y525" s="16">
        <f>[1]武器表!V525</f>
        <v>7</v>
      </c>
      <c r="Z525" s="16">
        <f>[1]武器表!W525</f>
        <v>7</v>
      </c>
      <c r="AA525" s="16">
        <f>[1]武器表!X525</f>
        <v>6</v>
      </c>
      <c r="AB525" s="16">
        <f>[1]武器表!Y525</f>
        <v>10</v>
      </c>
      <c r="AC525" s="16">
        <f>[1]武器表!Z525</f>
        <v>10</v>
      </c>
      <c r="AD525" s="16">
        <f>[1]武器表!AA525</f>
        <v>11</v>
      </c>
      <c r="AE525" s="20">
        <f t="shared" si="114"/>
        <v>9.7066666666666676E-2</v>
      </c>
      <c r="AF525" s="20">
        <f t="shared" si="115"/>
        <v>9.7066666666666676E-2</v>
      </c>
      <c r="AG525" s="20">
        <f t="shared" si="116"/>
        <v>9.7066666666666676E-2</v>
      </c>
      <c r="AH525" s="20">
        <f t="shared" si="117"/>
        <v>9.7066666666666676E-2</v>
      </c>
      <c r="AI525" s="20">
        <f t="shared" si="118"/>
        <v>9.7066666666666676E-2</v>
      </c>
      <c r="AJ525" s="21"/>
    </row>
    <row r="526" spans="2:36" x14ac:dyDescent="0.2">
      <c r="B526" s="16">
        <v>524</v>
      </c>
      <c r="C526" s="16" t="str">
        <f t="shared" ca="1" si="108"/>
        <v>IC1101</v>
      </c>
      <c r="D526" s="16" t="str">
        <f t="shared" ca="1" si="113"/>
        <v>精致的智慧烟斗</v>
      </c>
      <c r="E526" s="16" t="str">
        <f t="shared" ca="1" si="109"/>
        <v>精致的</v>
      </c>
      <c r="F526" s="16" t="str">
        <f t="shared" ca="1" si="110"/>
        <v>智慧</v>
      </c>
      <c r="G526" s="16" t="str">
        <f t="shared" ca="1" si="111"/>
        <v>烟斗</v>
      </c>
      <c r="H526" s="16" t="str">
        <f t="shared" si="107"/>
        <v>a</v>
      </c>
      <c r="I526" s="19" t="s">
        <v>26</v>
      </c>
      <c r="J526" s="3" t="s">
        <v>43</v>
      </c>
      <c r="K526" s="16">
        <f t="shared" si="112"/>
        <v>10</v>
      </c>
      <c r="L526" s="16">
        <f t="shared" si="119"/>
        <v>4</v>
      </c>
      <c r="M526" s="16">
        <f>[1]武器表!$I526</f>
        <v>74</v>
      </c>
      <c r="N526" s="16">
        <f>[1]武器表!$J526</f>
        <v>29</v>
      </c>
      <c r="O526" s="16">
        <f>[1]武器表!$K526</f>
        <v>22</v>
      </c>
      <c r="P526" s="16">
        <f>[1]武器表!$L526</f>
        <v>19</v>
      </c>
      <c r="Q526" s="16">
        <f>[1]武器表!$M526</f>
        <v>22</v>
      </c>
      <c r="R526" s="16">
        <f>[1]武器表!$N526</f>
        <v>46</v>
      </c>
      <c r="S526" s="16">
        <f>[1]武器表!$O526</f>
        <v>16</v>
      </c>
      <c r="T526" s="16">
        <f>[1]武器表!$P526</f>
        <v>14</v>
      </c>
      <c r="U526" s="20">
        <f>[1]武器表!$Q526</f>
        <v>7.0000000000000007E-2</v>
      </c>
      <c r="V526" s="20">
        <f>[1]武器表!$R526</f>
        <v>0.04</v>
      </c>
      <c r="W526" s="20">
        <f>[1]武器表!$S526</f>
        <v>2.3333333333333334E-2</v>
      </c>
      <c r="X526" s="20">
        <f>[1]武器表!$AB526</f>
        <v>0.16133333333333333</v>
      </c>
      <c r="Y526" s="16">
        <f>[1]武器表!V526</f>
        <v>10</v>
      </c>
      <c r="Z526" s="16">
        <f>[1]武器表!W526</f>
        <v>10</v>
      </c>
      <c r="AA526" s="16">
        <f>[1]武器表!X526</f>
        <v>8</v>
      </c>
      <c r="AB526" s="16">
        <f>[1]武器表!Y526</f>
        <v>13</v>
      </c>
      <c r="AC526" s="16">
        <f>[1]武器表!Z526</f>
        <v>13</v>
      </c>
      <c r="AD526" s="16">
        <f>[1]武器表!AA526</f>
        <v>15</v>
      </c>
      <c r="AE526" s="20">
        <f t="shared" si="114"/>
        <v>0.12906666666666666</v>
      </c>
      <c r="AF526" s="20">
        <f t="shared" si="115"/>
        <v>0.12906666666666666</v>
      </c>
      <c r="AG526" s="20">
        <f t="shared" si="116"/>
        <v>0.12906666666666666</v>
      </c>
      <c r="AH526" s="20">
        <f t="shared" si="117"/>
        <v>0.12906666666666666</v>
      </c>
      <c r="AI526" s="20">
        <f t="shared" si="118"/>
        <v>0.12906666666666666</v>
      </c>
      <c r="AJ526" s="21"/>
    </row>
    <row r="527" spans="2:36" x14ac:dyDescent="0.2">
      <c r="B527" s="16">
        <v>525</v>
      </c>
      <c r="C527" s="16" t="str">
        <f t="shared" ca="1" si="108"/>
        <v>IC1104</v>
      </c>
      <c r="D527" s="16" t="str">
        <f t="shared" ca="1" si="113"/>
        <v>犀利的水晶烟斗</v>
      </c>
      <c r="E527" s="16" t="str">
        <f t="shared" ca="1" si="109"/>
        <v>犀利的</v>
      </c>
      <c r="F527" s="16" t="str">
        <f t="shared" ca="1" si="110"/>
        <v>水晶</v>
      </c>
      <c r="G527" s="16" t="str">
        <f t="shared" ca="1" si="111"/>
        <v>烟斗</v>
      </c>
      <c r="H527" s="16" t="str">
        <f t="shared" si="107"/>
        <v>a</v>
      </c>
      <c r="I527" s="19" t="s">
        <v>26</v>
      </c>
      <c r="J527" s="3" t="s">
        <v>43</v>
      </c>
      <c r="K527" s="16">
        <f t="shared" si="112"/>
        <v>10</v>
      </c>
      <c r="L527" s="16">
        <f t="shared" si="119"/>
        <v>5</v>
      </c>
      <c r="M527" s="16">
        <f>[1]武器表!$I527</f>
        <v>93</v>
      </c>
      <c r="N527" s="16">
        <f>[1]武器表!$J527</f>
        <v>36</v>
      </c>
      <c r="O527" s="16">
        <f>[1]武器表!$K527</f>
        <v>27</v>
      </c>
      <c r="P527" s="16">
        <f>[1]武器表!$L527</f>
        <v>24</v>
      </c>
      <c r="Q527" s="16">
        <f>[1]武器表!$M527</f>
        <v>27</v>
      </c>
      <c r="R527" s="16">
        <f>[1]武器表!$N527</f>
        <v>58</v>
      </c>
      <c r="S527" s="16">
        <f>[1]武器表!$O527</f>
        <v>20</v>
      </c>
      <c r="T527" s="16">
        <f>[1]武器表!$P527</f>
        <v>17</v>
      </c>
      <c r="U527" s="20">
        <f>[1]武器表!$Q527</f>
        <v>8.5000000000000006E-2</v>
      </c>
      <c r="V527" s="20">
        <f>[1]武器表!$R527</f>
        <v>0.05</v>
      </c>
      <c r="W527" s="20">
        <f>[1]武器表!$S527</f>
        <v>2.8333333333333335E-2</v>
      </c>
      <c r="X527" s="20">
        <f>[1]武器表!$AB527</f>
        <v>0.20133333333333334</v>
      </c>
      <c r="Y527" s="16">
        <f>[1]武器表!V527</f>
        <v>12</v>
      </c>
      <c r="Z527" s="16">
        <f>[1]武器表!W527</f>
        <v>12</v>
      </c>
      <c r="AA527" s="16">
        <f>[1]武器表!X527</f>
        <v>10</v>
      </c>
      <c r="AB527" s="16">
        <f>[1]武器表!Y527</f>
        <v>17</v>
      </c>
      <c r="AC527" s="16">
        <f>[1]武器表!Z527</f>
        <v>17</v>
      </c>
      <c r="AD527" s="16">
        <f>[1]武器表!AA527</f>
        <v>19</v>
      </c>
      <c r="AE527" s="20">
        <f t="shared" si="114"/>
        <v>0.16106666666666669</v>
      </c>
      <c r="AF527" s="20">
        <f t="shared" si="115"/>
        <v>0.16106666666666669</v>
      </c>
      <c r="AG527" s="20">
        <f t="shared" si="116"/>
        <v>0.16106666666666669</v>
      </c>
      <c r="AH527" s="20">
        <f t="shared" si="117"/>
        <v>0.16106666666666669</v>
      </c>
      <c r="AI527" s="20">
        <f t="shared" si="118"/>
        <v>0.16106666666666669</v>
      </c>
      <c r="AJ527" s="21"/>
    </row>
    <row r="528" spans="2:36" x14ac:dyDescent="0.2">
      <c r="B528" s="16">
        <v>526</v>
      </c>
      <c r="C528" s="16" t="str">
        <f t="shared" ca="1" si="108"/>
        <v>IC1118</v>
      </c>
      <c r="D528" s="16" t="str">
        <f t="shared" ca="1" si="113"/>
        <v>闪耀的虚幻烟斗</v>
      </c>
      <c r="E528" s="16" t="str">
        <f t="shared" ca="1" si="109"/>
        <v>闪耀的</v>
      </c>
      <c r="F528" s="16" t="str">
        <f t="shared" ca="1" si="110"/>
        <v>虚幻</v>
      </c>
      <c r="G528" s="16" t="str">
        <f t="shared" ca="1" si="111"/>
        <v>烟斗</v>
      </c>
      <c r="H528" s="16" t="str">
        <f t="shared" si="107"/>
        <v>a</v>
      </c>
      <c r="I528" s="19" t="s">
        <v>26</v>
      </c>
      <c r="J528" s="3" t="s">
        <v>43</v>
      </c>
      <c r="K528" s="16">
        <f t="shared" si="112"/>
        <v>10</v>
      </c>
      <c r="L528" s="16">
        <f t="shared" si="119"/>
        <v>6</v>
      </c>
      <c r="M528" s="16">
        <f>[1]武器表!$I528</f>
        <v>111</v>
      </c>
      <c r="N528" s="16">
        <f>[1]武器表!$J528</f>
        <v>43</v>
      </c>
      <c r="O528" s="16">
        <f>[1]武器表!$K528</f>
        <v>33</v>
      </c>
      <c r="P528" s="16">
        <f>[1]武器表!$L528</f>
        <v>29</v>
      </c>
      <c r="Q528" s="16">
        <f>[1]武器表!$M528</f>
        <v>33</v>
      </c>
      <c r="R528" s="16">
        <f>[1]武器表!$N528</f>
        <v>69</v>
      </c>
      <c r="S528" s="16">
        <f>[1]武器表!$O528</f>
        <v>24</v>
      </c>
      <c r="T528" s="16">
        <f>[1]武器表!$P528</f>
        <v>21</v>
      </c>
      <c r="U528" s="20">
        <f>[1]武器表!$Q528</f>
        <v>0.105</v>
      </c>
      <c r="V528" s="20">
        <f>[1]武器表!$R528</f>
        <v>0.06</v>
      </c>
      <c r="W528" s="20">
        <f>[1]武器表!$S528</f>
        <v>3.5000000000000003E-2</v>
      </c>
      <c r="X528" s="20">
        <f>[1]武器表!$AB528</f>
        <v>0.24199999999999999</v>
      </c>
      <c r="Y528" s="16">
        <f>[1]武器表!V528</f>
        <v>15</v>
      </c>
      <c r="Z528" s="16">
        <f>[1]武器表!W528</f>
        <v>15</v>
      </c>
      <c r="AA528" s="16">
        <f>[1]武器表!X528</f>
        <v>12</v>
      </c>
      <c r="AB528" s="16">
        <f>[1]武器表!Y528</f>
        <v>20</v>
      </c>
      <c r="AC528" s="16">
        <f>[1]武器表!Z528</f>
        <v>20</v>
      </c>
      <c r="AD528" s="16">
        <f>[1]武器表!AA528</f>
        <v>22</v>
      </c>
      <c r="AE528" s="20">
        <f t="shared" si="114"/>
        <v>0.19359999999999999</v>
      </c>
      <c r="AF528" s="20">
        <f t="shared" si="115"/>
        <v>0.19359999999999999</v>
      </c>
      <c r="AG528" s="20">
        <f t="shared" si="116"/>
        <v>0.19359999999999999</v>
      </c>
      <c r="AH528" s="20">
        <f t="shared" si="117"/>
        <v>0.19359999999999999</v>
      </c>
      <c r="AI528" s="20">
        <f t="shared" si="118"/>
        <v>0.19359999999999999</v>
      </c>
      <c r="AJ528" s="21"/>
    </row>
    <row r="529" spans="2:36" x14ac:dyDescent="0.2">
      <c r="B529" s="16">
        <v>527</v>
      </c>
      <c r="C529" s="16" t="str">
        <f t="shared" ca="1" si="108"/>
        <v>IC1113</v>
      </c>
      <c r="D529" s="16" t="str">
        <f t="shared" ca="1" si="113"/>
        <v>闪耀的青铜烟斗</v>
      </c>
      <c r="E529" s="16" t="str">
        <f t="shared" ca="1" si="109"/>
        <v>闪耀的</v>
      </c>
      <c r="F529" s="16" t="str">
        <f t="shared" ca="1" si="110"/>
        <v>青铜</v>
      </c>
      <c r="G529" s="16" t="str">
        <f t="shared" ca="1" si="111"/>
        <v>烟斗</v>
      </c>
      <c r="H529" s="16" t="str">
        <f t="shared" si="107"/>
        <v>a</v>
      </c>
      <c r="I529" s="19" t="s">
        <v>26</v>
      </c>
      <c r="J529" s="3" t="s">
        <v>43</v>
      </c>
      <c r="K529" s="16">
        <f t="shared" si="112"/>
        <v>10</v>
      </c>
      <c r="L529" s="16">
        <f t="shared" si="119"/>
        <v>7</v>
      </c>
      <c r="M529" s="16">
        <f>[1]武器表!$I529</f>
        <v>130</v>
      </c>
      <c r="N529" s="16">
        <f>[1]武器表!$J529</f>
        <v>50</v>
      </c>
      <c r="O529" s="16">
        <f>[1]武器表!$K529</f>
        <v>38</v>
      </c>
      <c r="P529" s="16">
        <f>[1]武器表!$L529</f>
        <v>34</v>
      </c>
      <c r="Q529" s="16">
        <f>[1]武器表!$M529</f>
        <v>38</v>
      </c>
      <c r="R529" s="16">
        <f>[1]武器表!$N529</f>
        <v>81</v>
      </c>
      <c r="S529" s="16">
        <f>[1]武器表!$O529</f>
        <v>29</v>
      </c>
      <c r="T529" s="16">
        <f>[1]武器表!$P529</f>
        <v>24</v>
      </c>
      <c r="U529" s="20">
        <f>[1]武器表!$Q529</f>
        <v>0.12</v>
      </c>
      <c r="V529" s="20">
        <f>[1]武器表!$R529</f>
        <v>7.2499999999999995E-2</v>
      </c>
      <c r="W529" s="20">
        <f>[1]武器表!$S529</f>
        <v>0.04</v>
      </c>
      <c r="X529" s="20">
        <f>[1]武器表!$AB529</f>
        <v>0.28266666666666668</v>
      </c>
      <c r="Y529" s="16">
        <f>[1]武器表!V529</f>
        <v>17</v>
      </c>
      <c r="Z529" s="16">
        <f>[1]武器表!W529</f>
        <v>17</v>
      </c>
      <c r="AA529" s="16">
        <f>[1]武器表!X529</f>
        <v>14</v>
      </c>
      <c r="AB529" s="16">
        <f>[1]武器表!Y529</f>
        <v>23</v>
      </c>
      <c r="AC529" s="16">
        <f>[1]武器表!Z529</f>
        <v>23</v>
      </c>
      <c r="AD529" s="16">
        <f>[1]武器表!AA529</f>
        <v>26</v>
      </c>
      <c r="AE529" s="20">
        <f t="shared" si="114"/>
        <v>0.22613333333333335</v>
      </c>
      <c r="AF529" s="20">
        <f t="shared" si="115"/>
        <v>0.22613333333333335</v>
      </c>
      <c r="AG529" s="20">
        <f t="shared" si="116"/>
        <v>0.22613333333333335</v>
      </c>
      <c r="AH529" s="20">
        <f t="shared" si="117"/>
        <v>0.22613333333333335</v>
      </c>
      <c r="AI529" s="20">
        <f t="shared" si="118"/>
        <v>0.22613333333333335</v>
      </c>
      <c r="AJ529" s="21"/>
    </row>
    <row r="530" spans="2:36" x14ac:dyDescent="0.2">
      <c r="B530" s="16">
        <v>528</v>
      </c>
      <c r="C530" s="16" t="str">
        <f t="shared" ca="1" si="108"/>
        <v>IC1101</v>
      </c>
      <c r="D530" s="16" t="str">
        <f t="shared" ca="1" si="113"/>
        <v>精致的玄铁烟斗</v>
      </c>
      <c r="E530" s="16" t="str">
        <f t="shared" ca="1" si="109"/>
        <v>精致的</v>
      </c>
      <c r="F530" s="16" t="str">
        <f t="shared" ca="1" si="110"/>
        <v>玄铁</v>
      </c>
      <c r="G530" s="16" t="str">
        <f t="shared" ca="1" si="111"/>
        <v>烟斗</v>
      </c>
      <c r="H530" s="16" t="str">
        <f t="shared" si="107"/>
        <v>a</v>
      </c>
      <c r="I530" s="19" t="s">
        <v>26</v>
      </c>
      <c r="J530" s="3" t="s">
        <v>43</v>
      </c>
      <c r="K530" s="16">
        <f t="shared" si="112"/>
        <v>10</v>
      </c>
      <c r="L530" s="16">
        <f t="shared" si="119"/>
        <v>8</v>
      </c>
      <c r="M530" s="16">
        <f>[1]武器表!$I530</f>
        <v>148</v>
      </c>
      <c r="N530" s="16">
        <f>[1]武器表!$J530</f>
        <v>58</v>
      </c>
      <c r="O530" s="16">
        <f>[1]武器表!$K530</f>
        <v>44</v>
      </c>
      <c r="P530" s="16">
        <f>[1]武器表!$L530</f>
        <v>39</v>
      </c>
      <c r="Q530" s="16">
        <f>[1]武器表!$M530</f>
        <v>44</v>
      </c>
      <c r="R530" s="16">
        <f>[1]武器表!$N530</f>
        <v>92</v>
      </c>
      <c r="S530" s="16">
        <f>[1]武器表!$O530</f>
        <v>33</v>
      </c>
      <c r="T530" s="16">
        <f>[1]武器表!$P530</f>
        <v>28</v>
      </c>
      <c r="U530" s="20">
        <f>[1]武器表!$Q530</f>
        <v>0.14000000000000001</v>
      </c>
      <c r="V530" s="20">
        <f>[1]武器表!$R530</f>
        <v>8.2500000000000004E-2</v>
      </c>
      <c r="W530" s="20">
        <f>[1]武器表!$S530</f>
        <v>4.6666666666666669E-2</v>
      </c>
      <c r="X530" s="20">
        <f>[1]武器表!$AB530</f>
        <v>0.32400000000000001</v>
      </c>
      <c r="Y530" s="16">
        <f>[1]武器表!V530</f>
        <v>20</v>
      </c>
      <c r="Z530" s="16">
        <f>[1]武器表!W530</f>
        <v>20</v>
      </c>
      <c r="AA530" s="16">
        <f>[1]武器表!X530</f>
        <v>16</v>
      </c>
      <c r="AB530" s="16">
        <f>[1]武器表!Y530</f>
        <v>26</v>
      </c>
      <c r="AC530" s="16">
        <f>[1]武器表!Z530</f>
        <v>26</v>
      </c>
      <c r="AD530" s="16">
        <f>[1]武器表!AA530</f>
        <v>30</v>
      </c>
      <c r="AE530" s="20">
        <f t="shared" si="114"/>
        <v>0.25920000000000004</v>
      </c>
      <c r="AF530" s="20">
        <f t="shared" si="115"/>
        <v>0.25920000000000004</v>
      </c>
      <c r="AG530" s="20">
        <f t="shared" si="116"/>
        <v>0.25920000000000004</v>
      </c>
      <c r="AH530" s="20">
        <f t="shared" si="117"/>
        <v>0.25920000000000004</v>
      </c>
      <c r="AI530" s="20">
        <f t="shared" si="118"/>
        <v>0.25920000000000004</v>
      </c>
      <c r="AJ530" s="21"/>
    </row>
    <row r="531" spans="2:36" x14ac:dyDescent="0.2">
      <c r="B531" s="16">
        <v>529</v>
      </c>
      <c r="C531" s="16" t="str">
        <f t="shared" ca="1" si="108"/>
        <v>IC1155</v>
      </c>
      <c r="D531" s="16" t="str">
        <f t="shared" ca="1" si="113"/>
        <v>优质的颓废烟斗</v>
      </c>
      <c r="E531" s="16" t="str">
        <f t="shared" ca="1" si="109"/>
        <v>优质的</v>
      </c>
      <c r="F531" s="16" t="str">
        <f t="shared" ca="1" si="110"/>
        <v>颓废</v>
      </c>
      <c r="G531" s="16" t="str">
        <f t="shared" ca="1" si="111"/>
        <v>烟斗</v>
      </c>
      <c r="H531" s="16" t="str">
        <f t="shared" si="107"/>
        <v>b</v>
      </c>
      <c r="I531" s="19" t="s">
        <v>26</v>
      </c>
      <c r="J531" s="3" t="s">
        <v>43</v>
      </c>
      <c r="K531" s="16">
        <f t="shared" si="112"/>
        <v>10</v>
      </c>
      <c r="L531" s="16">
        <f t="shared" si="119"/>
        <v>1</v>
      </c>
      <c r="M531" s="16">
        <f>[1]武器表!$I531</f>
        <v>20</v>
      </c>
      <c r="N531" s="16">
        <f>[1]武器表!$J531</f>
        <v>3</v>
      </c>
      <c r="O531" s="16">
        <f>[1]武器表!$K531</f>
        <v>2</v>
      </c>
      <c r="P531" s="16">
        <f>[1]武器表!$L531</f>
        <v>2</v>
      </c>
      <c r="Q531" s="16">
        <f>[1]武器表!$M531</f>
        <v>2</v>
      </c>
      <c r="R531" s="16">
        <f>[1]武器表!$N531</f>
        <v>5</v>
      </c>
      <c r="S531" s="16">
        <f>[1]武器表!$O531</f>
        <v>2</v>
      </c>
      <c r="T531" s="16">
        <f>[1]武器表!$P531</f>
        <v>1</v>
      </c>
      <c r="U531" s="20">
        <f>[1]武器表!$Q531</f>
        <v>5.0000000000000001E-3</v>
      </c>
      <c r="V531" s="20">
        <f>[1]武器表!$R531</f>
        <v>5.0000000000000001E-3</v>
      </c>
      <c r="W531" s="20">
        <f>[1]武器表!$S531</f>
        <v>1.6666666666666666E-3</v>
      </c>
      <c r="X531" s="20">
        <f>[1]武器表!$AB531</f>
        <v>0.08</v>
      </c>
      <c r="Y531" s="16">
        <f>[1]武器表!V531</f>
        <v>1</v>
      </c>
      <c r="Z531" s="16">
        <f>[1]武器表!W531</f>
        <v>1</v>
      </c>
      <c r="AA531" s="16">
        <f>[1]武器表!X531</f>
        <v>1</v>
      </c>
      <c r="AB531" s="16">
        <f>[1]武器表!Y531</f>
        <v>1</v>
      </c>
      <c r="AC531" s="16">
        <f>[1]武器表!Z531</f>
        <v>1</v>
      </c>
      <c r="AD531" s="16">
        <f>[1]武器表!AA531</f>
        <v>2</v>
      </c>
      <c r="AE531" s="20">
        <f t="shared" si="114"/>
        <v>6.4000000000000001E-2</v>
      </c>
      <c r="AF531" s="20">
        <f t="shared" si="115"/>
        <v>6.4000000000000001E-2</v>
      </c>
      <c r="AG531" s="20">
        <f t="shared" si="116"/>
        <v>6.4000000000000001E-2</v>
      </c>
      <c r="AH531" s="20">
        <f t="shared" si="117"/>
        <v>6.4000000000000001E-2</v>
      </c>
      <c r="AI531" s="20">
        <f t="shared" si="118"/>
        <v>6.4000000000000001E-2</v>
      </c>
      <c r="AJ531" s="21"/>
    </row>
    <row r="532" spans="2:36" x14ac:dyDescent="0.2">
      <c r="B532" s="16">
        <v>530</v>
      </c>
      <c r="C532" s="16" t="str">
        <f t="shared" ca="1" si="108"/>
        <v>IC1101</v>
      </c>
      <c r="D532" s="16" t="str">
        <f t="shared" ca="1" si="113"/>
        <v>发亮的白银烟斗</v>
      </c>
      <c r="E532" s="16" t="str">
        <f t="shared" ca="1" si="109"/>
        <v>发亮的</v>
      </c>
      <c r="F532" s="16" t="str">
        <f t="shared" ca="1" si="110"/>
        <v>白银</v>
      </c>
      <c r="G532" s="16" t="str">
        <f t="shared" ca="1" si="111"/>
        <v>烟斗</v>
      </c>
      <c r="H532" s="16" t="str">
        <f t="shared" si="107"/>
        <v>b</v>
      </c>
      <c r="I532" s="19" t="s">
        <v>26</v>
      </c>
      <c r="J532" s="3" t="s">
        <v>43</v>
      </c>
      <c r="K532" s="16">
        <f t="shared" si="112"/>
        <v>10</v>
      </c>
      <c r="L532" s="16">
        <f t="shared" si="119"/>
        <v>2</v>
      </c>
      <c r="M532" s="16">
        <f>[1]武器表!$I532</f>
        <v>40</v>
      </c>
      <c r="N532" s="16">
        <f>[1]武器表!$J532</f>
        <v>6</v>
      </c>
      <c r="O532" s="16">
        <f>[1]武器表!$K532</f>
        <v>5</v>
      </c>
      <c r="P532" s="16">
        <f>[1]武器表!$L532</f>
        <v>4</v>
      </c>
      <c r="Q532" s="16">
        <f>[1]武器表!$M532</f>
        <v>5</v>
      </c>
      <c r="R532" s="16">
        <f>[1]武器表!$N532</f>
        <v>10</v>
      </c>
      <c r="S532" s="16">
        <f>[1]武器表!$O532</f>
        <v>3</v>
      </c>
      <c r="T532" s="16">
        <f>[1]武器表!$P532</f>
        <v>3</v>
      </c>
      <c r="U532" s="20">
        <f>[1]武器表!$Q532</f>
        <v>1.4999999999999999E-2</v>
      </c>
      <c r="V532" s="20">
        <f>[1]武器表!$R532</f>
        <v>7.4999999999999997E-3</v>
      </c>
      <c r="W532" s="20">
        <f>[1]武器表!$S532</f>
        <v>5.0000000000000001E-3</v>
      </c>
      <c r="X532" s="20">
        <f>[1]武器表!$AB532</f>
        <v>0.08</v>
      </c>
      <c r="Y532" s="16">
        <f>[1]武器表!V532</f>
        <v>2</v>
      </c>
      <c r="Z532" s="16">
        <f>[1]武器表!W532</f>
        <v>2</v>
      </c>
      <c r="AA532" s="16">
        <f>[1]武器表!X532</f>
        <v>2</v>
      </c>
      <c r="AB532" s="16">
        <f>[1]武器表!Y532</f>
        <v>3</v>
      </c>
      <c r="AC532" s="16">
        <f>[1]武器表!Z532</f>
        <v>3</v>
      </c>
      <c r="AD532" s="16">
        <f>[1]武器表!AA532</f>
        <v>3</v>
      </c>
      <c r="AE532" s="20">
        <f t="shared" si="114"/>
        <v>6.4000000000000001E-2</v>
      </c>
      <c r="AF532" s="20">
        <f t="shared" si="115"/>
        <v>6.4000000000000001E-2</v>
      </c>
      <c r="AG532" s="20">
        <f t="shared" si="116"/>
        <v>6.4000000000000001E-2</v>
      </c>
      <c r="AH532" s="20">
        <f t="shared" si="117"/>
        <v>6.4000000000000001E-2</v>
      </c>
      <c r="AI532" s="20">
        <f t="shared" si="118"/>
        <v>6.4000000000000001E-2</v>
      </c>
      <c r="AJ532" s="21"/>
    </row>
    <row r="533" spans="2:36" x14ac:dyDescent="0.2">
      <c r="B533" s="16">
        <v>531</v>
      </c>
      <c r="C533" s="16" t="str">
        <f t="shared" ca="1" si="108"/>
        <v>IC1113</v>
      </c>
      <c r="D533" s="16" t="str">
        <f t="shared" ca="1" si="113"/>
        <v>优质的智慧烟斗</v>
      </c>
      <c r="E533" s="16" t="str">
        <f t="shared" ca="1" si="109"/>
        <v>优质的</v>
      </c>
      <c r="F533" s="16" t="str">
        <f t="shared" ca="1" si="110"/>
        <v>智慧</v>
      </c>
      <c r="G533" s="16" t="str">
        <f t="shared" ca="1" si="111"/>
        <v>烟斗</v>
      </c>
      <c r="H533" s="16" t="str">
        <f t="shared" si="107"/>
        <v>b</v>
      </c>
      <c r="I533" s="19" t="s">
        <v>26</v>
      </c>
      <c r="J533" s="3" t="s">
        <v>43</v>
      </c>
      <c r="K533" s="16">
        <f t="shared" si="112"/>
        <v>10</v>
      </c>
      <c r="L533" s="16">
        <f t="shared" si="119"/>
        <v>3</v>
      </c>
      <c r="M533" s="16">
        <f>[1]武器表!$I533</f>
        <v>60</v>
      </c>
      <c r="N533" s="16">
        <f>[1]武器表!$J533</f>
        <v>9</v>
      </c>
      <c r="O533" s="16">
        <f>[1]武器表!$K533</f>
        <v>7</v>
      </c>
      <c r="P533" s="16">
        <f>[1]武器表!$L533</f>
        <v>6</v>
      </c>
      <c r="Q533" s="16">
        <f>[1]武器表!$M533</f>
        <v>7</v>
      </c>
      <c r="R533" s="16">
        <f>[1]武器表!$N533</f>
        <v>14</v>
      </c>
      <c r="S533" s="16">
        <f>[1]武器表!$O533</f>
        <v>5</v>
      </c>
      <c r="T533" s="16">
        <f>[1]武器表!$P533</f>
        <v>4</v>
      </c>
      <c r="U533" s="20">
        <f>[1]武器表!$Q533</f>
        <v>0.02</v>
      </c>
      <c r="V533" s="20">
        <f>[1]武器表!$R533</f>
        <v>1.2500000000000001E-2</v>
      </c>
      <c r="W533" s="20">
        <f>[1]武器表!$S533</f>
        <v>6.6666666666666662E-3</v>
      </c>
      <c r="X533" s="20">
        <f>[1]武器表!$AB533</f>
        <v>0.08</v>
      </c>
      <c r="Y533" s="16">
        <f>[1]武器表!V533</f>
        <v>3</v>
      </c>
      <c r="Z533" s="16">
        <f>[1]武器表!W533</f>
        <v>3</v>
      </c>
      <c r="AA533" s="16">
        <f>[1]武器表!X533</f>
        <v>3</v>
      </c>
      <c r="AB533" s="16">
        <f>[1]武器表!Y533</f>
        <v>4</v>
      </c>
      <c r="AC533" s="16">
        <f>[1]武器表!Z533</f>
        <v>4</v>
      </c>
      <c r="AD533" s="16">
        <f>[1]武器表!AA533</f>
        <v>5</v>
      </c>
      <c r="AE533" s="20">
        <f t="shared" si="114"/>
        <v>6.4000000000000001E-2</v>
      </c>
      <c r="AF533" s="20">
        <f t="shared" si="115"/>
        <v>6.4000000000000001E-2</v>
      </c>
      <c r="AG533" s="20">
        <f t="shared" si="116"/>
        <v>6.4000000000000001E-2</v>
      </c>
      <c r="AH533" s="20">
        <f t="shared" si="117"/>
        <v>6.4000000000000001E-2</v>
      </c>
      <c r="AI533" s="20">
        <f t="shared" si="118"/>
        <v>6.4000000000000001E-2</v>
      </c>
      <c r="AJ533" s="21"/>
    </row>
    <row r="534" spans="2:36" x14ac:dyDescent="0.2">
      <c r="B534" s="16">
        <v>532</v>
      </c>
      <c r="C534" s="16" t="str">
        <f t="shared" ca="1" si="108"/>
        <v>IC1106</v>
      </c>
      <c r="D534" s="16" t="str">
        <f t="shared" ca="1" si="113"/>
        <v>发亮的塞尔塔烟斗</v>
      </c>
      <c r="E534" s="16" t="str">
        <f t="shared" ca="1" si="109"/>
        <v>发亮的</v>
      </c>
      <c r="F534" s="16" t="str">
        <f t="shared" ca="1" si="110"/>
        <v>塞尔塔</v>
      </c>
      <c r="G534" s="16" t="str">
        <f t="shared" ca="1" si="111"/>
        <v>烟斗</v>
      </c>
      <c r="H534" s="16" t="str">
        <f t="shared" si="107"/>
        <v>b</v>
      </c>
      <c r="I534" s="19" t="s">
        <v>26</v>
      </c>
      <c r="J534" s="3" t="s">
        <v>43</v>
      </c>
      <c r="K534" s="16">
        <f t="shared" si="112"/>
        <v>10</v>
      </c>
      <c r="L534" s="16">
        <f t="shared" si="119"/>
        <v>4</v>
      </c>
      <c r="M534" s="16">
        <f>[1]武器表!$I534</f>
        <v>81</v>
      </c>
      <c r="N534" s="16">
        <f>[1]武器表!$J534</f>
        <v>12</v>
      </c>
      <c r="O534" s="16">
        <f>[1]武器表!$K534</f>
        <v>9</v>
      </c>
      <c r="P534" s="16">
        <f>[1]武器表!$L534</f>
        <v>8</v>
      </c>
      <c r="Q534" s="16">
        <f>[1]武器表!$M534</f>
        <v>9</v>
      </c>
      <c r="R534" s="16">
        <f>[1]武器表!$N534</f>
        <v>19</v>
      </c>
      <c r="S534" s="16">
        <f>[1]武器表!$O534</f>
        <v>7</v>
      </c>
      <c r="T534" s="16">
        <f>[1]武器表!$P534</f>
        <v>6</v>
      </c>
      <c r="U534" s="20">
        <f>[1]武器表!$Q534</f>
        <v>0.03</v>
      </c>
      <c r="V534" s="20">
        <f>[1]武器表!$R534</f>
        <v>1.7500000000000002E-2</v>
      </c>
      <c r="W534" s="20">
        <f>[1]武器表!$S534</f>
        <v>0.01</v>
      </c>
      <c r="X534" s="20">
        <f>[1]武器表!$AB534</f>
        <v>0.10066666666666667</v>
      </c>
      <c r="Y534" s="16">
        <f>[1]武器表!V534</f>
        <v>4</v>
      </c>
      <c r="Z534" s="16">
        <f>[1]武器表!W534</f>
        <v>4</v>
      </c>
      <c r="AA534" s="16">
        <f>[1]武器表!X534</f>
        <v>3</v>
      </c>
      <c r="AB534" s="16">
        <f>[1]武器表!Y534</f>
        <v>6</v>
      </c>
      <c r="AC534" s="16">
        <f>[1]武器表!Z534</f>
        <v>6</v>
      </c>
      <c r="AD534" s="16">
        <f>[1]武器表!AA534</f>
        <v>6</v>
      </c>
      <c r="AE534" s="20">
        <f t="shared" si="114"/>
        <v>8.0533333333333346E-2</v>
      </c>
      <c r="AF534" s="20">
        <f t="shared" si="115"/>
        <v>8.0533333333333346E-2</v>
      </c>
      <c r="AG534" s="20">
        <f t="shared" si="116"/>
        <v>8.0533333333333346E-2</v>
      </c>
      <c r="AH534" s="20">
        <f t="shared" si="117"/>
        <v>8.0533333333333346E-2</v>
      </c>
      <c r="AI534" s="20">
        <f t="shared" si="118"/>
        <v>8.0533333333333346E-2</v>
      </c>
      <c r="AJ534" s="21"/>
    </row>
    <row r="535" spans="2:36" x14ac:dyDescent="0.2">
      <c r="B535" s="16">
        <v>533</v>
      </c>
      <c r="C535" s="16" t="str">
        <f t="shared" ca="1" si="108"/>
        <v>IC1143</v>
      </c>
      <c r="D535" s="16" t="str">
        <f t="shared" ca="1" si="113"/>
        <v>凌厉的言语烟斗</v>
      </c>
      <c r="E535" s="16" t="str">
        <f t="shared" ca="1" si="109"/>
        <v>凌厉的</v>
      </c>
      <c r="F535" s="16" t="str">
        <f t="shared" ca="1" si="110"/>
        <v>言语</v>
      </c>
      <c r="G535" s="16" t="str">
        <f t="shared" ca="1" si="111"/>
        <v>烟斗</v>
      </c>
      <c r="H535" s="16" t="str">
        <f t="shared" si="107"/>
        <v>b</v>
      </c>
      <c r="I535" s="19" t="s">
        <v>26</v>
      </c>
      <c r="J535" s="3" t="s">
        <v>43</v>
      </c>
      <c r="K535" s="16">
        <f t="shared" si="112"/>
        <v>10</v>
      </c>
      <c r="L535" s="16">
        <f t="shared" si="119"/>
        <v>5</v>
      </c>
      <c r="M535" s="16">
        <f>[1]武器表!$I535</f>
        <v>101</v>
      </c>
      <c r="N535" s="16">
        <f>[1]武器表!$J535</f>
        <v>15</v>
      </c>
      <c r="O535" s="16">
        <f>[1]武器表!$K535</f>
        <v>11</v>
      </c>
      <c r="P535" s="16">
        <f>[1]武器表!$L535</f>
        <v>10</v>
      </c>
      <c r="Q535" s="16">
        <f>[1]武器表!$M535</f>
        <v>11</v>
      </c>
      <c r="R535" s="16">
        <f>[1]武器表!$N535</f>
        <v>24</v>
      </c>
      <c r="S535" s="16">
        <f>[1]武器表!$O535</f>
        <v>9</v>
      </c>
      <c r="T535" s="16">
        <f>[1]武器表!$P535</f>
        <v>7</v>
      </c>
      <c r="U535" s="20">
        <f>[1]武器表!$Q535</f>
        <v>3.5000000000000003E-2</v>
      </c>
      <c r="V535" s="20">
        <f>[1]武器表!$R535</f>
        <v>2.2499999999999999E-2</v>
      </c>
      <c r="W535" s="20">
        <f>[1]武器表!$S535</f>
        <v>1.1666666666666667E-2</v>
      </c>
      <c r="X535" s="20">
        <f>[1]武器表!$AB535</f>
        <v>0.12533333333333332</v>
      </c>
      <c r="Y535" s="16">
        <f>[1]武器表!V535</f>
        <v>5</v>
      </c>
      <c r="Z535" s="16">
        <f>[1]武器表!W535</f>
        <v>5</v>
      </c>
      <c r="AA535" s="16">
        <f>[1]武器表!X535</f>
        <v>4</v>
      </c>
      <c r="AB535" s="16">
        <f>[1]武器表!Y535</f>
        <v>7</v>
      </c>
      <c r="AC535" s="16">
        <f>[1]武器表!Z535</f>
        <v>7</v>
      </c>
      <c r="AD535" s="16">
        <f>[1]武器表!AA535</f>
        <v>8</v>
      </c>
      <c r="AE535" s="20">
        <f t="shared" si="114"/>
        <v>0.10026666666666667</v>
      </c>
      <c r="AF535" s="20">
        <f t="shared" si="115"/>
        <v>0.10026666666666667</v>
      </c>
      <c r="AG535" s="20">
        <f t="shared" si="116"/>
        <v>0.10026666666666667</v>
      </c>
      <c r="AH535" s="20">
        <f t="shared" si="117"/>
        <v>0.10026666666666667</v>
      </c>
      <c r="AI535" s="20">
        <f t="shared" si="118"/>
        <v>0.10026666666666667</v>
      </c>
      <c r="AJ535" s="21"/>
    </row>
    <row r="536" spans="2:36" x14ac:dyDescent="0.2">
      <c r="B536" s="16">
        <v>534</v>
      </c>
      <c r="C536" s="16" t="str">
        <f t="shared" ca="1" si="108"/>
        <v>IC1143</v>
      </c>
      <c r="D536" s="16" t="str">
        <f t="shared" ca="1" si="113"/>
        <v>优质的斯塞提烟斗</v>
      </c>
      <c r="E536" s="16" t="str">
        <f t="shared" ca="1" si="109"/>
        <v>优质的</v>
      </c>
      <c r="F536" s="16" t="str">
        <f t="shared" ca="1" si="110"/>
        <v>斯塞提</v>
      </c>
      <c r="G536" s="16" t="str">
        <f t="shared" ca="1" si="111"/>
        <v>烟斗</v>
      </c>
      <c r="H536" s="16" t="str">
        <f t="shared" si="107"/>
        <v>b</v>
      </c>
      <c r="I536" s="19" t="s">
        <v>26</v>
      </c>
      <c r="J536" s="3" t="s">
        <v>43</v>
      </c>
      <c r="K536" s="16">
        <f t="shared" si="112"/>
        <v>10</v>
      </c>
      <c r="L536" s="16">
        <f t="shared" si="119"/>
        <v>6</v>
      </c>
      <c r="M536" s="16">
        <f>[1]武器表!$I536</f>
        <v>121</v>
      </c>
      <c r="N536" s="16">
        <f>[1]武器表!$J536</f>
        <v>18</v>
      </c>
      <c r="O536" s="16">
        <f>[1]武器表!$K536</f>
        <v>14</v>
      </c>
      <c r="P536" s="16">
        <f>[1]武器表!$L536</f>
        <v>12</v>
      </c>
      <c r="Q536" s="16">
        <f>[1]武器表!$M536</f>
        <v>14</v>
      </c>
      <c r="R536" s="16">
        <f>[1]武器表!$N536</f>
        <v>29</v>
      </c>
      <c r="S536" s="16">
        <f>[1]武器表!$O536</f>
        <v>10</v>
      </c>
      <c r="T536" s="16">
        <f>[1]武器表!$P536</f>
        <v>9</v>
      </c>
      <c r="U536" s="20">
        <f>[1]武器表!$Q536</f>
        <v>4.4999999999999998E-2</v>
      </c>
      <c r="V536" s="20">
        <f>[1]武器表!$R536</f>
        <v>2.5000000000000001E-2</v>
      </c>
      <c r="W536" s="20">
        <f>[1]武器表!$S536</f>
        <v>1.4999999999999999E-2</v>
      </c>
      <c r="X536" s="20">
        <f>[1]武器表!$AB536</f>
        <v>0.15133333333333332</v>
      </c>
      <c r="Y536" s="16">
        <f>[1]武器表!V536</f>
        <v>6</v>
      </c>
      <c r="Z536" s="16">
        <f>[1]武器表!W536</f>
        <v>6</v>
      </c>
      <c r="AA536" s="16">
        <f>[1]武器表!X536</f>
        <v>5</v>
      </c>
      <c r="AB536" s="16">
        <f>[1]武器表!Y536</f>
        <v>8</v>
      </c>
      <c r="AC536" s="16">
        <f>[1]武器表!Z536</f>
        <v>8</v>
      </c>
      <c r="AD536" s="16">
        <f>[1]武器表!AA536</f>
        <v>9</v>
      </c>
      <c r="AE536" s="20">
        <f t="shared" si="114"/>
        <v>0.12106666666666666</v>
      </c>
      <c r="AF536" s="20">
        <f t="shared" si="115"/>
        <v>0.12106666666666666</v>
      </c>
      <c r="AG536" s="20">
        <f t="shared" si="116"/>
        <v>0.12106666666666666</v>
      </c>
      <c r="AH536" s="20">
        <f t="shared" si="117"/>
        <v>0.12106666666666666</v>
      </c>
      <c r="AI536" s="20">
        <f t="shared" si="118"/>
        <v>0.12106666666666666</v>
      </c>
      <c r="AJ536" s="21"/>
    </row>
    <row r="537" spans="2:36" x14ac:dyDescent="0.2">
      <c r="B537" s="16">
        <v>535</v>
      </c>
      <c r="C537" s="16" t="str">
        <f t="shared" ca="1" si="108"/>
        <v>IC1104</v>
      </c>
      <c r="D537" s="16" t="str">
        <f t="shared" ca="1" si="113"/>
        <v>凌厉的白银烟斗</v>
      </c>
      <c r="E537" s="16" t="str">
        <f t="shared" ca="1" si="109"/>
        <v>凌厉的</v>
      </c>
      <c r="F537" s="16" t="str">
        <f t="shared" ca="1" si="110"/>
        <v>白银</v>
      </c>
      <c r="G537" s="16" t="str">
        <f t="shared" ca="1" si="111"/>
        <v>烟斗</v>
      </c>
      <c r="H537" s="16" t="str">
        <f t="shared" si="107"/>
        <v>b</v>
      </c>
      <c r="I537" s="19" t="s">
        <v>26</v>
      </c>
      <c r="J537" s="3" t="s">
        <v>43</v>
      </c>
      <c r="K537" s="16">
        <f t="shared" si="112"/>
        <v>10</v>
      </c>
      <c r="L537" s="16">
        <f t="shared" si="119"/>
        <v>7</v>
      </c>
      <c r="M537" s="16">
        <f>[1]武器表!$I537</f>
        <v>141</v>
      </c>
      <c r="N537" s="16">
        <f>[1]武器表!$J537</f>
        <v>21</v>
      </c>
      <c r="O537" s="16">
        <f>[1]武器表!$K537</f>
        <v>16</v>
      </c>
      <c r="P537" s="16">
        <f>[1]武器表!$L537</f>
        <v>14</v>
      </c>
      <c r="Q537" s="16">
        <f>[1]武器表!$M537</f>
        <v>16</v>
      </c>
      <c r="R537" s="16">
        <f>[1]武器表!$N537</f>
        <v>34</v>
      </c>
      <c r="S537" s="16">
        <f>[1]武器表!$O537</f>
        <v>12</v>
      </c>
      <c r="T537" s="16">
        <f>[1]武器表!$P537</f>
        <v>10</v>
      </c>
      <c r="U537" s="20">
        <f>[1]武器表!$Q537</f>
        <v>0.05</v>
      </c>
      <c r="V537" s="20">
        <f>[1]武器表!$R537</f>
        <v>0.03</v>
      </c>
      <c r="W537" s="20">
        <f>[1]武器表!$S537</f>
        <v>1.6666666666666666E-2</v>
      </c>
      <c r="X537" s="20">
        <f>[1]武器表!$AB537</f>
        <v>0.17600000000000002</v>
      </c>
      <c r="Y537" s="16">
        <f>[1]武器表!V537</f>
        <v>7</v>
      </c>
      <c r="Z537" s="16">
        <f>[1]武器表!W537</f>
        <v>7</v>
      </c>
      <c r="AA537" s="16">
        <f>[1]武器表!X537</f>
        <v>6</v>
      </c>
      <c r="AB537" s="16">
        <f>[1]武器表!Y537</f>
        <v>10</v>
      </c>
      <c r="AC537" s="16">
        <f>[1]武器表!Z537</f>
        <v>10</v>
      </c>
      <c r="AD537" s="16">
        <f>[1]武器表!AA537</f>
        <v>11</v>
      </c>
      <c r="AE537" s="20">
        <f t="shared" si="114"/>
        <v>0.14080000000000001</v>
      </c>
      <c r="AF537" s="20">
        <f t="shared" si="115"/>
        <v>0.14080000000000001</v>
      </c>
      <c r="AG537" s="20">
        <f t="shared" si="116"/>
        <v>0.14080000000000001</v>
      </c>
      <c r="AH537" s="20">
        <f t="shared" si="117"/>
        <v>0.14080000000000001</v>
      </c>
      <c r="AI537" s="20">
        <f t="shared" si="118"/>
        <v>0.14080000000000001</v>
      </c>
      <c r="AJ537" s="21"/>
    </row>
    <row r="538" spans="2:36" x14ac:dyDescent="0.2">
      <c r="B538" s="16">
        <v>536</v>
      </c>
      <c r="C538" s="16" t="str">
        <f t="shared" ca="1" si="108"/>
        <v>IC1113</v>
      </c>
      <c r="D538" s="16" t="str">
        <f t="shared" ca="1" si="113"/>
        <v>发亮的遗迹烟斗</v>
      </c>
      <c r="E538" s="16" t="str">
        <f t="shared" ca="1" si="109"/>
        <v>发亮的</v>
      </c>
      <c r="F538" s="16" t="str">
        <f t="shared" ca="1" si="110"/>
        <v>遗迹</v>
      </c>
      <c r="G538" s="16" t="str">
        <f t="shared" ca="1" si="111"/>
        <v>烟斗</v>
      </c>
      <c r="H538" s="16" t="str">
        <f t="shared" si="107"/>
        <v>b</v>
      </c>
      <c r="I538" s="19" t="s">
        <v>26</v>
      </c>
      <c r="J538" s="3" t="s">
        <v>43</v>
      </c>
      <c r="K538" s="16">
        <f t="shared" si="112"/>
        <v>10</v>
      </c>
      <c r="L538" s="16">
        <f t="shared" si="119"/>
        <v>8</v>
      </c>
      <c r="M538" s="16">
        <f>[1]武器表!$I538</f>
        <v>161</v>
      </c>
      <c r="N538" s="16">
        <f>[1]武器表!$J538</f>
        <v>24</v>
      </c>
      <c r="O538" s="16">
        <f>[1]武器表!$K538</f>
        <v>18</v>
      </c>
      <c r="P538" s="16">
        <f>[1]武器表!$L538</f>
        <v>16</v>
      </c>
      <c r="Q538" s="16">
        <f>[1]武器表!$M538</f>
        <v>18</v>
      </c>
      <c r="R538" s="16">
        <f>[1]武器表!$N538</f>
        <v>38</v>
      </c>
      <c r="S538" s="16">
        <f>[1]武器表!$O538</f>
        <v>14</v>
      </c>
      <c r="T538" s="16">
        <f>[1]武器表!$P538</f>
        <v>12</v>
      </c>
      <c r="U538" s="20">
        <f>[1]武器表!$Q538</f>
        <v>0.06</v>
      </c>
      <c r="V538" s="20">
        <f>[1]武器表!$R538</f>
        <v>3.5000000000000003E-2</v>
      </c>
      <c r="W538" s="20">
        <f>[1]武器表!$S538</f>
        <v>0.02</v>
      </c>
      <c r="X538" s="20">
        <f>[1]武器表!$AB538</f>
        <v>0.20066666666666666</v>
      </c>
      <c r="Y538" s="16">
        <f>[1]武器表!V538</f>
        <v>8</v>
      </c>
      <c r="Z538" s="16">
        <f>[1]武器表!W538</f>
        <v>8</v>
      </c>
      <c r="AA538" s="16">
        <f>[1]武器表!X538</f>
        <v>7</v>
      </c>
      <c r="AB538" s="16">
        <f>[1]武器表!Y538</f>
        <v>11</v>
      </c>
      <c r="AC538" s="16">
        <f>[1]武器表!Z538</f>
        <v>11</v>
      </c>
      <c r="AD538" s="16">
        <f>[1]武器表!AA538</f>
        <v>12</v>
      </c>
      <c r="AE538" s="20">
        <f t="shared" si="114"/>
        <v>0.16053333333333333</v>
      </c>
      <c r="AF538" s="20">
        <f t="shared" si="115"/>
        <v>0.16053333333333333</v>
      </c>
      <c r="AG538" s="20">
        <f t="shared" si="116"/>
        <v>0.16053333333333333</v>
      </c>
      <c r="AH538" s="20">
        <f t="shared" si="117"/>
        <v>0.16053333333333333</v>
      </c>
      <c r="AI538" s="20">
        <f t="shared" si="118"/>
        <v>0.16053333333333333</v>
      </c>
      <c r="AJ538" s="21"/>
    </row>
    <row r="539" spans="2:36" x14ac:dyDescent="0.2">
      <c r="B539" s="16">
        <v>537</v>
      </c>
      <c r="C539" s="16" t="str">
        <f t="shared" ca="1" si="108"/>
        <v>IC1104</v>
      </c>
      <c r="D539" s="16" t="str">
        <f t="shared" ca="1" si="113"/>
        <v>一般的颓废烟斗</v>
      </c>
      <c r="E539" s="16" t="str">
        <f t="shared" ca="1" si="109"/>
        <v>一般的</v>
      </c>
      <c r="F539" s="16" t="str">
        <f t="shared" ca="1" si="110"/>
        <v>颓废</v>
      </c>
      <c r="G539" s="16" t="str">
        <f t="shared" ca="1" si="111"/>
        <v>烟斗</v>
      </c>
      <c r="H539" s="16" t="str">
        <f t="shared" si="107"/>
        <v>c</v>
      </c>
      <c r="I539" s="19" t="s">
        <v>26</v>
      </c>
      <c r="J539" s="3" t="s">
        <v>43</v>
      </c>
      <c r="K539" s="16">
        <f t="shared" si="112"/>
        <v>10</v>
      </c>
      <c r="L539" s="16">
        <f t="shared" si="119"/>
        <v>1</v>
      </c>
      <c r="M539" s="16">
        <f>[1]武器表!$I539</f>
        <v>23</v>
      </c>
      <c r="N539" s="16">
        <f>[1]武器表!$J539</f>
        <v>0</v>
      </c>
      <c r="O539" s="16">
        <f>[1]武器表!$K539</f>
        <v>0</v>
      </c>
      <c r="P539" s="16">
        <f>[1]武器表!$L539</f>
        <v>0</v>
      </c>
      <c r="Q539" s="16">
        <f>[1]武器表!$M539</f>
        <v>0</v>
      </c>
      <c r="R539" s="16">
        <f>[1]武器表!$N539</f>
        <v>0</v>
      </c>
      <c r="S539" s="16">
        <f>[1]武器表!$O539</f>
        <v>0</v>
      </c>
      <c r="T539" s="16">
        <f>[1]武器表!$P539</f>
        <v>0</v>
      </c>
      <c r="U539" s="20">
        <f>[1]武器表!$Q539</f>
        <v>0</v>
      </c>
      <c r="V539" s="20">
        <f>[1]武器表!$R539</f>
        <v>0</v>
      </c>
      <c r="W539" s="20">
        <f>[1]武器表!$S539</f>
        <v>0</v>
      </c>
      <c r="X539" s="20">
        <f>[1]武器表!$AB539</f>
        <v>0</v>
      </c>
      <c r="Y539" s="16">
        <f>[1]武器表!V539</f>
        <v>0</v>
      </c>
      <c r="Z539" s="16">
        <f>[1]武器表!W539</f>
        <v>0</v>
      </c>
      <c r="AA539" s="16">
        <f>[1]武器表!X539</f>
        <v>0</v>
      </c>
      <c r="AB539" s="16">
        <f>[1]武器表!Y539</f>
        <v>0</v>
      </c>
      <c r="AC539" s="16">
        <f>[1]武器表!Z539</f>
        <v>0</v>
      </c>
      <c r="AD539" s="16">
        <f>[1]武器表!AA539</f>
        <v>0</v>
      </c>
      <c r="AE539" s="20">
        <f t="shared" si="114"/>
        <v>0</v>
      </c>
      <c r="AF539" s="20">
        <f t="shared" si="115"/>
        <v>0</v>
      </c>
      <c r="AG539" s="20">
        <f t="shared" si="116"/>
        <v>0</v>
      </c>
      <c r="AH539" s="20">
        <f t="shared" si="117"/>
        <v>0</v>
      </c>
      <c r="AI539" s="20">
        <f t="shared" si="118"/>
        <v>0</v>
      </c>
      <c r="AJ539" s="21"/>
    </row>
    <row r="540" spans="2:36" x14ac:dyDescent="0.2">
      <c r="B540" s="16">
        <v>538</v>
      </c>
      <c r="C540" s="16" t="str">
        <f t="shared" ca="1" si="108"/>
        <v>IC1113</v>
      </c>
      <c r="D540" s="16" t="str">
        <f t="shared" ca="1" si="113"/>
        <v>初级的空灵烟斗</v>
      </c>
      <c r="E540" s="16" t="str">
        <f t="shared" ca="1" si="109"/>
        <v>初级的</v>
      </c>
      <c r="F540" s="16" t="str">
        <f t="shared" ca="1" si="110"/>
        <v>空灵</v>
      </c>
      <c r="G540" s="16" t="str">
        <f t="shared" ca="1" si="111"/>
        <v>烟斗</v>
      </c>
      <c r="H540" s="16" t="str">
        <f t="shared" si="107"/>
        <v>c</v>
      </c>
      <c r="I540" s="19" t="s">
        <v>26</v>
      </c>
      <c r="J540" s="3" t="s">
        <v>43</v>
      </c>
      <c r="K540" s="16">
        <f t="shared" si="112"/>
        <v>10</v>
      </c>
      <c r="L540" s="16">
        <f t="shared" si="119"/>
        <v>2</v>
      </c>
      <c r="M540" s="16">
        <f>[1]武器表!$I540</f>
        <v>46</v>
      </c>
      <c r="N540" s="16">
        <f>[1]武器表!$J540</f>
        <v>0</v>
      </c>
      <c r="O540" s="16">
        <f>[1]武器表!$K540</f>
        <v>0</v>
      </c>
      <c r="P540" s="16">
        <f>[1]武器表!$L540</f>
        <v>0</v>
      </c>
      <c r="Q540" s="16">
        <f>[1]武器表!$M540</f>
        <v>0</v>
      </c>
      <c r="R540" s="16">
        <f>[1]武器表!$N540</f>
        <v>0</v>
      </c>
      <c r="S540" s="16">
        <f>[1]武器表!$O540</f>
        <v>0</v>
      </c>
      <c r="T540" s="16">
        <f>[1]武器表!$P540</f>
        <v>0</v>
      </c>
      <c r="U540" s="20">
        <f>[1]武器表!$Q540</f>
        <v>0</v>
      </c>
      <c r="V540" s="20">
        <f>[1]武器表!$R540</f>
        <v>0</v>
      </c>
      <c r="W540" s="20">
        <f>[1]武器表!$S540</f>
        <v>0</v>
      </c>
      <c r="X540" s="20">
        <f>[1]武器表!$AB540</f>
        <v>0</v>
      </c>
      <c r="Y540" s="16">
        <f>[1]武器表!V540</f>
        <v>0</v>
      </c>
      <c r="Z540" s="16">
        <f>[1]武器表!W540</f>
        <v>0</v>
      </c>
      <c r="AA540" s="16">
        <f>[1]武器表!X540</f>
        <v>0</v>
      </c>
      <c r="AB540" s="16">
        <f>[1]武器表!Y540</f>
        <v>0</v>
      </c>
      <c r="AC540" s="16">
        <f>[1]武器表!Z540</f>
        <v>0</v>
      </c>
      <c r="AD540" s="16">
        <f>[1]武器表!AA540</f>
        <v>0</v>
      </c>
      <c r="AE540" s="20">
        <f t="shared" si="114"/>
        <v>0</v>
      </c>
      <c r="AF540" s="20">
        <f t="shared" si="115"/>
        <v>0</v>
      </c>
      <c r="AG540" s="20">
        <f t="shared" si="116"/>
        <v>0</v>
      </c>
      <c r="AH540" s="20">
        <f t="shared" si="117"/>
        <v>0</v>
      </c>
      <c r="AI540" s="20">
        <f t="shared" si="118"/>
        <v>0</v>
      </c>
      <c r="AJ540" s="21"/>
    </row>
    <row r="541" spans="2:36" x14ac:dyDescent="0.2">
      <c r="B541" s="16">
        <v>539</v>
      </c>
      <c r="C541" s="16" t="str">
        <f t="shared" ca="1" si="108"/>
        <v>IC1118</v>
      </c>
      <c r="D541" s="16" t="str">
        <f t="shared" ca="1" si="113"/>
        <v>一般的混乱烟斗</v>
      </c>
      <c r="E541" s="16" t="str">
        <f t="shared" ca="1" si="109"/>
        <v>一般的</v>
      </c>
      <c r="F541" s="16" t="str">
        <f t="shared" ca="1" si="110"/>
        <v>混乱</v>
      </c>
      <c r="G541" s="16" t="str">
        <f t="shared" ca="1" si="111"/>
        <v>烟斗</v>
      </c>
      <c r="H541" s="16" t="str">
        <f t="shared" si="107"/>
        <v>c</v>
      </c>
      <c r="I541" s="19" t="s">
        <v>26</v>
      </c>
      <c r="J541" s="3" t="s">
        <v>43</v>
      </c>
      <c r="K541" s="16">
        <f t="shared" si="112"/>
        <v>10</v>
      </c>
      <c r="L541" s="16">
        <f t="shared" si="119"/>
        <v>3</v>
      </c>
      <c r="M541" s="16">
        <f>[1]武器表!$I541</f>
        <v>69</v>
      </c>
      <c r="N541" s="16">
        <f>[1]武器表!$J541</f>
        <v>0</v>
      </c>
      <c r="O541" s="16">
        <f>[1]武器表!$K541</f>
        <v>0</v>
      </c>
      <c r="P541" s="16">
        <f>[1]武器表!$L541</f>
        <v>0</v>
      </c>
      <c r="Q541" s="16">
        <f>[1]武器表!$M541</f>
        <v>0</v>
      </c>
      <c r="R541" s="16">
        <f>[1]武器表!$N541</f>
        <v>0</v>
      </c>
      <c r="S541" s="16">
        <f>[1]武器表!$O541</f>
        <v>0</v>
      </c>
      <c r="T541" s="16">
        <f>[1]武器表!$P541</f>
        <v>0</v>
      </c>
      <c r="U541" s="20">
        <f>[1]武器表!$Q541</f>
        <v>0</v>
      </c>
      <c r="V541" s="20">
        <f>[1]武器表!$R541</f>
        <v>0</v>
      </c>
      <c r="W541" s="20">
        <f>[1]武器表!$S541</f>
        <v>0</v>
      </c>
      <c r="X541" s="20">
        <f>[1]武器表!$AB541</f>
        <v>0</v>
      </c>
      <c r="Y541" s="16">
        <f>[1]武器表!V541</f>
        <v>0</v>
      </c>
      <c r="Z541" s="16">
        <f>[1]武器表!W541</f>
        <v>0</v>
      </c>
      <c r="AA541" s="16">
        <f>[1]武器表!X541</f>
        <v>0</v>
      </c>
      <c r="AB541" s="16">
        <f>[1]武器表!Y541</f>
        <v>0</v>
      </c>
      <c r="AC541" s="16">
        <f>[1]武器表!Z541</f>
        <v>0</v>
      </c>
      <c r="AD541" s="16">
        <f>[1]武器表!AA541</f>
        <v>0</v>
      </c>
      <c r="AE541" s="20">
        <f t="shared" si="114"/>
        <v>0</v>
      </c>
      <c r="AF541" s="20">
        <f t="shared" si="115"/>
        <v>0</v>
      </c>
      <c r="AG541" s="20">
        <f t="shared" si="116"/>
        <v>0</v>
      </c>
      <c r="AH541" s="20">
        <f t="shared" si="117"/>
        <v>0</v>
      </c>
      <c r="AI541" s="20">
        <f t="shared" si="118"/>
        <v>0</v>
      </c>
      <c r="AJ541" s="21"/>
    </row>
    <row r="542" spans="2:36" x14ac:dyDescent="0.2">
      <c r="B542" s="16">
        <v>540</v>
      </c>
      <c r="C542" s="16" t="str">
        <f t="shared" ca="1" si="108"/>
        <v>IC1103</v>
      </c>
      <c r="D542" s="16" t="str">
        <f t="shared" ca="1" si="113"/>
        <v>普通的忏悔烟斗</v>
      </c>
      <c r="E542" s="16" t="str">
        <f t="shared" ca="1" si="109"/>
        <v>普通的</v>
      </c>
      <c r="F542" s="16" t="str">
        <f t="shared" ca="1" si="110"/>
        <v>忏悔</v>
      </c>
      <c r="G542" s="16" t="str">
        <f t="shared" ca="1" si="111"/>
        <v>烟斗</v>
      </c>
      <c r="H542" s="16" t="str">
        <f t="shared" si="107"/>
        <v>c</v>
      </c>
      <c r="I542" s="19" t="s">
        <v>26</v>
      </c>
      <c r="J542" s="3" t="s">
        <v>43</v>
      </c>
      <c r="K542" s="16">
        <f t="shared" si="112"/>
        <v>10</v>
      </c>
      <c r="L542" s="16">
        <f t="shared" si="119"/>
        <v>4</v>
      </c>
      <c r="M542" s="16">
        <f>[1]武器表!$I542</f>
        <v>92</v>
      </c>
      <c r="N542" s="16">
        <f>[1]武器表!$J542</f>
        <v>0</v>
      </c>
      <c r="O542" s="16">
        <f>[1]武器表!$K542</f>
        <v>0</v>
      </c>
      <c r="P542" s="16">
        <f>[1]武器表!$L542</f>
        <v>0</v>
      </c>
      <c r="Q542" s="16">
        <f>[1]武器表!$M542</f>
        <v>0</v>
      </c>
      <c r="R542" s="16">
        <f>[1]武器表!$N542</f>
        <v>0</v>
      </c>
      <c r="S542" s="16">
        <f>[1]武器表!$O542</f>
        <v>0</v>
      </c>
      <c r="T542" s="16">
        <f>[1]武器表!$P542</f>
        <v>0</v>
      </c>
      <c r="U542" s="20">
        <f>[1]武器表!$Q542</f>
        <v>0</v>
      </c>
      <c r="V542" s="20">
        <f>[1]武器表!$R542</f>
        <v>0</v>
      </c>
      <c r="W542" s="20">
        <f>[1]武器表!$S542</f>
        <v>0</v>
      </c>
      <c r="X542" s="20">
        <f>[1]武器表!$AB542</f>
        <v>0</v>
      </c>
      <c r="Y542" s="16">
        <f>[1]武器表!V542</f>
        <v>0</v>
      </c>
      <c r="Z542" s="16">
        <f>[1]武器表!W542</f>
        <v>0</v>
      </c>
      <c r="AA542" s="16">
        <f>[1]武器表!X542</f>
        <v>0</v>
      </c>
      <c r="AB542" s="16">
        <f>[1]武器表!Y542</f>
        <v>0</v>
      </c>
      <c r="AC542" s="16">
        <f>[1]武器表!Z542</f>
        <v>0</v>
      </c>
      <c r="AD542" s="16">
        <f>[1]武器表!AA542</f>
        <v>0</v>
      </c>
      <c r="AE542" s="20">
        <f t="shared" si="114"/>
        <v>0</v>
      </c>
      <c r="AF542" s="20">
        <f t="shared" si="115"/>
        <v>0</v>
      </c>
      <c r="AG542" s="20">
        <f t="shared" si="116"/>
        <v>0</v>
      </c>
      <c r="AH542" s="20">
        <f t="shared" si="117"/>
        <v>0</v>
      </c>
      <c r="AI542" s="20">
        <f t="shared" si="118"/>
        <v>0</v>
      </c>
      <c r="AJ542" s="21"/>
    </row>
    <row r="543" spans="2:36" x14ac:dyDescent="0.2">
      <c r="B543" s="16">
        <v>541</v>
      </c>
      <c r="C543" s="16" t="str">
        <f t="shared" ca="1" si="108"/>
        <v>IC1143</v>
      </c>
      <c r="D543" s="16" t="str">
        <f t="shared" ca="1" si="113"/>
        <v>初级的塞尔塔烟斗</v>
      </c>
      <c r="E543" s="16" t="str">
        <f t="shared" ca="1" si="109"/>
        <v>初级的</v>
      </c>
      <c r="F543" s="16" t="str">
        <f t="shared" ca="1" si="110"/>
        <v>塞尔塔</v>
      </c>
      <c r="G543" s="16" t="str">
        <f t="shared" ca="1" si="111"/>
        <v>烟斗</v>
      </c>
      <c r="H543" s="16" t="str">
        <f t="shared" si="107"/>
        <v>c</v>
      </c>
      <c r="I543" s="19" t="s">
        <v>26</v>
      </c>
      <c r="J543" s="3" t="s">
        <v>43</v>
      </c>
      <c r="K543" s="16">
        <f t="shared" si="112"/>
        <v>10</v>
      </c>
      <c r="L543" s="16">
        <f t="shared" si="119"/>
        <v>5</v>
      </c>
      <c r="M543" s="16">
        <f>[1]武器表!$I543</f>
        <v>115</v>
      </c>
      <c r="N543" s="16">
        <f>[1]武器表!$J543</f>
        <v>0</v>
      </c>
      <c r="O543" s="16">
        <f>[1]武器表!$K543</f>
        <v>0</v>
      </c>
      <c r="P543" s="16">
        <f>[1]武器表!$L543</f>
        <v>0</v>
      </c>
      <c r="Q543" s="16">
        <f>[1]武器表!$M543</f>
        <v>0</v>
      </c>
      <c r="R543" s="16">
        <f>[1]武器表!$N543</f>
        <v>0</v>
      </c>
      <c r="S543" s="16">
        <f>[1]武器表!$O543</f>
        <v>0</v>
      </c>
      <c r="T543" s="16">
        <f>[1]武器表!$P543</f>
        <v>0</v>
      </c>
      <c r="U543" s="20">
        <f>[1]武器表!$Q543</f>
        <v>0</v>
      </c>
      <c r="V543" s="20">
        <f>[1]武器表!$R543</f>
        <v>0</v>
      </c>
      <c r="W543" s="20">
        <f>[1]武器表!$S543</f>
        <v>0</v>
      </c>
      <c r="X543" s="20">
        <f>[1]武器表!$AB543</f>
        <v>0</v>
      </c>
      <c r="Y543" s="16">
        <f>[1]武器表!V543</f>
        <v>0</v>
      </c>
      <c r="Z543" s="16">
        <f>[1]武器表!W543</f>
        <v>0</v>
      </c>
      <c r="AA543" s="16">
        <f>[1]武器表!X543</f>
        <v>0</v>
      </c>
      <c r="AB543" s="16">
        <f>[1]武器表!Y543</f>
        <v>0</v>
      </c>
      <c r="AC543" s="16">
        <f>[1]武器表!Z543</f>
        <v>0</v>
      </c>
      <c r="AD543" s="16">
        <f>[1]武器表!AA543</f>
        <v>0</v>
      </c>
      <c r="AE543" s="20">
        <f t="shared" si="114"/>
        <v>0</v>
      </c>
      <c r="AF543" s="20">
        <f t="shared" si="115"/>
        <v>0</v>
      </c>
      <c r="AG543" s="20">
        <f t="shared" si="116"/>
        <v>0</v>
      </c>
      <c r="AH543" s="20">
        <f t="shared" si="117"/>
        <v>0</v>
      </c>
      <c r="AI543" s="20">
        <f t="shared" si="118"/>
        <v>0</v>
      </c>
      <c r="AJ543" s="21"/>
    </row>
    <row r="544" spans="2:36" x14ac:dyDescent="0.2">
      <c r="B544" s="16">
        <v>542</v>
      </c>
      <c r="C544" s="16" t="str">
        <f t="shared" ca="1" si="108"/>
        <v>IC1104</v>
      </c>
      <c r="D544" s="16" t="str">
        <f t="shared" ca="1" si="113"/>
        <v>普通的虚幻烟斗</v>
      </c>
      <c r="E544" s="16" t="str">
        <f t="shared" ca="1" si="109"/>
        <v>普通的</v>
      </c>
      <c r="F544" s="16" t="str">
        <f t="shared" ca="1" si="110"/>
        <v>虚幻</v>
      </c>
      <c r="G544" s="16" t="str">
        <f t="shared" ca="1" si="111"/>
        <v>烟斗</v>
      </c>
      <c r="H544" s="16" t="str">
        <f t="shared" si="107"/>
        <v>c</v>
      </c>
      <c r="I544" s="19" t="s">
        <v>26</v>
      </c>
      <c r="J544" s="3" t="s">
        <v>43</v>
      </c>
      <c r="K544" s="16">
        <f t="shared" si="112"/>
        <v>10</v>
      </c>
      <c r="L544" s="16">
        <f t="shared" si="119"/>
        <v>6</v>
      </c>
      <c r="M544" s="16">
        <f>[1]武器表!$I544</f>
        <v>138</v>
      </c>
      <c r="N544" s="16">
        <f>[1]武器表!$J544</f>
        <v>0</v>
      </c>
      <c r="O544" s="16">
        <f>[1]武器表!$K544</f>
        <v>0</v>
      </c>
      <c r="P544" s="16">
        <f>[1]武器表!$L544</f>
        <v>0</v>
      </c>
      <c r="Q544" s="16">
        <f>[1]武器表!$M544</f>
        <v>0</v>
      </c>
      <c r="R544" s="16">
        <f>[1]武器表!$N544</f>
        <v>0</v>
      </c>
      <c r="S544" s="16">
        <f>[1]武器表!$O544</f>
        <v>0</v>
      </c>
      <c r="T544" s="16">
        <f>[1]武器表!$P544</f>
        <v>0</v>
      </c>
      <c r="U544" s="20">
        <f>[1]武器表!$Q544</f>
        <v>0</v>
      </c>
      <c r="V544" s="20">
        <f>[1]武器表!$R544</f>
        <v>0</v>
      </c>
      <c r="W544" s="20">
        <f>[1]武器表!$S544</f>
        <v>0</v>
      </c>
      <c r="X544" s="20">
        <f>[1]武器表!$AB544</f>
        <v>0</v>
      </c>
      <c r="Y544" s="16">
        <f>[1]武器表!V544</f>
        <v>0</v>
      </c>
      <c r="Z544" s="16">
        <f>[1]武器表!W544</f>
        <v>0</v>
      </c>
      <c r="AA544" s="16">
        <f>[1]武器表!X544</f>
        <v>0</v>
      </c>
      <c r="AB544" s="16">
        <f>[1]武器表!Y544</f>
        <v>0</v>
      </c>
      <c r="AC544" s="16">
        <f>[1]武器表!Z544</f>
        <v>0</v>
      </c>
      <c r="AD544" s="16">
        <f>[1]武器表!AA544</f>
        <v>0</v>
      </c>
      <c r="AE544" s="20">
        <f t="shared" si="114"/>
        <v>0</v>
      </c>
      <c r="AF544" s="20">
        <f t="shared" si="115"/>
        <v>0</v>
      </c>
      <c r="AG544" s="20">
        <f t="shared" si="116"/>
        <v>0</v>
      </c>
      <c r="AH544" s="20">
        <f t="shared" si="117"/>
        <v>0</v>
      </c>
      <c r="AI544" s="20">
        <f t="shared" si="118"/>
        <v>0</v>
      </c>
      <c r="AJ544" s="21"/>
    </row>
    <row r="545" spans="2:36" x14ac:dyDescent="0.2">
      <c r="B545" s="16">
        <v>543</v>
      </c>
      <c r="C545" s="16" t="str">
        <f t="shared" ca="1" si="108"/>
        <v>IC1104</v>
      </c>
      <c r="D545" s="16" t="str">
        <f t="shared" ca="1" si="113"/>
        <v>初级的青铜烟斗</v>
      </c>
      <c r="E545" s="16" t="str">
        <f t="shared" ca="1" si="109"/>
        <v>初级的</v>
      </c>
      <c r="F545" s="16" t="str">
        <f t="shared" ca="1" si="110"/>
        <v>青铜</v>
      </c>
      <c r="G545" s="16" t="str">
        <f t="shared" ca="1" si="111"/>
        <v>烟斗</v>
      </c>
      <c r="H545" s="16" t="str">
        <f t="shared" si="107"/>
        <v>c</v>
      </c>
      <c r="I545" s="19" t="s">
        <v>26</v>
      </c>
      <c r="J545" s="3" t="s">
        <v>43</v>
      </c>
      <c r="K545" s="16">
        <f t="shared" si="112"/>
        <v>10</v>
      </c>
      <c r="L545" s="16">
        <f t="shared" si="119"/>
        <v>7</v>
      </c>
      <c r="M545" s="16">
        <f>[1]武器表!$I545</f>
        <v>161</v>
      </c>
      <c r="N545" s="16">
        <f>[1]武器表!$J545</f>
        <v>0</v>
      </c>
      <c r="O545" s="16">
        <f>[1]武器表!$K545</f>
        <v>0</v>
      </c>
      <c r="P545" s="16">
        <f>[1]武器表!$L545</f>
        <v>0</v>
      </c>
      <c r="Q545" s="16">
        <f>[1]武器表!$M545</f>
        <v>0</v>
      </c>
      <c r="R545" s="16">
        <f>[1]武器表!$N545</f>
        <v>0</v>
      </c>
      <c r="S545" s="16">
        <f>[1]武器表!$O545</f>
        <v>0</v>
      </c>
      <c r="T545" s="16">
        <f>[1]武器表!$P545</f>
        <v>0</v>
      </c>
      <c r="U545" s="20">
        <f>[1]武器表!$Q545</f>
        <v>0</v>
      </c>
      <c r="V545" s="20">
        <f>[1]武器表!$R545</f>
        <v>0</v>
      </c>
      <c r="W545" s="20">
        <f>[1]武器表!$S545</f>
        <v>0</v>
      </c>
      <c r="X545" s="20">
        <f>[1]武器表!$AB545</f>
        <v>0</v>
      </c>
      <c r="Y545" s="16">
        <f>[1]武器表!V545</f>
        <v>0</v>
      </c>
      <c r="Z545" s="16">
        <f>[1]武器表!W545</f>
        <v>0</v>
      </c>
      <c r="AA545" s="16">
        <f>[1]武器表!X545</f>
        <v>0</v>
      </c>
      <c r="AB545" s="16">
        <f>[1]武器表!Y545</f>
        <v>0</v>
      </c>
      <c r="AC545" s="16">
        <f>[1]武器表!Z545</f>
        <v>0</v>
      </c>
      <c r="AD545" s="16">
        <f>[1]武器表!AA545</f>
        <v>0</v>
      </c>
      <c r="AE545" s="20">
        <f t="shared" si="114"/>
        <v>0</v>
      </c>
      <c r="AF545" s="20">
        <f t="shared" si="115"/>
        <v>0</v>
      </c>
      <c r="AG545" s="20">
        <f t="shared" si="116"/>
        <v>0</v>
      </c>
      <c r="AH545" s="20">
        <f t="shared" si="117"/>
        <v>0</v>
      </c>
      <c r="AI545" s="20">
        <f t="shared" si="118"/>
        <v>0</v>
      </c>
      <c r="AJ545" s="21"/>
    </row>
    <row r="546" spans="2:36" x14ac:dyDescent="0.2">
      <c r="B546" s="16">
        <v>544</v>
      </c>
      <c r="C546" s="16" t="str">
        <f t="shared" ca="1" si="108"/>
        <v>IC1113</v>
      </c>
      <c r="D546" s="16" t="str">
        <f t="shared" ca="1" si="113"/>
        <v>破旧的斯塞提烟斗</v>
      </c>
      <c r="E546" s="16" t="str">
        <f t="shared" ca="1" si="109"/>
        <v>破旧的</v>
      </c>
      <c r="F546" s="16" t="str">
        <f t="shared" ca="1" si="110"/>
        <v>斯塞提</v>
      </c>
      <c r="G546" s="16" t="str">
        <f t="shared" ca="1" si="111"/>
        <v>烟斗</v>
      </c>
      <c r="H546" s="16" t="str">
        <f t="shared" si="107"/>
        <v>c</v>
      </c>
      <c r="I546" s="19" t="s">
        <v>26</v>
      </c>
      <c r="J546" s="3" t="s">
        <v>43</v>
      </c>
      <c r="K546" s="16">
        <f t="shared" si="112"/>
        <v>10</v>
      </c>
      <c r="L546" s="16">
        <f t="shared" si="119"/>
        <v>8</v>
      </c>
      <c r="M546" s="16">
        <f>[1]武器表!$I546</f>
        <v>184</v>
      </c>
      <c r="N546" s="16">
        <f>[1]武器表!$J546</f>
        <v>0</v>
      </c>
      <c r="O546" s="16">
        <f>[1]武器表!$K546</f>
        <v>0</v>
      </c>
      <c r="P546" s="16">
        <f>[1]武器表!$L546</f>
        <v>0</v>
      </c>
      <c r="Q546" s="16">
        <f>[1]武器表!$M546</f>
        <v>0</v>
      </c>
      <c r="R546" s="16">
        <f>[1]武器表!$N546</f>
        <v>0</v>
      </c>
      <c r="S546" s="16">
        <f>[1]武器表!$O546</f>
        <v>0</v>
      </c>
      <c r="T546" s="16">
        <f>[1]武器表!$P546</f>
        <v>0</v>
      </c>
      <c r="U546" s="20">
        <f>[1]武器表!$Q546</f>
        <v>0</v>
      </c>
      <c r="V546" s="20">
        <f>[1]武器表!$R546</f>
        <v>0</v>
      </c>
      <c r="W546" s="20">
        <f>[1]武器表!$S546</f>
        <v>0</v>
      </c>
      <c r="X546" s="20">
        <f>[1]武器表!$AB546</f>
        <v>0</v>
      </c>
      <c r="Y546" s="16">
        <f>[1]武器表!V546</f>
        <v>0</v>
      </c>
      <c r="Z546" s="16">
        <f>[1]武器表!W546</f>
        <v>0</v>
      </c>
      <c r="AA546" s="16">
        <f>[1]武器表!X546</f>
        <v>0</v>
      </c>
      <c r="AB546" s="16">
        <f>[1]武器表!Y546</f>
        <v>0</v>
      </c>
      <c r="AC546" s="16">
        <f>[1]武器表!Z546</f>
        <v>0</v>
      </c>
      <c r="AD546" s="16">
        <f>[1]武器表!AA546</f>
        <v>0</v>
      </c>
      <c r="AE546" s="20">
        <f t="shared" si="114"/>
        <v>0</v>
      </c>
      <c r="AF546" s="20">
        <f t="shared" si="115"/>
        <v>0</v>
      </c>
      <c r="AG546" s="20">
        <f t="shared" si="116"/>
        <v>0</v>
      </c>
      <c r="AH546" s="20">
        <f t="shared" si="117"/>
        <v>0</v>
      </c>
      <c r="AI546" s="20">
        <f t="shared" si="118"/>
        <v>0</v>
      </c>
      <c r="AJ546" s="21"/>
    </row>
    <row r="547" spans="2:36" x14ac:dyDescent="0.2">
      <c r="B547" s="16">
        <v>545</v>
      </c>
      <c r="C547" s="16" t="str">
        <f t="shared" ca="1" si="108"/>
        <v>IC1419</v>
      </c>
      <c r="D547" s="16" t="str">
        <f t="shared" ca="1" si="113"/>
        <v>神秘的女神法球</v>
      </c>
      <c r="E547" s="16" t="str">
        <f t="shared" ca="1" si="109"/>
        <v>神秘的</v>
      </c>
      <c r="F547" s="16" t="str">
        <f t="shared" ca="1" si="110"/>
        <v>女神</v>
      </c>
      <c r="G547" s="16" t="str">
        <f t="shared" ca="1" si="111"/>
        <v>法球</v>
      </c>
      <c r="H547" s="16" t="str">
        <f t="shared" si="107"/>
        <v>s</v>
      </c>
      <c r="I547" s="19" t="s">
        <v>26</v>
      </c>
      <c r="J547" s="3" t="s">
        <v>44</v>
      </c>
      <c r="K547" s="16">
        <f t="shared" si="112"/>
        <v>10</v>
      </c>
      <c r="L547" s="16">
        <f t="shared" si="119"/>
        <v>1</v>
      </c>
      <c r="M547" s="16">
        <f>[1]武器表!$I547</f>
        <v>20</v>
      </c>
      <c r="N547" s="16">
        <f>[1]武器表!$J547</f>
        <v>10</v>
      </c>
      <c r="O547" s="16">
        <f>[1]武器表!$K547</f>
        <v>9</v>
      </c>
      <c r="P547" s="16">
        <f>[1]武器表!$L547</f>
        <v>6</v>
      </c>
      <c r="Q547" s="16">
        <f>[1]武器表!$M547</f>
        <v>7</v>
      </c>
      <c r="R547" s="16">
        <f>[1]武器表!$N547</f>
        <v>23</v>
      </c>
      <c r="S547" s="16">
        <f>[1]武器表!$O547</f>
        <v>7</v>
      </c>
      <c r="T547" s="16">
        <f>[1]武器表!$P547</f>
        <v>4</v>
      </c>
      <c r="U547" s="20">
        <f>[1]武器表!$Q547</f>
        <v>0.02</v>
      </c>
      <c r="V547" s="20">
        <f>[1]武器表!$R547</f>
        <v>1.7500000000000002E-2</v>
      </c>
      <c r="W547" s="20">
        <f>[1]武器表!$S547</f>
        <v>6.6666666666666662E-3</v>
      </c>
      <c r="X547" s="20">
        <f>[1]武器表!$AB547</f>
        <v>0.08</v>
      </c>
      <c r="Y547" s="16">
        <f>[1]武器表!V547</f>
        <v>4</v>
      </c>
      <c r="Z547" s="16">
        <f>[1]武器表!W547</f>
        <v>4</v>
      </c>
      <c r="AA547" s="16">
        <f>[1]武器表!X547</f>
        <v>3</v>
      </c>
      <c r="AB547" s="16">
        <f>[1]武器表!Y547</f>
        <v>3</v>
      </c>
      <c r="AC547" s="16">
        <f>[1]武器表!Z547</f>
        <v>4</v>
      </c>
      <c r="AD547" s="16">
        <f>[1]武器表!AA547</f>
        <v>5</v>
      </c>
      <c r="AE547" s="20">
        <f t="shared" si="114"/>
        <v>6.4000000000000001E-2</v>
      </c>
      <c r="AF547" s="20">
        <f t="shared" si="115"/>
        <v>6.4000000000000001E-2</v>
      </c>
      <c r="AG547" s="20">
        <f t="shared" si="116"/>
        <v>6.4000000000000001E-2</v>
      </c>
      <c r="AH547" s="20">
        <f t="shared" si="117"/>
        <v>6.4000000000000001E-2</v>
      </c>
      <c r="AI547" s="20">
        <f t="shared" si="118"/>
        <v>6.4000000000000001E-2</v>
      </c>
      <c r="AJ547" s="21"/>
    </row>
    <row r="548" spans="2:36" x14ac:dyDescent="0.2">
      <c r="B548" s="16">
        <v>546</v>
      </c>
      <c r="C548" s="16" t="str">
        <f t="shared" ca="1" si="108"/>
        <v>IC1417</v>
      </c>
      <c r="D548" s="16" t="str">
        <f t="shared" ca="1" si="113"/>
        <v>神奇的精钢球</v>
      </c>
      <c r="E548" s="16" t="str">
        <f t="shared" ca="1" si="109"/>
        <v>神奇的</v>
      </c>
      <c r="F548" s="16" t="str">
        <f t="shared" ca="1" si="110"/>
        <v>精钢</v>
      </c>
      <c r="G548" s="16" t="str">
        <f t="shared" ca="1" si="111"/>
        <v>球</v>
      </c>
      <c r="H548" s="16" t="str">
        <f t="shared" si="107"/>
        <v>s</v>
      </c>
      <c r="I548" s="19" t="s">
        <v>26</v>
      </c>
      <c r="J548" s="3" t="s">
        <v>44</v>
      </c>
      <c r="K548" s="16">
        <f t="shared" si="112"/>
        <v>10</v>
      </c>
      <c r="L548" s="16">
        <f t="shared" si="119"/>
        <v>2</v>
      </c>
      <c r="M548" s="16">
        <f>[1]武器表!$I548</f>
        <v>40</v>
      </c>
      <c r="N548" s="16">
        <f>[1]武器表!$J548</f>
        <v>21</v>
      </c>
      <c r="O548" s="16">
        <f>[1]武器表!$K548</f>
        <v>18</v>
      </c>
      <c r="P548" s="16">
        <f>[1]武器表!$L548</f>
        <v>12</v>
      </c>
      <c r="Q548" s="16">
        <f>[1]武器表!$M548</f>
        <v>14</v>
      </c>
      <c r="R548" s="16">
        <f>[1]武器表!$N548</f>
        <v>46</v>
      </c>
      <c r="S548" s="16">
        <f>[1]武器表!$O548</f>
        <v>13</v>
      </c>
      <c r="T548" s="16">
        <f>[1]武器表!$P548</f>
        <v>8</v>
      </c>
      <c r="U548" s="20">
        <f>[1]武器表!$Q548</f>
        <v>0.04</v>
      </c>
      <c r="V548" s="20">
        <f>[1]武器表!$R548</f>
        <v>3.2500000000000001E-2</v>
      </c>
      <c r="W548" s="20">
        <f>[1]武器表!$S548</f>
        <v>1.3333333333333332E-2</v>
      </c>
      <c r="X548" s="20">
        <f>[1]武器表!$AB548</f>
        <v>0.11466666666666667</v>
      </c>
      <c r="Y548" s="16">
        <f>[1]武器表!V548</f>
        <v>8</v>
      </c>
      <c r="Z548" s="16">
        <f>[1]武器表!W548</f>
        <v>8</v>
      </c>
      <c r="AA548" s="16">
        <f>[1]武器表!X548</f>
        <v>5</v>
      </c>
      <c r="AB548" s="16">
        <f>[1]武器表!Y548</f>
        <v>7</v>
      </c>
      <c r="AC548" s="16">
        <f>[1]武器表!Z548</f>
        <v>9</v>
      </c>
      <c r="AD548" s="16">
        <f>[1]武器表!AA548</f>
        <v>10</v>
      </c>
      <c r="AE548" s="20">
        <f t="shared" si="114"/>
        <v>9.1733333333333333E-2</v>
      </c>
      <c r="AF548" s="20">
        <f t="shared" si="115"/>
        <v>9.1733333333333333E-2</v>
      </c>
      <c r="AG548" s="20">
        <f t="shared" si="116"/>
        <v>9.1733333333333333E-2</v>
      </c>
      <c r="AH548" s="20">
        <f t="shared" si="117"/>
        <v>9.1733333333333333E-2</v>
      </c>
      <c r="AI548" s="20">
        <f t="shared" si="118"/>
        <v>9.1733333333333333E-2</v>
      </c>
      <c r="AJ548" s="21"/>
    </row>
    <row r="549" spans="2:36" x14ac:dyDescent="0.2">
      <c r="B549" s="16">
        <v>547</v>
      </c>
      <c r="C549" s="16" t="str">
        <f t="shared" ca="1" si="108"/>
        <v>IC1415</v>
      </c>
      <c r="D549" s="16" t="str">
        <f t="shared" ca="1" si="113"/>
        <v>传说的女神球</v>
      </c>
      <c r="E549" s="16" t="str">
        <f t="shared" ca="1" si="109"/>
        <v>传说的</v>
      </c>
      <c r="F549" s="16" t="str">
        <f t="shared" ca="1" si="110"/>
        <v>女神</v>
      </c>
      <c r="G549" s="16" t="str">
        <f t="shared" ca="1" si="111"/>
        <v>球</v>
      </c>
      <c r="H549" s="16" t="str">
        <f t="shared" ref="H549:H612" si="120">H517</f>
        <v>s</v>
      </c>
      <c r="I549" s="19" t="s">
        <v>26</v>
      </c>
      <c r="J549" s="3" t="s">
        <v>44</v>
      </c>
      <c r="K549" s="16">
        <f t="shared" si="112"/>
        <v>10</v>
      </c>
      <c r="L549" s="16">
        <f t="shared" si="119"/>
        <v>3</v>
      </c>
      <c r="M549" s="16">
        <f>[1]武器表!$I549</f>
        <v>61</v>
      </c>
      <c r="N549" s="16">
        <f>[1]武器表!$J549</f>
        <v>31</v>
      </c>
      <c r="O549" s="16">
        <f>[1]武器表!$K549</f>
        <v>28</v>
      </c>
      <c r="P549" s="16">
        <f>[1]武器表!$L549</f>
        <v>19</v>
      </c>
      <c r="Q549" s="16">
        <f>[1]武器表!$M549</f>
        <v>21</v>
      </c>
      <c r="R549" s="16">
        <f>[1]武器表!$N549</f>
        <v>69</v>
      </c>
      <c r="S549" s="16">
        <f>[1]武器表!$O549</f>
        <v>20</v>
      </c>
      <c r="T549" s="16">
        <f>[1]武器表!$P549</f>
        <v>12</v>
      </c>
      <c r="U549" s="20">
        <f>[1]武器表!$Q549</f>
        <v>0.06</v>
      </c>
      <c r="V549" s="20">
        <f>[1]武器表!$R549</f>
        <v>0.05</v>
      </c>
      <c r="W549" s="20">
        <f>[1]武器表!$S549</f>
        <v>0.02</v>
      </c>
      <c r="X549" s="20">
        <f>[1]武器表!$AB549</f>
        <v>0.17399999999999999</v>
      </c>
      <c r="Y549" s="16">
        <f>[1]武器表!V549</f>
        <v>12</v>
      </c>
      <c r="Z549" s="16">
        <f>[1]武器表!W549</f>
        <v>12</v>
      </c>
      <c r="AA549" s="16">
        <f>[1]武器表!X549</f>
        <v>8</v>
      </c>
      <c r="AB549" s="16">
        <f>[1]武器表!Y549</f>
        <v>10</v>
      </c>
      <c r="AC549" s="16">
        <f>[1]武器表!Z549</f>
        <v>13</v>
      </c>
      <c r="AD549" s="16">
        <f>[1]武器表!AA549</f>
        <v>15</v>
      </c>
      <c r="AE549" s="20">
        <f t="shared" si="114"/>
        <v>0.13919999999999999</v>
      </c>
      <c r="AF549" s="20">
        <f t="shared" si="115"/>
        <v>0.13919999999999999</v>
      </c>
      <c r="AG549" s="20">
        <f t="shared" si="116"/>
        <v>0.13919999999999999</v>
      </c>
      <c r="AH549" s="20">
        <f t="shared" si="117"/>
        <v>0.13919999999999999</v>
      </c>
      <c r="AI549" s="20">
        <f t="shared" si="118"/>
        <v>0.13919999999999999</v>
      </c>
      <c r="AJ549" s="21"/>
    </row>
    <row r="550" spans="2:36" x14ac:dyDescent="0.2">
      <c r="B550" s="16">
        <v>548</v>
      </c>
      <c r="C550" s="16" t="str">
        <f t="shared" ca="1" si="108"/>
        <v>IC1417</v>
      </c>
      <c r="D550" s="16" t="str">
        <f t="shared" ca="1" si="113"/>
        <v>神秘的忏悔球</v>
      </c>
      <c r="E550" s="16" t="str">
        <f t="shared" ca="1" si="109"/>
        <v>神秘的</v>
      </c>
      <c r="F550" s="16" t="str">
        <f t="shared" ca="1" si="110"/>
        <v>忏悔</v>
      </c>
      <c r="G550" s="16" t="str">
        <f t="shared" ca="1" si="111"/>
        <v>球</v>
      </c>
      <c r="H550" s="16" t="str">
        <f t="shared" si="120"/>
        <v>s</v>
      </c>
      <c r="I550" s="19" t="s">
        <v>26</v>
      </c>
      <c r="J550" s="3" t="s">
        <v>44</v>
      </c>
      <c r="K550" s="16">
        <f t="shared" si="112"/>
        <v>10</v>
      </c>
      <c r="L550" s="16">
        <f t="shared" si="119"/>
        <v>4</v>
      </c>
      <c r="M550" s="16">
        <f>[1]武器表!$I550</f>
        <v>81</v>
      </c>
      <c r="N550" s="16">
        <f>[1]武器表!$J550</f>
        <v>41</v>
      </c>
      <c r="O550" s="16">
        <f>[1]武器表!$K550</f>
        <v>37</v>
      </c>
      <c r="P550" s="16">
        <f>[1]武器表!$L550</f>
        <v>25</v>
      </c>
      <c r="Q550" s="16">
        <f>[1]武器表!$M550</f>
        <v>28</v>
      </c>
      <c r="R550" s="16">
        <f>[1]武器表!$N550</f>
        <v>92</v>
      </c>
      <c r="S550" s="16">
        <f>[1]武器表!$O550</f>
        <v>26</v>
      </c>
      <c r="T550" s="16">
        <f>[1]武器表!$P550</f>
        <v>15</v>
      </c>
      <c r="U550" s="20">
        <f>[1]武器表!$Q550</f>
        <v>7.4999999999999997E-2</v>
      </c>
      <c r="V550" s="20">
        <f>[1]武器表!$R550</f>
        <v>6.5000000000000002E-2</v>
      </c>
      <c r="W550" s="20">
        <f>[1]武器表!$S550</f>
        <v>2.5000000000000001E-2</v>
      </c>
      <c r="X550" s="20">
        <f>[1]武器表!$AB550</f>
        <v>0.23</v>
      </c>
      <c r="Y550" s="16">
        <f>[1]武器表!V550</f>
        <v>15</v>
      </c>
      <c r="Z550" s="16">
        <f>[1]武器表!W550</f>
        <v>15</v>
      </c>
      <c r="AA550" s="16">
        <f>[1]武器表!X550</f>
        <v>11</v>
      </c>
      <c r="AB550" s="16">
        <f>[1]武器表!Y550</f>
        <v>13</v>
      </c>
      <c r="AC550" s="16">
        <f>[1]武器表!Z550</f>
        <v>18</v>
      </c>
      <c r="AD550" s="16">
        <f>[1]武器表!AA550</f>
        <v>20</v>
      </c>
      <c r="AE550" s="20">
        <f t="shared" si="114"/>
        <v>0.18400000000000002</v>
      </c>
      <c r="AF550" s="20">
        <f t="shared" si="115"/>
        <v>0.18400000000000002</v>
      </c>
      <c r="AG550" s="20">
        <f t="shared" si="116"/>
        <v>0.18400000000000002</v>
      </c>
      <c r="AH550" s="20">
        <f t="shared" si="117"/>
        <v>0.18400000000000002</v>
      </c>
      <c r="AI550" s="20">
        <f t="shared" si="118"/>
        <v>0.18400000000000002</v>
      </c>
      <c r="AJ550" s="21"/>
    </row>
    <row r="551" spans="2:36" x14ac:dyDescent="0.2">
      <c r="B551" s="16">
        <v>549</v>
      </c>
      <c r="C551" s="16" t="str">
        <f t="shared" ca="1" si="108"/>
        <v>IC1419</v>
      </c>
      <c r="D551" s="16" t="str">
        <f t="shared" ca="1" si="113"/>
        <v>神秘的玄铁球</v>
      </c>
      <c r="E551" s="16" t="str">
        <f t="shared" ca="1" si="109"/>
        <v>神秘的</v>
      </c>
      <c r="F551" s="16" t="str">
        <f t="shared" ca="1" si="110"/>
        <v>玄铁</v>
      </c>
      <c r="G551" s="16" t="str">
        <f t="shared" ca="1" si="111"/>
        <v>球</v>
      </c>
      <c r="H551" s="16" t="str">
        <f t="shared" si="120"/>
        <v>s</v>
      </c>
      <c r="I551" s="19" t="s">
        <v>26</v>
      </c>
      <c r="J551" s="3" t="s">
        <v>44</v>
      </c>
      <c r="K551" s="16">
        <f t="shared" si="112"/>
        <v>10</v>
      </c>
      <c r="L551" s="16">
        <f t="shared" si="119"/>
        <v>5</v>
      </c>
      <c r="M551" s="16">
        <f>[1]武器表!$I551</f>
        <v>101</v>
      </c>
      <c r="N551" s="16">
        <f>[1]武器表!$J551</f>
        <v>52</v>
      </c>
      <c r="O551" s="16">
        <f>[1]武器表!$K551</f>
        <v>46</v>
      </c>
      <c r="P551" s="16">
        <f>[1]武器表!$L551</f>
        <v>31</v>
      </c>
      <c r="Q551" s="16">
        <f>[1]武器表!$M551</f>
        <v>35</v>
      </c>
      <c r="R551" s="16">
        <f>[1]武器表!$N551</f>
        <v>115</v>
      </c>
      <c r="S551" s="16">
        <f>[1]武器表!$O551</f>
        <v>33</v>
      </c>
      <c r="T551" s="16">
        <f>[1]武器表!$P551</f>
        <v>19</v>
      </c>
      <c r="U551" s="20">
        <f>[1]武器表!$Q551</f>
        <v>9.5000000000000001E-2</v>
      </c>
      <c r="V551" s="20">
        <f>[1]武器表!$R551</f>
        <v>8.2500000000000004E-2</v>
      </c>
      <c r="W551" s="20">
        <f>[1]武器表!$S551</f>
        <v>3.1666666666666662E-2</v>
      </c>
      <c r="X551" s="20">
        <f>[1]武器表!$AB551</f>
        <v>0.28800000000000003</v>
      </c>
      <c r="Y551" s="16">
        <f>[1]武器表!V551</f>
        <v>19</v>
      </c>
      <c r="Z551" s="16">
        <f>[1]武器表!W551</f>
        <v>19</v>
      </c>
      <c r="AA551" s="16">
        <f>[1]武器表!X551</f>
        <v>13</v>
      </c>
      <c r="AB551" s="16">
        <f>[1]武器表!Y551</f>
        <v>16</v>
      </c>
      <c r="AC551" s="16">
        <f>[1]武器表!Z551</f>
        <v>22</v>
      </c>
      <c r="AD551" s="16">
        <f>[1]武器表!AA551</f>
        <v>25</v>
      </c>
      <c r="AE551" s="20">
        <f t="shared" si="114"/>
        <v>0.23040000000000005</v>
      </c>
      <c r="AF551" s="20">
        <f t="shared" si="115"/>
        <v>0.23040000000000005</v>
      </c>
      <c r="AG551" s="20">
        <f t="shared" si="116"/>
        <v>0.23040000000000005</v>
      </c>
      <c r="AH551" s="20">
        <f t="shared" si="117"/>
        <v>0.23040000000000005</v>
      </c>
      <c r="AI551" s="20">
        <f t="shared" si="118"/>
        <v>0.23040000000000005</v>
      </c>
      <c r="AJ551" s="21"/>
    </row>
    <row r="552" spans="2:36" x14ac:dyDescent="0.2">
      <c r="B552" s="16">
        <v>550</v>
      </c>
      <c r="C552" s="16" t="str">
        <f t="shared" ca="1" si="108"/>
        <v>IC1400</v>
      </c>
      <c r="D552" s="16" t="str">
        <f t="shared" ca="1" si="113"/>
        <v>神秘的忏悔法球</v>
      </c>
      <c r="E552" s="16" t="str">
        <f t="shared" ca="1" si="109"/>
        <v>神秘的</v>
      </c>
      <c r="F552" s="16" t="str">
        <f t="shared" ca="1" si="110"/>
        <v>忏悔</v>
      </c>
      <c r="G552" s="16" t="str">
        <f t="shared" ca="1" si="111"/>
        <v>法球</v>
      </c>
      <c r="H552" s="16" t="str">
        <f t="shared" si="120"/>
        <v>s</v>
      </c>
      <c r="I552" s="19" t="s">
        <v>26</v>
      </c>
      <c r="J552" s="3" t="s">
        <v>44</v>
      </c>
      <c r="K552" s="16">
        <f t="shared" si="112"/>
        <v>10</v>
      </c>
      <c r="L552" s="16">
        <f t="shared" si="119"/>
        <v>6</v>
      </c>
      <c r="M552" s="16">
        <f>[1]武器表!$I552</f>
        <v>121</v>
      </c>
      <c r="N552" s="16">
        <f>[1]武器表!$J552</f>
        <v>62</v>
      </c>
      <c r="O552" s="16">
        <f>[1]武器表!$K552</f>
        <v>55</v>
      </c>
      <c r="P552" s="16">
        <f>[1]武器表!$L552</f>
        <v>37</v>
      </c>
      <c r="Q552" s="16">
        <f>[1]武器表!$M552</f>
        <v>41</v>
      </c>
      <c r="R552" s="16">
        <f>[1]武器表!$N552</f>
        <v>138</v>
      </c>
      <c r="S552" s="16">
        <f>[1]武器表!$O552</f>
        <v>40</v>
      </c>
      <c r="T552" s="16">
        <f>[1]武器表!$P552</f>
        <v>23</v>
      </c>
      <c r="U552" s="20">
        <f>[1]武器表!$Q552</f>
        <v>0.115</v>
      </c>
      <c r="V552" s="20">
        <f>[1]武器表!$R552</f>
        <v>0.1</v>
      </c>
      <c r="W552" s="20">
        <f>[1]武器表!$S552</f>
        <v>3.8333333333333337E-2</v>
      </c>
      <c r="X552" s="20">
        <f>[1]武器表!$AB552</f>
        <v>0.34466666666666668</v>
      </c>
      <c r="Y552" s="16">
        <f>[1]武器表!V552</f>
        <v>23</v>
      </c>
      <c r="Z552" s="16">
        <f>[1]武器表!W552</f>
        <v>23</v>
      </c>
      <c r="AA552" s="16">
        <f>[1]武器表!X552</f>
        <v>16</v>
      </c>
      <c r="AB552" s="16">
        <f>[1]武器表!Y552</f>
        <v>20</v>
      </c>
      <c r="AC552" s="16">
        <f>[1]武器表!Z552</f>
        <v>26</v>
      </c>
      <c r="AD552" s="16">
        <f>[1]武器表!AA552</f>
        <v>30</v>
      </c>
      <c r="AE552" s="20">
        <f t="shared" si="114"/>
        <v>0.27573333333333333</v>
      </c>
      <c r="AF552" s="20">
        <f t="shared" si="115"/>
        <v>0.27573333333333333</v>
      </c>
      <c r="AG552" s="20">
        <f t="shared" si="116"/>
        <v>0.27573333333333333</v>
      </c>
      <c r="AH552" s="20">
        <f t="shared" si="117"/>
        <v>0.27573333333333333</v>
      </c>
      <c r="AI552" s="20">
        <f t="shared" si="118"/>
        <v>0.27573333333333333</v>
      </c>
      <c r="AJ552" s="21"/>
    </row>
    <row r="553" spans="2:36" x14ac:dyDescent="0.2">
      <c r="B553" s="16">
        <v>551</v>
      </c>
      <c r="C553" s="16" t="str">
        <f t="shared" ca="1" si="108"/>
        <v>IC1400</v>
      </c>
      <c r="D553" s="16" t="str">
        <f t="shared" ca="1" si="113"/>
        <v>神奇的虚幻法球</v>
      </c>
      <c r="E553" s="16" t="str">
        <f t="shared" ca="1" si="109"/>
        <v>神奇的</v>
      </c>
      <c r="F553" s="16" t="str">
        <f t="shared" ca="1" si="110"/>
        <v>虚幻</v>
      </c>
      <c r="G553" s="16" t="str">
        <f t="shared" ca="1" si="111"/>
        <v>法球</v>
      </c>
      <c r="H553" s="16" t="str">
        <f t="shared" si="120"/>
        <v>s</v>
      </c>
      <c r="I553" s="19" t="s">
        <v>26</v>
      </c>
      <c r="J553" s="3" t="s">
        <v>44</v>
      </c>
      <c r="K553" s="16">
        <f t="shared" si="112"/>
        <v>10</v>
      </c>
      <c r="L553" s="16">
        <f t="shared" si="119"/>
        <v>7</v>
      </c>
      <c r="M553" s="16">
        <f>[1]武器表!$I553</f>
        <v>142</v>
      </c>
      <c r="N553" s="16">
        <f>[1]武器表!$J553</f>
        <v>73</v>
      </c>
      <c r="O553" s="16">
        <f>[1]武器表!$K553</f>
        <v>65</v>
      </c>
      <c r="P553" s="16">
        <f>[1]武器表!$L553</f>
        <v>44</v>
      </c>
      <c r="Q553" s="16">
        <f>[1]武器表!$M553</f>
        <v>48</v>
      </c>
      <c r="R553" s="16">
        <f>[1]武器表!$N553</f>
        <v>161</v>
      </c>
      <c r="S553" s="16">
        <f>[1]武器表!$O553</f>
        <v>46</v>
      </c>
      <c r="T553" s="16">
        <f>[1]武器表!$P553</f>
        <v>27</v>
      </c>
      <c r="U553" s="20">
        <f>[1]武器表!$Q553</f>
        <v>0.13500000000000001</v>
      </c>
      <c r="V553" s="20">
        <f>[1]武器表!$R553</f>
        <v>0.115</v>
      </c>
      <c r="W553" s="20">
        <f>[1]武器表!$S553</f>
        <v>4.4999999999999998E-2</v>
      </c>
      <c r="X553" s="20">
        <f>[1]武器表!$AB553</f>
        <v>0.40399999999999997</v>
      </c>
      <c r="Y553" s="16">
        <f>[1]武器表!V553</f>
        <v>27</v>
      </c>
      <c r="Z553" s="16">
        <f>[1]武器表!W553</f>
        <v>27</v>
      </c>
      <c r="AA553" s="16">
        <f>[1]武器表!X553</f>
        <v>19</v>
      </c>
      <c r="AB553" s="16">
        <f>[1]武器表!Y553</f>
        <v>23</v>
      </c>
      <c r="AC553" s="16">
        <f>[1]武器表!Z553</f>
        <v>31</v>
      </c>
      <c r="AD553" s="16">
        <f>[1]武器表!AA553</f>
        <v>35</v>
      </c>
      <c r="AE553" s="20">
        <f t="shared" si="114"/>
        <v>0.32319999999999999</v>
      </c>
      <c r="AF553" s="20">
        <f t="shared" si="115"/>
        <v>0.32319999999999999</v>
      </c>
      <c r="AG553" s="20">
        <f t="shared" si="116"/>
        <v>0.32319999999999999</v>
      </c>
      <c r="AH553" s="20">
        <f t="shared" si="117"/>
        <v>0.32319999999999999</v>
      </c>
      <c r="AI553" s="20">
        <f t="shared" si="118"/>
        <v>0.32319999999999999</v>
      </c>
      <c r="AJ553" s="21"/>
    </row>
    <row r="554" spans="2:36" x14ac:dyDescent="0.2">
      <c r="B554" s="16">
        <v>552</v>
      </c>
      <c r="C554" s="16" t="str">
        <f t="shared" ca="1" si="108"/>
        <v>IC1417</v>
      </c>
      <c r="D554" s="16" t="str">
        <f t="shared" ca="1" si="113"/>
        <v>传说的女神法球</v>
      </c>
      <c r="E554" s="16" t="str">
        <f t="shared" ca="1" si="109"/>
        <v>传说的</v>
      </c>
      <c r="F554" s="16" t="str">
        <f t="shared" ca="1" si="110"/>
        <v>女神</v>
      </c>
      <c r="G554" s="16" t="str">
        <f t="shared" ca="1" si="111"/>
        <v>法球</v>
      </c>
      <c r="H554" s="16" t="str">
        <f t="shared" si="120"/>
        <v>s</v>
      </c>
      <c r="I554" s="19" t="s">
        <v>26</v>
      </c>
      <c r="J554" s="3" t="s">
        <v>44</v>
      </c>
      <c r="K554" s="16">
        <f t="shared" si="112"/>
        <v>10</v>
      </c>
      <c r="L554" s="16">
        <f t="shared" si="119"/>
        <v>8</v>
      </c>
      <c r="M554" s="16">
        <f>[1]武器表!$I554</f>
        <v>162</v>
      </c>
      <c r="N554" s="16">
        <f>[1]武器表!$J554</f>
        <v>83</v>
      </c>
      <c r="O554" s="16">
        <f>[1]武器表!$K554</f>
        <v>74</v>
      </c>
      <c r="P554" s="16">
        <f>[1]武器表!$L554</f>
        <v>50</v>
      </c>
      <c r="Q554" s="16">
        <f>[1]武器表!$M554</f>
        <v>55</v>
      </c>
      <c r="R554" s="16">
        <f>[1]武器表!$N554</f>
        <v>184</v>
      </c>
      <c r="S554" s="16">
        <f>[1]武器表!$O554</f>
        <v>53</v>
      </c>
      <c r="T554" s="16">
        <f>[1]武器表!$P554</f>
        <v>31</v>
      </c>
      <c r="U554" s="20">
        <f>[1]武器表!$Q554</f>
        <v>0.155</v>
      </c>
      <c r="V554" s="20">
        <f>[1]武器表!$R554</f>
        <v>0.13250000000000001</v>
      </c>
      <c r="W554" s="20">
        <f>[1]武器表!$S554</f>
        <v>5.1666666666666666E-2</v>
      </c>
      <c r="X554" s="20">
        <f>[1]武器表!$AB554</f>
        <v>0.46133333333333332</v>
      </c>
      <c r="Y554" s="16">
        <f>[1]武器表!V554</f>
        <v>31</v>
      </c>
      <c r="Z554" s="16">
        <f>[1]武器表!W554</f>
        <v>31</v>
      </c>
      <c r="AA554" s="16">
        <f>[1]武器表!X554</f>
        <v>22</v>
      </c>
      <c r="AB554" s="16">
        <f>[1]武器表!Y554</f>
        <v>26</v>
      </c>
      <c r="AC554" s="16">
        <f>[1]武器表!Z554</f>
        <v>35</v>
      </c>
      <c r="AD554" s="16">
        <f>[1]武器表!AA554</f>
        <v>40</v>
      </c>
      <c r="AE554" s="20">
        <f t="shared" si="114"/>
        <v>0.36906666666666665</v>
      </c>
      <c r="AF554" s="20">
        <f t="shared" si="115"/>
        <v>0.36906666666666665</v>
      </c>
      <c r="AG554" s="20">
        <f t="shared" si="116"/>
        <v>0.36906666666666665</v>
      </c>
      <c r="AH554" s="20">
        <f t="shared" si="117"/>
        <v>0.36906666666666665</v>
      </c>
      <c r="AI554" s="20">
        <f t="shared" si="118"/>
        <v>0.36906666666666665</v>
      </c>
      <c r="AJ554" s="21"/>
    </row>
    <row r="555" spans="2:36" x14ac:dyDescent="0.2">
      <c r="B555" s="16">
        <v>553</v>
      </c>
      <c r="C555" s="16" t="str">
        <f t="shared" ca="1" si="108"/>
        <v>IC1407</v>
      </c>
      <c r="D555" s="16" t="str">
        <f t="shared" ca="1" si="113"/>
        <v>闪耀的遗迹球</v>
      </c>
      <c r="E555" s="16" t="str">
        <f t="shared" ca="1" si="109"/>
        <v>闪耀的</v>
      </c>
      <c r="F555" s="16" t="str">
        <f t="shared" ca="1" si="110"/>
        <v>遗迹</v>
      </c>
      <c r="G555" s="16" t="str">
        <f t="shared" ca="1" si="111"/>
        <v>球</v>
      </c>
      <c r="H555" s="16" t="str">
        <f t="shared" si="120"/>
        <v>a</v>
      </c>
      <c r="I555" s="19" t="s">
        <v>26</v>
      </c>
      <c r="J555" s="3" t="s">
        <v>44</v>
      </c>
      <c r="K555" s="16">
        <f t="shared" si="112"/>
        <v>10</v>
      </c>
      <c r="L555" s="16">
        <f t="shared" si="119"/>
        <v>1</v>
      </c>
      <c r="M555" s="16">
        <f>[1]武器表!$I555</f>
        <v>18</v>
      </c>
      <c r="N555" s="16">
        <f>[1]武器表!$J555</f>
        <v>8</v>
      </c>
      <c r="O555" s="16">
        <f>[1]武器表!$K555</f>
        <v>7</v>
      </c>
      <c r="P555" s="16">
        <f>[1]武器表!$L555</f>
        <v>5</v>
      </c>
      <c r="Q555" s="16">
        <f>[1]武器表!$M555</f>
        <v>5</v>
      </c>
      <c r="R555" s="16">
        <f>[1]武器表!$N555</f>
        <v>17</v>
      </c>
      <c r="S555" s="16">
        <f>[1]武器表!$O555</f>
        <v>5</v>
      </c>
      <c r="T555" s="16">
        <f>[1]武器表!$P555</f>
        <v>3</v>
      </c>
      <c r="U555" s="20">
        <f>[1]武器表!$Q555</f>
        <v>1.4999999999999999E-2</v>
      </c>
      <c r="V555" s="20">
        <f>[1]武器表!$R555</f>
        <v>1.2500000000000001E-2</v>
      </c>
      <c r="W555" s="20">
        <f>[1]武器表!$S555</f>
        <v>5.0000000000000001E-3</v>
      </c>
      <c r="X555" s="20">
        <f>[1]武器表!$AB555</f>
        <v>0.08</v>
      </c>
      <c r="Y555" s="16">
        <f>[1]武器表!V555</f>
        <v>3</v>
      </c>
      <c r="Z555" s="16">
        <f>[1]武器表!W555</f>
        <v>3</v>
      </c>
      <c r="AA555" s="16">
        <f>[1]武器表!X555</f>
        <v>2</v>
      </c>
      <c r="AB555" s="16">
        <f>[1]武器表!Y555</f>
        <v>2</v>
      </c>
      <c r="AC555" s="16">
        <f>[1]武器表!Z555</f>
        <v>3</v>
      </c>
      <c r="AD555" s="16">
        <f>[1]武器表!AA555</f>
        <v>4</v>
      </c>
      <c r="AE555" s="20">
        <f t="shared" si="114"/>
        <v>6.4000000000000001E-2</v>
      </c>
      <c r="AF555" s="20">
        <f t="shared" si="115"/>
        <v>6.4000000000000001E-2</v>
      </c>
      <c r="AG555" s="20">
        <f t="shared" si="116"/>
        <v>6.4000000000000001E-2</v>
      </c>
      <c r="AH555" s="20">
        <f t="shared" si="117"/>
        <v>6.4000000000000001E-2</v>
      </c>
      <c r="AI555" s="20">
        <f t="shared" si="118"/>
        <v>6.4000000000000001E-2</v>
      </c>
      <c r="AJ555" s="21"/>
    </row>
    <row r="556" spans="2:36" x14ac:dyDescent="0.2">
      <c r="B556" s="16">
        <v>554</v>
      </c>
      <c r="C556" s="16" t="str">
        <f t="shared" ca="1" si="108"/>
        <v>IC1417</v>
      </c>
      <c r="D556" s="16" t="str">
        <f t="shared" ca="1" si="113"/>
        <v>犀利的魔王法球</v>
      </c>
      <c r="E556" s="16" t="str">
        <f t="shared" ca="1" si="109"/>
        <v>犀利的</v>
      </c>
      <c r="F556" s="16" t="str">
        <f t="shared" ca="1" si="110"/>
        <v>魔王</v>
      </c>
      <c r="G556" s="16" t="str">
        <f t="shared" ca="1" si="111"/>
        <v>法球</v>
      </c>
      <c r="H556" s="16" t="str">
        <f t="shared" si="120"/>
        <v>a</v>
      </c>
      <c r="I556" s="19" t="s">
        <v>26</v>
      </c>
      <c r="J556" s="3" t="s">
        <v>44</v>
      </c>
      <c r="K556" s="16">
        <f t="shared" si="112"/>
        <v>10</v>
      </c>
      <c r="L556" s="16">
        <f t="shared" si="119"/>
        <v>2</v>
      </c>
      <c r="M556" s="16">
        <f>[1]武器表!$I556</f>
        <v>36</v>
      </c>
      <c r="N556" s="16">
        <f>[1]武器表!$J556</f>
        <v>16</v>
      </c>
      <c r="O556" s="16">
        <f>[1]武器表!$K556</f>
        <v>14</v>
      </c>
      <c r="P556" s="16">
        <f>[1]武器表!$L556</f>
        <v>9</v>
      </c>
      <c r="Q556" s="16">
        <f>[1]武器表!$M556</f>
        <v>10</v>
      </c>
      <c r="R556" s="16">
        <f>[1]武器表!$N556</f>
        <v>35</v>
      </c>
      <c r="S556" s="16">
        <f>[1]武器表!$O556</f>
        <v>10</v>
      </c>
      <c r="T556" s="16">
        <f>[1]武器表!$P556</f>
        <v>6</v>
      </c>
      <c r="U556" s="20">
        <f>[1]武器表!$Q556</f>
        <v>0.03</v>
      </c>
      <c r="V556" s="20">
        <f>[1]武器表!$R556</f>
        <v>2.5000000000000001E-2</v>
      </c>
      <c r="W556" s="20">
        <f>[1]武器表!$S556</f>
        <v>0.01</v>
      </c>
      <c r="X556" s="20">
        <f>[1]武器表!$AB556</f>
        <v>9.0666666666666659E-2</v>
      </c>
      <c r="Y556" s="16">
        <f>[1]武器表!V556</f>
        <v>6</v>
      </c>
      <c r="Z556" s="16">
        <f>[1]武器表!W556</f>
        <v>6</v>
      </c>
      <c r="AA556" s="16">
        <f>[1]武器表!X556</f>
        <v>4</v>
      </c>
      <c r="AB556" s="16">
        <f>[1]武器表!Y556</f>
        <v>5</v>
      </c>
      <c r="AC556" s="16">
        <f>[1]武器表!Z556</f>
        <v>7</v>
      </c>
      <c r="AD556" s="16">
        <f>[1]武器表!AA556</f>
        <v>7</v>
      </c>
      <c r="AE556" s="20">
        <f t="shared" si="114"/>
        <v>7.2533333333333325E-2</v>
      </c>
      <c r="AF556" s="20">
        <f t="shared" si="115"/>
        <v>7.2533333333333325E-2</v>
      </c>
      <c r="AG556" s="20">
        <f t="shared" si="116"/>
        <v>7.2533333333333325E-2</v>
      </c>
      <c r="AH556" s="20">
        <f t="shared" si="117"/>
        <v>7.2533333333333325E-2</v>
      </c>
      <c r="AI556" s="20">
        <f t="shared" si="118"/>
        <v>7.2533333333333325E-2</v>
      </c>
      <c r="AJ556" s="21"/>
    </row>
    <row r="557" spans="2:36" x14ac:dyDescent="0.2">
      <c r="B557" s="16">
        <v>555</v>
      </c>
      <c r="C557" s="16" t="str">
        <f t="shared" ca="1" si="108"/>
        <v>IC1400</v>
      </c>
      <c r="D557" s="16" t="str">
        <f t="shared" ca="1" si="113"/>
        <v>精致的玄铁球</v>
      </c>
      <c r="E557" s="16" t="str">
        <f t="shared" ca="1" si="109"/>
        <v>精致的</v>
      </c>
      <c r="F557" s="16" t="str">
        <f t="shared" ca="1" si="110"/>
        <v>玄铁</v>
      </c>
      <c r="G557" s="16" t="str">
        <f t="shared" ca="1" si="111"/>
        <v>球</v>
      </c>
      <c r="H557" s="16" t="str">
        <f t="shared" si="120"/>
        <v>a</v>
      </c>
      <c r="I557" s="19" t="s">
        <v>26</v>
      </c>
      <c r="J557" s="3" t="s">
        <v>44</v>
      </c>
      <c r="K557" s="16">
        <f t="shared" si="112"/>
        <v>10</v>
      </c>
      <c r="L557" s="16">
        <f t="shared" si="119"/>
        <v>3</v>
      </c>
      <c r="M557" s="16">
        <f>[1]武器表!$I557</f>
        <v>54</v>
      </c>
      <c r="N557" s="16">
        <f>[1]武器表!$J557</f>
        <v>23</v>
      </c>
      <c r="O557" s="16">
        <f>[1]武器表!$K557</f>
        <v>21</v>
      </c>
      <c r="P557" s="16">
        <f>[1]武器表!$L557</f>
        <v>14</v>
      </c>
      <c r="Q557" s="16">
        <f>[1]武器表!$M557</f>
        <v>16</v>
      </c>
      <c r="R557" s="16">
        <f>[1]武器表!$N557</f>
        <v>52</v>
      </c>
      <c r="S557" s="16">
        <f>[1]武器表!$O557</f>
        <v>15</v>
      </c>
      <c r="T557" s="16">
        <f>[1]武器表!$P557</f>
        <v>9</v>
      </c>
      <c r="U557" s="20">
        <f>[1]武器表!$Q557</f>
        <v>4.4999999999999998E-2</v>
      </c>
      <c r="V557" s="20">
        <f>[1]武器表!$R557</f>
        <v>3.7499999999999999E-2</v>
      </c>
      <c r="W557" s="20">
        <f>[1]武器表!$S557</f>
        <v>1.4999999999999999E-2</v>
      </c>
      <c r="X557" s="20">
        <f>[1]武器表!$AB557</f>
        <v>0.13600000000000001</v>
      </c>
      <c r="Y557" s="16">
        <f>[1]武器表!V557</f>
        <v>9</v>
      </c>
      <c r="Z557" s="16">
        <f>[1]武器表!W557</f>
        <v>9</v>
      </c>
      <c r="AA557" s="16">
        <f>[1]武器表!X557</f>
        <v>6</v>
      </c>
      <c r="AB557" s="16">
        <f>[1]武器表!Y557</f>
        <v>7</v>
      </c>
      <c r="AC557" s="16">
        <f>[1]武器表!Z557</f>
        <v>10</v>
      </c>
      <c r="AD557" s="16">
        <f>[1]武器表!AA557</f>
        <v>11</v>
      </c>
      <c r="AE557" s="20">
        <f t="shared" si="114"/>
        <v>0.10880000000000001</v>
      </c>
      <c r="AF557" s="20">
        <f t="shared" si="115"/>
        <v>0.10880000000000001</v>
      </c>
      <c r="AG557" s="20">
        <f t="shared" si="116"/>
        <v>0.10880000000000001</v>
      </c>
      <c r="AH557" s="20">
        <f t="shared" si="117"/>
        <v>0.10880000000000001</v>
      </c>
      <c r="AI557" s="20">
        <f t="shared" si="118"/>
        <v>0.10880000000000001</v>
      </c>
      <c r="AJ557" s="21"/>
    </row>
    <row r="558" spans="2:36" x14ac:dyDescent="0.2">
      <c r="B558" s="16">
        <v>556</v>
      </c>
      <c r="C558" s="16" t="str">
        <f t="shared" ca="1" si="108"/>
        <v>IC1419</v>
      </c>
      <c r="D558" s="16" t="str">
        <f t="shared" ca="1" si="113"/>
        <v>闪耀的塞尔塔法球</v>
      </c>
      <c r="E558" s="16" t="str">
        <f t="shared" ca="1" si="109"/>
        <v>闪耀的</v>
      </c>
      <c r="F558" s="16" t="str">
        <f t="shared" ca="1" si="110"/>
        <v>塞尔塔</v>
      </c>
      <c r="G558" s="16" t="str">
        <f t="shared" ca="1" si="111"/>
        <v>法球</v>
      </c>
      <c r="H558" s="16" t="str">
        <f t="shared" si="120"/>
        <v>a</v>
      </c>
      <c r="I558" s="19" t="s">
        <v>26</v>
      </c>
      <c r="J558" s="3" t="s">
        <v>44</v>
      </c>
      <c r="K558" s="16">
        <f t="shared" si="112"/>
        <v>10</v>
      </c>
      <c r="L558" s="16">
        <f t="shared" si="119"/>
        <v>4</v>
      </c>
      <c r="M558" s="16">
        <f>[1]武器表!$I558</f>
        <v>72</v>
      </c>
      <c r="N558" s="16">
        <f>[1]武器表!$J558</f>
        <v>31</v>
      </c>
      <c r="O558" s="16">
        <f>[1]武器表!$K558</f>
        <v>28</v>
      </c>
      <c r="P558" s="16">
        <f>[1]武器表!$L558</f>
        <v>19</v>
      </c>
      <c r="Q558" s="16">
        <f>[1]武器表!$M558</f>
        <v>21</v>
      </c>
      <c r="R558" s="16">
        <f>[1]武器表!$N558</f>
        <v>69</v>
      </c>
      <c r="S558" s="16">
        <f>[1]武器表!$O558</f>
        <v>20</v>
      </c>
      <c r="T558" s="16">
        <f>[1]武器表!$P558</f>
        <v>12</v>
      </c>
      <c r="U558" s="20">
        <f>[1]武器表!$Q558</f>
        <v>0.06</v>
      </c>
      <c r="V558" s="20">
        <f>[1]武器表!$R558</f>
        <v>0.05</v>
      </c>
      <c r="W558" s="20">
        <f>[1]武器表!$S558</f>
        <v>0.02</v>
      </c>
      <c r="X558" s="20">
        <f>[1]武器表!$AB558</f>
        <v>0.18133333333333332</v>
      </c>
      <c r="Y558" s="16">
        <f>[1]武器表!V558</f>
        <v>12</v>
      </c>
      <c r="Z558" s="16">
        <f>[1]武器表!W558</f>
        <v>12</v>
      </c>
      <c r="AA558" s="16">
        <f>[1]武器表!X558</f>
        <v>8</v>
      </c>
      <c r="AB558" s="16">
        <f>[1]武器表!Y558</f>
        <v>10</v>
      </c>
      <c r="AC558" s="16">
        <f>[1]武器表!Z558</f>
        <v>13</v>
      </c>
      <c r="AD558" s="16">
        <f>[1]武器表!AA558</f>
        <v>15</v>
      </c>
      <c r="AE558" s="20">
        <f t="shared" si="114"/>
        <v>0.14506666666666665</v>
      </c>
      <c r="AF558" s="20">
        <f t="shared" si="115"/>
        <v>0.14506666666666665</v>
      </c>
      <c r="AG558" s="20">
        <f t="shared" si="116"/>
        <v>0.14506666666666665</v>
      </c>
      <c r="AH558" s="20">
        <f t="shared" si="117"/>
        <v>0.14506666666666665</v>
      </c>
      <c r="AI558" s="20">
        <f t="shared" si="118"/>
        <v>0.14506666666666665</v>
      </c>
      <c r="AJ558" s="21"/>
    </row>
    <row r="559" spans="2:36" x14ac:dyDescent="0.2">
      <c r="B559" s="16">
        <v>557</v>
      </c>
      <c r="C559" s="16" t="str">
        <f t="shared" ca="1" si="108"/>
        <v>IC1417</v>
      </c>
      <c r="D559" s="16" t="str">
        <f t="shared" ca="1" si="113"/>
        <v>精致的水晶毒球</v>
      </c>
      <c r="E559" s="16" t="str">
        <f t="shared" ca="1" si="109"/>
        <v>精致的</v>
      </c>
      <c r="F559" s="16" t="str">
        <f t="shared" ca="1" si="110"/>
        <v>水晶</v>
      </c>
      <c r="G559" s="16" t="str">
        <f t="shared" ca="1" si="111"/>
        <v>毒球</v>
      </c>
      <c r="H559" s="16" t="str">
        <f t="shared" si="120"/>
        <v>a</v>
      </c>
      <c r="I559" s="19" t="s">
        <v>26</v>
      </c>
      <c r="J559" s="3" t="s">
        <v>44</v>
      </c>
      <c r="K559" s="16">
        <f t="shared" si="112"/>
        <v>10</v>
      </c>
      <c r="L559" s="16">
        <f t="shared" si="119"/>
        <v>5</v>
      </c>
      <c r="M559" s="16">
        <f>[1]武器表!$I559</f>
        <v>89</v>
      </c>
      <c r="N559" s="16">
        <f>[1]武器表!$J559</f>
        <v>39</v>
      </c>
      <c r="O559" s="16">
        <f>[1]武器表!$K559</f>
        <v>35</v>
      </c>
      <c r="P559" s="16">
        <f>[1]武器表!$L559</f>
        <v>23</v>
      </c>
      <c r="Q559" s="16">
        <f>[1]武器表!$M559</f>
        <v>26</v>
      </c>
      <c r="R559" s="16">
        <f>[1]武器表!$N559</f>
        <v>86</v>
      </c>
      <c r="S559" s="16">
        <f>[1]武器表!$O559</f>
        <v>25</v>
      </c>
      <c r="T559" s="16">
        <f>[1]武器表!$P559</f>
        <v>14</v>
      </c>
      <c r="U559" s="20">
        <f>[1]武器表!$Q559</f>
        <v>7.0000000000000007E-2</v>
      </c>
      <c r="V559" s="20">
        <f>[1]武器表!$R559</f>
        <v>6.25E-2</v>
      </c>
      <c r="W559" s="20">
        <f>[1]武器表!$S559</f>
        <v>2.3333333333333334E-2</v>
      </c>
      <c r="X559" s="20">
        <f>[1]武器表!$AB559</f>
        <v>0.22466666666666665</v>
      </c>
      <c r="Y559" s="16">
        <f>[1]武器表!V559</f>
        <v>14</v>
      </c>
      <c r="Z559" s="16">
        <f>[1]武器表!W559</f>
        <v>14</v>
      </c>
      <c r="AA559" s="16">
        <f>[1]武器表!X559</f>
        <v>10</v>
      </c>
      <c r="AB559" s="16">
        <f>[1]武器表!Y559</f>
        <v>12</v>
      </c>
      <c r="AC559" s="16">
        <f>[1]武器表!Z559</f>
        <v>17</v>
      </c>
      <c r="AD559" s="16">
        <f>[1]武器表!AA559</f>
        <v>19</v>
      </c>
      <c r="AE559" s="20">
        <f t="shared" si="114"/>
        <v>0.17973333333333333</v>
      </c>
      <c r="AF559" s="20">
        <f t="shared" si="115"/>
        <v>0.17973333333333333</v>
      </c>
      <c r="AG559" s="20">
        <f t="shared" si="116"/>
        <v>0.17973333333333333</v>
      </c>
      <c r="AH559" s="20">
        <f t="shared" si="117"/>
        <v>0.17973333333333333</v>
      </c>
      <c r="AI559" s="20">
        <f t="shared" si="118"/>
        <v>0.17973333333333333</v>
      </c>
      <c r="AJ559" s="21"/>
    </row>
    <row r="560" spans="2:36" x14ac:dyDescent="0.2">
      <c r="B560" s="16">
        <v>558</v>
      </c>
      <c r="C560" s="16" t="str">
        <f t="shared" ca="1" si="108"/>
        <v>IC1400</v>
      </c>
      <c r="D560" s="16" t="str">
        <f t="shared" ca="1" si="113"/>
        <v>拉风的斯塞提法球</v>
      </c>
      <c r="E560" s="16" t="str">
        <f t="shared" ca="1" si="109"/>
        <v>拉风的</v>
      </c>
      <c r="F560" s="16" t="str">
        <f t="shared" ca="1" si="110"/>
        <v>斯塞提</v>
      </c>
      <c r="G560" s="16" t="str">
        <f t="shared" ca="1" si="111"/>
        <v>法球</v>
      </c>
      <c r="H560" s="16" t="str">
        <f t="shared" si="120"/>
        <v>a</v>
      </c>
      <c r="I560" s="19" t="s">
        <v>26</v>
      </c>
      <c r="J560" s="3" t="s">
        <v>44</v>
      </c>
      <c r="K560" s="16">
        <f t="shared" si="112"/>
        <v>10</v>
      </c>
      <c r="L560" s="16">
        <f t="shared" si="119"/>
        <v>6</v>
      </c>
      <c r="M560" s="16">
        <f>[1]武器表!$I560</f>
        <v>107</v>
      </c>
      <c r="N560" s="16">
        <f>[1]武器表!$J560</f>
        <v>47</v>
      </c>
      <c r="O560" s="16">
        <f>[1]武器表!$K560</f>
        <v>41</v>
      </c>
      <c r="P560" s="16">
        <f>[1]武器表!$L560</f>
        <v>28</v>
      </c>
      <c r="Q560" s="16">
        <f>[1]武器表!$M560</f>
        <v>31</v>
      </c>
      <c r="R560" s="16">
        <f>[1]武器表!$N560</f>
        <v>104</v>
      </c>
      <c r="S560" s="16">
        <f>[1]武器表!$O560</f>
        <v>30</v>
      </c>
      <c r="T560" s="16">
        <f>[1]武器表!$P560</f>
        <v>17</v>
      </c>
      <c r="U560" s="20">
        <f>[1]武器表!$Q560</f>
        <v>8.5000000000000006E-2</v>
      </c>
      <c r="V560" s="20">
        <f>[1]武器表!$R560</f>
        <v>7.4999999999999997E-2</v>
      </c>
      <c r="W560" s="20">
        <f>[1]武器表!$S560</f>
        <v>2.8333333333333335E-2</v>
      </c>
      <c r="X560" s="20">
        <f>[1]武器表!$AB560</f>
        <v>0.27</v>
      </c>
      <c r="Y560" s="16">
        <f>[1]武器表!V560</f>
        <v>17</v>
      </c>
      <c r="Z560" s="16">
        <f>[1]武器表!W560</f>
        <v>17</v>
      </c>
      <c r="AA560" s="16">
        <f>[1]武器表!X560</f>
        <v>12</v>
      </c>
      <c r="AB560" s="16">
        <f>[1]武器表!Y560</f>
        <v>15</v>
      </c>
      <c r="AC560" s="16">
        <f>[1]武器表!Z560</f>
        <v>20</v>
      </c>
      <c r="AD560" s="16">
        <f>[1]武器表!AA560</f>
        <v>22</v>
      </c>
      <c r="AE560" s="20">
        <f t="shared" si="114"/>
        <v>0.21600000000000003</v>
      </c>
      <c r="AF560" s="20">
        <f t="shared" si="115"/>
        <v>0.21600000000000003</v>
      </c>
      <c r="AG560" s="20">
        <f t="shared" si="116"/>
        <v>0.21600000000000003</v>
      </c>
      <c r="AH560" s="20">
        <f t="shared" si="117"/>
        <v>0.21600000000000003</v>
      </c>
      <c r="AI560" s="20">
        <f t="shared" si="118"/>
        <v>0.21600000000000003</v>
      </c>
      <c r="AJ560" s="21"/>
    </row>
    <row r="561" spans="2:36" x14ac:dyDescent="0.2">
      <c r="B561" s="16">
        <v>559</v>
      </c>
      <c r="C561" s="16" t="str">
        <f t="shared" ca="1" si="108"/>
        <v>IC1416</v>
      </c>
      <c r="D561" s="16" t="str">
        <f t="shared" ca="1" si="113"/>
        <v>精致的青铜法球</v>
      </c>
      <c r="E561" s="16" t="str">
        <f t="shared" ca="1" si="109"/>
        <v>精致的</v>
      </c>
      <c r="F561" s="16" t="str">
        <f t="shared" ca="1" si="110"/>
        <v>青铜</v>
      </c>
      <c r="G561" s="16" t="str">
        <f t="shared" ca="1" si="111"/>
        <v>法球</v>
      </c>
      <c r="H561" s="16" t="str">
        <f t="shared" si="120"/>
        <v>a</v>
      </c>
      <c r="I561" s="19" t="s">
        <v>26</v>
      </c>
      <c r="J561" s="3" t="s">
        <v>44</v>
      </c>
      <c r="K561" s="16">
        <f t="shared" si="112"/>
        <v>10</v>
      </c>
      <c r="L561" s="16">
        <f t="shared" si="119"/>
        <v>7</v>
      </c>
      <c r="M561" s="16">
        <f>[1]武器表!$I561</f>
        <v>125</v>
      </c>
      <c r="N561" s="16">
        <f>[1]武器表!$J561</f>
        <v>54</v>
      </c>
      <c r="O561" s="16">
        <f>[1]武器表!$K561</f>
        <v>48</v>
      </c>
      <c r="P561" s="16">
        <f>[1]武器表!$L561</f>
        <v>33</v>
      </c>
      <c r="Q561" s="16">
        <f>[1]武器表!$M561</f>
        <v>36</v>
      </c>
      <c r="R561" s="16">
        <f>[1]武器表!$N561</f>
        <v>121</v>
      </c>
      <c r="S561" s="16">
        <f>[1]武器表!$O561</f>
        <v>35</v>
      </c>
      <c r="T561" s="16">
        <f>[1]武器表!$P561</f>
        <v>20</v>
      </c>
      <c r="U561" s="20">
        <f>[1]武器表!$Q561</f>
        <v>0.1</v>
      </c>
      <c r="V561" s="20">
        <f>[1]武器表!$R561</f>
        <v>8.7499999999999994E-2</v>
      </c>
      <c r="W561" s="20">
        <f>[1]武器表!$S561</f>
        <v>3.3333333333333333E-2</v>
      </c>
      <c r="X561" s="20">
        <f>[1]武器表!$AB561</f>
        <v>0.31466666666666665</v>
      </c>
      <c r="Y561" s="16">
        <f>[1]武器表!V561</f>
        <v>20</v>
      </c>
      <c r="Z561" s="16">
        <f>[1]武器表!W561</f>
        <v>20</v>
      </c>
      <c r="AA561" s="16">
        <f>[1]武器表!X561</f>
        <v>14</v>
      </c>
      <c r="AB561" s="16">
        <f>[1]武器表!Y561</f>
        <v>17</v>
      </c>
      <c r="AC561" s="16">
        <f>[1]武器表!Z561</f>
        <v>23</v>
      </c>
      <c r="AD561" s="16">
        <f>[1]武器表!AA561</f>
        <v>26</v>
      </c>
      <c r="AE561" s="20">
        <f t="shared" si="114"/>
        <v>0.25173333333333331</v>
      </c>
      <c r="AF561" s="20">
        <f t="shared" si="115"/>
        <v>0.25173333333333331</v>
      </c>
      <c r="AG561" s="20">
        <f t="shared" si="116"/>
        <v>0.25173333333333331</v>
      </c>
      <c r="AH561" s="20">
        <f t="shared" si="117"/>
        <v>0.25173333333333331</v>
      </c>
      <c r="AI561" s="20">
        <f t="shared" si="118"/>
        <v>0.25173333333333331</v>
      </c>
      <c r="AJ561" s="21"/>
    </row>
    <row r="562" spans="2:36" x14ac:dyDescent="0.2">
      <c r="B562" s="16">
        <v>560</v>
      </c>
      <c r="C562" s="16" t="str">
        <f t="shared" ca="1" si="108"/>
        <v>IC1400</v>
      </c>
      <c r="D562" s="16" t="str">
        <f t="shared" ca="1" si="113"/>
        <v>闪耀的忏悔毒球</v>
      </c>
      <c r="E562" s="16" t="str">
        <f t="shared" ca="1" si="109"/>
        <v>闪耀的</v>
      </c>
      <c r="F562" s="16" t="str">
        <f t="shared" ca="1" si="110"/>
        <v>忏悔</v>
      </c>
      <c r="G562" s="16" t="str">
        <f t="shared" ca="1" si="111"/>
        <v>毒球</v>
      </c>
      <c r="H562" s="16" t="str">
        <f t="shared" si="120"/>
        <v>a</v>
      </c>
      <c r="I562" s="19" t="s">
        <v>26</v>
      </c>
      <c r="J562" s="3" t="s">
        <v>44</v>
      </c>
      <c r="K562" s="16">
        <f t="shared" si="112"/>
        <v>10</v>
      </c>
      <c r="L562" s="16">
        <f t="shared" si="119"/>
        <v>8</v>
      </c>
      <c r="M562" s="16">
        <f>[1]武器表!$I562</f>
        <v>143</v>
      </c>
      <c r="N562" s="16">
        <f>[1]武器表!$J562</f>
        <v>62</v>
      </c>
      <c r="O562" s="16">
        <f>[1]武器表!$K562</f>
        <v>55</v>
      </c>
      <c r="P562" s="16">
        <f>[1]武器表!$L562</f>
        <v>37</v>
      </c>
      <c r="Q562" s="16">
        <f>[1]武器表!$M562</f>
        <v>41</v>
      </c>
      <c r="R562" s="16">
        <f>[1]武器表!$N562</f>
        <v>138</v>
      </c>
      <c r="S562" s="16">
        <f>[1]武器表!$O562</f>
        <v>40</v>
      </c>
      <c r="T562" s="16">
        <f>[1]武器表!$P562</f>
        <v>23</v>
      </c>
      <c r="U562" s="20">
        <f>[1]武器表!$Q562</f>
        <v>0.115</v>
      </c>
      <c r="V562" s="20">
        <f>[1]武器表!$R562</f>
        <v>0.1</v>
      </c>
      <c r="W562" s="20">
        <f>[1]武器表!$S562</f>
        <v>3.8333333333333337E-2</v>
      </c>
      <c r="X562" s="20">
        <f>[1]武器表!$AB562</f>
        <v>0.35933333333333328</v>
      </c>
      <c r="Y562" s="16">
        <f>[1]武器表!V562</f>
        <v>23</v>
      </c>
      <c r="Z562" s="16">
        <f>[1]武器表!W562</f>
        <v>23</v>
      </c>
      <c r="AA562" s="16">
        <f>[1]武器表!X562</f>
        <v>16</v>
      </c>
      <c r="AB562" s="16">
        <f>[1]武器表!Y562</f>
        <v>20</v>
      </c>
      <c r="AC562" s="16">
        <f>[1]武器表!Z562</f>
        <v>26</v>
      </c>
      <c r="AD562" s="16">
        <f>[1]武器表!AA562</f>
        <v>30</v>
      </c>
      <c r="AE562" s="20">
        <f t="shared" si="114"/>
        <v>0.28746666666666665</v>
      </c>
      <c r="AF562" s="20">
        <f t="shared" si="115"/>
        <v>0.28746666666666665</v>
      </c>
      <c r="AG562" s="20">
        <f t="shared" si="116"/>
        <v>0.28746666666666665</v>
      </c>
      <c r="AH562" s="20">
        <f t="shared" si="117"/>
        <v>0.28746666666666665</v>
      </c>
      <c r="AI562" s="20">
        <f t="shared" si="118"/>
        <v>0.28746666666666665</v>
      </c>
      <c r="AJ562" s="21"/>
    </row>
    <row r="563" spans="2:36" x14ac:dyDescent="0.2">
      <c r="B563" s="16">
        <v>561</v>
      </c>
      <c r="C563" s="16" t="str">
        <f t="shared" ca="1" si="108"/>
        <v>IC1400</v>
      </c>
      <c r="D563" s="16" t="str">
        <f t="shared" ca="1" si="113"/>
        <v>凌厉的颓废毒球</v>
      </c>
      <c r="E563" s="16" t="str">
        <f t="shared" ca="1" si="109"/>
        <v>凌厉的</v>
      </c>
      <c r="F563" s="16" t="str">
        <f t="shared" ca="1" si="110"/>
        <v>颓废</v>
      </c>
      <c r="G563" s="16" t="str">
        <f t="shared" ca="1" si="111"/>
        <v>毒球</v>
      </c>
      <c r="H563" s="16" t="str">
        <f t="shared" si="120"/>
        <v>b</v>
      </c>
      <c r="I563" s="19" t="s">
        <v>26</v>
      </c>
      <c r="J563" s="3" t="s">
        <v>44</v>
      </c>
      <c r="K563" s="16">
        <f t="shared" si="112"/>
        <v>10</v>
      </c>
      <c r="L563" s="16">
        <f t="shared" si="119"/>
        <v>1</v>
      </c>
      <c r="M563" s="16">
        <f>[1]武器表!$I563</f>
        <v>19</v>
      </c>
      <c r="N563" s="16">
        <f>[1]武器表!$J563</f>
        <v>3</v>
      </c>
      <c r="O563" s="16">
        <f>[1]武器表!$K563</f>
        <v>3</v>
      </c>
      <c r="P563" s="16">
        <f>[1]武器表!$L563</f>
        <v>2</v>
      </c>
      <c r="Q563" s="16">
        <f>[1]武器表!$M563</f>
        <v>2</v>
      </c>
      <c r="R563" s="16">
        <f>[1]武器表!$N563</f>
        <v>7</v>
      </c>
      <c r="S563" s="16">
        <f>[1]武器表!$O563</f>
        <v>2</v>
      </c>
      <c r="T563" s="16">
        <f>[1]武器表!$P563</f>
        <v>1</v>
      </c>
      <c r="U563" s="20">
        <f>[1]武器表!$Q563</f>
        <v>5.0000000000000001E-3</v>
      </c>
      <c r="V563" s="20">
        <f>[1]武器表!$R563</f>
        <v>5.0000000000000001E-3</v>
      </c>
      <c r="W563" s="20">
        <f>[1]武器表!$S563</f>
        <v>1.6666666666666666E-3</v>
      </c>
      <c r="X563" s="20">
        <f>[1]武器表!$AB563</f>
        <v>0.08</v>
      </c>
      <c r="Y563" s="16">
        <f>[1]武器表!V563</f>
        <v>1</v>
      </c>
      <c r="Z563" s="16">
        <f>[1]武器表!W563</f>
        <v>1</v>
      </c>
      <c r="AA563" s="16">
        <f>[1]武器表!X563</f>
        <v>1</v>
      </c>
      <c r="AB563" s="16">
        <f>[1]武器表!Y563</f>
        <v>1</v>
      </c>
      <c r="AC563" s="16">
        <f>[1]武器表!Z563</f>
        <v>1</v>
      </c>
      <c r="AD563" s="16">
        <f>[1]武器表!AA563</f>
        <v>2</v>
      </c>
      <c r="AE563" s="20">
        <f t="shared" si="114"/>
        <v>6.4000000000000001E-2</v>
      </c>
      <c r="AF563" s="20">
        <f t="shared" si="115"/>
        <v>6.4000000000000001E-2</v>
      </c>
      <c r="AG563" s="20">
        <f t="shared" si="116"/>
        <v>6.4000000000000001E-2</v>
      </c>
      <c r="AH563" s="20">
        <f t="shared" si="117"/>
        <v>6.4000000000000001E-2</v>
      </c>
      <c r="AI563" s="20">
        <f t="shared" si="118"/>
        <v>6.4000000000000001E-2</v>
      </c>
      <c r="AJ563" s="21"/>
    </row>
    <row r="564" spans="2:36" x14ac:dyDescent="0.2">
      <c r="B564" s="16">
        <v>562</v>
      </c>
      <c r="C564" s="16" t="str">
        <f t="shared" ca="1" si="108"/>
        <v>IC1413</v>
      </c>
      <c r="D564" s="16" t="str">
        <f t="shared" ca="1" si="113"/>
        <v>优质的女神毒球</v>
      </c>
      <c r="E564" s="16" t="str">
        <f t="shared" ca="1" si="109"/>
        <v>优质的</v>
      </c>
      <c r="F564" s="16" t="str">
        <f t="shared" ca="1" si="110"/>
        <v>女神</v>
      </c>
      <c r="G564" s="16" t="str">
        <f t="shared" ca="1" si="111"/>
        <v>毒球</v>
      </c>
      <c r="H564" s="16" t="str">
        <f t="shared" si="120"/>
        <v>b</v>
      </c>
      <c r="I564" s="19" t="s">
        <v>26</v>
      </c>
      <c r="J564" s="3" t="s">
        <v>44</v>
      </c>
      <c r="K564" s="16">
        <f t="shared" si="112"/>
        <v>10</v>
      </c>
      <c r="L564" s="16">
        <f t="shared" si="119"/>
        <v>2</v>
      </c>
      <c r="M564" s="16">
        <f>[1]武器表!$I564</f>
        <v>39</v>
      </c>
      <c r="N564" s="16">
        <f>[1]武器表!$J564</f>
        <v>6</v>
      </c>
      <c r="O564" s="16">
        <f>[1]武器表!$K564</f>
        <v>6</v>
      </c>
      <c r="P564" s="16">
        <f>[1]武器表!$L564</f>
        <v>4</v>
      </c>
      <c r="Q564" s="16">
        <f>[1]武器表!$M564</f>
        <v>4</v>
      </c>
      <c r="R564" s="16">
        <f>[1]武器表!$N564</f>
        <v>14</v>
      </c>
      <c r="S564" s="16">
        <f>[1]武器表!$O564</f>
        <v>4</v>
      </c>
      <c r="T564" s="16">
        <f>[1]武器表!$P564</f>
        <v>2</v>
      </c>
      <c r="U564" s="20">
        <f>[1]武器表!$Q564</f>
        <v>0.01</v>
      </c>
      <c r="V564" s="20">
        <f>[1]武器表!$R564</f>
        <v>0.01</v>
      </c>
      <c r="W564" s="20">
        <f>[1]武器表!$S564</f>
        <v>3.3333333333333331E-3</v>
      </c>
      <c r="X564" s="20">
        <f>[1]武器表!$AB564</f>
        <v>0.08</v>
      </c>
      <c r="Y564" s="16">
        <f>[1]武器表!V564</f>
        <v>2</v>
      </c>
      <c r="Z564" s="16">
        <f>[1]武器表!W564</f>
        <v>2</v>
      </c>
      <c r="AA564" s="16">
        <f>[1]武器表!X564</f>
        <v>2</v>
      </c>
      <c r="AB564" s="16">
        <f>[1]武器表!Y564</f>
        <v>2</v>
      </c>
      <c r="AC564" s="16">
        <f>[1]武器表!Z564</f>
        <v>3</v>
      </c>
      <c r="AD564" s="16">
        <f>[1]武器表!AA564</f>
        <v>3</v>
      </c>
      <c r="AE564" s="20">
        <f t="shared" si="114"/>
        <v>6.4000000000000001E-2</v>
      </c>
      <c r="AF564" s="20">
        <f t="shared" si="115"/>
        <v>6.4000000000000001E-2</v>
      </c>
      <c r="AG564" s="20">
        <f t="shared" si="116"/>
        <v>6.4000000000000001E-2</v>
      </c>
      <c r="AH564" s="20">
        <f t="shared" si="117"/>
        <v>6.4000000000000001E-2</v>
      </c>
      <c r="AI564" s="20">
        <f t="shared" si="118"/>
        <v>6.4000000000000001E-2</v>
      </c>
      <c r="AJ564" s="21"/>
    </row>
    <row r="565" spans="2:36" x14ac:dyDescent="0.2">
      <c r="B565" s="16">
        <v>563</v>
      </c>
      <c r="C565" s="16" t="str">
        <f t="shared" ca="1" si="108"/>
        <v>IC1413</v>
      </c>
      <c r="D565" s="16" t="str">
        <f t="shared" ca="1" si="113"/>
        <v>凌厉的晨曦毒球</v>
      </c>
      <c r="E565" s="16" t="str">
        <f t="shared" ca="1" si="109"/>
        <v>凌厉的</v>
      </c>
      <c r="F565" s="16" t="str">
        <f t="shared" ca="1" si="110"/>
        <v>晨曦</v>
      </c>
      <c r="G565" s="16" t="str">
        <f t="shared" ca="1" si="111"/>
        <v>毒球</v>
      </c>
      <c r="H565" s="16" t="str">
        <f t="shared" si="120"/>
        <v>b</v>
      </c>
      <c r="I565" s="19" t="s">
        <v>26</v>
      </c>
      <c r="J565" s="3" t="s">
        <v>44</v>
      </c>
      <c r="K565" s="16">
        <f t="shared" si="112"/>
        <v>10</v>
      </c>
      <c r="L565" s="16">
        <f t="shared" si="119"/>
        <v>3</v>
      </c>
      <c r="M565" s="16">
        <f>[1]武器表!$I565</f>
        <v>58</v>
      </c>
      <c r="N565" s="16">
        <f>[1]武器表!$J565</f>
        <v>10</v>
      </c>
      <c r="O565" s="16">
        <f>[1]武器表!$K565</f>
        <v>9</v>
      </c>
      <c r="P565" s="16">
        <f>[1]武器表!$L565</f>
        <v>6</v>
      </c>
      <c r="Q565" s="16">
        <f>[1]武器表!$M565</f>
        <v>6</v>
      </c>
      <c r="R565" s="16">
        <f>[1]武器表!$N565</f>
        <v>22</v>
      </c>
      <c r="S565" s="16">
        <f>[1]武器表!$O565</f>
        <v>6</v>
      </c>
      <c r="T565" s="16">
        <f>[1]武器表!$P565</f>
        <v>4</v>
      </c>
      <c r="U565" s="20">
        <f>[1]武器表!$Q565</f>
        <v>0.02</v>
      </c>
      <c r="V565" s="20">
        <f>[1]武器表!$R565</f>
        <v>1.4999999999999999E-2</v>
      </c>
      <c r="W565" s="20">
        <f>[1]武器表!$S565</f>
        <v>6.6666666666666662E-3</v>
      </c>
      <c r="X565" s="20">
        <f>[1]武器表!$AB565</f>
        <v>8.0666666666666664E-2</v>
      </c>
      <c r="Y565" s="16">
        <f>[1]武器表!V565</f>
        <v>4</v>
      </c>
      <c r="Z565" s="16">
        <f>[1]武器表!W565</f>
        <v>4</v>
      </c>
      <c r="AA565" s="16">
        <f>[1]武器表!X565</f>
        <v>3</v>
      </c>
      <c r="AB565" s="16">
        <f>[1]武器表!Y565</f>
        <v>3</v>
      </c>
      <c r="AC565" s="16">
        <f>[1]武器表!Z565</f>
        <v>4</v>
      </c>
      <c r="AD565" s="16">
        <f>[1]武器表!AA565</f>
        <v>5</v>
      </c>
      <c r="AE565" s="20">
        <f t="shared" si="114"/>
        <v>6.4533333333333331E-2</v>
      </c>
      <c r="AF565" s="20">
        <f t="shared" si="115"/>
        <v>6.4533333333333331E-2</v>
      </c>
      <c r="AG565" s="20">
        <f t="shared" si="116"/>
        <v>6.4533333333333331E-2</v>
      </c>
      <c r="AH565" s="20">
        <f t="shared" si="117"/>
        <v>6.4533333333333331E-2</v>
      </c>
      <c r="AI565" s="20">
        <f t="shared" si="118"/>
        <v>6.4533333333333331E-2</v>
      </c>
      <c r="AJ565" s="21"/>
    </row>
    <row r="566" spans="2:36" x14ac:dyDescent="0.2">
      <c r="B566" s="16">
        <v>564</v>
      </c>
      <c r="C566" s="16" t="str">
        <f t="shared" ca="1" si="108"/>
        <v>IC1413</v>
      </c>
      <c r="D566" s="16" t="str">
        <f t="shared" ca="1" si="113"/>
        <v>坚硬的混乱球</v>
      </c>
      <c r="E566" s="16" t="str">
        <f t="shared" ca="1" si="109"/>
        <v>坚硬的</v>
      </c>
      <c r="F566" s="16" t="str">
        <f t="shared" ca="1" si="110"/>
        <v>混乱</v>
      </c>
      <c r="G566" s="16" t="str">
        <f t="shared" ca="1" si="111"/>
        <v>球</v>
      </c>
      <c r="H566" s="16" t="str">
        <f t="shared" si="120"/>
        <v>b</v>
      </c>
      <c r="I566" s="19" t="s">
        <v>26</v>
      </c>
      <c r="J566" s="3" t="s">
        <v>44</v>
      </c>
      <c r="K566" s="16">
        <f t="shared" si="112"/>
        <v>10</v>
      </c>
      <c r="L566" s="16">
        <f t="shared" si="119"/>
        <v>4</v>
      </c>
      <c r="M566" s="16">
        <f>[1]武器表!$I566</f>
        <v>78</v>
      </c>
      <c r="N566" s="16">
        <f>[1]武器表!$J566</f>
        <v>13</v>
      </c>
      <c r="O566" s="16">
        <f>[1]武器表!$K566</f>
        <v>12</v>
      </c>
      <c r="P566" s="16">
        <f>[1]武器表!$L566</f>
        <v>8</v>
      </c>
      <c r="Q566" s="16">
        <f>[1]武器表!$M566</f>
        <v>9</v>
      </c>
      <c r="R566" s="16">
        <f>[1]武器表!$N566</f>
        <v>29</v>
      </c>
      <c r="S566" s="16">
        <f>[1]武器表!$O566</f>
        <v>8</v>
      </c>
      <c r="T566" s="16">
        <f>[1]武器表!$P566</f>
        <v>5</v>
      </c>
      <c r="U566" s="20">
        <f>[1]武器表!$Q566</f>
        <v>2.5000000000000001E-2</v>
      </c>
      <c r="V566" s="20">
        <f>[1]武器表!$R566</f>
        <v>0.02</v>
      </c>
      <c r="W566" s="20">
        <f>[1]武器表!$S566</f>
        <v>8.3333333333333332E-3</v>
      </c>
      <c r="X566" s="20">
        <f>[1]武器表!$AB566</f>
        <v>0.10800000000000001</v>
      </c>
      <c r="Y566" s="16">
        <f>[1]武器表!V566</f>
        <v>5</v>
      </c>
      <c r="Z566" s="16">
        <f>[1]武器表!W566</f>
        <v>5</v>
      </c>
      <c r="AA566" s="16">
        <f>[1]武器表!X566</f>
        <v>3</v>
      </c>
      <c r="AB566" s="16">
        <f>[1]武器表!Y566</f>
        <v>4</v>
      </c>
      <c r="AC566" s="16">
        <f>[1]武器表!Z566</f>
        <v>6</v>
      </c>
      <c r="AD566" s="16">
        <f>[1]武器表!AA566</f>
        <v>6</v>
      </c>
      <c r="AE566" s="20">
        <f t="shared" si="114"/>
        <v>8.6400000000000018E-2</v>
      </c>
      <c r="AF566" s="20">
        <f t="shared" si="115"/>
        <v>8.6400000000000018E-2</v>
      </c>
      <c r="AG566" s="20">
        <f t="shared" si="116"/>
        <v>8.6400000000000018E-2</v>
      </c>
      <c r="AH566" s="20">
        <f t="shared" si="117"/>
        <v>8.6400000000000018E-2</v>
      </c>
      <c r="AI566" s="20">
        <f t="shared" si="118"/>
        <v>8.6400000000000018E-2</v>
      </c>
      <c r="AJ566" s="21"/>
    </row>
    <row r="567" spans="2:36" x14ac:dyDescent="0.2">
      <c r="B567" s="16">
        <v>565</v>
      </c>
      <c r="C567" s="16" t="str">
        <f t="shared" ca="1" si="108"/>
        <v>IC1415</v>
      </c>
      <c r="D567" s="16" t="str">
        <f t="shared" ca="1" si="113"/>
        <v>优质的斯塞提毒球</v>
      </c>
      <c r="E567" s="16" t="str">
        <f t="shared" ca="1" si="109"/>
        <v>优质的</v>
      </c>
      <c r="F567" s="16" t="str">
        <f t="shared" ca="1" si="110"/>
        <v>斯塞提</v>
      </c>
      <c r="G567" s="16" t="str">
        <f t="shared" ca="1" si="111"/>
        <v>毒球</v>
      </c>
      <c r="H567" s="16" t="str">
        <f t="shared" si="120"/>
        <v>b</v>
      </c>
      <c r="I567" s="19" t="s">
        <v>26</v>
      </c>
      <c r="J567" s="3" t="s">
        <v>44</v>
      </c>
      <c r="K567" s="16">
        <f t="shared" si="112"/>
        <v>10</v>
      </c>
      <c r="L567" s="16">
        <f t="shared" si="119"/>
        <v>5</v>
      </c>
      <c r="M567" s="16">
        <f>[1]武器表!$I567</f>
        <v>97</v>
      </c>
      <c r="N567" s="16">
        <f>[1]武器表!$J567</f>
        <v>16</v>
      </c>
      <c r="O567" s="16">
        <f>[1]武器表!$K567</f>
        <v>14</v>
      </c>
      <c r="P567" s="16">
        <f>[1]武器表!$L567</f>
        <v>10</v>
      </c>
      <c r="Q567" s="16">
        <f>[1]武器表!$M567</f>
        <v>11</v>
      </c>
      <c r="R567" s="16">
        <f>[1]武器表!$N567</f>
        <v>36</v>
      </c>
      <c r="S567" s="16">
        <f>[1]武器表!$O567</f>
        <v>10</v>
      </c>
      <c r="T567" s="16">
        <f>[1]武器表!$P567</f>
        <v>6</v>
      </c>
      <c r="U567" s="20">
        <f>[1]武器表!$Q567</f>
        <v>0.03</v>
      </c>
      <c r="V567" s="20">
        <f>[1]武器表!$R567</f>
        <v>2.5000000000000001E-2</v>
      </c>
      <c r="W567" s="20">
        <f>[1]武器表!$S567</f>
        <v>0.01</v>
      </c>
      <c r="X567" s="20">
        <f>[1]武器表!$AB567</f>
        <v>0.13333333333333333</v>
      </c>
      <c r="Y567" s="16">
        <f>[1]武器表!V567</f>
        <v>6</v>
      </c>
      <c r="Z567" s="16">
        <f>[1]武器表!W567</f>
        <v>6</v>
      </c>
      <c r="AA567" s="16">
        <f>[1]武器表!X567</f>
        <v>4</v>
      </c>
      <c r="AB567" s="16">
        <f>[1]武器表!Y567</f>
        <v>5</v>
      </c>
      <c r="AC567" s="16">
        <f>[1]武器表!Z567</f>
        <v>7</v>
      </c>
      <c r="AD567" s="16">
        <f>[1]武器表!AA567</f>
        <v>8</v>
      </c>
      <c r="AE567" s="20">
        <f t="shared" si="114"/>
        <v>0.10666666666666667</v>
      </c>
      <c r="AF567" s="20">
        <f t="shared" si="115"/>
        <v>0.10666666666666667</v>
      </c>
      <c r="AG567" s="20">
        <f t="shared" si="116"/>
        <v>0.10666666666666667</v>
      </c>
      <c r="AH567" s="20">
        <f t="shared" si="117"/>
        <v>0.10666666666666667</v>
      </c>
      <c r="AI567" s="20">
        <f t="shared" si="118"/>
        <v>0.10666666666666667</v>
      </c>
      <c r="AJ567" s="21"/>
    </row>
    <row r="568" spans="2:36" x14ac:dyDescent="0.2">
      <c r="B568" s="16">
        <v>566</v>
      </c>
      <c r="C568" s="16" t="str">
        <f t="shared" ca="1" si="108"/>
        <v>IC1401</v>
      </c>
      <c r="D568" s="16" t="str">
        <f t="shared" ca="1" si="113"/>
        <v>发亮的魔王毒球</v>
      </c>
      <c r="E568" s="16" t="str">
        <f t="shared" ca="1" si="109"/>
        <v>发亮的</v>
      </c>
      <c r="F568" s="16" t="str">
        <f t="shared" ca="1" si="110"/>
        <v>魔王</v>
      </c>
      <c r="G568" s="16" t="str">
        <f t="shared" ca="1" si="111"/>
        <v>毒球</v>
      </c>
      <c r="H568" s="16" t="str">
        <f t="shared" si="120"/>
        <v>b</v>
      </c>
      <c r="I568" s="19" t="s">
        <v>26</v>
      </c>
      <c r="J568" s="3" t="s">
        <v>44</v>
      </c>
      <c r="K568" s="16">
        <f t="shared" si="112"/>
        <v>10</v>
      </c>
      <c r="L568" s="16">
        <f t="shared" si="119"/>
        <v>6</v>
      </c>
      <c r="M568" s="16">
        <f>[1]武器表!$I568</f>
        <v>117</v>
      </c>
      <c r="N568" s="16">
        <f>[1]武器表!$J568</f>
        <v>19</v>
      </c>
      <c r="O568" s="16">
        <f>[1]武器表!$K568</f>
        <v>17</v>
      </c>
      <c r="P568" s="16">
        <f>[1]武器表!$L568</f>
        <v>12</v>
      </c>
      <c r="Q568" s="16">
        <f>[1]武器表!$M568</f>
        <v>13</v>
      </c>
      <c r="R568" s="16">
        <f>[1]武器表!$N568</f>
        <v>43</v>
      </c>
      <c r="S568" s="16">
        <f>[1]武器表!$O568</f>
        <v>12</v>
      </c>
      <c r="T568" s="16">
        <f>[1]武器表!$P568</f>
        <v>7</v>
      </c>
      <c r="U568" s="20">
        <f>[1]武器表!$Q568</f>
        <v>3.5000000000000003E-2</v>
      </c>
      <c r="V568" s="20">
        <f>[1]武器表!$R568</f>
        <v>0.03</v>
      </c>
      <c r="W568" s="20">
        <f>[1]武器表!$S568</f>
        <v>1.1666666666666667E-2</v>
      </c>
      <c r="X568" s="20">
        <f>[1]武器表!$AB568</f>
        <v>0.16</v>
      </c>
      <c r="Y568" s="16">
        <f>[1]武器表!V568</f>
        <v>7</v>
      </c>
      <c r="Z568" s="16">
        <f>[1]武器表!W568</f>
        <v>7</v>
      </c>
      <c r="AA568" s="16">
        <f>[1]武器表!X568</f>
        <v>5</v>
      </c>
      <c r="AB568" s="16">
        <f>[1]武器表!Y568</f>
        <v>6</v>
      </c>
      <c r="AC568" s="16">
        <f>[1]武器表!Z568</f>
        <v>8</v>
      </c>
      <c r="AD568" s="16">
        <f>[1]武器表!AA568</f>
        <v>9</v>
      </c>
      <c r="AE568" s="20">
        <f t="shared" si="114"/>
        <v>0.128</v>
      </c>
      <c r="AF568" s="20">
        <f t="shared" si="115"/>
        <v>0.128</v>
      </c>
      <c r="AG568" s="20">
        <f t="shared" si="116"/>
        <v>0.128</v>
      </c>
      <c r="AH568" s="20">
        <f t="shared" si="117"/>
        <v>0.128</v>
      </c>
      <c r="AI568" s="20">
        <f t="shared" si="118"/>
        <v>0.128</v>
      </c>
      <c r="AJ568" s="21"/>
    </row>
    <row r="569" spans="2:36" x14ac:dyDescent="0.2">
      <c r="B569" s="16">
        <v>567</v>
      </c>
      <c r="C569" s="16" t="str">
        <f t="shared" ca="1" si="108"/>
        <v>IC1415</v>
      </c>
      <c r="D569" s="16" t="str">
        <f t="shared" ca="1" si="113"/>
        <v>坚硬的晨曦球</v>
      </c>
      <c r="E569" s="16" t="str">
        <f t="shared" ca="1" si="109"/>
        <v>坚硬的</v>
      </c>
      <c r="F569" s="16" t="str">
        <f t="shared" ca="1" si="110"/>
        <v>晨曦</v>
      </c>
      <c r="G569" s="16" t="str">
        <f t="shared" ca="1" si="111"/>
        <v>球</v>
      </c>
      <c r="H569" s="16" t="str">
        <f t="shared" si="120"/>
        <v>b</v>
      </c>
      <c r="I569" s="19" t="s">
        <v>26</v>
      </c>
      <c r="J569" s="3" t="s">
        <v>44</v>
      </c>
      <c r="K569" s="16">
        <f t="shared" si="112"/>
        <v>10</v>
      </c>
      <c r="L569" s="16">
        <f t="shared" si="119"/>
        <v>7</v>
      </c>
      <c r="M569" s="16">
        <f>[1]武器表!$I569</f>
        <v>136</v>
      </c>
      <c r="N569" s="16">
        <f>[1]武器表!$J569</f>
        <v>23</v>
      </c>
      <c r="O569" s="16">
        <f>[1]武器表!$K569</f>
        <v>20</v>
      </c>
      <c r="P569" s="16">
        <f>[1]武器表!$L569</f>
        <v>14</v>
      </c>
      <c r="Q569" s="16">
        <f>[1]武器表!$M569</f>
        <v>15</v>
      </c>
      <c r="R569" s="16">
        <f>[1]武器表!$N569</f>
        <v>50</v>
      </c>
      <c r="S569" s="16">
        <f>[1]武器表!$O569</f>
        <v>14</v>
      </c>
      <c r="T569" s="16">
        <f>[1]武器表!$P569</f>
        <v>8</v>
      </c>
      <c r="U569" s="20">
        <f>[1]武器表!$Q569</f>
        <v>0.04</v>
      </c>
      <c r="V569" s="20">
        <f>[1]武器表!$R569</f>
        <v>3.5000000000000003E-2</v>
      </c>
      <c r="W569" s="20">
        <f>[1]武器表!$S569</f>
        <v>1.3333333333333332E-2</v>
      </c>
      <c r="X569" s="20">
        <f>[1]武器表!$AB569</f>
        <v>0.18666666666666668</v>
      </c>
      <c r="Y569" s="16">
        <f>[1]武器表!V569</f>
        <v>8</v>
      </c>
      <c r="Z569" s="16">
        <f>[1]武器表!W569</f>
        <v>8</v>
      </c>
      <c r="AA569" s="16">
        <f>[1]武器表!X569</f>
        <v>6</v>
      </c>
      <c r="AB569" s="16">
        <f>[1]武器表!Y569</f>
        <v>7</v>
      </c>
      <c r="AC569" s="16">
        <f>[1]武器表!Z569</f>
        <v>10</v>
      </c>
      <c r="AD569" s="16">
        <f>[1]武器表!AA569</f>
        <v>11</v>
      </c>
      <c r="AE569" s="20">
        <f t="shared" si="114"/>
        <v>0.14933333333333335</v>
      </c>
      <c r="AF569" s="20">
        <f t="shared" si="115"/>
        <v>0.14933333333333335</v>
      </c>
      <c r="AG569" s="20">
        <f t="shared" si="116"/>
        <v>0.14933333333333335</v>
      </c>
      <c r="AH569" s="20">
        <f t="shared" si="117"/>
        <v>0.14933333333333335</v>
      </c>
      <c r="AI569" s="20">
        <f t="shared" si="118"/>
        <v>0.14933333333333335</v>
      </c>
      <c r="AJ569" s="21"/>
    </row>
    <row r="570" spans="2:36" x14ac:dyDescent="0.2">
      <c r="B570" s="16">
        <v>568</v>
      </c>
      <c r="C570" s="16" t="str">
        <f t="shared" ca="1" si="108"/>
        <v>IC1416</v>
      </c>
      <c r="D570" s="16" t="str">
        <f t="shared" ca="1" si="113"/>
        <v>优质的卡尼亚毒球</v>
      </c>
      <c r="E570" s="16" t="str">
        <f t="shared" ca="1" si="109"/>
        <v>优质的</v>
      </c>
      <c r="F570" s="16" t="str">
        <f t="shared" ca="1" si="110"/>
        <v>卡尼亚</v>
      </c>
      <c r="G570" s="16" t="str">
        <f t="shared" ca="1" si="111"/>
        <v>毒球</v>
      </c>
      <c r="H570" s="16" t="str">
        <f t="shared" si="120"/>
        <v>b</v>
      </c>
      <c r="I570" s="19" t="s">
        <v>26</v>
      </c>
      <c r="J570" s="3" t="s">
        <v>44</v>
      </c>
      <c r="K570" s="16">
        <f t="shared" si="112"/>
        <v>10</v>
      </c>
      <c r="L570" s="16">
        <f t="shared" si="119"/>
        <v>8</v>
      </c>
      <c r="M570" s="16">
        <f>[1]武器表!$I570</f>
        <v>156</v>
      </c>
      <c r="N570" s="16">
        <f>[1]武器表!$J570</f>
        <v>26</v>
      </c>
      <c r="O570" s="16">
        <f>[1]武器表!$K570</f>
        <v>23</v>
      </c>
      <c r="P570" s="16">
        <f>[1]武器表!$L570</f>
        <v>16</v>
      </c>
      <c r="Q570" s="16">
        <f>[1]武器表!$M570</f>
        <v>17</v>
      </c>
      <c r="R570" s="16">
        <f>[1]武器表!$N570</f>
        <v>58</v>
      </c>
      <c r="S570" s="16">
        <f>[1]武器表!$O570</f>
        <v>17</v>
      </c>
      <c r="T570" s="16">
        <f>[1]武器表!$P570</f>
        <v>10</v>
      </c>
      <c r="U570" s="20">
        <f>[1]武器表!$Q570</f>
        <v>0.05</v>
      </c>
      <c r="V570" s="20">
        <f>[1]武器表!$R570</f>
        <v>4.2500000000000003E-2</v>
      </c>
      <c r="W570" s="20">
        <f>[1]武器表!$S570</f>
        <v>1.6666666666666666E-2</v>
      </c>
      <c r="X570" s="20">
        <f>[1]武器表!$AB570</f>
        <v>0.21533333333333335</v>
      </c>
      <c r="Y570" s="16">
        <f>[1]武器表!V570</f>
        <v>10</v>
      </c>
      <c r="Z570" s="16">
        <f>[1]武器表!W570</f>
        <v>10</v>
      </c>
      <c r="AA570" s="16">
        <f>[1]武器表!X570</f>
        <v>7</v>
      </c>
      <c r="AB570" s="16">
        <f>[1]武器表!Y570</f>
        <v>8</v>
      </c>
      <c r="AC570" s="16">
        <f>[1]武器表!Z570</f>
        <v>11</v>
      </c>
      <c r="AD570" s="16">
        <f>[1]武器表!AA570</f>
        <v>12</v>
      </c>
      <c r="AE570" s="20">
        <f t="shared" si="114"/>
        <v>0.17226666666666668</v>
      </c>
      <c r="AF570" s="20">
        <f t="shared" si="115"/>
        <v>0.17226666666666668</v>
      </c>
      <c r="AG570" s="20">
        <f t="shared" si="116"/>
        <v>0.17226666666666668</v>
      </c>
      <c r="AH570" s="20">
        <f t="shared" si="117"/>
        <v>0.17226666666666668</v>
      </c>
      <c r="AI570" s="20">
        <f t="shared" si="118"/>
        <v>0.17226666666666668</v>
      </c>
      <c r="AJ570" s="21"/>
    </row>
    <row r="571" spans="2:36" x14ac:dyDescent="0.2">
      <c r="B571" s="16">
        <v>569</v>
      </c>
      <c r="C571" s="16" t="str">
        <f t="shared" ca="1" si="108"/>
        <v>IC1413</v>
      </c>
      <c r="D571" s="16" t="str">
        <f t="shared" ca="1" si="113"/>
        <v>一般的精钢毒球</v>
      </c>
      <c r="E571" s="16" t="str">
        <f t="shared" ca="1" si="109"/>
        <v>一般的</v>
      </c>
      <c r="F571" s="16" t="str">
        <f t="shared" ca="1" si="110"/>
        <v>精钢</v>
      </c>
      <c r="G571" s="16" t="str">
        <f t="shared" ca="1" si="111"/>
        <v>毒球</v>
      </c>
      <c r="H571" s="16" t="str">
        <f t="shared" si="120"/>
        <v>c</v>
      </c>
      <c r="I571" s="19" t="s">
        <v>26</v>
      </c>
      <c r="J571" s="3" t="s">
        <v>44</v>
      </c>
      <c r="K571" s="16">
        <f t="shared" si="112"/>
        <v>10</v>
      </c>
      <c r="L571" s="16">
        <f t="shared" si="119"/>
        <v>1</v>
      </c>
      <c r="M571" s="16">
        <f>[1]武器表!$I571</f>
        <v>22</v>
      </c>
      <c r="N571" s="16">
        <f>[1]武器表!$J571</f>
        <v>0</v>
      </c>
      <c r="O571" s="16">
        <f>[1]武器表!$K571</f>
        <v>0</v>
      </c>
      <c r="P571" s="16">
        <f>[1]武器表!$L571</f>
        <v>0</v>
      </c>
      <c r="Q571" s="16">
        <f>[1]武器表!$M571</f>
        <v>0</v>
      </c>
      <c r="R571" s="16">
        <f>[1]武器表!$N571</f>
        <v>0</v>
      </c>
      <c r="S571" s="16">
        <f>[1]武器表!$O571</f>
        <v>0</v>
      </c>
      <c r="T571" s="16">
        <f>[1]武器表!$P571</f>
        <v>0</v>
      </c>
      <c r="U571" s="20">
        <f>[1]武器表!$Q571</f>
        <v>0</v>
      </c>
      <c r="V571" s="20">
        <f>[1]武器表!$R571</f>
        <v>0</v>
      </c>
      <c r="W571" s="20">
        <f>[1]武器表!$S571</f>
        <v>0</v>
      </c>
      <c r="X571" s="20">
        <f>[1]武器表!$AB571</f>
        <v>0</v>
      </c>
      <c r="Y571" s="16">
        <f>[1]武器表!V571</f>
        <v>0</v>
      </c>
      <c r="Z571" s="16">
        <f>[1]武器表!W571</f>
        <v>0</v>
      </c>
      <c r="AA571" s="16">
        <f>[1]武器表!X571</f>
        <v>0</v>
      </c>
      <c r="AB571" s="16">
        <f>[1]武器表!Y571</f>
        <v>0</v>
      </c>
      <c r="AC571" s="16">
        <f>[1]武器表!Z571</f>
        <v>0</v>
      </c>
      <c r="AD571" s="16">
        <f>[1]武器表!AA571</f>
        <v>0</v>
      </c>
      <c r="AE571" s="20">
        <f t="shared" si="114"/>
        <v>0</v>
      </c>
      <c r="AF571" s="20">
        <f t="shared" si="115"/>
        <v>0</v>
      </c>
      <c r="AG571" s="20">
        <f t="shared" si="116"/>
        <v>0</v>
      </c>
      <c r="AH571" s="20">
        <f t="shared" si="117"/>
        <v>0</v>
      </c>
      <c r="AI571" s="20">
        <f t="shared" si="118"/>
        <v>0</v>
      </c>
      <c r="AJ571" s="21"/>
    </row>
    <row r="572" spans="2:36" x14ac:dyDescent="0.2">
      <c r="B572" s="16">
        <v>570</v>
      </c>
      <c r="C572" s="16" t="str">
        <f t="shared" ca="1" si="108"/>
        <v>IC1416</v>
      </c>
      <c r="D572" s="16" t="str">
        <f t="shared" ca="1" si="113"/>
        <v>破旧的塞尔塔球</v>
      </c>
      <c r="E572" s="16" t="str">
        <f t="shared" ca="1" si="109"/>
        <v>破旧的</v>
      </c>
      <c r="F572" s="16" t="str">
        <f t="shared" ca="1" si="110"/>
        <v>塞尔塔</v>
      </c>
      <c r="G572" s="16" t="str">
        <f t="shared" ca="1" si="111"/>
        <v>球</v>
      </c>
      <c r="H572" s="16" t="str">
        <f t="shared" si="120"/>
        <v>c</v>
      </c>
      <c r="I572" s="19" t="s">
        <v>26</v>
      </c>
      <c r="J572" s="3" t="s">
        <v>44</v>
      </c>
      <c r="K572" s="16">
        <f t="shared" si="112"/>
        <v>10</v>
      </c>
      <c r="L572" s="16">
        <f t="shared" si="119"/>
        <v>2</v>
      </c>
      <c r="M572" s="16">
        <f>[1]武器表!$I572</f>
        <v>44</v>
      </c>
      <c r="N572" s="16">
        <f>[1]武器表!$J572</f>
        <v>0</v>
      </c>
      <c r="O572" s="16">
        <f>[1]武器表!$K572</f>
        <v>0</v>
      </c>
      <c r="P572" s="16">
        <f>[1]武器表!$L572</f>
        <v>0</v>
      </c>
      <c r="Q572" s="16">
        <f>[1]武器表!$M572</f>
        <v>0</v>
      </c>
      <c r="R572" s="16">
        <f>[1]武器表!$N572</f>
        <v>0</v>
      </c>
      <c r="S572" s="16">
        <f>[1]武器表!$O572</f>
        <v>0</v>
      </c>
      <c r="T572" s="16">
        <f>[1]武器表!$P572</f>
        <v>0</v>
      </c>
      <c r="U572" s="20">
        <f>[1]武器表!$Q572</f>
        <v>0</v>
      </c>
      <c r="V572" s="20">
        <f>[1]武器表!$R572</f>
        <v>0</v>
      </c>
      <c r="W572" s="20">
        <f>[1]武器表!$S572</f>
        <v>0</v>
      </c>
      <c r="X572" s="20">
        <f>[1]武器表!$AB572</f>
        <v>0</v>
      </c>
      <c r="Y572" s="16">
        <f>[1]武器表!V572</f>
        <v>0</v>
      </c>
      <c r="Z572" s="16">
        <f>[1]武器表!W572</f>
        <v>0</v>
      </c>
      <c r="AA572" s="16">
        <f>[1]武器表!X572</f>
        <v>0</v>
      </c>
      <c r="AB572" s="16">
        <f>[1]武器表!Y572</f>
        <v>0</v>
      </c>
      <c r="AC572" s="16">
        <f>[1]武器表!Z572</f>
        <v>0</v>
      </c>
      <c r="AD572" s="16">
        <f>[1]武器表!AA572</f>
        <v>0</v>
      </c>
      <c r="AE572" s="20">
        <f t="shared" si="114"/>
        <v>0</v>
      </c>
      <c r="AF572" s="20">
        <f t="shared" si="115"/>
        <v>0</v>
      </c>
      <c r="AG572" s="20">
        <f t="shared" si="116"/>
        <v>0</v>
      </c>
      <c r="AH572" s="20">
        <f t="shared" si="117"/>
        <v>0</v>
      </c>
      <c r="AI572" s="20">
        <f t="shared" si="118"/>
        <v>0</v>
      </c>
      <c r="AJ572" s="21"/>
    </row>
    <row r="573" spans="2:36" x14ac:dyDescent="0.2">
      <c r="B573" s="16">
        <v>571</v>
      </c>
      <c r="C573" s="16" t="str">
        <f t="shared" ca="1" si="108"/>
        <v>IC1400</v>
      </c>
      <c r="D573" s="16" t="str">
        <f t="shared" ca="1" si="113"/>
        <v>普通的忏悔球</v>
      </c>
      <c r="E573" s="16" t="str">
        <f t="shared" ca="1" si="109"/>
        <v>普通的</v>
      </c>
      <c r="F573" s="16" t="str">
        <f t="shared" ca="1" si="110"/>
        <v>忏悔</v>
      </c>
      <c r="G573" s="16" t="str">
        <f t="shared" ca="1" si="111"/>
        <v>球</v>
      </c>
      <c r="H573" s="16" t="str">
        <f t="shared" si="120"/>
        <v>c</v>
      </c>
      <c r="I573" s="19" t="s">
        <v>26</v>
      </c>
      <c r="J573" s="3" t="s">
        <v>44</v>
      </c>
      <c r="K573" s="16">
        <f t="shared" si="112"/>
        <v>10</v>
      </c>
      <c r="L573" s="16">
        <f t="shared" si="119"/>
        <v>3</v>
      </c>
      <c r="M573" s="16">
        <f>[1]武器表!$I573</f>
        <v>66</v>
      </c>
      <c r="N573" s="16">
        <f>[1]武器表!$J573</f>
        <v>0</v>
      </c>
      <c r="O573" s="16">
        <f>[1]武器表!$K573</f>
        <v>0</v>
      </c>
      <c r="P573" s="16">
        <f>[1]武器表!$L573</f>
        <v>0</v>
      </c>
      <c r="Q573" s="16">
        <f>[1]武器表!$M573</f>
        <v>0</v>
      </c>
      <c r="R573" s="16">
        <f>[1]武器表!$N573</f>
        <v>0</v>
      </c>
      <c r="S573" s="16">
        <f>[1]武器表!$O573</f>
        <v>0</v>
      </c>
      <c r="T573" s="16">
        <f>[1]武器表!$P573</f>
        <v>0</v>
      </c>
      <c r="U573" s="20">
        <f>[1]武器表!$Q573</f>
        <v>0</v>
      </c>
      <c r="V573" s="20">
        <f>[1]武器表!$R573</f>
        <v>0</v>
      </c>
      <c r="W573" s="20">
        <f>[1]武器表!$S573</f>
        <v>0</v>
      </c>
      <c r="X573" s="20">
        <f>[1]武器表!$AB573</f>
        <v>0</v>
      </c>
      <c r="Y573" s="16">
        <f>[1]武器表!V573</f>
        <v>0</v>
      </c>
      <c r="Z573" s="16">
        <f>[1]武器表!W573</f>
        <v>0</v>
      </c>
      <c r="AA573" s="16">
        <f>[1]武器表!X573</f>
        <v>0</v>
      </c>
      <c r="AB573" s="16">
        <f>[1]武器表!Y573</f>
        <v>0</v>
      </c>
      <c r="AC573" s="16">
        <f>[1]武器表!Z573</f>
        <v>0</v>
      </c>
      <c r="AD573" s="16">
        <f>[1]武器表!AA573</f>
        <v>0</v>
      </c>
      <c r="AE573" s="20">
        <f t="shared" si="114"/>
        <v>0</v>
      </c>
      <c r="AF573" s="20">
        <f t="shared" si="115"/>
        <v>0</v>
      </c>
      <c r="AG573" s="20">
        <f t="shared" si="116"/>
        <v>0</v>
      </c>
      <c r="AH573" s="20">
        <f t="shared" si="117"/>
        <v>0</v>
      </c>
      <c r="AI573" s="20">
        <f t="shared" si="118"/>
        <v>0</v>
      </c>
      <c r="AJ573" s="21"/>
    </row>
    <row r="574" spans="2:36" x14ac:dyDescent="0.2">
      <c r="B574" s="16">
        <v>572</v>
      </c>
      <c r="C574" s="16" t="str">
        <f t="shared" ca="1" si="108"/>
        <v>IC1413</v>
      </c>
      <c r="D574" s="16" t="str">
        <f t="shared" ca="1" si="113"/>
        <v>普通的遗迹毒球</v>
      </c>
      <c r="E574" s="16" t="str">
        <f t="shared" ca="1" si="109"/>
        <v>普通的</v>
      </c>
      <c r="F574" s="16" t="str">
        <f t="shared" ca="1" si="110"/>
        <v>遗迹</v>
      </c>
      <c r="G574" s="16" t="str">
        <f t="shared" ca="1" si="111"/>
        <v>毒球</v>
      </c>
      <c r="H574" s="16" t="str">
        <f t="shared" si="120"/>
        <v>c</v>
      </c>
      <c r="I574" s="19" t="s">
        <v>26</v>
      </c>
      <c r="J574" s="3" t="s">
        <v>44</v>
      </c>
      <c r="K574" s="16">
        <f t="shared" si="112"/>
        <v>10</v>
      </c>
      <c r="L574" s="16">
        <f t="shared" si="119"/>
        <v>4</v>
      </c>
      <c r="M574" s="16">
        <f>[1]武器表!$I574</f>
        <v>89</v>
      </c>
      <c r="N574" s="16">
        <f>[1]武器表!$J574</f>
        <v>0</v>
      </c>
      <c r="O574" s="16">
        <f>[1]武器表!$K574</f>
        <v>0</v>
      </c>
      <c r="P574" s="16">
        <f>[1]武器表!$L574</f>
        <v>0</v>
      </c>
      <c r="Q574" s="16">
        <f>[1]武器表!$M574</f>
        <v>0</v>
      </c>
      <c r="R574" s="16">
        <f>[1]武器表!$N574</f>
        <v>0</v>
      </c>
      <c r="S574" s="16">
        <f>[1]武器表!$O574</f>
        <v>0</v>
      </c>
      <c r="T574" s="16">
        <f>[1]武器表!$P574</f>
        <v>0</v>
      </c>
      <c r="U574" s="20">
        <f>[1]武器表!$Q574</f>
        <v>0</v>
      </c>
      <c r="V574" s="20">
        <f>[1]武器表!$R574</f>
        <v>0</v>
      </c>
      <c r="W574" s="20">
        <f>[1]武器表!$S574</f>
        <v>0</v>
      </c>
      <c r="X574" s="20">
        <f>[1]武器表!$AB574</f>
        <v>0</v>
      </c>
      <c r="Y574" s="16">
        <f>[1]武器表!V574</f>
        <v>0</v>
      </c>
      <c r="Z574" s="16">
        <f>[1]武器表!W574</f>
        <v>0</v>
      </c>
      <c r="AA574" s="16">
        <f>[1]武器表!X574</f>
        <v>0</v>
      </c>
      <c r="AB574" s="16">
        <f>[1]武器表!Y574</f>
        <v>0</v>
      </c>
      <c r="AC574" s="16">
        <f>[1]武器表!Z574</f>
        <v>0</v>
      </c>
      <c r="AD574" s="16">
        <f>[1]武器表!AA574</f>
        <v>0</v>
      </c>
      <c r="AE574" s="20">
        <f t="shared" si="114"/>
        <v>0</v>
      </c>
      <c r="AF574" s="20">
        <f t="shared" si="115"/>
        <v>0</v>
      </c>
      <c r="AG574" s="20">
        <f t="shared" si="116"/>
        <v>0</v>
      </c>
      <c r="AH574" s="20">
        <f t="shared" si="117"/>
        <v>0</v>
      </c>
      <c r="AI574" s="20">
        <f t="shared" si="118"/>
        <v>0</v>
      </c>
      <c r="AJ574" s="21"/>
    </row>
    <row r="575" spans="2:36" x14ac:dyDescent="0.2">
      <c r="B575" s="16">
        <v>573</v>
      </c>
      <c r="C575" s="16" t="str">
        <f t="shared" ca="1" si="108"/>
        <v>IC1400</v>
      </c>
      <c r="D575" s="16" t="str">
        <f t="shared" ca="1" si="113"/>
        <v>初级的空灵毒球</v>
      </c>
      <c r="E575" s="16" t="str">
        <f t="shared" ca="1" si="109"/>
        <v>初级的</v>
      </c>
      <c r="F575" s="16" t="str">
        <f t="shared" ca="1" si="110"/>
        <v>空灵</v>
      </c>
      <c r="G575" s="16" t="str">
        <f t="shared" ca="1" si="111"/>
        <v>毒球</v>
      </c>
      <c r="H575" s="16" t="str">
        <f t="shared" si="120"/>
        <v>c</v>
      </c>
      <c r="I575" s="19" t="s">
        <v>26</v>
      </c>
      <c r="J575" s="3" t="s">
        <v>44</v>
      </c>
      <c r="K575" s="16">
        <f t="shared" si="112"/>
        <v>10</v>
      </c>
      <c r="L575" s="16">
        <f t="shared" si="119"/>
        <v>5</v>
      </c>
      <c r="M575" s="16">
        <f>[1]武器表!$I575</f>
        <v>111</v>
      </c>
      <c r="N575" s="16">
        <f>[1]武器表!$J575</f>
        <v>0</v>
      </c>
      <c r="O575" s="16">
        <f>[1]武器表!$K575</f>
        <v>0</v>
      </c>
      <c r="P575" s="16">
        <f>[1]武器表!$L575</f>
        <v>0</v>
      </c>
      <c r="Q575" s="16">
        <f>[1]武器表!$M575</f>
        <v>0</v>
      </c>
      <c r="R575" s="16">
        <f>[1]武器表!$N575</f>
        <v>0</v>
      </c>
      <c r="S575" s="16">
        <f>[1]武器表!$O575</f>
        <v>0</v>
      </c>
      <c r="T575" s="16">
        <f>[1]武器表!$P575</f>
        <v>0</v>
      </c>
      <c r="U575" s="20">
        <f>[1]武器表!$Q575</f>
        <v>0</v>
      </c>
      <c r="V575" s="20">
        <f>[1]武器表!$R575</f>
        <v>0</v>
      </c>
      <c r="W575" s="20">
        <f>[1]武器表!$S575</f>
        <v>0</v>
      </c>
      <c r="X575" s="20">
        <f>[1]武器表!$AB575</f>
        <v>0</v>
      </c>
      <c r="Y575" s="16">
        <f>[1]武器表!V575</f>
        <v>0</v>
      </c>
      <c r="Z575" s="16">
        <f>[1]武器表!W575</f>
        <v>0</v>
      </c>
      <c r="AA575" s="16">
        <f>[1]武器表!X575</f>
        <v>0</v>
      </c>
      <c r="AB575" s="16">
        <f>[1]武器表!Y575</f>
        <v>0</v>
      </c>
      <c r="AC575" s="16">
        <f>[1]武器表!Z575</f>
        <v>0</v>
      </c>
      <c r="AD575" s="16">
        <f>[1]武器表!AA575</f>
        <v>0</v>
      </c>
      <c r="AE575" s="20">
        <f t="shared" si="114"/>
        <v>0</v>
      </c>
      <c r="AF575" s="20">
        <f t="shared" si="115"/>
        <v>0</v>
      </c>
      <c r="AG575" s="20">
        <f t="shared" si="116"/>
        <v>0</v>
      </c>
      <c r="AH575" s="20">
        <f t="shared" si="117"/>
        <v>0</v>
      </c>
      <c r="AI575" s="20">
        <f t="shared" si="118"/>
        <v>0</v>
      </c>
      <c r="AJ575" s="21"/>
    </row>
    <row r="576" spans="2:36" x14ac:dyDescent="0.2">
      <c r="B576" s="16">
        <v>574</v>
      </c>
      <c r="C576" s="16" t="str">
        <f t="shared" ca="1" si="108"/>
        <v>IC1417</v>
      </c>
      <c r="D576" s="16" t="str">
        <f t="shared" ca="1" si="113"/>
        <v>破旧的虚幻毒球</v>
      </c>
      <c r="E576" s="16" t="str">
        <f t="shared" ca="1" si="109"/>
        <v>破旧的</v>
      </c>
      <c r="F576" s="16" t="str">
        <f t="shared" ca="1" si="110"/>
        <v>虚幻</v>
      </c>
      <c r="G576" s="16" t="str">
        <f t="shared" ca="1" si="111"/>
        <v>毒球</v>
      </c>
      <c r="H576" s="16" t="str">
        <f t="shared" si="120"/>
        <v>c</v>
      </c>
      <c r="I576" s="19" t="s">
        <v>26</v>
      </c>
      <c r="J576" s="3" t="s">
        <v>44</v>
      </c>
      <c r="K576" s="16">
        <f t="shared" si="112"/>
        <v>10</v>
      </c>
      <c r="L576" s="16">
        <f t="shared" si="119"/>
        <v>6</v>
      </c>
      <c r="M576" s="16">
        <f>[1]武器表!$I576</f>
        <v>133</v>
      </c>
      <c r="N576" s="16">
        <f>[1]武器表!$J576</f>
        <v>0</v>
      </c>
      <c r="O576" s="16">
        <f>[1]武器表!$K576</f>
        <v>0</v>
      </c>
      <c r="P576" s="16">
        <f>[1]武器表!$L576</f>
        <v>0</v>
      </c>
      <c r="Q576" s="16">
        <f>[1]武器表!$M576</f>
        <v>0</v>
      </c>
      <c r="R576" s="16">
        <f>[1]武器表!$N576</f>
        <v>0</v>
      </c>
      <c r="S576" s="16">
        <f>[1]武器表!$O576</f>
        <v>0</v>
      </c>
      <c r="T576" s="16">
        <f>[1]武器表!$P576</f>
        <v>0</v>
      </c>
      <c r="U576" s="20">
        <f>[1]武器表!$Q576</f>
        <v>0</v>
      </c>
      <c r="V576" s="20">
        <f>[1]武器表!$R576</f>
        <v>0</v>
      </c>
      <c r="W576" s="20">
        <f>[1]武器表!$S576</f>
        <v>0</v>
      </c>
      <c r="X576" s="20">
        <f>[1]武器表!$AB576</f>
        <v>0</v>
      </c>
      <c r="Y576" s="16">
        <f>[1]武器表!V576</f>
        <v>0</v>
      </c>
      <c r="Z576" s="16">
        <f>[1]武器表!W576</f>
        <v>0</v>
      </c>
      <c r="AA576" s="16">
        <f>[1]武器表!X576</f>
        <v>0</v>
      </c>
      <c r="AB576" s="16">
        <f>[1]武器表!Y576</f>
        <v>0</v>
      </c>
      <c r="AC576" s="16">
        <f>[1]武器表!Z576</f>
        <v>0</v>
      </c>
      <c r="AD576" s="16">
        <f>[1]武器表!AA576</f>
        <v>0</v>
      </c>
      <c r="AE576" s="20">
        <f t="shared" si="114"/>
        <v>0</v>
      </c>
      <c r="AF576" s="20">
        <f t="shared" si="115"/>
        <v>0</v>
      </c>
      <c r="AG576" s="20">
        <f t="shared" si="116"/>
        <v>0</v>
      </c>
      <c r="AH576" s="20">
        <f t="shared" si="117"/>
        <v>0</v>
      </c>
      <c r="AI576" s="20">
        <f t="shared" si="118"/>
        <v>0</v>
      </c>
      <c r="AJ576" s="21"/>
    </row>
    <row r="577" spans="2:36" x14ac:dyDescent="0.2">
      <c r="B577" s="16">
        <v>575</v>
      </c>
      <c r="C577" s="16" t="str">
        <f t="shared" ca="1" si="108"/>
        <v>IC1407</v>
      </c>
      <c r="D577" s="16" t="str">
        <f t="shared" ca="1" si="113"/>
        <v>破旧的女神球</v>
      </c>
      <c r="E577" s="16" t="str">
        <f t="shared" ca="1" si="109"/>
        <v>破旧的</v>
      </c>
      <c r="F577" s="16" t="str">
        <f t="shared" ca="1" si="110"/>
        <v>女神</v>
      </c>
      <c r="G577" s="16" t="str">
        <f t="shared" ca="1" si="111"/>
        <v>球</v>
      </c>
      <c r="H577" s="16" t="str">
        <f t="shared" si="120"/>
        <v>c</v>
      </c>
      <c r="I577" s="19" t="s">
        <v>26</v>
      </c>
      <c r="J577" s="3" t="s">
        <v>44</v>
      </c>
      <c r="K577" s="16">
        <f t="shared" si="112"/>
        <v>10</v>
      </c>
      <c r="L577" s="16">
        <f t="shared" si="119"/>
        <v>7</v>
      </c>
      <c r="M577" s="16">
        <f>[1]武器表!$I577</f>
        <v>155</v>
      </c>
      <c r="N577" s="16">
        <f>[1]武器表!$J577</f>
        <v>0</v>
      </c>
      <c r="O577" s="16">
        <f>[1]武器表!$K577</f>
        <v>0</v>
      </c>
      <c r="P577" s="16">
        <f>[1]武器表!$L577</f>
        <v>0</v>
      </c>
      <c r="Q577" s="16">
        <f>[1]武器表!$M577</f>
        <v>0</v>
      </c>
      <c r="R577" s="16">
        <f>[1]武器表!$N577</f>
        <v>0</v>
      </c>
      <c r="S577" s="16">
        <f>[1]武器表!$O577</f>
        <v>0</v>
      </c>
      <c r="T577" s="16">
        <f>[1]武器表!$P577</f>
        <v>0</v>
      </c>
      <c r="U577" s="20">
        <f>[1]武器表!$Q577</f>
        <v>0</v>
      </c>
      <c r="V577" s="20">
        <f>[1]武器表!$R577</f>
        <v>0</v>
      </c>
      <c r="W577" s="20">
        <f>[1]武器表!$S577</f>
        <v>0</v>
      </c>
      <c r="X577" s="20">
        <f>[1]武器表!$AB577</f>
        <v>0</v>
      </c>
      <c r="Y577" s="16">
        <f>[1]武器表!V577</f>
        <v>0</v>
      </c>
      <c r="Z577" s="16">
        <f>[1]武器表!W577</f>
        <v>0</v>
      </c>
      <c r="AA577" s="16">
        <f>[1]武器表!X577</f>
        <v>0</v>
      </c>
      <c r="AB577" s="16">
        <f>[1]武器表!Y577</f>
        <v>0</v>
      </c>
      <c r="AC577" s="16">
        <f>[1]武器表!Z577</f>
        <v>0</v>
      </c>
      <c r="AD577" s="16">
        <f>[1]武器表!AA577</f>
        <v>0</v>
      </c>
      <c r="AE577" s="20">
        <f t="shared" si="114"/>
        <v>0</v>
      </c>
      <c r="AF577" s="20">
        <f t="shared" si="115"/>
        <v>0</v>
      </c>
      <c r="AG577" s="20">
        <f t="shared" si="116"/>
        <v>0</v>
      </c>
      <c r="AH577" s="20">
        <f t="shared" si="117"/>
        <v>0</v>
      </c>
      <c r="AI577" s="20">
        <f t="shared" si="118"/>
        <v>0</v>
      </c>
      <c r="AJ577" s="21"/>
    </row>
    <row r="578" spans="2:36" x14ac:dyDescent="0.2">
      <c r="B578" s="16">
        <v>576</v>
      </c>
      <c r="C578" s="16" t="str">
        <f t="shared" ca="1" si="108"/>
        <v>IC1415</v>
      </c>
      <c r="D578" s="16" t="str">
        <f t="shared" ca="1" si="113"/>
        <v>初级的言语球</v>
      </c>
      <c r="E578" s="16" t="str">
        <f t="shared" ca="1" si="109"/>
        <v>初级的</v>
      </c>
      <c r="F578" s="16" t="str">
        <f t="shared" ca="1" si="110"/>
        <v>言语</v>
      </c>
      <c r="G578" s="16" t="str">
        <f t="shared" ca="1" si="111"/>
        <v>球</v>
      </c>
      <c r="H578" s="16" t="str">
        <f t="shared" si="120"/>
        <v>c</v>
      </c>
      <c r="I578" s="19" t="s">
        <v>26</v>
      </c>
      <c r="J578" s="3" t="s">
        <v>44</v>
      </c>
      <c r="K578" s="16">
        <f t="shared" si="112"/>
        <v>10</v>
      </c>
      <c r="L578" s="16">
        <f t="shared" si="119"/>
        <v>8</v>
      </c>
      <c r="M578" s="16">
        <f>[1]武器表!$I578</f>
        <v>177</v>
      </c>
      <c r="N578" s="16">
        <f>[1]武器表!$J578</f>
        <v>0</v>
      </c>
      <c r="O578" s="16">
        <f>[1]武器表!$K578</f>
        <v>0</v>
      </c>
      <c r="P578" s="16">
        <f>[1]武器表!$L578</f>
        <v>0</v>
      </c>
      <c r="Q578" s="16">
        <f>[1]武器表!$M578</f>
        <v>0</v>
      </c>
      <c r="R578" s="16">
        <f>[1]武器表!$N578</f>
        <v>0</v>
      </c>
      <c r="S578" s="16">
        <f>[1]武器表!$O578</f>
        <v>0</v>
      </c>
      <c r="T578" s="16">
        <f>[1]武器表!$P578</f>
        <v>0</v>
      </c>
      <c r="U578" s="20">
        <f>[1]武器表!$Q578</f>
        <v>0</v>
      </c>
      <c r="V578" s="20">
        <f>[1]武器表!$R578</f>
        <v>0</v>
      </c>
      <c r="W578" s="20">
        <f>[1]武器表!$S578</f>
        <v>0</v>
      </c>
      <c r="X578" s="20">
        <f>[1]武器表!$AB578</f>
        <v>0</v>
      </c>
      <c r="Y578" s="16">
        <f>[1]武器表!V578</f>
        <v>0</v>
      </c>
      <c r="Z578" s="16">
        <f>[1]武器表!W578</f>
        <v>0</v>
      </c>
      <c r="AA578" s="16">
        <f>[1]武器表!X578</f>
        <v>0</v>
      </c>
      <c r="AB578" s="16">
        <f>[1]武器表!Y578</f>
        <v>0</v>
      </c>
      <c r="AC578" s="16">
        <f>[1]武器表!Z578</f>
        <v>0</v>
      </c>
      <c r="AD578" s="16">
        <f>[1]武器表!AA578</f>
        <v>0</v>
      </c>
      <c r="AE578" s="20">
        <f t="shared" si="114"/>
        <v>0</v>
      </c>
      <c r="AF578" s="20">
        <f t="shared" si="115"/>
        <v>0</v>
      </c>
      <c r="AG578" s="20">
        <f t="shared" si="116"/>
        <v>0</v>
      </c>
      <c r="AH578" s="20">
        <f t="shared" si="117"/>
        <v>0</v>
      </c>
      <c r="AI578" s="20">
        <f t="shared" si="118"/>
        <v>0</v>
      </c>
      <c r="AJ578" s="21"/>
    </row>
    <row r="579" spans="2:36" x14ac:dyDescent="0.2">
      <c r="B579" s="16">
        <v>577</v>
      </c>
      <c r="C579" s="16" t="str">
        <f t="shared" ref="C579:C642" ca="1" si="121">VLOOKUP((VLOOKUP(J579,weaponn1,2,FALSE)&amp;INT(RAND()*(9-1)+1)),imge1,4,FALSE)</f>
        <v>IC1528</v>
      </c>
      <c r="D579" s="16" t="str">
        <f t="shared" ca="1" si="113"/>
        <v>传说的虚幻拳套</v>
      </c>
      <c r="E579" s="16" t="str">
        <f t="shared" ref="E579:E642" ca="1" si="122">VLOOKUP(H579,weapon3,INT(RAND()*(6-2)+2),FALSE)</f>
        <v>传说的</v>
      </c>
      <c r="F579" s="16" t="str">
        <f t="shared" ref="F579:F642" ca="1" si="123">VLOOKUP(INT(RAND()*(21-1)+1),weapon4,2,FALSE)</f>
        <v>虚幻</v>
      </c>
      <c r="G579" s="16" t="str">
        <f t="shared" ref="G579:G642" ca="1" si="124">VLOOKUP(J579,weapon2,INT(RAND()*(5-2)+2),FALSE)</f>
        <v>拳套</v>
      </c>
      <c r="H579" s="16" t="str">
        <f t="shared" si="120"/>
        <v>s</v>
      </c>
      <c r="I579" s="19" t="s">
        <v>26</v>
      </c>
      <c r="J579" s="3" t="s">
        <v>45</v>
      </c>
      <c r="K579" s="16">
        <f t="shared" ref="K579:K642" si="125">VLOOKUP(J579,profession1,5,FALSE)</f>
        <v>0</v>
      </c>
      <c r="L579" s="16">
        <f t="shared" si="119"/>
        <v>1</v>
      </c>
      <c r="M579" s="16">
        <f>[1]武器表!$I579</f>
        <v>39</v>
      </c>
      <c r="N579" s="16">
        <f>[1]武器表!$J579</f>
        <v>16</v>
      </c>
      <c r="O579" s="16">
        <f>[1]武器表!$K579</f>
        <v>9</v>
      </c>
      <c r="P579" s="16">
        <f>[1]武器表!$L579</f>
        <v>12</v>
      </c>
      <c r="Q579" s="16">
        <f>[1]武器表!$M579</f>
        <v>11</v>
      </c>
      <c r="R579" s="16">
        <f>[1]武器表!$N579</f>
        <v>9</v>
      </c>
      <c r="S579" s="16">
        <f>[1]武器表!$O579</f>
        <v>8</v>
      </c>
      <c r="T579" s="16">
        <f>[1]武器表!$P579</f>
        <v>5</v>
      </c>
      <c r="U579" s="20">
        <f>[1]武器表!$Q579</f>
        <v>2.5000000000000001E-2</v>
      </c>
      <c r="V579" s="20">
        <f>[1]武器表!$R579</f>
        <v>0.02</v>
      </c>
      <c r="W579" s="20">
        <f>[1]武器表!$S579</f>
        <v>8.3333333333333332E-3</v>
      </c>
      <c r="X579" s="20">
        <f>[1]武器表!$AB579</f>
        <v>0.08</v>
      </c>
      <c r="Y579" s="16">
        <f>[1]武器表!V579</f>
        <v>4</v>
      </c>
      <c r="Z579" s="16">
        <f>[1]武器表!W579</f>
        <v>4</v>
      </c>
      <c r="AA579" s="16">
        <f>[1]武器表!X579</f>
        <v>3</v>
      </c>
      <c r="AB579" s="16">
        <f>[1]武器表!Y579</f>
        <v>5</v>
      </c>
      <c r="AC579" s="16">
        <f>[1]武器表!Z579</f>
        <v>5</v>
      </c>
      <c r="AD579" s="16">
        <f>[1]武器表!AA579</f>
        <v>6</v>
      </c>
      <c r="AE579" s="20">
        <f t="shared" si="114"/>
        <v>6.4000000000000001E-2</v>
      </c>
      <c r="AF579" s="20">
        <f t="shared" si="115"/>
        <v>6.4000000000000001E-2</v>
      </c>
      <c r="AG579" s="20">
        <f t="shared" si="116"/>
        <v>6.4000000000000001E-2</v>
      </c>
      <c r="AH579" s="20">
        <f t="shared" si="117"/>
        <v>6.4000000000000001E-2</v>
      </c>
      <c r="AI579" s="20">
        <f t="shared" si="118"/>
        <v>6.4000000000000001E-2</v>
      </c>
      <c r="AJ579" s="21"/>
    </row>
    <row r="580" spans="2:36" x14ac:dyDescent="0.2">
      <c r="B580" s="16">
        <v>578</v>
      </c>
      <c r="C580" s="16" t="str">
        <f t="shared" ca="1" si="121"/>
        <v>IC1528</v>
      </c>
      <c r="D580" s="16" t="str">
        <f t="shared" ref="D580:D642" ca="1" si="126">E580&amp;F580&amp;G580</f>
        <v>璀璨的女神重拳</v>
      </c>
      <c r="E580" s="16" t="str">
        <f t="shared" ca="1" si="122"/>
        <v>璀璨的</v>
      </c>
      <c r="F580" s="16" t="str">
        <f t="shared" ca="1" si="123"/>
        <v>女神</v>
      </c>
      <c r="G580" s="16" t="str">
        <f t="shared" ca="1" si="124"/>
        <v>重拳</v>
      </c>
      <c r="H580" s="16" t="str">
        <f t="shared" si="120"/>
        <v>s</v>
      </c>
      <c r="I580" s="19" t="s">
        <v>26</v>
      </c>
      <c r="J580" s="3" t="s">
        <v>45</v>
      </c>
      <c r="K580" s="16">
        <f t="shared" si="125"/>
        <v>0</v>
      </c>
      <c r="L580" s="16">
        <f t="shared" si="119"/>
        <v>2</v>
      </c>
      <c r="M580" s="16">
        <f>[1]武器表!$I580</f>
        <v>79</v>
      </c>
      <c r="N580" s="16">
        <f>[1]武器表!$J580</f>
        <v>33</v>
      </c>
      <c r="O580" s="16">
        <f>[1]武器表!$K580</f>
        <v>17</v>
      </c>
      <c r="P580" s="16">
        <f>[1]武器表!$L580</f>
        <v>24</v>
      </c>
      <c r="Q580" s="16">
        <f>[1]武器表!$M580</f>
        <v>21</v>
      </c>
      <c r="R580" s="16">
        <f>[1]武器表!$N580</f>
        <v>18</v>
      </c>
      <c r="S580" s="16">
        <f>[1]武器表!$O580</f>
        <v>16</v>
      </c>
      <c r="T580" s="16">
        <f>[1]武器表!$P580</f>
        <v>10</v>
      </c>
      <c r="U580" s="20">
        <f>[1]武器表!$Q580</f>
        <v>0.05</v>
      </c>
      <c r="V580" s="20">
        <f>[1]武器表!$R580</f>
        <v>0.04</v>
      </c>
      <c r="W580" s="20">
        <f>[1]武器表!$S580</f>
        <v>1.6666666666666666E-2</v>
      </c>
      <c r="X580" s="20">
        <f>[1]武器表!$AB580</f>
        <v>0.14533333333333334</v>
      </c>
      <c r="Y580" s="16">
        <f>[1]武器表!V580</f>
        <v>8</v>
      </c>
      <c r="Z580" s="16">
        <f>[1]武器表!W580</f>
        <v>8</v>
      </c>
      <c r="AA580" s="16">
        <f>[1]武器表!X580</f>
        <v>6</v>
      </c>
      <c r="AB580" s="16">
        <f>[1]武器表!Y580</f>
        <v>11</v>
      </c>
      <c r="AC580" s="16">
        <f>[1]武器表!Z580</f>
        <v>11</v>
      </c>
      <c r="AD580" s="16">
        <f>[1]武器表!AA580</f>
        <v>12</v>
      </c>
      <c r="AE580" s="20">
        <f t="shared" ref="AE580:AE642" si="127">X580*0.8</f>
        <v>0.11626666666666668</v>
      </c>
      <c r="AF580" s="20">
        <f t="shared" ref="AF580:AF642" si="128">X580*0.8</f>
        <v>0.11626666666666668</v>
      </c>
      <c r="AG580" s="20">
        <f t="shared" ref="AG580:AG642" si="129">X580*0.8</f>
        <v>0.11626666666666668</v>
      </c>
      <c r="AH580" s="20">
        <f t="shared" ref="AH580:AH642" si="130">X580*0.8</f>
        <v>0.11626666666666668</v>
      </c>
      <c r="AI580" s="20">
        <f t="shared" ref="AI580:AI642" si="131">X580*0.8</f>
        <v>0.11626666666666668</v>
      </c>
      <c r="AJ580" s="21"/>
    </row>
    <row r="581" spans="2:36" x14ac:dyDescent="0.2">
      <c r="B581" s="16">
        <v>579</v>
      </c>
      <c r="C581" s="16" t="str">
        <f t="shared" ca="1" si="121"/>
        <v>IC1519</v>
      </c>
      <c r="D581" s="16" t="str">
        <f t="shared" ca="1" si="126"/>
        <v>神秘的水晶重拳</v>
      </c>
      <c r="E581" s="16" t="str">
        <f t="shared" ca="1" si="122"/>
        <v>神秘的</v>
      </c>
      <c r="F581" s="16" t="str">
        <f t="shared" ca="1" si="123"/>
        <v>水晶</v>
      </c>
      <c r="G581" s="16" t="str">
        <f t="shared" ca="1" si="124"/>
        <v>重拳</v>
      </c>
      <c r="H581" s="16" t="str">
        <f t="shared" si="120"/>
        <v>s</v>
      </c>
      <c r="I581" s="19" t="s">
        <v>26</v>
      </c>
      <c r="J581" s="3" t="s">
        <v>45</v>
      </c>
      <c r="K581" s="16">
        <f t="shared" si="125"/>
        <v>0</v>
      </c>
      <c r="L581" s="16">
        <f t="shared" si="119"/>
        <v>3</v>
      </c>
      <c r="M581" s="16">
        <f>[1]武器表!$I581</f>
        <v>118</v>
      </c>
      <c r="N581" s="16">
        <f>[1]武器表!$J581</f>
        <v>49</v>
      </c>
      <c r="O581" s="16">
        <f>[1]武器表!$K581</f>
        <v>26</v>
      </c>
      <c r="P581" s="16">
        <f>[1]武器表!$L581</f>
        <v>36</v>
      </c>
      <c r="Q581" s="16">
        <f>[1]武器表!$M581</f>
        <v>32</v>
      </c>
      <c r="R581" s="16">
        <f>[1]武器表!$N581</f>
        <v>28</v>
      </c>
      <c r="S581" s="16">
        <f>[1]武器表!$O581</f>
        <v>24</v>
      </c>
      <c r="T581" s="16">
        <f>[1]武器表!$P581</f>
        <v>15</v>
      </c>
      <c r="U581" s="20">
        <f>[1]武器表!$Q581</f>
        <v>7.4999999999999997E-2</v>
      </c>
      <c r="V581" s="20">
        <f>[1]武器表!$R581</f>
        <v>0.06</v>
      </c>
      <c r="W581" s="20">
        <f>[1]武器表!$S581</f>
        <v>2.5000000000000001E-2</v>
      </c>
      <c r="X581" s="20">
        <f>[1]武器表!$AB581</f>
        <v>0.21866666666666668</v>
      </c>
      <c r="Y581" s="16">
        <f>[1]武器表!V581</f>
        <v>12</v>
      </c>
      <c r="Z581" s="16">
        <f>[1]武器表!W581</f>
        <v>12</v>
      </c>
      <c r="AA581" s="16">
        <f>[1]武器表!X581</f>
        <v>10</v>
      </c>
      <c r="AB581" s="16">
        <f>[1]武器表!Y581</f>
        <v>16</v>
      </c>
      <c r="AC581" s="16">
        <f>[1]武器表!Z581</f>
        <v>16</v>
      </c>
      <c r="AD581" s="16">
        <f>[1]武器表!AA581</f>
        <v>18</v>
      </c>
      <c r="AE581" s="20">
        <f t="shared" si="127"/>
        <v>0.17493333333333336</v>
      </c>
      <c r="AF581" s="20">
        <f t="shared" si="128"/>
        <v>0.17493333333333336</v>
      </c>
      <c r="AG581" s="20">
        <f t="shared" si="129"/>
        <v>0.17493333333333336</v>
      </c>
      <c r="AH581" s="20">
        <f t="shared" si="130"/>
        <v>0.17493333333333336</v>
      </c>
      <c r="AI581" s="20">
        <f t="shared" si="131"/>
        <v>0.17493333333333336</v>
      </c>
      <c r="AJ581" s="21"/>
    </row>
    <row r="582" spans="2:36" x14ac:dyDescent="0.2">
      <c r="B582" s="16">
        <v>580</v>
      </c>
      <c r="C582" s="16" t="str">
        <f t="shared" ca="1" si="121"/>
        <v>IC1529</v>
      </c>
      <c r="D582" s="16" t="str">
        <f t="shared" ca="1" si="126"/>
        <v>神秘的言语拳套</v>
      </c>
      <c r="E582" s="16" t="str">
        <f t="shared" ca="1" si="122"/>
        <v>神秘的</v>
      </c>
      <c r="F582" s="16" t="str">
        <f t="shared" ca="1" si="123"/>
        <v>言语</v>
      </c>
      <c r="G582" s="16" t="str">
        <f t="shared" ca="1" si="124"/>
        <v>拳套</v>
      </c>
      <c r="H582" s="16" t="str">
        <f t="shared" si="120"/>
        <v>s</v>
      </c>
      <c r="I582" s="19" t="s">
        <v>26</v>
      </c>
      <c r="J582" s="3" t="s">
        <v>45</v>
      </c>
      <c r="K582" s="16">
        <f t="shared" si="125"/>
        <v>0</v>
      </c>
      <c r="L582" s="16">
        <f t="shared" si="119"/>
        <v>4</v>
      </c>
      <c r="M582" s="16">
        <f>[1]武器表!$I582</f>
        <v>157</v>
      </c>
      <c r="N582" s="16">
        <f>[1]武器表!$J582</f>
        <v>66</v>
      </c>
      <c r="O582" s="16">
        <f>[1]武器表!$K582</f>
        <v>35</v>
      </c>
      <c r="P582" s="16">
        <f>[1]武器表!$L582</f>
        <v>48</v>
      </c>
      <c r="Q582" s="16">
        <f>[1]武器表!$M582</f>
        <v>43</v>
      </c>
      <c r="R582" s="16">
        <f>[1]武器表!$N582</f>
        <v>37</v>
      </c>
      <c r="S582" s="16">
        <f>[1]武器表!$O582</f>
        <v>32</v>
      </c>
      <c r="T582" s="16">
        <f>[1]武器表!$P582</f>
        <v>19</v>
      </c>
      <c r="U582" s="20">
        <f>[1]武器表!$Q582</f>
        <v>9.5000000000000001E-2</v>
      </c>
      <c r="V582" s="20">
        <f>[1]武器表!$R582</f>
        <v>0.08</v>
      </c>
      <c r="W582" s="20">
        <f>[1]武器表!$S582</f>
        <v>3.1666666666666662E-2</v>
      </c>
      <c r="X582" s="20">
        <f>[1]武器表!$AB582</f>
        <v>0.29133333333333333</v>
      </c>
      <c r="Y582" s="16">
        <f>[1]武器表!V582</f>
        <v>16</v>
      </c>
      <c r="Z582" s="16">
        <f>[1]武器表!W582</f>
        <v>16</v>
      </c>
      <c r="AA582" s="16">
        <f>[1]武器表!X582</f>
        <v>13</v>
      </c>
      <c r="AB582" s="16">
        <f>[1]武器表!Y582</f>
        <v>21</v>
      </c>
      <c r="AC582" s="16">
        <f>[1]武器表!Z582</f>
        <v>21</v>
      </c>
      <c r="AD582" s="16">
        <f>[1]武器表!AA582</f>
        <v>24</v>
      </c>
      <c r="AE582" s="20">
        <f t="shared" si="127"/>
        <v>0.23306666666666667</v>
      </c>
      <c r="AF582" s="20">
        <f t="shared" si="128"/>
        <v>0.23306666666666667</v>
      </c>
      <c r="AG582" s="20">
        <f t="shared" si="129"/>
        <v>0.23306666666666667</v>
      </c>
      <c r="AH582" s="20">
        <f t="shared" si="130"/>
        <v>0.23306666666666667</v>
      </c>
      <c r="AI582" s="20">
        <f t="shared" si="131"/>
        <v>0.23306666666666667</v>
      </c>
      <c r="AJ582" s="21"/>
    </row>
    <row r="583" spans="2:36" x14ac:dyDescent="0.2">
      <c r="B583" s="16">
        <v>581</v>
      </c>
      <c r="C583" s="16" t="str">
        <f t="shared" ca="1" si="121"/>
        <v>IC1519</v>
      </c>
      <c r="D583" s="16" t="str">
        <f t="shared" ca="1" si="126"/>
        <v>神奇的魔王轻拳</v>
      </c>
      <c r="E583" s="16" t="str">
        <f t="shared" ca="1" si="122"/>
        <v>神奇的</v>
      </c>
      <c r="F583" s="16" t="str">
        <f t="shared" ca="1" si="123"/>
        <v>魔王</v>
      </c>
      <c r="G583" s="16" t="str">
        <f t="shared" ca="1" si="124"/>
        <v>轻拳</v>
      </c>
      <c r="H583" s="16" t="str">
        <f t="shared" si="120"/>
        <v>s</v>
      </c>
      <c r="I583" s="19" t="s">
        <v>26</v>
      </c>
      <c r="J583" s="3" t="s">
        <v>45</v>
      </c>
      <c r="K583" s="16">
        <f t="shared" si="125"/>
        <v>0</v>
      </c>
      <c r="L583" s="16">
        <f t="shared" si="119"/>
        <v>5</v>
      </c>
      <c r="M583" s="16">
        <f>[1]武器表!$I583</f>
        <v>197</v>
      </c>
      <c r="N583" s="16">
        <f>[1]武器表!$J583</f>
        <v>82</v>
      </c>
      <c r="O583" s="16">
        <f>[1]武器表!$K583</f>
        <v>44</v>
      </c>
      <c r="P583" s="16">
        <f>[1]武器表!$L583</f>
        <v>60</v>
      </c>
      <c r="Q583" s="16">
        <f>[1]武器表!$M583</f>
        <v>53</v>
      </c>
      <c r="R583" s="16">
        <f>[1]武器表!$N583</f>
        <v>46</v>
      </c>
      <c r="S583" s="16">
        <f>[1]武器表!$O583</f>
        <v>40</v>
      </c>
      <c r="T583" s="16">
        <f>[1]武器表!$P583</f>
        <v>24</v>
      </c>
      <c r="U583" s="20">
        <f>[1]武器表!$Q583</f>
        <v>0.12</v>
      </c>
      <c r="V583" s="20">
        <f>[1]武器表!$R583</f>
        <v>0.1</v>
      </c>
      <c r="W583" s="20">
        <f>[1]武器表!$S583</f>
        <v>0.04</v>
      </c>
      <c r="X583" s="20">
        <f>[1]武器表!$AB583</f>
        <v>0.36399999999999999</v>
      </c>
      <c r="Y583" s="16">
        <f>[1]武器表!V583</f>
        <v>20</v>
      </c>
      <c r="Z583" s="16">
        <f>[1]武器表!W583</f>
        <v>20</v>
      </c>
      <c r="AA583" s="16">
        <f>[1]武器表!X583</f>
        <v>16</v>
      </c>
      <c r="AB583" s="16">
        <f>[1]武器表!Y583</f>
        <v>26</v>
      </c>
      <c r="AC583" s="16">
        <f>[1]武器表!Z583</f>
        <v>26</v>
      </c>
      <c r="AD583" s="16">
        <f>[1]武器表!AA583</f>
        <v>30</v>
      </c>
      <c r="AE583" s="20">
        <f t="shared" si="127"/>
        <v>0.29120000000000001</v>
      </c>
      <c r="AF583" s="20">
        <f t="shared" si="128"/>
        <v>0.29120000000000001</v>
      </c>
      <c r="AG583" s="20">
        <f t="shared" si="129"/>
        <v>0.29120000000000001</v>
      </c>
      <c r="AH583" s="20">
        <f t="shared" si="130"/>
        <v>0.29120000000000001</v>
      </c>
      <c r="AI583" s="20">
        <f t="shared" si="131"/>
        <v>0.29120000000000001</v>
      </c>
      <c r="AJ583" s="21"/>
    </row>
    <row r="584" spans="2:36" x14ac:dyDescent="0.2">
      <c r="B584" s="16">
        <v>582</v>
      </c>
      <c r="C584" s="16" t="str">
        <f t="shared" ca="1" si="121"/>
        <v>IC1532</v>
      </c>
      <c r="D584" s="16" t="str">
        <f t="shared" ca="1" si="126"/>
        <v>神奇的精灵重拳</v>
      </c>
      <c r="E584" s="16" t="str">
        <f t="shared" ca="1" si="122"/>
        <v>神奇的</v>
      </c>
      <c r="F584" s="16" t="str">
        <f t="shared" ca="1" si="123"/>
        <v>精灵</v>
      </c>
      <c r="G584" s="16" t="str">
        <f t="shared" ca="1" si="124"/>
        <v>重拳</v>
      </c>
      <c r="H584" s="16" t="str">
        <f t="shared" si="120"/>
        <v>s</v>
      </c>
      <c r="I584" s="19" t="s">
        <v>26</v>
      </c>
      <c r="J584" s="3" t="s">
        <v>45</v>
      </c>
      <c r="K584" s="16">
        <f t="shared" si="125"/>
        <v>0</v>
      </c>
      <c r="L584" s="16">
        <f t="shared" si="119"/>
        <v>6</v>
      </c>
      <c r="M584" s="16">
        <f>[1]武器表!$I584</f>
        <v>236</v>
      </c>
      <c r="N584" s="16">
        <f>[1]武器表!$J584</f>
        <v>99</v>
      </c>
      <c r="O584" s="16">
        <f>[1]武器表!$K584</f>
        <v>52</v>
      </c>
      <c r="P584" s="16">
        <f>[1]武器表!$L584</f>
        <v>73</v>
      </c>
      <c r="Q584" s="16">
        <f>[1]武器表!$M584</f>
        <v>64</v>
      </c>
      <c r="R584" s="16">
        <f>[1]武器表!$N584</f>
        <v>55</v>
      </c>
      <c r="S584" s="16">
        <f>[1]武器表!$O584</f>
        <v>48</v>
      </c>
      <c r="T584" s="16">
        <f>[1]武器表!$P584</f>
        <v>29</v>
      </c>
      <c r="U584" s="20">
        <f>[1]武器表!$Q584</f>
        <v>0.14499999999999999</v>
      </c>
      <c r="V584" s="20">
        <f>[1]武器表!$R584</f>
        <v>0.12</v>
      </c>
      <c r="W584" s="20">
        <f>[1]武器表!$S584</f>
        <v>4.8333333333333332E-2</v>
      </c>
      <c r="X584" s="20">
        <f>[1]武器表!$AB584</f>
        <v>0.43733333333333335</v>
      </c>
      <c r="Y584" s="16">
        <f>[1]武器表!V584</f>
        <v>24</v>
      </c>
      <c r="Z584" s="16">
        <f>[1]武器表!W584</f>
        <v>24</v>
      </c>
      <c r="AA584" s="16">
        <f>[1]武器表!X584</f>
        <v>19</v>
      </c>
      <c r="AB584" s="16">
        <f>[1]武器表!Y584</f>
        <v>32</v>
      </c>
      <c r="AC584" s="16">
        <f>[1]武器表!Z584</f>
        <v>32</v>
      </c>
      <c r="AD584" s="16">
        <f>[1]武器表!AA584</f>
        <v>36</v>
      </c>
      <c r="AE584" s="20">
        <f t="shared" si="127"/>
        <v>0.34986666666666671</v>
      </c>
      <c r="AF584" s="20">
        <f t="shared" si="128"/>
        <v>0.34986666666666671</v>
      </c>
      <c r="AG584" s="20">
        <f t="shared" si="129"/>
        <v>0.34986666666666671</v>
      </c>
      <c r="AH584" s="20">
        <f t="shared" si="130"/>
        <v>0.34986666666666671</v>
      </c>
      <c r="AI584" s="20">
        <f t="shared" si="131"/>
        <v>0.34986666666666671</v>
      </c>
      <c r="AJ584" s="21"/>
    </row>
    <row r="585" spans="2:36" x14ac:dyDescent="0.2">
      <c r="B585" s="16">
        <v>583</v>
      </c>
      <c r="C585" s="16" t="str">
        <f t="shared" ca="1" si="121"/>
        <v>IC1532</v>
      </c>
      <c r="D585" s="16" t="str">
        <f t="shared" ca="1" si="126"/>
        <v>璀璨的水晶重拳</v>
      </c>
      <c r="E585" s="16" t="str">
        <f t="shared" ca="1" si="122"/>
        <v>璀璨的</v>
      </c>
      <c r="F585" s="16" t="str">
        <f t="shared" ca="1" si="123"/>
        <v>水晶</v>
      </c>
      <c r="G585" s="16" t="str">
        <f t="shared" ca="1" si="124"/>
        <v>重拳</v>
      </c>
      <c r="H585" s="16" t="str">
        <f t="shared" si="120"/>
        <v>s</v>
      </c>
      <c r="I585" s="19" t="s">
        <v>26</v>
      </c>
      <c r="J585" s="3" t="s">
        <v>45</v>
      </c>
      <c r="K585" s="16">
        <f t="shared" si="125"/>
        <v>0</v>
      </c>
      <c r="L585" s="16">
        <f t="shared" si="119"/>
        <v>7</v>
      </c>
      <c r="M585" s="16">
        <f>[1]武器表!$I585</f>
        <v>275</v>
      </c>
      <c r="N585" s="16">
        <f>[1]武器表!$J585</f>
        <v>115</v>
      </c>
      <c r="O585" s="16">
        <f>[1]武器表!$K585</f>
        <v>61</v>
      </c>
      <c r="P585" s="16">
        <f>[1]武器表!$L585</f>
        <v>85</v>
      </c>
      <c r="Q585" s="16">
        <f>[1]武器表!$M585</f>
        <v>75</v>
      </c>
      <c r="R585" s="16">
        <f>[1]武器表!$N585</f>
        <v>65</v>
      </c>
      <c r="S585" s="16">
        <f>[1]武器表!$O585</f>
        <v>56</v>
      </c>
      <c r="T585" s="16">
        <f>[1]武器表!$P585</f>
        <v>34</v>
      </c>
      <c r="U585" s="20">
        <f>[1]武器表!$Q585</f>
        <v>0.17</v>
      </c>
      <c r="V585" s="20">
        <f>[1]武器表!$R585</f>
        <v>0.14000000000000001</v>
      </c>
      <c r="W585" s="20">
        <f>[1]武器表!$S585</f>
        <v>5.6666666666666671E-2</v>
      </c>
      <c r="X585" s="20">
        <f>[1]武器表!$AB585</f>
        <v>0.51066666666666671</v>
      </c>
      <c r="Y585" s="16">
        <f>[1]武器表!V585</f>
        <v>27</v>
      </c>
      <c r="Z585" s="16">
        <f>[1]武器表!W585</f>
        <v>27</v>
      </c>
      <c r="AA585" s="16">
        <f>[1]武器表!X585</f>
        <v>23</v>
      </c>
      <c r="AB585" s="16">
        <f>[1]武器表!Y585</f>
        <v>37</v>
      </c>
      <c r="AC585" s="16">
        <f>[1]武器表!Z585</f>
        <v>37</v>
      </c>
      <c r="AD585" s="16">
        <f>[1]武器表!AA585</f>
        <v>42</v>
      </c>
      <c r="AE585" s="20">
        <f t="shared" si="127"/>
        <v>0.40853333333333341</v>
      </c>
      <c r="AF585" s="20">
        <f t="shared" si="128"/>
        <v>0.40853333333333341</v>
      </c>
      <c r="AG585" s="20">
        <f t="shared" si="129"/>
        <v>0.40853333333333341</v>
      </c>
      <c r="AH585" s="20">
        <f t="shared" si="130"/>
        <v>0.40853333333333341</v>
      </c>
      <c r="AI585" s="20">
        <f t="shared" si="131"/>
        <v>0.40853333333333341</v>
      </c>
      <c r="AJ585" s="21"/>
    </row>
    <row r="586" spans="2:36" x14ac:dyDescent="0.2">
      <c r="B586" s="16">
        <v>584</v>
      </c>
      <c r="C586" s="16" t="str">
        <f t="shared" ca="1" si="121"/>
        <v>IC1528</v>
      </c>
      <c r="D586" s="16" t="str">
        <f t="shared" ca="1" si="126"/>
        <v>璀璨的女神重拳</v>
      </c>
      <c r="E586" s="16" t="str">
        <f t="shared" ca="1" si="122"/>
        <v>璀璨的</v>
      </c>
      <c r="F586" s="16" t="str">
        <f t="shared" ca="1" si="123"/>
        <v>女神</v>
      </c>
      <c r="G586" s="16" t="str">
        <f t="shared" ca="1" si="124"/>
        <v>重拳</v>
      </c>
      <c r="H586" s="16" t="str">
        <f t="shared" si="120"/>
        <v>s</v>
      </c>
      <c r="I586" s="19" t="s">
        <v>26</v>
      </c>
      <c r="J586" s="3" t="s">
        <v>45</v>
      </c>
      <c r="K586" s="16">
        <f t="shared" si="125"/>
        <v>0</v>
      </c>
      <c r="L586" s="16">
        <f t="shared" si="119"/>
        <v>8</v>
      </c>
      <c r="M586" s="16">
        <f>[1]武器表!$I586</f>
        <v>314</v>
      </c>
      <c r="N586" s="16">
        <f>[1]武器表!$J586</f>
        <v>132</v>
      </c>
      <c r="O586" s="16">
        <f>[1]武器表!$K586</f>
        <v>70</v>
      </c>
      <c r="P586" s="16">
        <f>[1]武器表!$L586</f>
        <v>97</v>
      </c>
      <c r="Q586" s="16">
        <f>[1]武器表!$M586</f>
        <v>85</v>
      </c>
      <c r="R586" s="16">
        <f>[1]武器表!$N586</f>
        <v>74</v>
      </c>
      <c r="S586" s="16">
        <f>[1]武器表!$O586</f>
        <v>64</v>
      </c>
      <c r="T586" s="16">
        <f>[1]武器表!$P586</f>
        <v>39</v>
      </c>
      <c r="U586" s="20">
        <f>[1]武器表!$Q586</f>
        <v>0.19500000000000001</v>
      </c>
      <c r="V586" s="20">
        <f>[1]武器表!$R586</f>
        <v>0.16</v>
      </c>
      <c r="W586" s="20">
        <f>[1]武器表!$S586</f>
        <v>6.5000000000000002E-2</v>
      </c>
      <c r="X586" s="20">
        <f>[1]武器表!$AB586</f>
        <v>0.58333333333333337</v>
      </c>
      <c r="Y586" s="16">
        <f>[1]武器表!V586</f>
        <v>31</v>
      </c>
      <c r="Z586" s="16">
        <f>[1]武器表!W586</f>
        <v>31</v>
      </c>
      <c r="AA586" s="16">
        <f>[1]武器表!X586</f>
        <v>26</v>
      </c>
      <c r="AB586" s="16">
        <f>[1]武器表!Y586</f>
        <v>42</v>
      </c>
      <c r="AC586" s="16">
        <f>[1]武器表!Z586</f>
        <v>42</v>
      </c>
      <c r="AD586" s="16">
        <f>[1]武器表!AA586</f>
        <v>48</v>
      </c>
      <c r="AE586" s="20">
        <f t="shared" si="127"/>
        <v>0.46666666666666673</v>
      </c>
      <c r="AF586" s="20">
        <f t="shared" si="128"/>
        <v>0.46666666666666673</v>
      </c>
      <c r="AG586" s="20">
        <f t="shared" si="129"/>
        <v>0.46666666666666673</v>
      </c>
      <c r="AH586" s="20">
        <f t="shared" si="130"/>
        <v>0.46666666666666673</v>
      </c>
      <c r="AI586" s="20">
        <f t="shared" si="131"/>
        <v>0.46666666666666673</v>
      </c>
      <c r="AJ586" s="21"/>
    </row>
    <row r="587" spans="2:36" x14ac:dyDescent="0.2">
      <c r="B587" s="16">
        <v>585</v>
      </c>
      <c r="C587" s="16" t="str">
        <f t="shared" ca="1" si="121"/>
        <v>IC1530</v>
      </c>
      <c r="D587" s="16" t="str">
        <f t="shared" ca="1" si="126"/>
        <v>精致的青铜拳套</v>
      </c>
      <c r="E587" s="16" t="str">
        <f t="shared" ca="1" si="122"/>
        <v>精致的</v>
      </c>
      <c r="F587" s="16" t="str">
        <f t="shared" ca="1" si="123"/>
        <v>青铜</v>
      </c>
      <c r="G587" s="16" t="str">
        <f t="shared" ca="1" si="124"/>
        <v>拳套</v>
      </c>
      <c r="H587" s="16" t="str">
        <f t="shared" si="120"/>
        <v>a</v>
      </c>
      <c r="I587" s="19" t="s">
        <v>26</v>
      </c>
      <c r="J587" s="3" t="s">
        <v>45</v>
      </c>
      <c r="K587" s="16">
        <f t="shared" si="125"/>
        <v>0</v>
      </c>
      <c r="L587" s="16">
        <f t="shared" si="119"/>
        <v>1</v>
      </c>
      <c r="M587" s="16">
        <f>[1]武器表!$I587</f>
        <v>35</v>
      </c>
      <c r="N587" s="16">
        <f>[1]武器表!$J587</f>
        <v>12</v>
      </c>
      <c r="O587" s="16">
        <f>[1]武器表!$K587</f>
        <v>7</v>
      </c>
      <c r="P587" s="16">
        <f>[1]武器表!$L587</f>
        <v>9</v>
      </c>
      <c r="Q587" s="16">
        <f>[1]武器表!$M587</f>
        <v>8</v>
      </c>
      <c r="R587" s="16">
        <f>[1]武器表!$N587</f>
        <v>7</v>
      </c>
      <c r="S587" s="16">
        <f>[1]武器表!$O587</f>
        <v>6</v>
      </c>
      <c r="T587" s="16">
        <f>[1]武器表!$P587</f>
        <v>4</v>
      </c>
      <c r="U587" s="20">
        <f>[1]武器表!$Q587</f>
        <v>0.02</v>
      </c>
      <c r="V587" s="20">
        <f>[1]武器表!$R587</f>
        <v>1.4999999999999999E-2</v>
      </c>
      <c r="W587" s="20">
        <f>[1]武器表!$S587</f>
        <v>6.6666666666666662E-3</v>
      </c>
      <c r="X587" s="20">
        <f>[1]武器表!$AB587</f>
        <v>0.08</v>
      </c>
      <c r="Y587" s="16">
        <f>[1]武器表!V587</f>
        <v>3</v>
      </c>
      <c r="Z587" s="16">
        <f>[1]武器表!W587</f>
        <v>3</v>
      </c>
      <c r="AA587" s="16">
        <f>[1]武器表!X587</f>
        <v>2</v>
      </c>
      <c r="AB587" s="16">
        <f>[1]武器表!Y587</f>
        <v>4</v>
      </c>
      <c r="AC587" s="16">
        <f>[1]武器表!Z587</f>
        <v>4</v>
      </c>
      <c r="AD587" s="16">
        <f>[1]武器表!AA587</f>
        <v>4</v>
      </c>
      <c r="AE587" s="20">
        <f t="shared" si="127"/>
        <v>6.4000000000000001E-2</v>
      </c>
      <c r="AF587" s="20">
        <f t="shared" si="128"/>
        <v>6.4000000000000001E-2</v>
      </c>
      <c r="AG587" s="20">
        <f t="shared" si="129"/>
        <v>6.4000000000000001E-2</v>
      </c>
      <c r="AH587" s="20">
        <f t="shared" si="130"/>
        <v>6.4000000000000001E-2</v>
      </c>
      <c r="AI587" s="20">
        <f t="shared" si="131"/>
        <v>6.4000000000000001E-2</v>
      </c>
      <c r="AJ587" s="21"/>
    </row>
    <row r="588" spans="2:36" x14ac:dyDescent="0.2">
      <c r="B588" s="16">
        <v>586</v>
      </c>
      <c r="C588" s="16" t="str">
        <f t="shared" ca="1" si="121"/>
        <v>IC1526</v>
      </c>
      <c r="D588" s="16" t="str">
        <f t="shared" ca="1" si="126"/>
        <v>犀利的智慧拳套</v>
      </c>
      <c r="E588" s="16" t="str">
        <f t="shared" ca="1" si="122"/>
        <v>犀利的</v>
      </c>
      <c r="F588" s="16" t="str">
        <f t="shared" ca="1" si="123"/>
        <v>智慧</v>
      </c>
      <c r="G588" s="16" t="str">
        <f t="shared" ca="1" si="124"/>
        <v>拳套</v>
      </c>
      <c r="H588" s="16" t="str">
        <f t="shared" si="120"/>
        <v>a</v>
      </c>
      <c r="I588" s="19" t="s">
        <v>26</v>
      </c>
      <c r="J588" s="3" t="s">
        <v>45</v>
      </c>
      <c r="K588" s="16">
        <f t="shared" si="125"/>
        <v>0</v>
      </c>
      <c r="L588" s="16">
        <f t="shared" ref="L588:L642" si="132">L580</f>
        <v>2</v>
      </c>
      <c r="M588" s="16">
        <f>[1]武器表!$I588</f>
        <v>70</v>
      </c>
      <c r="N588" s="16">
        <f>[1]武器表!$J588</f>
        <v>25</v>
      </c>
      <c r="O588" s="16">
        <f>[1]武器表!$K588</f>
        <v>13</v>
      </c>
      <c r="P588" s="16">
        <f>[1]武器表!$L588</f>
        <v>18</v>
      </c>
      <c r="Q588" s="16">
        <f>[1]武器表!$M588</f>
        <v>16</v>
      </c>
      <c r="R588" s="16">
        <f>[1]武器表!$N588</f>
        <v>14</v>
      </c>
      <c r="S588" s="16">
        <f>[1]武器表!$O588</f>
        <v>12</v>
      </c>
      <c r="T588" s="16">
        <f>[1]武器表!$P588</f>
        <v>7</v>
      </c>
      <c r="U588" s="20">
        <f>[1]武器表!$Q588</f>
        <v>3.5000000000000003E-2</v>
      </c>
      <c r="V588" s="20">
        <f>[1]武器表!$R588</f>
        <v>0.03</v>
      </c>
      <c r="W588" s="20">
        <f>[1]武器表!$S588</f>
        <v>1.1666666666666667E-2</v>
      </c>
      <c r="X588" s="20">
        <f>[1]武器表!$AB588</f>
        <v>0.11666666666666665</v>
      </c>
      <c r="Y588" s="16">
        <f>[1]武器表!V588</f>
        <v>6</v>
      </c>
      <c r="Z588" s="16">
        <f>[1]武器表!W588</f>
        <v>6</v>
      </c>
      <c r="AA588" s="16">
        <f>[1]武器表!X588</f>
        <v>5</v>
      </c>
      <c r="AB588" s="16">
        <f>[1]武器表!Y588</f>
        <v>8</v>
      </c>
      <c r="AC588" s="16">
        <f>[1]武器表!Z588</f>
        <v>8</v>
      </c>
      <c r="AD588" s="16">
        <f>[1]武器表!AA588</f>
        <v>9</v>
      </c>
      <c r="AE588" s="20">
        <f t="shared" si="127"/>
        <v>9.3333333333333324E-2</v>
      </c>
      <c r="AF588" s="20">
        <f t="shared" si="128"/>
        <v>9.3333333333333324E-2</v>
      </c>
      <c r="AG588" s="20">
        <f t="shared" si="129"/>
        <v>9.3333333333333324E-2</v>
      </c>
      <c r="AH588" s="20">
        <f t="shared" si="130"/>
        <v>9.3333333333333324E-2</v>
      </c>
      <c r="AI588" s="20">
        <f t="shared" si="131"/>
        <v>9.3333333333333324E-2</v>
      </c>
      <c r="AJ588" s="21"/>
    </row>
    <row r="589" spans="2:36" x14ac:dyDescent="0.2">
      <c r="B589" s="16">
        <v>587</v>
      </c>
      <c r="C589" s="16" t="str">
        <f t="shared" ca="1" si="121"/>
        <v>IC1532</v>
      </c>
      <c r="D589" s="16" t="str">
        <f t="shared" ca="1" si="126"/>
        <v>拉风的智慧轻拳</v>
      </c>
      <c r="E589" s="16" t="str">
        <f t="shared" ca="1" si="122"/>
        <v>拉风的</v>
      </c>
      <c r="F589" s="16" t="str">
        <f t="shared" ca="1" si="123"/>
        <v>智慧</v>
      </c>
      <c r="G589" s="16" t="str">
        <f t="shared" ca="1" si="124"/>
        <v>轻拳</v>
      </c>
      <c r="H589" s="16" t="str">
        <f t="shared" si="120"/>
        <v>a</v>
      </c>
      <c r="I589" s="19" t="s">
        <v>26</v>
      </c>
      <c r="J589" s="3" t="s">
        <v>45</v>
      </c>
      <c r="K589" s="16">
        <f t="shared" si="125"/>
        <v>0</v>
      </c>
      <c r="L589" s="16">
        <f t="shared" si="132"/>
        <v>3</v>
      </c>
      <c r="M589" s="16">
        <f>[1]武器表!$I589</f>
        <v>104</v>
      </c>
      <c r="N589" s="16">
        <f>[1]武器表!$J589</f>
        <v>37</v>
      </c>
      <c r="O589" s="16">
        <f>[1]武器表!$K589</f>
        <v>20</v>
      </c>
      <c r="P589" s="16">
        <f>[1]武器表!$L589</f>
        <v>27</v>
      </c>
      <c r="Q589" s="16">
        <f>[1]武器表!$M589</f>
        <v>24</v>
      </c>
      <c r="R589" s="16">
        <f>[1]武器表!$N589</f>
        <v>21</v>
      </c>
      <c r="S589" s="16">
        <f>[1]武器表!$O589</f>
        <v>18</v>
      </c>
      <c r="T589" s="16">
        <f>[1]武器表!$P589</f>
        <v>11</v>
      </c>
      <c r="U589" s="20">
        <f>[1]武器表!$Q589</f>
        <v>5.5E-2</v>
      </c>
      <c r="V589" s="20">
        <f>[1]武器表!$R589</f>
        <v>4.4999999999999998E-2</v>
      </c>
      <c r="W589" s="20">
        <f>[1]武器表!$S589</f>
        <v>1.8333333333333333E-2</v>
      </c>
      <c r="X589" s="20">
        <f>[1]武器表!$AB589</f>
        <v>0.17466666666666664</v>
      </c>
      <c r="Y589" s="16">
        <f>[1]武器表!V589</f>
        <v>9</v>
      </c>
      <c r="Z589" s="16">
        <f>[1]武器表!W589</f>
        <v>9</v>
      </c>
      <c r="AA589" s="16">
        <f>[1]武器表!X589</f>
        <v>7</v>
      </c>
      <c r="AB589" s="16">
        <f>[1]武器表!Y589</f>
        <v>12</v>
      </c>
      <c r="AC589" s="16">
        <f>[1]武器表!Z589</f>
        <v>12</v>
      </c>
      <c r="AD589" s="16">
        <f>[1]武器表!AA589</f>
        <v>13</v>
      </c>
      <c r="AE589" s="20">
        <f t="shared" si="127"/>
        <v>0.13973333333333332</v>
      </c>
      <c r="AF589" s="20">
        <f t="shared" si="128"/>
        <v>0.13973333333333332</v>
      </c>
      <c r="AG589" s="20">
        <f t="shared" si="129"/>
        <v>0.13973333333333332</v>
      </c>
      <c r="AH589" s="20">
        <f t="shared" si="130"/>
        <v>0.13973333333333332</v>
      </c>
      <c r="AI589" s="20">
        <f t="shared" si="131"/>
        <v>0.13973333333333332</v>
      </c>
      <c r="AJ589" s="21"/>
    </row>
    <row r="590" spans="2:36" x14ac:dyDescent="0.2">
      <c r="B590" s="16">
        <v>588</v>
      </c>
      <c r="C590" s="16" t="str">
        <f t="shared" ca="1" si="121"/>
        <v>IC1532</v>
      </c>
      <c r="D590" s="16" t="str">
        <f t="shared" ca="1" si="126"/>
        <v>犀利的女神重拳</v>
      </c>
      <c r="E590" s="16" t="str">
        <f t="shared" ca="1" si="122"/>
        <v>犀利的</v>
      </c>
      <c r="F590" s="16" t="str">
        <f t="shared" ca="1" si="123"/>
        <v>女神</v>
      </c>
      <c r="G590" s="16" t="str">
        <f t="shared" ca="1" si="124"/>
        <v>重拳</v>
      </c>
      <c r="H590" s="16" t="str">
        <f t="shared" si="120"/>
        <v>a</v>
      </c>
      <c r="I590" s="19" t="s">
        <v>26</v>
      </c>
      <c r="J590" s="3" t="s">
        <v>45</v>
      </c>
      <c r="K590" s="16">
        <f t="shared" si="125"/>
        <v>0</v>
      </c>
      <c r="L590" s="16">
        <f t="shared" si="132"/>
        <v>4</v>
      </c>
      <c r="M590" s="16">
        <f>[1]武器表!$I590</f>
        <v>139</v>
      </c>
      <c r="N590" s="16">
        <f>[1]武器表!$J590</f>
        <v>49</v>
      </c>
      <c r="O590" s="16">
        <f>[1]武器表!$K590</f>
        <v>26</v>
      </c>
      <c r="P590" s="16">
        <f>[1]武器表!$L590</f>
        <v>36</v>
      </c>
      <c r="Q590" s="16">
        <f>[1]武器表!$M590</f>
        <v>32</v>
      </c>
      <c r="R590" s="16">
        <f>[1]武器表!$N590</f>
        <v>28</v>
      </c>
      <c r="S590" s="16">
        <f>[1]武器表!$O590</f>
        <v>24</v>
      </c>
      <c r="T590" s="16">
        <f>[1]武器表!$P590</f>
        <v>15</v>
      </c>
      <c r="U590" s="20">
        <f>[1]武器表!$Q590</f>
        <v>7.4999999999999997E-2</v>
      </c>
      <c r="V590" s="20">
        <f>[1]武器表!$R590</f>
        <v>0.06</v>
      </c>
      <c r="W590" s="20">
        <f>[1]武器表!$S590</f>
        <v>2.5000000000000001E-2</v>
      </c>
      <c r="X590" s="20">
        <f>[1]武器表!$AB590</f>
        <v>0.23266666666666666</v>
      </c>
      <c r="Y590" s="16">
        <f>[1]武器表!V590</f>
        <v>12</v>
      </c>
      <c r="Z590" s="16">
        <f>[1]武器表!W590</f>
        <v>12</v>
      </c>
      <c r="AA590" s="16">
        <f>[1]武器表!X590</f>
        <v>10</v>
      </c>
      <c r="AB590" s="16">
        <f>[1]武器表!Y590</f>
        <v>16</v>
      </c>
      <c r="AC590" s="16">
        <f>[1]武器表!Z590</f>
        <v>16</v>
      </c>
      <c r="AD590" s="16">
        <f>[1]武器表!AA590</f>
        <v>18</v>
      </c>
      <c r="AE590" s="20">
        <f t="shared" si="127"/>
        <v>0.18613333333333335</v>
      </c>
      <c r="AF590" s="20">
        <f t="shared" si="128"/>
        <v>0.18613333333333335</v>
      </c>
      <c r="AG590" s="20">
        <f t="shared" si="129"/>
        <v>0.18613333333333335</v>
      </c>
      <c r="AH590" s="20">
        <f t="shared" si="130"/>
        <v>0.18613333333333335</v>
      </c>
      <c r="AI590" s="20">
        <f t="shared" si="131"/>
        <v>0.18613333333333335</v>
      </c>
      <c r="AJ590" s="21"/>
    </row>
    <row r="591" spans="2:36" x14ac:dyDescent="0.2">
      <c r="B591" s="16">
        <v>589</v>
      </c>
      <c r="C591" s="16" t="str">
        <f t="shared" ca="1" si="121"/>
        <v>IC1519</v>
      </c>
      <c r="D591" s="16" t="str">
        <f t="shared" ca="1" si="126"/>
        <v>犀利的遗迹拳套</v>
      </c>
      <c r="E591" s="16" t="str">
        <f t="shared" ca="1" si="122"/>
        <v>犀利的</v>
      </c>
      <c r="F591" s="16" t="str">
        <f t="shared" ca="1" si="123"/>
        <v>遗迹</v>
      </c>
      <c r="G591" s="16" t="str">
        <f t="shared" ca="1" si="124"/>
        <v>拳套</v>
      </c>
      <c r="H591" s="16" t="str">
        <f t="shared" si="120"/>
        <v>a</v>
      </c>
      <c r="I591" s="19" t="s">
        <v>26</v>
      </c>
      <c r="J591" s="3" t="s">
        <v>45</v>
      </c>
      <c r="K591" s="16">
        <f t="shared" si="125"/>
        <v>0</v>
      </c>
      <c r="L591" s="16">
        <f t="shared" si="132"/>
        <v>5</v>
      </c>
      <c r="M591" s="16">
        <f>[1]武器表!$I591</f>
        <v>174</v>
      </c>
      <c r="N591" s="16">
        <f>[1]武器表!$J591</f>
        <v>62</v>
      </c>
      <c r="O591" s="16">
        <f>[1]武器表!$K591</f>
        <v>33</v>
      </c>
      <c r="P591" s="16">
        <f>[1]武器表!$L591</f>
        <v>45</v>
      </c>
      <c r="Q591" s="16">
        <f>[1]武器表!$M591</f>
        <v>40</v>
      </c>
      <c r="R591" s="16">
        <f>[1]武器表!$N591</f>
        <v>35</v>
      </c>
      <c r="S591" s="16">
        <f>[1]武器表!$O591</f>
        <v>30</v>
      </c>
      <c r="T591" s="16">
        <f>[1]武器表!$P591</f>
        <v>18</v>
      </c>
      <c r="U591" s="20">
        <f>[1]武器表!$Q591</f>
        <v>0.09</v>
      </c>
      <c r="V591" s="20">
        <f>[1]武器表!$R591</f>
        <v>7.4999999999999997E-2</v>
      </c>
      <c r="W591" s="20">
        <f>[1]武器表!$S591</f>
        <v>0.03</v>
      </c>
      <c r="X591" s="20">
        <f>[1]武器表!$AB591</f>
        <v>0.29133333333333333</v>
      </c>
      <c r="Y591" s="16">
        <f>[1]武器表!V591</f>
        <v>15</v>
      </c>
      <c r="Z591" s="16">
        <f>[1]武器表!W591</f>
        <v>15</v>
      </c>
      <c r="AA591" s="16">
        <f>[1]武器表!X591</f>
        <v>12</v>
      </c>
      <c r="AB591" s="16">
        <f>[1]武器表!Y591</f>
        <v>20</v>
      </c>
      <c r="AC591" s="16">
        <f>[1]武器表!Z591</f>
        <v>20</v>
      </c>
      <c r="AD591" s="16">
        <f>[1]武器表!AA591</f>
        <v>22</v>
      </c>
      <c r="AE591" s="20">
        <f t="shared" si="127"/>
        <v>0.23306666666666667</v>
      </c>
      <c r="AF591" s="20">
        <f t="shared" si="128"/>
        <v>0.23306666666666667</v>
      </c>
      <c r="AG591" s="20">
        <f t="shared" si="129"/>
        <v>0.23306666666666667</v>
      </c>
      <c r="AH591" s="20">
        <f t="shared" si="130"/>
        <v>0.23306666666666667</v>
      </c>
      <c r="AI591" s="20">
        <f t="shared" si="131"/>
        <v>0.23306666666666667</v>
      </c>
      <c r="AJ591" s="21"/>
    </row>
    <row r="592" spans="2:36" x14ac:dyDescent="0.2">
      <c r="B592" s="16">
        <v>590</v>
      </c>
      <c r="C592" s="16" t="str">
        <f t="shared" ca="1" si="121"/>
        <v>IC1531</v>
      </c>
      <c r="D592" s="16" t="str">
        <f t="shared" ca="1" si="126"/>
        <v>精致的言语轻拳</v>
      </c>
      <c r="E592" s="16" t="str">
        <f t="shared" ca="1" si="122"/>
        <v>精致的</v>
      </c>
      <c r="F592" s="16" t="str">
        <f t="shared" ca="1" si="123"/>
        <v>言语</v>
      </c>
      <c r="G592" s="16" t="str">
        <f t="shared" ca="1" si="124"/>
        <v>轻拳</v>
      </c>
      <c r="H592" s="16" t="str">
        <f t="shared" si="120"/>
        <v>a</v>
      </c>
      <c r="I592" s="19" t="s">
        <v>26</v>
      </c>
      <c r="J592" s="3" t="s">
        <v>45</v>
      </c>
      <c r="K592" s="16">
        <f t="shared" si="125"/>
        <v>0</v>
      </c>
      <c r="L592" s="16">
        <f t="shared" si="132"/>
        <v>6</v>
      </c>
      <c r="M592" s="16">
        <f>[1]武器表!$I592</f>
        <v>209</v>
      </c>
      <c r="N592" s="16">
        <f>[1]武器表!$J592</f>
        <v>74</v>
      </c>
      <c r="O592" s="16">
        <f>[1]武器表!$K592</f>
        <v>39</v>
      </c>
      <c r="P592" s="16">
        <f>[1]武器表!$L592</f>
        <v>54</v>
      </c>
      <c r="Q592" s="16">
        <f>[1]武器表!$M592</f>
        <v>48</v>
      </c>
      <c r="R592" s="16">
        <f>[1]武器表!$N592</f>
        <v>41</v>
      </c>
      <c r="S592" s="16">
        <f>[1]武器表!$O592</f>
        <v>36</v>
      </c>
      <c r="T592" s="16">
        <f>[1]武器表!$P592</f>
        <v>22</v>
      </c>
      <c r="U592" s="20">
        <f>[1]武器表!$Q592</f>
        <v>0.11</v>
      </c>
      <c r="V592" s="20">
        <f>[1]武器表!$R592</f>
        <v>0.09</v>
      </c>
      <c r="W592" s="20">
        <f>[1]武器表!$S592</f>
        <v>3.6666666666666667E-2</v>
      </c>
      <c r="X592" s="20">
        <f>[1]武器表!$AB592</f>
        <v>0.34866666666666668</v>
      </c>
      <c r="Y592" s="16">
        <f>[1]武器表!V592</f>
        <v>18</v>
      </c>
      <c r="Z592" s="16">
        <f>[1]武器表!W592</f>
        <v>18</v>
      </c>
      <c r="AA592" s="16">
        <f>[1]武器表!X592</f>
        <v>15</v>
      </c>
      <c r="AB592" s="16">
        <f>[1]武器表!Y592</f>
        <v>24</v>
      </c>
      <c r="AC592" s="16">
        <f>[1]武器表!Z592</f>
        <v>24</v>
      </c>
      <c r="AD592" s="16">
        <f>[1]武器表!AA592</f>
        <v>27</v>
      </c>
      <c r="AE592" s="20">
        <f t="shared" si="127"/>
        <v>0.27893333333333337</v>
      </c>
      <c r="AF592" s="20">
        <f t="shared" si="128"/>
        <v>0.27893333333333337</v>
      </c>
      <c r="AG592" s="20">
        <f t="shared" si="129"/>
        <v>0.27893333333333337</v>
      </c>
      <c r="AH592" s="20">
        <f t="shared" si="130"/>
        <v>0.27893333333333337</v>
      </c>
      <c r="AI592" s="20">
        <f t="shared" si="131"/>
        <v>0.27893333333333337</v>
      </c>
      <c r="AJ592" s="21"/>
    </row>
    <row r="593" spans="2:36" x14ac:dyDescent="0.2">
      <c r="B593" s="16">
        <v>591</v>
      </c>
      <c r="C593" s="16" t="str">
        <f t="shared" ca="1" si="121"/>
        <v>IC1532</v>
      </c>
      <c r="D593" s="16" t="str">
        <f t="shared" ca="1" si="126"/>
        <v>闪耀的遗迹拳套</v>
      </c>
      <c r="E593" s="16" t="str">
        <f t="shared" ca="1" si="122"/>
        <v>闪耀的</v>
      </c>
      <c r="F593" s="16" t="str">
        <f t="shared" ca="1" si="123"/>
        <v>遗迹</v>
      </c>
      <c r="G593" s="16" t="str">
        <f t="shared" ca="1" si="124"/>
        <v>拳套</v>
      </c>
      <c r="H593" s="16" t="str">
        <f t="shared" si="120"/>
        <v>a</v>
      </c>
      <c r="I593" s="19" t="s">
        <v>26</v>
      </c>
      <c r="J593" s="3" t="s">
        <v>45</v>
      </c>
      <c r="K593" s="16">
        <f t="shared" si="125"/>
        <v>0</v>
      </c>
      <c r="L593" s="16">
        <f t="shared" si="132"/>
        <v>7</v>
      </c>
      <c r="M593" s="16">
        <f>[1]武器表!$I593</f>
        <v>243</v>
      </c>
      <c r="N593" s="16">
        <f>[1]武器表!$J593</f>
        <v>86</v>
      </c>
      <c r="O593" s="16">
        <f>[1]武器表!$K593</f>
        <v>46</v>
      </c>
      <c r="P593" s="16">
        <f>[1]武器表!$L593</f>
        <v>64</v>
      </c>
      <c r="Q593" s="16">
        <f>[1]武器表!$M593</f>
        <v>56</v>
      </c>
      <c r="R593" s="16">
        <f>[1]武器表!$N593</f>
        <v>48</v>
      </c>
      <c r="S593" s="16">
        <f>[1]武器表!$O593</f>
        <v>42</v>
      </c>
      <c r="T593" s="16">
        <f>[1]武器表!$P593</f>
        <v>25</v>
      </c>
      <c r="U593" s="20">
        <f>[1]武器表!$Q593</f>
        <v>0.125</v>
      </c>
      <c r="V593" s="20">
        <f>[1]武器表!$R593</f>
        <v>0.105</v>
      </c>
      <c r="W593" s="20">
        <f>[1]武器表!$S593</f>
        <v>4.1666666666666671E-2</v>
      </c>
      <c r="X593" s="20">
        <f>[1]武器表!$AB593</f>
        <v>0.40666666666666662</v>
      </c>
      <c r="Y593" s="16">
        <f>[1]武器表!V593</f>
        <v>21</v>
      </c>
      <c r="Z593" s="16">
        <f>[1]武器表!W593</f>
        <v>21</v>
      </c>
      <c r="AA593" s="16">
        <f>[1]武器表!X593</f>
        <v>17</v>
      </c>
      <c r="AB593" s="16">
        <f>[1]武器表!Y593</f>
        <v>28</v>
      </c>
      <c r="AC593" s="16">
        <f>[1]武器表!Z593</f>
        <v>28</v>
      </c>
      <c r="AD593" s="16">
        <f>[1]武器表!AA593</f>
        <v>31</v>
      </c>
      <c r="AE593" s="20">
        <f t="shared" si="127"/>
        <v>0.32533333333333331</v>
      </c>
      <c r="AF593" s="20">
        <f t="shared" si="128"/>
        <v>0.32533333333333331</v>
      </c>
      <c r="AG593" s="20">
        <f t="shared" si="129"/>
        <v>0.32533333333333331</v>
      </c>
      <c r="AH593" s="20">
        <f t="shared" si="130"/>
        <v>0.32533333333333331</v>
      </c>
      <c r="AI593" s="20">
        <f t="shared" si="131"/>
        <v>0.32533333333333331</v>
      </c>
      <c r="AJ593" s="21"/>
    </row>
    <row r="594" spans="2:36" x14ac:dyDescent="0.2">
      <c r="B594" s="16">
        <v>592</v>
      </c>
      <c r="C594" s="16" t="str">
        <f t="shared" ca="1" si="121"/>
        <v>IC1531</v>
      </c>
      <c r="D594" s="16" t="str">
        <f t="shared" ca="1" si="126"/>
        <v>拉风的言语轻拳</v>
      </c>
      <c r="E594" s="16" t="str">
        <f t="shared" ca="1" si="122"/>
        <v>拉风的</v>
      </c>
      <c r="F594" s="16" t="str">
        <f t="shared" ca="1" si="123"/>
        <v>言语</v>
      </c>
      <c r="G594" s="16" t="str">
        <f t="shared" ca="1" si="124"/>
        <v>轻拳</v>
      </c>
      <c r="H594" s="16" t="str">
        <f t="shared" si="120"/>
        <v>a</v>
      </c>
      <c r="I594" s="19" t="s">
        <v>26</v>
      </c>
      <c r="J594" s="3" t="s">
        <v>45</v>
      </c>
      <c r="K594" s="16">
        <f t="shared" si="125"/>
        <v>0</v>
      </c>
      <c r="L594" s="16">
        <f t="shared" si="132"/>
        <v>8</v>
      </c>
      <c r="M594" s="16">
        <f>[1]武器表!$I594</f>
        <v>278</v>
      </c>
      <c r="N594" s="16">
        <f>[1]武器表!$J594</f>
        <v>99</v>
      </c>
      <c r="O594" s="16">
        <f>[1]武器表!$K594</f>
        <v>52</v>
      </c>
      <c r="P594" s="16">
        <f>[1]武器表!$L594</f>
        <v>73</v>
      </c>
      <c r="Q594" s="16">
        <f>[1]武器表!$M594</f>
        <v>64</v>
      </c>
      <c r="R594" s="16">
        <f>[1]武器表!$N594</f>
        <v>55</v>
      </c>
      <c r="S594" s="16">
        <f>[1]武器表!$O594</f>
        <v>48</v>
      </c>
      <c r="T594" s="16">
        <f>[1]武器表!$P594</f>
        <v>29</v>
      </c>
      <c r="U594" s="20">
        <f>[1]武器表!$Q594</f>
        <v>0.14499999999999999</v>
      </c>
      <c r="V594" s="20">
        <f>[1]武器表!$R594</f>
        <v>0.12</v>
      </c>
      <c r="W594" s="20">
        <f>[1]武器表!$S594</f>
        <v>4.8333333333333332E-2</v>
      </c>
      <c r="X594" s="20">
        <f>[1]武器表!$AB594</f>
        <v>0.46533333333333332</v>
      </c>
      <c r="Y594" s="16">
        <f>[1]武器表!V594</f>
        <v>24</v>
      </c>
      <c r="Z594" s="16">
        <f>[1]武器表!W594</f>
        <v>24</v>
      </c>
      <c r="AA594" s="16">
        <f>[1]武器表!X594</f>
        <v>19</v>
      </c>
      <c r="AB594" s="16">
        <f>[1]武器表!Y594</f>
        <v>32</v>
      </c>
      <c r="AC594" s="16">
        <f>[1]武器表!Z594</f>
        <v>32</v>
      </c>
      <c r="AD594" s="16">
        <f>[1]武器表!AA594</f>
        <v>36</v>
      </c>
      <c r="AE594" s="20">
        <f t="shared" si="127"/>
        <v>0.37226666666666669</v>
      </c>
      <c r="AF594" s="20">
        <f t="shared" si="128"/>
        <v>0.37226666666666669</v>
      </c>
      <c r="AG594" s="20">
        <f t="shared" si="129"/>
        <v>0.37226666666666669</v>
      </c>
      <c r="AH594" s="20">
        <f t="shared" si="130"/>
        <v>0.37226666666666669</v>
      </c>
      <c r="AI594" s="20">
        <f t="shared" si="131"/>
        <v>0.37226666666666669</v>
      </c>
      <c r="AJ594" s="21"/>
    </row>
    <row r="595" spans="2:36" x14ac:dyDescent="0.2">
      <c r="B595" s="16">
        <v>593</v>
      </c>
      <c r="C595" s="16" t="str">
        <f t="shared" ca="1" si="121"/>
        <v>IC1527</v>
      </c>
      <c r="D595" s="16" t="str">
        <f t="shared" ca="1" si="126"/>
        <v>优质的智慧轻拳</v>
      </c>
      <c r="E595" s="16" t="str">
        <f t="shared" ca="1" si="122"/>
        <v>优质的</v>
      </c>
      <c r="F595" s="16" t="str">
        <f t="shared" ca="1" si="123"/>
        <v>智慧</v>
      </c>
      <c r="G595" s="16" t="str">
        <f t="shared" ca="1" si="124"/>
        <v>轻拳</v>
      </c>
      <c r="H595" s="16" t="str">
        <f t="shared" si="120"/>
        <v>b</v>
      </c>
      <c r="I595" s="19" t="s">
        <v>26</v>
      </c>
      <c r="J595" s="3" t="s">
        <v>45</v>
      </c>
      <c r="K595" s="16">
        <f t="shared" si="125"/>
        <v>0</v>
      </c>
      <c r="L595" s="16">
        <f t="shared" si="132"/>
        <v>1</v>
      </c>
      <c r="M595" s="16">
        <f>[1]武器表!$I595</f>
        <v>38</v>
      </c>
      <c r="N595" s="16">
        <f>[1]武器表!$J595</f>
        <v>5</v>
      </c>
      <c r="O595" s="16">
        <f>[1]武器表!$K595</f>
        <v>3</v>
      </c>
      <c r="P595" s="16">
        <f>[1]武器表!$L595</f>
        <v>4</v>
      </c>
      <c r="Q595" s="16">
        <f>[1]武器表!$M595</f>
        <v>3</v>
      </c>
      <c r="R595" s="16">
        <f>[1]武器表!$N595</f>
        <v>3</v>
      </c>
      <c r="S595" s="16">
        <f>[1]武器表!$O595</f>
        <v>2</v>
      </c>
      <c r="T595" s="16">
        <f>[1]武器表!$P595</f>
        <v>2</v>
      </c>
      <c r="U595" s="20">
        <f>[1]武器表!$Q595</f>
        <v>0.01</v>
      </c>
      <c r="V595" s="20">
        <f>[1]武器表!$R595</f>
        <v>5.0000000000000001E-3</v>
      </c>
      <c r="W595" s="20">
        <f>[1]武器表!$S595</f>
        <v>3.3333333333333331E-3</v>
      </c>
      <c r="X595" s="20">
        <f>[1]武器表!$AB595</f>
        <v>0.08</v>
      </c>
      <c r="Y595" s="16">
        <f>[1]武器表!V595</f>
        <v>1</v>
      </c>
      <c r="Z595" s="16">
        <f>[1]武器表!W595</f>
        <v>1</v>
      </c>
      <c r="AA595" s="16">
        <f>[1]武器表!X595</f>
        <v>1</v>
      </c>
      <c r="AB595" s="16">
        <f>[1]武器表!Y595</f>
        <v>2</v>
      </c>
      <c r="AC595" s="16">
        <f>[1]武器表!Z595</f>
        <v>2</v>
      </c>
      <c r="AD595" s="16">
        <f>[1]武器表!AA595</f>
        <v>2</v>
      </c>
      <c r="AE595" s="20">
        <f t="shared" si="127"/>
        <v>6.4000000000000001E-2</v>
      </c>
      <c r="AF595" s="20">
        <f t="shared" si="128"/>
        <v>6.4000000000000001E-2</v>
      </c>
      <c r="AG595" s="20">
        <f t="shared" si="129"/>
        <v>6.4000000000000001E-2</v>
      </c>
      <c r="AH595" s="20">
        <f t="shared" si="130"/>
        <v>6.4000000000000001E-2</v>
      </c>
      <c r="AI595" s="20">
        <f t="shared" si="131"/>
        <v>6.4000000000000001E-2</v>
      </c>
      <c r="AJ595" s="21"/>
    </row>
    <row r="596" spans="2:36" x14ac:dyDescent="0.2">
      <c r="B596" s="16">
        <v>594</v>
      </c>
      <c r="C596" s="16" t="str">
        <f t="shared" ca="1" si="121"/>
        <v>IC1527</v>
      </c>
      <c r="D596" s="16" t="str">
        <f t="shared" ca="1" si="126"/>
        <v>坚硬的言语轻拳</v>
      </c>
      <c r="E596" s="16" t="str">
        <f t="shared" ca="1" si="122"/>
        <v>坚硬的</v>
      </c>
      <c r="F596" s="16" t="str">
        <f t="shared" ca="1" si="123"/>
        <v>言语</v>
      </c>
      <c r="G596" s="16" t="str">
        <f t="shared" ca="1" si="124"/>
        <v>轻拳</v>
      </c>
      <c r="H596" s="16" t="str">
        <f t="shared" si="120"/>
        <v>b</v>
      </c>
      <c r="I596" s="19" t="s">
        <v>26</v>
      </c>
      <c r="J596" s="3" t="s">
        <v>45</v>
      </c>
      <c r="K596" s="16">
        <f t="shared" si="125"/>
        <v>0</v>
      </c>
      <c r="L596" s="16">
        <f t="shared" si="132"/>
        <v>2</v>
      </c>
      <c r="M596" s="16">
        <f>[1]武器表!$I596</f>
        <v>76</v>
      </c>
      <c r="N596" s="16">
        <f>[1]武器表!$J596</f>
        <v>10</v>
      </c>
      <c r="O596" s="16">
        <f>[1]武器表!$K596</f>
        <v>5</v>
      </c>
      <c r="P596" s="16">
        <f>[1]武器表!$L596</f>
        <v>8</v>
      </c>
      <c r="Q596" s="16">
        <f>[1]武器表!$M596</f>
        <v>7</v>
      </c>
      <c r="R596" s="16">
        <f>[1]武器表!$N596</f>
        <v>6</v>
      </c>
      <c r="S596" s="16">
        <f>[1]武器表!$O596</f>
        <v>5</v>
      </c>
      <c r="T596" s="16">
        <f>[1]武器表!$P596</f>
        <v>3</v>
      </c>
      <c r="U596" s="20">
        <f>[1]武器表!$Q596</f>
        <v>1.4999999999999999E-2</v>
      </c>
      <c r="V596" s="20">
        <f>[1]武器表!$R596</f>
        <v>1.2500000000000001E-2</v>
      </c>
      <c r="W596" s="20">
        <f>[1]武器表!$S596</f>
        <v>5.0000000000000001E-3</v>
      </c>
      <c r="X596" s="20">
        <f>[1]武器表!$AB596</f>
        <v>0.08</v>
      </c>
      <c r="Y596" s="16">
        <f>[1]武器表!V596</f>
        <v>2</v>
      </c>
      <c r="Z596" s="16">
        <f>[1]武器表!W596</f>
        <v>2</v>
      </c>
      <c r="AA596" s="16">
        <f>[1]武器表!X596</f>
        <v>2</v>
      </c>
      <c r="AB596" s="16">
        <f>[1]武器表!Y596</f>
        <v>3</v>
      </c>
      <c r="AC596" s="16">
        <f>[1]武器表!Z596</f>
        <v>3</v>
      </c>
      <c r="AD596" s="16">
        <f>[1]武器表!AA596</f>
        <v>4</v>
      </c>
      <c r="AE596" s="20">
        <f t="shared" si="127"/>
        <v>6.4000000000000001E-2</v>
      </c>
      <c r="AF596" s="20">
        <f t="shared" si="128"/>
        <v>6.4000000000000001E-2</v>
      </c>
      <c r="AG596" s="20">
        <f t="shared" si="129"/>
        <v>6.4000000000000001E-2</v>
      </c>
      <c r="AH596" s="20">
        <f t="shared" si="130"/>
        <v>6.4000000000000001E-2</v>
      </c>
      <c r="AI596" s="20">
        <f t="shared" si="131"/>
        <v>6.4000000000000001E-2</v>
      </c>
      <c r="AJ596" s="21"/>
    </row>
    <row r="597" spans="2:36" x14ac:dyDescent="0.2">
      <c r="B597" s="16">
        <v>595</v>
      </c>
      <c r="C597" s="16" t="str">
        <f t="shared" ca="1" si="121"/>
        <v>IC1526</v>
      </c>
      <c r="D597" s="16" t="str">
        <f t="shared" ca="1" si="126"/>
        <v>凌厉的女神重拳</v>
      </c>
      <c r="E597" s="16" t="str">
        <f t="shared" ca="1" si="122"/>
        <v>凌厉的</v>
      </c>
      <c r="F597" s="16" t="str">
        <f t="shared" ca="1" si="123"/>
        <v>女神</v>
      </c>
      <c r="G597" s="16" t="str">
        <f t="shared" ca="1" si="124"/>
        <v>重拳</v>
      </c>
      <c r="H597" s="16" t="str">
        <f t="shared" si="120"/>
        <v>b</v>
      </c>
      <c r="I597" s="19" t="s">
        <v>26</v>
      </c>
      <c r="J597" s="3" t="s">
        <v>45</v>
      </c>
      <c r="K597" s="16">
        <f t="shared" si="125"/>
        <v>0</v>
      </c>
      <c r="L597" s="16">
        <f t="shared" si="132"/>
        <v>3</v>
      </c>
      <c r="M597" s="16">
        <f>[1]武器表!$I597</f>
        <v>113</v>
      </c>
      <c r="N597" s="16">
        <f>[1]武器表!$J597</f>
        <v>15</v>
      </c>
      <c r="O597" s="16">
        <f>[1]武器表!$K597</f>
        <v>8</v>
      </c>
      <c r="P597" s="16">
        <f>[1]武器表!$L597</f>
        <v>11</v>
      </c>
      <c r="Q597" s="16">
        <f>[1]武器表!$M597</f>
        <v>10</v>
      </c>
      <c r="R597" s="16">
        <f>[1]武器表!$N597</f>
        <v>9</v>
      </c>
      <c r="S597" s="16">
        <f>[1]武器表!$O597</f>
        <v>7</v>
      </c>
      <c r="T597" s="16">
        <f>[1]武器表!$P597</f>
        <v>5</v>
      </c>
      <c r="U597" s="20">
        <f>[1]武器表!$Q597</f>
        <v>2.5000000000000001E-2</v>
      </c>
      <c r="V597" s="20">
        <f>[1]武器表!$R597</f>
        <v>1.7500000000000002E-2</v>
      </c>
      <c r="W597" s="20">
        <f>[1]武器表!$S597</f>
        <v>8.3333333333333332E-3</v>
      </c>
      <c r="X597" s="20">
        <f>[1]武器表!$AB597</f>
        <v>0.11866666666666667</v>
      </c>
      <c r="Y597" s="16">
        <f>[1]武器表!V597</f>
        <v>4</v>
      </c>
      <c r="Z597" s="16">
        <f>[1]武器表!W597</f>
        <v>4</v>
      </c>
      <c r="AA597" s="16">
        <f>[1]武器表!X597</f>
        <v>3</v>
      </c>
      <c r="AB597" s="16">
        <f>[1]武器表!Y597</f>
        <v>5</v>
      </c>
      <c r="AC597" s="16">
        <f>[1]武器表!Z597</f>
        <v>5</v>
      </c>
      <c r="AD597" s="16">
        <f>[1]武器表!AA597</f>
        <v>6</v>
      </c>
      <c r="AE597" s="20">
        <f t="shared" si="127"/>
        <v>9.4933333333333342E-2</v>
      </c>
      <c r="AF597" s="20">
        <f t="shared" si="128"/>
        <v>9.4933333333333342E-2</v>
      </c>
      <c r="AG597" s="20">
        <f t="shared" si="129"/>
        <v>9.4933333333333342E-2</v>
      </c>
      <c r="AH597" s="20">
        <f t="shared" si="130"/>
        <v>9.4933333333333342E-2</v>
      </c>
      <c r="AI597" s="20">
        <f t="shared" si="131"/>
        <v>9.4933333333333342E-2</v>
      </c>
      <c r="AJ597" s="21"/>
    </row>
    <row r="598" spans="2:36" x14ac:dyDescent="0.2">
      <c r="B598" s="16">
        <v>596</v>
      </c>
      <c r="C598" s="16" t="str">
        <f t="shared" ca="1" si="121"/>
        <v>IC1530</v>
      </c>
      <c r="D598" s="16" t="str">
        <f t="shared" ca="1" si="126"/>
        <v>坚硬的玄铁拳套</v>
      </c>
      <c r="E598" s="16" t="str">
        <f t="shared" ca="1" si="122"/>
        <v>坚硬的</v>
      </c>
      <c r="F598" s="16" t="str">
        <f t="shared" ca="1" si="123"/>
        <v>玄铁</v>
      </c>
      <c r="G598" s="16" t="str">
        <f t="shared" ca="1" si="124"/>
        <v>拳套</v>
      </c>
      <c r="H598" s="16" t="str">
        <f t="shared" si="120"/>
        <v>b</v>
      </c>
      <c r="I598" s="19" t="s">
        <v>26</v>
      </c>
      <c r="J598" s="3" t="s">
        <v>45</v>
      </c>
      <c r="K598" s="16">
        <f t="shared" si="125"/>
        <v>0</v>
      </c>
      <c r="L598" s="16">
        <f t="shared" si="132"/>
        <v>4</v>
      </c>
      <c r="M598" s="16">
        <f>[1]武器表!$I598</f>
        <v>151</v>
      </c>
      <c r="N598" s="16">
        <f>[1]武器表!$J598</f>
        <v>21</v>
      </c>
      <c r="O598" s="16">
        <f>[1]武器表!$K598</f>
        <v>11</v>
      </c>
      <c r="P598" s="16">
        <f>[1]武器表!$L598</f>
        <v>15</v>
      </c>
      <c r="Q598" s="16">
        <f>[1]武器表!$M598</f>
        <v>13</v>
      </c>
      <c r="R598" s="16">
        <f>[1]武器表!$N598</f>
        <v>12</v>
      </c>
      <c r="S598" s="16">
        <f>[1]武器表!$O598</f>
        <v>10</v>
      </c>
      <c r="T598" s="16">
        <f>[1]武器表!$P598</f>
        <v>6</v>
      </c>
      <c r="U598" s="20">
        <f>[1]武器表!$Q598</f>
        <v>0.03</v>
      </c>
      <c r="V598" s="20">
        <f>[1]武器表!$R598</f>
        <v>2.5000000000000001E-2</v>
      </c>
      <c r="W598" s="20">
        <f>[1]武器表!$S598</f>
        <v>0.01</v>
      </c>
      <c r="X598" s="20">
        <f>[1]武器表!$AB598</f>
        <v>0.15933333333333333</v>
      </c>
      <c r="Y598" s="16">
        <f>[1]武器表!V598</f>
        <v>5</v>
      </c>
      <c r="Z598" s="16">
        <f>[1]武器表!W598</f>
        <v>5</v>
      </c>
      <c r="AA598" s="16">
        <f>[1]武器表!X598</f>
        <v>4</v>
      </c>
      <c r="AB598" s="16">
        <f>[1]武器表!Y598</f>
        <v>7</v>
      </c>
      <c r="AC598" s="16">
        <f>[1]武器表!Z598</f>
        <v>7</v>
      </c>
      <c r="AD598" s="16">
        <f>[1]武器表!AA598</f>
        <v>7</v>
      </c>
      <c r="AE598" s="20">
        <f t="shared" si="127"/>
        <v>0.12746666666666667</v>
      </c>
      <c r="AF598" s="20">
        <f t="shared" si="128"/>
        <v>0.12746666666666667</v>
      </c>
      <c r="AG598" s="20">
        <f t="shared" si="129"/>
        <v>0.12746666666666667</v>
      </c>
      <c r="AH598" s="20">
        <f t="shared" si="130"/>
        <v>0.12746666666666667</v>
      </c>
      <c r="AI598" s="20">
        <f t="shared" si="131"/>
        <v>0.12746666666666667</v>
      </c>
      <c r="AJ598" s="21"/>
    </row>
    <row r="599" spans="2:36" x14ac:dyDescent="0.2">
      <c r="B599" s="16">
        <v>597</v>
      </c>
      <c r="C599" s="16" t="str">
        <f t="shared" ca="1" si="121"/>
        <v>IC1529</v>
      </c>
      <c r="D599" s="16" t="str">
        <f t="shared" ca="1" si="126"/>
        <v>凌厉的青铜拳套</v>
      </c>
      <c r="E599" s="16" t="str">
        <f t="shared" ca="1" si="122"/>
        <v>凌厉的</v>
      </c>
      <c r="F599" s="16" t="str">
        <f t="shared" ca="1" si="123"/>
        <v>青铜</v>
      </c>
      <c r="G599" s="16" t="str">
        <f t="shared" ca="1" si="124"/>
        <v>拳套</v>
      </c>
      <c r="H599" s="16" t="str">
        <f t="shared" si="120"/>
        <v>b</v>
      </c>
      <c r="I599" s="19" t="s">
        <v>26</v>
      </c>
      <c r="J599" s="3" t="s">
        <v>45</v>
      </c>
      <c r="K599" s="16">
        <f t="shared" si="125"/>
        <v>0</v>
      </c>
      <c r="L599" s="16">
        <f t="shared" si="132"/>
        <v>5</v>
      </c>
      <c r="M599" s="16">
        <f>[1]武器表!$I599</f>
        <v>189</v>
      </c>
      <c r="N599" s="16">
        <f>[1]武器表!$J599</f>
        <v>26</v>
      </c>
      <c r="O599" s="16">
        <f>[1]武器表!$K599</f>
        <v>14</v>
      </c>
      <c r="P599" s="16">
        <f>[1]武器表!$L599</f>
        <v>19</v>
      </c>
      <c r="Q599" s="16">
        <f>[1]武器表!$M599</f>
        <v>17</v>
      </c>
      <c r="R599" s="16">
        <f>[1]武器表!$N599</f>
        <v>14</v>
      </c>
      <c r="S599" s="16">
        <f>[1]武器表!$O599</f>
        <v>12</v>
      </c>
      <c r="T599" s="16">
        <f>[1]武器表!$P599</f>
        <v>8</v>
      </c>
      <c r="U599" s="20">
        <f>[1]武器表!$Q599</f>
        <v>0.04</v>
      </c>
      <c r="V599" s="20">
        <f>[1]武器表!$R599</f>
        <v>0.03</v>
      </c>
      <c r="W599" s="20">
        <f>[1]武器表!$S599</f>
        <v>1.3333333333333332E-2</v>
      </c>
      <c r="X599" s="20">
        <f>[1]武器表!$AB599</f>
        <v>0.19933333333333333</v>
      </c>
      <c r="Y599" s="16">
        <f>[1]武器表!V599</f>
        <v>6</v>
      </c>
      <c r="Z599" s="16">
        <f>[1]武器表!W599</f>
        <v>6</v>
      </c>
      <c r="AA599" s="16">
        <f>[1]武器表!X599</f>
        <v>5</v>
      </c>
      <c r="AB599" s="16">
        <f>[1]武器表!Y599</f>
        <v>8</v>
      </c>
      <c r="AC599" s="16">
        <f>[1]武器表!Z599</f>
        <v>8</v>
      </c>
      <c r="AD599" s="16">
        <f>[1]武器表!AA599</f>
        <v>9</v>
      </c>
      <c r="AE599" s="20">
        <f t="shared" si="127"/>
        <v>0.15946666666666667</v>
      </c>
      <c r="AF599" s="20">
        <f t="shared" si="128"/>
        <v>0.15946666666666667</v>
      </c>
      <c r="AG599" s="20">
        <f t="shared" si="129"/>
        <v>0.15946666666666667</v>
      </c>
      <c r="AH599" s="20">
        <f t="shared" si="130"/>
        <v>0.15946666666666667</v>
      </c>
      <c r="AI599" s="20">
        <f t="shared" si="131"/>
        <v>0.15946666666666667</v>
      </c>
      <c r="AJ599" s="21"/>
    </row>
    <row r="600" spans="2:36" x14ac:dyDescent="0.2">
      <c r="B600" s="16">
        <v>598</v>
      </c>
      <c r="C600" s="16" t="str">
        <f t="shared" ca="1" si="121"/>
        <v>IC1530</v>
      </c>
      <c r="D600" s="16" t="str">
        <f t="shared" ca="1" si="126"/>
        <v>坚硬的魔王拳套</v>
      </c>
      <c r="E600" s="16" t="str">
        <f t="shared" ca="1" si="122"/>
        <v>坚硬的</v>
      </c>
      <c r="F600" s="16" t="str">
        <f t="shared" ca="1" si="123"/>
        <v>魔王</v>
      </c>
      <c r="G600" s="16" t="str">
        <f t="shared" ca="1" si="124"/>
        <v>拳套</v>
      </c>
      <c r="H600" s="16" t="str">
        <f t="shared" si="120"/>
        <v>b</v>
      </c>
      <c r="I600" s="19" t="s">
        <v>26</v>
      </c>
      <c r="J600" s="3" t="s">
        <v>45</v>
      </c>
      <c r="K600" s="16">
        <f t="shared" si="125"/>
        <v>0</v>
      </c>
      <c r="L600" s="16">
        <f t="shared" si="132"/>
        <v>6</v>
      </c>
      <c r="M600" s="16">
        <f>[1]武器表!$I600</f>
        <v>227</v>
      </c>
      <c r="N600" s="16">
        <f>[1]武器表!$J600</f>
        <v>31</v>
      </c>
      <c r="O600" s="16">
        <f>[1]武器表!$K600</f>
        <v>16</v>
      </c>
      <c r="P600" s="16">
        <f>[1]武器表!$L600</f>
        <v>23</v>
      </c>
      <c r="Q600" s="16">
        <f>[1]武器表!$M600</f>
        <v>20</v>
      </c>
      <c r="R600" s="16">
        <f>[1]武器表!$N600</f>
        <v>17</v>
      </c>
      <c r="S600" s="16">
        <f>[1]武器表!$O600</f>
        <v>15</v>
      </c>
      <c r="T600" s="16">
        <f>[1]武器表!$P600</f>
        <v>9</v>
      </c>
      <c r="U600" s="20">
        <f>[1]武器表!$Q600</f>
        <v>4.4999999999999998E-2</v>
      </c>
      <c r="V600" s="20">
        <f>[1]武器表!$R600</f>
        <v>3.7499999999999999E-2</v>
      </c>
      <c r="W600" s="20">
        <f>[1]武器表!$S600</f>
        <v>1.4999999999999999E-2</v>
      </c>
      <c r="X600" s="20">
        <f>[1]武器表!$AB600</f>
        <v>0.23866666666666667</v>
      </c>
      <c r="Y600" s="16">
        <f>[1]武器表!V600</f>
        <v>7</v>
      </c>
      <c r="Z600" s="16">
        <f>[1]武器表!W600</f>
        <v>7</v>
      </c>
      <c r="AA600" s="16">
        <f>[1]武器表!X600</f>
        <v>6</v>
      </c>
      <c r="AB600" s="16">
        <f>[1]武器表!Y600</f>
        <v>10</v>
      </c>
      <c r="AC600" s="16">
        <f>[1]武器表!Z600</f>
        <v>10</v>
      </c>
      <c r="AD600" s="16">
        <f>[1]武器表!AA600</f>
        <v>11</v>
      </c>
      <c r="AE600" s="20">
        <f t="shared" si="127"/>
        <v>0.19093333333333334</v>
      </c>
      <c r="AF600" s="20">
        <f t="shared" si="128"/>
        <v>0.19093333333333334</v>
      </c>
      <c r="AG600" s="20">
        <f t="shared" si="129"/>
        <v>0.19093333333333334</v>
      </c>
      <c r="AH600" s="20">
        <f t="shared" si="130"/>
        <v>0.19093333333333334</v>
      </c>
      <c r="AI600" s="20">
        <f t="shared" si="131"/>
        <v>0.19093333333333334</v>
      </c>
      <c r="AJ600" s="21"/>
    </row>
    <row r="601" spans="2:36" x14ac:dyDescent="0.2">
      <c r="B601" s="16">
        <v>599</v>
      </c>
      <c r="C601" s="16" t="str">
        <f t="shared" ca="1" si="121"/>
        <v>IC1528</v>
      </c>
      <c r="D601" s="16" t="str">
        <f t="shared" ca="1" si="126"/>
        <v>凌厉的青铜拳套</v>
      </c>
      <c r="E601" s="16" t="str">
        <f t="shared" ca="1" si="122"/>
        <v>凌厉的</v>
      </c>
      <c r="F601" s="16" t="str">
        <f t="shared" ca="1" si="123"/>
        <v>青铜</v>
      </c>
      <c r="G601" s="16" t="str">
        <f t="shared" ca="1" si="124"/>
        <v>拳套</v>
      </c>
      <c r="H601" s="16" t="str">
        <f t="shared" si="120"/>
        <v>b</v>
      </c>
      <c r="I601" s="19" t="s">
        <v>26</v>
      </c>
      <c r="J601" s="3" t="s">
        <v>45</v>
      </c>
      <c r="K601" s="16">
        <f t="shared" si="125"/>
        <v>0</v>
      </c>
      <c r="L601" s="16">
        <f t="shared" si="132"/>
        <v>7</v>
      </c>
      <c r="M601" s="16">
        <f>[1]武器表!$I601</f>
        <v>265</v>
      </c>
      <c r="N601" s="16">
        <f>[1]武器表!$J601</f>
        <v>36</v>
      </c>
      <c r="O601" s="16">
        <f>[1]武器表!$K601</f>
        <v>19</v>
      </c>
      <c r="P601" s="16">
        <f>[1]武器表!$L601</f>
        <v>26</v>
      </c>
      <c r="Q601" s="16">
        <f>[1]武器表!$M601</f>
        <v>23</v>
      </c>
      <c r="R601" s="16">
        <f>[1]武器表!$N601</f>
        <v>20</v>
      </c>
      <c r="S601" s="16">
        <f>[1]武器表!$O601</f>
        <v>17</v>
      </c>
      <c r="T601" s="16">
        <f>[1]武器表!$P601</f>
        <v>11</v>
      </c>
      <c r="U601" s="20">
        <f>[1]武器表!$Q601</f>
        <v>5.5E-2</v>
      </c>
      <c r="V601" s="20">
        <f>[1]武器表!$R601</f>
        <v>4.2500000000000003E-2</v>
      </c>
      <c r="W601" s="20">
        <f>[1]武器表!$S601</f>
        <v>1.8333333333333333E-2</v>
      </c>
      <c r="X601" s="20">
        <f>[1]武器表!$AB601</f>
        <v>0.27800000000000002</v>
      </c>
      <c r="Y601" s="16">
        <f>[1]武器表!V601</f>
        <v>9</v>
      </c>
      <c r="Z601" s="16">
        <f>[1]武器表!W601</f>
        <v>9</v>
      </c>
      <c r="AA601" s="16">
        <f>[1]武器表!X601</f>
        <v>7</v>
      </c>
      <c r="AB601" s="16">
        <f>[1]武器表!Y601</f>
        <v>12</v>
      </c>
      <c r="AC601" s="16">
        <f>[1]武器表!Z601</f>
        <v>12</v>
      </c>
      <c r="AD601" s="16">
        <f>[1]武器表!AA601</f>
        <v>13</v>
      </c>
      <c r="AE601" s="20">
        <f t="shared" si="127"/>
        <v>0.22240000000000004</v>
      </c>
      <c r="AF601" s="20">
        <f t="shared" si="128"/>
        <v>0.22240000000000004</v>
      </c>
      <c r="AG601" s="20">
        <f t="shared" si="129"/>
        <v>0.22240000000000004</v>
      </c>
      <c r="AH601" s="20">
        <f t="shared" si="130"/>
        <v>0.22240000000000004</v>
      </c>
      <c r="AI601" s="20">
        <f t="shared" si="131"/>
        <v>0.22240000000000004</v>
      </c>
      <c r="AJ601" s="21"/>
    </row>
    <row r="602" spans="2:36" x14ac:dyDescent="0.2">
      <c r="B602" s="16">
        <v>600</v>
      </c>
      <c r="C602" s="16" t="str">
        <f t="shared" ca="1" si="121"/>
        <v>IC1526</v>
      </c>
      <c r="D602" s="16" t="str">
        <f t="shared" ca="1" si="126"/>
        <v>凌厉的混乱拳套</v>
      </c>
      <c r="E602" s="16" t="str">
        <f t="shared" ca="1" si="122"/>
        <v>凌厉的</v>
      </c>
      <c r="F602" s="16" t="str">
        <f t="shared" ca="1" si="123"/>
        <v>混乱</v>
      </c>
      <c r="G602" s="16" t="str">
        <f t="shared" ca="1" si="124"/>
        <v>拳套</v>
      </c>
      <c r="H602" s="16" t="str">
        <f t="shared" si="120"/>
        <v>b</v>
      </c>
      <c r="I602" s="19" t="s">
        <v>26</v>
      </c>
      <c r="J602" s="3" t="s">
        <v>45</v>
      </c>
      <c r="K602" s="16">
        <f t="shared" si="125"/>
        <v>0</v>
      </c>
      <c r="L602" s="16">
        <f t="shared" si="132"/>
        <v>8</v>
      </c>
      <c r="M602" s="16">
        <f>[1]武器表!$I602</f>
        <v>302</v>
      </c>
      <c r="N602" s="16">
        <f>[1]武器表!$J602</f>
        <v>41</v>
      </c>
      <c r="O602" s="16">
        <f>[1]武器表!$K602</f>
        <v>22</v>
      </c>
      <c r="P602" s="16">
        <f>[1]武器表!$L602</f>
        <v>30</v>
      </c>
      <c r="Q602" s="16">
        <f>[1]武器表!$M602</f>
        <v>27</v>
      </c>
      <c r="R602" s="16">
        <f>[1]武器表!$N602</f>
        <v>23</v>
      </c>
      <c r="S602" s="16">
        <f>[1]武器表!$O602</f>
        <v>20</v>
      </c>
      <c r="T602" s="16">
        <f>[1]武器表!$P602</f>
        <v>12</v>
      </c>
      <c r="U602" s="20">
        <f>[1]武器表!$Q602</f>
        <v>0.06</v>
      </c>
      <c r="V602" s="20">
        <f>[1]武器表!$R602</f>
        <v>0.05</v>
      </c>
      <c r="W602" s="20">
        <f>[1]武器表!$S602</f>
        <v>0.02</v>
      </c>
      <c r="X602" s="20">
        <f>[1]武器表!$AB602</f>
        <v>0.318</v>
      </c>
      <c r="Y602" s="16">
        <f>[1]武器表!V602</f>
        <v>10</v>
      </c>
      <c r="Z602" s="16">
        <f>[1]武器表!W602</f>
        <v>10</v>
      </c>
      <c r="AA602" s="16">
        <f>[1]武器表!X602</f>
        <v>8</v>
      </c>
      <c r="AB602" s="16">
        <f>[1]武器表!Y602</f>
        <v>13</v>
      </c>
      <c r="AC602" s="16">
        <f>[1]武器表!Z602</f>
        <v>13</v>
      </c>
      <c r="AD602" s="16">
        <f>[1]武器表!AA602</f>
        <v>15</v>
      </c>
      <c r="AE602" s="20">
        <f t="shared" si="127"/>
        <v>0.25440000000000002</v>
      </c>
      <c r="AF602" s="20">
        <f t="shared" si="128"/>
        <v>0.25440000000000002</v>
      </c>
      <c r="AG602" s="20">
        <f t="shared" si="129"/>
        <v>0.25440000000000002</v>
      </c>
      <c r="AH602" s="20">
        <f t="shared" si="130"/>
        <v>0.25440000000000002</v>
      </c>
      <c r="AI602" s="20">
        <f t="shared" si="131"/>
        <v>0.25440000000000002</v>
      </c>
      <c r="AJ602" s="21"/>
    </row>
    <row r="603" spans="2:36" x14ac:dyDescent="0.2">
      <c r="B603" s="16">
        <v>601</v>
      </c>
      <c r="C603" s="16" t="str">
        <f t="shared" ca="1" si="121"/>
        <v>IC1530</v>
      </c>
      <c r="D603" s="16" t="str">
        <f t="shared" ca="1" si="126"/>
        <v>普通的忏悔轻拳</v>
      </c>
      <c r="E603" s="16" t="str">
        <f t="shared" ca="1" si="122"/>
        <v>普通的</v>
      </c>
      <c r="F603" s="16" t="str">
        <f t="shared" ca="1" si="123"/>
        <v>忏悔</v>
      </c>
      <c r="G603" s="16" t="str">
        <f t="shared" ca="1" si="124"/>
        <v>轻拳</v>
      </c>
      <c r="H603" s="16" t="str">
        <f t="shared" si="120"/>
        <v>c</v>
      </c>
      <c r="I603" s="19" t="s">
        <v>26</v>
      </c>
      <c r="J603" s="3" t="s">
        <v>45</v>
      </c>
      <c r="K603" s="16">
        <f t="shared" si="125"/>
        <v>0</v>
      </c>
      <c r="L603" s="16">
        <f t="shared" si="132"/>
        <v>1</v>
      </c>
      <c r="M603" s="16">
        <f>[1]武器表!$I603</f>
        <v>43</v>
      </c>
      <c r="N603" s="16">
        <f>[1]武器表!$J603</f>
        <v>0</v>
      </c>
      <c r="O603" s="16">
        <f>[1]武器表!$K603</f>
        <v>0</v>
      </c>
      <c r="P603" s="16">
        <f>[1]武器表!$L603</f>
        <v>0</v>
      </c>
      <c r="Q603" s="16">
        <f>[1]武器表!$M603</f>
        <v>0</v>
      </c>
      <c r="R603" s="16">
        <f>[1]武器表!$N603</f>
        <v>0</v>
      </c>
      <c r="S603" s="16">
        <f>[1]武器表!$O603</f>
        <v>0</v>
      </c>
      <c r="T603" s="16">
        <f>[1]武器表!$P603</f>
        <v>0</v>
      </c>
      <c r="U603" s="20">
        <f>[1]武器表!$Q603</f>
        <v>0</v>
      </c>
      <c r="V603" s="20">
        <f>[1]武器表!$R603</f>
        <v>0</v>
      </c>
      <c r="W603" s="20">
        <f>[1]武器表!$S603</f>
        <v>0</v>
      </c>
      <c r="X603" s="20">
        <f>[1]武器表!$AB603</f>
        <v>0</v>
      </c>
      <c r="Y603" s="16">
        <f>[1]武器表!V603</f>
        <v>0</v>
      </c>
      <c r="Z603" s="16">
        <f>[1]武器表!W603</f>
        <v>0</v>
      </c>
      <c r="AA603" s="16">
        <f>[1]武器表!X603</f>
        <v>0</v>
      </c>
      <c r="AB603" s="16">
        <f>[1]武器表!Y603</f>
        <v>0</v>
      </c>
      <c r="AC603" s="16">
        <f>[1]武器表!Z603</f>
        <v>0</v>
      </c>
      <c r="AD603" s="16">
        <f>[1]武器表!AA603</f>
        <v>0</v>
      </c>
      <c r="AE603" s="20">
        <f t="shared" si="127"/>
        <v>0</v>
      </c>
      <c r="AF603" s="20">
        <f t="shared" si="128"/>
        <v>0</v>
      </c>
      <c r="AG603" s="20">
        <f t="shared" si="129"/>
        <v>0</v>
      </c>
      <c r="AH603" s="20">
        <f t="shared" si="130"/>
        <v>0</v>
      </c>
      <c r="AI603" s="20">
        <f t="shared" si="131"/>
        <v>0</v>
      </c>
      <c r="AJ603" s="21"/>
    </row>
    <row r="604" spans="2:36" x14ac:dyDescent="0.2">
      <c r="B604" s="16">
        <v>602</v>
      </c>
      <c r="C604" s="16" t="str">
        <f t="shared" ca="1" si="121"/>
        <v>IC1530</v>
      </c>
      <c r="D604" s="16" t="str">
        <f t="shared" ca="1" si="126"/>
        <v>普通的魔王重拳</v>
      </c>
      <c r="E604" s="16" t="str">
        <f t="shared" ca="1" si="122"/>
        <v>普通的</v>
      </c>
      <c r="F604" s="16" t="str">
        <f t="shared" ca="1" si="123"/>
        <v>魔王</v>
      </c>
      <c r="G604" s="16" t="str">
        <f t="shared" ca="1" si="124"/>
        <v>重拳</v>
      </c>
      <c r="H604" s="16" t="str">
        <f t="shared" si="120"/>
        <v>c</v>
      </c>
      <c r="I604" s="19" t="s">
        <v>26</v>
      </c>
      <c r="J604" s="3" t="s">
        <v>45</v>
      </c>
      <c r="K604" s="16">
        <f t="shared" si="125"/>
        <v>0</v>
      </c>
      <c r="L604" s="16">
        <f t="shared" si="132"/>
        <v>2</v>
      </c>
      <c r="M604" s="16">
        <f>[1]武器表!$I604</f>
        <v>86</v>
      </c>
      <c r="N604" s="16">
        <f>[1]武器表!$J604</f>
        <v>0</v>
      </c>
      <c r="O604" s="16">
        <f>[1]武器表!$K604</f>
        <v>0</v>
      </c>
      <c r="P604" s="16">
        <f>[1]武器表!$L604</f>
        <v>0</v>
      </c>
      <c r="Q604" s="16">
        <f>[1]武器表!$M604</f>
        <v>0</v>
      </c>
      <c r="R604" s="16">
        <f>[1]武器表!$N604</f>
        <v>0</v>
      </c>
      <c r="S604" s="16">
        <f>[1]武器表!$O604</f>
        <v>0</v>
      </c>
      <c r="T604" s="16">
        <f>[1]武器表!$P604</f>
        <v>0</v>
      </c>
      <c r="U604" s="20">
        <f>[1]武器表!$Q604</f>
        <v>0</v>
      </c>
      <c r="V604" s="20">
        <f>[1]武器表!$R604</f>
        <v>0</v>
      </c>
      <c r="W604" s="20">
        <f>[1]武器表!$S604</f>
        <v>0</v>
      </c>
      <c r="X604" s="20">
        <f>[1]武器表!$AB604</f>
        <v>0</v>
      </c>
      <c r="Y604" s="16">
        <f>[1]武器表!V604</f>
        <v>0</v>
      </c>
      <c r="Z604" s="16">
        <f>[1]武器表!W604</f>
        <v>0</v>
      </c>
      <c r="AA604" s="16">
        <f>[1]武器表!X604</f>
        <v>0</v>
      </c>
      <c r="AB604" s="16">
        <f>[1]武器表!Y604</f>
        <v>0</v>
      </c>
      <c r="AC604" s="16">
        <f>[1]武器表!Z604</f>
        <v>0</v>
      </c>
      <c r="AD604" s="16">
        <f>[1]武器表!AA604</f>
        <v>0</v>
      </c>
      <c r="AE604" s="20">
        <f t="shared" si="127"/>
        <v>0</v>
      </c>
      <c r="AF604" s="20">
        <f t="shared" si="128"/>
        <v>0</v>
      </c>
      <c r="AG604" s="20">
        <f t="shared" si="129"/>
        <v>0</v>
      </c>
      <c r="AH604" s="20">
        <f t="shared" si="130"/>
        <v>0</v>
      </c>
      <c r="AI604" s="20">
        <f t="shared" si="131"/>
        <v>0</v>
      </c>
      <c r="AJ604" s="21"/>
    </row>
    <row r="605" spans="2:36" x14ac:dyDescent="0.2">
      <c r="B605" s="16">
        <v>603</v>
      </c>
      <c r="C605" s="16" t="str">
        <f t="shared" ca="1" si="121"/>
        <v>IC1529</v>
      </c>
      <c r="D605" s="16" t="str">
        <f t="shared" ca="1" si="126"/>
        <v>初级的白银拳套</v>
      </c>
      <c r="E605" s="16" t="str">
        <f t="shared" ca="1" si="122"/>
        <v>初级的</v>
      </c>
      <c r="F605" s="16" t="str">
        <f t="shared" ca="1" si="123"/>
        <v>白银</v>
      </c>
      <c r="G605" s="16" t="str">
        <f t="shared" ca="1" si="124"/>
        <v>拳套</v>
      </c>
      <c r="H605" s="16" t="str">
        <f t="shared" si="120"/>
        <v>c</v>
      </c>
      <c r="I605" s="19" t="s">
        <v>26</v>
      </c>
      <c r="J605" s="3" t="s">
        <v>45</v>
      </c>
      <c r="K605" s="16">
        <f t="shared" si="125"/>
        <v>0</v>
      </c>
      <c r="L605" s="16">
        <f t="shared" si="132"/>
        <v>3</v>
      </c>
      <c r="M605" s="16">
        <f>[1]武器表!$I605</f>
        <v>129</v>
      </c>
      <c r="N605" s="16">
        <f>[1]武器表!$J605</f>
        <v>0</v>
      </c>
      <c r="O605" s="16">
        <f>[1]武器表!$K605</f>
        <v>0</v>
      </c>
      <c r="P605" s="16">
        <f>[1]武器表!$L605</f>
        <v>0</v>
      </c>
      <c r="Q605" s="16">
        <f>[1]武器表!$M605</f>
        <v>0</v>
      </c>
      <c r="R605" s="16">
        <f>[1]武器表!$N605</f>
        <v>0</v>
      </c>
      <c r="S605" s="16">
        <f>[1]武器表!$O605</f>
        <v>0</v>
      </c>
      <c r="T605" s="16">
        <f>[1]武器表!$P605</f>
        <v>0</v>
      </c>
      <c r="U605" s="20">
        <f>[1]武器表!$Q605</f>
        <v>0</v>
      </c>
      <c r="V605" s="20">
        <f>[1]武器表!$R605</f>
        <v>0</v>
      </c>
      <c r="W605" s="20">
        <f>[1]武器表!$S605</f>
        <v>0</v>
      </c>
      <c r="X605" s="20">
        <f>[1]武器表!$AB605</f>
        <v>0</v>
      </c>
      <c r="Y605" s="16">
        <f>[1]武器表!V605</f>
        <v>0</v>
      </c>
      <c r="Z605" s="16">
        <f>[1]武器表!W605</f>
        <v>0</v>
      </c>
      <c r="AA605" s="16">
        <f>[1]武器表!X605</f>
        <v>0</v>
      </c>
      <c r="AB605" s="16">
        <f>[1]武器表!Y605</f>
        <v>0</v>
      </c>
      <c r="AC605" s="16">
        <f>[1]武器表!Z605</f>
        <v>0</v>
      </c>
      <c r="AD605" s="16">
        <f>[1]武器表!AA605</f>
        <v>0</v>
      </c>
      <c r="AE605" s="20">
        <f t="shared" si="127"/>
        <v>0</v>
      </c>
      <c r="AF605" s="20">
        <f t="shared" si="128"/>
        <v>0</v>
      </c>
      <c r="AG605" s="20">
        <f t="shared" si="129"/>
        <v>0</v>
      </c>
      <c r="AH605" s="20">
        <f t="shared" si="130"/>
        <v>0</v>
      </c>
      <c r="AI605" s="20">
        <f t="shared" si="131"/>
        <v>0</v>
      </c>
      <c r="AJ605" s="21"/>
    </row>
    <row r="606" spans="2:36" x14ac:dyDescent="0.2">
      <c r="B606" s="16">
        <v>604</v>
      </c>
      <c r="C606" s="16" t="str">
        <f t="shared" ca="1" si="121"/>
        <v>IC1528</v>
      </c>
      <c r="D606" s="16" t="str">
        <f t="shared" ca="1" si="126"/>
        <v>一般的白银重拳</v>
      </c>
      <c r="E606" s="16" t="str">
        <f t="shared" ca="1" si="122"/>
        <v>一般的</v>
      </c>
      <c r="F606" s="16" t="str">
        <f t="shared" ca="1" si="123"/>
        <v>白银</v>
      </c>
      <c r="G606" s="16" t="str">
        <f t="shared" ca="1" si="124"/>
        <v>重拳</v>
      </c>
      <c r="H606" s="16" t="str">
        <f t="shared" si="120"/>
        <v>c</v>
      </c>
      <c r="I606" s="19" t="s">
        <v>26</v>
      </c>
      <c r="J606" s="3" t="s">
        <v>45</v>
      </c>
      <c r="K606" s="16">
        <f t="shared" si="125"/>
        <v>0</v>
      </c>
      <c r="L606" s="16">
        <f t="shared" si="132"/>
        <v>4</v>
      </c>
      <c r="M606" s="16">
        <f>[1]武器表!$I606</f>
        <v>172</v>
      </c>
      <c r="N606" s="16">
        <f>[1]武器表!$J606</f>
        <v>0</v>
      </c>
      <c r="O606" s="16">
        <f>[1]武器表!$K606</f>
        <v>0</v>
      </c>
      <c r="P606" s="16">
        <f>[1]武器表!$L606</f>
        <v>0</v>
      </c>
      <c r="Q606" s="16">
        <f>[1]武器表!$M606</f>
        <v>0</v>
      </c>
      <c r="R606" s="16">
        <f>[1]武器表!$N606</f>
        <v>0</v>
      </c>
      <c r="S606" s="16">
        <f>[1]武器表!$O606</f>
        <v>0</v>
      </c>
      <c r="T606" s="16">
        <f>[1]武器表!$P606</f>
        <v>0</v>
      </c>
      <c r="U606" s="20">
        <f>[1]武器表!$Q606</f>
        <v>0</v>
      </c>
      <c r="V606" s="20">
        <f>[1]武器表!$R606</f>
        <v>0</v>
      </c>
      <c r="W606" s="20">
        <f>[1]武器表!$S606</f>
        <v>0</v>
      </c>
      <c r="X606" s="20">
        <f>[1]武器表!$AB606</f>
        <v>0</v>
      </c>
      <c r="Y606" s="16">
        <f>[1]武器表!V606</f>
        <v>0</v>
      </c>
      <c r="Z606" s="16">
        <f>[1]武器表!W606</f>
        <v>0</v>
      </c>
      <c r="AA606" s="16">
        <f>[1]武器表!X606</f>
        <v>0</v>
      </c>
      <c r="AB606" s="16">
        <f>[1]武器表!Y606</f>
        <v>0</v>
      </c>
      <c r="AC606" s="16">
        <f>[1]武器表!Z606</f>
        <v>0</v>
      </c>
      <c r="AD606" s="16">
        <f>[1]武器表!AA606</f>
        <v>0</v>
      </c>
      <c r="AE606" s="20">
        <f t="shared" si="127"/>
        <v>0</v>
      </c>
      <c r="AF606" s="20">
        <f t="shared" si="128"/>
        <v>0</v>
      </c>
      <c r="AG606" s="20">
        <f t="shared" si="129"/>
        <v>0</v>
      </c>
      <c r="AH606" s="20">
        <f t="shared" si="130"/>
        <v>0</v>
      </c>
      <c r="AI606" s="20">
        <f t="shared" si="131"/>
        <v>0</v>
      </c>
      <c r="AJ606" s="21"/>
    </row>
    <row r="607" spans="2:36" x14ac:dyDescent="0.2">
      <c r="B607" s="16">
        <v>605</v>
      </c>
      <c r="C607" s="16" t="str">
        <f t="shared" ca="1" si="121"/>
        <v>IC1526</v>
      </c>
      <c r="D607" s="16" t="str">
        <f t="shared" ca="1" si="126"/>
        <v>一般的白银重拳</v>
      </c>
      <c r="E607" s="16" t="str">
        <f t="shared" ca="1" si="122"/>
        <v>一般的</v>
      </c>
      <c r="F607" s="16" t="str">
        <f t="shared" ca="1" si="123"/>
        <v>白银</v>
      </c>
      <c r="G607" s="16" t="str">
        <f t="shared" ca="1" si="124"/>
        <v>重拳</v>
      </c>
      <c r="H607" s="16" t="str">
        <f t="shared" si="120"/>
        <v>c</v>
      </c>
      <c r="I607" s="19" t="s">
        <v>26</v>
      </c>
      <c r="J607" s="3" t="s">
        <v>45</v>
      </c>
      <c r="K607" s="16">
        <f t="shared" si="125"/>
        <v>0</v>
      </c>
      <c r="L607" s="16">
        <f t="shared" si="132"/>
        <v>5</v>
      </c>
      <c r="M607" s="16">
        <f>[1]武器表!$I607</f>
        <v>215</v>
      </c>
      <c r="N607" s="16">
        <f>[1]武器表!$J607</f>
        <v>0</v>
      </c>
      <c r="O607" s="16">
        <f>[1]武器表!$K607</f>
        <v>0</v>
      </c>
      <c r="P607" s="16">
        <f>[1]武器表!$L607</f>
        <v>0</v>
      </c>
      <c r="Q607" s="16">
        <f>[1]武器表!$M607</f>
        <v>0</v>
      </c>
      <c r="R607" s="16">
        <f>[1]武器表!$N607</f>
        <v>0</v>
      </c>
      <c r="S607" s="16">
        <f>[1]武器表!$O607</f>
        <v>0</v>
      </c>
      <c r="T607" s="16">
        <f>[1]武器表!$P607</f>
        <v>0</v>
      </c>
      <c r="U607" s="20">
        <f>[1]武器表!$Q607</f>
        <v>0</v>
      </c>
      <c r="V607" s="20">
        <f>[1]武器表!$R607</f>
        <v>0</v>
      </c>
      <c r="W607" s="20">
        <f>[1]武器表!$S607</f>
        <v>0</v>
      </c>
      <c r="X607" s="20">
        <f>[1]武器表!$AB607</f>
        <v>0</v>
      </c>
      <c r="Y607" s="16">
        <f>[1]武器表!V607</f>
        <v>0</v>
      </c>
      <c r="Z607" s="16">
        <f>[1]武器表!W607</f>
        <v>0</v>
      </c>
      <c r="AA607" s="16">
        <f>[1]武器表!X607</f>
        <v>0</v>
      </c>
      <c r="AB607" s="16">
        <f>[1]武器表!Y607</f>
        <v>0</v>
      </c>
      <c r="AC607" s="16">
        <f>[1]武器表!Z607</f>
        <v>0</v>
      </c>
      <c r="AD607" s="16">
        <f>[1]武器表!AA607</f>
        <v>0</v>
      </c>
      <c r="AE607" s="20">
        <f t="shared" si="127"/>
        <v>0</v>
      </c>
      <c r="AF607" s="20">
        <f t="shared" si="128"/>
        <v>0</v>
      </c>
      <c r="AG607" s="20">
        <f t="shared" si="129"/>
        <v>0</v>
      </c>
      <c r="AH607" s="20">
        <f t="shared" si="130"/>
        <v>0</v>
      </c>
      <c r="AI607" s="20">
        <f t="shared" si="131"/>
        <v>0</v>
      </c>
      <c r="AJ607" s="21"/>
    </row>
    <row r="608" spans="2:36" x14ac:dyDescent="0.2">
      <c r="B608" s="16">
        <v>606</v>
      </c>
      <c r="C608" s="16" t="str">
        <f t="shared" ca="1" si="121"/>
        <v>IC1532</v>
      </c>
      <c r="D608" s="16" t="str">
        <f t="shared" ca="1" si="126"/>
        <v>一般的言语重拳</v>
      </c>
      <c r="E608" s="16" t="str">
        <f t="shared" ca="1" si="122"/>
        <v>一般的</v>
      </c>
      <c r="F608" s="16" t="str">
        <f t="shared" ca="1" si="123"/>
        <v>言语</v>
      </c>
      <c r="G608" s="16" t="str">
        <f t="shared" ca="1" si="124"/>
        <v>重拳</v>
      </c>
      <c r="H608" s="16" t="str">
        <f t="shared" si="120"/>
        <v>c</v>
      </c>
      <c r="I608" s="19" t="s">
        <v>26</v>
      </c>
      <c r="J608" s="3" t="s">
        <v>45</v>
      </c>
      <c r="K608" s="16">
        <f t="shared" si="125"/>
        <v>0</v>
      </c>
      <c r="L608" s="16">
        <f t="shared" si="132"/>
        <v>6</v>
      </c>
      <c r="M608" s="16">
        <f>[1]武器表!$I608</f>
        <v>259</v>
      </c>
      <c r="N608" s="16">
        <f>[1]武器表!$J608</f>
        <v>0</v>
      </c>
      <c r="O608" s="16">
        <f>[1]武器表!$K608</f>
        <v>0</v>
      </c>
      <c r="P608" s="16">
        <f>[1]武器表!$L608</f>
        <v>0</v>
      </c>
      <c r="Q608" s="16">
        <f>[1]武器表!$M608</f>
        <v>0</v>
      </c>
      <c r="R608" s="16">
        <f>[1]武器表!$N608</f>
        <v>0</v>
      </c>
      <c r="S608" s="16">
        <f>[1]武器表!$O608</f>
        <v>0</v>
      </c>
      <c r="T608" s="16">
        <f>[1]武器表!$P608</f>
        <v>0</v>
      </c>
      <c r="U608" s="20">
        <f>[1]武器表!$Q608</f>
        <v>0</v>
      </c>
      <c r="V608" s="20">
        <f>[1]武器表!$R608</f>
        <v>0</v>
      </c>
      <c r="W608" s="20">
        <f>[1]武器表!$S608</f>
        <v>0</v>
      </c>
      <c r="X608" s="20">
        <f>[1]武器表!$AB608</f>
        <v>0</v>
      </c>
      <c r="Y608" s="16">
        <f>[1]武器表!V608</f>
        <v>0</v>
      </c>
      <c r="Z608" s="16">
        <f>[1]武器表!W608</f>
        <v>0</v>
      </c>
      <c r="AA608" s="16">
        <f>[1]武器表!X608</f>
        <v>0</v>
      </c>
      <c r="AB608" s="16">
        <f>[1]武器表!Y608</f>
        <v>0</v>
      </c>
      <c r="AC608" s="16">
        <f>[1]武器表!Z608</f>
        <v>0</v>
      </c>
      <c r="AD608" s="16">
        <f>[1]武器表!AA608</f>
        <v>0</v>
      </c>
      <c r="AE608" s="20">
        <f t="shared" si="127"/>
        <v>0</v>
      </c>
      <c r="AF608" s="20">
        <f t="shared" si="128"/>
        <v>0</v>
      </c>
      <c r="AG608" s="20">
        <f t="shared" si="129"/>
        <v>0</v>
      </c>
      <c r="AH608" s="20">
        <f t="shared" si="130"/>
        <v>0</v>
      </c>
      <c r="AI608" s="20">
        <f t="shared" si="131"/>
        <v>0</v>
      </c>
      <c r="AJ608" s="21"/>
    </row>
    <row r="609" spans="2:36" x14ac:dyDescent="0.2">
      <c r="B609" s="16">
        <v>607</v>
      </c>
      <c r="C609" s="16" t="str">
        <f t="shared" ca="1" si="121"/>
        <v>IC1528</v>
      </c>
      <c r="D609" s="16" t="str">
        <f t="shared" ca="1" si="126"/>
        <v>破旧的精灵轻拳</v>
      </c>
      <c r="E609" s="16" t="str">
        <f t="shared" ca="1" si="122"/>
        <v>破旧的</v>
      </c>
      <c r="F609" s="16" t="str">
        <f t="shared" ca="1" si="123"/>
        <v>精灵</v>
      </c>
      <c r="G609" s="16" t="str">
        <f t="shared" ca="1" si="124"/>
        <v>轻拳</v>
      </c>
      <c r="H609" s="16" t="str">
        <f t="shared" si="120"/>
        <v>c</v>
      </c>
      <c r="I609" s="19" t="s">
        <v>26</v>
      </c>
      <c r="J609" s="3" t="s">
        <v>45</v>
      </c>
      <c r="K609" s="16">
        <f t="shared" si="125"/>
        <v>0</v>
      </c>
      <c r="L609" s="16">
        <f t="shared" si="132"/>
        <v>7</v>
      </c>
      <c r="M609" s="16">
        <f>[1]武器表!$I609</f>
        <v>302</v>
      </c>
      <c r="N609" s="16">
        <f>[1]武器表!$J609</f>
        <v>0</v>
      </c>
      <c r="O609" s="16">
        <f>[1]武器表!$K609</f>
        <v>0</v>
      </c>
      <c r="P609" s="16">
        <f>[1]武器表!$L609</f>
        <v>0</v>
      </c>
      <c r="Q609" s="16">
        <f>[1]武器表!$M609</f>
        <v>0</v>
      </c>
      <c r="R609" s="16">
        <f>[1]武器表!$N609</f>
        <v>0</v>
      </c>
      <c r="S609" s="16">
        <f>[1]武器表!$O609</f>
        <v>0</v>
      </c>
      <c r="T609" s="16">
        <f>[1]武器表!$P609</f>
        <v>0</v>
      </c>
      <c r="U609" s="20">
        <f>[1]武器表!$Q609</f>
        <v>0</v>
      </c>
      <c r="V609" s="20">
        <f>[1]武器表!$R609</f>
        <v>0</v>
      </c>
      <c r="W609" s="20">
        <f>[1]武器表!$S609</f>
        <v>0</v>
      </c>
      <c r="X609" s="20">
        <f>[1]武器表!$AB609</f>
        <v>0</v>
      </c>
      <c r="Y609" s="16">
        <f>[1]武器表!V609</f>
        <v>0</v>
      </c>
      <c r="Z609" s="16">
        <f>[1]武器表!W609</f>
        <v>0</v>
      </c>
      <c r="AA609" s="16">
        <f>[1]武器表!X609</f>
        <v>0</v>
      </c>
      <c r="AB609" s="16">
        <f>[1]武器表!Y609</f>
        <v>0</v>
      </c>
      <c r="AC609" s="16">
        <f>[1]武器表!Z609</f>
        <v>0</v>
      </c>
      <c r="AD609" s="16">
        <f>[1]武器表!AA609</f>
        <v>0</v>
      </c>
      <c r="AE609" s="20">
        <f t="shared" si="127"/>
        <v>0</v>
      </c>
      <c r="AF609" s="20">
        <f t="shared" si="128"/>
        <v>0</v>
      </c>
      <c r="AG609" s="20">
        <f t="shared" si="129"/>
        <v>0</v>
      </c>
      <c r="AH609" s="20">
        <f t="shared" si="130"/>
        <v>0</v>
      </c>
      <c r="AI609" s="20">
        <f t="shared" si="131"/>
        <v>0</v>
      </c>
      <c r="AJ609" s="21"/>
    </row>
    <row r="610" spans="2:36" x14ac:dyDescent="0.2">
      <c r="B610" s="16">
        <v>608</v>
      </c>
      <c r="C610" s="16" t="str">
        <f t="shared" ca="1" si="121"/>
        <v>IC1532</v>
      </c>
      <c r="D610" s="16" t="str">
        <f t="shared" ca="1" si="126"/>
        <v>一般的晨曦拳套</v>
      </c>
      <c r="E610" s="16" t="str">
        <f t="shared" ca="1" si="122"/>
        <v>一般的</v>
      </c>
      <c r="F610" s="16" t="str">
        <f t="shared" ca="1" si="123"/>
        <v>晨曦</v>
      </c>
      <c r="G610" s="16" t="str">
        <f t="shared" ca="1" si="124"/>
        <v>拳套</v>
      </c>
      <c r="H610" s="16" t="str">
        <f t="shared" si="120"/>
        <v>c</v>
      </c>
      <c r="I610" s="19" t="s">
        <v>26</v>
      </c>
      <c r="J610" s="3" t="s">
        <v>45</v>
      </c>
      <c r="K610" s="16">
        <f t="shared" si="125"/>
        <v>0</v>
      </c>
      <c r="L610" s="16">
        <f t="shared" si="132"/>
        <v>8</v>
      </c>
      <c r="M610" s="16">
        <f>[1]武器表!$I610</f>
        <v>345</v>
      </c>
      <c r="N610" s="16">
        <f>[1]武器表!$J610</f>
        <v>0</v>
      </c>
      <c r="O610" s="16">
        <f>[1]武器表!$K610</f>
        <v>0</v>
      </c>
      <c r="P610" s="16">
        <f>[1]武器表!$L610</f>
        <v>0</v>
      </c>
      <c r="Q610" s="16">
        <f>[1]武器表!$M610</f>
        <v>0</v>
      </c>
      <c r="R610" s="16">
        <f>[1]武器表!$N610</f>
        <v>0</v>
      </c>
      <c r="S610" s="16">
        <f>[1]武器表!$O610</f>
        <v>0</v>
      </c>
      <c r="T610" s="16">
        <f>[1]武器表!$P610</f>
        <v>0</v>
      </c>
      <c r="U610" s="20">
        <f>[1]武器表!$Q610</f>
        <v>0</v>
      </c>
      <c r="V610" s="20">
        <f>[1]武器表!$R610</f>
        <v>0</v>
      </c>
      <c r="W610" s="20">
        <f>[1]武器表!$S610</f>
        <v>0</v>
      </c>
      <c r="X610" s="20">
        <f>[1]武器表!$AB610</f>
        <v>0</v>
      </c>
      <c r="Y610" s="16">
        <f>[1]武器表!V610</f>
        <v>0</v>
      </c>
      <c r="Z610" s="16">
        <f>[1]武器表!W610</f>
        <v>0</v>
      </c>
      <c r="AA610" s="16">
        <f>[1]武器表!X610</f>
        <v>0</v>
      </c>
      <c r="AB610" s="16">
        <f>[1]武器表!Y610</f>
        <v>0</v>
      </c>
      <c r="AC610" s="16">
        <f>[1]武器表!Z610</f>
        <v>0</v>
      </c>
      <c r="AD610" s="16">
        <f>[1]武器表!AA610</f>
        <v>0</v>
      </c>
      <c r="AE610" s="20">
        <f t="shared" si="127"/>
        <v>0</v>
      </c>
      <c r="AF610" s="20">
        <f t="shared" si="128"/>
        <v>0</v>
      </c>
      <c r="AG610" s="20">
        <f t="shared" si="129"/>
        <v>0</v>
      </c>
      <c r="AH610" s="20">
        <f t="shared" si="130"/>
        <v>0</v>
      </c>
      <c r="AI610" s="20">
        <f t="shared" si="131"/>
        <v>0</v>
      </c>
      <c r="AJ610" s="21"/>
    </row>
    <row r="611" spans="2:36" x14ac:dyDescent="0.2">
      <c r="B611" s="16">
        <v>609</v>
      </c>
      <c r="C611" s="16" t="str">
        <f t="shared" ca="1" si="121"/>
        <v>IC1204</v>
      </c>
      <c r="D611" s="16" t="str">
        <f t="shared" ca="1" si="126"/>
        <v>传说的精灵刀</v>
      </c>
      <c r="E611" s="16" t="str">
        <f t="shared" ca="1" si="122"/>
        <v>传说的</v>
      </c>
      <c r="F611" s="16" t="str">
        <f t="shared" ca="1" si="123"/>
        <v>精灵</v>
      </c>
      <c r="G611" s="16" t="str">
        <f t="shared" ca="1" si="124"/>
        <v>刀</v>
      </c>
      <c r="H611" s="16" t="str">
        <f t="shared" si="120"/>
        <v>s</v>
      </c>
      <c r="I611" s="19" t="s">
        <v>26</v>
      </c>
      <c r="J611" s="3" t="s">
        <v>46</v>
      </c>
      <c r="K611" s="16">
        <f t="shared" si="125"/>
        <v>1</v>
      </c>
      <c r="L611" s="16">
        <f t="shared" si="132"/>
        <v>1</v>
      </c>
      <c r="M611" s="16">
        <f>[1]武器表!$I611</f>
        <v>35</v>
      </c>
      <c r="N611" s="16">
        <f>[1]武器表!$J611</f>
        <v>16</v>
      </c>
      <c r="O611" s="16">
        <f>[1]武器表!$K611</f>
        <v>11</v>
      </c>
      <c r="P611" s="16">
        <f>[1]武器表!$L611</f>
        <v>11</v>
      </c>
      <c r="Q611" s="16">
        <f>[1]武器表!$M611</f>
        <v>10</v>
      </c>
      <c r="R611" s="16">
        <f>[1]武器表!$N611</f>
        <v>15</v>
      </c>
      <c r="S611" s="16">
        <f>[1]武器表!$O611</f>
        <v>7</v>
      </c>
      <c r="T611" s="16">
        <f>[1]武器表!$P611</f>
        <v>5</v>
      </c>
      <c r="U611" s="20">
        <f>[1]武器表!$Q611</f>
        <v>2.5000000000000001E-2</v>
      </c>
      <c r="V611" s="20">
        <f>[1]武器表!$R611</f>
        <v>1.7500000000000002E-2</v>
      </c>
      <c r="W611" s="20">
        <f>[1]武器表!$S611</f>
        <v>8.3333333333333332E-3</v>
      </c>
      <c r="X611" s="20">
        <f>[1]武器表!$AB611</f>
        <v>0.08</v>
      </c>
      <c r="Y611" s="16">
        <f>[1]武器表!V611</f>
        <v>5</v>
      </c>
      <c r="Z611" s="16">
        <f>[1]武器表!W611</f>
        <v>5</v>
      </c>
      <c r="AA611" s="16">
        <f>[1]武器表!X611</f>
        <v>5</v>
      </c>
      <c r="AB611" s="16">
        <f>[1]武器表!Y611</f>
        <v>5</v>
      </c>
      <c r="AC611" s="16">
        <f>[1]武器表!Z611</f>
        <v>5</v>
      </c>
      <c r="AD611" s="16">
        <f>[1]武器表!AA611</f>
        <v>5</v>
      </c>
      <c r="AE611" s="20">
        <f t="shared" si="127"/>
        <v>6.4000000000000001E-2</v>
      </c>
      <c r="AF611" s="20">
        <f t="shared" si="128"/>
        <v>6.4000000000000001E-2</v>
      </c>
      <c r="AG611" s="20">
        <f t="shared" si="129"/>
        <v>6.4000000000000001E-2</v>
      </c>
      <c r="AH611" s="20">
        <f t="shared" si="130"/>
        <v>6.4000000000000001E-2</v>
      </c>
      <c r="AI611" s="20">
        <f t="shared" si="131"/>
        <v>6.4000000000000001E-2</v>
      </c>
      <c r="AJ611" s="21"/>
    </row>
    <row r="612" spans="2:36" x14ac:dyDescent="0.2">
      <c r="B612" s="16">
        <v>610</v>
      </c>
      <c r="C612" s="16" t="str">
        <f t="shared" ca="1" si="121"/>
        <v>IC1207</v>
      </c>
      <c r="D612" s="16" t="str">
        <f t="shared" ca="1" si="126"/>
        <v>神奇的白银刀</v>
      </c>
      <c r="E612" s="16" t="str">
        <f t="shared" ca="1" si="122"/>
        <v>神奇的</v>
      </c>
      <c r="F612" s="16" t="str">
        <f t="shared" ca="1" si="123"/>
        <v>白银</v>
      </c>
      <c r="G612" s="16" t="str">
        <f t="shared" ca="1" si="124"/>
        <v>刀</v>
      </c>
      <c r="H612" s="16" t="str">
        <f t="shared" si="120"/>
        <v>s</v>
      </c>
      <c r="I612" s="19" t="s">
        <v>26</v>
      </c>
      <c r="J612" s="3" t="s">
        <v>46</v>
      </c>
      <c r="K612" s="16">
        <f t="shared" si="125"/>
        <v>1</v>
      </c>
      <c r="L612" s="16">
        <f t="shared" si="132"/>
        <v>2</v>
      </c>
      <c r="M612" s="16">
        <f>[1]武器表!$I612</f>
        <v>69</v>
      </c>
      <c r="N612" s="16">
        <f>[1]武器表!$J612</f>
        <v>32</v>
      </c>
      <c r="O612" s="16">
        <f>[1]武器表!$K612</f>
        <v>21</v>
      </c>
      <c r="P612" s="16">
        <f>[1]武器表!$L612</f>
        <v>21</v>
      </c>
      <c r="Q612" s="16">
        <f>[1]武器表!$M612</f>
        <v>19</v>
      </c>
      <c r="R612" s="16">
        <f>[1]武器表!$N612</f>
        <v>30</v>
      </c>
      <c r="S612" s="16">
        <f>[1]武器表!$O612</f>
        <v>15</v>
      </c>
      <c r="T612" s="16">
        <f>[1]武器表!$P612</f>
        <v>11</v>
      </c>
      <c r="U612" s="20">
        <f>[1]武器表!$Q612</f>
        <v>5.5E-2</v>
      </c>
      <c r="V612" s="20">
        <f>[1]武器表!$R612</f>
        <v>3.7499999999999999E-2</v>
      </c>
      <c r="W612" s="20">
        <f>[1]武器表!$S612</f>
        <v>1.8333333333333333E-2</v>
      </c>
      <c r="X612" s="20">
        <f>[1]武器表!$AB612</f>
        <v>0.14533333333333334</v>
      </c>
      <c r="Y612" s="16">
        <f>[1]武器表!V612</f>
        <v>9</v>
      </c>
      <c r="Z612" s="16">
        <f>[1]武器表!W612</f>
        <v>9</v>
      </c>
      <c r="AA612" s="16">
        <f>[1]武器表!X612</f>
        <v>9</v>
      </c>
      <c r="AB612" s="16">
        <f>[1]武器表!Y612</f>
        <v>9</v>
      </c>
      <c r="AC612" s="16">
        <f>[1]武器表!Z612</f>
        <v>9</v>
      </c>
      <c r="AD612" s="16">
        <f>[1]武器表!AA612</f>
        <v>9</v>
      </c>
      <c r="AE612" s="20">
        <f t="shared" si="127"/>
        <v>0.11626666666666668</v>
      </c>
      <c r="AF612" s="20">
        <f t="shared" si="128"/>
        <v>0.11626666666666668</v>
      </c>
      <c r="AG612" s="20">
        <f t="shared" si="129"/>
        <v>0.11626666666666668</v>
      </c>
      <c r="AH612" s="20">
        <f t="shared" si="130"/>
        <v>0.11626666666666668</v>
      </c>
      <c r="AI612" s="20">
        <f t="shared" si="131"/>
        <v>0.11626666666666668</v>
      </c>
      <c r="AJ612" s="21"/>
    </row>
    <row r="613" spans="2:36" x14ac:dyDescent="0.2">
      <c r="B613" s="16">
        <v>611</v>
      </c>
      <c r="C613" s="16" t="str">
        <f t="shared" ca="1" si="121"/>
        <v>IC1225</v>
      </c>
      <c r="D613" s="16" t="str">
        <f t="shared" ca="1" si="126"/>
        <v>神秘的精钢刀</v>
      </c>
      <c r="E613" s="16" t="str">
        <f t="shared" ca="1" si="122"/>
        <v>神秘的</v>
      </c>
      <c r="F613" s="16" t="str">
        <f t="shared" ca="1" si="123"/>
        <v>精钢</v>
      </c>
      <c r="G613" s="16" t="str">
        <f t="shared" ca="1" si="124"/>
        <v>刀</v>
      </c>
      <c r="H613" s="16" t="str">
        <f t="shared" ref="H613:H642" si="133">H581</f>
        <v>s</v>
      </c>
      <c r="I613" s="19" t="s">
        <v>26</v>
      </c>
      <c r="J613" s="3" t="s">
        <v>46</v>
      </c>
      <c r="K613" s="16">
        <f t="shared" si="125"/>
        <v>1</v>
      </c>
      <c r="L613" s="16">
        <f t="shared" si="132"/>
        <v>3</v>
      </c>
      <c r="M613" s="16">
        <f>[1]武器表!$I613</f>
        <v>104</v>
      </c>
      <c r="N613" s="16">
        <f>[1]武器表!$J613</f>
        <v>48</v>
      </c>
      <c r="O613" s="16">
        <f>[1]武器表!$K613</f>
        <v>32</v>
      </c>
      <c r="P613" s="16">
        <f>[1]武器表!$L613</f>
        <v>32</v>
      </c>
      <c r="Q613" s="16">
        <f>[1]武器表!$M613</f>
        <v>29</v>
      </c>
      <c r="R613" s="16">
        <f>[1]武器表!$N613</f>
        <v>46</v>
      </c>
      <c r="S613" s="16">
        <f>[1]武器表!$O613</f>
        <v>22</v>
      </c>
      <c r="T613" s="16">
        <f>[1]武器表!$P613</f>
        <v>16</v>
      </c>
      <c r="U613" s="20">
        <f>[1]武器表!$Q613</f>
        <v>0.08</v>
      </c>
      <c r="V613" s="20">
        <f>[1]武器表!$R613</f>
        <v>5.5E-2</v>
      </c>
      <c r="W613" s="20">
        <f>[1]武器表!$S613</f>
        <v>2.6666666666666665E-2</v>
      </c>
      <c r="X613" s="20">
        <f>[1]武器表!$AB613</f>
        <v>0.21933333333333332</v>
      </c>
      <c r="Y613" s="16">
        <f>[1]武器表!V613</f>
        <v>14</v>
      </c>
      <c r="Z613" s="16">
        <f>[1]武器表!W613</f>
        <v>14</v>
      </c>
      <c r="AA613" s="16">
        <f>[1]武器表!X613</f>
        <v>14</v>
      </c>
      <c r="AB613" s="16">
        <f>[1]武器表!Y613</f>
        <v>14</v>
      </c>
      <c r="AC613" s="16">
        <f>[1]武器表!Z613</f>
        <v>14</v>
      </c>
      <c r="AD613" s="16">
        <f>[1]武器表!AA613</f>
        <v>14</v>
      </c>
      <c r="AE613" s="20">
        <f t="shared" si="127"/>
        <v>0.17546666666666666</v>
      </c>
      <c r="AF613" s="20">
        <f t="shared" si="128"/>
        <v>0.17546666666666666</v>
      </c>
      <c r="AG613" s="20">
        <f t="shared" si="129"/>
        <v>0.17546666666666666</v>
      </c>
      <c r="AH613" s="20">
        <f t="shared" si="130"/>
        <v>0.17546666666666666</v>
      </c>
      <c r="AI613" s="20">
        <f t="shared" si="131"/>
        <v>0.17546666666666666</v>
      </c>
      <c r="AJ613" s="21"/>
    </row>
    <row r="614" spans="2:36" x14ac:dyDescent="0.2">
      <c r="B614" s="16">
        <v>612</v>
      </c>
      <c r="C614" s="16" t="str">
        <f t="shared" ca="1" si="121"/>
        <v>IC1226</v>
      </c>
      <c r="D614" s="16" t="str">
        <f t="shared" ca="1" si="126"/>
        <v>璀璨的空灵刀</v>
      </c>
      <c r="E614" s="16" t="str">
        <f t="shared" ca="1" si="122"/>
        <v>璀璨的</v>
      </c>
      <c r="F614" s="16" t="str">
        <f t="shared" ca="1" si="123"/>
        <v>空灵</v>
      </c>
      <c r="G614" s="16" t="str">
        <f t="shared" ca="1" si="124"/>
        <v>刀</v>
      </c>
      <c r="H614" s="16" t="str">
        <f t="shared" si="133"/>
        <v>s</v>
      </c>
      <c r="I614" s="19" t="s">
        <v>26</v>
      </c>
      <c r="J614" s="3" t="s">
        <v>46</v>
      </c>
      <c r="K614" s="16">
        <f t="shared" si="125"/>
        <v>1</v>
      </c>
      <c r="L614" s="16">
        <f t="shared" si="132"/>
        <v>4</v>
      </c>
      <c r="M614" s="16">
        <f>[1]武器表!$I614</f>
        <v>138</v>
      </c>
      <c r="N614" s="16">
        <f>[1]武器表!$J614</f>
        <v>63</v>
      </c>
      <c r="O614" s="16">
        <f>[1]武器表!$K614</f>
        <v>43</v>
      </c>
      <c r="P614" s="16">
        <f>[1]武器表!$L614</f>
        <v>43</v>
      </c>
      <c r="Q614" s="16">
        <f>[1]武器表!$M614</f>
        <v>39</v>
      </c>
      <c r="R614" s="16">
        <f>[1]武器表!$N614</f>
        <v>61</v>
      </c>
      <c r="S614" s="16">
        <f>[1]武器表!$O614</f>
        <v>29</v>
      </c>
      <c r="T614" s="16">
        <f>[1]武器表!$P614</f>
        <v>21</v>
      </c>
      <c r="U614" s="20">
        <f>[1]武器表!$Q614</f>
        <v>0.105</v>
      </c>
      <c r="V614" s="20">
        <f>[1]武器表!$R614</f>
        <v>7.2499999999999995E-2</v>
      </c>
      <c r="W614" s="20">
        <f>[1]武器表!$S614</f>
        <v>3.5000000000000003E-2</v>
      </c>
      <c r="X614" s="20">
        <f>[1]武器表!$AB614</f>
        <v>0.29133333333333333</v>
      </c>
      <c r="Y614" s="16">
        <f>[1]武器表!V614</f>
        <v>18</v>
      </c>
      <c r="Z614" s="16">
        <f>[1]武器表!W614</f>
        <v>18</v>
      </c>
      <c r="AA614" s="16">
        <f>[1]武器表!X614</f>
        <v>18</v>
      </c>
      <c r="AB614" s="16">
        <f>[1]武器表!Y614</f>
        <v>18</v>
      </c>
      <c r="AC614" s="16">
        <f>[1]武器表!Z614</f>
        <v>18</v>
      </c>
      <c r="AD614" s="16">
        <f>[1]武器表!AA614</f>
        <v>18</v>
      </c>
      <c r="AE614" s="20">
        <f t="shared" si="127"/>
        <v>0.23306666666666667</v>
      </c>
      <c r="AF614" s="20">
        <f t="shared" si="128"/>
        <v>0.23306666666666667</v>
      </c>
      <c r="AG614" s="20">
        <f t="shared" si="129"/>
        <v>0.23306666666666667</v>
      </c>
      <c r="AH614" s="20">
        <f t="shared" si="130"/>
        <v>0.23306666666666667</v>
      </c>
      <c r="AI614" s="20">
        <f t="shared" si="131"/>
        <v>0.23306666666666667</v>
      </c>
      <c r="AJ614" s="21"/>
    </row>
    <row r="615" spans="2:36" x14ac:dyDescent="0.2">
      <c r="B615" s="16">
        <v>613</v>
      </c>
      <c r="C615" s="16" t="str">
        <f t="shared" ca="1" si="121"/>
        <v>IC1201</v>
      </c>
      <c r="D615" s="16" t="str">
        <f t="shared" ca="1" si="126"/>
        <v>神奇的混乱短刀</v>
      </c>
      <c r="E615" s="16" t="str">
        <f t="shared" ca="1" si="122"/>
        <v>神奇的</v>
      </c>
      <c r="F615" s="16" t="str">
        <f t="shared" ca="1" si="123"/>
        <v>混乱</v>
      </c>
      <c r="G615" s="16" t="str">
        <f t="shared" ca="1" si="124"/>
        <v>短刀</v>
      </c>
      <c r="H615" s="16" t="str">
        <f t="shared" si="133"/>
        <v>s</v>
      </c>
      <c r="I615" s="19" t="s">
        <v>26</v>
      </c>
      <c r="J615" s="3" t="s">
        <v>46</v>
      </c>
      <c r="K615" s="16">
        <f t="shared" si="125"/>
        <v>1</v>
      </c>
      <c r="L615" s="16">
        <f t="shared" si="132"/>
        <v>5</v>
      </c>
      <c r="M615" s="16">
        <f>[1]武器表!$I615</f>
        <v>173</v>
      </c>
      <c r="N615" s="16">
        <f>[1]武器表!$J615</f>
        <v>79</v>
      </c>
      <c r="O615" s="16">
        <f>[1]武器表!$K615</f>
        <v>53</v>
      </c>
      <c r="P615" s="16">
        <f>[1]武器表!$L615</f>
        <v>53</v>
      </c>
      <c r="Q615" s="16">
        <f>[1]武器表!$M615</f>
        <v>48</v>
      </c>
      <c r="R615" s="16">
        <f>[1]武器表!$N615</f>
        <v>76</v>
      </c>
      <c r="S615" s="16">
        <f>[1]武器表!$O615</f>
        <v>36</v>
      </c>
      <c r="T615" s="16">
        <f>[1]武器表!$P615</f>
        <v>27</v>
      </c>
      <c r="U615" s="20">
        <f>[1]武器表!$Q615</f>
        <v>0.13500000000000001</v>
      </c>
      <c r="V615" s="20">
        <f>[1]武器表!$R615</f>
        <v>0.09</v>
      </c>
      <c r="W615" s="20">
        <f>[1]武器表!$S615</f>
        <v>4.4999999999999998E-2</v>
      </c>
      <c r="X615" s="20">
        <f>[1]武器表!$AB615</f>
        <v>0.36333333333333334</v>
      </c>
      <c r="Y615" s="16">
        <f>[1]武器表!V615</f>
        <v>23</v>
      </c>
      <c r="Z615" s="16">
        <f>[1]武器表!W615</f>
        <v>23</v>
      </c>
      <c r="AA615" s="16">
        <f>[1]武器表!X615</f>
        <v>23</v>
      </c>
      <c r="AB615" s="16">
        <f>[1]武器表!Y615</f>
        <v>23</v>
      </c>
      <c r="AC615" s="16">
        <f>[1]武器表!Z615</f>
        <v>23</v>
      </c>
      <c r="AD615" s="16">
        <f>[1]武器表!AA615</f>
        <v>23</v>
      </c>
      <c r="AE615" s="20">
        <f t="shared" si="127"/>
        <v>0.29066666666666668</v>
      </c>
      <c r="AF615" s="20">
        <f t="shared" si="128"/>
        <v>0.29066666666666668</v>
      </c>
      <c r="AG615" s="20">
        <f t="shared" si="129"/>
        <v>0.29066666666666668</v>
      </c>
      <c r="AH615" s="20">
        <f t="shared" si="130"/>
        <v>0.29066666666666668</v>
      </c>
      <c r="AI615" s="20">
        <f t="shared" si="131"/>
        <v>0.29066666666666668</v>
      </c>
      <c r="AJ615" s="21"/>
    </row>
    <row r="616" spans="2:36" x14ac:dyDescent="0.2">
      <c r="B616" s="16">
        <v>614</v>
      </c>
      <c r="C616" s="16" t="str">
        <f t="shared" ca="1" si="121"/>
        <v>IC1226</v>
      </c>
      <c r="D616" s="16" t="str">
        <f t="shared" ca="1" si="126"/>
        <v>神奇的混乱短刀</v>
      </c>
      <c r="E616" s="16" t="str">
        <f t="shared" ca="1" si="122"/>
        <v>神奇的</v>
      </c>
      <c r="F616" s="16" t="str">
        <f t="shared" ca="1" si="123"/>
        <v>混乱</v>
      </c>
      <c r="G616" s="16" t="str">
        <f t="shared" ca="1" si="124"/>
        <v>短刀</v>
      </c>
      <c r="H616" s="16" t="str">
        <f t="shared" si="133"/>
        <v>s</v>
      </c>
      <c r="I616" s="19" t="s">
        <v>26</v>
      </c>
      <c r="J616" s="3" t="s">
        <v>46</v>
      </c>
      <c r="K616" s="16">
        <f t="shared" si="125"/>
        <v>1</v>
      </c>
      <c r="L616" s="16">
        <f t="shared" si="132"/>
        <v>6</v>
      </c>
      <c r="M616" s="16">
        <f>[1]武器表!$I616</f>
        <v>208</v>
      </c>
      <c r="N616" s="16">
        <f>[1]武器表!$J616</f>
        <v>95</v>
      </c>
      <c r="O616" s="16">
        <f>[1]武器表!$K616</f>
        <v>64</v>
      </c>
      <c r="P616" s="16">
        <f>[1]武器表!$L616</f>
        <v>64</v>
      </c>
      <c r="Q616" s="16">
        <f>[1]武器表!$M616</f>
        <v>58</v>
      </c>
      <c r="R616" s="16">
        <f>[1]武器表!$N616</f>
        <v>91</v>
      </c>
      <c r="S616" s="16">
        <f>[1]武器表!$O616</f>
        <v>44</v>
      </c>
      <c r="T616" s="16">
        <f>[1]武器表!$P616</f>
        <v>32</v>
      </c>
      <c r="U616" s="20">
        <f>[1]武器表!$Q616</f>
        <v>0.16</v>
      </c>
      <c r="V616" s="20">
        <f>[1]武器表!$R616</f>
        <v>0.11</v>
      </c>
      <c r="W616" s="20">
        <f>[1]武器表!$S616</f>
        <v>5.333333333333333E-2</v>
      </c>
      <c r="X616" s="20">
        <f>[1]武器表!$AB616</f>
        <v>0.43733333333333335</v>
      </c>
      <c r="Y616" s="16">
        <f>[1]武器表!V616</f>
        <v>28</v>
      </c>
      <c r="Z616" s="16">
        <f>[1]武器表!W616</f>
        <v>28</v>
      </c>
      <c r="AA616" s="16">
        <f>[1]武器表!X616</f>
        <v>28</v>
      </c>
      <c r="AB616" s="16">
        <f>[1]武器表!Y616</f>
        <v>28</v>
      </c>
      <c r="AC616" s="16">
        <f>[1]武器表!Z616</f>
        <v>28</v>
      </c>
      <c r="AD616" s="16">
        <f>[1]武器表!AA616</f>
        <v>28</v>
      </c>
      <c r="AE616" s="20">
        <f t="shared" si="127"/>
        <v>0.34986666666666671</v>
      </c>
      <c r="AF616" s="20">
        <f t="shared" si="128"/>
        <v>0.34986666666666671</v>
      </c>
      <c r="AG616" s="20">
        <f t="shared" si="129"/>
        <v>0.34986666666666671</v>
      </c>
      <c r="AH616" s="20">
        <f t="shared" si="130"/>
        <v>0.34986666666666671</v>
      </c>
      <c r="AI616" s="20">
        <f t="shared" si="131"/>
        <v>0.34986666666666671</v>
      </c>
      <c r="AJ616" s="21"/>
    </row>
    <row r="617" spans="2:36" x14ac:dyDescent="0.2">
      <c r="B617" s="16">
        <v>615</v>
      </c>
      <c r="C617" s="16" t="str">
        <f t="shared" ca="1" si="121"/>
        <v>IC1203</v>
      </c>
      <c r="D617" s="16" t="str">
        <f t="shared" ca="1" si="126"/>
        <v>神秘的卡尼亚刀</v>
      </c>
      <c r="E617" s="16" t="str">
        <f t="shared" ca="1" si="122"/>
        <v>神秘的</v>
      </c>
      <c r="F617" s="16" t="str">
        <f t="shared" ca="1" si="123"/>
        <v>卡尼亚</v>
      </c>
      <c r="G617" s="16" t="str">
        <f t="shared" ca="1" si="124"/>
        <v>刀</v>
      </c>
      <c r="H617" s="16" t="str">
        <f t="shared" si="133"/>
        <v>s</v>
      </c>
      <c r="I617" s="19" t="s">
        <v>26</v>
      </c>
      <c r="J617" s="3" t="s">
        <v>46</v>
      </c>
      <c r="K617" s="16">
        <f t="shared" si="125"/>
        <v>1</v>
      </c>
      <c r="L617" s="16">
        <f t="shared" si="132"/>
        <v>7</v>
      </c>
      <c r="M617" s="16">
        <f>[1]武器表!$I617</f>
        <v>242</v>
      </c>
      <c r="N617" s="16">
        <f>[1]武器表!$J617</f>
        <v>111</v>
      </c>
      <c r="O617" s="16">
        <f>[1]武器表!$K617</f>
        <v>75</v>
      </c>
      <c r="P617" s="16">
        <f>[1]武器表!$L617</f>
        <v>75</v>
      </c>
      <c r="Q617" s="16">
        <f>[1]武器表!$M617</f>
        <v>68</v>
      </c>
      <c r="R617" s="16">
        <f>[1]武器表!$N617</f>
        <v>106</v>
      </c>
      <c r="S617" s="16">
        <f>[1]武器表!$O617</f>
        <v>51</v>
      </c>
      <c r="T617" s="16">
        <f>[1]武器表!$P617</f>
        <v>37</v>
      </c>
      <c r="U617" s="20">
        <f>[1]武器表!$Q617</f>
        <v>0.185</v>
      </c>
      <c r="V617" s="20">
        <f>[1]武器表!$R617</f>
        <v>0.1275</v>
      </c>
      <c r="W617" s="20">
        <f>[1]武器表!$S617</f>
        <v>6.1666666666666668E-2</v>
      </c>
      <c r="X617" s="20">
        <f>[1]武器表!$AB617</f>
        <v>0.51</v>
      </c>
      <c r="Y617" s="16">
        <f>[1]武器表!V617</f>
        <v>32</v>
      </c>
      <c r="Z617" s="16">
        <f>[1]武器表!W617</f>
        <v>32</v>
      </c>
      <c r="AA617" s="16">
        <f>[1]武器表!X617</f>
        <v>32</v>
      </c>
      <c r="AB617" s="16">
        <f>[1]武器表!Y617</f>
        <v>32</v>
      </c>
      <c r="AC617" s="16">
        <f>[1]武器表!Z617</f>
        <v>32</v>
      </c>
      <c r="AD617" s="16">
        <f>[1]武器表!AA617</f>
        <v>32</v>
      </c>
      <c r="AE617" s="20">
        <f t="shared" si="127"/>
        <v>0.40800000000000003</v>
      </c>
      <c r="AF617" s="20">
        <f t="shared" si="128"/>
        <v>0.40800000000000003</v>
      </c>
      <c r="AG617" s="20">
        <f t="shared" si="129"/>
        <v>0.40800000000000003</v>
      </c>
      <c r="AH617" s="20">
        <f t="shared" si="130"/>
        <v>0.40800000000000003</v>
      </c>
      <c r="AI617" s="20">
        <f t="shared" si="131"/>
        <v>0.40800000000000003</v>
      </c>
      <c r="AJ617" s="21"/>
    </row>
    <row r="618" spans="2:36" x14ac:dyDescent="0.2">
      <c r="B618" s="16">
        <v>616</v>
      </c>
      <c r="C618" s="16" t="str">
        <f t="shared" ca="1" si="121"/>
        <v>IC1213</v>
      </c>
      <c r="D618" s="16" t="str">
        <f t="shared" ca="1" si="126"/>
        <v>传说的斯塞提刃</v>
      </c>
      <c r="E618" s="16" t="str">
        <f t="shared" ca="1" si="122"/>
        <v>传说的</v>
      </c>
      <c r="F618" s="16" t="str">
        <f t="shared" ca="1" si="123"/>
        <v>斯塞提</v>
      </c>
      <c r="G618" s="16" t="str">
        <f t="shared" ca="1" si="124"/>
        <v>刃</v>
      </c>
      <c r="H618" s="16" t="str">
        <f t="shared" si="133"/>
        <v>s</v>
      </c>
      <c r="I618" s="19" t="s">
        <v>26</v>
      </c>
      <c r="J618" s="3" t="s">
        <v>46</v>
      </c>
      <c r="K618" s="16">
        <f t="shared" si="125"/>
        <v>1</v>
      </c>
      <c r="L618" s="16">
        <f t="shared" si="132"/>
        <v>8</v>
      </c>
      <c r="M618" s="16">
        <f>[1]武器表!$I618</f>
        <v>277</v>
      </c>
      <c r="N618" s="16">
        <f>[1]武器表!$J618</f>
        <v>127</v>
      </c>
      <c r="O618" s="16">
        <f>[1]武器表!$K618</f>
        <v>85</v>
      </c>
      <c r="P618" s="16">
        <f>[1]武器表!$L618</f>
        <v>85</v>
      </c>
      <c r="Q618" s="16">
        <f>[1]武器表!$M618</f>
        <v>77</v>
      </c>
      <c r="R618" s="16">
        <f>[1]武器表!$N618</f>
        <v>122</v>
      </c>
      <c r="S618" s="16">
        <f>[1]武器表!$O618</f>
        <v>58</v>
      </c>
      <c r="T618" s="16">
        <f>[1]武器表!$P618</f>
        <v>43</v>
      </c>
      <c r="U618" s="20">
        <f>[1]武器表!$Q618</f>
        <v>0.215</v>
      </c>
      <c r="V618" s="20">
        <f>[1]武器表!$R618</f>
        <v>0.14499999999999999</v>
      </c>
      <c r="W618" s="20">
        <f>[1]武器表!$S618</f>
        <v>7.166666666666667E-2</v>
      </c>
      <c r="X618" s="20">
        <f>[1]武器表!$AB618</f>
        <v>0.58266666666666667</v>
      </c>
      <c r="Y618" s="16">
        <f>[1]武器表!V618</f>
        <v>37</v>
      </c>
      <c r="Z618" s="16">
        <f>[1]武器表!W618</f>
        <v>37</v>
      </c>
      <c r="AA618" s="16">
        <f>[1]武器表!X618</f>
        <v>37</v>
      </c>
      <c r="AB618" s="16">
        <f>[1]武器表!Y618</f>
        <v>37</v>
      </c>
      <c r="AC618" s="16">
        <f>[1]武器表!Z618</f>
        <v>37</v>
      </c>
      <c r="AD618" s="16">
        <f>[1]武器表!AA618</f>
        <v>37</v>
      </c>
      <c r="AE618" s="20">
        <f t="shared" si="127"/>
        <v>0.46613333333333334</v>
      </c>
      <c r="AF618" s="20">
        <f t="shared" si="128"/>
        <v>0.46613333333333334</v>
      </c>
      <c r="AG618" s="20">
        <f t="shared" si="129"/>
        <v>0.46613333333333334</v>
      </c>
      <c r="AH618" s="20">
        <f t="shared" si="130"/>
        <v>0.46613333333333334</v>
      </c>
      <c r="AI618" s="20">
        <f t="shared" si="131"/>
        <v>0.46613333333333334</v>
      </c>
      <c r="AJ618" s="21"/>
    </row>
    <row r="619" spans="2:36" x14ac:dyDescent="0.2">
      <c r="B619" s="16">
        <v>617</v>
      </c>
      <c r="C619" s="16" t="str">
        <f t="shared" ca="1" si="121"/>
        <v>IC1225</v>
      </c>
      <c r="D619" s="16" t="str">
        <f t="shared" ca="1" si="126"/>
        <v>闪耀的遗迹刀</v>
      </c>
      <c r="E619" s="16" t="str">
        <f t="shared" ca="1" si="122"/>
        <v>闪耀的</v>
      </c>
      <c r="F619" s="16" t="str">
        <f t="shared" ca="1" si="123"/>
        <v>遗迹</v>
      </c>
      <c r="G619" s="16" t="str">
        <f t="shared" ca="1" si="124"/>
        <v>刀</v>
      </c>
      <c r="H619" s="16" t="str">
        <f t="shared" si="133"/>
        <v>a</v>
      </c>
      <c r="I619" s="19" t="s">
        <v>26</v>
      </c>
      <c r="J619" s="3" t="s">
        <v>46</v>
      </c>
      <c r="K619" s="16">
        <f t="shared" si="125"/>
        <v>1</v>
      </c>
      <c r="L619" s="16">
        <f t="shared" si="132"/>
        <v>1</v>
      </c>
      <c r="M619" s="16">
        <f>[1]武器表!$I619</f>
        <v>31</v>
      </c>
      <c r="N619" s="16">
        <f>[1]武器表!$J619</f>
        <v>12</v>
      </c>
      <c r="O619" s="16">
        <f>[1]武器表!$K619</f>
        <v>8</v>
      </c>
      <c r="P619" s="16">
        <f>[1]武器表!$L619</f>
        <v>8</v>
      </c>
      <c r="Q619" s="16">
        <f>[1]武器表!$M619</f>
        <v>7</v>
      </c>
      <c r="R619" s="16">
        <f>[1]武器表!$N619</f>
        <v>11</v>
      </c>
      <c r="S619" s="16">
        <f>[1]武器表!$O619</f>
        <v>5</v>
      </c>
      <c r="T619" s="16">
        <f>[1]武器表!$P619</f>
        <v>4</v>
      </c>
      <c r="U619" s="20">
        <f>[1]武器表!$Q619</f>
        <v>0.02</v>
      </c>
      <c r="V619" s="20">
        <f>[1]武器表!$R619</f>
        <v>1.2500000000000001E-2</v>
      </c>
      <c r="W619" s="20">
        <f>[1]武器表!$S619</f>
        <v>6.6666666666666662E-3</v>
      </c>
      <c r="X619" s="20">
        <f>[1]武器表!$AB619</f>
        <v>0.08</v>
      </c>
      <c r="Y619" s="16">
        <f>[1]武器表!V619</f>
        <v>3</v>
      </c>
      <c r="Z619" s="16">
        <f>[1]武器表!W619</f>
        <v>3</v>
      </c>
      <c r="AA619" s="16">
        <f>[1]武器表!X619</f>
        <v>3</v>
      </c>
      <c r="AB619" s="16">
        <f>[1]武器表!Y619</f>
        <v>3</v>
      </c>
      <c r="AC619" s="16">
        <f>[1]武器表!Z619</f>
        <v>3</v>
      </c>
      <c r="AD619" s="16">
        <f>[1]武器表!AA619</f>
        <v>3</v>
      </c>
      <c r="AE619" s="20">
        <f t="shared" si="127"/>
        <v>6.4000000000000001E-2</v>
      </c>
      <c r="AF619" s="20">
        <f t="shared" si="128"/>
        <v>6.4000000000000001E-2</v>
      </c>
      <c r="AG619" s="20">
        <f t="shared" si="129"/>
        <v>6.4000000000000001E-2</v>
      </c>
      <c r="AH619" s="20">
        <f t="shared" si="130"/>
        <v>6.4000000000000001E-2</v>
      </c>
      <c r="AI619" s="20">
        <f t="shared" si="131"/>
        <v>6.4000000000000001E-2</v>
      </c>
      <c r="AJ619" s="21"/>
    </row>
    <row r="620" spans="2:36" x14ac:dyDescent="0.2">
      <c r="B620" s="16">
        <v>618</v>
      </c>
      <c r="C620" s="16" t="str">
        <f t="shared" ca="1" si="121"/>
        <v>IC1226</v>
      </c>
      <c r="D620" s="16" t="str">
        <f t="shared" ca="1" si="126"/>
        <v>闪耀的精钢短刀</v>
      </c>
      <c r="E620" s="16" t="str">
        <f t="shared" ca="1" si="122"/>
        <v>闪耀的</v>
      </c>
      <c r="F620" s="16" t="str">
        <f t="shared" ca="1" si="123"/>
        <v>精钢</v>
      </c>
      <c r="G620" s="16" t="str">
        <f t="shared" ca="1" si="124"/>
        <v>短刀</v>
      </c>
      <c r="H620" s="16" t="str">
        <f t="shared" si="133"/>
        <v>a</v>
      </c>
      <c r="I620" s="19" t="s">
        <v>26</v>
      </c>
      <c r="J620" s="3" t="s">
        <v>46</v>
      </c>
      <c r="K620" s="16">
        <f t="shared" si="125"/>
        <v>1</v>
      </c>
      <c r="L620" s="16">
        <f t="shared" si="132"/>
        <v>2</v>
      </c>
      <c r="M620" s="16">
        <f>[1]武器表!$I620</f>
        <v>61</v>
      </c>
      <c r="N620" s="16">
        <f>[1]武器表!$J620</f>
        <v>24</v>
      </c>
      <c r="O620" s="16">
        <f>[1]武器表!$K620</f>
        <v>16</v>
      </c>
      <c r="P620" s="16">
        <f>[1]武器表!$L620</f>
        <v>16</v>
      </c>
      <c r="Q620" s="16">
        <f>[1]武器表!$M620</f>
        <v>15</v>
      </c>
      <c r="R620" s="16">
        <f>[1]武器表!$N620</f>
        <v>23</v>
      </c>
      <c r="S620" s="16">
        <f>[1]武器表!$O620</f>
        <v>11</v>
      </c>
      <c r="T620" s="16">
        <f>[1]武器表!$P620</f>
        <v>8</v>
      </c>
      <c r="U620" s="20">
        <f>[1]武器表!$Q620</f>
        <v>0.04</v>
      </c>
      <c r="V620" s="20">
        <f>[1]武器表!$R620</f>
        <v>2.75E-2</v>
      </c>
      <c r="W620" s="20">
        <f>[1]武器表!$S620</f>
        <v>1.3333333333333332E-2</v>
      </c>
      <c r="X620" s="20">
        <f>[1]武器表!$AB620</f>
        <v>0.11599999999999999</v>
      </c>
      <c r="Y620" s="16">
        <f>[1]武器表!V620</f>
        <v>7</v>
      </c>
      <c r="Z620" s="16">
        <f>[1]武器表!W620</f>
        <v>7</v>
      </c>
      <c r="AA620" s="16">
        <f>[1]武器表!X620</f>
        <v>7</v>
      </c>
      <c r="AB620" s="16">
        <f>[1]武器表!Y620</f>
        <v>7</v>
      </c>
      <c r="AC620" s="16">
        <f>[1]武器表!Z620</f>
        <v>7</v>
      </c>
      <c r="AD620" s="16">
        <f>[1]武器表!AA620</f>
        <v>7</v>
      </c>
      <c r="AE620" s="20">
        <f t="shared" si="127"/>
        <v>9.2799999999999994E-2</v>
      </c>
      <c r="AF620" s="20">
        <f t="shared" si="128"/>
        <v>9.2799999999999994E-2</v>
      </c>
      <c r="AG620" s="20">
        <f t="shared" si="129"/>
        <v>9.2799999999999994E-2</v>
      </c>
      <c r="AH620" s="20">
        <f t="shared" si="130"/>
        <v>9.2799999999999994E-2</v>
      </c>
      <c r="AI620" s="20">
        <f t="shared" si="131"/>
        <v>9.2799999999999994E-2</v>
      </c>
      <c r="AJ620" s="21"/>
    </row>
    <row r="621" spans="2:36" x14ac:dyDescent="0.2">
      <c r="B621" s="16">
        <v>619</v>
      </c>
      <c r="C621" s="16" t="str">
        <f t="shared" ca="1" si="121"/>
        <v>IC1203</v>
      </c>
      <c r="D621" s="16" t="str">
        <f t="shared" ca="1" si="126"/>
        <v>拉风的言语刃</v>
      </c>
      <c r="E621" s="16" t="str">
        <f t="shared" ca="1" si="122"/>
        <v>拉风的</v>
      </c>
      <c r="F621" s="16" t="str">
        <f t="shared" ca="1" si="123"/>
        <v>言语</v>
      </c>
      <c r="G621" s="16" t="str">
        <f t="shared" ca="1" si="124"/>
        <v>刃</v>
      </c>
      <c r="H621" s="16" t="str">
        <f t="shared" si="133"/>
        <v>a</v>
      </c>
      <c r="I621" s="19" t="s">
        <v>26</v>
      </c>
      <c r="J621" s="3" t="s">
        <v>46</v>
      </c>
      <c r="K621" s="16">
        <f t="shared" si="125"/>
        <v>1</v>
      </c>
      <c r="L621" s="16">
        <f t="shared" si="132"/>
        <v>3</v>
      </c>
      <c r="M621" s="16">
        <f>[1]武器表!$I621</f>
        <v>92</v>
      </c>
      <c r="N621" s="16">
        <f>[1]武器表!$J621</f>
        <v>36</v>
      </c>
      <c r="O621" s="16">
        <f>[1]武器表!$K621</f>
        <v>24</v>
      </c>
      <c r="P621" s="16">
        <f>[1]武器表!$L621</f>
        <v>24</v>
      </c>
      <c r="Q621" s="16">
        <f>[1]武器表!$M621</f>
        <v>22</v>
      </c>
      <c r="R621" s="16">
        <f>[1]武器表!$N621</f>
        <v>34</v>
      </c>
      <c r="S621" s="16">
        <f>[1]武器表!$O621</f>
        <v>16</v>
      </c>
      <c r="T621" s="16">
        <f>[1]武器表!$P621</f>
        <v>12</v>
      </c>
      <c r="U621" s="20">
        <f>[1]武器表!$Q621</f>
        <v>0.06</v>
      </c>
      <c r="V621" s="20">
        <f>[1]武器表!$R621</f>
        <v>0.04</v>
      </c>
      <c r="W621" s="20">
        <f>[1]武器表!$S621</f>
        <v>0.02</v>
      </c>
      <c r="X621" s="20">
        <f>[1]武器表!$AB621</f>
        <v>0.17333333333333331</v>
      </c>
      <c r="Y621" s="16">
        <f>[1]武器表!V621</f>
        <v>10</v>
      </c>
      <c r="Z621" s="16">
        <f>[1]武器表!W621</f>
        <v>10</v>
      </c>
      <c r="AA621" s="16">
        <f>[1]武器表!X621</f>
        <v>10</v>
      </c>
      <c r="AB621" s="16">
        <f>[1]武器表!Y621</f>
        <v>10</v>
      </c>
      <c r="AC621" s="16">
        <f>[1]武器表!Z621</f>
        <v>10</v>
      </c>
      <c r="AD621" s="16">
        <f>[1]武器表!AA621</f>
        <v>10</v>
      </c>
      <c r="AE621" s="20">
        <f t="shared" si="127"/>
        <v>0.13866666666666666</v>
      </c>
      <c r="AF621" s="20">
        <f t="shared" si="128"/>
        <v>0.13866666666666666</v>
      </c>
      <c r="AG621" s="20">
        <f t="shared" si="129"/>
        <v>0.13866666666666666</v>
      </c>
      <c r="AH621" s="20">
        <f t="shared" si="130"/>
        <v>0.13866666666666666</v>
      </c>
      <c r="AI621" s="20">
        <f t="shared" si="131"/>
        <v>0.13866666666666666</v>
      </c>
      <c r="AJ621" s="21"/>
    </row>
    <row r="622" spans="2:36" x14ac:dyDescent="0.2">
      <c r="B622" s="16">
        <v>620</v>
      </c>
      <c r="C622" s="16" t="str">
        <f t="shared" ca="1" si="121"/>
        <v>IC1226</v>
      </c>
      <c r="D622" s="16" t="str">
        <f t="shared" ca="1" si="126"/>
        <v>闪耀的魔王短刀</v>
      </c>
      <c r="E622" s="16" t="str">
        <f t="shared" ca="1" si="122"/>
        <v>闪耀的</v>
      </c>
      <c r="F622" s="16" t="str">
        <f t="shared" ca="1" si="123"/>
        <v>魔王</v>
      </c>
      <c r="G622" s="16" t="str">
        <f t="shared" ca="1" si="124"/>
        <v>短刀</v>
      </c>
      <c r="H622" s="16" t="str">
        <f t="shared" si="133"/>
        <v>a</v>
      </c>
      <c r="I622" s="19" t="s">
        <v>26</v>
      </c>
      <c r="J622" s="3" t="s">
        <v>46</v>
      </c>
      <c r="K622" s="16">
        <f t="shared" si="125"/>
        <v>1</v>
      </c>
      <c r="L622" s="16">
        <f t="shared" si="132"/>
        <v>4</v>
      </c>
      <c r="M622" s="16">
        <f>[1]武器表!$I622</f>
        <v>122</v>
      </c>
      <c r="N622" s="16">
        <f>[1]武器表!$J622</f>
        <v>48</v>
      </c>
      <c r="O622" s="16">
        <f>[1]武器表!$K622</f>
        <v>32</v>
      </c>
      <c r="P622" s="16">
        <f>[1]武器表!$L622</f>
        <v>32</v>
      </c>
      <c r="Q622" s="16">
        <f>[1]武器表!$M622</f>
        <v>29</v>
      </c>
      <c r="R622" s="16">
        <f>[1]武器表!$N622</f>
        <v>46</v>
      </c>
      <c r="S622" s="16">
        <f>[1]武器表!$O622</f>
        <v>22</v>
      </c>
      <c r="T622" s="16">
        <f>[1]武器表!$P622</f>
        <v>16</v>
      </c>
      <c r="U622" s="20">
        <f>[1]武器表!$Q622</f>
        <v>0.08</v>
      </c>
      <c r="V622" s="20">
        <f>[1]武器表!$R622</f>
        <v>5.5E-2</v>
      </c>
      <c r="W622" s="20">
        <f>[1]武器表!$S622</f>
        <v>2.6666666666666665E-2</v>
      </c>
      <c r="X622" s="20">
        <f>[1]武器表!$AB622</f>
        <v>0.23133333333333334</v>
      </c>
      <c r="Y622" s="16">
        <f>[1]武器表!V622</f>
        <v>14</v>
      </c>
      <c r="Z622" s="16">
        <f>[1]武器表!W622</f>
        <v>14</v>
      </c>
      <c r="AA622" s="16">
        <f>[1]武器表!X622</f>
        <v>14</v>
      </c>
      <c r="AB622" s="16">
        <f>[1]武器表!Y622</f>
        <v>14</v>
      </c>
      <c r="AC622" s="16">
        <f>[1]武器表!Z622</f>
        <v>14</v>
      </c>
      <c r="AD622" s="16">
        <f>[1]武器表!AA622</f>
        <v>14</v>
      </c>
      <c r="AE622" s="20">
        <f t="shared" si="127"/>
        <v>0.18506666666666668</v>
      </c>
      <c r="AF622" s="20">
        <f t="shared" si="128"/>
        <v>0.18506666666666668</v>
      </c>
      <c r="AG622" s="20">
        <f t="shared" si="129"/>
        <v>0.18506666666666668</v>
      </c>
      <c r="AH622" s="20">
        <f t="shared" si="130"/>
        <v>0.18506666666666668</v>
      </c>
      <c r="AI622" s="20">
        <f t="shared" si="131"/>
        <v>0.18506666666666668</v>
      </c>
      <c r="AJ622" s="21"/>
    </row>
    <row r="623" spans="2:36" x14ac:dyDescent="0.2">
      <c r="B623" s="16">
        <v>621</v>
      </c>
      <c r="C623" s="16" t="str">
        <f t="shared" ca="1" si="121"/>
        <v>IC1209</v>
      </c>
      <c r="D623" s="16" t="str">
        <f t="shared" ca="1" si="126"/>
        <v>闪耀的遗迹短刀</v>
      </c>
      <c r="E623" s="16" t="str">
        <f t="shared" ca="1" si="122"/>
        <v>闪耀的</v>
      </c>
      <c r="F623" s="16" t="str">
        <f t="shared" ca="1" si="123"/>
        <v>遗迹</v>
      </c>
      <c r="G623" s="16" t="str">
        <f t="shared" ca="1" si="124"/>
        <v>短刀</v>
      </c>
      <c r="H623" s="16" t="str">
        <f t="shared" si="133"/>
        <v>a</v>
      </c>
      <c r="I623" s="19" t="s">
        <v>26</v>
      </c>
      <c r="J623" s="3" t="s">
        <v>46</v>
      </c>
      <c r="K623" s="16">
        <f t="shared" si="125"/>
        <v>1</v>
      </c>
      <c r="L623" s="16">
        <f t="shared" si="132"/>
        <v>5</v>
      </c>
      <c r="M623" s="16">
        <f>[1]武器表!$I623</f>
        <v>153</v>
      </c>
      <c r="N623" s="16">
        <f>[1]武器表!$J623</f>
        <v>59</v>
      </c>
      <c r="O623" s="16">
        <f>[1]武器表!$K623</f>
        <v>40</v>
      </c>
      <c r="P623" s="16">
        <f>[1]武器表!$L623</f>
        <v>40</v>
      </c>
      <c r="Q623" s="16">
        <f>[1]武器表!$M623</f>
        <v>36</v>
      </c>
      <c r="R623" s="16">
        <f>[1]武器表!$N623</f>
        <v>57</v>
      </c>
      <c r="S623" s="16">
        <f>[1]武器表!$O623</f>
        <v>27</v>
      </c>
      <c r="T623" s="16">
        <f>[1]武器表!$P623</f>
        <v>20</v>
      </c>
      <c r="U623" s="20">
        <f>[1]武器表!$Q623</f>
        <v>0.1</v>
      </c>
      <c r="V623" s="20">
        <f>[1]武器表!$R623</f>
        <v>6.7500000000000004E-2</v>
      </c>
      <c r="W623" s="20">
        <f>[1]武器表!$S623</f>
        <v>3.3333333333333333E-2</v>
      </c>
      <c r="X623" s="20">
        <f>[1]武器表!$AB623</f>
        <v>0.28800000000000003</v>
      </c>
      <c r="Y623" s="16">
        <f>[1]武器表!V623</f>
        <v>17</v>
      </c>
      <c r="Z623" s="16">
        <f>[1]武器表!W623</f>
        <v>17</v>
      </c>
      <c r="AA623" s="16">
        <f>[1]武器表!X623</f>
        <v>17</v>
      </c>
      <c r="AB623" s="16">
        <f>[1]武器表!Y623</f>
        <v>17</v>
      </c>
      <c r="AC623" s="16">
        <f>[1]武器表!Z623</f>
        <v>17</v>
      </c>
      <c r="AD623" s="16">
        <f>[1]武器表!AA623</f>
        <v>17</v>
      </c>
      <c r="AE623" s="20">
        <f t="shared" si="127"/>
        <v>0.23040000000000005</v>
      </c>
      <c r="AF623" s="20">
        <f t="shared" si="128"/>
        <v>0.23040000000000005</v>
      </c>
      <c r="AG623" s="20">
        <f t="shared" si="129"/>
        <v>0.23040000000000005</v>
      </c>
      <c r="AH623" s="20">
        <f t="shared" si="130"/>
        <v>0.23040000000000005</v>
      </c>
      <c r="AI623" s="20">
        <f t="shared" si="131"/>
        <v>0.23040000000000005</v>
      </c>
      <c r="AJ623" s="21"/>
    </row>
    <row r="624" spans="2:36" x14ac:dyDescent="0.2">
      <c r="B624" s="16">
        <v>622</v>
      </c>
      <c r="C624" s="16" t="str">
        <f t="shared" ca="1" si="121"/>
        <v>IC1226</v>
      </c>
      <c r="D624" s="16" t="str">
        <f t="shared" ca="1" si="126"/>
        <v>闪耀的塞尔塔刃</v>
      </c>
      <c r="E624" s="16" t="str">
        <f t="shared" ca="1" si="122"/>
        <v>闪耀的</v>
      </c>
      <c r="F624" s="16" t="str">
        <f t="shared" ca="1" si="123"/>
        <v>塞尔塔</v>
      </c>
      <c r="G624" s="16" t="str">
        <f t="shared" ca="1" si="124"/>
        <v>刃</v>
      </c>
      <c r="H624" s="16" t="str">
        <f t="shared" si="133"/>
        <v>a</v>
      </c>
      <c r="I624" s="19" t="s">
        <v>26</v>
      </c>
      <c r="J624" s="3" t="s">
        <v>46</v>
      </c>
      <c r="K624" s="16">
        <f t="shared" si="125"/>
        <v>1</v>
      </c>
      <c r="L624" s="16">
        <f t="shared" si="132"/>
        <v>6</v>
      </c>
      <c r="M624" s="16">
        <f>[1]武器表!$I624</f>
        <v>184</v>
      </c>
      <c r="N624" s="16">
        <f>[1]武器表!$J624</f>
        <v>71</v>
      </c>
      <c r="O624" s="16">
        <f>[1]武器表!$K624</f>
        <v>48</v>
      </c>
      <c r="P624" s="16">
        <f>[1]武器表!$L624</f>
        <v>48</v>
      </c>
      <c r="Q624" s="16">
        <f>[1]武器表!$M624</f>
        <v>44</v>
      </c>
      <c r="R624" s="16">
        <f>[1]武器表!$N624</f>
        <v>68</v>
      </c>
      <c r="S624" s="16">
        <f>[1]武器表!$O624</f>
        <v>33</v>
      </c>
      <c r="T624" s="16">
        <f>[1]武器表!$P624</f>
        <v>24</v>
      </c>
      <c r="U624" s="20">
        <f>[1]武器表!$Q624</f>
        <v>0.12</v>
      </c>
      <c r="V624" s="20">
        <f>[1]武器表!$R624</f>
        <v>8.2500000000000004E-2</v>
      </c>
      <c r="W624" s="20">
        <f>[1]武器表!$S624</f>
        <v>0.04</v>
      </c>
      <c r="X624" s="20">
        <f>[1]武器表!$AB624</f>
        <v>0.34666666666666662</v>
      </c>
      <c r="Y624" s="16">
        <f>[1]武器表!V624</f>
        <v>21</v>
      </c>
      <c r="Z624" s="16">
        <f>[1]武器表!W624</f>
        <v>21</v>
      </c>
      <c r="AA624" s="16">
        <f>[1]武器表!X624</f>
        <v>21</v>
      </c>
      <c r="AB624" s="16">
        <f>[1]武器表!Y624</f>
        <v>21</v>
      </c>
      <c r="AC624" s="16">
        <f>[1]武器表!Z624</f>
        <v>21</v>
      </c>
      <c r="AD624" s="16">
        <f>[1]武器表!AA624</f>
        <v>21</v>
      </c>
      <c r="AE624" s="20">
        <f t="shared" si="127"/>
        <v>0.27733333333333332</v>
      </c>
      <c r="AF624" s="20">
        <f t="shared" si="128"/>
        <v>0.27733333333333332</v>
      </c>
      <c r="AG624" s="20">
        <f t="shared" si="129"/>
        <v>0.27733333333333332</v>
      </c>
      <c r="AH624" s="20">
        <f t="shared" si="130"/>
        <v>0.27733333333333332</v>
      </c>
      <c r="AI624" s="20">
        <f t="shared" si="131"/>
        <v>0.27733333333333332</v>
      </c>
      <c r="AJ624" s="21"/>
    </row>
    <row r="625" spans="2:36" x14ac:dyDescent="0.2">
      <c r="B625" s="16">
        <v>623</v>
      </c>
      <c r="C625" s="16" t="str">
        <f t="shared" ca="1" si="121"/>
        <v>IC1204</v>
      </c>
      <c r="D625" s="16" t="str">
        <f t="shared" ca="1" si="126"/>
        <v>精致的言语短刀</v>
      </c>
      <c r="E625" s="16" t="str">
        <f t="shared" ca="1" si="122"/>
        <v>精致的</v>
      </c>
      <c r="F625" s="16" t="str">
        <f t="shared" ca="1" si="123"/>
        <v>言语</v>
      </c>
      <c r="G625" s="16" t="str">
        <f t="shared" ca="1" si="124"/>
        <v>短刀</v>
      </c>
      <c r="H625" s="16" t="str">
        <f t="shared" si="133"/>
        <v>a</v>
      </c>
      <c r="I625" s="19" t="s">
        <v>26</v>
      </c>
      <c r="J625" s="3" t="s">
        <v>46</v>
      </c>
      <c r="K625" s="16">
        <f t="shared" si="125"/>
        <v>1</v>
      </c>
      <c r="L625" s="16">
        <f t="shared" si="132"/>
        <v>7</v>
      </c>
      <c r="M625" s="16">
        <f>[1]武器表!$I625</f>
        <v>214</v>
      </c>
      <c r="N625" s="16">
        <f>[1]武器表!$J625</f>
        <v>83</v>
      </c>
      <c r="O625" s="16">
        <f>[1]武器表!$K625</f>
        <v>56</v>
      </c>
      <c r="P625" s="16">
        <f>[1]武器表!$L625</f>
        <v>56</v>
      </c>
      <c r="Q625" s="16">
        <f>[1]武器表!$M625</f>
        <v>51</v>
      </c>
      <c r="R625" s="16">
        <f>[1]武器表!$N625</f>
        <v>80</v>
      </c>
      <c r="S625" s="16">
        <f>[1]武器表!$O625</f>
        <v>38</v>
      </c>
      <c r="T625" s="16">
        <f>[1]武器表!$P625</f>
        <v>28</v>
      </c>
      <c r="U625" s="20">
        <f>[1]武器表!$Q625</f>
        <v>0.14000000000000001</v>
      </c>
      <c r="V625" s="20">
        <f>[1]武器表!$R625</f>
        <v>9.5000000000000001E-2</v>
      </c>
      <c r="W625" s="20">
        <f>[1]武器表!$S625</f>
        <v>4.6666666666666669E-2</v>
      </c>
      <c r="X625" s="20">
        <f>[1]武器表!$AB625</f>
        <v>0.40399999999999997</v>
      </c>
      <c r="Y625" s="16">
        <f>[1]武器表!V625</f>
        <v>24</v>
      </c>
      <c r="Z625" s="16">
        <f>[1]武器表!W625</f>
        <v>24</v>
      </c>
      <c r="AA625" s="16">
        <f>[1]武器表!X625</f>
        <v>24</v>
      </c>
      <c r="AB625" s="16">
        <f>[1]武器表!Y625</f>
        <v>24</v>
      </c>
      <c r="AC625" s="16">
        <f>[1]武器表!Z625</f>
        <v>24</v>
      </c>
      <c r="AD625" s="16">
        <f>[1]武器表!AA625</f>
        <v>24</v>
      </c>
      <c r="AE625" s="20">
        <f t="shared" si="127"/>
        <v>0.32319999999999999</v>
      </c>
      <c r="AF625" s="20">
        <f t="shared" si="128"/>
        <v>0.32319999999999999</v>
      </c>
      <c r="AG625" s="20">
        <f t="shared" si="129"/>
        <v>0.32319999999999999</v>
      </c>
      <c r="AH625" s="20">
        <f t="shared" si="130"/>
        <v>0.32319999999999999</v>
      </c>
      <c r="AI625" s="20">
        <f t="shared" si="131"/>
        <v>0.32319999999999999</v>
      </c>
      <c r="AJ625" s="21"/>
    </row>
    <row r="626" spans="2:36" x14ac:dyDescent="0.2">
      <c r="B626" s="16">
        <v>624</v>
      </c>
      <c r="C626" s="16" t="str">
        <f t="shared" ca="1" si="121"/>
        <v>IC1207</v>
      </c>
      <c r="D626" s="16" t="str">
        <f t="shared" ca="1" si="126"/>
        <v>精致的卡尼亚刃</v>
      </c>
      <c r="E626" s="16" t="str">
        <f t="shared" ca="1" si="122"/>
        <v>精致的</v>
      </c>
      <c r="F626" s="16" t="str">
        <f t="shared" ca="1" si="123"/>
        <v>卡尼亚</v>
      </c>
      <c r="G626" s="16" t="str">
        <f t="shared" ca="1" si="124"/>
        <v>刃</v>
      </c>
      <c r="H626" s="16" t="str">
        <f t="shared" si="133"/>
        <v>a</v>
      </c>
      <c r="I626" s="19" t="s">
        <v>26</v>
      </c>
      <c r="J626" s="3" t="s">
        <v>46</v>
      </c>
      <c r="K626" s="16">
        <f t="shared" si="125"/>
        <v>1</v>
      </c>
      <c r="L626" s="16">
        <f t="shared" si="132"/>
        <v>8</v>
      </c>
      <c r="M626" s="16">
        <f>[1]武器表!$I626</f>
        <v>245</v>
      </c>
      <c r="N626" s="16">
        <f>[1]武器表!$J626</f>
        <v>95</v>
      </c>
      <c r="O626" s="16">
        <f>[1]武器表!$K626</f>
        <v>64</v>
      </c>
      <c r="P626" s="16">
        <f>[1]武器表!$L626</f>
        <v>64</v>
      </c>
      <c r="Q626" s="16">
        <f>[1]武器表!$M626</f>
        <v>58</v>
      </c>
      <c r="R626" s="16">
        <f>[1]武器表!$N626</f>
        <v>91</v>
      </c>
      <c r="S626" s="16">
        <f>[1]武器表!$O626</f>
        <v>44</v>
      </c>
      <c r="T626" s="16">
        <f>[1]武器表!$P626</f>
        <v>32</v>
      </c>
      <c r="U626" s="20">
        <f>[1]武器表!$Q626</f>
        <v>0.16</v>
      </c>
      <c r="V626" s="20">
        <f>[1]武器表!$R626</f>
        <v>0.11</v>
      </c>
      <c r="W626" s="20">
        <f>[1]武器表!$S626</f>
        <v>5.333333333333333E-2</v>
      </c>
      <c r="X626" s="20">
        <f>[1]武器表!$AB626</f>
        <v>0.46200000000000002</v>
      </c>
      <c r="Y626" s="16">
        <f>[1]武器表!V626</f>
        <v>28</v>
      </c>
      <c r="Z626" s="16">
        <f>[1]武器表!W626</f>
        <v>28</v>
      </c>
      <c r="AA626" s="16">
        <f>[1]武器表!X626</f>
        <v>28</v>
      </c>
      <c r="AB626" s="16">
        <f>[1]武器表!Y626</f>
        <v>28</v>
      </c>
      <c r="AC626" s="16">
        <f>[1]武器表!Z626</f>
        <v>28</v>
      </c>
      <c r="AD626" s="16">
        <f>[1]武器表!AA626</f>
        <v>28</v>
      </c>
      <c r="AE626" s="20">
        <f t="shared" si="127"/>
        <v>0.36960000000000004</v>
      </c>
      <c r="AF626" s="20">
        <f t="shared" si="128"/>
        <v>0.36960000000000004</v>
      </c>
      <c r="AG626" s="20">
        <f t="shared" si="129"/>
        <v>0.36960000000000004</v>
      </c>
      <c r="AH626" s="20">
        <f t="shared" si="130"/>
        <v>0.36960000000000004</v>
      </c>
      <c r="AI626" s="20">
        <f t="shared" si="131"/>
        <v>0.36960000000000004</v>
      </c>
      <c r="AJ626" s="21"/>
    </row>
    <row r="627" spans="2:36" x14ac:dyDescent="0.2">
      <c r="B627" s="16">
        <v>625</v>
      </c>
      <c r="C627" s="16" t="str">
        <f t="shared" ca="1" si="121"/>
        <v>IC1226</v>
      </c>
      <c r="D627" s="16" t="str">
        <f t="shared" ca="1" si="126"/>
        <v>凌厉的颓废刀</v>
      </c>
      <c r="E627" s="16" t="str">
        <f t="shared" ca="1" si="122"/>
        <v>凌厉的</v>
      </c>
      <c r="F627" s="16" t="str">
        <f t="shared" ca="1" si="123"/>
        <v>颓废</v>
      </c>
      <c r="G627" s="16" t="str">
        <f t="shared" ca="1" si="124"/>
        <v>刀</v>
      </c>
      <c r="H627" s="16" t="str">
        <f t="shared" si="133"/>
        <v>b</v>
      </c>
      <c r="I627" s="19" t="s">
        <v>26</v>
      </c>
      <c r="J627" s="3" t="s">
        <v>46</v>
      </c>
      <c r="K627" s="16">
        <f t="shared" si="125"/>
        <v>1</v>
      </c>
      <c r="L627" s="16">
        <f t="shared" si="132"/>
        <v>1</v>
      </c>
      <c r="M627" s="16">
        <f>[1]武器表!$I627</f>
        <v>33</v>
      </c>
      <c r="N627" s="16">
        <f>[1]武器表!$J627</f>
        <v>5</v>
      </c>
      <c r="O627" s="16">
        <f>[1]武器表!$K627</f>
        <v>3</v>
      </c>
      <c r="P627" s="16">
        <f>[1]武器表!$L627</f>
        <v>3</v>
      </c>
      <c r="Q627" s="16">
        <f>[1]武器表!$M627</f>
        <v>3</v>
      </c>
      <c r="R627" s="16">
        <f>[1]武器表!$N627</f>
        <v>5</v>
      </c>
      <c r="S627" s="16">
        <f>[1]武器表!$O627</f>
        <v>2</v>
      </c>
      <c r="T627" s="16">
        <f>[1]武器表!$P627</f>
        <v>2</v>
      </c>
      <c r="U627" s="20">
        <f>[1]武器表!$Q627</f>
        <v>0.01</v>
      </c>
      <c r="V627" s="20">
        <f>[1]武器表!$R627</f>
        <v>5.0000000000000001E-3</v>
      </c>
      <c r="W627" s="20">
        <f>[1]武器表!$S627</f>
        <v>3.3333333333333331E-3</v>
      </c>
      <c r="X627" s="20">
        <f>[1]武器表!$AB627</f>
        <v>0.08</v>
      </c>
      <c r="Y627" s="16">
        <f>[1]武器表!V627</f>
        <v>1</v>
      </c>
      <c r="Z627" s="16">
        <f>[1]武器表!W627</f>
        <v>1</v>
      </c>
      <c r="AA627" s="16">
        <f>[1]武器表!X627</f>
        <v>1</v>
      </c>
      <c r="AB627" s="16">
        <f>[1]武器表!Y627</f>
        <v>1</v>
      </c>
      <c r="AC627" s="16">
        <f>[1]武器表!Z627</f>
        <v>1</v>
      </c>
      <c r="AD627" s="16">
        <f>[1]武器表!AA627</f>
        <v>1</v>
      </c>
      <c r="AE627" s="20">
        <f t="shared" si="127"/>
        <v>6.4000000000000001E-2</v>
      </c>
      <c r="AF627" s="20">
        <f t="shared" si="128"/>
        <v>6.4000000000000001E-2</v>
      </c>
      <c r="AG627" s="20">
        <f t="shared" si="129"/>
        <v>6.4000000000000001E-2</v>
      </c>
      <c r="AH627" s="20">
        <f t="shared" si="130"/>
        <v>6.4000000000000001E-2</v>
      </c>
      <c r="AI627" s="20">
        <f t="shared" si="131"/>
        <v>6.4000000000000001E-2</v>
      </c>
      <c r="AJ627" s="21"/>
    </row>
    <row r="628" spans="2:36" x14ac:dyDescent="0.2">
      <c r="B628" s="16">
        <v>626</v>
      </c>
      <c r="C628" s="16" t="str">
        <f t="shared" ca="1" si="121"/>
        <v>IC1209</v>
      </c>
      <c r="D628" s="16" t="str">
        <f t="shared" ca="1" si="126"/>
        <v>发亮的遗迹刃</v>
      </c>
      <c r="E628" s="16" t="str">
        <f t="shared" ca="1" si="122"/>
        <v>发亮的</v>
      </c>
      <c r="F628" s="16" t="str">
        <f t="shared" ca="1" si="123"/>
        <v>遗迹</v>
      </c>
      <c r="G628" s="16" t="str">
        <f t="shared" ca="1" si="124"/>
        <v>刃</v>
      </c>
      <c r="H628" s="16" t="str">
        <f t="shared" si="133"/>
        <v>b</v>
      </c>
      <c r="I628" s="19" t="s">
        <v>26</v>
      </c>
      <c r="J628" s="3" t="s">
        <v>46</v>
      </c>
      <c r="K628" s="16">
        <f t="shared" si="125"/>
        <v>1</v>
      </c>
      <c r="L628" s="16">
        <f t="shared" si="132"/>
        <v>2</v>
      </c>
      <c r="M628" s="16">
        <f>[1]武器表!$I628</f>
        <v>67</v>
      </c>
      <c r="N628" s="16">
        <f>[1]武器表!$J628</f>
        <v>10</v>
      </c>
      <c r="O628" s="16">
        <f>[1]武器表!$K628</f>
        <v>7</v>
      </c>
      <c r="P628" s="16">
        <f>[1]武器表!$L628</f>
        <v>7</v>
      </c>
      <c r="Q628" s="16">
        <f>[1]武器表!$M628</f>
        <v>6</v>
      </c>
      <c r="R628" s="16">
        <f>[1]武器表!$N628</f>
        <v>10</v>
      </c>
      <c r="S628" s="16">
        <f>[1]武器表!$O628</f>
        <v>5</v>
      </c>
      <c r="T628" s="16">
        <f>[1]武器表!$P628</f>
        <v>3</v>
      </c>
      <c r="U628" s="20">
        <f>[1]武器表!$Q628</f>
        <v>1.4999999999999999E-2</v>
      </c>
      <c r="V628" s="20">
        <f>[1]武器表!$R628</f>
        <v>1.2500000000000001E-2</v>
      </c>
      <c r="W628" s="20">
        <f>[1]武器表!$S628</f>
        <v>5.0000000000000001E-3</v>
      </c>
      <c r="X628" s="20">
        <f>[1]武器表!$AB628</f>
        <v>0.08</v>
      </c>
      <c r="Y628" s="16">
        <f>[1]武器表!V628</f>
        <v>3</v>
      </c>
      <c r="Z628" s="16">
        <f>[1]武器表!W628</f>
        <v>3</v>
      </c>
      <c r="AA628" s="16">
        <f>[1]武器表!X628</f>
        <v>3</v>
      </c>
      <c r="AB628" s="16">
        <f>[1]武器表!Y628</f>
        <v>3</v>
      </c>
      <c r="AC628" s="16">
        <f>[1]武器表!Z628</f>
        <v>3</v>
      </c>
      <c r="AD628" s="16">
        <f>[1]武器表!AA628</f>
        <v>3</v>
      </c>
      <c r="AE628" s="20">
        <f t="shared" si="127"/>
        <v>6.4000000000000001E-2</v>
      </c>
      <c r="AF628" s="20">
        <f t="shared" si="128"/>
        <v>6.4000000000000001E-2</v>
      </c>
      <c r="AG628" s="20">
        <f t="shared" si="129"/>
        <v>6.4000000000000001E-2</v>
      </c>
      <c r="AH628" s="20">
        <f t="shared" si="130"/>
        <v>6.4000000000000001E-2</v>
      </c>
      <c r="AI628" s="20">
        <f t="shared" si="131"/>
        <v>6.4000000000000001E-2</v>
      </c>
      <c r="AJ628" s="21"/>
    </row>
    <row r="629" spans="2:36" x14ac:dyDescent="0.2">
      <c r="B629" s="16">
        <v>627</v>
      </c>
      <c r="C629" s="16" t="str">
        <f t="shared" ca="1" si="121"/>
        <v>IC1201</v>
      </c>
      <c r="D629" s="16" t="str">
        <f t="shared" ca="1" si="126"/>
        <v>凌厉的颓废刀</v>
      </c>
      <c r="E629" s="16" t="str">
        <f t="shared" ca="1" si="122"/>
        <v>凌厉的</v>
      </c>
      <c r="F629" s="16" t="str">
        <f t="shared" ca="1" si="123"/>
        <v>颓废</v>
      </c>
      <c r="G629" s="16" t="str">
        <f t="shared" ca="1" si="124"/>
        <v>刀</v>
      </c>
      <c r="H629" s="16" t="str">
        <f t="shared" si="133"/>
        <v>b</v>
      </c>
      <c r="I629" s="19" t="s">
        <v>26</v>
      </c>
      <c r="J629" s="3" t="s">
        <v>46</v>
      </c>
      <c r="K629" s="16">
        <f t="shared" si="125"/>
        <v>1</v>
      </c>
      <c r="L629" s="16">
        <f t="shared" si="132"/>
        <v>3</v>
      </c>
      <c r="M629" s="16">
        <f>[1]武器表!$I629</f>
        <v>100</v>
      </c>
      <c r="N629" s="16">
        <f>[1]武器表!$J629</f>
        <v>15</v>
      </c>
      <c r="O629" s="16">
        <f>[1]武器表!$K629</f>
        <v>10</v>
      </c>
      <c r="P629" s="16">
        <f>[1]武器表!$L629</f>
        <v>10</v>
      </c>
      <c r="Q629" s="16">
        <f>[1]武器表!$M629</f>
        <v>9</v>
      </c>
      <c r="R629" s="16">
        <f>[1]武器表!$N629</f>
        <v>14</v>
      </c>
      <c r="S629" s="16">
        <f>[1]武器表!$O629</f>
        <v>7</v>
      </c>
      <c r="T629" s="16">
        <f>[1]武器表!$P629</f>
        <v>5</v>
      </c>
      <c r="U629" s="20">
        <f>[1]武器表!$Q629</f>
        <v>2.5000000000000001E-2</v>
      </c>
      <c r="V629" s="20">
        <f>[1]武器表!$R629</f>
        <v>1.7500000000000002E-2</v>
      </c>
      <c r="W629" s="20">
        <f>[1]武器表!$S629</f>
        <v>8.3333333333333332E-3</v>
      </c>
      <c r="X629" s="20">
        <f>[1]武器表!$AB629</f>
        <v>0.11333333333333334</v>
      </c>
      <c r="Y629" s="16">
        <f>[1]武器表!V629</f>
        <v>4</v>
      </c>
      <c r="Z629" s="16">
        <f>[1]武器表!W629</f>
        <v>4</v>
      </c>
      <c r="AA629" s="16">
        <f>[1]武器表!X629</f>
        <v>4</v>
      </c>
      <c r="AB629" s="16">
        <f>[1]武器表!Y629</f>
        <v>4</v>
      </c>
      <c r="AC629" s="16">
        <f>[1]武器表!Z629</f>
        <v>4</v>
      </c>
      <c r="AD629" s="16">
        <f>[1]武器表!AA629</f>
        <v>4</v>
      </c>
      <c r="AE629" s="20">
        <f t="shared" si="127"/>
        <v>9.0666666666666673E-2</v>
      </c>
      <c r="AF629" s="20">
        <f t="shared" si="128"/>
        <v>9.0666666666666673E-2</v>
      </c>
      <c r="AG629" s="20">
        <f t="shared" si="129"/>
        <v>9.0666666666666673E-2</v>
      </c>
      <c r="AH629" s="20">
        <f t="shared" si="130"/>
        <v>9.0666666666666673E-2</v>
      </c>
      <c r="AI629" s="20">
        <f t="shared" si="131"/>
        <v>9.0666666666666673E-2</v>
      </c>
      <c r="AJ629" s="21"/>
    </row>
    <row r="630" spans="2:36" x14ac:dyDescent="0.2">
      <c r="B630" s="16">
        <v>628</v>
      </c>
      <c r="C630" s="16" t="str">
        <f t="shared" ca="1" si="121"/>
        <v>IC1225</v>
      </c>
      <c r="D630" s="16" t="str">
        <f t="shared" ca="1" si="126"/>
        <v>凌厉的颓废刃</v>
      </c>
      <c r="E630" s="16" t="str">
        <f t="shared" ca="1" si="122"/>
        <v>凌厉的</v>
      </c>
      <c r="F630" s="16" t="str">
        <f t="shared" ca="1" si="123"/>
        <v>颓废</v>
      </c>
      <c r="G630" s="16" t="str">
        <f t="shared" ca="1" si="124"/>
        <v>刃</v>
      </c>
      <c r="H630" s="16" t="str">
        <f t="shared" si="133"/>
        <v>b</v>
      </c>
      <c r="I630" s="19" t="s">
        <v>26</v>
      </c>
      <c r="J630" s="3" t="s">
        <v>46</v>
      </c>
      <c r="K630" s="16">
        <f t="shared" si="125"/>
        <v>1</v>
      </c>
      <c r="L630" s="16">
        <f t="shared" si="132"/>
        <v>4</v>
      </c>
      <c r="M630" s="16">
        <f>[1]武器表!$I630</f>
        <v>133</v>
      </c>
      <c r="N630" s="16">
        <f>[1]武器表!$J630</f>
        <v>20</v>
      </c>
      <c r="O630" s="16">
        <f>[1]武器表!$K630</f>
        <v>13</v>
      </c>
      <c r="P630" s="16">
        <f>[1]武器表!$L630</f>
        <v>13</v>
      </c>
      <c r="Q630" s="16">
        <f>[1]武器表!$M630</f>
        <v>12</v>
      </c>
      <c r="R630" s="16">
        <f>[1]武器表!$N630</f>
        <v>19</v>
      </c>
      <c r="S630" s="16">
        <f>[1]武器表!$O630</f>
        <v>9</v>
      </c>
      <c r="T630" s="16">
        <f>[1]武器表!$P630</f>
        <v>7</v>
      </c>
      <c r="U630" s="20">
        <f>[1]武器表!$Q630</f>
        <v>3.5000000000000003E-2</v>
      </c>
      <c r="V630" s="20">
        <f>[1]武器表!$R630</f>
        <v>2.2499999999999999E-2</v>
      </c>
      <c r="W630" s="20">
        <f>[1]武器表!$S630</f>
        <v>1.1666666666666667E-2</v>
      </c>
      <c r="X630" s="20">
        <f>[1]武器表!$AB630</f>
        <v>0.15066666666666667</v>
      </c>
      <c r="Y630" s="16">
        <f>[1]武器表!V630</f>
        <v>6</v>
      </c>
      <c r="Z630" s="16">
        <f>[1]武器表!W630</f>
        <v>6</v>
      </c>
      <c r="AA630" s="16">
        <f>[1]武器表!X630</f>
        <v>6</v>
      </c>
      <c r="AB630" s="16">
        <f>[1]武器表!Y630</f>
        <v>6</v>
      </c>
      <c r="AC630" s="16">
        <f>[1]武器表!Z630</f>
        <v>6</v>
      </c>
      <c r="AD630" s="16">
        <f>[1]武器表!AA630</f>
        <v>6</v>
      </c>
      <c r="AE630" s="20">
        <f t="shared" si="127"/>
        <v>0.12053333333333334</v>
      </c>
      <c r="AF630" s="20">
        <f t="shared" si="128"/>
        <v>0.12053333333333334</v>
      </c>
      <c r="AG630" s="20">
        <f t="shared" si="129"/>
        <v>0.12053333333333334</v>
      </c>
      <c r="AH630" s="20">
        <f t="shared" si="130"/>
        <v>0.12053333333333334</v>
      </c>
      <c r="AI630" s="20">
        <f t="shared" si="131"/>
        <v>0.12053333333333334</v>
      </c>
      <c r="AJ630" s="21"/>
    </row>
    <row r="631" spans="2:36" x14ac:dyDescent="0.2">
      <c r="B631" s="16">
        <v>629</v>
      </c>
      <c r="C631" s="16" t="str">
        <f t="shared" ca="1" si="121"/>
        <v>IC1213</v>
      </c>
      <c r="D631" s="16" t="str">
        <f t="shared" ca="1" si="126"/>
        <v>坚硬的混乱短刀</v>
      </c>
      <c r="E631" s="16" t="str">
        <f t="shared" ca="1" si="122"/>
        <v>坚硬的</v>
      </c>
      <c r="F631" s="16" t="str">
        <f t="shared" ca="1" si="123"/>
        <v>混乱</v>
      </c>
      <c r="G631" s="16" t="str">
        <f t="shared" ca="1" si="124"/>
        <v>短刀</v>
      </c>
      <c r="H631" s="16" t="str">
        <f t="shared" si="133"/>
        <v>b</v>
      </c>
      <c r="I631" s="19" t="s">
        <v>26</v>
      </c>
      <c r="J631" s="3" t="s">
        <v>46</v>
      </c>
      <c r="K631" s="16">
        <f t="shared" si="125"/>
        <v>1</v>
      </c>
      <c r="L631" s="16">
        <f t="shared" si="132"/>
        <v>5</v>
      </c>
      <c r="M631" s="16">
        <f>[1]武器表!$I631</f>
        <v>166</v>
      </c>
      <c r="N631" s="16">
        <f>[1]武器表!$J631</f>
        <v>25</v>
      </c>
      <c r="O631" s="16">
        <f>[1]武器表!$K631</f>
        <v>17</v>
      </c>
      <c r="P631" s="16">
        <f>[1]武器表!$L631</f>
        <v>17</v>
      </c>
      <c r="Q631" s="16">
        <f>[1]武器表!$M631</f>
        <v>15</v>
      </c>
      <c r="R631" s="16">
        <f>[1]武器表!$N631</f>
        <v>24</v>
      </c>
      <c r="S631" s="16">
        <f>[1]武器表!$O631</f>
        <v>11</v>
      </c>
      <c r="T631" s="16">
        <f>[1]武器表!$P631</f>
        <v>8</v>
      </c>
      <c r="U631" s="20">
        <f>[1]武器表!$Q631</f>
        <v>0.04</v>
      </c>
      <c r="V631" s="20">
        <f>[1]武器表!$R631</f>
        <v>2.75E-2</v>
      </c>
      <c r="W631" s="20">
        <f>[1]武器表!$S631</f>
        <v>1.3333333333333332E-2</v>
      </c>
      <c r="X631" s="20">
        <f>[1]武器表!$AB631</f>
        <v>0.18866666666666668</v>
      </c>
      <c r="Y631" s="16">
        <f>[1]武器表!V631</f>
        <v>7</v>
      </c>
      <c r="Z631" s="16">
        <f>[1]武器表!W631</f>
        <v>7</v>
      </c>
      <c r="AA631" s="16">
        <f>[1]武器表!X631</f>
        <v>7</v>
      </c>
      <c r="AB631" s="16">
        <f>[1]武器表!Y631</f>
        <v>7</v>
      </c>
      <c r="AC631" s="16">
        <f>[1]武器表!Z631</f>
        <v>7</v>
      </c>
      <c r="AD631" s="16">
        <f>[1]武器表!AA631</f>
        <v>7</v>
      </c>
      <c r="AE631" s="20">
        <f t="shared" si="127"/>
        <v>0.15093333333333336</v>
      </c>
      <c r="AF631" s="20">
        <f t="shared" si="128"/>
        <v>0.15093333333333336</v>
      </c>
      <c r="AG631" s="20">
        <f t="shared" si="129"/>
        <v>0.15093333333333336</v>
      </c>
      <c r="AH631" s="20">
        <f t="shared" si="130"/>
        <v>0.15093333333333336</v>
      </c>
      <c r="AI631" s="20">
        <f t="shared" si="131"/>
        <v>0.15093333333333336</v>
      </c>
      <c r="AJ631" s="21"/>
    </row>
    <row r="632" spans="2:36" x14ac:dyDescent="0.2">
      <c r="B632" s="16">
        <v>630</v>
      </c>
      <c r="C632" s="16" t="str">
        <f t="shared" ca="1" si="121"/>
        <v>IC1225</v>
      </c>
      <c r="D632" s="16" t="str">
        <f t="shared" ca="1" si="126"/>
        <v>凌厉的卡尼亚刀</v>
      </c>
      <c r="E632" s="16" t="str">
        <f t="shared" ca="1" si="122"/>
        <v>凌厉的</v>
      </c>
      <c r="F632" s="16" t="str">
        <f t="shared" ca="1" si="123"/>
        <v>卡尼亚</v>
      </c>
      <c r="G632" s="16" t="str">
        <f t="shared" ca="1" si="124"/>
        <v>刀</v>
      </c>
      <c r="H632" s="16" t="str">
        <f t="shared" si="133"/>
        <v>b</v>
      </c>
      <c r="I632" s="19" t="s">
        <v>26</v>
      </c>
      <c r="J632" s="3" t="s">
        <v>46</v>
      </c>
      <c r="K632" s="16">
        <f t="shared" si="125"/>
        <v>1</v>
      </c>
      <c r="L632" s="16">
        <f t="shared" si="132"/>
        <v>6</v>
      </c>
      <c r="M632" s="16">
        <f>[1]武器表!$I632</f>
        <v>200</v>
      </c>
      <c r="N632" s="16">
        <f>[1]武器表!$J632</f>
        <v>30</v>
      </c>
      <c r="O632" s="16">
        <f>[1]武器表!$K632</f>
        <v>20</v>
      </c>
      <c r="P632" s="16">
        <f>[1]武器表!$L632</f>
        <v>20</v>
      </c>
      <c r="Q632" s="16">
        <f>[1]武器表!$M632</f>
        <v>18</v>
      </c>
      <c r="R632" s="16">
        <f>[1]武器表!$N632</f>
        <v>29</v>
      </c>
      <c r="S632" s="16">
        <f>[1]武器表!$O632</f>
        <v>14</v>
      </c>
      <c r="T632" s="16">
        <f>[1]武器表!$P632</f>
        <v>10</v>
      </c>
      <c r="U632" s="20">
        <f>[1]武器表!$Q632</f>
        <v>0.05</v>
      </c>
      <c r="V632" s="20">
        <f>[1]武器表!$R632</f>
        <v>3.5000000000000003E-2</v>
      </c>
      <c r="W632" s="20">
        <f>[1]武器表!$S632</f>
        <v>1.6666666666666666E-2</v>
      </c>
      <c r="X632" s="20">
        <f>[1]武器表!$AB632</f>
        <v>0.22733333333333333</v>
      </c>
      <c r="Y632" s="16">
        <f>[1]武器表!V632</f>
        <v>9</v>
      </c>
      <c r="Z632" s="16">
        <f>[1]武器表!W632</f>
        <v>9</v>
      </c>
      <c r="AA632" s="16">
        <f>[1]武器表!X632</f>
        <v>9</v>
      </c>
      <c r="AB632" s="16">
        <f>[1]武器表!Y632</f>
        <v>9</v>
      </c>
      <c r="AC632" s="16">
        <f>[1]武器表!Z632</f>
        <v>9</v>
      </c>
      <c r="AD632" s="16">
        <f>[1]武器表!AA632</f>
        <v>9</v>
      </c>
      <c r="AE632" s="20">
        <f t="shared" si="127"/>
        <v>0.18186666666666668</v>
      </c>
      <c r="AF632" s="20">
        <f t="shared" si="128"/>
        <v>0.18186666666666668</v>
      </c>
      <c r="AG632" s="20">
        <f t="shared" si="129"/>
        <v>0.18186666666666668</v>
      </c>
      <c r="AH632" s="20">
        <f t="shared" si="130"/>
        <v>0.18186666666666668</v>
      </c>
      <c r="AI632" s="20">
        <f t="shared" si="131"/>
        <v>0.18186666666666668</v>
      </c>
      <c r="AJ632" s="21"/>
    </row>
    <row r="633" spans="2:36" x14ac:dyDescent="0.2">
      <c r="B633" s="16">
        <v>631</v>
      </c>
      <c r="C633" s="16" t="str">
        <f t="shared" ca="1" si="121"/>
        <v>IC1201</v>
      </c>
      <c r="D633" s="16" t="str">
        <f t="shared" ca="1" si="126"/>
        <v>凌厉的空灵短刀</v>
      </c>
      <c r="E633" s="16" t="str">
        <f t="shared" ca="1" si="122"/>
        <v>凌厉的</v>
      </c>
      <c r="F633" s="16" t="str">
        <f t="shared" ca="1" si="123"/>
        <v>空灵</v>
      </c>
      <c r="G633" s="16" t="str">
        <f t="shared" ca="1" si="124"/>
        <v>短刀</v>
      </c>
      <c r="H633" s="16" t="str">
        <f t="shared" si="133"/>
        <v>b</v>
      </c>
      <c r="I633" s="19" t="s">
        <v>26</v>
      </c>
      <c r="J633" s="3" t="s">
        <v>46</v>
      </c>
      <c r="K633" s="16">
        <f t="shared" si="125"/>
        <v>1</v>
      </c>
      <c r="L633" s="16">
        <f t="shared" si="132"/>
        <v>7</v>
      </c>
      <c r="M633" s="16">
        <f>[1]武器表!$I633</f>
        <v>233</v>
      </c>
      <c r="N633" s="16">
        <f>[1]武器表!$J633</f>
        <v>35</v>
      </c>
      <c r="O633" s="16">
        <f>[1]武器表!$K633</f>
        <v>23</v>
      </c>
      <c r="P633" s="16">
        <f>[1]武器表!$L633</f>
        <v>23</v>
      </c>
      <c r="Q633" s="16">
        <f>[1]武器表!$M633</f>
        <v>21</v>
      </c>
      <c r="R633" s="16">
        <f>[1]武器表!$N633</f>
        <v>33</v>
      </c>
      <c r="S633" s="16">
        <f>[1]武器表!$O633</f>
        <v>16</v>
      </c>
      <c r="T633" s="16">
        <f>[1]武器表!$P633</f>
        <v>12</v>
      </c>
      <c r="U633" s="20">
        <f>[1]武器表!$Q633</f>
        <v>0.06</v>
      </c>
      <c r="V633" s="20">
        <f>[1]武器表!$R633</f>
        <v>0.04</v>
      </c>
      <c r="W633" s="20">
        <f>[1]武器表!$S633</f>
        <v>0.02</v>
      </c>
      <c r="X633" s="20">
        <f>[1]武器表!$AB633</f>
        <v>0.26400000000000001</v>
      </c>
      <c r="Y633" s="16">
        <f>[1]武器表!V633</f>
        <v>10</v>
      </c>
      <c r="Z633" s="16">
        <f>[1]武器表!W633</f>
        <v>10</v>
      </c>
      <c r="AA633" s="16">
        <f>[1]武器表!X633</f>
        <v>10</v>
      </c>
      <c r="AB633" s="16">
        <f>[1]武器表!Y633</f>
        <v>10</v>
      </c>
      <c r="AC633" s="16">
        <f>[1]武器表!Z633</f>
        <v>10</v>
      </c>
      <c r="AD633" s="16">
        <f>[1]武器表!AA633</f>
        <v>10</v>
      </c>
      <c r="AE633" s="20">
        <f t="shared" si="127"/>
        <v>0.21120000000000003</v>
      </c>
      <c r="AF633" s="20">
        <f t="shared" si="128"/>
        <v>0.21120000000000003</v>
      </c>
      <c r="AG633" s="20">
        <f t="shared" si="129"/>
        <v>0.21120000000000003</v>
      </c>
      <c r="AH633" s="20">
        <f t="shared" si="130"/>
        <v>0.21120000000000003</v>
      </c>
      <c r="AI633" s="20">
        <f t="shared" si="131"/>
        <v>0.21120000000000003</v>
      </c>
      <c r="AJ633" s="21"/>
    </row>
    <row r="634" spans="2:36" x14ac:dyDescent="0.2">
      <c r="B634" s="16">
        <v>632</v>
      </c>
      <c r="C634" s="16" t="str">
        <f t="shared" ca="1" si="121"/>
        <v>IC1226</v>
      </c>
      <c r="D634" s="16" t="str">
        <f t="shared" ca="1" si="126"/>
        <v>优质的精灵刃</v>
      </c>
      <c r="E634" s="16" t="str">
        <f t="shared" ca="1" si="122"/>
        <v>优质的</v>
      </c>
      <c r="F634" s="16" t="str">
        <f t="shared" ca="1" si="123"/>
        <v>精灵</v>
      </c>
      <c r="G634" s="16" t="str">
        <f t="shared" ca="1" si="124"/>
        <v>刃</v>
      </c>
      <c r="H634" s="16" t="str">
        <f t="shared" si="133"/>
        <v>b</v>
      </c>
      <c r="I634" s="19" t="s">
        <v>26</v>
      </c>
      <c r="J634" s="3" t="s">
        <v>46</v>
      </c>
      <c r="K634" s="16">
        <f t="shared" si="125"/>
        <v>1</v>
      </c>
      <c r="L634" s="16">
        <f t="shared" si="132"/>
        <v>8</v>
      </c>
      <c r="M634" s="16">
        <f>[1]武器表!$I634</f>
        <v>266</v>
      </c>
      <c r="N634" s="16">
        <f>[1]武器表!$J634</f>
        <v>40</v>
      </c>
      <c r="O634" s="16">
        <f>[1]武器表!$K634</f>
        <v>27</v>
      </c>
      <c r="P634" s="16">
        <f>[1]武器表!$L634</f>
        <v>27</v>
      </c>
      <c r="Q634" s="16">
        <f>[1]武器表!$M634</f>
        <v>24</v>
      </c>
      <c r="R634" s="16">
        <f>[1]武器表!$N634</f>
        <v>38</v>
      </c>
      <c r="S634" s="16">
        <f>[1]武器表!$O634</f>
        <v>18</v>
      </c>
      <c r="T634" s="16">
        <f>[1]武器表!$P634</f>
        <v>13</v>
      </c>
      <c r="U634" s="20">
        <f>[1]武器表!$Q634</f>
        <v>6.5000000000000002E-2</v>
      </c>
      <c r="V634" s="20">
        <f>[1]武器表!$R634</f>
        <v>4.4999999999999998E-2</v>
      </c>
      <c r="W634" s="20">
        <f>[1]武器表!$S634</f>
        <v>2.1666666666666664E-2</v>
      </c>
      <c r="X634" s="20">
        <f>[1]武器表!$AB634</f>
        <v>0.30199999999999999</v>
      </c>
      <c r="Y634" s="16">
        <f>[1]武器表!V634</f>
        <v>12</v>
      </c>
      <c r="Z634" s="16">
        <f>[1]武器表!W634</f>
        <v>12</v>
      </c>
      <c r="AA634" s="16">
        <f>[1]武器表!X634</f>
        <v>12</v>
      </c>
      <c r="AB634" s="16">
        <f>[1]武器表!Y634</f>
        <v>12</v>
      </c>
      <c r="AC634" s="16">
        <f>[1]武器表!Z634</f>
        <v>12</v>
      </c>
      <c r="AD634" s="16">
        <f>[1]武器表!AA634</f>
        <v>12</v>
      </c>
      <c r="AE634" s="20">
        <f t="shared" si="127"/>
        <v>0.24160000000000001</v>
      </c>
      <c r="AF634" s="20">
        <f t="shared" si="128"/>
        <v>0.24160000000000001</v>
      </c>
      <c r="AG634" s="20">
        <f t="shared" si="129"/>
        <v>0.24160000000000001</v>
      </c>
      <c r="AH634" s="20">
        <f t="shared" si="130"/>
        <v>0.24160000000000001</v>
      </c>
      <c r="AI634" s="20">
        <f t="shared" si="131"/>
        <v>0.24160000000000001</v>
      </c>
      <c r="AJ634" s="21"/>
    </row>
    <row r="635" spans="2:36" x14ac:dyDescent="0.2">
      <c r="B635" s="16">
        <v>633</v>
      </c>
      <c r="C635" s="16" t="str">
        <f t="shared" ca="1" si="121"/>
        <v>IC1207</v>
      </c>
      <c r="D635" s="16" t="str">
        <f t="shared" ca="1" si="126"/>
        <v>破旧的虚幻刀</v>
      </c>
      <c r="E635" s="16" t="str">
        <f t="shared" ca="1" si="122"/>
        <v>破旧的</v>
      </c>
      <c r="F635" s="16" t="str">
        <f t="shared" ca="1" si="123"/>
        <v>虚幻</v>
      </c>
      <c r="G635" s="16" t="str">
        <f t="shared" ca="1" si="124"/>
        <v>刀</v>
      </c>
      <c r="H635" s="16" t="str">
        <f t="shared" si="133"/>
        <v>c</v>
      </c>
      <c r="I635" s="19" t="s">
        <v>26</v>
      </c>
      <c r="J635" s="3" t="s">
        <v>46</v>
      </c>
      <c r="K635" s="16">
        <f t="shared" si="125"/>
        <v>1</v>
      </c>
      <c r="L635" s="16">
        <f t="shared" si="132"/>
        <v>1</v>
      </c>
      <c r="M635" s="16">
        <f>[1]武器表!$I635</f>
        <v>38</v>
      </c>
      <c r="N635" s="16">
        <f>[1]武器表!$J635</f>
        <v>0</v>
      </c>
      <c r="O635" s="16">
        <f>[1]武器表!$K635</f>
        <v>0</v>
      </c>
      <c r="P635" s="16">
        <f>[1]武器表!$L635</f>
        <v>0</v>
      </c>
      <c r="Q635" s="16">
        <f>[1]武器表!$M635</f>
        <v>0</v>
      </c>
      <c r="R635" s="16">
        <f>[1]武器表!$N635</f>
        <v>0</v>
      </c>
      <c r="S635" s="16">
        <f>[1]武器表!$O635</f>
        <v>0</v>
      </c>
      <c r="T635" s="16">
        <f>[1]武器表!$P635</f>
        <v>0</v>
      </c>
      <c r="U635" s="20">
        <f>[1]武器表!$Q635</f>
        <v>0</v>
      </c>
      <c r="V635" s="20">
        <f>[1]武器表!$R635</f>
        <v>0</v>
      </c>
      <c r="W635" s="20">
        <f>[1]武器表!$S635</f>
        <v>0</v>
      </c>
      <c r="X635" s="20">
        <f>[1]武器表!$AB635</f>
        <v>0</v>
      </c>
      <c r="Y635" s="16">
        <f>[1]武器表!V635</f>
        <v>0</v>
      </c>
      <c r="Z635" s="16">
        <f>[1]武器表!W635</f>
        <v>0</v>
      </c>
      <c r="AA635" s="16">
        <f>[1]武器表!X635</f>
        <v>0</v>
      </c>
      <c r="AB635" s="16">
        <f>[1]武器表!Y635</f>
        <v>0</v>
      </c>
      <c r="AC635" s="16">
        <f>[1]武器表!Z635</f>
        <v>0</v>
      </c>
      <c r="AD635" s="16">
        <f>[1]武器表!AA635</f>
        <v>0</v>
      </c>
      <c r="AE635" s="20">
        <f t="shared" si="127"/>
        <v>0</v>
      </c>
      <c r="AF635" s="20">
        <f t="shared" si="128"/>
        <v>0</v>
      </c>
      <c r="AG635" s="20">
        <f t="shared" si="129"/>
        <v>0</v>
      </c>
      <c r="AH635" s="20">
        <f t="shared" si="130"/>
        <v>0</v>
      </c>
      <c r="AI635" s="20">
        <f t="shared" si="131"/>
        <v>0</v>
      </c>
      <c r="AJ635" s="21"/>
    </row>
    <row r="636" spans="2:36" x14ac:dyDescent="0.2">
      <c r="B636" s="16">
        <v>634</v>
      </c>
      <c r="C636" s="16" t="str">
        <f t="shared" ca="1" si="121"/>
        <v>IC1201</v>
      </c>
      <c r="D636" s="16" t="str">
        <f t="shared" ca="1" si="126"/>
        <v>一般的颓废短刀</v>
      </c>
      <c r="E636" s="16" t="str">
        <f t="shared" ca="1" si="122"/>
        <v>一般的</v>
      </c>
      <c r="F636" s="16" t="str">
        <f t="shared" ca="1" si="123"/>
        <v>颓废</v>
      </c>
      <c r="G636" s="16" t="str">
        <f t="shared" ca="1" si="124"/>
        <v>短刀</v>
      </c>
      <c r="H636" s="16" t="str">
        <f t="shared" si="133"/>
        <v>c</v>
      </c>
      <c r="I636" s="19" t="s">
        <v>26</v>
      </c>
      <c r="J636" s="3" t="s">
        <v>46</v>
      </c>
      <c r="K636" s="16">
        <f t="shared" si="125"/>
        <v>1</v>
      </c>
      <c r="L636" s="16">
        <f t="shared" si="132"/>
        <v>2</v>
      </c>
      <c r="M636" s="16">
        <f>[1]武器表!$I636</f>
        <v>76</v>
      </c>
      <c r="N636" s="16">
        <f>[1]武器表!$J636</f>
        <v>0</v>
      </c>
      <c r="O636" s="16">
        <f>[1]武器表!$K636</f>
        <v>0</v>
      </c>
      <c r="P636" s="16">
        <f>[1]武器表!$L636</f>
        <v>0</v>
      </c>
      <c r="Q636" s="16">
        <f>[1]武器表!$M636</f>
        <v>0</v>
      </c>
      <c r="R636" s="16">
        <f>[1]武器表!$N636</f>
        <v>0</v>
      </c>
      <c r="S636" s="16">
        <f>[1]武器表!$O636</f>
        <v>0</v>
      </c>
      <c r="T636" s="16">
        <f>[1]武器表!$P636</f>
        <v>0</v>
      </c>
      <c r="U636" s="20">
        <f>[1]武器表!$Q636</f>
        <v>0</v>
      </c>
      <c r="V636" s="20">
        <f>[1]武器表!$R636</f>
        <v>0</v>
      </c>
      <c r="W636" s="20">
        <f>[1]武器表!$S636</f>
        <v>0</v>
      </c>
      <c r="X636" s="20">
        <f>[1]武器表!$AB636</f>
        <v>0</v>
      </c>
      <c r="Y636" s="16">
        <f>[1]武器表!V636</f>
        <v>0</v>
      </c>
      <c r="Z636" s="16">
        <f>[1]武器表!W636</f>
        <v>0</v>
      </c>
      <c r="AA636" s="16">
        <f>[1]武器表!X636</f>
        <v>0</v>
      </c>
      <c r="AB636" s="16">
        <f>[1]武器表!Y636</f>
        <v>0</v>
      </c>
      <c r="AC636" s="16">
        <f>[1]武器表!Z636</f>
        <v>0</v>
      </c>
      <c r="AD636" s="16">
        <f>[1]武器表!AA636</f>
        <v>0</v>
      </c>
      <c r="AE636" s="20">
        <f t="shared" si="127"/>
        <v>0</v>
      </c>
      <c r="AF636" s="20">
        <f t="shared" si="128"/>
        <v>0</v>
      </c>
      <c r="AG636" s="20">
        <f t="shared" si="129"/>
        <v>0</v>
      </c>
      <c r="AH636" s="20">
        <f t="shared" si="130"/>
        <v>0</v>
      </c>
      <c r="AI636" s="20">
        <f t="shared" si="131"/>
        <v>0</v>
      </c>
      <c r="AJ636" s="21"/>
    </row>
    <row r="637" spans="2:36" x14ac:dyDescent="0.2">
      <c r="B637" s="16">
        <v>635</v>
      </c>
      <c r="C637" s="16" t="str">
        <f t="shared" ca="1" si="121"/>
        <v>IC1204</v>
      </c>
      <c r="D637" s="16" t="str">
        <f t="shared" ca="1" si="126"/>
        <v>普通的混乱短刀</v>
      </c>
      <c r="E637" s="16" t="str">
        <f t="shared" ca="1" si="122"/>
        <v>普通的</v>
      </c>
      <c r="F637" s="16" t="str">
        <f t="shared" ca="1" si="123"/>
        <v>混乱</v>
      </c>
      <c r="G637" s="16" t="str">
        <f t="shared" ca="1" si="124"/>
        <v>短刀</v>
      </c>
      <c r="H637" s="16" t="str">
        <f t="shared" si="133"/>
        <v>c</v>
      </c>
      <c r="I637" s="19" t="s">
        <v>26</v>
      </c>
      <c r="J637" s="3" t="s">
        <v>46</v>
      </c>
      <c r="K637" s="16">
        <f t="shared" si="125"/>
        <v>1</v>
      </c>
      <c r="L637" s="16">
        <f t="shared" si="132"/>
        <v>3</v>
      </c>
      <c r="M637" s="16">
        <f>[1]武器表!$I637</f>
        <v>114</v>
      </c>
      <c r="N637" s="16">
        <f>[1]武器表!$J637</f>
        <v>0</v>
      </c>
      <c r="O637" s="16">
        <f>[1]武器表!$K637</f>
        <v>0</v>
      </c>
      <c r="P637" s="16">
        <f>[1]武器表!$L637</f>
        <v>0</v>
      </c>
      <c r="Q637" s="16">
        <f>[1]武器表!$M637</f>
        <v>0</v>
      </c>
      <c r="R637" s="16">
        <f>[1]武器表!$N637</f>
        <v>0</v>
      </c>
      <c r="S637" s="16">
        <f>[1]武器表!$O637</f>
        <v>0</v>
      </c>
      <c r="T637" s="16">
        <f>[1]武器表!$P637</f>
        <v>0</v>
      </c>
      <c r="U637" s="20">
        <f>[1]武器表!$Q637</f>
        <v>0</v>
      </c>
      <c r="V637" s="20">
        <f>[1]武器表!$R637</f>
        <v>0</v>
      </c>
      <c r="W637" s="20">
        <f>[1]武器表!$S637</f>
        <v>0</v>
      </c>
      <c r="X637" s="20">
        <f>[1]武器表!$AB637</f>
        <v>0</v>
      </c>
      <c r="Y637" s="16">
        <f>[1]武器表!V637</f>
        <v>0</v>
      </c>
      <c r="Z637" s="16">
        <f>[1]武器表!W637</f>
        <v>0</v>
      </c>
      <c r="AA637" s="16">
        <f>[1]武器表!X637</f>
        <v>0</v>
      </c>
      <c r="AB637" s="16">
        <f>[1]武器表!Y637</f>
        <v>0</v>
      </c>
      <c r="AC637" s="16">
        <f>[1]武器表!Z637</f>
        <v>0</v>
      </c>
      <c r="AD637" s="16">
        <f>[1]武器表!AA637</f>
        <v>0</v>
      </c>
      <c r="AE637" s="20">
        <f t="shared" si="127"/>
        <v>0</v>
      </c>
      <c r="AF637" s="20">
        <f t="shared" si="128"/>
        <v>0</v>
      </c>
      <c r="AG637" s="20">
        <f t="shared" si="129"/>
        <v>0</v>
      </c>
      <c r="AH637" s="20">
        <f t="shared" si="130"/>
        <v>0</v>
      </c>
      <c r="AI637" s="20">
        <f t="shared" si="131"/>
        <v>0</v>
      </c>
      <c r="AJ637" s="21"/>
    </row>
    <row r="638" spans="2:36" x14ac:dyDescent="0.2">
      <c r="B638" s="16">
        <v>636</v>
      </c>
      <c r="C638" s="16" t="str">
        <f t="shared" ca="1" si="121"/>
        <v>IC1226</v>
      </c>
      <c r="D638" s="16" t="str">
        <f t="shared" ca="1" si="126"/>
        <v>一般的魔王刃</v>
      </c>
      <c r="E638" s="16" t="str">
        <f t="shared" ca="1" si="122"/>
        <v>一般的</v>
      </c>
      <c r="F638" s="16" t="str">
        <f t="shared" ca="1" si="123"/>
        <v>魔王</v>
      </c>
      <c r="G638" s="16" t="str">
        <f t="shared" ca="1" si="124"/>
        <v>刃</v>
      </c>
      <c r="H638" s="16" t="str">
        <f t="shared" si="133"/>
        <v>c</v>
      </c>
      <c r="I638" s="19" t="s">
        <v>26</v>
      </c>
      <c r="J638" s="3" t="s">
        <v>46</v>
      </c>
      <c r="K638" s="16">
        <f t="shared" si="125"/>
        <v>1</v>
      </c>
      <c r="L638" s="16">
        <f t="shared" si="132"/>
        <v>4</v>
      </c>
      <c r="M638" s="16">
        <f>[1]武器表!$I638</f>
        <v>152</v>
      </c>
      <c r="N638" s="16">
        <f>[1]武器表!$J638</f>
        <v>0</v>
      </c>
      <c r="O638" s="16">
        <f>[1]武器表!$K638</f>
        <v>0</v>
      </c>
      <c r="P638" s="16">
        <f>[1]武器表!$L638</f>
        <v>0</v>
      </c>
      <c r="Q638" s="16">
        <f>[1]武器表!$M638</f>
        <v>0</v>
      </c>
      <c r="R638" s="16">
        <f>[1]武器表!$N638</f>
        <v>0</v>
      </c>
      <c r="S638" s="16">
        <f>[1]武器表!$O638</f>
        <v>0</v>
      </c>
      <c r="T638" s="16">
        <f>[1]武器表!$P638</f>
        <v>0</v>
      </c>
      <c r="U638" s="20">
        <f>[1]武器表!$Q638</f>
        <v>0</v>
      </c>
      <c r="V638" s="20">
        <f>[1]武器表!$R638</f>
        <v>0</v>
      </c>
      <c r="W638" s="20">
        <f>[1]武器表!$S638</f>
        <v>0</v>
      </c>
      <c r="X638" s="20">
        <f>[1]武器表!$AB638</f>
        <v>0</v>
      </c>
      <c r="Y638" s="16">
        <f>[1]武器表!V638</f>
        <v>0</v>
      </c>
      <c r="Z638" s="16">
        <f>[1]武器表!W638</f>
        <v>0</v>
      </c>
      <c r="AA638" s="16">
        <f>[1]武器表!X638</f>
        <v>0</v>
      </c>
      <c r="AB638" s="16">
        <f>[1]武器表!Y638</f>
        <v>0</v>
      </c>
      <c r="AC638" s="16">
        <f>[1]武器表!Z638</f>
        <v>0</v>
      </c>
      <c r="AD638" s="16">
        <f>[1]武器表!AA638</f>
        <v>0</v>
      </c>
      <c r="AE638" s="20">
        <f t="shared" si="127"/>
        <v>0</v>
      </c>
      <c r="AF638" s="20">
        <f t="shared" si="128"/>
        <v>0</v>
      </c>
      <c r="AG638" s="20">
        <f t="shared" si="129"/>
        <v>0</v>
      </c>
      <c r="AH638" s="20">
        <f t="shared" si="130"/>
        <v>0</v>
      </c>
      <c r="AI638" s="20">
        <f t="shared" si="131"/>
        <v>0</v>
      </c>
      <c r="AJ638" s="21"/>
    </row>
    <row r="639" spans="2:36" x14ac:dyDescent="0.2">
      <c r="B639" s="16">
        <v>637</v>
      </c>
      <c r="C639" s="16" t="str">
        <f t="shared" ca="1" si="121"/>
        <v>IC1204</v>
      </c>
      <c r="D639" s="16" t="str">
        <f t="shared" ca="1" si="126"/>
        <v>普通的忏悔短刀</v>
      </c>
      <c r="E639" s="16" t="str">
        <f t="shared" ca="1" si="122"/>
        <v>普通的</v>
      </c>
      <c r="F639" s="16" t="str">
        <f t="shared" ca="1" si="123"/>
        <v>忏悔</v>
      </c>
      <c r="G639" s="16" t="str">
        <f t="shared" ca="1" si="124"/>
        <v>短刀</v>
      </c>
      <c r="H639" s="16" t="str">
        <f t="shared" si="133"/>
        <v>c</v>
      </c>
      <c r="I639" s="19" t="s">
        <v>26</v>
      </c>
      <c r="J639" s="3" t="s">
        <v>46</v>
      </c>
      <c r="K639" s="16">
        <f t="shared" si="125"/>
        <v>1</v>
      </c>
      <c r="L639" s="16">
        <f t="shared" si="132"/>
        <v>5</v>
      </c>
      <c r="M639" s="16">
        <f>[1]武器表!$I639</f>
        <v>190</v>
      </c>
      <c r="N639" s="16">
        <f>[1]武器表!$J639</f>
        <v>0</v>
      </c>
      <c r="O639" s="16">
        <f>[1]武器表!$K639</f>
        <v>0</v>
      </c>
      <c r="P639" s="16">
        <f>[1]武器表!$L639</f>
        <v>0</v>
      </c>
      <c r="Q639" s="16">
        <f>[1]武器表!$M639</f>
        <v>0</v>
      </c>
      <c r="R639" s="16">
        <f>[1]武器表!$N639</f>
        <v>0</v>
      </c>
      <c r="S639" s="16">
        <f>[1]武器表!$O639</f>
        <v>0</v>
      </c>
      <c r="T639" s="16">
        <f>[1]武器表!$P639</f>
        <v>0</v>
      </c>
      <c r="U639" s="20">
        <f>[1]武器表!$Q639</f>
        <v>0</v>
      </c>
      <c r="V639" s="20">
        <f>[1]武器表!$R639</f>
        <v>0</v>
      </c>
      <c r="W639" s="20">
        <f>[1]武器表!$S639</f>
        <v>0</v>
      </c>
      <c r="X639" s="20">
        <f>[1]武器表!$AB639</f>
        <v>0</v>
      </c>
      <c r="Y639" s="16">
        <f>[1]武器表!V639</f>
        <v>0</v>
      </c>
      <c r="Z639" s="16">
        <f>[1]武器表!W639</f>
        <v>0</v>
      </c>
      <c r="AA639" s="16">
        <f>[1]武器表!X639</f>
        <v>0</v>
      </c>
      <c r="AB639" s="16">
        <f>[1]武器表!Y639</f>
        <v>0</v>
      </c>
      <c r="AC639" s="16">
        <f>[1]武器表!Z639</f>
        <v>0</v>
      </c>
      <c r="AD639" s="16">
        <f>[1]武器表!AA639</f>
        <v>0</v>
      </c>
      <c r="AE639" s="20">
        <f t="shared" si="127"/>
        <v>0</v>
      </c>
      <c r="AF639" s="20">
        <f t="shared" si="128"/>
        <v>0</v>
      </c>
      <c r="AG639" s="20">
        <f t="shared" si="129"/>
        <v>0</v>
      </c>
      <c r="AH639" s="20">
        <f t="shared" si="130"/>
        <v>0</v>
      </c>
      <c r="AI639" s="20">
        <f t="shared" si="131"/>
        <v>0</v>
      </c>
      <c r="AJ639" s="21"/>
    </row>
    <row r="640" spans="2:36" x14ac:dyDescent="0.2">
      <c r="B640" s="16">
        <v>638</v>
      </c>
      <c r="C640" s="16" t="str">
        <f t="shared" ca="1" si="121"/>
        <v>IC1207</v>
      </c>
      <c r="D640" s="16" t="str">
        <f t="shared" ca="1" si="126"/>
        <v>普通的晨曦短刀</v>
      </c>
      <c r="E640" s="16" t="str">
        <f t="shared" ca="1" si="122"/>
        <v>普通的</v>
      </c>
      <c r="F640" s="16" t="str">
        <f t="shared" ca="1" si="123"/>
        <v>晨曦</v>
      </c>
      <c r="G640" s="16" t="str">
        <f t="shared" ca="1" si="124"/>
        <v>短刀</v>
      </c>
      <c r="H640" s="16" t="str">
        <f t="shared" si="133"/>
        <v>c</v>
      </c>
      <c r="I640" s="19" t="s">
        <v>26</v>
      </c>
      <c r="J640" s="3" t="s">
        <v>46</v>
      </c>
      <c r="K640" s="16">
        <f t="shared" si="125"/>
        <v>1</v>
      </c>
      <c r="L640" s="16">
        <f t="shared" si="132"/>
        <v>6</v>
      </c>
      <c r="M640" s="16">
        <f>[1]武器表!$I640</f>
        <v>228</v>
      </c>
      <c r="N640" s="16">
        <f>[1]武器表!$J640</f>
        <v>0</v>
      </c>
      <c r="O640" s="16">
        <f>[1]武器表!$K640</f>
        <v>0</v>
      </c>
      <c r="P640" s="16">
        <f>[1]武器表!$L640</f>
        <v>0</v>
      </c>
      <c r="Q640" s="16">
        <f>[1]武器表!$M640</f>
        <v>0</v>
      </c>
      <c r="R640" s="16">
        <f>[1]武器表!$N640</f>
        <v>0</v>
      </c>
      <c r="S640" s="16">
        <f>[1]武器表!$O640</f>
        <v>0</v>
      </c>
      <c r="T640" s="16">
        <f>[1]武器表!$P640</f>
        <v>0</v>
      </c>
      <c r="U640" s="20">
        <f>[1]武器表!$Q640</f>
        <v>0</v>
      </c>
      <c r="V640" s="20">
        <f>[1]武器表!$R640</f>
        <v>0</v>
      </c>
      <c r="W640" s="20">
        <f>[1]武器表!$S640</f>
        <v>0</v>
      </c>
      <c r="X640" s="20">
        <f>[1]武器表!$AB640</f>
        <v>0</v>
      </c>
      <c r="Y640" s="16">
        <f>[1]武器表!V640</f>
        <v>0</v>
      </c>
      <c r="Z640" s="16">
        <f>[1]武器表!W640</f>
        <v>0</v>
      </c>
      <c r="AA640" s="16">
        <f>[1]武器表!X640</f>
        <v>0</v>
      </c>
      <c r="AB640" s="16">
        <f>[1]武器表!Y640</f>
        <v>0</v>
      </c>
      <c r="AC640" s="16">
        <f>[1]武器表!Z640</f>
        <v>0</v>
      </c>
      <c r="AD640" s="16">
        <f>[1]武器表!AA640</f>
        <v>0</v>
      </c>
      <c r="AE640" s="20">
        <f t="shared" si="127"/>
        <v>0</v>
      </c>
      <c r="AF640" s="20">
        <f t="shared" si="128"/>
        <v>0</v>
      </c>
      <c r="AG640" s="20">
        <f t="shared" si="129"/>
        <v>0</v>
      </c>
      <c r="AH640" s="20">
        <f t="shared" si="130"/>
        <v>0</v>
      </c>
      <c r="AI640" s="20">
        <f t="shared" si="131"/>
        <v>0</v>
      </c>
      <c r="AJ640" s="21"/>
    </row>
    <row r="641" spans="2:36" x14ac:dyDescent="0.2">
      <c r="B641" s="16">
        <v>639</v>
      </c>
      <c r="C641" s="16" t="str">
        <f t="shared" ca="1" si="121"/>
        <v>IC1225</v>
      </c>
      <c r="D641" s="16" t="str">
        <f t="shared" ca="1" si="126"/>
        <v>普通的空灵刃</v>
      </c>
      <c r="E641" s="16" t="str">
        <f t="shared" ca="1" si="122"/>
        <v>普通的</v>
      </c>
      <c r="F641" s="16" t="str">
        <f t="shared" ca="1" si="123"/>
        <v>空灵</v>
      </c>
      <c r="G641" s="16" t="str">
        <f t="shared" ca="1" si="124"/>
        <v>刃</v>
      </c>
      <c r="H641" s="16" t="str">
        <f t="shared" si="133"/>
        <v>c</v>
      </c>
      <c r="I641" s="19" t="s">
        <v>26</v>
      </c>
      <c r="J641" s="3" t="s">
        <v>46</v>
      </c>
      <c r="K641" s="16">
        <f t="shared" si="125"/>
        <v>1</v>
      </c>
      <c r="L641" s="16">
        <f t="shared" si="132"/>
        <v>7</v>
      </c>
      <c r="M641" s="16">
        <f>[1]武器表!$I641</f>
        <v>265</v>
      </c>
      <c r="N641" s="16">
        <f>[1]武器表!$J641</f>
        <v>0</v>
      </c>
      <c r="O641" s="16">
        <f>[1]武器表!$K641</f>
        <v>0</v>
      </c>
      <c r="P641" s="16">
        <f>[1]武器表!$L641</f>
        <v>0</v>
      </c>
      <c r="Q641" s="16">
        <f>[1]武器表!$M641</f>
        <v>0</v>
      </c>
      <c r="R641" s="16">
        <f>[1]武器表!$N641</f>
        <v>0</v>
      </c>
      <c r="S641" s="16">
        <f>[1]武器表!$O641</f>
        <v>0</v>
      </c>
      <c r="T641" s="16">
        <f>[1]武器表!$P641</f>
        <v>0</v>
      </c>
      <c r="U641" s="20">
        <f>[1]武器表!$Q641</f>
        <v>0</v>
      </c>
      <c r="V641" s="20">
        <f>[1]武器表!$R641</f>
        <v>0</v>
      </c>
      <c r="W641" s="20">
        <f>[1]武器表!$S641</f>
        <v>0</v>
      </c>
      <c r="X641" s="20">
        <f>[1]武器表!$AB641</f>
        <v>0</v>
      </c>
      <c r="Y641" s="16">
        <f>[1]武器表!V641</f>
        <v>0</v>
      </c>
      <c r="Z641" s="16">
        <f>[1]武器表!W641</f>
        <v>0</v>
      </c>
      <c r="AA641" s="16">
        <f>[1]武器表!X641</f>
        <v>0</v>
      </c>
      <c r="AB641" s="16">
        <f>[1]武器表!Y641</f>
        <v>0</v>
      </c>
      <c r="AC641" s="16">
        <f>[1]武器表!Z641</f>
        <v>0</v>
      </c>
      <c r="AD641" s="16">
        <f>[1]武器表!AA641</f>
        <v>0</v>
      </c>
      <c r="AE641" s="20">
        <f t="shared" si="127"/>
        <v>0</v>
      </c>
      <c r="AF641" s="20">
        <f t="shared" si="128"/>
        <v>0</v>
      </c>
      <c r="AG641" s="20">
        <f t="shared" si="129"/>
        <v>0</v>
      </c>
      <c r="AH641" s="20">
        <f t="shared" si="130"/>
        <v>0</v>
      </c>
      <c r="AI641" s="20">
        <f t="shared" si="131"/>
        <v>0</v>
      </c>
      <c r="AJ641" s="21"/>
    </row>
    <row r="642" spans="2:36" x14ac:dyDescent="0.2">
      <c r="B642" s="16">
        <v>640</v>
      </c>
      <c r="C642" s="16" t="str">
        <f t="shared" ca="1" si="121"/>
        <v>IC1209</v>
      </c>
      <c r="D642" s="16" t="str">
        <f t="shared" ca="1" si="126"/>
        <v>初级的卡尼亚刀</v>
      </c>
      <c r="E642" s="16" t="str">
        <f t="shared" ca="1" si="122"/>
        <v>初级的</v>
      </c>
      <c r="F642" s="16" t="str">
        <f t="shared" ca="1" si="123"/>
        <v>卡尼亚</v>
      </c>
      <c r="G642" s="16" t="str">
        <f t="shared" ca="1" si="124"/>
        <v>刀</v>
      </c>
      <c r="H642" s="16" t="str">
        <f t="shared" si="133"/>
        <v>c</v>
      </c>
      <c r="I642" s="19" t="s">
        <v>26</v>
      </c>
      <c r="J642" s="3" t="s">
        <v>46</v>
      </c>
      <c r="K642" s="16">
        <f t="shared" si="125"/>
        <v>1</v>
      </c>
      <c r="L642" s="16">
        <f t="shared" si="132"/>
        <v>8</v>
      </c>
      <c r="M642" s="16">
        <f>[1]武器表!$I642</f>
        <v>303</v>
      </c>
      <c r="N642" s="16">
        <f>[1]武器表!$J642</f>
        <v>0</v>
      </c>
      <c r="O642" s="16">
        <f>[1]武器表!$K642</f>
        <v>0</v>
      </c>
      <c r="P642" s="16">
        <f>[1]武器表!$L642</f>
        <v>0</v>
      </c>
      <c r="Q642" s="16">
        <f>[1]武器表!$M642</f>
        <v>0</v>
      </c>
      <c r="R642" s="16">
        <f>[1]武器表!$N642</f>
        <v>0</v>
      </c>
      <c r="S642" s="16">
        <f>[1]武器表!$O642</f>
        <v>0</v>
      </c>
      <c r="T642" s="16">
        <f>[1]武器表!$P642</f>
        <v>0</v>
      </c>
      <c r="U642" s="20">
        <f>[1]武器表!$Q642</f>
        <v>0</v>
      </c>
      <c r="V642" s="20">
        <f>[1]武器表!$R642</f>
        <v>0</v>
      </c>
      <c r="W642" s="20">
        <f>[1]武器表!$S642</f>
        <v>0</v>
      </c>
      <c r="X642" s="20">
        <f>[1]武器表!$AB642</f>
        <v>0</v>
      </c>
      <c r="Y642" s="16">
        <f>[1]武器表!V642</f>
        <v>0</v>
      </c>
      <c r="Z642" s="16">
        <f>[1]武器表!W642</f>
        <v>0</v>
      </c>
      <c r="AA642" s="16">
        <f>[1]武器表!X642</f>
        <v>0</v>
      </c>
      <c r="AB642" s="16">
        <f>[1]武器表!Y642</f>
        <v>0</v>
      </c>
      <c r="AC642" s="16">
        <f>[1]武器表!Z642</f>
        <v>0</v>
      </c>
      <c r="AD642" s="16">
        <f>[1]武器表!AA642</f>
        <v>0</v>
      </c>
      <c r="AE642" s="20">
        <f t="shared" si="127"/>
        <v>0</v>
      </c>
      <c r="AF642" s="20">
        <f t="shared" si="128"/>
        <v>0</v>
      </c>
      <c r="AG642" s="20">
        <f t="shared" si="129"/>
        <v>0</v>
      </c>
      <c r="AH642" s="20">
        <f t="shared" si="130"/>
        <v>0</v>
      </c>
      <c r="AI642" s="20">
        <f t="shared" si="131"/>
        <v>0</v>
      </c>
      <c r="AJ642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AB3"/>
  <sheetViews>
    <sheetView topLeftCell="E1" workbookViewId="0">
      <selection activeCell="G34" sqref="G34"/>
    </sheetView>
  </sheetViews>
  <sheetFormatPr defaultRowHeight="12.75" x14ac:dyDescent="0.2"/>
  <cols>
    <col min="1" max="16384" width="9" style="1"/>
  </cols>
  <sheetData>
    <row r="3" spans="2:28" x14ac:dyDescent="0.2">
      <c r="B3" s="1" t="s">
        <v>163</v>
      </c>
      <c r="C3" s="1" t="s">
        <v>164</v>
      </c>
      <c r="D3" s="1" t="s">
        <v>165</v>
      </c>
      <c r="E3" s="1" t="s">
        <v>166</v>
      </c>
      <c r="F3" s="1" t="s">
        <v>167</v>
      </c>
      <c r="G3" s="1" t="s">
        <v>168</v>
      </c>
      <c r="H3" s="1" t="s">
        <v>169</v>
      </c>
      <c r="I3" s="1" t="s">
        <v>168</v>
      </c>
      <c r="J3" s="1" t="s">
        <v>170</v>
      </c>
      <c r="K3" s="1" t="s">
        <v>171</v>
      </c>
      <c r="L3" s="1" t="s">
        <v>172</v>
      </c>
      <c r="M3" s="1" t="s">
        <v>173</v>
      </c>
      <c r="N3" s="1" t="s">
        <v>174</v>
      </c>
      <c r="O3" s="1" t="s">
        <v>175</v>
      </c>
      <c r="P3" s="1" t="s">
        <v>176</v>
      </c>
      <c r="Q3" s="1" t="s">
        <v>177</v>
      </c>
      <c r="R3" s="1" t="s">
        <v>178</v>
      </c>
      <c r="S3" s="1" t="s">
        <v>179</v>
      </c>
      <c r="T3" s="1" t="s">
        <v>180</v>
      </c>
      <c r="U3" s="1" t="s">
        <v>181</v>
      </c>
      <c r="V3" s="1" t="s">
        <v>182</v>
      </c>
      <c r="W3" s="1" t="s">
        <v>183</v>
      </c>
      <c r="X3" s="1" t="s">
        <v>184</v>
      </c>
      <c r="Y3" s="1" t="s">
        <v>185</v>
      </c>
      <c r="Z3" s="1" t="s">
        <v>186</v>
      </c>
      <c r="AA3" s="1" t="s">
        <v>187</v>
      </c>
      <c r="AB3" s="1" t="s">
        <v>188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M642"/>
  <sheetViews>
    <sheetView topLeftCell="AU613" workbookViewId="0">
      <selection activeCell="BM3" sqref="BM3:BM642"/>
    </sheetView>
  </sheetViews>
  <sheetFormatPr defaultRowHeight="13.5" x14ac:dyDescent="0.15"/>
  <cols>
    <col min="4" max="4" width="16.75" customWidth="1"/>
  </cols>
  <sheetData>
    <row r="1" spans="1:65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 s="27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</row>
    <row r="2" spans="1:65" ht="14.25" x14ac:dyDescent="0.2">
      <c r="B2" s="16" t="s">
        <v>5</v>
      </c>
      <c r="C2" s="16" t="s">
        <v>117</v>
      </c>
      <c r="D2" s="17" t="s">
        <v>0</v>
      </c>
      <c r="E2" s="17" t="s">
        <v>1</v>
      </c>
      <c r="F2" s="17" t="s">
        <v>283</v>
      </c>
      <c r="G2" s="17" t="s">
        <v>129</v>
      </c>
      <c r="H2" s="17" t="s">
        <v>2</v>
      </c>
      <c r="I2" s="17"/>
      <c r="J2" s="17" t="s">
        <v>130</v>
      </c>
      <c r="K2" s="17" t="s">
        <v>3</v>
      </c>
      <c r="L2" s="17" t="s">
        <v>4</v>
      </c>
      <c r="M2" s="16" t="s">
        <v>6</v>
      </c>
      <c r="N2" s="16" t="s">
        <v>7</v>
      </c>
      <c r="O2" s="17" t="s">
        <v>8</v>
      </c>
      <c r="P2" s="17" t="s">
        <v>9</v>
      </c>
      <c r="Q2" s="17" t="s">
        <v>10</v>
      </c>
      <c r="R2" s="17" t="s">
        <v>11</v>
      </c>
      <c r="S2" s="17" t="s">
        <v>12</v>
      </c>
      <c r="T2" s="17" t="s">
        <v>13</v>
      </c>
      <c r="U2" s="17" t="s">
        <v>14</v>
      </c>
      <c r="V2" s="17" t="s">
        <v>15</v>
      </c>
      <c r="W2" s="17" t="s">
        <v>47</v>
      </c>
      <c r="X2" s="17" t="s">
        <v>48</v>
      </c>
      <c r="Y2" s="17" t="s">
        <v>49</v>
      </c>
      <c r="Z2" s="17" t="s">
        <v>50</v>
      </c>
      <c r="AA2" s="17" t="s">
        <v>51</v>
      </c>
      <c r="AB2" s="17" t="s">
        <v>52</v>
      </c>
      <c r="AC2" s="17" t="s">
        <v>53</v>
      </c>
      <c r="AD2" s="17" t="s">
        <v>16</v>
      </c>
      <c r="AE2" s="17" t="s">
        <v>17</v>
      </c>
      <c r="AF2" s="17" t="s">
        <v>18</v>
      </c>
      <c r="AG2" s="17" t="s">
        <v>19</v>
      </c>
      <c r="AH2" s="17" t="s">
        <v>20</v>
      </c>
      <c r="AJ2" s="22"/>
      <c r="AK2" s="22"/>
    </row>
    <row r="3" spans="1:65" ht="14.25" x14ac:dyDescent="0.2">
      <c r="B3" s="16">
        <v>1</v>
      </c>
      <c r="C3" s="16"/>
      <c r="D3" s="16" t="s">
        <v>291</v>
      </c>
      <c r="E3" s="16" t="s">
        <v>21</v>
      </c>
      <c r="F3" s="16">
        <f>VLOOKUP(E3&amp;K3,AL$27:AM$58,2,FALSE)</f>
        <v>3</v>
      </c>
      <c r="G3" s="19" t="s">
        <v>26</v>
      </c>
      <c r="H3" s="3" t="s">
        <v>27</v>
      </c>
      <c r="I3" s="3">
        <v>1</v>
      </c>
      <c r="J3" s="16">
        <v>0</v>
      </c>
      <c r="K3" s="16">
        <v>1</v>
      </c>
      <c r="L3" s="16">
        <f>[1]武器表!$I3</f>
        <v>21</v>
      </c>
      <c r="M3" s="28">
        <v>0</v>
      </c>
      <c r="N3" s="28">
        <v>0</v>
      </c>
      <c r="O3" s="28">
        <v>0</v>
      </c>
      <c r="P3" s="28">
        <v>0</v>
      </c>
      <c r="Q3" s="16">
        <v>1</v>
      </c>
      <c r="R3" s="28">
        <v>0</v>
      </c>
      <c r="S3" s="28">
        <v>0</v>
      </c>
      <c r="T3" s="20">
        <v>1.4999999999999999E-2</v>
      </c>
      <c r="U3" s="29">
        <v>0</v>
      </c>
      <c r="V3" s="29">
        <v>0</v>
      </c>
      <c r="W3" s="29">
        <v>0</v>
      </c>
      <c r="X3" s="28">
        <v>0</v>
      </c>
      <c r="Y3" s="28">
        <v>0</v>
      </c>
      <c r="Z3" s="28">
        <v>0</v>
      </c>
      <c r="AA3" s="28">
        <v>0</v>
      </c>
      <c r="AB3" s="28">
        <v>0</v>
      </c>
      <c r="AC3" s="16">
        <v>3</v>
      </c>
      <c r="AD3" s="29">
        <v>0</v>
      </c>
      <c r="AE3" s="29">
        <v>0</v>
      </c>
      <c r="AF3" s="29">
        <v>0</v>
      </c>
      <c r="AG3" s="29">
        <v>0</v>
      </c>
      <c r="AH3" s="29">
        <v>0</v>
      </c>
      <c r="AJ3" s="22"/>
      <c r="AK3" s="22"/>
      <c r="AM3">
        <v>1</v>
      </c>
      <c r="AN3">
        <v>2</v>
      </c>
      <c r="AO3">
        <v>3</v>
      </c>
      <c r="AP3">
        <v>4</v>
      </c>
      <c r="AQ3">
        <v>5</v>
      </c>
      <c r="AR3">
        <v>6</v>
      </c>
      <c r="AS3">
        <v>7</v>
      </c>
      <c r="AT3">
        <v>8</v>
      </c>
      <c r="AU3">
        <v>9</v>
      </c>
      <c r="AV3">
        <v>10</v>
      </c>
      <c r="AW3">
        <v>11</v>
      </c>
      <c r="AX3">
        <v>12</v>
      </c>
      <c r="AY3">
        <v>13</v>
      </c>
      <c r="AZ3">
        <v>14</v>
      </c>
      <c r="BA3">
        <v>15</v>
      </c>
      <c r="BB3">
        <v>16</v>
      </c>
      <c r="BC3">
        <v>17</v>
      </c>
      <c r="BD3">
        <v>18</v>
      </c>
      <c r="BE3">
        <v>19</v>
      </c>
      <c r="BF3">
        <v>20</v>
      </c>
      <c r="BG3">
        <v>21</v>
      </c>
      <c r="BH3">
        <v>22</v>
      </c>
      <c r="BM3" t="s">
        <v>1751</v>
      </c>
    </row>
    <row r="4" spans="1:65" ht="14.25" x14ac:dyDescent="0.2">
      <c r="B4" s="16">
        <v>2</v>
      </c>
      <c r="C4" s="16"/>
      <c r="D4" s="16" t="s">
        <v>292</v>
      </c>
      <c r="E4" s="16" t="s">
        <v>21</v>
      </c>
      <c r="F4" s="16">
        <f t="shared" ref="F4:F67" si="0">VLOOKUP(E4&amp;K4,AL$27:AM$58,2,FALSE)</f>
        <v>3</v>
      </c>
      <c r="G4" s="19" t="s">
        <v>26</v>
      </c>
      <c r="H4" s="3" t="s">
        <v>27</v>
      </c>
      <c r="I4" s="3">
        <v>1</v>
      </c>
      <c r="J4" s="16">
        <v>0</v>
      </c>
      <c r="K4" s="16">
        <v>2</v>
      </c>
      <c r="L4" s="16">
        <f>[1]武器表!$I4</f>
        <v>41</v>
      </c>
      <c r="M4" s="28">
        <v>0</v>
      </c>
      <c r="N4" s="28">
        <v>0</v>
      </c>
      <c r="O4" s="16">
        <v>13</v>
      </c>
      <c r="P4" s="28">
        <v>0</v>
      </c>
      <c r="Q4" s="28">
        <v>0</v>
      </c>
      <c r="R4" s="28">
        <v>0</v>
      </c>
      <c r="S4" s="28">
        <v>0</v>
      </c>
      <c r="T4" s="29">
        <v>0</v>
      </c>
      <c r="U4" s="29">
        <v>0</v>
      </c>
      <c r="V4" s="29">
        <v>0</v>
      </c>
      <c r="W4" s="29">
        <v>0</v>
      </c>
      <c r="X4" s="28">
        <v>0</v>
      </c>
      <c r="Y4" s="28">
        <v>0</v>
      </c>
      <c r="Z4" s="16">
        <v>7</v>
      </c>
      <c r="AA4" s="28">
        <v>0</v>
      </c>
      <c r="AB4" s="28">
        <v>0</v>
      </c>
      <c r="AC4" s="28">
        <v>0</v>
      </c>
      <c r="AD4" s="29">
        <v>0</v>
      </c>
      <c r="AE4" s="29">
        <v>0</v>
      </c>
      <c r="AF4" s="29">
        <v>0</v>
      </c>
      <c r="AG4" s="29">
        <v>0</v>
      </c>
      <c r="AH4" s="20">
        <v>6.4000000000000001E-2</v>
      </c>
      <c r="AJ4" s="22"/>
      <c r="AK4" s="23"/>
      <c r="AL4" s="44" t="s">
        <v>1003</v>
      </c>
      <c r="AM4" s="25" t="s">
        <v>275</v>
      </c>
      <c r="AN4" s="25" t="s">
        <v>255</v>
      </c>
      <c r="AO4" s="25" t="s">
        <v>276</v>
      </c>
      <c r="AP4" s="25" t="s">
        <v>256</v>
      </c>
      <c r="AQ4" s="25" t="s">
        <v>257</v>
      </c>
      <c r="AR4" s="25" t="s">
        <v>258</v>
      </c>
      <c r="AS4" s="25" t="s">
        <v>260</v>
      </c>
      <c r="AT4" s="25" t="s">
        <v>259</v>
      </c>
      <c r="AU4" s="25" t="s">
        <v>261</v>
      </c>
      <c r="AV4" s="25" t="s">
        <v>262</v>
      </c>
      <c r="AW4" s="25" t="s">
        <v>288</v>
      </c>
      <c r="AX4" s="25" t="s">
        <v>263</v>
      </c>
      <c r="AY4" s="25" t="s">
        <v>264</v>
      </c>
      <c r="AZ4" s="25" t="s">
        <v>265</v>
      </c>
      <c r="BA4" s="25" t="s">
        <v>266</v>
      </c>
      <c r="BB4" s="25" t="s">
        <v>267</v>
      </c>
      <c r="BC4" s="25" t="s">
        <v>268</v>
      </c>
      <c r="BD4" s="25" t="s">
        <v>269</v>
      </c>
      <c r="BE4" s="25" t="s">
        <v>270</v>
      </c>
      <c r="BF4" s="25" t="s">
        <v>271</v>
      </c>
      <c r="BG4" s="25" t="s">
        <v>272</v>
      </c>
      <c r="BH4" s="25" t="s">
        <v>273</v>
      </c>
      <c r="BM4" t="s">
        <v>1752</v>
      </c>
    </row>
    <row r="5" spans="1:65" ht="15.75" x14ac:dyDescent="0.3">
      <c r="B5" s="16">
        <v>3</v>
      </c>
      <c r="C5" s="16"/>
      <c r="D5" s="16" t="s">
        <v>293</v>
      </c>
      <c r="E5" s="16" t="s">
        <v>21</v>
      </c>
      <c r="F5" s="16">
        <f t="shared" si="0"/>
        <v>4</v>
      </c>
      <c r="G5" s="19" t="s">
        <v>26</v>
      </c>
      <c r="H5" s="3" t="s">
        <v>27</v>
      </c>
      <c r="I5" s="3">
        <v>1</v>
      </c>
      <c r="J5" s="16">
        <v>0</v>
      </c>
      <c r="K5" s="16">
        <v>3</v>
      </c>
      <c r="L5" s="16">
        <f>[1]武器表!$I5</f>
        <v>62</v>
      </c>
      <c r="M5" s="28">
        <v>0</v>
      </c>
      <c r="N5" s="28">
        <v>0</v>
      </c>
      <c r="O5" s="16">
        <v>19</v>
      </c>
      <c r="P5" s="28">
        <v>0</v>
      </c>
      <c r="Q5" s="28">
        <v>0</v>
      </c>
      <c r="R5" s="28">
        <v>0</v>
      </c>
      <c r="S5" s="16">
        <v>10</v>
      </c>
      <c r="T5" s="29">
        <v>0</v>
      </c>
      <c r="U5" s="20">
        <v>2.2499999999999999E-2</v>
      </c>
      <c r="V5" s="29">
        <v>0</v>
      </c>
      <c r="W5" s="29">
        <v>0</v>
      </c>
      <c r="X5" s="28">
        <v>0</v>
      </c>
      <c r="Y5" s="28">
        <v>0</v>
      </c>
      <c r="Z5" s="28">
        <v>0</v>
      </c>
      <c r="AA5" s="28">
        <v>0</v>
      </c>
      <c r="AB5" s="28">
        <v>0</v>
      </c>
      <c r="AC5" s="28">
        <v>0</v>
      </c>
      <c r="AD5" s="29">
        <v>0</v>
      </c>
      <c r="AE5" s="29">
        <v>0</v>
      </c>
      <c r="AF5" s="29">
        <v>0</v>
      </c>
      <c r="AG5" s="20">
        <v>8.8533333333333339E-2</v>
      </c>
      <c r="AH5" s="29">
        <v>0</v>
      </c>
      <c r="AJ5" s="24" t="s">
        <v>277</v>
      </c>
      <c r="AK5" s="23">
        <v>1</v>
      </c>
      <c r="AL5" s="15" t="s">
        <v>59</v>
      </c>
      <c r="AM5" s="25">
        <v>0</v>
      </c>
      <c r="AN5" s="25">
        <v>0</v>
      </c>
      <c r="AO5" s="25">
        <v>300</v>
      </c>
      <c r="AP5" s="25">
        <v>0</v>
      </c>
      <c r="AQ5" s="25">
        <v>20</v>
      </c>
      <c r="AR5" s="25">
        <v>40</v>
      </c>
      <c r="AS5" s="25">
        <v>40</v>
      </c>
      <c r="AT5" s="25">
        <v>40</v>
      </c>
      <c r="AU5" s="25">
        <v>40</v>
      </c>
      <c r="AV5" s="25">
        <v>40</v>
      </c>
      <c r="AW5" s="25">
        <v>300</v>
      </c>
      <c r="AX5" s="25">
        <v>10</v>
      </c>
      <c r="AY5" s="25">
        <v>10</v>
      </c>
      <c r="AZ5" s="25">
        <v>10</v>
      </c>
      <c r="BA5" s="25">
        <v>10</v>
      </c>
      <c r="BB5" s="25">
        <v>10</v>
      </c>
      <c r="BC5" s="25">
        <v>10</v>
      </c>
      <c r="BD5" s="25">
        <v>80</v>
      </c>
      <c r="BE5" s="25">
        <v>80</v>
      </c>
      <c r="BF5" s="25">
        <v>80</v>
      </c>
      <c r="BG5" s="25">
        <v>80</v>
      </c>
      <c r="BH5" s="25">
        <v>80</v>
      </c>
      <c r="BM5" t="s">
        <v>1753</v>
      </c>
    </row>
    <row r="6" spans="1:65" ht="15.75" x14ac:dyDescent="0.3">
      <c r="B6" s="16">
        <v>4</v>
      </c>
      <c r="C6" s="16"/>
      <c r="D6" s="16" t="s">
        <v>294</v>
      </c>
      <c r="E6" s="16" t="s">
        <v>21</v>
      </c>
      <c r="F6" s="16">
        <f t="shared" si="0"/>
        <v>4</v>
      </c>
      <c r="G6" s="19" t="s">
        <v>26</v>
      </c>
      <c r="H6" s="3" t="s">
        <v>27</v>
      </c>
      <c r="I6" s="3">
        <v>1</v>
      </c>
      <c r="J6" s="16">
        <v>0</v>
      </c>
      <c r="K6" s="16">
        <v>4</v>
      </c>
      <c r="L6" s="16">
        <f>[1]武器表!$I6</f>
        <v>82</v>
      </c>
      <c r="M6" s="28">
        <v>0</v>
      </c>
      <c r="N6" s="28">
        <v>0</v>
      </c>
      <c r="O6" s="16">
        <v>25</v>
      </c>
      <c r="P6" s="28">
        <v>0</v>
      </c>
      <c r="Q6" s="16">
        <v>4</v>
      </c>
      <c r="R6" s="28">
        <v>0</v>
      </c>
      <c r="S6" s="28">
        <v>0</v>
      </c>
      <c r="T6" s="29">
        <v>0</v>
      </c>
      <c r="U6" s="29">
        <v>0</v>
      </c>
      <c r="V6" s="29">
        <v>0</v>
      </c>
      <c r="W6" s="20">
        <v>0.14666666666666667</v>
      </c>
      <c r="X6" s="28">
        <v>0</v>
      </c>
      <c r="Y6" s="28">
        <v>0</v>
      </c>
      <c r="Z6" s="28">
        <v>0</v>
      </c>
      <c r="AA6" s="28">
        <v>0</v>
      </c>
      <c r="AB6" s="28">
        <v>0</v>
      </c>
      <c r="AC6" s="28">
        <v>0</v>
      </c>
      <c r="AD6" s="29">
        <v>0</v>
      </c>
      <c r="AE6" s="20">
        <v>0.11733333333333335</v>
      </c>
      <c r="AF6" s="29">
        <v>0</v>
      </c>
      <c r="AG6" s="29">
        <v>0</v>
      </c>
      <c r="AH6" s="29">
        <v>0</v>
      </c>
      <c r="AJ6" s="24" t="s">
        <v>278</v>
      </c>
      <c r="AK6" s="23">
        <v>2</v>
      </c>
      <c r="AL6" s="15" t="s">
        <v>60</v>
      </c>
      <c r="AM6" s="25">
        <v>0</v>
      </c>
      <c r="AN6" s="25">
        <v>0</v>
      </c>
      <c r="AO6" s="25">
        <v>300</v>
      </c>
      <c r="AP6" s="25">
        <v>0</v>
      </c>
      <c r="AQ6" s="25">
        <v>20</v>
      </c>
      <c r="AR6" s="25">
        <v>50</v>
      </c>
      <c r="AS6" s="25">
        <v>50</v>
      </c>
      <c r="AT6" s="25">
        <v>50</v>
      </c>
      <c r="AU6" s="25">
        <v>50</v>
      </c>
      <c r="AV6" s="25">
        <v>50</v>
      </c>
      <c r="AW6" s="25">
        <v>300</v>
      </c>
      <c r="AX6" s="25">
        <v>10</v>
      </c>
      <c r="AY6" s="25">
        <v>10</v>
      </c>
      <c r="AZ6" s="25">
        <v>10</v>
      </c>
      <c r="BA6" s="25">
        <v>10</v>
      </c>
      <c r="BB6" s="25">
        <v>10</v>
      </c>
      <c r="BC6" s="25">
        <v>10</v>
      </c>
      <c r="BD6" s="25">
        <v>70</v>
      </c>
      <c r="BE6" s="25">
        <v>70</v>
      </c>
      <c r="BF6" s="25">
        <v>70</v>
      </c>
      <c r="BG6" s="25">
        <v>70</v>
      </c>
      <c r="BH6" s="25">
        <v>70</v>
      </c>
      <c r="BM6" t="s">
        <v>1754</v>
      </c>
    </row>
    <row r="7" spans="1:65" ht="14.25" x14ac:dyDescent="0.2">
      <c r="B7" s="16">
        <v>5</v>
      </c>
      <c r="C7" s="16"/>
      <c r="D7" s="16" t="s">
        <v>295</v>
      </c>
      <c r="E7" s="16" t="s">
        <v>21</v>
      </c>
      <c r="F7" s="16">
        <f t="shared" si="0"/>
        <v>5</v>
      </c>
      <c r="G7" s="19" t="s">
        <v>26</v>
      </c>
      <c r="H7" s="3" t="s">
        <v>27</v>
      </c>
      <c r="I7" s="3">
        <v>1</v>
      </c>
      <c r="J7" s="16">
        <v>0</v>
      </c>
      <c r="K7" s="16">
        <v>5</v>
      </c>
      <c r="L7" s="16">
        <f>[1]武器表!$I7</f>
        <v>103</v>
      </c>
      <c r="M7" s="28">
        <v>0</v>
      </c>
      <c r="N7" s="28">
        <v>0</v>
      </c>
      <c r="O7" s="16">
        <v>32</v>
      </c>
      <c r="P7" s="28">
        <v>0</v>
      </c>
      <c r="Q7" s="28">
        <v>0</v>
      </c>
      <c r="R7" s="28">
        <v>0</v>
      </c>
      <c r="S7" s="28">
        <v>0</v>
      </c>
      <c r="T7" s="29">
        <v>0</v>
      </c>
      <c r="U7" s="29">
        <v>0</v>
      </c>
      <c r="V7" s="29">
        <v>0</v>
      </c>
      <c r="W7" s="20">
        <v>0.184</v>
      </c>
      <c r="X7" s="28">
        <v>0</v>
      </c>
      <c r="Y7" s="16">
        <v>16</v>
      </c>
      <c r="Z7" s="28">
        <v>0</v>
      </c>
      <c r="AA7" s="28">
        <v>0</v>
      </c>
      <c r="AB7" s="28">
        <v>0</v>
      </c>
      <c r="AC7" s="28">
        <v>0</v>
      </c>
      <c r="AD7" s="20">
        <v>0.1472</v>
      </c>
      <c r="AE7" s="29">
        <v>0</v>
      </c>
      <c r="AF7" s="29">
        <v>0</v>
      </c>
      <c r="AG7" s="20">
        <v>0.1472</v>
      </c>
      <c r="AH7" s="29">
        <v>0</v>
      </c>
      <c r="AJ7" s="24" t="s">
        <v>279</v>
      </c>
      <c r="AK7" s="23">
        <v>3</v>
      </c>
      <c r="AL7" s="15" t="s">
        <v>274</v>
      </c>
      <c r="AM7" s="25">
        <v>0</v>
      </c>
      <c r="AN7" s="25">
        <v>0</v>
      </c>
      <c r="AO7" s="25">
        <v>30</v>
      </c>
      <c r="AP7" s="25">
        <v>0</v>
      </c>
      <c r="AQ7" s="25">
        <v>300</v>
      </c>
      <c r="AR7" s="25">
        <v>50</v>
      </c>
      <c r="AS7" s="25">
        <v>50</v>
      </c>
      <c r="AT7" s="25">
        <v>50</v>
      </c>
      <c r="AU7" s="25">
        <v>50</v>
      </c>
      <c r="AV7" s="25">
        <v>50</v>
      </c>
      <c r="AW7" s="25">
        <v>300</v>
      </c>
      <c r="AX7" s="25">
        <v>10</v>
      </c>
      <c r="AY7" s="25">
        <v>10</v>
      </c>
      <c r="AZ7" s="25">
        <v>10</v>
      </c>
      <c r="BA7" s="25">
        <v>10</v>
      </c>
      <c r="BB7" s="25">
        <v>10</v>
      </c>
      <c r="BC7" s="25">
        <v>10</v>
      </c>
      <c r="BD7" s="25">
        <v>50</v>
      </c>
      <c r="BE7" s="25">
        <v>50</v>
      </c>
      <c r="BF7" s="25">
        <v>50</v>
      </c>
      <c r="BG7" s="25">
        <v>50</v>
      </c>
      <c r="BH7" s="25">
        <v>50</v>
      </c>
      <c r="BM7" t="s">
        <v>1755</v>
      </c>
    </row>
    <row r="8" spans="1:65" ht="15.75" x14ac:dyDescent="0.3">
      <c r="B8" s="16">
        <v>6</v>
      </c>
      <c r="C8" s="16"/>
      <c r="D8" s="16" t="s">
        <v>296</v>
      </c>
      <c r="E8" s="16" t="s">
        <v>21</v>
      </c>
      <c r="F8" s="16">
        <f t="shared" si="0"/>
        <v>5</v>
      </c>
      <c r="G8" s="19" t="s">
        <v>26</v>
      </c>
      <c r="H8" s="3" t="s">
        <v>27</v>
      </c>
      <c r="I8" s="3">
        <v>1</v>
      </c>
      <c r="J8" s="16">
        <v>0</v>
      </c>
      <c r="K8" s="16">
        <v>6</v>
      </c>
      <c r="L8" s="16">
        <f>[1]武器表!$I8</f>
        <v>124</v>
      </c>
      <c r="M8" s="28">
        <v>0</v>
      </c>
      <c r="N8" s="28">
        <v>0</v>
      </c>
      <c r="O8" s="16">
        <v>38</v>
      </c>
      <c r="P8" s="28">
        <v>0</v>
      </c>
      <c r="Q8" s="28">
        <v>0</v>
      </c>
      <c r="R8" s="28">
        <v>0</v>
      </c>
      <c r="S8" s="28">
        <v>0</v>
      </c>
      <c r="T8" s="20">
        <v>9.5000000000000001E-2</v>
      </c>
      <c r="U8" s="29">
        <v>0</v>
      </c>
      <c r="V8" s="29">
        <v>0</v>
      </c>
      <c r="W8" s="20">
        <v>0.22066666666666668</v>
      </c>
      <c r="X8" s="28">
        <v>0</v>
      </c>
      <c r="Y8" s="16">
        <v>19</v>
      </c>
      <c r="Z8" s="28">
        <v>0</v>
      </c>
      <c r="AA8" s="28">
        <v>0</v>
      </c>
      <c r="AB8" s="28">
        <v>0</v>
      </c>
      <c r="AC8" s="28">
        <v>0</v>
      </c>
      <c r="AD8" s="20">
        <v>0.17653333333333335</v>
      </c>
      <c r="AE8" s="29">
        <v>0</v>
      </c>
      <c r="AF8" s="29">
        <v>0</v>
      </c>
      <c r="AG8" s="29">
        <v>0</v>
      </c>
      <c r="AH8" s="29">
        <v>0</v>
      </c>
      <c r="AJ8" s="24" t="s">
        <v>280</v>
      </c>
      <c r="AK8" s="23">
        <v>4</v>
      </c>
      <c r="AL8" s="15" t="s">
        <v>62</v>
      </c>
      <c r="AM8" s="25">
        <v>0</v>
      </c>
      <c r="AN8" s="25">
        <v>0</v>
      </c>
      <c r="AO8" s="25">
        <v>20</v>
      </c>
      <c r="AP8" s="25">
        <v>0</v>
      </c>
      <c r="AQ8" s="25">
        <v>300</v>
      </c>
      <c r="AR8" s="25">
        <v>50</v>
      </c>
      <c r="AS8" s="25">
        <v>50</v>
      </c>
      <c r="AT8" s="25">
        <v>50</v>
      </c>
      <c r="AU8" s="25">
        <v>50</v>
      </c>
      <c r="AV8" s="25">
        <v>50</v>
      </c>
      <c r="AW8" s="25">
        <v>300</v>
      </c>
      <c r="AX8" s="25">
        <v>10</v>
      </c>
      <c r="AY8" s="25">
        <v>10</v>
      </c>
      <c r="AZ8" s="25">
        <v>10</v>
      </c>
      <c r="BA8" s="25">
        <v>10</v>
      </c>
      <c r="BB8" s="25">
        <v>10</v>
      </c>
      <c r="BC8" s="25">
        <v>10</v>
      </c>
      <c r="BD8" s="25">
        <v>50</v>
      </c>
      <c r="BE8" s="25">
        <v>50</v>
      </c>
      <c r="BF8" s="25">
        <v>50</v>
      </c>
      <c r="BG8" s="25">
        <v>50</v>
      </c>
      <c r="BH8" s="25">
        <v>50</v>
      </c>
      <c r="BM8" t="s">
        <v>1756</v>
      </c>
    </row>
    <row r="9" spans="1:65" ht="15.75" x14ac:dyDescent="0.3">
      <c r="B9" s="16">
        <v>7</v>
      </c>
      <c r="C9" s="16"/>
      <c r="D9" s="16" t="s">
        <v>297</v>
      </c>
      <c r="E9" s="16" t="s">
        <v>21</v>
      </c>
      <c r="F9" s="16">
        <f t="shared" si="0"/>
        <v>6</v>
      </c>
      <c r="G9" s="19" t="s">
        <v>26</v>
      </c>
      <c r="H9" s="3" t="s">
        <v>27</v>
      </c>
      <c r="I9" s="3">
        <v>1</v>
      </c>
      <c r="J9" s="16">
        <v>0</v>
      </c>
      <c r="K9" s="16">
        <v>7</v>
      </c>
      <c r="L9" s="16">
        <f>[1]武器表!$I9</f>
        <v>144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0">
        <v>0.11</v>
      </c>
      <c r="U9" s="29">
        <v>0</v>
      </c>
      <c r="V9" s="20">
        <v>3.6666666666666667E-2</v>
      </c>
      <c r="W9" s="20">
        <v>0.25666666666666665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  <c r="AD9" s="29">
        <v>0</v>
      </c>
      <c r="AE9" s="20">
        <v>0.20533333333333334</v>
      </c>
      <c r="AF9" s="20">
        <v>0.20533333333333334</v>
      </c>
      <c r="AG9" s="29">
        <v>0</v>
      </c>
      <c r="AH9" s="20">
        <v>0.20533333333333334</v>
      </c>
      <c r="AJ9" s="24" t="s">
        <v>278</v>
      </c>
      <c r="AK9" s="23">
        <v>5</v>
      </c>
      <c r="AL9" s="15" t="s">
        <v>63</v>
      </c>
      <c r="AM9" s="25">
        <v>0</v>
      </c>
      <c r="AN9" s="25">
        <v>0</v>
      </c>
      <c r="AO9" s="25">
        <v>50</v>
      </c>
      <c r="AP9" s="25">
        <v>0</v>
      </c>
      <c r="AQ9" s="25">
        <v>50</v>
      </c>
      <c r="AR9" s="25">
        <v>300</v>
      </c>
      <c r="AS9" s="25">
        <v>100</v>
      </c>
      <c r="AT9" s="25">
        <v>50</v>
      </c>
      <c r="AU9" s="25">
        <v>50</v>
      </c>
      <c r="AV9" s="25">
        <v>50</v>
      </c>
      <c r="AW9" s="25">
        <v>300</v>
      </c>
      <c r="AX9" s="25">
        <v>10</v>
      </c>
      <c r="AY9" s="25">
        <v>10</v>
      </c>
      <c r="AZ9" s="25">
        <v>10</v>
      </c>
      <c r="BA9" s="25">
        <v>10</v>
      </c>
      <c r="BB9" s="25">
        <v>10</v>
      </c>
      <c r="BC9" s="25">
        <v>10</v>
      </c>
      <c r="BD9" s="25">
        <v>50</v>
      </c>
      <c r="BE9" s="25">
        <v>50</v>
      </c>
      <c r="BF9" s="25">
        <v>50</v>
      </c>
      <c r="BG9" s="25">
        <v>50</v>
      </c>
      <c r="BH9" s="25">
        <v>50</v>
      </c>
      <c r="BM9" t="s">
        <v>1757</v>
      </c>
    </row>
    <row r="10" spans="1:65" ht="15.75" x14ac:dyDescent="0.3">
      <c r="B10" s="16">
        <v>8</v>
      </c>
      <c r="C10" s="16"/>
      <c r="D10" s="16" t="s">
        <v>298</v>
      </c>
      <c r="E10" s="16" t="s">
        <v>289</v>
      </c>
      <c r="F10" s="16">
        <f t="shared" si="0"/>
        <v>6</v>
      </c>
      <c r="G10" s="19" t="s">
        <v>26</v>
      </c>
      <c r="H10" s="3" t="s">
        <v>27</v>
      </c>
      <c r="I10" s="3">
        <v>1</v>
      </c>
      <c r="J10" s="16">
        <v>0</v>
      </c>
      <c r="K10" s="16">
        <v>8</v>
      </c>
      <c r="L10" s="16">
        <f>[1]武器表!$I10</f>
        <v>165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29">
        <v>0</v>
      </c>
      <c r="U10" s="29">
        <v>0</v>
      </c>
      <c r="V10" s="20">
        <v>4.3333333333333328E-2</v>
      </c>
      <c r="W10" s="20">
        <v>0.29466666666666663</v>
      </c>
      <c r="X10" s="28">
        <v>0</v>
      </c>
      <c r="Y10" s="28">
        <v>0</v>
      </c>
      <c r="Z10" s="16">
        <v>29</v>
      </c>
      <c r="AA10" s="28">
        <v>0</v>
      </c>
      <c r="AB10" s="28">
        <v>0</v>
      </c>
      <c r="AC10" s="16">
        <v>26</v>
      </c>
      <c r="AD10" s="29">
        <v>0</v>
      </c>
      <c r="AE10" s="20">
        <v>0.23573333333333332</v>
      </c>
      <c r="AF10" s="29">
        <v>0</v>
      </c>
      <c r="AG10" s="29">
        <v>0</v>
      </c>
      <c r="AH10" s="20">
        <v>0.23573333333333332</v>
      </c>
      <c r="AJ10" s="24" t="s">
        <v>281</v>
      </c>
      <c r="AK10" s="23">
        <v>6</v>
      </c>
      <c r="AL10" s="15" t="s">
        <v>64</v>
      </c>
      <c r="AM10" s="25">
        <v>0</v>
      </c>
      <c r="AN10" s="25">
        <v>0</v>
      </c>
      <c r="AO10" s="25">
        <v>50</v>
      </c>
      <c r="AP10" s="25">
        <v>0</v>
      </c>
      <c r="AQ10" s="25">
        <v>50</v>
      </c>
      <c r="AR10" s="25">
        <v>200</v>
      </c>
      <c r="AS10" s="25">
        <v>200</v>
      </c>
      <c r="AT10" s="25">
        <v>50</v>
      </c>
      <c r="AU10" s="25">
        <v>90</v>
      </c>
      <c r="AV10" s="25">
        <v>50</v>
      </c>
      <c r="AW10" s="25">
        <v>300</v>
      </c>
      <c r="AX10" s="25">
        <v>10</v>
      </c>
      <c r="AY10" s="25">
        <v>10</v>
      </c>
      <c r="AZ10" s="25">
        <v>10</v>
      </c>
      <c r="BA10" s="25">
        <v>10</v>
      </c>
      <c r="BB10" s="25">
        <v>10</v>
      </c>
      <c r="BC10" s="25">
        <v>10</v>
      </c>
      <c r="BD10" s="25">
        <v>50</v>
      </c>
      <c r="BE10" s="25">
        <v>50</v>
      </c>
      <c r="BF10" s="25">
        <v>50</v>
      </c>
      <c r="BG10" s="25">
        <v>50</v>
      </c>
      <c r="BH10" s="25">
        <v>50</v>
      </c>
      <c r="BM10" t="s">
        <v>1758</v>
      </c>
    </row>
    <row r="11" spans="1:65" ht="15.75" x14ac:dyDescent="0.3">
      <c r="B11" s="16">
        <v>9</v>
      </c>
      <c r="C11" s="16"/>
      <c r="D11" s="16" t="s">
        <v>299</v>
      </c>
      <c r="E11" s="16" t="s">
        <v>23</v>
      </c>
      <c r="F11" s="16">
        <f t="shared" si="0"/>
        <v>2</v>
      </c>
      <c r="G11" s="19" t="s">
        <v>162</v>
      </c>
      <c r="H11" s="3" t="s">
        <v>27</v>
      </c>
      <c r="I11" s="3">
        <v>1</v>
      </c>
      <c r="J11" s="16">
        <v>0</v>
      </c>
      <c r="K11" s="16">
        <v>1</v>
      </c>
      <c r="L11" s="16">
        <f>[1]武器表!$I11</f>
        <v>18</v>
      </c>
      <c r="M11" s="28">
        <v>0</v>
      </c>
      <c r="N11" s="28">
        <v>0</v>
      </c>
      <c r="O11" s="16">
        <v>5</v>
      </c>
      <c r="P11" s="28">
        <v>0</v>
      </c>
      <c r="Q11" s="28">
        <v>0</v>
      </c>
      <c r="R11" s="28">
        <v>0</v>
      </c>
      <c r="S11" s="28">
        <v>0</v>
      </c>
      <c r="T11" s="29">
        <v>0</v>
      </c>
      <c r="U11" s="29">
        <v>0</v>
      </c>
      <c r="V11" s="29">
        <v>0</v>
      </c>
      <c r="W11" s="29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9">
        <v>0</v>
      </c>
      <c r="AE11" s="29">
        <v>0</v>
      </c>
      <c r="AF11" s="29">
        <v>0</v>
      </c>
      <c r="AG11" s="29">
        <v>0</v>
      </c>
      <c r="AH11" s="20">
        <v>6.4000000000000001E-2</v>
      </c>
      <c r="AJ11" s="24" t="s">
        <v>279</v>
      </c>
      <c r="AK11" s="23">
        <v>7</v>
      </c>
      <c r="AL11" s="15" t="s">
        <v>65</v>
      </c>
      <c r="AM11" s="25">
        <v>0</v>
      </c>
      <c r="AN11" s="25">
        <v>0</v>
      </c>
      <c r="AO11" s="25">
        <v>50</v>
      </c>
      <c r="AP11" s="25">
        <v>0</v>
      </c>
      <c r="AQ11" s="25">
        <v>200</v>
      </c>
      <c r="AR11" s="25">
        <v>50</v>
      </c>
      <c r="AS11" s="25">
        <v>100</v>
      </c>
      <c r="AT11" s="25">
        <v>50</v>
      </c>
      <c r="AU11" s="25">
        <v>50</v>
      </c>
      <c r="AV11" s="25">
        <v>50</v>
      </c>
      <c r="AW11" s="25">
        <v>300</v>
      </c>
      <c r="AX11" s="25">
        <v>10</v>
      </c>
      <c r="AY11" s="25">
        <v>10</v>
      </c>
      <c r="AZ11" s="25">
        <v>10</v>
      </c>
      <c r="BA11" s="25">
        <v>10</v>
      </c>
      <c r="BB11" s="25">
        <v>10</v>
      </c>
      <c r="BC11" s="25">
        <v>10</v>
      </c>
      <c r="BD11" s="25">
        <v>50</v>
      </c>
      <c r="BE11" s="25">
        <v>50</v>
      </c>
      <c r="BF11" s="25">
        <v>50</v>
      </c>
      <c r="BG11" s="25">
        <v>50</v>
      </c>
      <c r="BH11" s="25">
        <v>50</v>
      </c>
      <c r="BI11" s="30"/>
      <c r="BM11" t="s">
        <v>1759</v>
      </c>
    </row>
    <row r="12" spans="1:65" ht="15.75" x14ac:dyDescent="0.3">
      <c r="B12" s="16">
        <v>10</v>
      </c>
      <c r="C12" s="16"/>
      <c r="D12" s="16" t="s">
        <v>300</v>
      </c>
      <c r="E12" s="16" t="s">
        <v>23</v>
      </c>
      <c r="F12" s="16">
        <f t="shared" si="0"/>
        <v>2</v>
      </c>
      <c r="G12" s="19" t="s">
        <v>26</v>
      </c>
      <c r="H12" s="3" t="s">
        <v>27</v>
      </c>
      <c r="I12" s="3">
        <v>1</v>
      </c>
      <c r="J12" s="16">
        <v>0</v>
      </c>
      <c r="K12" s="16">
        <v>2</v>
      </c>
      <c r="L12" s="16">
        <f>[1]武器表!$I12</f>
        <v>36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9">
        <v>0</v>
      </c>
      <c r="U12" s="29">
        <v>0</v>
      </c>
      <c r="V12" s="29">
        <v>0</v>
      </c>
      <c r="W12" s="20">
        <v>0.08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  <c r="AD12" s="29">
        <v>0</v>
      </c>
      <c r="AE12" s="29">
        <v>0</v>
      </c>
      <c r="AF12" s="29">
        <v>0</v>
      </c>
      <c r="AG12" s="20">
        <v>6.4000000000000001E-2</v>
      </c>
      <c r="AH12" s="29">
        <v>0</v>
      </c>
      <c r="AJ12" s="24" t="s">
        <v>280</v>
      </c>
      <c r="AK12" s="23">
        <v>8</v>
      </c>
      <c r="AL12" s="15" t="s">
        <v>66</v>
      </c>
      <c r="AM12" s="25">
        <v>0</v>
      </c>
      <c r="AN12" s="25">
        <v>0</v>
      </c>
      <c r="AO12" s="25">
        <v>50</v>
      </c>
      <c r="AP12" s="25">
        <v>0</v>
      </c>
      <c r="AQ12" s="25">
        <v>200</v>
      </c>
      <c r="AR12" s="25">
        <v>50</v>
      </c>
      <c r="AS12" s="25">
        <v>150</v>
      </c>
      <c r="AT12" s="25">
        <v>50</v>
      </c>
      <c r="AU12" s="25">
        <v>50</v>
      </c>
      <c r="AV12" s="25">
        <v>50</v>
      </c>
      <c r="AW12" s="25">
        <v>300</v>
      </c>
      <c r="AX12" s="25">
        <v>10</v>
      </c>
      <c r="AY12" s="25">
        <v>10</v>
      </c>
      <c r="AZ12" s="25">
        <v>10</v>
      </c>
      <c r="BA12" s="25">
        <v>10</v>
      </c>
      <c r="BB12" s="25">
        <v>10</v>
      </c>
      <c r="BC12" s="25">
        <v>10</v>
      </c>
      <c r="BD12" s="25">
        <v>50</v>
      </c>
      <c r="BE12" s="25">
        <v>50</v>
      </c>
      <c r="BF12" s="25">
        <v>50</v>
      </c>
      <c r="BG12" s="25">
        <v>50</v>
      </c>
      <c r="BH12" s="25">
        <v>50</v>
      </c>
      <c r="BM12" t="s">
        <v>1760</v>
      </c>
    </row>
    <row r="13" spans="1:65" ht="15.75" x14ac:dyDescent="0.3">
      <c r="B13" s="16">
        <v>11</v>
      </c>
      <c r="C13" s="16"/>
      <c r="D13" s="16" t="s">
        <v>301</v>
      </c>
      <c r="E13" s="16" t="s">
        <v>23</v>
      </c>
      <c r="F13" s="16">
        <f t="shared" si="0"/>
        <v>2</v>
      </c>
      <c r="G13" s="19" t="s">
        <v>26</v>
      </c>
      <c r="H13" s="3" t="s">
        <v>27</v>
      </c>
      <c r="I13" s="3">
        <v>1</v>
      </c>
      <c r="J13" s="16">
        <v>0</v>
      </c>
      <c r="K13" s="16">
        <v>3</v>
      </c>
      <c r="L13" s="16">
        <f>[1]武器表!$I13</f>
        <v>55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9">
        <v>0</v>
      </c>
      <c r="U13" s="29">
        <v>0</v>
      </c>
      <c r="V13" s="29">
        <v>0</v>
      </c>
      <c r="W13" s="29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9">
        <v>0</v>
      </c>
      <c r="AE13" s="29">
        <v>0</v>
      </c>
      <c r="AF13" s="29">
        <v>0</v>
      </c>
      <c r="AG13" s="20">
        <v>7.0933333333333334E-2</v>
      </c>
      <c r="AH13" s="20">
        <v>7.0933333333333334E-2</v>
      </c>
      <c r="AJ13" s="24" t="s">
        <v>277</v>
      </c>
      <c r="AK13" s="23">
        <v>9</v>
      </c>
      <c r="AL13" s="15" t="s">
        <v>67</v>
      </c>
      <c r="AM13" s="25">
        <v>0</v>
      </c>
      <c r="AN13" s="25">
        <v>0</v>
      </c>
      <c r="AO13" s="25">
        <v>50</v>
      </c>
      <c r="AP13" s="25">
        <v>0</v>
      </c>
      <c r="AQ13" s="25">
        <v>150</v>
      </c>
      <c r="AR13" s="25">
        <v>100</v>
      </c>
      <c r="AS13" s="25">
        <v>100</v>
      </c>
      <c r="AT13" s="25">
        <v>80</v>
      </c>
      <c r="AU13" s="25">
        <v>80</v>
      </c>
      <c r="AV13" s="25">
        <v>50</v>
      </c>
      <c r="AW13" s="25">
        <v>300</v>
      </c>
      <c r="AX13" s="25">
        <v>10</v>
      </c>
      <c r="AY13" s="25">
        <v>10</v>
      </c>
      <c r="AZ13" s="25">
        <v>10</v>
      </c>
      <c r="BA13" s="25">
        <v>10</v>
      </c>
      <c r="BB13" s="25">
        <v>10</v>
      </c>
      <c r="BC13" s="25">
        <v>10</v>
      </c>
      <c r="BD13" s="25">
        <v>50</v>
      </c>
      <c r="BE13" s="25">
        <v>50</v>
      </c>
      <c r="BF13" s="25">
        <v>50</v>
      </c>
      <c r="BG13" s="25">
        <v>50</v>
      </c>
      <c r="BH13" s="25">
        <v>50</v>
      </c>
      <c r="BM13" t="s">
        <v>1761</v>
      </c>
    </row>
    <row r="14" spans="1:65" ht="15.75" x14ac:dyDescent="0.3">
      <c r="B14" s="16">
        <v>12</v>
      </c>
      <c r="C14" s="16"/>
      <c r="D14" s="16" t="s">
        <v>302</v>
      </c>
      <c r="E14" s="16" t="s">
        <v>23</v>
      </c>
      <c r="F14" s="16">
        <f t="shared" si="0"/>
        <v>3</v>
      </c>
      <c r="G14" s="19" t="s">
        <v>26</v>
      </c>
      <c r="H14" s="3" t="s">
        <v>27</v>
      </c>
      <c r="I14" s="3">
        <v>1</v>
      </c>
      <c r="J14" s="16">
        <v>0</v>
      </c>
      <c r="K14" s="16">
        <v>4</v>
      </c>
      <c r="L14" s="16">
        <f>[1]武器表!$I14</f>
        <v>73</v>
      </c>
      <c r="M14" s="28">
        <v>0</v>
      </c>
      <c r="N14" s="28">
        <v>0</v>
      </c>
      <c r="O14" s="16">
        <v>19</v>
      </c>
      <c r="P14" s="28">
        <v>0</v>
      </c>
      <c r="Q14" s="28">
        <v>0</v>
      </c>
      <c r="R14" s="28">
        <v>0</v>
      </c>
      <c r="S14" s="28">
        <v>0</v>
      </c>
      <c r="T14" s="29">
        <v>0</v>
      </c>
      <c r="U14" s="29">
        <v>0</v>
      </c>
      <c r="V14" s="29">
        <v>0</v>
      </c>
      <c r="W14" s="20">
        <v>0.11800000000000001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9">
        <v>0</v>
      </c>
      <c r="AE14" s="29">
        <v>0</v>
      </c>
      <c r="AF14" s="20">
        <v>9.4400000000000012E-2</v>
      </c>
      <c r="AG14" s="29">
        <v>0</v>
      </c>
      <c r="AH14" s="29">
        <v>0</v>
      </c>
      <c r="AJ14" s="24" t="s">
        <v>282</v>
      </c>
      <c r="AK14" s="23">
        <v>10</v>
      </c>
      <c r="AL14" s="15" t="s">
        <v>68</v>
      </c>
      <c r="AM14" s="25">
        <v>0</v>
      </c>
      <c r="AN14" s="25">
        <v>0</v>
      </c>
      <c r="AO14" s="25">
        <v>200</v>
      </c>
      <c r="AP14" s="25">
        <v>0</v>
      </c>
      <c r="AQ14" s="25">
        <v>20</v>
      </c>
      <c r="AR14" s="25">
        <v>40</v>
      </c>
      <c r="AS14" s="25">
        <v>40</v>
      </c>
      <c r="AT14" s="25">
        <v>40</v>
      </c>
      <c r="AU14" s="25">
        <v>40</v>
      </c>
      <c r="AV14" s="25">
        <v>40</v>
      </c>
      <c r="AW14" s="25">
        <v>300</v>
      </c>
      <c r="AX14" s="25">
        <v>10</v>
      </c>
      <c r="AY14" s="25">
        <v>10</v>
      </c>
      <c r="AZ14" s="25">
        <v>10</v>
      </c>
      <c r="BA14" s="25">
        <v>10</v>
      </c>
      <c r="BB14" s="25">
        <v>10</v>
      </c>
      <c r="BC14" s="25">
        <v>10</v>
      </c>
      <c r="BD14" s="25">
        <v>50</v>
      </c>
      <c r="BE14" s="25">
        <v>50</v>
      </c>
      <c r="BF14" s="25">
        <v>50</v>
      </c>
      <c r="BG14" s="25">
        <v>50</v>
      </c>
      <c r="BH14" s="25">
        <v>50</v>
      </c>
      <c r="BM14" t="s">
        <v>1762</v>
      </c>
    </row>
    <row r="15" spans="1:65" ht="15.75" x14ac:dyDescent="0.3">
      <c r="B15" s="16">
        <v>13</v>
      </c>
      <c r="C15" s="16"/>
      <c r="D15" s="16" t="s">
        <v>230</v>
      </c>
      <c r="E15" s="16" t="s">
        <v>23</v>
      </c>
      <c r="F15" s="16">
        <f t="shared" si="0"/>
        <v>3</v>
      </c>
      <c r="G15" s="19" t="s">
        <v>26</v>
      </c>
      <c r="H15" s="3" t="s">
        <v>27</v>
      </c>
      <c r="I15" s="3">
        <v>1</v>
      </c>
      <c r="J15" s="16">
        <v>0</v>
      </c>
      <c r="K15" s="16">
        <v>5</v>
      </c>
      <c r="L15" s="16">
        <f>[1]武器表!$I15</f>
        <v>91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9">
        <v>0</v>
      </c>
      <c r="U15" s="29">
        <v>0</v>
      </c>
      <c r="V15" s="29">
        <v>0</v>
      </c>
      <c r="W15" s="20">
        <v>0.14733333333333332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16">
        <v>12</v>
      </c>
      <c r="AD15" s="29">
        <v>0</v>
      </c>
      <c r="AE15" s="20">
        <v>0.11786666666666666</v>
      </c>
      <c r="AF15" s="29">
        <v>0</v>
      </c>
      <c r="AG15" s="29">
        <v>0</v>
      </c>
      <c r="AH15" s="29">
        <v>0</v>
      </c>
      <c r="AJ15" s="24" t="s">
        <v>277</v>
      </c>
      <c r="AK15" s="23">
        <v>11</v>
      </c>
      <c r="AL15" s="15" t="s">
        <v>69</v>
      </c>
      <c r="AM15" s="25">
        <v>0</v>
      </c>
      <c r="AN15" s="25">
        <v>0</v>
      </c>
      <c r="AO15" s="25">
        <v>300</v>
      </c>
      <c r="AP15" s="25">
        <v>0</v>
      </c>
      <c r="AQ15" s="25">
        <v>20</v>
      </c>
      <c r="AR15" s="25">
        <v>40</v>
      </c>
      <c r="AS15" s="25">
        <v>40</v>
      </c>
      <c r="AT15" s="25">
        <v>40</v>
      </c>
      <c r="AU15" s="25">
        <v>40</v>
      </c>
      <c r="AV15" s="25">
        <v>40</v>
      </c>
      <c r="AW15" s="25">
        <v>300</v>
      </c>
      <c r="AX15" s="25">
        <v>10</v>
      </c>
      <c r="AY15" s="25">
        <v>10</v>
      </c>
      <c r="AZ15" s="25">
        <v>10</v>
      </c>
      <c r="BA15" s="25">
        <v>10</v>
      </c>
      <c r="BB15" s="25">
        <v>10</v>
      </c>
      <c r="BC15" s="25">
        <v>10</v>
      </c>
      <c r="BD15" s="25">
        <v>50</v>
      </c>
      <c r="BE15" s="25">
        <v>50</v>
      </c>
      <c r="BF15" s="25">
        <v>50</v>
      </c>
      <c r="BG15" s="25">
        <v>50</v>
      </c>
      <c r="BH15" s="25">
        <v>50</v>
      </c>
      <c r="BM15" t="s">
        <v>1763</v>
      </c>
    </row>
    <row r="16" spans="1:65" ht="15.75" x14ac:dyDescent="0.3">
      <c r="B16" s="16">
        <v>14</v>
      </c>
      <c r="C16" s="16"/>
      <c r="D16" s="16" t="s">
        <v>303</v>
      </c>
      <c r="E16" s="16" t="s">
        <v>23</v>
      </c>
      <c r="F16" s="16">
        <f t="shared" si="0"/>
        <v>3</v>
      </c>
      <c r="G16" s="19" t="s">
        <v>26</v>
      </c>
      <c r="H16" s="3" t="s">
        <v>27</v>
      </c>
      <c r="I16" s="3">
        <v>1</v>
      </c>
      <c r="J16" s="16">
        <v>0</v>
      </c>
      <c r="K16" s="16">
        <v>6</v>
      </c>
      <c r="L16" s="16">
        <f>[1]武器表!$I16</f>
        <v>109</v>
      </c>
      <c r="M16" s="28">
        <v>0</v>
      </c>
      <c r="N16" s="28">
        <v>0</v>
      </c>
      <c r="O16" s="16">
        <v>29</v>
      </c>
      <c r="P16" s="28">
        <v>0</v>
      </c>
      <c r="Q16" s="28">
        <v>0</v>
      </c>
      <c r="R16" s="28">
        <v>0</v>
      </c>
      <c r="S16" s="28">
        <v>0</v>
      </c>
      <c r="T16" s="29">
        <v>0</v>
      </c>
      <c r="U16" s="29">
        <v>0</v>
      </c>
      <c r="V16" s="29">
        <v>0</v>
      </c>
      <c r="W16" s="20">
        <v>0.17666666666666667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  <c r="AD16" s="29">
        <v>0</v>
      </c>
      <c r="AE16" s="29">
        <v>0</v>
      </c>
      <c r="AF16" s="29">
        <v>0</v>
      </c>
      <c r="AG16" s="20">
        <v>0.14133333333333334</v>
      </c>
      <c r="AH16" s="29">
        <v>0</v>
      </c>
      <c r="AJ16" s="24" t="s">
        <v>279</v>
      </c>
      <c r="AK16" s="23">
        <v>12</v>
      </c>
      <c r="AL16" s="15" t="s">
        <v>70</v>
      </c>
      <c r="AM16" s="25">
        <v>0</v>
      </c>
      <c r="AN16" s="25">
        <v>0</v>
      </c>
      <c r="AO16" s="25">
        <v>100</v>
      </c>
      <c r="AP16" s="25">
        <v>0</v>
      </c>
      <c r="AQ16" s="25">
        <v>200</v>
      </c>
      <c r="AR16" s="25">
        <v>40</v>
      </c>
      <c r="AS16" s="25">
        <v>40</v>
      </c>
      <c r="AT16" s="25">
        <v>40</v>
      </c>
      <c r="AU16" s="25">
        <v>40</v>
      </c>
      <c r="AV16" s="25">
        <v>40</v>
      </c>
      <c r="AW16" s="25">
        <v>300</v>
      </c>
      <c r="AX16" s="25">
        <v>10</v>
      </c>
      <c r="AY16" s="25">
        <v>10</v>
      </c>
      <c r="AZ16" s="25">
        <v>10</v>
      </c>
      <c r="BA16" s="25">
        <v>10</v>
      </c>
      <c r="BB16" s="25">
        <v>10</v>
      </c>
      <c r="BC16" s="25">
        <v>10</v>
      </c>
      <c r="BD16" s="25">
        <v>50</v>
      </c>
      <c r="BE16" s="25">
        <v>50</v>
      </c>
      <c r="BF16" s="25">
        <v>50</v>
      </c>
      <c r="BG16" s="25">
        <v>50</v>
      </c>
      <c r="BH16" s="25">
        <v>50</v>
      </c>
      <c r="BM16" t="s">
        <v>1764</v>
      </c>
    </row>
    <row r="17" spans="2:65" ht="15.75" x14ac:dyDescent="0.3">
      <c r="B17" s="16">
        <v>15</v>
      </c>
      <c r="C17" s="16"/>
      <c r="D17" s="16" t="s">
        <v>304</v>
      </c>
      <c r="E17" s="16" t="s">
        <v>23</v>
      </c>
      <c r="F17" s="16">
        <f t="shared" si="0"/>
        <v>4</v>
      </c>
      <c r="G17" s="19" t="s">
        <v>26</v>
      </c>
      <c r="H17" s="3" t="s">
        <v>27</v>
      </c>
      <c r="I17" s="3">
        <v>1</v>
      </c>
      <c r="J17" s="16">
        <v>0</v>
      </c>
      <c r="K17" s="16">
        <v>7</v>
      </c>
      <c r="L17" s="16">
        <f>[1]武器表!$I17</f>
        <v>128</v>
      </c>
      <c r="M17" s="28">
        <v>0</v>
      </c>
      <c r="N17" s="28">
        <v>0</v>
      </c>
      <c r="O17" s="16">
        <v>33</v>
      </c>
      <c r="P17" s="28">
        <v>0</v>
      </c>
      <c r="Q17" s="28">
        <v>0</v>
      </c>
      <c r="R17" s="28">
        <v>0</v>
      </c>
      <c r="S17" s="28">
        <v>0</v>
      </c>
      <c r="T17" s="20">
        <v>8.5000000000000006E-2</v>
      </c>
      <c r="U17" s="29">
        <v>0</v>
      </c>
      <c r="V17" s="29">
        <v>0</v>
      </c>
      <c r="W17" s="20">
        <v>0.20600000000000002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0</v>
      </c>
      <c r="AD17" s="29">
        <v>0</v>
      </c>
      <c r="AE17" s="29">
        <v>0</v>
      </c>
      <c r="AF17" s="29">
        <v>0</v>
      </c>
      <c r="AG17" s="20">
        <v>0.16480000000000003</v>
      </c>
      <c r="AH17" s="29">
        <v>0</v>
      </c>
      <c r="AJ17" s="24" t="s">
        <v>278</v>
      </c>
      <c r="AK17" s="23">
        <v>13</v>
      </c>
      <c r="AL17" s="15" t="s">
        <v>71</v>
      </c>
      <c r="AM17" s="25">
        <v>0</v>
      </c>
      <c r="AN17" s="25">
        <v>0</v>
      </c>
      <c r="AO17" s="25">
        <v>100</v>
      </c>
      <c r="AP17" s="25">
        <v>0</v>
      </c>
      <c r="AQ17" s="25">
        <v>100</v>
      </c>
      <c r="AR17" s="25">
        <v>20</v>
      </c>
      <c r="AS17" s="25">
        <v>20</v>
      </c>
      <c r="AT17" s="25">
        <v>20</v>
      </c>
      <c r="AU17" s="25">
        <v>20</v>
      </c>
      <c r="AV17" s="25">
        <v>20</v>
      </c>
      <c r="AW17" s="25">
        <v>300</v>
      </c>
      <c r="AX17" s="25">
        <v>10</v>
      </c>
      <c r="AY17" s="25">
        <v>10</v>
      </c>
      <c r="AZ17" s="25">
        <v>10</v>
      </c>
      <c r="BA17" s="25">
        <v>10</v>
      </c>
      <c r="BB17" s="25">
        <v>10</v>
      </c>
      <c r="BC17" s="25">
        <v>10</v>
      </c>
      <c r="BD17" s="25">
        <v>50</v>
      </c>
      <c r="BE17" s="25">
        <v>50</v>
      </c>
      <c r="BF17" s="25">
        <v>50</v>
      </c>
      <c r="BG17" s="25">
        <v>50</v>
      </c>
      <c r="BH17" s="25">
        <v>50</v>
      </c>
      <c r="BM17" t="s">
        <v>1765</v>
      </c>
    </row>
    <row r="18" spans="2:65" ht="15.75" x14ac:dyDescent="0.3">
      <c r="B18" s="16">
        <v>16</v>
      </c>
      <c r="C18" s="16"/>
      <c r="D18" s="16" t="s">
        <v>305</v>
      </c>
      <c r="E18" s="16" t="s">
        <v>23</v>
      </c>
      <c r="F18" s="16">
        <f t="shared" si="0"/>
        <v>4</v>
      </c>
      <c r="G18" s="19" t="s">
        <v>26</v>
      </c>
      <c r="H18" s="3" t="s">
        <v>27</v>
      </c>
      <c r="I18" s="3">
        <v>1</v>
      </c>
      <c r="J18" s="16">
        <v>0</v>
      </c>
      <c r="K18" s="16">
        <v>8</v>
      </c>
      <c r="L18" s="16">
        <f>[1]武器表!$I18</f>
        <v>146</v>
      </c>
      <c r="M18" s="28">
        <v>0</v>
      </c>
      <c r="N18" s="28">
        <v>0</v>
      </c>
      <c r="O18" s="16">
        <v>38</v>
      </c>
      <c r="P18" s="28">
        <v>0</v>
      </c>
      <c r="Q18" s="28">
        <v>0</v>
      </c>
      <c r="R18" s="16">
        <v>19</v>
      </c>
      <c r="S18" s="28">
        <v>0</v>
      </c>
      <c r="T18" s="29">
        <v>0</v>
      </c>
      <c r="U18" s="29">
        <v>0</v>
      </c>
      <c r="V18" s="20">
        <v>3.1666666666666662E-2</v>
      </c>
      <c r="W18" s="20">
        <v>0.23533333333333334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J18" s="24" t="s">
        <v>280</v>
      </c>
      <c r="AK18" s="23">
        <v>14</v>
      </c>
      <c r="AL18" s="15" t="s">
        <v>72</v>
      </c>
      <c r="AM18" s="25">
        <v>0</v>
      </c>
      <c r="AN18" s="25">
        <v>0</v>
      </c>
      <c r="AO18" s="25">
        <v>20</v>
      </c>
      <c r="AP18" s="25">
        <v>0</v>
      </c>
      <c r="AQ18" s="25">
        <v>200</v>
      </c>
      <c r="AR18" s="25">
        <v>200</v>
      </c>
      <c r="AS18" s="25">
        <v>60</v>
      </c>
      <c r="AT18" s="25">
        <v>60</v>
      </c>
      <c r="AU18" s="25">
        <v>20</v>
      </c>
      <c r="AV18" s="25">
        <v>60</v>
      </c>
      <c r="AW18" s="25">
        <v>300</v>
      </c>
      <c r="AX18" s="25">
        <v>10</v>
      </c>
      <c r="AY18" s="25">
        <v>10</v>
      </c>
      <c r="AZ18" s="25">
        <v>10</v>
      </c>
      <c r="BA18" s="25">
        <v>10</v>
      </c>
      <c r="BB18" s="25">
        <v>10</v>
      </c>
      <c r="BC18" s="25">
        <v>10</v>
      </c>
      <c r="BD18" s="25">
        <v>50</v>
      </c>
      <c r="BE18" s="25">
        <v>50</v>
      </c>
      <c r="BF18" s="25">
        <v>50</v>
      </c>
      <c r="BG18" s="25">
        <v>50</v>
      </c>
      <c r="BH18" s="25">
        <v>50</v>
      </c>
      <c r="BM18" t="s">
        <v>1766</v>
      </c>
    </row>
    <row r="19" spans="2:65" ht="15.75" x14ac:dyDescent="0.3">
      <c r="B19" s="16">
        <v>17</v>
      </c>
      <c r="C19" s="16"/>
      <c r="D19" s="16" t="s">
        <v>306</v>
      </c>
      <c r="E19" s="16" t="s">
        <v>24</v>
      </c>
      <c r="F19" s="16">
        <f t="shared" si="0"/>
        <v>1</v>
      </c>
      <c r="G19" s="19" t="s">
        <v>26</v>
      </c>
      <c r="H19" s="3" t="s">
        <v>27</v>
      </c>
      <c r="I19" s="3">
        <v>1</v>
      </c>
      <c r="J19" s="16">
        <v>0</v>
      </c>
      <c r="K19" s="16">
        <v>1</v>
      </c>
      <c r="L19" s="16">
        <f>[1]武器表!$I19</f>
        <v>20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9">
        <v>0</v>
      </c>
      <c r="U19" s="29">
        <v>0</v>
      </c>
      <c r="V19" s="29">
        <v>0</v>
      </c>
      <c r="W19" s="29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0">
        <v>6.4000000000000001E-2</v>
      </c>
      <c r="AE19" s="29">
        <v>0</v>
      </c>
      <c r="AF19" s="29">
        <v>0</v>
      </c>
      <c r="AG19" s="29">
        <v>0</v>
      </c>
      <c r="AH19" s="29">
        <v>0</v>
      </c>
      <c r="AJ19" s="24" t="s">
        <v>281</v>
      </c>
      <c r="AK19" s="23">
        <v>15</v>
      </c>
      <c r="AL19" s="15" t="s">
        <v>73</v>
      </c>
      <c r="AM19" s="25">
        <v>0</v>
      </c>
      <c r="AN19" s="25">
        <v>0</v>
      </c>
      <c r="AO19" s="25">
        <v>150</v>
      </c>
      <c r="AP19" s="25">
        <v>0</v>
      </c>
      <c r="AQ19" s="25">
        <v>50</v>
      </c>
      <c r="AR19" s="25">
        <v>200</v>
      </c>
      <c r="AS19" s="25">
        <v>50</v>
      </c>
      <c r="AT19" s="25">
        <v>80</v>
      </c>
      <c r="AU19" s="25">
        <v>40</v>
      </c>
      <c r="AV19" s="25">
        <v>80</v>
      </c>
      <c r="AW19" s="25">
        <v>300</v>
      </c>
      <c r="AX19" s="25">
        <v>10</v>
      </c>
      <c r="AY19" s="25">
        <v>10</v>
      </c>
      <c r="AZ19" s="25">
        <v>10</v>
      </c>
      <c r="BA19" s="25">
        <v>10</v>
      </c>
      <c r="BB19" s="25">
        <v>10</v>
      </c>
      <c r="BC19" s="25">
        <v>10</v>
      </c>
      <c r="BD19" s="25">
        <v>50</v>
      </c>
      <c r="BE19" s="25">
        <v>50</v>
      </c>
      <c r="BF19" s="25">
        <v>50</v>
      </c>
      <c r="BG19" s="25">
        <v>50</v>
      </c>
      <c r="BH19" s="25">
        <v>50</v>
      </c>
      <c r="BM19" t="s">
        <v>1767</v>
      </c>
    </row>
    <row r="20" spans="2:65" ht="15.75" x14ac:dyDescent="0.3">
      <c r="B20" s="16">
        <v>18</v>
      </c>
      <c r="C20" s="16"/>
      <c r="D20" s="16" t="s">
        <v>307</v>
      </c>
      <c r="E20" s="16" t="s">
        <v>24</v>
      </c>
      <c r="F20" s="16">
        <f t="shared" si="0"/>
        <v>1</v>
      </c>
      <c r="G20" s="19" t="s">
        <v>26</v>
      </c>
      <c r="H20" s="3" t="s">
        <v>27</v>
      </c>
      <c r="I20" s="3">
        <v>1</v>
      </c>
      <c r="J20" s="16">
        <v>0</v>
      </c>
      <c r="K20" s="16">
        <v>2</v>
      </c>
      <c r="L20" s="16">
        <f>[1]武器表!$I20</f>
        <v>40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9">
        <v>0</v>
      </c>
      <c r="U20" s="29">
        <v>0</v>
      </c>
      <c r="V20" s="29">
        <v>0</v>
      </c>
      <c r="W20" s="20">
        <v>0.08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J20" s="24" t="s">
        <v>282</v>
      </c>
      <c r="AK20" s="23">
        <v>16</v>
      </c>
      <c r="AL20" s="15" t="s">
        <v>74</v>
      </c>
      <c r="AM20" s="25">
        <v>0</v>
      </c>
      <c r="AN20" s="25">
        <v>0</v>
      </c>
      <c r="AO20" s="25">
        <v>100</v>
      </c>
      <c r="AP20" s="25">
        <v>0</v>
      </c>
      <c r="AQ20" s="25">
        <v>20</v>
      </c>
      <c r="AR20" s="25">
        <v>100</v>
      </c>
      <c r="AS20" s="25">
        <v>50</v>
      </c>
      <c r="AT20" s="25">
        <v>50</v>
      </c>
      <c r="AU20" s="25">
        <v>50</v>
      </c>
      <c r="AV20" s="25">
        <v>50</v>
      </c>
      <c r="AW20" s="25">
        <v>300</v>
      </c>
      <c r="AX20" s="25">
        <v>10</v>
      </c>
      <c r="AY20" s="25">
        <v>10</v>
      </c>
      <c r="AZ20" s="25">
        <v>10</v>
      </c>
      <c r="BA20" s="25">
        <v>10</v>
      </c>
      <c r="BB20" s="25">
        <v>10</v>
      </c>
      <c r="BC20" s="25">
        <v>10</v>
      </c>
      <c r="BD20" s="25">
        <v>50</v>
      </c>
      <c r="BE20" s="25">
        <v>50</v>
      </c>
      <c r="BF20" s="25">
        <v>50</v>
      </c>
      <c r="BG20" s="25">
        <v>50</v>
      </c>
      <c r="BH20" s="25">
        <v>50</v>
      </c>
      <c r="BM20" t="s">
        <v>1768</v>
      </c>
    </row>
    <row r="21" spans="2:65" ht="15.75" x14ac:dyDescent="0.3">
      <c r="B21" s="16">
        <v>19</v>
      </c>
      <c r="C21" s="16"/>
      <c r="D21" s="16" t="s">
        <v>308</v>
      </c>
      <c r="E21" s="16" t="s">
        <v>24</v>
      </c>
      <c r="F21" s="16">
        <f t="shared" si="0"/>
        <v>1</v>
      </c>
      <c r="G21" s="19" t="s">
        <v>26</v>
      </c>
      <c r="H21" s="3" t="s">
        <v>27</v>
      </c>
      <c r="I21" s="3">
        <v>1</v>
      </c>
      <c r="J21" s="16">
        <v>0</v>
      </c>
      <c r="K21" s="16">
        <v>3</v>
      </c>
      <c r="L21" s="16">
        <f>[1]武器表!$I21</f>
        <v>59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9">
        <v>0</v>
      </c>
      <c r="U21" s="29">
        <v>0</v>
      </c>
      <c r="V21" s="29">
        <v>0</v>
      </c>
      <c r="W21" s="20">
        <v>0.08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  <c r="AD21" s="29">
        <v>0</v>
      </c>
      <c r="AE21" s="29">
        <v>0</v>
      </c>
      <c r="AF21" s="29">
        <v>0</v>
      </c>
      <c r="AG21" s="29">
        <v>0</v>
      </c>
      <c r="AH21" s="29">
        <v>0</v>
      </c>
      <c r="AJ21" s="24" t="s">
        <v>280</v>
      </c>
      <c r="AK21" s="23">
        <v>17</v>
      </c>
      <c r="AL21" s="15" t="s">
        <v>75</v>
      </c>
      <c r="AM21" s="25">
        <v>0</v>
      </c>
      <c r="AN21" s="25">
        <v>0</v>
      </c>
      <c r="AO21" s="25">
        <v>50</v>
      </c>
      <c r="AP21" s="25">
        <v>0</v>
      </c>
      <c r="AQ21" s="25">
        <v>50</v>
      </c>
      <c r="AR21" s="25">
        <v>50</v>
      </c>
      <c r="AS21" s="25">
        <v>50</v>
      </c>
      <c r="AT21" s="25">
        <v>50</v>
      </c>
      <c r="AU21" s="25">
        <v>50</v>
      </c>
      <c r="AV21" s="25">
        <v>50</v>
      </c>
      <c r="AW21" s="25">
        <v>300</v>
      </c>
      <c r="AX21" s="25">
        <v>10</v>
      </c>
      <c r="AY21" s="25">
        <v>10</v>
      </c>
      <c r="AZ21" s="25">
        <v>10</v>
      </c>
      <c r="BA21" s="25">
        <v>10</v>
      </c>
      <c r="BB21" s="25">
        <v>10</v>
      </c>
      <c r="BC21" s="25">
        <v>10</v>
      </c>
      <c r="BD21" s="25">
        <v>50</v>
      </c>
      <c r="BE21" s="25">
        <v>50</v>
      </c>
      <c r="BF21" s="25">
        <v>50</v>
      </c>
      <c r="BG21" s="25">
        <v>50</v>
      </c>
      <c r="BH21" s="25">
        <v>50</v>
      </c>
      <c r="BM21" t="s">
        <v>1769</v>
      </c>
    </row>
    <row r="22" spans="2:65" ht="15.75" x14ac:dyDescent="0.3">
      <c r="B22" s="16">
        <v>20</v>
      </c>
      <c r="C22" s="16"/>
      <c r="D22" s="16" t="s">
        <v>309</v>
      </c>
      <c r="E22" s="16" t="s">
        <v>24</v>
      </c>
      <c r="F22" s="16">
        <f t="shared" si="0"/>
        <v>1</v>
      </c>
      <c r="G22" s="19" t="s">
        <v>26</v>
      </c>
      <c r="H22" s="3" t="s">
        <v>27</v>
      </c>
      <c r="I22" s="3">
        <v>1</v>
      </c>
      <c r="J22" s="16">
        <v>0</v>
      </c>
      <c r="K22" s="16">
        <v>4</v>
      </c>
      <c r="L22" s="16">
        <f>[1]武器表!$I22</f>
        <v>79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9">
        <v>0</v>
      </c>
      <c r="U22" s="29">
        <v>0</v>
      </c>
      <c r="V22" s="29">
        <v>0</v>
      </c>
      <c r="W22" s="29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9">
        <v>0</v>
      </c>
      <c r="AE22" s="20">
        <v>6.5066666666666662E-2</v>
      </c>
      <c r="AF22" s="29">
        <v>0</v>
      </c>
      <c r="AG22" s="29">
        <v>0</v>
      </c>
      <c r="AH22" s="29">
        <v>0</v>
      </c>
      <c r="AJ22" s="24" t="s">
        <v>279</v>
      </c>
      <c r="AK22" s="23">
        <v>18</v>
      </c>
      <c r="AL22" s="15" t="s">
        <v>76</v>
      </c>
      <c r="AM22" s="25">
        <v>0</v>
      </c>
      <c r="AN22" s="25">
        <v>0</v>
      </c>
      <c r="AO22" s="25">
        <v>20</v>
      </c>
      <c r="AP22" s="25">
        <v>0</v>
      </c>
      <c r="AQ22" s="25">
        <v>300</v>
      </c>
      <c r="AR22" s="25">
        <v>100</v>
      </c>
      <c r="AS22" s="25">
        <v>100</v>
      </c>
      <c r="AT22" s="25">
        <v>20</v>
      </c>
      <c r="AU22" s="25">
        <v>20</v>
      </c>
      <c r="AV22" s="25">
        <v>20</v>
      </c>
      <c r="AW22" s="25">
        <v>300</v>
      </c>
      <c r="AX22" s="25">
        <v>10</v>
      </c>
      <c r="AY22" s="25">
        <v>10</v>
      </c>
      <c r="AZ22" s="25">
        <v>10</v>
      </c>
      <c r="BA22" s="25">
        <v>10</v>
      </c>
      <c r="BB22" s="25">
        <v>10</v>
      </c>
      <c r="BC22" s="25">
        <v>10</v>
      </c>
      <c r="BD22" s="25">
        <v>50</v>
      </c>
      <c r="BE22" s="25">
        <v>50</v>
      </c>
      <c r="BF22" s="25">
        <v>50</v>
      </c>
      <c r="BG22" s="25">
        <v>50</v>
      </c>
      <c r="BH22" s="25">
        <v>50</v>
      </c>
      <c r="BM22" t="s">
        <v>1770</v>
      </c>
    </row>
    <row r="23" spans="2:65" ht="15.75" x14ac:dyDescent="0.3">
      <c r="B23" s="16">
        <v>21</v>
      </c>
      <c r="C23" s="16"/>
      <c r="D23" s="16" t="s">
        <v>310</v>
      </c>
      <c r="E23" s="16" t="s">
        <v>24</v>
      </c>
      <c r="F23" s="16">
        <f t="shared" si="0"/>
        <v>2</v>
      </c>
      <c r="G23" s="19" t="s">
        <v>26</v>
      </c>
      <c r="H23" s="3" t="s">
        <v>27</v>
      </c>
      <c r="I23" s="3">
        <v>1</v>
      </c>
      <c r="J23" s="16">
        <v>0</v>
      </c>
      <c r="K23" s="16">
        <v>5</v>
      </c>
      <c r="L23" s="16">
        <f>[1]武器表!$I23</f>
        <v>99</v>
      </c>
      <c r="M23" s="28">
        <v>0</v>
      </c>
      <c r="N23" s="28">
        <v>0</v>
      </c>
      <c r="O23" s="16">
        <v>10</v>
      </c>
      <c r="P23" s="28">
        <v>0</v>
      </c>
      <c r="Q23" s="28">
        <v>0</v>
      </c>
      <c r="R23" s="28">
        <v>0</v>
      </c>
      <c r="S23" s="28">
        <v>0</v>
      </c>
      <c r="T23" s="29">
        <v>0</v>
      </c>
      <c r="U23" s="20">
        <v>1.2500000000000001E-2</v>
      </c>
      <c r="V23" s="29">
        <v>0</v>
      </c>
      <c r="W23" s="29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  <c r="AD23" s="29">
        <v>0</v>
      </c>
      <c r="AE23" s="29">
        <v>0</v>
      </c>
      <c r="AF23" s="29">
        <v>0</v>
      </c>
      <c r="AG23" s="29">
        <v>0</v>
      </c>
      <c r="AH23" s="29">
        <v>0</v>
      </c>
      <c r="AJ23" s="24" t="s">
        <v>280</v>
      </c>
      <c r="AK23" s="23">
        <v>19</v>
      </c>
      <c r="AL23" s="15" t="s">
        <v>77</v>
      </c>
      <c r="AM23" s="25">
        <v>0</v>
      </c>
      <c r="AN23" s="25">
        <v>0</v>
      </c>
      <c r="AO23" s="25">
        <v>200</v>
      </c>
      <c r="AP23" s="25">
        <v>0</v>
      </c>
      <c r="AQ23" s="25">
        <v>20</v>
      </c>
      <c r="AR23" s="25">
        <v>50</v>
      </c>
      <c r="AS23" s="25">
        <v>50</v>
      </c>
      <c r="AT23" s="25">
        <v>50</v>
      </c>
      <c r="AU23" s="25">
        <v>50</v>
      </c>
      <c r="AV23" s="25">
        <v>50</v>
      </c>
      <c r="AW23" s="25">
        <v>300</v>
      </c>
      <c r="AX23" s="25">
        <v>10</v>
      </c>
      <c r="AY23" s="25">
        <v>10</v>
      </c>
      <c r="AZ23" s="25">
        <v>10</v>
      </c>
      <c r="BA23" s="25">
        <v>10</v>
      </c>
      <c r="BB23" s="25">
        <v>10</v>
      </c>
      <c r="BC23" s="25">
        <v>10</v>
      </c>
      <c r="BD23" s="25">
        <v>50</v>
      </c>
      <c r="BE23" s="25">
        <v>50</v>
      </c>
      <c r="BF23" s="25">
        <v>50</v>
      </c>
      <c r="BG23" s="25">
        <v>50</v>
      </c>
      <c r="BH23" s="25">
        <v>50</v>
      </c>
      <c r="BM23" t="s">
        <v>1771</v>
      </c>
    </row>
    <row r="24" spans="2:65" ht="15.75" x14ac:dyDescent="0.3">
      <c r="B24" s="16">
        <v>22</v>
      </c>
      <c r="C24" s="16"/>
      <c r="D24" s="16" t="s">
        <v>311</v>
      </c>
      <c r="E24" s="16" t="s">
        <v>24</v>
      </c>
      <c r="F24" s="16">
        <f t="shared" si="0"/>
        <v>2</v>
      </c>
      <c r="G24" s="19" t="s">
        <v>26</v>
      </c>
      <c r="H24" s="3" t="s">
        <v>27</v>
      </c>
      <c r="I24" s="3">
        <v>1</v>
      </c>
      <c r="J24" s="16">
        <v>0</v>
      </c>
      <c r="K24" s="16">
        <v>6</v>
      </c>
      <c r="L24" s="16">
        <f>[1]武器表!$I24</f>
        <v>119</v>
      </c>
      <c r="M24" s="28">
        <v>0</v>
      </c>
      <c r="N24" s="28">
        <v>0</v>
      </c>
      <c r="O24" s="16">
        <v>12</v>
      </c>
      <c r="P24" s="28">
        <v>0</v>
      </c>
      <c r="Q24" s="28">
        <v>0</v>
      </c>
      <c r="R24" s="28">
        <v>0</v>
      </c>
      <c r="S24" s="28">
        <v>0</v>
      </c>
      <c r="T24" s="29">
        <v>0</v>
      </c>
      <c r="U24" s="29">
        <v>0</v>
      </c>
      <c r="V24" s="29">
        <v>0</v>
      </c>
      <c r="W24" s="20">
        <v>0.12266666666666667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J24" s="24" t="s">
        <v>277</v>
      </c>
      <c r="AK24" s="23">
        <v>20</v>
      </c>
      <c r="AL24" s="15" t="s">
        <v>78</v>
      </c>
      <c r="AM24" s="25">
        <v>0</v>
      </c>
      <c r="AN24" s="25">
        <v>0</v>
      </c>
      <c r="AO24" s="25">
        <v>50</v>
      </c>
      <c r="AP24" s="25">
        <v>0</v>
      </c>
      <c r="AQ24" s="25">
        <v>50</v>
      </c>
      <c r="AR24" s="25">
        <v>50</v>
      </c>
      <c r="AS24" s="25">
        <v>50</v>
      </c>
      <c r="AT24" s="25">
        <v>50</v>
      </c>
      <c r="AU24" s="25">
        <v>50</v>
      </c>
      <c r="AV24" s="25">
        <v>50</v>
      </c>
      <c r="AW24" s="25">
        <v>300</v>
      </c>
      <c r="AX24" s="25">
        <v>10</v>
      </c>
      <c r="AY24" s="25">
        <v>10</v>
      </c>
      <c r="AZ24" s="25">
        <v>10</v>
      </c>
      <c r="BA24" s="25">
        <v>10</v>
      </c>
      <c r="BB24" s="25">
        <v>10</v>
      </c>
      <c r="BC24" s="25">
        <v>10</v>
      </c>
      <c r="BD24" s="25">
        <v>50</v>
      </c>
      <c r="BE24" s="25">
        <v>50</v>
      </c>
      <c r="BF24" s="25">
        <v>50</v>
      </c>
      <c r="BG24" s="25">
        <v>50</v>
      </c>
      <c r="BH24" s="25">
        <v>50</v>
      </c>
      <c r="BM24" t="s">
        <v>1772</v>
      </c>
    </row>
    <row r="25" spans="2:65" ht="14.25" x14ac:dyDescent="0.2">
      <c r="B25" s="16">
        <v>23</v>
      </c>
      <c r="C25" s="16"/>
      <c r="D25" s="16" t="s">
        <v>312</v>
      </c>
      <c r="E25" s="16" t="s">
        <v>24</v>
      </c>
      <c r="F25" s="16">
        <f t="shared" si="0"/>
        <v>2</v>
      </c>
      <c r="G25" s="19" t="s">
        <v>26</v>
      </c>
      <c r="H25" s="3" t="s">
        <v>27</v>
      </c>
      <c r="I25" s="3">
        <v>1</v>
      </c>
      <c r="J25" s="16">
        <v>0</v>
      </c>
      <c r="K25" s="16">
        <v>7</v>
      </c>
      <c r="L25" s="16">
        <f>[1]武器表!$I25</f>
        <v>139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9">
        <v>0</v>
      </c>
      <c r="U25" s="29">
        <v>0</v>
      </c>
      <c r="V25" s="20">
        <v>1.1666666666666667E-2</v>
      </c>
      <c r="W25" s="20">
        <v>0.14333333333333334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9">
        <v>0</v>
      </c>
      <c r="AE25" s="29">
        <v>0</v>
      </c>
      <c r="AF25" s="29">
        <v>0</v>
      </c>
      <c r="AG25" s="29">
        <v>0</v>
      </c>
      <c r="AH25" s="29">
        <v>0</v>
      </c>
      <c r="AJ25" s="22"/>
      <c r="AK25" s="22"/>
      <c r="BM25" t="s">
        <v>1773</v>
      </c>
    </row>
    <row r="26" spans="2:65" ht="14.25" x14ac:dyDescent="0.2">
      <c r="B26" s="16">
        <v>24</v>
      </c>
      <c r="C26" s="16"/>
      <c r="D26" s="16" t="s">
        <v>313</v>
      </c>
      <c r="E26" s="16" t="s">
        <v>24</v>
      </c>
      <c r="F26" s="16">
        <f t="shared" si="0"/>
        <v>2</v>
      </c>
      <c r="G26" s="19" t="s">
        <v>26</v>
      </c>
      <c r="H26" s="3" t="s">
        <v>27</v>
      </c>
      <c r="I26" s="3">
        <v>1</v>
      </c>
      <c r="J26" s="16">
        <v>0</v>
      </c>
      <c r="K26" s="16">
        <v>8</v>
      </c>
      <c r="L26" s="16">
        <f>[1]武器表!$I26</f>
        <v>158</v>
      </c>
      <c r="M26" s="28">
        <v>0</v>
      </c>
      <c r="N26" s="28">
        <v>0</v>
      </c>
      <c r="O26" s="16">
        <v>16</v>
      </c>
      <c r="P26" s="28">
        <v>0</v>
      </c>
      <c r="Q26" s="28">
        <v>0</v>
      </c>
      <c r="R26" s="28">
        <v>0</v>
      </c>
      <c r="S26" s="28">
        <v>0</v>
      </c>
      <c r="T26" s="29">
        <v>0</v>
      </c>
      <c r="U26" s="29">
        <v>0</v>
      </c>
      <c r="V26" s="29">
        <v>0</v>
      </c>
      <c r="W26" s="20">
        <v>0.16333333333333333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J26" s="22"/>
      <c r="AK26" s="22"/>
      <c r="BM26" t="s">
        <v>1774</v>
      </c>
    </row>
    <row r="27" spans="2:65" ht="14.25" x14ac:dyDescent="0.2">
      <c r="B27" s="16">
        <v>25</v>
      </c>
      <c r="C27" s="16"/>
      <c r="D27" s="16" t="s">
        <v>203</v>
      </c>
      <c r="E27" s="16" t="s">
        <v>25</v>
      </c>
      <c r="F27" s="16">
        <f t="shared" si="0"/>
        <v>1</v>
      </c>
      <c r="G27" s="19" t="s">
        <v>26</v>
      </c>
      <c r="H27" s="3" t="s">
        <v>27</v>
      </c>
      <c r="I27" s="3">
        <v>1</v>
      </c>
      <c r="J27" s="16">
        <v>0</v>
      </c>
      <c r="K27" s="16">
        <v>1</v>
      </c>
      <c r="L27" s="16">
        <f>[1]武器表!$I27</f>
        <v>23</v>
      </c>
      <c r="M27" s="28">
        <v>0</v>
      </c>
      <c r="N27" s="28">
        <v>0</v>
      </c>
      <c r="O27" s="16">
        <v>0</v>
      </c>
      <c r="P27" s="28">
        <v>0</v>
      </c>
      <c r="Q27" s="28">
        <v>0</v>
      </c>
      <c r="R27" s="28">
        <v>0</v>
      </c>
      <c r="S27" s="28">
        <v>0</v>
      </c>
      <c r="T27" s="29">
        <v>0</v>
      </c>
      <c r="U27" s="29">
        <v>0</v>
      </c>
      <c r="V27" s="29">
        <v>0</v>
      </c>
      <c r="W27" s="29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9">
        <v>0</v>
      </c>
      <c r="AE27" s="29">
        <v>0</v>
      </c>
      <c r="AF27" s="29">
        <v>0</v>
      </c>
      <c r="AG27" s="29">
        <v>0</v>
      </c>
      <c r="AH27" s="29">
        <v>0</v>
      </c>
      <c r="AJ27" s="26" t="s">
        <v>284</v>
      </c>
      <c r="AK27" s="23">
        <v>1</v>
      </c>
      <c r="AL27" s="25" t="str">
        <f>AJ27&amp;AK27</f>
        <v>s1</v>
      </c>
      <c r="AM27" s="25">
        <v>3</v>
      </c>
      <c r="BM27" t="s">
        <v>1776</v>
      </c>
    </row>
    <row r="28" spans="2:65" ht="14.25" x14ac:dyDescent="0.2">
      <c r="B28" s="16">
        <v>26</v>
      </c>
      <c r="C28" s="16"/>
      <c r="D28" s="16" t="s">
        <v>314</v>
      </c>
      <c r="E28" s="16" t="s">
        <v>25</v>
      </c>
      <c r="F28" s="16">
        <f t="shared" si="0"/>
        <v>1</v>
      </c>
      <c r="G28" s="19" t="s">
        <v>26</v>
      </c>
      <c r="H28" s="3" t="s">
        <v>27</v>
      </c>
      <c r="I28" s="3">
        <v>1</v>
      </c>
      <c r="J28" s="16">
        <v>0</v>
      </c>
      <c r="K28" s="16">
        <v>2</v>
      </c>
      <c r="L28" s="16">
        <f>[1]武器表!$I28</f>
        <v>45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9">
        <v>0</v>
      </c>
      <c r="U28" s="29">
        <v>0</v>
      </c>
      <c r="V28" s="29">
        <v>0</v>
      </c>
      <c r="W28" s="29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  <c r="AD28" s="29">
        <v>0</v>
      </c>
      <c r="AE28" s="29">
        <v>0</v>
      </c>
      <c r="AF28" s="29">
        <v>0</v>
      </c>
      <c r="AG28" s="29">
        <v>0</v>
      </c>
      <c r="AH28" s="20">
        <v>0</v>
      </c>
      <c r="AJ28" s="26" t="s">
        <v>284</v>
      </c>
      <c r="AK28" s="23">
        <v>2</v>
      </c>
      <c r="AL28" s="25" t="str">
        <f t="shared" ref="AL28:AL58" si="1">AJ28&amp;AK28</f>
        <v>s2</v>
      </c>
      <c r="AM28" s="25">
        <v>3</v>
      </c>
      <c r="BM28" t="s">
        <v>1777</v>
      </c>
    </row>
    <row r="29" spans="2:65" ht="14.25" x14ac:dyDescent="0.2">
      <c r="B29" s="16">
        <v>27</v>
      </c>
      <c r="C29" s="16"/>
      <c r="D29" s="16" t="s">
        <v>315</v>
      </c>
      <c r="E29" s="16" t="s">
        <v>25</v>
      </c>
      <c r="F29" s="16">
        <f t="shared" si="0"/>
        <v>1</v>
      </c>
      <c r="G29" s="19" t="s">
        <v>26</v>
      </c>
      <c r="H29" s="3" t="s">
        <v>27</v>
      </c>
      <c r="I29" s="3">
        <v>1</v>
      </c>
      <c r="J29" s="16">
        <v>0</v>
      </c>
      <c r="K29" s="16">
        <v>3</v>
      </c>
      <c r="L29" s="16">
        <f>[1]武器表!$I29</f>
        <v>68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9">
        <v>0</v>
      </c>
      <c r="U29" s="29">
        <v>0</v>
      </c>
      <c r="V29" s="29">
        <v>0</v>
      </c>
      <c r="W29" s="20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9">
        <v>0</v>
      </c>
      <c r="AE29" s="29">
        <v>0</v>
      </c>
      <c r="AF29" s="29">
        <v>0</v>
      </c>
      <c r="AG29" s="29">
        <v>0</v>
      </c>
      <c r="AH29" s="29">
        <v>0</v>
      </c>
      <c r="AJ29" s="26" t="s">
        <v>284</v>
      </c>
      <c r="AK29" s="23">
        <v>3</v>
      </c>
      <c r="AL29" s="25" t="str">
        <f t="shared" si="1"/>
        <v>s3</v>
      </c>
      <c r="AM29" s="25">
        <v>4</v>
      </c>
      <c r="BM29" t="s">
        <v>1779</v>
      </c>
    </row>
    <row r="30" spans="2:65" ht="14.25" x14ac:dyDescent="0.2">
      <c r="B30" s="16">
        <v>28</v>
      </c>
      <c r="C30" s="16"/>
      <c r="D30" s="16" t="s">
        <v>316</v>
      </c>
      <c r="E30" s="16" t="s">
        <v>25</v>
      </c>
      <c r="F30" s="16">
        <f t="shared" si="0"/>
        <v>1</v>
      </c>
      <c r="G30" s="19" t="s">
        <v>26</v>
      </c>
      <c r="H30" s="3" t="s">
        <v>27</v>
      </c>
      <c r="I30" s="3">
        <v>1</v>
      </c>
      <c r="J30" s="16">
        <v>0</v>
      </c>
      <c r="K30" s="16">
        <v>4</v>
      </c>
      <c r="L30" s="16">
        <f>[1]武器表!$I30</f>
        <v>90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9">
        <v>0</v>
      </c>
      <c r="U30" s="29">
        <v>0</v>
      </c>
      <c r="V30" s="29">
        <v>0</v>
      </c>
      <c r="W30" s="29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  <c r="AD30" s="29">
        <v>0</v>
      </c>
      <c r="AE30" s="20">
        <v>0</v>
      </c>
      <c r="AF30" s="29">
        <v>0</v>
      </c>
      <c r="AG30" s="29">
        <v>0</v>
      </c>
      <c r="AH30" s="29">
        <v>0</v>
      </c>
      <c r="AJ30" s="26" t="s">
        <v>284</v>
      </c>
      <c r="AK30" s="23">
        <v>4</v>
      </c>
      <c r="AL30" s="25" t="str">
        <f t="shared" si="1"/>
        <v>s4</v>
      </c>
      <c r="AM30" s="25">
        <v>4</v>
      </c>
      <c r="AP30">
        <v>1</v>
      </c>
      <c r="AQ30">
        <v>5</v>
      </c>
      <c r="AS30">
        <v>1</v>
      </c>
      <c r="AT30">
        <v>5</v>
      </c>
      <c r="BM30" t="s">
        <v>1780</v>
      </c>
    </row>
    <row r="31" spans="2:65" ht="14.25" x14ac:dyDescent="0.2">
      <c r="B31" s="16">
        <v>29</v>
      </c>
      <c r="C31" s="16"/>
      <c r="D31" s="16" t="s">
        <v>317</v>
      </c>
      <c r="E31" s="16" t="s">
        <v>25</v>
      </c>
      <c r="F31" s="16">
        <f t="shared" si="0"/>
        <v>1</v>
      </c>
      <c r="G31" s="19" t="s">
        <v>26</v>
      </c>
      <c r="H31" s="3" t="s">
        <v>27</v>
      </c>
      <c r="I31" s="3">
        <v>1</v>
      </c>
      <c r="J31" s="16">
        <v>0</v>
      </c>
      <c r="K31" s="16">
        <v>5</v>
      </c>
      <c r="L31" s="16">
        <f>[1]武器表!$I31</f>
        <v>113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9">
        <v>0</v>
      </c>
      <c r="U31" s="29">
        <v>0</v>
      </c>
      <c r="V31" s="29">
        <v>0</v>
      </c>
      <c r="W31" s="20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9">
        <v>0</v>
      </c>
      <c r="AE31" s="29">
        <v>0</v>
      </c>
      <c r="AF31" s="29">
        <v>0</v>
      </c>
      <c r="AG31" s="29">
        <v>0</v>
      </c>
      <c r="AH31" s="29">
        <v>0</v>
      </c>
      <c r="AJ31" s="26" t="s">
        <v>284</v>
      </c>
      <c r="AK31" s="23">
        <v>5</v>
      </c>
      <c r="AL31" s="25" t="str">
        <f t="shared" si="1"/>
        <v>s5</v>
      </c>
      <c r="AM31" s="25">
        <v>5</v>
      </c>
      <c r="AP31">
        <v>2</v>
      </c>
      <c r="AQ31">
        <v>6</v>
      </c>
      <c r="AS31">
        <v>2</v>
      </c>
      <c r="AT31">
        <f>AT30+0.5</f>
        <v>5.5</v>
      </c>
      <c r="BM31" t="s">
        <v>1781</v>
      </c>
    </row>
    <row r="32" spans="2:65" ht="14.25" x14ac:dyDescent="0.2">
      <c r="B32" s="16">
        <v>30</v>
      </c>
      <c r="C32" s="16"/>
      <c r="D32" s="16" t="s">
        <v>232</v>
      </c>
      <c r="E32" s="16" t="s">
        <v>25</v>
      </c>
      <c r="F32" s="16">
        <f t="shared" si="0"/>
        <v>1</v>
      </c>
      <c r="G32" s="19" t="s">
        <v>26</v>
      </c>
      <c r="H32" s="3" t="s">
        <v>27</v>
      </c>
      <c r="I32" s="3">
        <v>1</v>
      </c>
      <c r="J32" s="16">
        <v>0</v>
      </c>
      <c r="K32" s="16">
        <v>6</v>
      </c>
      <c r="L32" s="16">
        <f>[1]武器表!$I32</f>
        <v>135</v>
      </c>
      <c r="M32" s="28">
        <v>0</v>
      </c>
      <c r="N32" s="28">
        <v>0</v>
      </c>
      <c r="O32" s="16">
        <v>0</v>
      </c>
      <c r="P32" s="28">
        <v>0</v>
      </c>
      <c r="Q32" s="28">
        <v>0</v>
      </c>
      <c r="R32" s="28">
        <v>0</v>
      </c>
      <c r="S32" s="28">
        <v>0</v>
      </c>
      <c r="T32" s="29">
        <v>0</v>
      </c>
      <c r="U32" s="29">
        <v>0</v>
      </c>
      <c r="V32" s="29">
        <v>0</v>
      </c>
      <c r="W32" s="29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J32" s="26" t="s">
        <v>284</v>
      </c>
      <c r="AK32" s="23">
        <v>6</v>
      </c>
      <c r="AL32" s="25" t="str">
        <f t="shared" si="1"/>
        <v>s6</v>
      </c>
      <c r="AM32" s="25">
        <v>5</v>
      </c>
      <c r="AP32">
        <v>3</v>
      </c>
      <c r="AQ32">
        <v>7</v>
      </c>
      <c r="AS32">
        <v>3</v>
      </c>
      <c r="AT32">
        <f t="shared" ref="AT32:AT95" si="2">AT31+0.5</f>
        <v>6</v>
      </c>
      <c r="BM32" t="s">
        <v>1782</v>
      </c>
    </row>
    <row r="33" spans="2:65" ht="14.25" x14ac:dyDescent="0.2">
      <c r="B33" s="16">
        <v>31</v>
      </c>
      <c r="C33" s="16"/>
      <c r="D33" s="16" t="s">
        <v>232</v>
      </c>
      <c r="E33" s="16" t="s">
        <v>25</v>
      </c>
      <c r="F33" s="16">
        <f t="shared" si="0"/>
        <v>1</v>
      </c>
      <c r="G33" s="19" t="s">
        <v>26</v>
      </c>
      <c r="H33" s="3" t="s">
        <v>27</v>
      </c>
      <c r="I33" s="3">
        <v>1</v>
      </c>
      <c r="J33" s="16">
        <v>0</v>
      </c>
      <c r="K33" s="16">
        <v>7</v>
      </c>
      <c r="L33" s="16">
        <f>[1]武器表!$I33</f>
        <v>158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9">
        <v>0</v>
      </c>
      <c r="U33" s="29">
        <v>0</v>
      </c>
      <c r="V33" s="29">
        <v>0</v>
      </c>
      <c r="W33" s="20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9">
        <v>0</v>
      </c>
      <c r="AE33" s="29">
        <v>0</v>
      </c>
      <c r="AF33" s="29">
        <v>0</v>
      </c>
      <c r="AG33" s="29">
        <v>0</v>
      </c>
      <c r="AH33" s="29">
        <v>0</v>
      </c>
      <c r="AJ33" s="26" t="s">
        <v>284</v>
      </c>
      <c r="AK33" s="23">
        <v>7</v>
      </c>
      <c r="AL33" s="25" t="str">
        <f t="shared" si="1"/>
        <v>s7</v>
      </c>
      <c r="AM33" s="25">
        <v>6</v>
      </c>
      <c r="AP33">
        <v>4</v>
      </c>
      <c r="AQ33">
        <v>8</v>
      </c>
      <c r="AS33">
        <v>4</v>
      </c>
      <c r="AT33">
        <f t="shared" si="2"/>
        <v>6.5</v>
      </c>
      <c r="BM33" t="s">
        <v>1783</v>
      </c>
    </row>
    <row r="34" spans="2:65" ht="14.25" x14ac:dyDescent="0.2">
      <c r="B34" s="16">
        <v>32</v>
      </c>
      <c r="C34" s="16"/>
      <c r="D34" s="16" t="s">
        <v>318</v>
      </c>
      <c r="E34" s="16" t="s">
        <v>290</v>
      </c>
      <c r="F34" s="16">
        <f t="shared" si="0"/>
        <v>1</v>
      </c>
      <c r="G34" s="19" t="s">
        <v>26</v>
      </c>
      <c r="H34" s="3" t="s">
        <v>27</v>
      </c>
      <c r="I34" s="3">
        <v>1</v>
      </c>
      <c r="J34" s="16">
        <v>0</v>
      </c>
      <c r="K34" s="16">
        <v>8</v>
      </c>
      <c r="L34" s="16">
        <f>[1]武器表!$I34</f>
        <v>181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9">
        <v>0</v>
      </c>
      <c r="U34" s="29">
        <v>0</v>
      </c>
      <c r="V34" s="29">
        <v>0</v>
      </c>
      <c r="W34" s="20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J34" s="26" t="s">
        <v>284</v>
      </c>
      <c r="AK34" s="23">
        <v>8</v>
      </c>
      <c r="AL34" s="25" t="str">
        <f t="shared" si="1"/>
        <v>s8</v>
      </c>
      <c r="AM34" s="25">
        <v>6</v>
      </c>
      <c r="AP34">
        <v>5</v>
      </c>
      <c r="AQ34">
        <v>9</v>
      </c>
      <c r="AS34">
        <v>5</v>
      </c>
      <c r="AT34">
        <f t="shared" si="2"/>
        <v>7</v>
      </c>
      <c r="BM34" t="s">
        <v>1784</v>
      </c>
    </row>
    <row r="35" spans="2:65" ht="14.25" x14ac:dyDescent="0.2">
      <c r="B35" s="16">
        <v>33</v>
      </c>
      <c r="C35" s="16"/>
      <c r="D35" s="16" t="s">
        <v>319</v>
      </c>
      <c r="E35" s="16" t="str">
        <f>E3</f>
        <v>s</v>
      </c>
      <c r="F35" s="16">
        <f t="shared" si="0"/>
        <v>3</v>
      </c>
      <c r="G35" s="19" t="s">
        <v>26</v>
      </c>
      <c r="H35" s="3" t="s">
        <v>28</v>
      </c>
      <c r="I35" s="3">
        <f>I3+1</f>
        <v>2</v>
      </c>
      <c r="J35" s="16">
        <v>1</v>
      </c>
      <c r="K35" s="16">
        <v>1</v>
      </c>
      <c r="L35" s="16">
        <f>[1]武器表!$I35</f>
        <v>21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9">
        <v>0</v>
      </c>
      <c r="U35" s="29">
        <v>0</v>
      </c>
      <c r="V35" s="29">
        <v>0</v>
      </c>
      <c r="W35" s="29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9">
        <v>0</v>
      </c>
      <c r="AE35" s="20">
        <v>6.4000000000000001E-2</v>
      </c>
      <c r="AF35" s="20">
        <v>6.4000000000000001E-2</v>
      </c>
      <c r="AG35" s="20">
        <v>6.4000000000000001E-2</v>
      </c>
      <c r="AH35" s="29">
        <v>0</v>
      </c>
      <c r="AJ35" s="26" t="s">
        <v>285</v>
      </c>
      <c r="AK35" s="22">
        <f>AK27</f>
        <v>1</v>
      </c>
      <c r="AL35" s="25" t="str">
        <f t="shared" si="1"/>
        <v>a1</v>
      </c>
      <c r="AM35" s="25">
        <v>2</v>
      </c>
      <c r="AP35">
        <v>6</v>
      </c>
      <c r="AQ35">
        <v>10</v>
      </c>
      <c r="AS35">
        <v>6</v>
      </c>
      <c r="AT35">
        <f t="shared" si="2"/>
        <v>7.5</v>
      </c>
      <c r="BM35" t="s">
        <v>1785</v>
      </c>
    </row>
    <row r="36" spans="2:65" ht="14.25" x14ac:dyDescent="0.2">
      <c r="B36" s="16">
        <v>34</v>
      </c>
      <c r="C36" s="16"/>
      <c r="D36" s="16" t="s">
        <v>204</v>
      </c>
      <c r="E36" s="16" t="str">
        <f t="shared" ref="E36:E99" si="3">E4</f>
        <v>s</v>
      </c>
      <c r="F36" s="16">
        <f t="shared" si="0"/>
        <v>3</v>
      </c>
      <c r="G36" s="19" t="s">
        <v>26</v>
      </c>
      <c r="H36" s="3" t="s">
        <v>28</v>
      </c>
      <c r="I36" s="3">
        <f t="shared" ref="I36:I99" si="4">I4+1</f>
        <v>2</v>
      </c>
      <c r="J36" s="16">
        <v>1</v>
      </c>
      <c r="K36" s="16">
        <v>2</v>
      </c>
      <c r="L36" s="16">
        <f>[1]武器表!$I36</f>
        <v>42</v>
      </c>
      <c r="M36" s="28">
        <v>0</v>
      </c>
      <c r="N36" s="28">
        <v>0</v>
      </c>
      <c r="O36" s="16">
        <v>13</v>
      </c>
      <c r="P36" s="28">
        <v>0</v>
      </c>
      <c r="Q36" s="28">
        <v>0</v>
      </c>
      <c r="R36" s="28">
        <v>0</v>
      </c>
      <c r="S36" s="28">
        <v>0</v>
      </c>
      <c r="T36" s="29">
        <v>0</v>
      </c>
      <c r="U36" s="29">
        <v>0</v>
      </c>
      <c r="V36" s="29">
        <v>0</v>
      </c>
      <c r="W36" s="29">
        <v>0</v>
      </c>
      <c r="X36" s="28">
        <v>0</v>
      </c>
      <c r="Y36" s="28">
        <v>0</v>
      </c>
      <c r="Z36" s="28">
        <v>0</v>
      </c>
      <c r="AA36" s="16">
        <v>6</v>
      </c>
      <c r="AB36" s="28">
        <v>0</v>
      </c>
      <c r="AC36" s="28">
        <v>0</v>
      </c>
      <c r="AD36" s="29">
        <v>0</v>
      </c>
      <c r="AE36" s="29">
        <v>0</v>
      </c>
      <c r="AF36" s="29">
        <v>0</v>
      </c>
      <c r="AG36" s="29">
        <v>0</v>
      </c>
      <c r="AH36" s="20">
        <v>6.4000000000000001E-2</v>
      </c>
      <c r="AJ36" s="26" t="s">
        <v>285</v>
      </c>
      <c r="AK36" s="22">
        <f t="shared" ref="AK36:AK58" si="5">AK28</f>
        <v>2</v>
      </c>
      <c r="AL36" s="25" t="str">
        <f t="shared" si="1"/>
        <v>a2</v>
      </c>
      <c r="AM36" s="25">
        <v>2</v>
      </c>
      <c r="AP36">
        <v>7</v>
      </c>
      <c r="AQ36">
        <v>11</v>
      </c>
      <c r="AS36">
        <v>7</v>
      </c>
      <c r="AT36">
        <f t="shared" si="2"/>
        <v>8</v>
      </c>
      <c r="BM36" t="s">
        <v>1786</v>
      </c>
    </row>
    <row r="37" spans="2:65" ht="14.25" x14ac:dyDescent="0.2">
      <c r="B37" s="16">
        <v>35</v>
      </c>
      <c r="C37" s="16"/>
      <c r="D37" s="16" t="s">
        <v>320</v>
      </c>
      <c r="E37" s="16" t="str">
        <f t="shared" si="3"/>
        <v>s</v>
      </c>
      <c r="F37" s="16">
        <f t="shared" si="0"/>
        <v>4</v>
      </c>
      <c r="G37" s="19" t="s">
        <v>26</v>
      </c>
      <c r="H37" s="3" t="s">
        <v>28</v>
      </c>
      <c r="I37" s="3">
        <f t="shared" si="4"/>
        <v>2</v>
      </c>
      <c r="J37" s="16">
        <v>1</v>
      </c>
      <c r="K37" s="16">
        <v>3</v>
      </c>
      <c r="L37" s="16">
        <f>[1]武器表!$I37</f>
        <v>62</v>
      </c>
      <c r="M37" s="28">
        <v>0</v>
      </c>
      <c r="N37" s="28">
        <v>0</v>
      </c>
      <c r="O37" s="16">
        <v>19</v>
      </c>
      <c r="P37" s="28">
        <v>0</v>
      </c>
      <c r="Q37" s="28">
        <v>0</v>
      </c>
      <c r="R37" s="16">
        <v>17</v>
      </c>
      <c r="S37" s="28">
        <v>0</v>
      </c>
      <c r="T37" s="29">
        <v>0</v>
      </c>
      <c r="U37" s="29">
        <v>0</v>
      </c>
      <c r="V37" s="29">
        <v>0</v>
      </c>
      <c r="W37" s="20">
        <v>0.11133333333333333</v>
      </c>
      <c r="X37" s="28">
        <v>0</v>
      </c>
      <c r="Y37" s="28">
        <v>0</v>
      </c>
      <c r="Z37" s="28">
        <v>0</v>
      </c>
      <c r="AA37" s="16">
        <v>10</v>
      </c>
      <c r="AB37" s="28">
        <v>0</v>
      </c>
      <c r="AC37" s="28">
        <v>0</v>
      </c>
      <c r="AD37" s="29">
        <v>0</v>
      </c>
      <c r="AE37" s="29">
        <v>0</v>
      </c>
      <c r="AF37" s="29">
        <v>0</v>
      </c>
      <c r="AG37" s="29">
        <v>0</v>
      </c>
      <c r="AH37" s="29">
        <v>0</v>
      </c>
      <c r="AJ37" s="26" t="s">
        <v>285</v>
      </c>
      <c r="AK37" s="22">
        <f t="shared" si="5"/>
        <v>3</v>
      </c>
      <c r="AL37" s="25" t="str">
        <f t="shared" si="1"/>
        <v>a3</v>
      </c>
      <c r="AM37" s="25">
        <v>2</v>
      </c>
      <c r="AP37">
        <v>8</v>
      </c>
      <c r="AQ37">
        <v>12</v>
      </c>
      <c r="AS37">
        <v>8</v>
      </c>
      <c r="AT37">
        <f t="shared" si="2"/>
        <v>8.5</v>
      </c>
      <c r="BM37" t="s">
        <v>1787</v>
      </c>
    </row>
    <row r="38" spans="2:65" ht="14.25" x14ac:dyDescent="0.2">
      <c r="B38" s="16">
        <v>36</v>
      </c>
      <c r="C38" s="16"/>
      <c r="D38" s="16" t="s">
        <v>321</v>
      </c>
      <c r="E38" s="16" t="str">
        <f t="shared" si="3"/>
        <v>s</v>
      </c>
      <c r="F38" s="16">
        <f t="shared" si="0"/>
        <v>4</v>
      </c>
      <c r="G38" s="19" t="s">
        <v>26</v>
      </c>
      <c r="H38" s="3" t="s">
        <v>28</v>
      </c>
      <c r="I38" s="3">
        <f t="shared" si="4"/>
        <v>2</v>
      </c>
      <c r="J38" s="16">
        <v>1</v>
      </c>
      <c r="K38" s="16">
        <v>4</v>
      </c>
      <c r="L38" s="16">
        <f>[1]武器表!$I38</f>
        <v>83</v>
      </c>
      <c r="M38" s="28">
        <v>0</v>
      </c>
      <c r="N38" s="28">
        <v>0</v>
      </c>
      <c r="O38" s="16">
        <v>26</v>
      </c>
      <c r="P38" s="28">
        <v>0</v>
      </c>
      <c r="Q38" s="28">
        <v>0</v>
      </c>
      <c r="R38" s="28">
        <v>0</v>
      </c>
      <c r="S38" s="28">
        <v>0</v>
      </c>
      <c r="T38" s="20">
        <v>6.5000000000000002E-2</v>
      </c>
      <c r="U38" s="29">
        <v>0</v>
      </c>
      <c r="V38" s="29">
        <v>0</v>
      </c>
      <c r="W38" s="29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0">
        <v>0.11840000000000002</v>
      </c>
      <c r="AE38" s="29">
        <v>0</v>
      </c>
      <c r="AF38" s="29">
        <v>0</v>
      </c>
      <c r="AG38" s="20">
        <v>0.11840000000000002</v>
      </c>
      <c r="AH38" s="29">
        <v>0</v>
      </c>
      <c r="AJ38" s="26" t="s">
        <v>285</v>
      </c>
      <c r="AK38" s="22">
        <f t="shared" si="5"/>
        <v>4</v>
      </c>
      <c r="AL38" s="25" t="str">
        <f t="shared" si="1"/>
        <v>a4</v>
      </c>
      <c r="AM38" s="25">
        <v>3</v>
      </c>
      <c r="AS38">
        <v>9</v>
      </c>
      <c r="AT38">
        <f t="shared" si="2"/>
        <v>9</v>
      </c>
      <c r="BM38" t="s">
        <v>1788</v>
      </c>
    </row>
    <row r="39" spans="2:65" ht="14.25" x14ac:dyDescent="0.2">
      <c r="B39" s="16">
        <v>37</v>
      </c>
      <c r="C39" s="16"/>
      <c r="D39" s="16" t="s">
        <v>322</v>
      </c>
      <c r="E39" s="16" t="str">
        <f t="shared" si="3"/>
        <v>s</v>
      </c>
      <c r="F39" s="16">
        <f t="shared" si="0"/>
        <v>5</v>
      </c>
      <c r="G39" s="19" t="s">
        <v>26</v>
      </c>
      <c r="H39" s="3" t="s">
        <v>28</v>
      </c>
      <c r="I39" s="3">
        <f t="shared" si="4"/>
        <v>2</v>
      </c>
      <c r="J39" s="16">
        <v>1</v>
      </c>
      <c r="K39" s="16">
        <v>5</v>
      </c>
      <c r="L39" s="16">
        <f>[1]武器表!$I39</f>
        <v>104</v>
      </c>
      <c r="M39" s="28">
        <v>0</v>
      </c>
      <c r="N39" s="28">
        <v>0</v>
      </c>
      <c r="O39" s="16">
        <v>32</v>
      </c>
      <c r="P39" s="28">
        <v>0</v>
      </c>
      <c r="Q39" s="28">
        <v>0</v>
      </c>
      <c r="R39" s="16">
        <v>28</v>
      </c>
      <c r="S39" s="16">
        <v>16</v>
      </c>
      <c r="T39" s="29">
        <v>0</v>
      </c>
      <c r="U39" s="29">
        <v>0</v>
      </c>
      <c r="V39" s="20">
        <v>2.6666666666666665E-2</v>
      </c>
      <c r="W39" s="20">
        <v>0.18533333333333335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9">
        <v>0</v>
      </c>
      <c r="AE39" s="29">
        <v>0</v>
      </c>
      <c r="AF39" s="29">
        <v>0</v>
      </c>
      <c r="AG39" s="29">
        <v>0</v>
      </c>
      <c r="AH39" s="29">
        <v>0</v>
      </c>
      <c r="AJ39" s="26" t="s">
        <v>285</v>
      </c>
      <c r="AK39" s="22">
        <f t="shared" si="5"/>
        <v>5</v>
      </c>
      <c r="AL39" s="25" t="str">
        <f t="shared" si="1"/>
        <v>a5</v>
      </c>
      <c r="AM39" s="25">
        <v>3</v>
      </c>
      <c r="AS39">
        <v>10</v>
      </c>
      <c r="AT39">
        <f t="shared" si="2"/>
        <v>9.5</v>
      </c>
      <c r="BM39" t="s">
        <v>1789</v>
      </c>
    </row>
    <row r="40" spans="2:65" ht="14.25" x14ac:dyDescent="0.2">
      <c r="B40" s="16">
        <v>38</v>
      </c>
      <c r="C40" s="16"/>
      <c r="D40" s="16" t="s">
        <v>323</v>
      </c>
      <c r="E40" s="16" t="str">
        <f t="shared" si="3"/>
        <v>s</v>
      </c>
      <c r="F40" s="16">
        <f t="shared" si="0"/>
        <v>5</v>
      </c>
      <c r="G40" s="19" t="s">
        <v>26</v>
      </c>
      <c r="H40" s="3" t="s">
        <v>28</v>
      </c>
      <c r="I40" s="3">
        <f t="shared" si="4"/>
        <v>2</v>
      </c>
      <c r="J40" s="16">
        <v>1</v>
      </c>
      <c r="K40" s="16">
        <v>6</v>
      </c>
      <c r="L40" s="16">
        <f>[1]武器表!$I40</f>
        <v>125</v>
      </c>
      <c r="M40" s="28">
        <v>0</v>
      </c>
      <c r="N40" s="28">
        <v>0</v>
      </c>
      <c r="O40" s="16">
        <v>38</v>
      </c>
      <c r="P40" s="28">
        <v>0</v>
      </c>
      <c r="Q40" s="28">
        <v>0</v>
      </c>
      <c r="R40" s="16">
        <v>33</v>
      </c>
      <c r="S40" s="16">
        <v>19</v>
      </c>
      <c r="T40" s="29">
        <v>0</v>
      </c>
      <c r="U40" s="29">
        <v>0</v>
      </c>
      <c r="V40" s="29">
        <v>0</v>
      </c>
      <c r="W40" s="29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  <c r="AD40" s="20">
        <v>0.17760000000000001</v>
      </c>
      <c r="AE40" s="29">
        <v>0</v>
      </c>
      <c r="AF40" s="29">
        <v>0</v>
      </c>
      <c r="AG40" s="29">
        <v>0</v>
      </c>
      <c r="AH40" s="20">
        <v>0.17760000000000001</v>
      </c>
      <c r="AJ40" s="26" t="s">
        <v>285</v>
      </c>
      <c r="AK40" s="22">
        <f t="shared" si="5"/>
        <v>6</v>
      </c>
      <c r="AL40" s="25" t="str">
        <f t="shared" si="1"/>
        <v>a6</v>
      </c>
      <c r="AM40" s="25">
        <v>3</v>
      </c>
      <c r="AS40">
        <v>11</v>
      </c>
      <c r="AT40">
        <f t="shared" si="2"/>
        <v>10</v>
      </c>
      <c r="BM40" t="s">
        <v>1790</v>
      </c>
    </row>
    <row r="41" spans="2:65" ht="14.25" x14ac:dyDescent="0.2">
      <c r="B41" s="16">
        <v>39</v>
      </c>
      <c r="C41" s="16"/>
      <c r="D41" s="16" t="s">
        <v>324</v>
      </c>
      <c r="E41" s="16" t="str">
        <f t="shared" si="3"/>
        <v>s</v>
      </c>
      <c r="F41" s="16">
        <f t="shared" si="0"/>
        <v>6</v>
      </c>
      <c r="G41" s="19" t="s">
        <v>26</v>
      </c>
      <c r="H41" s="3" t="s">
        <v>28</v>
      </c>
      <c r="I41" s="3">
        <f t="shared" si="4"/>
        <v>2</v>
      </c>
      <c r="J41" s="16">
        <v>1</v>
      </c>
      <c r="K41" s="16">
        <v>7</v>
      </c>
      <c r="L41" s="16">
        <f>[1]武器表!$I41</f>
        <v>146</v>
      </c>
      <c r="M41" s="28">
        <v>0</v>
      </c>
      <c r="N41" s="28">
        <v>0</v>
      </c>
      <c r="O41" s="16">
        <v>45</v>
      </c>
      <c r="P41" s="28">
        <v>0</v>
      </c>
      <c r="Q41" s="28">
        <v>0</v>
      </c>
      <c r="R41" s="28">
        <v>0</v>
      </c>
      <c r="S41" s="16">
        <v>22</v>
      </c>
      <c r="T41" s="29">
        <v>0</v>
      </c>
      <c r="U41" s="29">
        <v>0</v>
      </c>
      <c r="V41" s="29">
        <v>0</v>
      </c>
      <c r="W41" s="20">
        <v>0.25866666666666666</v>
      </c>
      <c r="X41" s="28">
        <v>0</v>
      </c>
      <c r="Y41" s="28">
        <v>0</v>
      </c>
      <c r="Z41" s="28">
        <v>0</v>
      </c>
      <c r="AA41" s="28">
        <v>0</v>
      </c>
      <c r="AB41" s="16">
        <v>22</v>
      </c>
      <c r="AC41" s="28">
        <v>0</v>
      </c>
      <c r="AD41" s="29">
        <v>0</v>
      </c>
      <c r="AE41" s="20">
        <v>0.20693333333333333</v>
      </c>
      <c r="AF41" s="29">
        <v>0</v>
      </c>
      <c r="AG41" s="29">
        <v>0</v>
      </c>
      <c r="AH41" s="20">
        <v>0.20693333333333333</v>
      </c>
      <c r="AJ41" s="26" t="s">
        <v>285</v>
      </c>
      <c r="AK41" s="22">
        <f t="shared" si="5"/>
        <v>7</v>
      </c>
      <c r="AL41" s="25" t="str">
        <f t="shared" si="1"/>
        <v>a7</v>
      </c>
      <c r="AM41" s="25">
        <v>4</v>
      </c>
      <c r="AS41">
        <v>12</v>
      </c>
      <c r="AT41">
        <f t="shared" si="2"/>
        <v>10.5</v>
      </c>
      <c r="BM41" t="s">
        <v>1791</v>
      </c>
    </row>
    <row r="42" spans="2:65" ht="14.25" x14ac:dyDescent="0.2">
      <c r="B42" s="16">
        <v>40</v>
      </c>
      <c r="C42" s="16"/>
      <c r="D42" s="16" t="s">
        <v>325</v>
      </c>
      <c r="E42" s="16" t="str">
        <f t="shared" si="3"/>
        <v>s</v>
      </c>
      <c r="F42" s="16">
        <f t="shared" si="0"/>
        <v>6</v>
      </c>
      <c r="G42" s="19" t="s">
        <v>26</v>
      </c>
      <c r="H42" s="3" t="s">
        <v>28</v>
      </c>
      <c r="I42" s="3">
        <f t="shared" si="4"/>
        <v>2</v>
      </c>
      <c r="J42" s="16">
        <v>1</v>
      </c>
      <c r="K42" s="16">
        <v>8</v>
      </c>
      <c r="L42" s="16">
        <f>[1]武器表!$I42</f>
        <v>166</v>
      </c>
      <c r="M42" s="28">
        <v>0</v>
      </c>
      <c r="N42" s="28">
        <v>0</v>
      </c>
      <c r="O42" s="16">
        <v>51</v>
      </c>
      <c r="P42" s="28">
        <v>0</v>
      </c>
      <c r="Q42" s="28">
        <v>0</v>
      </c>
      <c r="R42" s="16">
        <v>44</v>
      </c>
      <c r="S42" s="28">
        <v>0</v>
      </c>
      <c r="T42" s="29">
        <v>0</v>
      </c>
      <c r="U42" s="29">
        <v>0</v>
      </c>
      <c r="V42" s="20">
        <v>4.3333333333333328E-2</v>
      </c>
      <c r="W42" s="20">
        <v>0.29600000000000004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0">
        <v>0.23680000000000004</v>
      </c>
      <c r="AE42" s="29">
        <v>0</v>
      </c>
      <c r="AF42" s="20">
        <v>0.23680000000000004</v>
      </c>
      <c r="AG42" s="29">
        <v>0</v>
      </c>
      <c r="AH42" s="29">
        <v>0</v>
      </c>
      <c r="AJ42" s="26" t="s">
        <v>285</v>
      </c>
      <c r="AK42" s="22">
        <f t="shared" si="5"/>
        <v>8</v>
      </c>
      <c r="AL42" s="25" t="str">
        <f t="shared" si="1"/>
        <v>a8</v>
      </c>
      <c r="AM42" s="25">
        <v>4</v>
      </c>
      <c r="AS42">
        <v>13</v>
      </c>
      <c r="AT42">
        <f t="shared" si="2"/>
        <v>11</v>
      </c>
      <c r="BM42" t="s">
        <v>1792</v>
      </c>
    </row>
    <row r="43" spans="2:65" ht="14.25" x14ac:dyDescent="0.2">
      <c r="B43" s="16">
        <v>41</v>
      </c>
      <c r="C43" s="16"/>
      <c r="D43" s="16" t="s">
        <v>326</v>
      </c>
      <c r="E43" s="16" t="str">
        <f t="shared" si="3"/>
        <v>a</v>
      </c>
      <c r="F43" s="16">
        <f t="shared" si="0"/>
        <v>2</v>
      </c>
      <c r="G43" s="19" t="s">
        <v>26</v>
      </c>
      <c r="H43" s="3" t="s">
        <v>28</v>
      </c>
      <c r="I43" s="3">
        <f t="shared" si="4"/>
        <v>2</v>
      </c>
      <c r="J43" s="16">
        <v>1</v>
      </c>
      <c r="K43" s="16">
        <v>1</v>
      </c>
      <c r="L43" s="16">
        <f>[1]武器表!$I43</f>
        <v>18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9">
        <v>0</v>
      </c>
      <c r="U43" s="29">
        <v>0</v>
      </c>
      <c r="V43" s="29">
        <v>0</v>
      </c>
      <c r="W43" s="20">
        <v>0.08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9">
        <v>0</v>
      </c>
      <c r="AE43" s="20">
        <v>6.4000000000000001E-2</v>
      </c>
      <c r="AF43" s="29">
        <v>0</v>
      </c>
      <c r="AG43" s="29">
        <v>0</v>
      </c>
      <c r="AH43" s="29">
        <v>0</v>
      </c>
      <c r="AJ43" s="26" t="s">
        <v>286</v>
      </c>
      <c r="AK43" s="22">
        <f t="shared" si="5"/>
        <v>1</v>
      </c>
      <c r="AL43" s="25" t="str">
        <f t="shared" si="1"/>
        <v>b1</v>
      </c>
      <c r="AM43" s="25">
        <v>1</v>
      </c>
      <c r="AS43">
        <v>14</v>
      </c>
      <c r="AT43">
        <f t="shared" si="2"/>
        <v>11.5</v>
      </c>
      <c r="BM43" t="s">
        <v>1793</v>
      </c>
    </row>
    <row r="44" spans="2:65" ht="14.25" x14ac:dyDescent="0.2">
      <c r="B44" s="16">
        <v>42</v>
      </c>
      <c r="C44" s="16"/>
      <c r="D44" s="16" t="s">
        <v>327</v>
      </c>
      <c r="E44" s="16" t="str">
        <f t="shared" si="3"/>
        <v>a</v>
      </c>
      <c r="F44" s="16">
        <f t="shared" si="0"/>
        <v>2</v>
      </c>
      <c r="G44" s="19" t="s">
        <v>26</v>
      </c>
      <c r="H44" s="3" t="s">
        <v>28</v>
      </c>
      <c r="I44" s="3">
        <f t="shared" si="4"/>
        <v>2</v>
      </c>
      <c r="J44" s="16">
        <v>1</v>
      </c>
      <c r="K44" s="16">
        <v>2</v>
      </c>
      <c r="L44" s="16">
        <f>[1]武器表!$I44</f>
        <v>37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9">
        <v>0</v>
      </c>
      <c r="U44" s="29">
        <v>0</v>
      </c>
      <c r="V44" s="29">
        <v>0</v>
      </c>
      <c r="W44" s="20">
        <v>0.08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  <c r="AD44" s="29">
        <v>0</v>
      </c>
      <c r="AE44" s="20">
        <v>6.4000000000000001E-2</v>
      </c>
      <c r="AF44" s="29">
        <v>0</v>
      </c>
      <c r="AG44" s="29">
        <v>0</v>
      </c>
      <c r="AH44" s="29">
        <v>0</v>
      </c>
      <c r="AJ44" s="26" t="s">
        <v>286</v>
      </c>
      <c r="AK44" s="22">
        <f t="shared" si="5"/>
        <v>2</v>
      </c>
      <c r="AL44" s="25" t="str">
        <f t="shared" si="1"/>
        <v>b2</v>
      </c>
      <c r="AM44" s="25">
        <v>1</v>
      </c>
      <c r="AS44">
        <v>15</v>
      </c>
      <c r="AT44">
        <f t="shared" si="2"/>
        <v>12</v>
      </c>
      <c r="BM44" t="s">
        <v>1794</v>
      </c>
    </row>
    <row r="45" spans="2:65" ht="14.25" x14ac:dyDescent="0.2">
      <c r="B45" s="16">
        <v>43</v>
      </c>
      <c r="C45" s="16"/>
      <c r="D45" s="16" t="s">
        <v>328</v>
      </c>
      <c r="E45" s="16" t="str">
        <f t="shared" si="3"/>
        <v>a</v>
      </c>
      <c r="F45" s="16">
        <f t="shared" si="0"/>
        <v>2</v>
      </c>
      <c r="G45" s="19" t="s">
        <v>26</v>
      </c>
      <c r="H45" s="3" t="s">
        <v>28</v>
      </c>
      <c r="I45" s="3">
        <f t="shared" si="4"/>
        <v>2</v>
      </c>
      <c r="J45" s="16">
        <v>1</v>
      </c>
      <c r="K45" s="16">
        <v>3</v>
      </c>
      <c r="L45" s="16">
        <f>[1]武器表!$I45</f>
        <v>55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9">
        <v>0</v>
      </c>
      <c r="U45" s="20">
        <v>0.03</v>
      </c>
      <c r="V45" s="29">
        <v>0</v>
      </c>
      <c r="W45" s="20">
        <v>8.8000000000000009E-2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0</v>
      </c>
      <c r="AD45" s="29">
        <v>0</v>
      </c>
      <c r="AE45" s="29">
        <v>0</v>
      </c>
      <c r="AF45" s="29">
        <v>0</v>
      </c>
      <c r="AG45" s="29">
        <v>0</v>
      </c>
      <c r="AH45" s="29">
        <v>0</v>
      </c>
      <c r="AJ45" s="26" t="s">
        <v>286</v>
      </c>
      <c r="AK45" s="22">
        <f t="shared" si="5"/>
        <v>3</v>
      </c>
      <c r="AL45" s="25" t="str">
        <f t="shared" si="1"/>
        <v>b3</v>
      </c>
      <c r="AM45" s="25">
        <v>1</v>
      </c>
      <c r="AS45">
        <v>16</v>
      </c>
      <c r="AT45">
        <f t="shared" si="2"/>
        <v>12.5</v>
      </c>
      <c r="BM45" t="s">
        <v>1795</v>
      </c>
    </row>
    <row r="46" spans="2:65" ht="14.25" x14ac:dyDescent="0.2">
      <c r="B46" s="16">
        <v>44</v>
      </c>
      <c r="C46" s="16"/>
      <c r="D46" s="16" t="s">
        <v>329</v>
      </c>
      <c r="E46" s="16" t="str">
        <f t="shared" si="3"/>
        <v>a</v>
      </c>
      <c r="F46" s="16">
        <f t="shared" si="0"/>
        <v>3</v>
      </c>
      <c r="G46" s="19" t="s">
        <v>26</v>
      </c>
      <c r="H46" s="3" t="s">
        <v>28</v>
      </c>
      <c r="I46" s="3">
        <f t="shared" si="4"/>
        <v>2</v>
      </c>
      <c r="J46" s="16">
        <v>1</v>
      </c>
      <c r="K46" s="16">
        <v>4</v>
      </c>
      <c r="L46" s="16">
        <f>[1]武器表!$I46</f>
        <v>74</v>
      </c>
      <c r="M46" s="28">
        <v>0</v>
      </c>
      <c r="N46" s="28">
        <v>0</v>
      </c>
      <c r="O46" s="16">
        <v>19</v>
      </c>
      <c r="P46" s="28">
        <v>0</v>
      </c>
      <c r="Q46" s="28">
        <v>0</v>
      </c>
      <c r="R46" s="28">
        <v>0</v>
      </c>
      <c r="S46" s="28">
        <v>0</v>
      </c>
      <c r="T46" s="29">
        <v>0</v>
      </c>
      <c r="U46" s="29">
        <v>0</v>
      </c>
      <c r="V46" s="29">
        <v>0</v>
      </c>
      <c r="W46" s="20">
        <v>0.11933333333333333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  <c r="AD46" s="20">
        <v>9.5466666666666672E-2</v>
      </c>
      <c r="AE46" s="29">
        <v>0</v>
      </c>
      <c r="AF46" s="29">
        <v>0</v>
      </c>
      <c r="AG46" s="29">
        <v>0</v>
      </c>
      <c r="AH46" s="29">
        <v>0</v>
      </c>
      <c r="AJ46" s="26" t="s">
        <v>286</v>
      </c>
      <c r="AK46" s="22">
        <f t="shared" si="5"/>
        <v>4</v>
      </c>
      <c r="AL46" s="25" t="str">
        <f t="shared" si="1"/>
        <v>b4</v>
      </c>
      <c r="AM46" s="25">
        <v>1</v>
      </c>
      <c r="AS46">
        <v>17</v>
      </c>
      <c r="AT46">
        <f t="shared" si="2"/>
        <v>13</v>
      </c>
      <c r="BM46" t="s">
        <v>1796</v>
      </c>
    </row>
    <row r="47" spans="2:65" ht="14.25" x14ac:dyDescent="0.2">
      <c r="B47" s="16">
        <v>45</v>
      </c>
      <c r="C47" s="16"/>
      <c r="D47" s="16" t="s">
        <v>326</v>
      </c>
      <c r="E47" s="16" t="str">
        <f t="shared" si="3"/>
        <v>a</v>
      </c>
      <c r="F47" s="16">
        <f t="shared" si="0"/>
        <v>3</v>
      </c>
      <c r="G47" s="19" t="s">
        <v>26</v>
      </c>
      <c r="H47" s="3" t="s">
        <v>28</v>
      </c>
      <c r="I47" s="3">
        <f t="shared" si="4"/>
        <v>2</v>
      </c>
      <c r="J47" s="16">
        <v>1</v>
      </c>
      <c r="K47" s="16">
        <v>5</v>
      </c>
      <c r="L47" s="16">
        <f>[1]武器表!$I47</f>
        <v>92</v>
      </c>
      <c r="M47" s="28">
        <v>0</v>
      </c>
      <c r="N47" s="28">
        <v>0</v>
      </c>
      <c r="O47" s="16">
        <v>24</v>
      </c>
      <c r="P47" s="28">
        <v>0</v>
      </c>
      <c r="Q47" s="28">
        <v>0</v>
      </c>
      <c r="R47" s="28">
        <v>0</v>
      </c>
      <c r="S47" s="28">
        <v>0</v>
      </c>
      <c r="T47" s="29">
        <v>0</v>
      </c>
      <c r="U47" s="20">
        <v>5.2499999999999998E-2</v>
      </c>
      <c r="V47" s="29">
        <v>0</v>
      </c>
      <c r="W47" s="29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9">
        <v>0</v>
      </c>
      <c r="AE47" s="20">
        <v>0.11893333333333334</v>
      </c>
      <c r="AF47" s="29">
        <v>0</v>
      </c>
      <c r="AG47" s="29">
        <v>0</v>
      </c>
      <c r="AH47" s="29">
        <v>0</v>
      </c>
      <c r="AJ47" s="26" t="s">
        <v>286</v>
      </c>
      <c r="AK47" s="22">
        <f t="shared" si="5"/>
        <v>5</v>
      </c>
      <c r="AL47" s="25" t="str">
        <f t="shared" si="1"/>
        <v>b5</v>
      </c>
      <c r="AM47" s="25">
        <v>2</v>
      </c>
      <c r="AS47">
        <v>18</v>
      </c>
      <c r="AT47">
        <f t="shared" si="2"/>
        <v>13.5</v>
      </c>
      <c r="BM47" t="s">
        <v>1797</v>
      </c>
    </row>
    <row r="48" spans="2:65" ht="14.25" x14ac:dyDescent="0.2">
      <c r="B48" s="16">
        <v>46</v>
      </c>
      <c r="C48" s="16"/>
      <c r="D48" s="16" t="s">
        <v>330</v>
      </c>
      <c r="E48" s="16" t="str">
        <f t="shared" si="3"/>
        <v>a</v>
      </c>
      <c r="F48" s="16">
        <f t="shared" si="0"/>
        <v>3</v>
      </c>
      <c r="G48" s="19" t="s">
        <v>26</v>
      </c>
      <c r="H48" s="3" t="s">
        <v>28</v>
      </c>
      <c r="I48" s="3">
        <f t="shared" si="4"/>
        <v>2</v>
      </c>
      <c r="J48" s="16">
        <v>1</v>
      </c>
      <c r="K48" s="16">
        <v>6</v>
      </c>
      <c r="L48" s="16">
        <f>[1]武器表!$I48</f>
        <v>110</v>
      </c>
      <c r="M48" s="28">
        <v>0</v>
      </c>
      <c r="N48" s="28">
        <v>0</v>
      </c>
      <c r="O48" s="28">
        <v>0</v>
      </c>
      <c r="P48" s="28">
        <v>0</v>
      </c>
      <c r="Q48" s="28">
        <v>0</v>
      </c>
      <c r="R48" s="28">
        <v>0</v>
      </c>
      <c r="S48" s="28">
        <v>0</v>
      </c>
      <c r="T48" s="20">
        <v>7.0000000000000007E-2</v>
      </c>
      <c r="U48" s="29">
        <v>0</v>
      </c>
      <c r="V48" s="29">
        <v>0</v>
      </c>
      <c r="W48" s="20">
        <v>0.17733333333333334</v>
      </c>
      <c r="X48" s="28">
        <v>0</v>
      </c>
      <c r="Y48" s="28">
        <v>0</v>
      </c>
      <c r="Z48" s="28">
        <v>0</v>
      </c>
      <c r="AA48" s="28">
        <v>0</v>
      </c>
      <c r="AB48" s="28">
        <v>0</v>
      </c>
      <c r="AC48" s="28">
        <v>0</v>
      </c>
      <c r="AD48" s="29">
        <v>0</v>
      </c>
      <c r="AE48" s="29">
        <v>0</v>
      </c>
      <c r="AF48" s="29">
        <v>0</v>
      </c>
      <c r="AG48" s="29">
        <v>0</v>
      </c>
      <c r="AH48" s="20">
        <v>0.14186666666666667</v>
      </c>
      <c r="AJ48" s="26" t="s">
        <v>286</v>
      </c>
      <c r="AK48" s="22">
        <f t="shared" si="5"/>
        <v>6</v>
      </c>
      <c r="AL48" s="25" t="str">
        <f t="shared" si="1"/>
        <v>b6</v>
      </c>
      <c r="AM48" s="25">
        <v>2</v>
      </c>
      <c r="AS48">
        <v>19</v>
      </c>
      <c r="AT48">
        <f t="shared" si="2"/>
        <v>14</v>
      </c>
      <c r="BM48" t="s">
        <v>1798</v>
      </c>
    </row>
    <row r="49" spans="2:65" ht="14.25" x14ac:dyDescent="0.2">
      <c r="B49" s="16">
        <v>47</v>
      </c>
      <c r="C49" s="16"/>
      <c r="D49" s="16" t="s">
        <v>331</v>
      </c>
      <c r="E49" s="16" t="str">
        <f t="shared" si="3"/>
        <v>a</v>
      </c>
      <c r="F49" s="16">
        <f t="shared" si="0"/>
        <v>4</v>
      </c>
      <c r="G49" s="19" t="s">
        <v>26</v>
      </c>
      <c r="H49" s="3" t="s">
        <v>28</v>
      </c>
      <c r="I49" s="3">
        <f t="shared" si="4"/>
        <v>2</v>
      </c>
      <c r="J49" s="16">
        <v>1</v>
      </c>
      <c r="K49" s="16">
        <v>7</v>
      </c>
      <c r="L49" s="16">
        <f>[1]武器表!$I49</f>
        <v>129</v>
      </c>
      <c r="M49" s="28">
        <v>0</v>
      </c>
      <c r="N49" s="28">
        <v>0</v>
      </c>
      <c r="O49" s="16">
        <v>34</v>
      </c>
      <c r="P49" s="28">
        <v>0</v>
      </c>
      <c r="Q49" s="28">
        <v>0</v>
      </c>
      <c r="R49" s="28">
        <v>0</v>
      </c>
      <c r="S49" s="16">
        <v>17</v>
      </c>
      <c r="T49" s="20">
        <v>8.5000000000000006E-2</v>
      </c>
      <c r="U49" s="29">
        <v>0</v>
      </c>
      <c r="V49" s="29">
        <v>0</v>
      </c>
      <c r="W49" s="20">
        <v>0.20733333333333334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  <c r="AD49" s="29">
        <v>0</v>
      </c>
      <c r="AE49" s="29">
        <v>0</v>
      </c>
      <c r="AF49" s="29">
        <v>0</v>
      </c>
      <c r="AG49" s="29">
        <v>0</v>
      </c>
      <c r="AH49" s="29">
        <v>0</v>
      </c>
      <c r="AJ49" s="26" t="s">
        <v>286</v>
      </c>
      <c r="AK49" s="22">
        <f t="shared" si="5"/>
        <v>7</v>
      </c>
      <c r="AL49" s="25" t="str">
        <f t="shared" si="1"/>
        <v>b7</v>
      </c>
      <c r="AM49" s="25">
        <v>2</v>
      </c>
      <c r="AS49">
        <v>20</v>
      </c>
      <c r="AT49">
        <f t="shared" si="2"/>
        <v>14.5</v>
      </c>
      <c r="BM49" t="s">
        <v>1799</v>
      </c>
    </row>
    <row r="50" spans="2:65" ht="14.25" x14ac:dyDescent="0.2">
      <c r="B50" s="16">
        <v>48</v>
      </c>
      <c r="C50" s="16"/>
      <c r="D50" s="16" t="s">
        <v>332</v>
      </c>
      <c r="E50" s="16" t="str">
        <f t="shared" si="3"/>
        <v>a</v>
      </c>
      <c r="F50" s="16">
        <f t="shared" si="0"/>
        <v>4</v>
      </c>
      <c r="G50" s="19" t="s">
        <v>26</v>
      </c>
      <c r="H50" s="3" t="s">
        <v>28</v>
      </c>
      <c r="I50" s="3">
        <f t="shared" si="4"/>
        <v>2</v>
      </c>
      <c r="J50" s="16">
        <v>1</v>
      </c>
      <c r="K50" s="16">
        <v>8</v>
      </c>
      <c r="L50" s="16">
        <f>[1]武器表!$I50</f>
        <v>147</v>
      </c>
      <c r="M50" s="28">
        <v>0</v>
      </c>
      <c r="N50" s="28">
        <v>0</v>
      </c>
      <c r="O50" s="16">
        <v>38</v>
      </c>
      <c r="P50" s="28">
        <v>0</v>
      </c>
      <c r="Q50" s="28">
        <v>0</v>
      </c>
      <c r="R50" s="28">
        <v>0</v>
      </c>
      <c r="S50" s="28">
        <v>0</v>
      </c>
      <c r="T50" s="20">
        <v>9.5000000000000001E-2</v>
      </c>
      <c r="U50" s="29">
        <v>0</v>
      </c>
      <c r="V50" s="20">
        <v>3.1666666666666662E-2</v>
      </c>
      <c r="W50" s="29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  <c r="AD50" s="29">
        <v>0</v>
      </c>
      <c r="AE50" s="20">
        <v>0.18933333333333335</v>
      </c>
      <c r="AF50" s="29">
        <v>0</v>
      </c>
      <c r="AG50" s="29">
        <v>0</v>
      </c>
      <c r="AH50" s="29">
        <v>0</v>
      </c>
      <c r="AJ50" s="26" t="s">
        <v>286</v>
      </c>
      <c r="AK50" s="22">
        <f t="shared" si="5"/>
        <v>8</v>
      </c>
      <c r="AL50" s="25" t="str">
        <f t="shared" si="1"/>
        <v>b8</v>
      </c>
      <c r="AM50" s="25">
        <v>2</v>
      </c>
      <c r="AS50">
        <v>21</v>
      </c>
      <c r="AT50">
        <f t="shared" si="2"/>
        <v>15</v>
      </c>
      <c r="BM50" t="s">
        <v>1800</v>
      </c>
    </row>
    <row r="51" spans="2:65" ht="14.25" x14ac:dyDescent="0.2">
      <c r="B51" s="16">
        <v>49</v>
      </c>
      <c r="C51" s="16"/>
      <c r="D51" s="16" t="s">
        <v>333</v>
      </c>
      <c r="E51" s="16" t="str">
        <f t="shared" si="3"/>
        <v>b</v>
      </c>
      <c r="F51" s="16">
        <f t="shared" si="0"/>
        <v>1</v>
      </c>
      <c r="G51" s="19" t="s">
        <v>26</v>
      </c>
      <c r="H51" s="3" t="s">
        <v>28</v>
      </c>
      <c r="I51" s="3">
        <f t="shared" si="4"/>
        <v>2</v>
      </c>
      <c r="J51" s="16">
        <v>1</v>
      </c>
      <c r="K51" s="16">
        <v>1</v>
      </c>
      <c r="L51" s="16">
        <f>[1]武器表!$I51</f>
        <v>20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9">
        <v>0</v>
      </c>
      <c r="U51" s="29">
        <v>0</v>
      </c>
      <c r="V51" s="29">
        <v>0</v>
      </c>
      <c r="W51" s="29">
        <v>0</v>
      </c>
      <c r="X51" s="28">
        <v>0</v>
      </c>
      <c r="Y51" s="28">
        <v>0</v>
      </c>
      <c r="Z51" s="28">
        <v>0</v>
      </c>
      <c r="AA51" s="28">
        <v>0</v>
      </c>
      <c r="AB51" s="28">
        <v>0</v>
      </c>
      <c r="AC51" s="28">
        <v>0</v>
      </c>
      <c r="AD51" s="29">
        <v>0</v>
      </c>
      <c r="AE51" s="29">
        <v>0</v>
      </c>
      <c r="AF51" s="20">
        <v>6.4000000000000001E-2</v>
      </c>
      <c r="AG51" s="29">
        <v>0</v>
      </c>
      <c r="AH51" s="29">
        <v>0</v>
      </c>
      <c r="AJ51" s="26" t="s">
        <v>287</v>
      </c>
      <c r="AK51" s="22">
        <f t="shared" si="5"/>
        <v>1</v>
      </c>
      <c r="AL51" s="25" t="str">
        <f t="shared" si="1"/>
        <v>c1</v>
      </c>
      <c r="AM51" s="25">
        <v>1</v>
      </c>
      <c r="AS51">
        <v>22</v>
      </c>
      <c r="AT51">
        <f t="shared" si="2"/>
        <v>15.5</v>
      </c>
      <c r="BM51" t="s">
        <v>1801</v>
      </c>
    </row>
    <row r="52" spans="2:65" ht="14.25" x14ac:dyDescent="0.2">
      <c r="B52" s="16">
        <v>50</v>
      </c>
      <c r="C52" s="16"/>
      <c r="D52" s="16" t="s">
        <v>334</v>
      </c>
      <c r="E52" s="16" t="str">
        <f t="shared" si="3"/>
        <v>b</v>
      </c>
      <c r="F52" s="16">
        <f t="shared" si="0"/>
        <v>1</v>
      </c>
      <c r="G52" s="19" t="s">
        <v>26</v>
      </c>
      <c r="H52" s="3" t="s">
        <v>28</v>
      </c>
      <c r="I52" s="3">
        <f t="shared" si="4"/>
        <v>2</v>
      </c>
      <c r="J52" s="16">
        <v>1</v>
      </c>
      <c r="K52" s="16">
        <v>2</v>
      </c>
      <c r="L52" s="16">
        <f>[1]武器表!$I52</f>
        <v>40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9">
        <v>0</v>
      </c>
      <c r="U52" s="29">
        <v>0</v>
      </c>
      <c r="V52" s="29">
        <v>0</v>
      </c>
      <c r="W52" s="29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  <c r="AD52" s="29">
        <v>0</v>
      </c>
      <c r="AE52" s="29">
        <v>0</v>
      </c>
      <c r="AF52" s="29">
        <v>0</v>
      </c>
      <c r="AG52" s="29">
        <v>0</v>
      </c>
      <c r="AH52" s="20">
        <v>6.4000000000000001E-2</v>
      </c>
      <c r="AJ52" s="26" t="s">
        <v>287</v>
      </c>
      <c r="AK52" s="22">
        <f t="shared" si="5"/>
        <v>2</v>
      </c>
      <c r="AL52" s="25" t="str">
        <f t="shared" si="1"/>
        <v>c2</v>
      </c>
      <c r="AM52" s="25">
        <v>1</v>
      </c>
      <c r="AS52">
        <v>23</v>
      </c>
      <c r="AT52">
        <f t="shared" si="2"/>
        <v>16</v>
      </c>
      <c r="BM52" t="s">
        <v>1802</v>
      </c>
    </row>
    <row r="53" spans="2:65" ht="14.25" x14ac:dyDescent="0.2">
      <c r="B53" s="16">
        <v>51</v>
      </c>
      <c r="C53" s="16"/>
      <c r="D53" s="16" t="s">
        <v>335</v>
      </c>
      <c r="E53" s="16" t="str">
        <f t="shared" si="3"/>
        <v>b</v>
      </c>
      <c r="F53" s="16">
        <f t="shared" si="0"/>
        <v>1</v>
      </c>
      <c r="G53" s="19" t="s">
        <v>26</v>
      </c>
      <c r="H53" s="3" t="s">
        <v>28</v>
      </c>
      <c r="I53" s="3">
        <f t="shared" si="4"/>
        <v>2</v>
      </c>
      <c r="J53" s="16">
        <v>1</v>
      </c>
      <c r="K53" s="16">
        <v>3</v>
      </c>
      <c r="L53" s="16">
        <f>[1]武器表!$I53</f>
        <v>60</v>
      </c>
      <c r="M53" s="28">
        <v>0</v>
      </c>
      <c r="N53" s="28">
        <v>0</v>
      </c>
      <c r="O53" s="16">
        <v>6</v>
      </c>
      <c r="P53" s="28">
        <v>0</v>
      </c>
      <c r="Q53" s="28">
        <v>0</v>
      </c>
      <c r="R53" s="28">
        <v>0</v>
      </c>
      <c r="S53" s="28">
        <v>0</v>
      </c>
      <c r="T53" s="29">
        <v>0</v>
      </c>
      <c r="U53" s="29">
        <v>0</v>
      </c>
      <c r="V53" s="29">
        <v>0</v>
      </c>
      <c r="W53" s="29">
        <v>0</v>
      </c>
      <c r="X53" s="28">
        <v>0</v>
      </c>
      <c r="Y53" s="28">
        <v>0</v>
      </c>
      <c r="Z53" s="28">
        <v>0</v>
      </c>
      <c r="AA53" s="28">
        <v>0</v>
      </c>
      <c r="AB53" s="28">
        <v>0</v>
      </c>
      <c r="AC53" s="28">
        <v>0</v>
      </c>
      <c r="AD53" s="29">
        <v>0</v>
      </c>
      <c r="AE53" s="29">
        <v>0</v>
      </c>
      <c r="AF53" s="29">
        <v>0</v>
      </c>
      <c r="AG53" s="29">
        <v>0</v>
      </c>
      <c r="AH53" s="29">
        <v>0</v>
      </c>
      <c r="AJ53" s="26" t="s">
        <v>287</v>
      </c>
      <c r="AK53" s="22">
        <f t="shared" si="5"/>
        <v>3</v>
      </c>
      <c r="AL53" s="25" t="str">
        <f t="shared" si="1"/>
        <v>c3</v>
      </c>
      <c r="AM53" s="25">
        <v>1</v>
      </c>
      <c r="AS53">
        <v>24</v>
      </c>
      <c r="AT53">
        <f t="shared" si="2"/>
        <v>16.5</v>
      </c>
      <c r="BM53" t="s">
        <v>1803</v>
      </c>
    </row>
    <row r="54" spans="2:65" ht="14.25" x14ac:dyDescent="0.2">
      <c r="B54" s="16">
        <v>52</v>
      </c>
      <c r="C54" s="16"/>
      <c r="D54" s="16" t="s">
        <v>336</v>
      </c>
      <c r="E54" s="16" t="str">
        <f t="shared" si="3"/>
        <v>b</v>
      </c>
      <c r="F54" s="16">
        <f t="shared" si="0"/>
        <v>1</v>
      </c>
      <c r="G54" s="19" t="s">
        <v>26</v>
      </c>
      <c r="H54" s="3" t="s">
        <v>28</v>
      </c>
      <c r="I54" s="3">
        <f t="shared" si="4"/>
        <v>2</v>
      </c>
      <c r="J54" s="16">
        <v>1</v>
      </c>
      <c r="K54" s="16">
        <v>4</v>
      </c>
      <c r="L54" s="16">
        <f>[1]武器表!$I54</f>
        <v>80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28">
        <v>0</v>
      </c>
      <c r="T54" s="29">
        <v>0</v>
      </c>
      <c r="U54" s="29">
        <v>0</v>
      </c>
      <c r="V54" s="29">
        <v>0</v>
      </c>
      <c r="W54" s="29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  <c r="AD54" s="29">
        <v>0</v>
      </c>
      <c r="AE54" s="29">
        <v>0</v>
      </c>
      <c r="AF54" s="29">
        <v>0</v>
      </c>
      <c r="AG54" s="20">
        <v>6.5599999999999992E-2</v>
      </c>
      <c r="AH54" s="29">
        <v>0</v>
      </c>
      <c r="AJ54" s="26" t="s">
        <v>287</v>
      </c>
      <c r="AK54" s="22">
        <f t="shared" si="5"/>
        <v>4</v>
      </c>
      <c r="AL54" s="25" t="str">
        <f t="shared" si="1"/>
        <v>c4</v>
      </c>
      <c r="AM54" s="25">
        <v>1</v>
      </c>
      <c r="AS54">
        <v>25</v>
      </c>
      <c r="AT54">
        <f t="shared" si="2"/>
        <v>17</v>
      </c>
      <c r="BM54" t="s">
        <v>1804</v>
      </c>
    </row>
    <row r="55" spans="2:65" ht="14.25" x14ac:dyDescent="0.2">
      <c r="B55" s="16">
        <v>53</v>
      </c>
      <c r="C55" s="16"/>
      <c r="D55" s="16" t="s">
        <v>337</v>
      </c>
      <c r="E55" s="16" t="str">
        <f t="shared" si="3"/>
        <v>b</v>
      </c>
      <c r="F55" s="16">
        <f t="shared" si="0"/>
        <v>2</v>
      </c>
      <c r="G55" s="19" t="s">
        <v>26</v>
      </c>
      <c r="H55" s="3" t="s">
        <v>28</v>
      </c>
      <c r="I55" s="3">
        <f t="shared" si="4"/>
        <v>2</v>
      </c>
      <c r="J55" s="16">
        <v>1</v>
      </c>
      <c r="K55" s="16">
        <v>5</v>
      </c>
      <c r="L55" s="16">
        <f>[1]武器表!$I55</f>
        <v>100</v>
      </c>
      <c r="M55" s="28">
        <v>0</v>
      </c>
      <c r="N55" s="28">
        <v>0</v>
      </c>
      <c r="O55" s="16">
        <v>10</v>
      </c>
      <c r="P55" s="28">
        <v>0</v>
      </c>
      <c r="Q55" s="28">
        <v>0</v>
      </c>
      <c r="R55" s="28">
        <v>0</v>
      </c>
      <c r="S55" s="28">
        <v>0</v>
      </c>
      <c r="T55" s="29">
        <v>0</v>
      </c>
      <c r="U55" s="29">
        <v>0</v>
      </c>
      <c r="V55" s="29">
        <v>0</v>
      </c>
      <c r="W55" s="29">
        <v>0</v>
      </c>
      <c r="X55" s="28">
        <v>0</v>
      </c>
      <c r="Y55" s="28">
        <v>0</v>
      </c>
      <c r="Z55" s="28">
        <v>0</v>
      </c>
      <c r="AA55" s="28">
        <v>0</v>
      </c>
      <c r="AB55" s="28">
        <v>0</v>
      </c>
      <c r="AC55" s="28">
        <v>0</v>
      </c>
      <c r="AD55" s="29">
        <v>0</v>
      </c>
      <c r="AE55" s="20">
        <v>8.2666666666666666E-2</v>
      </c>
      <c r="AF55" s="29">
        <v>0</v>
      </c>
      <c r="AG55" s="29">
        <v>0</v>
      </c>
      <c r="AH55" s="29">
        <v>0</v>
      </c>
      <c r="AJ55" s="26" t="s">
        <v>287</v>
      </c>
      <c r="AK55" s="22">
        <f t="shared" si="5"/>
        <v>5</v>
      </c>
      <c r="AL55" s="25" t="str">
        <f t="shared" si="1"/>
        <v>c5</v>
      </c>
      <c r="AM55" s="25">
        <v>1</v>
      </c>
      <c r="AS55">
        <v>26</v>
      </c>
      <c r="AT55">
        <f t="shared" si="2"/>
        <v>17.5</v>
      </c>
      <c r="BM55" t="s">
        <v>1805</v>
      </c>
    </row>
    <row r="56" spans="2:65" ht="14.25" x14ac:dyDescent="0.2">
      <c r="B56" s="16">
        <v>54</v>
      </c>
      <c r="C56" s="16"/>
      <c r="D56" s="16" t="s">
        <v>338</v>
      </c>
      <c r="E56" s="16" t="str">
        <f t="shared" si="3"/>
        <v>b</v>
      </c>
      <c r="F56" s="16">
        <f t="shared" si="0"/>
        <v>2</v>
      </c>
      <c r="G56" s="19" t="s">
        <v>26</v>
      </c>
      <c r="H56" s="3" t="s">
        <v>28</v>
      </c>
      <c r="I56" s="3">
        <f t="shared" si="4"/>
        <v>2</v>
      </c>
      <c r="J56" s="16">
        <v>1</v>
      </c>
      <c r="K56" s="16">
        <v>6</v>
      </c>
      <c r="L56" s="16">
        <f>[1]武器表!$I56</f>
        <v>120</v>
      </c>
      <c r="M56" s="28">
        <v>0</v>
      </c>
      <c r="N56" s="28">
        <v>0</v>
      </c>
      <c r="O56" s="16">
        <v>12</v>
      </c>
      <c r="P56" s="28">
        <v>0</v>
      </c>
      <c r="Q56" s="28">
        <v>0</v>
      </c>
      <c r="R56" s="28">
        <v>0</v>
      </c>
      <c r="S56" s="28">
        <v>0</v>
      </c>
      <c r="T56" s="29">
        <v>0</v>
      </c>
      <c r="U56" s="29">
        <v>0</v>
      </c>
      <c r="V56" s="29">
        <v>0</v>
      </c>
      <c r="W56" s="20">
        <v>0.12333333333333334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J56" s="26" t="s">
        <v>287</v>
      </c>
      <c r="AK56" s="22">
        <f t="shared" si="5"/>
        <v>6</v>
      </c>
      <c r="AL56" s="25" t="str">
        <f t="shared" si="1"/>
        <v>c6</v>
      </c>
      <c r="AM56" s="25">
        <v>1</v>
      </c>
      <c r="AS56">
        <v>27</v>
      </c>
      <c r="AT56">
        <f t="shared" si="2"/>
        <v>18</v>
      </c>
      <c r="BM56" t="s">
        <v>1806</v>
      </c>
    </row>
    <row r="57" spans="2:65" ht="14.25" x14ac:dyDescent="0.2">
      <c r="B57" s="16">
        <v>55</v>
      </c>
      <c r="C57" s="16"/>
      <c r="D57" s="16" t="s">
        <v>339</v>
      </c>
      <c r="E57" s="16" t="str">
        <f t="shared" si="3"/>
        <v>b</v>
      </c>
      <c r="F57" s="16">
        <f t="shared" si="0"/>
        <v>2</v>
      </c>
      <c r="G57" s="19" t="s">
        <v>26</v>
      </c>
      <c r="H57" s="3" t="s">
        <v>28</v>
      </c>
      <c r="I57" s="3">
        <f t="shared" si="4"/>
        <v>2</v>
      </c>
      <c r="J57" s="16">
        <v>1</v>
      </c>
      <c r="K57" s="16">
        <v>7</v>
      </c>
      <c r="L57" s="16">
        <f>[1]武器表!$I57</f>
        <v>140</v>
      </c>
      <c r="M57" s="28">
        <v>0</v>
      </c>
      <c r="N57" s="28">
        <v>0</v>
      </c>
      <c r="O57" s="16">
        <v>14</v>
      </c>
      <c r="P57" s="28">
        <v>0</v>
      </c>
      <c r="Q57" s="28">
        <v>0</v>
      </c>
      <c r="R57" s="28">
        <v>0</v>
      </c>
      <c r="S57" s="28">
        <v>0</v>
      </c>
      <c r="T57" s="29">
        <v>0</v>
      </c>
      <c r="U57" s="20">
        <v>0.03</v>
      </c>
      <c r="V57" s="29">
        <v>0</v>
      </c>
      <c r="W57" s="29">
        <v>0</v>
      </c>
      <c r="X57" s="28">
        <v>0</v>
      </c>
      <c r="Y57" s="28">
        <v>0</v>
      </c>
      <c r="Z57" s="28">
        <v>0</v>
      </c>
      <c r="AA57" s="28">
        <v>0</v>
      </c>
      <c r="AB57" s="28">
        <v>0</v>
      </c>
      <c r="AC57" s="28">
        <v>0</v>
      </c>
      <c r="AD57" s="29">
        <v>0</v>
      </c>
      <c r="AE57" s="29">
        <v>0</v>
      </c>
      <c r="AF57" s="29">
        <v>0</v>
      </c>
      <c r="AG57" s="29">
        <v>0</v>
      </c>
      <c r="AH57" s="29">
        <v>0</v>
      </c>
      <c r="AJ57" s="26" t="s">
        <v>287</v>
      </c>
      <c r="AK57" s="22">
        <f t="shared" si="5"/>
        <v>7</v>
      </c>
      <c r="AL57" s="25" t="str">
        <f t="shared" si="1"/>
        <v>c7</v>
      </c>
      <c r="AM57" s="25">
        <v>1</v>
      </c>
      <c r="AS57">
        <v>28</v>
      </c>
      <c r="AT57">
        <f t="shared" si="2"/>
        <v>18.5</v>
      </c>
      <c r="BM57" t="s">
        <v>1807</v>
      </c>
    </row>
    <row r="58" spans="2:65" ht="14.25" x14ac:dyDescent="0.2">
      <c r="B58" s="16">
        <v>56</v>
      </c>
      <c r="C58" s="16"/>
      <c r="D58" s="16" t="s">
        <v>340</v>
      </c>
      <c r="E58" s="16" t="str">
        <f t="shared" si="3"/>
        <v>b</v>
      </c>
      <c r="F58" s="16">
        <f t="shared" si="0"/>
        <v>2</v>
      </c>
      <c r="G58" s="19" t="s">
        <v>26</v>
      </c>
      <c r="H58" s="3" t="s">
        <v>28</v>
      </c>
      <c r="I58" s="3">
        <f t="shared" si="4"/>
        <v>2</v>
      </c>
      <c r="J58" s="16">
        <v>1</v>
      </c>
      <c r="K58" s="16">
        <v>8</v>
      </c>
      <c r="L58" s="16">
        <f>[1]武器表!$I58</f>
        <v>160</v>
      </c>
      <c r="M58" s="28">
        <v>0</v>
      </c>
      <c r="N58" s="28">
        <v>0</v>
      </c>
      <c r="O58" s="28">
        <v>0</v>
      </c>
      <c r="P58" s="28">
        <v>0</v>
      </c>
      <c r="Q58" s="28">
        <v>0</v>
      </c>
      <c r="R58" s="28">
        <v>0</v>
      </c>
      <c r="S58" s="28">
        <v>0</v>
      </c>
      <c r="T58" s="29">
        <v>0</v>
      </c>
      <c r="U58" s="29">
        <v>0</v>
      </c>
      <c r="V58" s="29">
        <v>0</v>
      </c>
      <c r="W58" s="20">
        <v>0.16466666666666666</v>
      </c>
      <c r="X58" s="28">
        <v>0</v>
      </c>
      <c r="Y58" s="28">
        <v>0</v>
      </c>
      <c r="Z58" s="28">
        <v>0</v>
      </c>
      <c r="AA58" s="28">
        <v>0</v>
      </c>
      <c r="AB58" s="28">
        <v>0</v>
      </c>
      <c r="AC58" s="28">
        <v>0</v>
      </c>
      <c r="AD58" s="29">
        <v>0</v>
      </c>
      <c r="AE58" s="29">
        <v>0</v>
      </c>
      <c r="AF58" s="20">
        <v>0.13173333333333334</v>
      </c>
      <c r="AG58" s="29">
        <v>0</v>
      </c>
      <c r="AH58" s="29">
        <v>0</v>
      </c>
      <c r="AJ58" s="26" t="s">
        <v>287</v>
      </c>
      <c r="AK58" s="22">
        <f t="shared" si="5"/>
        <v>8</v>
      </c>
      <c r="AL58" s="25" t="str">
        <f t="shared" si="1"/>
        <v>c8</v>
      </c>
      <c r="AM58" s="25">
        <v>1</v>
      </c>
      <c r="AS58">
        <v>29</v>
      </c>
      <c r="AT58">
        <f t="shared" si="2"/>
        <v>19</v>
      </c>
      <c r="BM58" t="s">
        <v>1808</v>
      </c>
    </row>
    <row r="59" spans="2:65" ht="14.25" x14ac:dyDescent="0.2">
      <c r="B59" s="16">
        <v>57</v>
      </c>
      <c r="C59" s="16"/>
      <c r="D59" s="16" t="s">
        <v>341</v>
      </c>
      <c r="E59" s="16" t="str">
        <f t="shared" si="3"/>
        <v>c</v>
      </c>
      <c r="F59" s="16">
        <f t="shared" si="0"/>
        <v>1</v>
      </c>
      <c r="G59" s="19" t="s">
        <v>26</v>
      </c>
      <c r="H59" s="3" t="s">
        <v>28</v>
      </c>
      <c r="I59" s="3">
        <f t="shared" si="4"/>
        <v>2</v>
      </c>
      <c r="J59" s="16">
        <v>1</v>
      </c>
      <c r="K59" s="16">
        <v>1</v>
      </c>
      <c r="L59" s="16">
        <f>[1]武器表!$I59</f>
        <v>23</v>
      </c>
      <c r="M59" s="28">
        <v>0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28">
        <v>0</v>
      </c>
      <c r="T59" s="20">
        <v>0</v>
      </c>
      <c r="U59" s="29">
        <v>0</v>
      </c>
      <c r="V59" s="29">
        <v>0</v>
      </c>
      <c r="W59" s="29">
        <v>0</v>
      </c>
      <c r="X59" s="28">
        <v>0</v>
      </c>
      <c r="Y59" s="28">
        <v>0</v>
      </c>
      <c r="Z59" s="28">
        <v>0</v>
      </c>
      <c r="AA59" s="28">
        <v>0</v>
      </c>
      <c r="AB59" s="28">
        <v>0</v>
      </c>
      <c r="AC59" s="28">
        <v>0</v>
      </c>
      <c r="AD59" s="29">
        <v>0</v>
      </c>
      <c r="AE59" s="29">
        <v>0</v>
      </c>
      <c r="AF59" s="29">
        <v>0</v>
      </c>
      <c r="AG59" s="29">
        <v>0</v>
      </c>
      <c r="AH59" s="29">
        <v>0</v>
      </c>
      <c r="AK59" s="22"/>
      <c r="AS59">
        <v>30</v>
      </c>
      <c r="AT59">
        <f t="shared" si="2"/>
        <v>19.5</v>
      </c>
      <c r="BM59" t="s">
        <v>1775</v>
      </c>
    </row>
    <row r="60" spans="2:65" ht="14.25" x14ac:dyDescent="0.2">
      <c r="B60" s="16">
        <v>58</v>
      </c>
      <c r="C60" s="16"/>
      <c r="D60" s="16" t="s">
        <v>342</v>
      </c>
      <c r="E60" s="16" t="str">
        <f t="shared" si="3"/>
        <v>c</v>
      </c>
      <c r="F60" s="16">
        <f t="shared" si="0"/>
        <v>1</v>
      </c>
      <c r="G60" s="19" t="s">
        <v>26</v>
      </c>
      <c r="H60" s="3" t="s">
        <v>28</v>
      </c>
      <c r="I60" s="3">
        <f t="shared" si="4"/>
        <v>2</v>
      </c>
      <c r="J60" s="16">
        <v>1</v>
      </c>
      <c r="K60" s="16">
        <v>2</v>
      </c>
      <c r="L60" s="16">
        <f>[1]武器表!$I60</f>
        <v>46</v>
      </c>
      <c r="M60" s="28">
        <v>0</v>
      </c>
      <c r="N60" s="28">
        <v>0</v>
      </c>
      <c r="O60" s="28">
        <v>0</v>
      </c>
      <c r="P60" s="28">
        <v>0</v>
      </c>
      <c r="Q60" s="28">
        <v>0</v>
      </c>
      <c r="R60" s="28">
        <v>0</v>
      </c>
      <c r="S60" s="28">
        <v>0</v>
      </c>
      <c r="T60" s="29">
        <v>0</v>
      </c>
      <c r="U60" s="29">
        <v>0</v>
      </c>
      <c r="V60" s="29">
        <v>0</v>
      </c>
      <c r="W60" s="29">
        <v>0</v>
      </c>
      <c r="X60" s="28">
        <v>0</v>
      </c>
      <c r="Y60" s="28">
        <v>0</v>
      </c>
      <c r="Z60" s="28">
        <v>0</v>
      </c>
      <c r="AA60" s="28">
        <v>0</v>
      </c>
      <c r="AB60" s="28">
        <v>0</v>
      </c>
      <c r="AC60" s="28">
        <v>0</v>
      </c>
      <c r="AD60" s="29">
        <v>0</v>
      </c>
      <c r="AE60" s="29">
        <v>0</v>
      </c>
      <c r="AF60" s="29">
        <v>0</v>
      </c>
      <c r="AG60" s="20">
        <v>0</v>
      </c>
      <c r="AH60" s="29">
        <v>0</v>
      </c>
      <c r="AK60" s="22"/>
      <c r="AS60">
        <v>31</v>
      </c>
      <c r="AT60">
        <f t="shared" si="2"/>
        <v>20</v>
      </c>
      <c r="BM60" t="s">
        <v>1809</v>
      </c>
    </row>
    <row r="61" spans="2:65" ht="14.25" x14ac:dyDescent="0.2">
      <c r="B61" s="16">
        <v>59</v>
      </c>
      <c r="C61" s="16"/>
      <c r="D61" s="16" t="s">
        <v>343</v>
      </c>
      <c r="E61" s="16" t="str">
        <f t="shared" si="3"/>
        <v>c</v>
      </c>
      <c r="F61" s="16">
        <f t="shared" si="0"/>
        <v>1</v>
      </c>
      <c r="G61" s="19" t="s">
        <v>26</v>
      </c>
      <c r="H61" s="3" t="s">
        <v>28</v>
      </c>
      <c r="I61" s="3">
        <f t="shared" si="4"/>
        <v>2</v>
      </c>
      <c r="J61" s="16">
        <v>1</v>
      </c>
      <c r="K61" s="16">
        <v>3</v>
      </c>
      <c r="L61" s="16">
        <f>[1]武器表!$I61</f>
        <v>68</v>
      </c>
      <c r="M61" s="28">
        <v>0</v>
      </c>
      <c r="N61" s="28">
        <v>0</v>
      </c>
      <c r="O61" s="28">
        <v>0</v>
      </c>
      <c r="P61" s="28">
        <v>0</v>
      </c>
      <c r="Q61" s="28">
        <v>0</v>
      </c>
      <c r="R61" s="16">
        <v>0</v>
      </c>
      <c r="S61" s="28">
        <v>0</v>
      </c>
      <c r="T61" s="29">
        <v>0</v>
      </c>
      <c r="U61" s="29">
        <v>0</v>
      </c>
      <c r="V61" s="29">
        <v>0</v>
      </c>
      <c r="W61" s="29">
        <v>0</v>
      </c>
      <c r="X61" s="28">
        <v>0</v>
      </c>
      <c r="Y61" s="28">
        <v>0</v>
      </c>
      <c r="Z61" s="28">
        <v>0</v>
      </c>
      <c r="AA61" s="28">
        <v>0</v>
      </c>
      <c r="AB61" s="28">
        <v>0</v>
      </c>
      <c r="AC61" s="28">
        <v>0</v>
      </c>
      <c r="AD61" s="29">
        <v>0</v>
      </c>
      <c r="AE61" s="29">
        <v>0</v>
      </c>
      <c r="AF61" s="29">
        <v>0</v>
      </c>
      <c r="AG61" s="29">
        <v>0</v>
      </c>
      <c r="AH61" s="29">
        <v>0</v>
      </c>
      <c r="AK61" s="22"/>
      <c r="AS61">
        <v>32</v>
      </c>
      <c r="AT61">
        <f t="shared" si="2"/>
        <v>20.5</v>
      </c>
      <c r="BM61" t="s">
        <v>1778</v>
      </c>
    </row>
    <row r="62" spans="2:65" ht="14.25" x14ac:dyDescent="0.2">
      <c r="B62" s="16">
        <v>60</v>
      </c>
      <c r="C62" s="16"/>
      <c r="D62" s="16" t="s">
        <v>344</v>
      </c>
      <c r="E62" s="16" t="str">
        <f t="shared" si="3"/>
        <v>c</v>
      </c>
      <c r="F62" s="16">
        <f t="shared" si="0"/>
        <v>1</v>
      </c>
      <c r="G62" s="19" t="s">
        <v>26</v>
      </c>
      <c r="H62" s="3" t="s">
        <v>28</v>
      </c>
      <c r="I62" s="3">
        <f t="shared" si="4"/>
        <v>2</v>
      </c>
      <c r="J62" s="16">
        <v>1</v>
      </c>
      <c r="K62" s="16">
        <v>4</v>
      </c>
      <c r="L62" s="16">
        <f>[1]武器表!$I62</f>
        <v>91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28">
        <v>0</v>
      </c>
      <c r="T62" s="29">
        <v>0</v>
      </c>
      <c r="U62" s="29">
        <v>0</v>
      </c>
      <c r="V62" s="29">
        <v>0</v>
      </c>
      <c r="W62" s="29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  <c r="AD62" s="29">
        <v>0</v>
      </c>
      <c r="AE62" s="29">
        <v>0</v>
      </c>
      <c r="AF62" s="20">
        <v>0</v>
      </c>
      <c r="AG62" s="29">
        <v>0</v>
      </c>
      <c r="AH62" s="29">
        <v>0</v>
      </c>
      <c r="AK62" s="22"/>
      <c r="AS62">
        <v>33</v>
      </c>
      <c r="AT62">
        <f t="shared" si="2"/>
        <v>21</v>
      </c>
      <c r="BM62" t="s">
        <v>1810</v>
      </c>
    </row>
    <row r="63" spans="2:65" ht="14.25" x14ac:dyDescent="0.2">
      <c r="B63" s="16">
        <v>61</v>
      </c>
      <c r="C63" s="16"/>
      <c r="D63" s="16" t="s">
        <v>345</v>
      </c>
      <c r="E63" s="16" t="str">
        <f t="shared" si="3"/>
        <v>c</v>
      </c>
      <c r="F63" s="16">
        <f t="shared" si="0"/>
        <v>1</v>
      </c>
      <c r="G63" s="19" t="s">
        <v>26</v>
      </c>
      <c r="H63" s="3" t="s">
        <v>28</v>
      </c>
      <c r="I63" s="3">
        <f t="shared" si="4"/>
        <v>2</v>
      </c>
      <c r="J63" s="16">
        <v>1</v>
      </c>
      <c r="K63" s="16">
        <v>5</v>
      </c>
      <c r="L63" s="16">
        <f>[1]武器表!$I63</f>
        <v>114</v>
      </c>
      <c r="M63" s="28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28">
        <v>0</v>
      </c>
      <c r="T63" s="29">
        <v>0</v>
      </c>
      <c r="U63" s="29">
        <v>0</v>
      </c>
      <c r="V63" s="29">
        <v>0</v>
      </c>
      <c r="W63" s="20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  <c r="AD63" s="29">
        <v>0</v>
      </c>
      <c r="AE63" s="29">
        <v>0</v>
      </c>
      <c r="AF63" s="29">
        <v>0</v>
      </c>
      <c r="AG63" s="29">
        <v>0</v>
      </c>
      <c r="AH63" s="29">
        <v>0</v>
      </c>
      <c r="AK63" s="22"/>
      <c r="AS63">
        <v>34</v>
      </c>
      <c r="AT63">
        <f t="shared" si="2"/>
        <v>21.5</v>
      </c>
      <c r="BM63" t="s">
        <v>1811</v>
      </c>
    </row>
    <row r="64" spans="2:65" ht="14.25" x14ac:dyDescent="0.2">
      <c r="B64" s="16">
        <v>62</v>
      </c>
      <c r="C64" s="16"/>
      <c r="D64" s="16" t="s">
        <v>346</v>
      </c>
      <c r="E64" s="16" t="str">
        <f t="shared" si="3"/>
        <v>c</v>
      </c>
      <c r="F64" s="16">
        <f t="shared" si="0"/>
        <v>1</v>
      </c>
      <c r="G64" s="19" t="s">
        <v>26</v>
      </c>
      <c r="H64" s="3" t="s">
        <v>28</v>
      </c>
      <c r="I64" s="3">
        <f t="shared" si="4"/>
        <v>2</v>
      </c>
      <c r="J64" s="16">
        <v>1</v>
      </c>
      <c r="K64" s="16">
        <v>6</v>
      </c>
      <c r="L64" s="16">
        <f>[1]武器表!$I64</f>
        <v>137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28">
        <v>0</v>
      </c>
      <c r="T64" s="29">
        <v>0</v>
      </c>
      <c r="U64" s="29">
        <v>0</v>
      </c>
      <c r="V64" s="29">
        <v>0</v>
      </c>
      <c r="W64" s="29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  <c r="AD64" s="29">
        <v>0</v>
      </c>
      <c r="AE64" s="20">
        <v>0</v>
      </c>
      <c r="AF64" s="29">
        <v>0</v>
      </c>
      <c r="AG64" s="29">
        <v>0</v>
      </c>
      <c r="AH64" s="29">
        <v>0</v>
      </c>
      <c r="AK64" s="22"/>
      <c r="AS64">
        <v>35</v>
      </c>
      <c r="AT64">
        <f t="shared" si="2"/>
        <v>22</v>
      </c>
      <c r="BM64" t="s">
        <v>1812</v>
      </c>
    </row>
    <row r="65" spans="2:65" ht="14.25" x14ac:dyDescent="0.2">
      <c r="B65" s="16">
        <v>63</v>
      </c>
      <c r="C65" s="16"/>
      <c r="D65" s="16" t="s">
        <v>241</v>
      </c>
      <c r="E65" s="16" t="str">
        <f t="shared" si="3"/>
        <v>c</v>
      </c>
      <c r="F65" s="16">
        <f t="shared" si="0"/>
        <v>1</v>
      </c>
      <c r="G65" s="19" t="s">
        <v>26</v>
      </c>
      <c r="H65" s="3" t="s">
        <v>28</v>
      </c>
      <c r="I65" s="3">
        <f t="shared" si="4"/>
        <v>2</v>
      </c>
      <c r="J65" s="16">
        <v>1</v>
      </c>
      <c r="K65" s="16">
        <v>7</v>
      </c>
      <c r="L65" s="16">
        <f>[1]武器表!$I65</f>
        <v>160</v>
      </c>
      <c r="M65" s="28">
        <v>0</v>
      </c>
      <c r="N65" s="28">
        <v>0</v>
      </c>
      <c r="O65" s="28">
        <v>0</v>
      </c>
      <c r="P65" s="28">
        <v>0</v>
      </c>
      <c r="Q65" s="28">
        <v>0</v>
      </c>
      <c r="R65" s="28">
        <v>0</v>
      </c>
      <c r="S65" s="28">
        <v>0</v>
      </c>
      <c r="T65" s="29">
        <v>0</v>
      </c>
      <c r="U65" s="29">
        <v>0</v>
      </c>
      <c r="V65" s="29">
        <v>0</v>
      </c>
      <c r="W65" s="20">
        <v>0</v>
      </c>
      <c r="X65" s="28">
        <v>0</v>
      </c>
      <c r="Y65" s="28">
        <v>0</v>
      </c>
      <c r="Z65" s="28">
        <v>0</v>
      </c>
      <c r="AA65" s="28">
        <v>0</v>
      </c>
      <c r="AB65" s="28">
        <v>0</v>
      </c>
      <c r="AC65" s="28">
        <v>0</v>
      </c>
      <c r="AD65" s="29">
        <v>0</v>
      </c>
      <c r="AE65" s="29">
        <v>0</v>
      </c>
      <c r="AF65" s="29">
        <v>0</v>
      </c>
      <c r="AG65" s="29">
        <v>0</v>
      </c>
      <c r="AH65" s="29">
        <v>0</v>
      </c>
      <c r="AK65" s="22"/>
      <c r="AS65">
        <v>36</v>
      </c>
      <c r="AT65">
        <f t="shared" si="2"/>
        <v>22.5</v>
      </c>
      <c r="BM65" t="s">
        <v>1813</v>
      </c>
    </row>
    <row r="66" spans="2:65" ht="14.25" x14ac:dyDescent="0.2">
      <c r="B66" s="16">
        <v>64</v>
      </c>
      <c r="C66" s="16"/>
      <c r="D66" s="16" t="s">
        <v>347</v>
      </c>
      <c r="E66" s="16" t="str">
        <f t="shared" si="3"/>
        <v>c</v>
      </c>
      <c r="F66" s="16">
        <f t="shared" si="0"/>
        <v>1</v>
      </c>
      <c r="G66" s="19" t="s">
        <v>26</v>
      </c>
      <c r="H66" s="3" t="s">
        <v>28</v>
      </c>
      <c r="I66" s="3">
        <f t="shared" si="4"/>
        <v>2</v>
      </c>
      <c r="J66" s="16">
        <v>1</v>
      </c>
      <c r="K66" s="16">
        <v>8</v>
      </c>
      <c r="L66" s="16">
        <f>[1]武器表!$I66</f>
        <v>182</v>
      </c>
      <c r="M66" s="28">
        <v>0</v>
      </c>
      <c r="N66" s="28">
        <v>0</v>
      </c>
      <c r="O66" s="28">
        <v>0</v>
      </c>
      <c r="P66" s="28">
        <v>0</v>
      </c>
      <c r="Q66" s="28">
        <v>0</v>
      </c>
      <c r="R66" s="28">
        <v>0</v>
      </c>
      <c r="S66" s="28">
        <v>0</v>
      </c>
      <c r="T66" s="29">
        <v>0</v>
      </c>
      <c r="U66" s="29">
        <v>0</v>
      </c>
      <c r="V66" s="29">
        <v>0</v>
      </c>
      <c r="W66" s="29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  <c r="AD66" s="29">
        <v>0</v>
      </c>
      <c r="AE66" s="29">
        <v>0</v>
      </c>
      <c r="AF66" s="20">
        <v>0</v>
      </c>
      <c r="AG66" s="29">
        <v>0</v>
      </c>
      <c r="AH66" s="29">
        <v>0</v>
      </c>
      <c r="AK66" s="22"/>
      <c r="AS66">
        <v>37</v>
      </c>
      <c r="AT66">
        <f t="shared" si="2"/>
        <v>23</v>
      </c>
      <c r="BM66" t="s">
        <v>1814</v>
      </c>
    </row>
    <row r="67" spans="2:65" ht="14.25" x14ac:dyDescent="0.2">
      <c r="B67" s="16">
        <v>65</v>
      </c>
      <c r="C67" s="16"/>
      <c r="D67" s="16" t="s">
        <v>348</v>
      </c>
      <c r="E67" s="16" t="str">
        <f t="shared" si="3"/>
        <v>s</v>
      </c>
      <c r="F67" s="16">
        <f t="shared" si="0"/>
        <v>3</v>
      </c>
      <c r="G67" s="19" t="s">
        <v>26</v>
      </c>
      <c r="H67" s="3" t="s">
        <v>29</v>
      </c>
      <c r="I67" s="3">
        <f t="shared" si="4"/>
        <v>3</v>
      </c>
      <c r="J67" s="16">
        <v>5</v>
      </c>
      <c r="K67" s="16">
        <v>1</v>
      </c>
      <c r="L67" s="16">
        <f>[1]武器表!$I67</f>
        <v>6</v>
      </c>
      <c r="M67" s="28">
        <v>0</v>
      </c>
      <c r="N67" s="28">
        <v>0</v>
      </c>
      <c r="O67" s="28">
        <v>0</v>
      </c>
      <c r="P67" s="28">
        <v>0</v>
      </c>
      <c r="Q67" s="16">
        <v>19</v>
      </c>
      <c r="R67" s="28">
        <v>0</v>
      </c>
      <c r="S67" s="28">
        <v>0</v>
      </c>
      <c r="T67" s="29">
        <v>0</v>
      </c>
      <c r="U67" s="29">
        <v>0</v>
      </c>
      <c r="V67" s="29">
        <v>0</v>
      </c>
      <c r="W67" s="20">
        <v>0.08</v>
      </c>
      <c r="X67" s="28">
        <v>0</v>
      </c>
      <c r="Y67" s="28">
        <v>0</v>
      </c>
      <c r="Z67" s="28">
        <v>0</v>
      </c>
      <c r="AA67" s="28">
        <v>0</v>
      </c>
      <c r="AB67" s="16">
        <v>2</v>
      </c>
      <c r="AC67" s="28">
        <v>0</v>
      </c>
      <c r="AD67" s="29">
        <v>0</v>
      </c>
      <c r="AE67" s="29">
        <v>0</v>
      </c>
      <c r="AF67" s="29">
        <v>0</v>
      </c>
      <c r="AG67" s="29">
        <v>0</v>
      </c>
      <c r="AH67" s="29">
        <v>0</v>
      </c>
      <c r="AK67" s="22"/>
      <c r="AS67">
        <v>38</v>
      </c>
      <c r="AT67">
        <f t="shared" si="2"/>
        <v>23.5</v>
      </c>
      <c r="BM67" t="s">
        <v>1815</v>
      </c>
    </row>
    <row r="68" spans="2:65" ht="14.25" x14ac:dyDescent="0.2">
      <c r="B68" s="16">
        <v>66</v>
      </c>
      <c r="C68" s="16"/>
      <c r="D68" s="16" t="s">
        <v>349</v>
      </c>
      <c r="E68" s="16" t="str">
        <f t="shared" si="3"/>
        <v>s</v>
      </c>
      <c r="F68" s="16">
        <f t="shared" ref="F68:F131" si="6">VLOOKUP(E68&amp;K68,AL$27:AM$58,2,FALSE)</f>
        <v>3</v>
      </c>
      <c r="G68" s="19" t="s">
        <v>26</v>
      </c>
      <c r="H68" s="3" t="s">
        <v>29</v>
      </c>
      <c r="I68" s="3">
        <f t="shared" si="4"/>
        <v>3</v>
      </c>
      <c r="J68" s="16">
        <v>5</v>
      </c>
      <c r="K68" s="16">
        <v>2</v>
      </c>
      <c r="L68" s="16">
        <f>[1]武器表!$I68</f>
        <v>12</v>
      </c>
      <c r="M68" s="28">
        <v>0</v>
      </c>
      <c r="N68" s="28">
        <v>0</v>
      </c>
      <c r="O68" s="28">
        <v>0</v>
      </c>
      <c r="P68" s="28">
        <v>0</v>
      </c>
      <c r="Q68" s="28">
        <v>0</v>
      </c>
      <c r="R68" s="28">
        <v>0</v>
      </c>
      <c r="S68" s="28">
        <v>0</v>
      </c>
      <c r="T68" s="29">
        <v>0</v>
      </c>
      <c r="U68" s="20">
        <v>2.2499999999999999E-2</v>
      </c>
      <c r="V68" s="29">
        <v>0</v>
      </c>
      <c r="W68" s="20">
        <v>0.08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  <c r="AD68" s="29">
        <v>0</v>
      </c>
      <c r="AE68" s="29">
        <v>0</v>
      </c>
      <c r="AF68" s="20">
        <v>6.4000000000000001E-2</v>
      </c>
      <c r="AG68" s="29">
        <v>0</v>
      </c>
      <c r="AH68" s="29">
        <v>0</v>
      </c>
      <c r="AK68" s="22"/>
      <c r="AS68">
        <v>39</v>
      </c>
      <c r="AT68">
        <f t="shared" si="2"/>
        <v>24</v>
      </c>
      <c r="BM68" t="s">
        <v>1816</v>
      </c>
    </row>
    <row r="69" spans="2:65" ht="14.25" x14ac:dyDescent="0.2">
      <c r="B69" s="16">
        <v>67</v>
      </c>
      <c r="C69" s="16"/>
      <c r="D69" s="16" t="s">
        <v>350</v>
      </c>
      <c r="E69" s="16" t="str">
        <f t="shared" si="3"/>
        <v>s</v>
      </c>
      <c r="F69" s="16">
        <f t="shared" si="6"/>
        <v>4</v>
      </c>
      <c r="G69" s="19" t="s">
        <v>26</v>
      </c>
      <c r="H69" s="3" t="s">
        <v>29</v>
      </c>
      <c r="I69" s="3">
        <f t="shared" si="4"/>
        <v>3</v>
      </c>
      <c r="J69" s="16">
        <v>5</v>
      </c>
      <c r="K69" s="16">
        <v>3</v>
      </c>
      <c r="L69" s="16">
        <f>[1]武器表!$I69</f>
        <v>19</v>
      </c>
      <c r="M69" s="28">
        <v>0</v>
      </c>
      <c r="N69" s="28">
        <v>0</v>
      </c>
      <c r="O69" s="28">
        <v>0</v>
      </c>
      <c r="P69" s="28">
        <v>0</v>
      </c>
      <c r="Q69" s="16">
        <v>58</v>
      </c>
      <c r="R69" s="28">
        <v>0</v>
      </c>
      <c r="S69" s="16">
        <v>11</v>
      </c>
      <c r="T69" s="29">
        <v>0</v>
      </c>
      <c r="U69" s="29">
        <v>0</v>
      </c>
      <c r="V69" s="29">
        <v>0</v>
      </c>
      <c r="W69" s="20">
        <v>0.10533333333333333</v>
      </c>
      <c r="X69" s="28">
        <v>0</v>
      </c>
      <c r="Y69" s="28">
        <v>0</v>
      </c>
      <c r="Z69" s="16">
        <v>12</v>
      </c>
      <c r="AA69" s="28">
        <v>0</v>
      </c>
      <c r="AB69" s="28">
        <v>0</v>
      </c>
      <c r="AC69" s="28">
        <v>0</v>
      </c>
      <c r="AD69" s="29">
        <v>0</v>
      </c>
      <c r="AE69" s="29">
        <v>0</v>
      </c>
      <c r="AF69" s="29">
        <v>0</v>
      </c>
      <c r="AG69" s="29">
        <v>0</v>
      </c>
      <c r="AH69" s="29">
        <v>0</v>
      </c>
      <c r="AK69" s="22"/>
      <c r="AS69">
        <v>40</v>
      </c>
      <c r="AT69">
        <f t="shared" si="2"/>
        <v>24.5</v>
      </c>
      <c r="BM69" t="s">
        <v>1817</v>
      </c>
    </row>
    <row r="70" spans="2:65" ht="14.25" x14ac:dyDescent="0.2">
      <c r="B70" s="16">
        <v>68</v>
      </c>
      <c r="C70" s="16"/>
      <c r="D70" s="16" t="s">
        <v>351</v>
      </c>
      <c r="E70" s="16" t="str">
        <f t="shared" si="3"/>
        <v>s</v>
      </c>
      <c r="F70" s="16">
        <f t="shared" si="6"/>
        <v>4</v>
      </c>
      <c r="G70" s="19" t="s">
        <v>26</v>
      </c>
      <c r="H70" s="3" t="s">
        <v>29</v>
      </c>
      <c r="I70" s="3">
        <f t="shared" si="4"/>
        <v>3</v>
      </c>
      <c r="J70" s="16">
        <v>5</v>
      </c>
      <c r="K70" s="16">
        <v>4</v>
      </c>
      <c r="L70" s="16">
        <f>[1]武器表!$I70</f>
        <v>25</v>
      </c>
      <c r="M70" s="28">
        <v>0</v>
      </c>
      <c r="N70" s="28">
        <v>0</v>
      </c>
      <c r="O70" s="28">
        <v>0</v>
      </c>
      <c r="P70" s="28">
        <v>0</v>
      </c>
      <c r="Q70" s="16">
        <v>77</v>
      </c>
      <c r="R70" s="28">
        <v>0</v>
      </c>
      <c r="S70" s="28">
        <v>0</v>
      </c>
      <c r="T70" s="29">
        <v>0</v>
      </c>
      <c r="U70" s="20">
        <v>4.4999999999999998E-2</v>
      </c>
      <c r="V70" s="29">
        <v>0</v>
      </c>
      <c r="W70" s="29">
        <v>0</v>
      </c>
      <c r="X70" s="28">
        <v>0</v>
      </c>
      <c r="Y70" s="28">
        <v>0</v>
      </c>
      <c r="Z70" s="28">
        <v>0</v>
      </c>
      <c r="AA70" s="28">
        <v>0</v>
      </c>
      <c r="AB70" s="28">
        <v>0</v>
      </c>
      <c r="AC70" s="28">
        <v>0</v>
      </c>
      <c r="AD70" s="29">
        <v>0</v>
      </c>
      <c r="AE70" s="29">
        <v>0</v>
      </c>
      <c r="AF70" s="20">
        <v>0.11093333333333333</v>
      </c>
      <c r="AG70" s="29">
        <v>0</v>
      </c>
      <c r="AH70" s="20">
        <v>0.11093333333333333</v>
      </c>
      <c r="AK70" s="22"/>
      <c r="AS70">
        <v>41</v>
      </c>
      <c r="AT70">
        <f t="shared" si="2"/>
        <v>25</v>
      </c>
      <c r="BM70" t="s">
        <v>1818</v>
      </c>
    </row>
    <row r="71" spans="2:65" ht="14.25" x14ac:dyDescent="0.2">
      <c r="B71" s="16">
        <v>69</v>
      </c>
      <c r="C71" s="16"/>
      <c r="D71" s="16" t="s">
        <v>352</v>
      </c>
      <c r="E71" s="16" t="str">
        <f t="shared" si="3"/>
        <v>s</v>
      </c>
      <c r="F71" s="16">
        <f t="shared" si="6"/>
        <v>5</v>
      </c>
      <c r="G71" s="19" t="s">
        <v>26</v>
      </c>
      <c r="H71" s="3" t="s">
        <v>29</v>
      </c>
      <c r="I71" s="3">
        <f t="shared" si="4"/>
        <v>3</v>
      </c>
      <c r="J71" s="16">
        <v>5</v>
      </c>
      <c r="K71" s="16">
        <v>5</v>
      </c>
      <c r="L71" s="16">
        <f>[1]武器表!$I71</f>
        <v>31</v>
      </c>
      <c r="M71" s="28">
        <v>0</v>
      </c>
      <c r="N71" s="28">
        <v>0</v>
      </c>
      <c r="O71" s="28">
        <v>0</v>
      </c>
      <c r="P71" s="28">
        <v>0</v>
      </c>
      <c r="Q71" s="16">
        <v>96</v>
      </c>
      <c r="R71" s="28">
        <v>0</v>
      </c>
      <c r="S71" s="28">
        <v>0</v>
      </c>
      <c r="T71" s="29">
        <v>0</v>
      </c>
      <c r="U71" s="20">
        <v>5.7500000000000002E-2</v>
      </c>
      <c r="V71" s="29">
        <v>0</v>
      </c>
      <c r="W71" s="20">
        <v>0.17399999999999999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  <c r="AD71" s="20">
        <v>0.13919999999999999</v>
      </c>
      <c r="AE71" s="29">
        <v>0</v>
      </c>
      <c r="AF71" s="29">
        <v>0</v>
      </c>
      <c r="AG71" s="29">
        <v>0</v>
      </c>
      <c r="AH71" s="20">
        <v>0.13919999999999999</v>
      </c>
      <c r="AS71">
        <v>42</v>
      </c>
      <c r="AT71">
        <f t="shared" si="2"/>
        <v>25.5</v>
      </c>
      <c r="BM71" t="s">
        <v>1819</v>
      </c>
    </row>
    <row r="72" spans="2:65" ht="14.25" x14ac:dyDescent="0.2">
      <c r="B72" s="16">
        <v>70</v>
      </c>
      <c r="C72" s="16"/>
      <c r="D72" s="16" t="s">
        <v>350</v>
      </c>
      <c r="E72" s="16" t="str">
        <f t="shared" si="3"/>
        <v>s</v>
      </c>
      <c r="F72" s="16">
        <f t="shared" si="6"/>
        <v>5</v>
      </c>
      <c r="G72" s="19" t="s">
        <v>26</v>
      </c>
      <c r="H72" s="3" t="s">
        <v>29</v>
      </c>
      <c r="I72" s="3">
        <f t="shared" si="4"/>
        <v>3</v>
      </c>
      <c r="J72" s="16">
        <v>5</v>
      </c>
      <c r="K72" s="16">
        <v>6</v>
      </c>
      <c r="L72" s="16">
        <f>[1]武器表!$I72</f>
        <v>37</v>
      </c>
      <c r="M72" s="28">
        <v>0</v>
      </c>
      <c r="N72" s="28">
        <v>0</v>
      </c>
      <c r="O72" s="28">
        <v>0</v>
      </c>
      <c r="P72" s="28">
        <v>0</v>
      </c>
      <c r="Q72" s="16">
        <v>115</v>
      </c>
      <c r="R72" s="16">
        <v>27</v>
      </c>
      <c r="S72" s="28">
        <v>0</v>
      </c>
      <c r="T72" s="29">
        <v>0</v>
      </c>
      <c r="U72" s="29">
        <v>0</v>
      </c>
      <c r="V72" s="29">
        <v>0</v>
      </c>
      <c r="W72" s="20">
        <v>0.20800000000000002</v>
      </c>
      <c r="X72" s="28">
        <v>0</v>
      </c>
      <c r="Y72" s="28">
        <v>0</v>
      </c>
      <c r="Z72" s="28">
        <v>0</v>
      </c>
      <c r="AA72" s="28">
        <v>0</v>
      </c>
      <c r="AB72" s="28">
        <v>0</v>
      </c>
      <c r="AC72" s="28">
        <v>0</v>
      </c>
      <c r="AD72" s="20">
        <v>0.16640000000000002</v>
      </c>
      <c r="AE72" s="29">
        <v>0</v>
      </c>
      <c r="AF72" s="29">
        <v>0</v>
      </c>
      <c r="AG72" s="29">
        <v>0</v>
      </c>
      <c r="AH72" s="20">
        <v>0.16640000000000002</v>
      </c>
      <c r="AS72">
        <v>43</v>
      </c>
      <c r="AT72">
        <f t="shared" si="2"/>
        <v>26</v>
      </c>
      <c r="BM72" t="s">
        <v>1820</v>
      </c>
    </row>
    <row r="73" spans="2:65" ht="14.25" x14ac:dyDescent="0.2">
      <c r="B73" s="16">
        <v>71</v>
      </c>
      <c r="C73" s="16"/>
      <c r="D73" s="16" t="s">
        <v>353</v>
      </c>
      <c r="E73" s="16" t="str">
        <f t="shared" si="3"/>
        <v>s</v>
      </c>
      <c r="F73" s="16">
        <f t="shared" si="6"/>
        <v>6</v>
      </c>
      <c r="G73" s="19" t="s">
        <v>26</v>
      </c>
      <c r="H73" s="3" t="s">
        <v>29</v>
      </c>
      <c r="I73" s="3">
        <f t="shared" si="4"/>
        <v>3</v>
      </c>
      <c r="J73" s="16">
        <v>5</v>
      </c>
      <c r="K73" s="16">
        <v>7</v>
      </c>
      <c r="L73" s="16">
        <f>[1]武器表!$I73</f>
        <v>44</v>
      </c>
      <c r="M73" s="28">
        <v>0</v>
      </c>
      <c r="N73" s="28">
        <v>0</v>
      </c>
      <c r="O73" s="28">
        <v>0</v>
      </c>
      <c r="P73" s="28">
        <v>0</v>
      </c>
      <c r="Q73" s="16">
        <v>134</v>
      </c>
      <c r="R73" s="16">
        <v>32</v>
      </c>
      <c r="S73" s="28">
        <v>0</v>
      </c>
      <c r="T73" s="20">
        <v>0.125</v>
      </c>
      <c r="U73" s="29">
        <v>0</v>
      </c>
      <c r="V73" s="29">
        <v>0</v>
      </c>
      <c r="W73" s="20">
        <v>0.24266666666666667</v>
      </c>
      <c r="X73" s="28">
        <v>0</v>
      </c>
      <c r="Y73" s="28">
        <v>0</v>
      </c>
      <c r="Z73" s="28">
        <v>0</v>
      </c>
      <c r="AA73" s="28">
        <v>0</v>
      </c>
      <c r="AB73" s="28">
        <v>0</v>
      </c>
      <c r="AC73" s="28">
        <v>0</v>
      </c>
      <c r="AD73" s="20">
        <v>0.19413333333333335</v>
      </c>
      <c r="AE73" s="29">
        <v>0</v>
      </c>
      <c r="AF73" s="29">
        <v>0</v>
      </c>
      <c r="AG73" s="20">
        <v>0.19413333333333335</v>
      </c>
      <c r="AH73" s="29">
        <v>0</v>
      </c>
      <c r="AS73">
        <v>44</v>
      </c>
      <c r="AT73">
        <f t="shared" si="2"/>
        <v>26.5</v>
      </c>
      <c r="BM73" t="s">
        <v>1821</v>
      </c>
    </row>
    <row r="74" spans="2:65" ht="14.25" x14ac:dyDescent="0.2">
      <c r="B74" s="16">
        <v>72</v>
      </c>
      <c r="C74" s="16"/>
      <c r="D74" s="16" t="s">
        <v>354</v>
      </c>
      <c r="E74" s="16" t="str">
        <f t="shared" si="3"/>
        <v>s</v>
      </c>
      <c r="F74" s="16">
        <f t="shared" si="6"/>
        <v>6</v>
      </c>
      <c r="G74" s="19" t="s">
        <v>26</v>
      </c>
      <c r="H74" s="3" t="s">
        <v>29</v>
      </c>
      <c r="I74" s="3">
        <f t="shared" si="4"/>
        <v>3</v>
      </c>
      <c r="J74" s="16">
        <v>5</v>
      </c>
      <c r="K74" s="16">
        <v>8</v>
      </c>
      <c r="L74" s="16">
        <f>[1]武器表!$I74</f>
        <v>50</v>
      </c>
      <c r="M74" s="28">
        <v>0</v>
      </c>
      <c r="N74" s="28">
        <v>0</v>
      </c>
      <c r="O74" s="28">
        <v>0</v>
      </c>
      <c r="P74" s="28">
        <v>0</v>
      </c>
      <c r="Q74" s="16">
        <v>154</v>
      </c>
      <c r="R74" s="28">
        <v>0</v>
      </c>
      <c r="S74" s="28">
        <v>0</v>
      </c>
      <c r="T74" s="29">
        <v>0</v>
      </c>
      <c r="U74" s="29">
        <v>0</v>
      </c>
      <c r="V74" s="29">
        <v>0</v>
      </c>
      <c r="W74" s="20">
        <v>0.27733333333333332</v>
      </c>
      <c r="X74" s="28">
        <v>0</v>
      </c>
      <c r="Y74" s="28">
        <v>0</v>
      </c>
      <c r="Z74" s="16">
        <v>33</v>
      </c>
      <c r="AA74" s="28">
        <v>0</v>
      </c>
      <c r="AB74" s="28">
        <v>0</v>
      </c>
      <c r="AC74" s="28">
        <v>0</v>
      </c>
      <c r="AD74" s="20">
        <v>0.22186666666666666</v>
      </c>
      <c r="AE74" s="20">
        <v>0.22186666666666666</v>
      </c>
      <c r="AF74" s="29">
        <v>0</v>
      </c>
      <c r="AG74" s="20">
        <v>0.22186666666666666</v>
      </c>
      <c r="AH74" s="29">
        <v>0</v>
      </c>
      <c r="AS74">
        <v>45</v>
      </c>
      <c r="AT74">
        <f t="shared" si="2"/>
        <v>27</v>
      </c>
      <c r="BM74" t="s">
        <v>1822</v>
      </c>
    </row>
    <row r="75" spans="2:65" ht="14.25" x14ac:dyDescent="0.2">
      <c r="B75" s="16">
        <v>73</v>
      </c>
      <c r="C75" s="16"/>
      <c r="D75" s="16" t="s">
        <v>355</v>
      </c>
      <c r="E75" s="16" t="str">
        <f t="shared" si="3"/>
        <v>a</v>
      </c>
      <c r="F75" s="16">
        <f t="shared" si="6"/>
        <v>2</v>
      </c>
      <c r="G75" s="19" t="s">
        <v>26</v>
      </c>
      <c r="H75" s="3" t="s">
        <v>29</v>
      </c>
      <c r="I75" s="3">
        <f t="shared" si="4"/>
        <v>3</v>
      </c>
      <c r="J75" s="16">
        <v>5</v>
      </c>
      <c r="K75" s="16">
        <v>1</v>
      </c>
      <c r="L75" s="16">
        <f>[1]武器表!$I75</f>
        <v>6</v>
      </c>
      <c r="M75" s="28">
        <v>0</v>
      </c>
      <c r="N75" s="28">
        <v>0</v>
      </c>
      <c r="O75" s="28">
        <v>0</v>
      </c>
      <c r="P75" s="28">
        <v>0</v>
      </c>
      <c r="Q75" s="28">
        <v>0</v>
      </c>
      <c r="R75" s="28">
        <v>0</v>
      </c>
      <c r="S75" s="28">
        <v>0</v>
      </c>
      <c r="T75" s="29">
        <v>0</v>
      </c>
      <c r="U75" s="29">
        <v>0</v>
      </c>
      <c r="V75" s="29">
        <v>0</v>
      </c>
      <c r="W75" s="20">
        <v>0.08</v>
      </c>
      <c r="X75" s="28">
        <v>0</v>
      </c>
      <c r="Y75" s="28">
        <v>0</v>
      </c>
      <c r="Z75" s="28">
        <v>0</v>
      </c>
      <c r="AA75" s="28">
        <v>0</v>
      </c>
      <c r="AB75" s="28">
        <v>0</v>
      </c>
      <c r="AC75" s="28">
        <v>0</v>
      </c>
      <c r="AD75" s="29">
        <v>0</v>
      </c>
      <c r="AE75" s="29">
        <v>0</v>
      </c>
      <c r="AF75" s="20">
        <v>6.4000000000000001E-2</v>
      </c>
      <c r="AG75" s="29">
        <v>0</v>
      </c>
      <c r="AH75" s="29">
        <v>0</v>
      </c>
      <c r="AS75">
        <v>46</v>
      </c>
      <c r="AT75">
        <f t="shared" si="2"/>
        <v>27.5</v>
      </c>
      <c r="BM75" t="s">
        <v>1823</v>
      </c>
    </row>
    <row r="76" spans="2:65" ht="14.25" x14ac:dyDescent="0.2">
      <c r="B76" s="16">
        <v>74</v>
      </c>
      <c r="C76" s="16"/>
      <c r="D76" s="16" t="s">
        <v>234</v>
      </c>
      <c r="E76" s="16" t="str">
        <f t="shared" si="3"/>
        <v>a</v>
      </c>
      <c r="F76" s="16">
        <f t="shared" si="6"/>
        <v>2</v>
      </c>
      <c r="G76" s="19" t="s">
        <v>26</v>
      </c>
      <c r="H76" s="3" t="s">
        <v>29</v>
      </c>
      <c r="I76" s="3">
        <f t="shared" si="4"/>
        <v>3</v>
      </c>
      <c r="J76" s="16">
        <v>5</v>
      </c>
      <c r="K76" s="16">
        <v>2</v>
      </c>
      <c r="L76" s="16">
        <f>[1]武器表!$I76</f>
        <v>11</v>
      </c>
      <c r="M76" s="28">
        <v>0</v>
      </c>
      <c r="N76" s="28">
        <v>0</v>
      </c>
      <c r="O76" s="28">
        <v>0</v>
      </c>
      <c r="P76" s="28">
        <v>0</v>
      </c>
      <c r="Q76" s="28">
        <v>0</v>
      </c>
      <c r="R76" s="28">
        <v>0</v>
      </c>
      <c r="S76" s="28">
        <v>0</v>
      </c>
      <c r="T76" s="29">
        <v>0</v>
      </c>
      <c r="U76" s="29">
        <v>0</v>
      </c>
      <c r="V76" s="29">
        <v>0</v>
      </c>
      <c r="W76" s="20">
        <v>0.08</v>
      </c>
      <c r="X76" s="28">
        <v>0</v>
      </c>
      <c r="Y76" s="28">
        <v>0</v>
      </c>
      <c r="Z76" s="28">
        <v>0</v>
      </c>
      <c r="AA76" s="28">
        <v>0</v>
      </c>
      <c r="AB76" s="28">
        <v>0</v>
      </c>
      <c r="AC76" s="28">
        <v>0</v>
      </c>
      <c r="AD76" s="29">
        <v>0</v>
      </c>
      <c r="AE76" s="29">
        <v>0</v>
      </c>
      <c r="AF76" s="20">
        <v>6.4000000000000001E-2</v>
      </c>
      <c r="AG76" s="29">
        <v>0</v>
      </c>
      <c r="AH76" s="29">
        <v>0</v>
      </c>
      <c r="AS76">
        <v>47</v>
      </c>
      <c r="AT76">
        <f t="shared" si="2"/>
        <v>28</v>
      </c>
      <c r="BM76" t="s">
        <v>1824</v>
      </c>
    </row>
    <row r="77" spans="2:65" ht="14.25" x14ac:dyDescent="0.2">
      <c r="B77" s="16">
        <v>75</v>
      </c>
      <c r="C77" s="16"/>
      <c r="D77" s="16" t="s">
        <v>356</v>
      </c>
      <c r="E77" s="16" t="str">
        <f t="shared" si="3"/>
        <v>a</v>
      </c>
      <c r="F77" s="16">
        <f t="shared" si="6"/>
        <v>2</v>
      </c>
      <c r="G77" s="19" t="s">
        <v>26</v>
      </c>
      <c r="H77" s="3" t="s">
        <v>29</v>
      </c>
      <c r="I77" s="3">
        <f t="shared" si="4"/>
        <v>3</v>
      </c>
      <c r="J77" s="16">
        <v>5</v>
      </c>
      <c r="K77" s="16">
        <v>3</v>
      </c>
      <c r="L77" s="16">
        <f>[1]武器表!$I77</f>
        <v>17</v>
      </c>
      <c r="M77" s="28">
        <v>0</v>
      </c>
      <c r="N77" s="28">
        <v>0</v>
      </c>
      <c r="O77" s="16">
        <v>4</v>
      </c>
      <c r="P77" s="28">
        <v>0</v>
      </c>
      <c r="Q77" s="16">
        <v>43</v>
      </c>
      <c r="R77" s="28">
        <v>0</v>
      </c>
      <c r="S77" s="28">
        <v>0</v>
      </c>
      <c r="T77" s="29">
        <v>0</v>
      </c>
      <c r="U77" s="29">
        <v>0</v>
      </c>
      <c r="V77" s="29">
        <v>0</v>
      </c>
      <c r="W77" s="29">
        <v>0</v>
      </c>
      <c r="X77" s="28">
        <v>0</v>
      </c>
      <c r="Y77" s="28">
        <v>0</v>
      </c>
      <c r="Z77" s="28">
        <v>0</v>
      </c>
      <c r="AA77" s="28">
        <v>0</v>
      </c>
      <c r="AB77" s="28">
        <v>0</v>
      </c>
      <c r="AC77" s="28">
        <v>0</v>
      </c>
      <c r="AD77" s="29">
        <v>0</v>
      </c>
      <c r="AE77" s="29">
        <v>0</v>
      </c>
      <c r="AF77" s="29">
        <v>0</v>
      </c>
      <c r="AG77" s="29">
        <v>0</v>
      </c>
      <c r="AH77" s="29">
        <v>0</v>
      </c>
      <c r="AS77">
        <v>48</v>
      </c>
      <c r="AT77">
        <f t="shared" si="2"/>
        <v>28.5</v>
      </c>
      <c r="BM77" t="s">
        <v>1825</v>
      </c>
    </row>
    <row r="78" spans="2:65" ht="14.25" x14ac:dyDescent="0.2">
      <c r="B78" s="16">
        <v>76</v>
      </c>
      <c r="C78" s="16"/>
      <c r="D78" s="16" t="s">
        <v>357</v>
      </c>
      <c r="E78" s="16" t="str">
        <f t="shared" si="3"/>
        <v>a</v>
      </c>
      <c r="F78" s="16">
        <f t="shared" si="6"/>
        <v>3</v>
      </c>
      <c r="G78" s="19" t="s">
        <v>26</v>
      </c>
      <c r="H78" s="3" t="s">
        <v>29</v>
      </c>
      <c r="I78" s="3">
        <f t="shared" si="4"/>
        <v>3</v>
      </c>
      <c r="J78" s="16">
        <v>5</v>
      </c>
      <c r="K78" s="16">
        <v>4</v>
      </c>
      <c r="L78" s="16">
        <f>[1]武器表!$I78</f>
        <v>22</v>
      </c>
      <c r="M78" s="28">
        <v>0</v>
      </c>
      <c r="N78" s="28">
        <v>0</v>
      </c>
      <c r="O78" s="28">
        <v>0</v>
      </c>
      <c r="P78" s="28">
        <v>0</v>
      </c>
      <c r="Q78" s="16">
        <v>58</v>
      </c>
      <c r="R78" s="28">
        <v>0</v>
      </c>
      <c r="S78" s="28">
        <v>0</v>
      </c>
      <c r="T78" s="29">
        <v>0</v>
      </c>
      <c r="U78" s="20">
        <v>3.5000000000000003E-2</v>
      </c>
      <c r="V78" s="29">
        <v>0</v>
      </c>
      <c r="W78" s="20">
        <v>0.10733333333333332</v>
      </c>
      <c r="X78" s="28">
        <v>0</v>
      </c>
      <c r="Y78" s="28">
        <v>0</v>
      </c>
      <c r="Z78" s="28">
        <v>0</v>
      </c>
      <c r="AA78" s="28">
        <v>0</v>
      </c>
      <c r="AB78" s="28">
        <v>0</v>
      </c>
      <c r="AC78" s="28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S78">
        <v>49</v>
      </c>
      <c r="AT78">
        <f t="shared" si="2"/>
        <v>29</v>
      </c>
      <c r="BM78" t="s">
        <v>1826</v>
      </c>
    </row>
    <row r="79" spans="2:65" ht="14.25" x14ac:dyDescent="0.2">
      <c r="B79" s="16">
        <v>77</v>
      </c>
      <c r="C79" s="16"/>
      <c r="D79" s="16" t="s">
        <v>358</v>
      </c>
      <c r="E79" s="16" t="str">
        <f t="shared" si="3"/>
        <v>a</v>
      </c>
      <c r="F79" s="16">
        <f t="shared" si="6"/>
        <v>3</v>
      </c>
      <c r="G79" s="19" t="s">
        <v>26</v>
      </c>
      <c r="H79" s="3" t="s">
        <v>29</v>
      </c>
      <c r="I79" s="3">
        <f t="shared" si="4"/>
        <v>3</v>
      </c>
      <c r="J79" s="16">
        <v>5</v>
      </c>
      <c r="K79" s="16">
        <v>5</v>
      </c>
      <c r="L79" s="16">
        <f>[1]武器表!$I79</f>
        <v>28</v>
      </c>
      <c r="M79" s="28">
        <v>0</v>
      </c>
      <c r="N79" s="28">
        <v>0</v>
      </c>
      <c r="O79" s="28">
        <v>0</v>
      </c>
      <c r="P79" s="28">
        <v>0</v>
      </c>
      <c r="Q79" s="16">
        <v>72</v>
      </c>
      <c r="R79" s="28">
        <v>0</v>
      </c>
      <c r="S79" s="28">
        <v>0</v>
      </c>
      <c r="T79" s="29">
        <v>0</v>
      </c>
      <c r="U79" s="29">
        <v>0</v>
      </c>
      <c r="V79" s="29">
        <v>0</v>
      </c>
      <c r="W79" s="20">
        <v>0.13266666666666668</v>
      </c>
      <c r="X79" s="28">
        <v>0</v>
      </c>
      <c r="Y79" s="28">
        <v>0</v>
      </c>
      <c r="Z79" s="28">
        <v>0</v>
      </c>
      <c r="AA79" s="28">
        <v>0</v>
      </c>
      <c r="AB79" s="28">
        <v>0</v>
      </c>
      <c r="AC79" s="28">
        <v>0</v>
      </c>
      <c r="AD79" s="29">
        <v>0</v>
      </c>
      <c r="AE79" s="29">
        <v>0</v>
      </c>
      <c r="AF79" s="20">
        <v>0.10613333333333336</v>
      </c>
      <c r="AG79" s="29">
        <v>0</v>
      </c>
      <c r="AH79" s="29">
        <v>0</v>
      </c>
      <c r="AS79">
        <v>50</v>
      </c>
      <c r="AT79">
        <f t="shared" si="2"/>
        <v>29.5</v>
      </c>
      <c r="BM79" t="s">
        <v>1827</v>
      </c>
    </row>
    <row r="80" spans="2:65" ht="14.25" x14ac:dyDescent="0.2">
      <c r="B80" s="16">
        <v>78</v>
      </c>
      <c r="C80" s="16"/>
      <c r="D80" s="16" t="s">
        <v>359</v>
      </c>
      <c r="E80" s="16" t="str">
        <f t="shared" si="3"/>
        <v>a</v>
      </c>
      <c r="F80" s="16">
        <f t="shared" si="6"/>
        <v>3</v>
      </c>
      <c r="G80" s="19" t="s">
        <v>26</v>
      </c>
      <c r="H80" s="3" t="s">
        <v>29</v>
      </c>
      <c r="I80" s="3">
        <f t="shared" si="4"/>
        <v>3</v>
      </c>
      <c r="J80" s="16">
        <v>5</v>
      </c>
      <c r="K80" s="16">
        <v>6</v>
      </c>
      <c r="L80" s="16">
        <f>[1]武器表!$I80</f>
        <v>33</v>
      </c>
      <c r="M80" s="28">
        <v>0</v>
      </c>
      <c r="N80" s="28">
        <v>0</v>
      </c>
      <c r="O80" s="16">
        <v>9</v>
      </c>
      <c r="P80" s="28">
        <v>0</v>
      </c>
      <c r="Q80" s="16">
        <v>86</v>
      </c>
      <c r="R80" s="28">
        <v>0</v>
      </c>
      <c r="S80" s="28">
        <v>0</v>
      </c>
      <c r="T80" s="29">
        <v>0</v>
      </c>
      <c r="U80" s="29">
        <v>0</v>
      </c>
      <c r="V80" s="29">
        <v>0</v>
      </c>
      <c r="W80" s="20">
        <v>0.16</v>
      </c>
      <c r="X80" s="28">
        <v>0</v>
      </c>
      <c r="Y80" s="28">
        <v>0</v>
      </c>
      <c r="Z80" s="28">
        <v>0</v>
      </c>
      <c r="AA80" s="28">
        <v>0</v>
      </c>
      <c r="AB80" s="28">
        <v>0</v>
      </c>
      <c r="AC80" s="28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S80">
        <v>51</v>
      </c>
      <c r="AT80">
        <f t="shared" si="2"/>
        <v>30</v>
      </c>
      <c r="BM80" t="s">
        <v>1828</v>
      </c>
    </row>
    <row r="81" spans="2:65" ht="14.25" x14ac:dyDescent="0.2">
      <c r="B81" s="16">
        <v>79</v>
      </c>
      <c r="C81" s="16"/>
      <c r="D81" s="16" t="s">
        <v>360</v>
      </c>
      <c r="E81" s="16" t="str">
        <f t="shared" si="3"/>
        <v>a</v>
      </c>
      <c r="F81" s="16">
        <f t="shared" si="6"/>
        <v>4</v>
      </c>
      <c r="G81" s="19" t="s">
        <v>26</v>
      </c>
      <c r="H81" s="3" t="s">
        <v>29</v>
      </c>
      <c r="I81" s="3">
        <f t="shared" si="4"/>
        <v>3</v>
      </c>
      <c r="J81" s="16">
        <v>5</v>
      </c>
      <c r="K81" s="16">
        <v>7</v>
      </c>
      <c r="L81" s="16">
        <f>[1]武器表!$I81</f>
        <v>39</v>
      </c>
      <c r="M81" s="28">
        <v>0</v>
      </c>
      <c r="N81" s="28">
        <v>0</v>
      </c>
      <c r="O81" s="28">
        <v>0</v>
      </c>
      <c r="P81" s="28">
        <v>0</v>
      </c>
      <c r="Q81" s="16">
        <v>101</v>
      </c>
      <c r="R81" s="28">
        <v>0</v>
      </c>
      <c r="S81" s="28">
        <v>0</v>
      </c>
      <c r="T81" s="29">
        <v>0</v>
      </c>
      <c r="U81" s="29">
        <v>0</v>
      </c>
      <c r="V81" s="29">
        <v>0</v>
      </c>
      <c r="W81" s="20">
        <v>0.18600000000000003</v>
      </c>
      <c r="X81" s="28">
        <v>0</v>
      </c>
      <c r="Y81" s="16">
        <v>19</v>
      </c>
      <c r="Z81" s="16">
        <v>22</v>
      </c>
      <c r="AA81" s="28">
        <v>0</v>
      </c>
      <c r="AB81" s="28">
        <v>0</v>
      </c>
      <c r="AC81" s="28">
        <v>0</v>
      </c>
      <c r="AD81" s="29">
        <v>0</v>
      </c>
      <c r="AE81" s="29">
        <v>0</v>
      </c>
      <c r="AF81" s="29">
        <v>0</v>
      </c>
      <c r="AG81" s="29">
        <v>0</v>
      </c>
      <c r="AH81" s="29">
        <v>0</v>
      </c>
      <c r="AS81">
        <v>52</v>
      </c>
      <c r="AT81">
        <f t="shared" si="2"/>
        <v>30.5</v>
      </c>
      <c r="BM81" t="s">
        <v>1829</v>
      </c>
    </row>
    <row r="82" spans="2:65" ht="14.25" x14ac:dyDescent="0.2">
      <c r="B82" s="16">
        <v>80</v>
      </c>
      <c r="C82" s="16"/>
      <c r="D82" s="16" t="s">
        <v>219</v>
      </c>
      <c r="E82" s="16" t="str">
        <f t="shared" si="3"/>
        <v>a</v>
      </c>
      <c r="F82" s="16">
        <f t="shared" si="6"/>
        <v>4</v>
      </c>
      <c r="G82" s="19" t="s">
        <v>26</v>
      </c>
      <c r="H82" s="3" t="s">
        <v>29</v>
      </c>
      <c r="I82" s="3">
        <f t="shared" si="4"/>
        <v>3</v>
      </c>
      <c r="J82" s="16">
        <v>5</v>
      </c>
      <c r="K82" s="16">
        <v>8</v>
      </c>
      <c r="L82" s="16">
        <f>[1]武器表!$I82</f>
        <v>44</v>
      </c>
      <c r="M82" s="28">
        <v>0</v>
      </c>
      <c r="N82" s="28">
        <v>0</v>
      </c>
      <c r="O82" s="28">
        <v>0</v>
      </c>
      <c r="P82" s="28">
        <v>0</v>
      </c>
      <c r="Q82" s="16">
        <v>115</v>
      </c>
      <c r="R82" s="28">
        <v>0</v>
      </c>
      <c r="S82" s="28">
        <v>0</v>
      </c>
      <c r="T82" s="20">
        <v>0.105</v>
      </c>
      <c r="U82" s="20">
        <v>6.7500000000000004E-2</v>
      </c>
      <c r="V82" s="29">
        <v>0</v>
      </c>
      <c r="W82" s="20">
        <v>0.21266666666666667</v>
      </c>
      <c r="X82" s="28">
        <v>0</v>
      </c>
      <c r="Y82" s="28">
        <v>0</v>
      </c>
      <c r="Z82" s="28">
        <v>0</v>
      </c>
      <c r="AA82" s="28">
        <v>0</v>
      </c>
      <c r="AB82" s="28">
        <v>0</v>
      </c>
      <c r="AC82" s="28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S82">
        <v>53</v>
      </c>
      <c r="AT82">
        <f t="shared" si="2"/>
        <v>31</v>
      </c>
      <c r="BM82" t="s">
        <v>1830</v>
      </c>
    </row>
    <row r="83" spans="2:65" ht="14.25" x14ac:dyDescent="0.2">
      <c r="B83" s="16">
        <v>81</v>
      </c>
      <c r="C83" s="16"/>
      <c r="D83" s="16" t="s">
        <v>361</v>
      </c>
      <c r="E83" s="16" t="str">
        <f t="shared" si="3"/>
        <v>b</v>
      </c>
      <c r="F83" s="16">
        <f t="shared" si="6"/>
        <v>1</v>
      </c>
      <c r="G83" s="19" t="s">
        <v>26</v>
      </c>
      <c r="H83" s="3" t="s">
        <v>29</v>
      </c>
      <c r="I83" s="3">
        <f t="shared" si="4"/>
        <v>3</v>
      </c>
      <c r="J83" s="16">
        <v>5</v>
      </c>
      <c r="K83" s="16">
        <v>1</v>
      </c>
      <c r="L83" s="16">
        <f>[1]武器表!$I83</f>
        <v>6</v>
      </c>
      <c r="M83" s="28">
        <v>0</v>
      </c>
      <c r="N83" s="28">
        <v>0</v>
      </c>
      <c r="O83" s="28">
        <v>0</v>
      </c>
      <c r="P83" s="28">
        <v>0</v>
      </c>
      <c r="Q83" s="28">
        <v>0</v>
      </c>
      <c r="R83" s="28">
        <v>0</v>
      </c>
      <c r="S83" s="28">
        <v>0</v>
      </c>
      <c r="T83" s="29">
        <v>0</v>
      </c>
      <c r="U83" s="29">
        <v>0</v>
      </c>
      <c r="V83" s="29">
        <v>0</v>
      </c>
      <c r="W83" s="20">
        <v>0.08</v>
      </c>
      <c r="X83" s="28">
        <v>0</v>
      </c>
      <c r="Y83" s="28">
        <v>0</v>
      </c>
      <c r="Z83" s="28">
        <v>0</v>
      </c>
      <c r="AA83" s="28">
        <v>0</v>
      </c>
      <c r="AB83" s="28">
        <v>0</v>
      </c>
      <c r="AC83" s="28">
        <v>0</v>
      </c>
      <c r="AD83" s="29">
        <v>0</v>
      </c>
      <c r="AE83" s="29">
        <v>0</v>
      </c>
      <c r="AF83" s="29">
        <v>0</v>
      </c>
      <c r="AG83" s="29">
        <v>0</v>
      </c>
      <c r="AH83" s="29">
        <v>0</v>
      </c>
      <c r="AS83">
        <v>54</v>
      </c>
      <c r="AT83">
        <f t="shared" si="2"/>
        <v>31.5</v>
      </c>
      <c r="BM83" t="s">
        <v>1831</v>
      </c>
    </row>
    <row r="84" spans="2:65" ht="14.25" x14ac:dyDescent="0.2">
      <c r="B84" s="16">
        <v>82</v>
      </c>
      <c r="C84" s="16"/>
      <c r="D84" s="16" t="s">
        <v>209</v>
      </c>
      <c r="E84" s="16" t="str">
        <f t="shared" si="3"/>
        <v>b</v>
      </c>
      <c r="F84" s="16">
        <f t="shared" si="6"/>
        <v>1</v>
      </c>
      <c r="G84" s="19" t="s">
        <v>26</v>
      </c>
      <c r="H84" s="3" t="s">
        <v>29</v>
      </c>
      <c r="I84" s="3">
        <f t="shared" si="4"/>
        <v>3</v>
      </c>
      <c r="J84" s="16">
        <v>5</v>
      </c>
      <c r="K84" s="16">
        <v>2</v>
      </c>
      <c r="L84" s="16">
        <f>[1]武器表!$I84</f>
        <v>12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9">
        <v>0</v>
      </c>
      <c r="U84" s="29">
        <v>0</v>
      </c>
      <c r="V84" s="20">
        <v>3.3333333333333331E-3</v>
      </c>
      <c r="W84" s="29">
        <v>0</v>
      </c>
      <c r="X84" s="28">
        <v>0</v>
      </c>
      <c r="Y84" s="28">
        <v>0</v>
      </c>
      <c r="Z84" s="28">
        <v>0</v>
      </c>
      <c r="AA84" s="28">
        <v>0</v>
      </c>
      <c r="AB84" s="28">
        <v>0</v>
      </c>
      <c r="AC84" s="28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S84">
        <v>55</v>
      </c>
      <c r="AT84">
        <f t="shared" si="2"/>
        <v>32</v>
      </c>
      <c r="BM84" t="s">
        <v>1832</v>
      </c>
    </row>
    <row r="85" spans="2:65" ht="14.25" x14ac:dyDescent="0.2">
      <c r="B85" s="16">
        <v>83</v>
      </c>
      <c r="C85" s="16"/>
      <c r="D85" s="16" t="s">
        <v>362</v>
      </c>
      <c r="E85" s="16" t="str">
        <f t="shared" si="3"/>
        <v>b</v>
      </c>
      <c r="F85" s="16">
        <f t="shared" si="6"/>
        <v>1</v>
      </c>
      <c r="G85" s="19" t="s">
        <v>26</v>
      </c>
      <c r="H85" s="3" t="s">
        <v>29</v>
      </c>
      <c r="I85" s="3">
        <f t="shared" si="4"/>
        <v>3</v>
      </c>
      <c r="J85" s="16">
        <v>5</v>
      </c>
      <c r="K85" s="16">
        <v>3</v>
      </c>
      <c r="L85" s="16">
        <f>[1]武器表!$I85</f>
        <v>18</v>
      </c>
      <c r="M85" s="28">
        <v>0</v>
      </c>
      <c r="N85" s="28">
        <v>0</v>
      </c>
      <c r="O85" s="28">
        <v>0</v>
      </c>
      <c r="P85" s="28">
        <v>0</v>
      </c>
      <c r="Q85" s="16">
        <v>18</v>
      </c>
      <c r="R85" s="28">
        <v>0</v>
      </c>
      <c r="S85" s="28">
        <v>0</v>
      </c>
      <c r="T85" s="29">
        <v>0</v>
      </c>
      <c r="U85" s="29">
        <v>0</v>
      </c>
      <c r="V85" s="29">
        <v>0</v>
      </c>
      <c r="W85" s="29">
        <v>0</v>
      </c>
      <c r="X85" s="28">
        <v>0</v>
      </c>
      <c r="Y85" s="28">
        <v>0</v>
      </c>
      <c r="Z85" s="28">
        <v>0</v>
      </c>
      <c r="AA85" s="28">
        <v>0</v>
      </c>
      <c r="AB85" s="28">
        <v>0</v>
      </c>
      <c r="AC85" s="28">
        <v>0</v>
      </c>
      <c r="AD85" s="29">
        <v>0</v>
      </c>
      <c r="AE85" s="29">
        <v>0</v>
      </c>
      <c r="AF85" s="29">
        <v>0</v>
      </c>
      <c r="AG85" s="29">
        <v>0</v>
      </c>
      <c r="AH85" s="29">
        <v>0</v>
      </c>
      <c r="AS85">
        <v>56</v>
      </c>
      <c r="AT85">
        <f t="shared" si="2"/>
        <v>32.5</v>
      </c>
      <c r="BM85" t="s">
        <v>1833</v>
      </c>
    </row>
    <row r="86" spans="2:65" ht="14.25" x14ac:dyDescent="0.2">
      <c r="B86" s="16">
        <v>84</v>
      </c>
      <c r="C86" s="16"/>
      <c r="D86" s="16" t="s">
        <v>363</v>
      </c>
      <c r="E86" s="16" t="str">
        <f t="shared" si="3"/>
        <v>b</v>
      </c>
      <c r="F86" s="16">
        <f t="shared" si="6"/>
        <v>1</v>
      </c>
      <c r="G86" s="19" t="s">
        <v>26</v>
      </c>
      <c r="H86" s="3" t="s">
        <v>29</v>
      </c>
      <c r="I86" s="3">
        <f t="shared" si="4"/>
        <v>3</v>
      </c>
      <c r="J86" s="16">
        <v>5</v>
      </c>
      <c r="K86" s="16">
        <v>4</v>
      </c>
      <c r="L86" s="16">
        <f>[1]武器表!$I86</f>
        <v>24</v>
      </c>
      <c r="M86" s="28">
        <v>0</v>
      </c>
      <c r="N86" s="28">
        <v>0</v>
      </c>
      <c r="O86" s="28">
        <v>0</v>
      </c>
      <c r="P86" s="28">
        <v>0</v>
      </c>
      <c r="Q86" s="28">
        <v>0</v>
      </c>
      <c r="R86" s="28">
        <v>0</v>
      </c>
      <c r="S86" s="28">
        <v>0</v>
      </c>
      <c r="T86" s="29">
        <v>0</v>
      </c>
      <c r="U86" s="29">
        <v>0</v>
      </c>
      <c r="V86" s="29">
        <v>0</v>
      </c>
      <c r="W86" s="29">
        <v>0</v>
      </c>
      <c r="X86" s="16">
        <v>5</v>
      </c>
      <c r="Y86" s="28">
        <v>0</v>
      </c>
      <c r="Z86" s="28">
        <v>0</v>
      </c>
      <c r="AA86" s="28">
        <v>0</v>
      </c>
      <c r="AB86" s="28">
        <v>0</v>
      </c>
      <c r="AC86" s="28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S86">
        <v>57</v>
      </c>
      <c r="AT86">
        <f t="shared" si="2"/>
        <v>33</v>
      </c>
      <c r="BM86" t="s">
        <v>1834</v>
      </c>
    </row>
    <row r="87" spans="2:65" ht="14.25" x14ac:dyDescent="0.2">
      <c r="B87" s="16">
        <v>85</v>
      </c>
      <c r="C87" s="16"/>
      <c r="D87" s="16" t="s">
        <v>364</v>
      </c>
      <c r="E87" s="16" t="str">
        <f t="shared" si="3"/>
        <v>b</v>
      </c>
      <c r="F87" s="16">
        <f t="shared" si="6"/>
        <v>2</v>
      </c>
      <c r="G87" s="19" t="s">
        <v>26</v>
      </c>
      <c r="H87" s="3" t="s">
        <v>29</v>
      </c>
      <c r="I87" s="3">
        <f t="shared" si="4"/>
        <v>3</v>
      </c>
      <c r="J87" s="16">
        <v>5</v>
      </c>
      <c r="K87" s="16">
        <v>5</v>
      </c>
      <c r="L87" s="16">
        <f>[1]武器表!$I87</f>
        <v>30</v>
      </c>
      <c r="M87" s="28">
        <v>0</v>
      </c>
      <c r="N87" s="28">
        <v>0</v>
      </c>
      <c r="O87" s="28">
        <v>0</v>
      </c>
      <c r="P87" s="28">
        <v>0</v>
      </c>
      <c r="Q87" s="28">
        <v>0</v>
      </c>
      <c r="R87" s="28">
        <v>0</v>
      </c>
      <c r="S87" s="16">
        <v>6</v>
      </c>
      <c r="T87" s="29">
        <v>0</v>
      </c>
      <c r="U87" s="29">
        <v>0</v>
      </c>
      <c r="V87" s="29">
        <v>0</v>
      </c>
      <c r="W87" s="20">
        <v>0.08</v>
      </c>
      <c r="X87" s="28">
        <v>0</v>
      </c>
      <c r="Y87" s="28">
        <v>0</v>
      </c>
      <c r="Z87" s="28">
        <v>0</v>
      </c>
      <c r="AA87" s="28">
        <v>0</v>
      </c>
      <c r="AB87" s="28">
        <v>0</v>
      </c>
      <c r="AC87" s="28">
        <v>0</v>
      </c>
      <c r="AD87" s="29">
        <v>0</v>
      </c>
      <c r="AE87" s="29">
        <v>0</v>
      </c>
      <c r="AF87" s="29">
        <v>0</v>
      </c>
      <c r="AG87" s="29">
        <v>0</v>
      </c>
      <c r="AH87" s="29">
        <v>0</v>
      </c>
      <c r="AS87">
        <v>58</v>
      </c>
      <c r="AT87">
        <f t="shared" si="2"/>
        <v>33.5</v>
      </c>
      <c r="BM87" t="s">
        <v>1835</v>
      </c>
    </row>
    <row r="88" spans="2:65" ht="14.25" x14ac:dyDescent="0.2">
      <c r="B88" s="16">
        <v>86</v>
      </c>
      <c r="C88" s="16"/>
      <c r="D88" s="16" t="s">
        <v>365</v>
      </c>
      <c r="E88" s="16" t="str">
        <f t="shared" si="3"/>
        <v>b</v>
      </c>
      <c r="F88" s="16">
        <f t="shared" si="6"/>
        <v>2</v>
      </c>
      <c r="G88" s="19" t="s">
        <v>26</v>
      </c>
      <c r="H88" s="3" t="s">
        <v>29</v>
      </c>
      <c r="I88" s="3">
        <f t="shared" si="4"/>
        <v>3</v>
      </c>
      <c r="J88" s="16">
        <v>5</v>
      </c>
      <c r="K88" s="16">
        <v>6</v>
      </c>
      <c r="L88" s="16">
        <f>[1]武器表!$I88</f>
        <v>36</v>
      </c>
      <c r="M88" s="28">
        <v>0</v>
      </c>
      <c r="N88" s="28">
        <v>0</v>
      </c>
      <c r="O88" s="28">
        <v>0</v>
      </c>
      <c r="P88" s="28">
        <v>0</v>
      </c>
      <c r="Q88" s="28">
        <v>0</v>
      </c>
      <c r="R88" s="28">
        <v>0</v>
      </c>
      <c r="S88" s="28">
        <v>0</v>
      </c>
      <c r="T88" s="29">
        <v>0</v>
      </c>
      <c r="U88" s="29">
        <v>0</v>
      </c>
      <c r="V88" s="29">
        <v>0</v>
      </c>
      <c r="W88" s="20">
        <v>8.199999999999999E-2</v>
      </c>
      <c r="X88" s="28">
        <v>0</v>
      </c>
      <c r="Y88" s="28">
        <v>0</v>
      </c>
      <c r="Z88" s="16">
        <v>8</v>
      </c>
      <c r="AA88" s="28">
        <v>0</v>
      </c>
      <c r="AB88" s="28">
        <v>0</v>
      </c>
      <c r="AC88" s="28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S88">
        <v>59</v>
      </c>
      <c r="AT88">
        <f t="shared" si="2"/>
        <v>34</v>
      </c>
      <c r="BM88" t="s">
        <v>1836</v>
      </c>
    </row>
    <row r="89" spans="2:65" ht="14.25" x14ac:dyDescent="0.2">
      <c r="B89" s="16">
        <v>87</v>
      </c>
      <c r="C89" s="16"/>
      <c r="D89" s="16" t="s">
        <v>366</v>
      </c>
      <c r="E89" s="16" t="str">
        <f t="shared" si="3"/>
        <v>b</v>
      </c>
      <c r="F89" s="16">
        <f t="shared" si="6"/>
        <v>2</v>
      </c>
      <c r="G89" s="19" t="s">
        <v>26</v>
      </c>
      <c r="H89" s="3" t="s">
        <v>29</v>
      </c>
      <c r="I89" s="3">
        <f t="shared" si="4"/>
        <v>3</v>
      </c>
      <c r="J89" s="16">
        <v>5</v>
      </c>
      <c r="K89" s="16">
        <v>7</v>
      </c>
      <c r="L89" s="16">
        <f>[1]武器表!$I89</f>
        <v>42</v>
      </c>
      <c r="M89" s="28">
        <v>0</v>
      </c>
      <c r="N89" s="28">
        <v>0</v>
      </c>
      <c r="O89" s="28">
        <v>0</v>
      </c>
      <c r="P89" s="28">
        <v>0</v>
      </c>
      <c r="Q89" s="16">
        <v>42</v>
      </c>
      <c r="R89" s="28">
        <v>0</v>
      </c>
      <c r="S89" s="28">
        <v>0</v>
      </c>
      <c r="T89" s="20">
        <v>0.04</v>
      </c>
      <c r="U89" s="29">
        <v>0</v>
      </c>
      <c r="V89" s="29">
        <v>0</v>
      </c>
      <c r="W89" s="29">
        <v>0</v>
      </c>
      <c r="X89" s="28">
        <v>0</v>
      </c>
      <c r="Y89" s="28">
        <v>0</v>
      </c>
      <c r="Z89" s="28">
        <v>0</v>
      </c>
      <c r="AA89" s="28">
        <v>0</v>
      </c>
      <c r="AB89" s="28">
        <v>0</v>
      </c>
      <c r="AC89" s="28">
        <v>0</v>
      </c>
      <c r="AD89" s="29">
        <v>0</v>
      </c>
      <c r="AE89" s="29">
        <v>0</v>
      </c>
      <c r="AF89" s="29">
        <v>0</v>
      </c>
      <c r="AG89" s="29">
        <v>0</v>
      </c>
      <c r="AH89" s="29">
        <v>0</v>
      </c>
      <c r="AS89">
        <v>60</v>
      </c>
      <c r="AT89">
        <f t="shared" si="2"/>
        <v>34.5</v>
      </c>
      <c r="BM89" t="s">
        <v>1837</v>
      </c>
    </row>
    <row r="90" spans="2:65" ht="14.25" x14ac:dyDescent="0.2">
      <c r="B90" s="16">
        <v>88</v>
      </c>
      <c r="C90" s="16"/>
      <c r="D90" s="16" t="s">
        <v>367</v>
      </c>
      <c r="E90" s="16" t="str">
        <f t="shared" si="3"/>
        <v>b</v>
      </c>
      <c r="F90" s="16">
        <f t="shared" si="6"/>
        <v>2</v>
      </c>
      <c r="G90" s="19" t="s">
        <v>26</v>
      </c>
      <c r="H90" s="3" t="s">
        <v>29</v>
      </c>
      <c r="I90" s="3">
        <f t="shared" si="4"/>
        <v>3</v>
      </c>
      <c r="J90" s="16">
        <v>5</v>
      </c>
      <c r="K90" s="16">
        <v>8</v>
      </c>
      <c r="L90" s="16">
        <f>[1]武器表!$I90</f>
        <v>48</v>
      </c>
      <c r="M90" s="28">
        <v>0</v>
      </c>
      <c r="N90" s="28">
        <v>0</v>
      </c>
      <c r="O90" s="28">
        <v>0</v>
      </c>
      <c r="P90" s="28">
        <v>0</v>
      </c>
      <c r="Q90" s="16">
        <v>48</v>
      </c>
      <c r="R90" s="28">
        <v>0</v>
      </c>
      <c r="S90" s="28">
        <v>0</v>
      </c>
      <c r="T90" s="29">
        <v>0</v>
      </c>
      <c r="U90" s="29">
        <v>0</v>
      </c>
      <c r="V90" s="29">
        <v>0</v>
      </c>
      <c r="W90" s="29">
        <v>0</v>
      </c>
      <c r="X90" s="28">
        <v>0</v>
      </c>
      <c r="Y90" s="28">
        <v>0</v>
      </c>
      <c r="Z90" s="28">
        <v>0</v>
      </c>
      <c r="AA90" s="28">
        <v>0</v>
      </c>
      <c r="AB90" s="28">
        <v>0</v>
      </c>
      <c r="AC90" s="28">
        <v>0</v>
      </c>
      <c r="AD90" s="29">
        <v>0</v>
      </c>
      <c r="AE90" s="20">
        <v>8.6933333333333349E-2</v>
      </c>
      <c r="AF90" s="29">
        <v>0</v>
      </c>
      <c r="AG90" s="29">
        <v>0</v>
      </c>
      <c r="AH90" s="29">
        <v>0</v>
      </c>
      <c r="AS90">
        <v>61</v>
      </c>
      <c r="AT90">
        <f t="shared" si="2"/>
        <v>35</v>
      </c>
      <c r="BM90" t="s">
        <v>1838</v>
      </c>
    </row>
    <row r="91" spans="2:65" ht="14.25" x14ac:dyDescent="0.2">
      <c r="B91" s="16">
        <v>89</v>
      </c>
      <c r="C91" s="16"/>
      <c r="D91" s="16" t="s">
        <v>368</v>
      </c>
      <c r="E91" s="16" t="str">
        <f t="shared" si="3"/>
        <v>c</v>
      </c>
      <c r="F91" s="16">
        <f t="shared" si="6"/>
        <v>1</v>
      </c>
      <c r="G91" s="19" t="s">
        <v>26</v>
      </c>
      <c r="H91" s="3" t="s">
        <v>29</v>
      </c>
      <c r="I91" s="3">
        <f t="shared" si="4"/>
        <v>3</v>
      </c>
      <c r="J91" s="16">
        <v>5</v>
      </c>
      <c r="K91" s="16">
        <v>1</v>
      </c>
      <c r="L91" s="16">
        <f>[1]武器表!$I91</f>
        <v>7</v>
      </c>
      <c r="M91" s="28">
        <v>0</v>
      </c>
      <c r="N91" s="28">
        <v>0</v>
      </c>
      <c r="O91" s="28">
        <v>0</v>
      </c>
      <c r="P91" s="28">
        <v>0</v>
      </c>
      <c r="Q91" s="28">
        <v>0</v>
      </c>
      <c r="R91" s="28">
        <v>0</v>
      </c>
      <c r="S91" s="16">
        <v>0</v>
      </c>
      <c r="T91" s="29">
        <v>0</v>
      </c>
      <c r="U91" s="29">
        <v>0</v>
      </c>
      <c r="V91" s="29">
        <v>0</v>
      </c>
      <c r="W91" s="29">
        <v>0</v>
      </c>
      <c r="X91" s="28">
        <v>0</v>
      </c>
      <c r="Y91" s="28">
        <v>0</v>
      </c>
      <c r="Z91" s="28">
        <v>0</v>
      </c>
      <c r="AA91" s="28">
        <v>0</v>
      </c>
      <c r="AB91" s="28">
        <v>0</v>
      </c>
      <c r="AC91" s="28">
        <v>0</v>
      </c>
      <c r="AD91" s="29">
        <v>0</v>
      </c>
      <c r="AE91" s="29">
        <v>0</v>
      </c>
      <c r="AF91" s="29">
        <v>0</v>
      </c>
      <c r="AG91" s="29">
        <v>0</v>
      </c>
      <c r="AH91" s="29">
        <v>0</v>
      </c>
      <c r="AS91">
        <v>62</v>
      </c>
      <c r="AT91">
        <f t="shared" si="2"/>
        <v>35.5</v>
      </c>
      <c r="BM91" t="s">
        <v>1839</v>
      </c>
    </row>
    <row r="92" spans="2:65" ht="14.25" x14ac:dyDescent="0.2">
      <c r="B92" s="16">
        <v>90</v>
      </c>
      <c r="C92" s="16"/>
      <c r="D92" s="16" t="s">
        <v>236</v>
      </c>
      <c r="E92" s="16" t="str">
        <f t="shared" si="3"/>
        <v>c</v>
      </c>
      <c r="F92" s="16">
        <f t="shared" si="6"/>
        <v>1</v>
      </c>
      <c r="G92" s="19" t="s">
        <v>26</v>
      </c>
      <c r="H92" s="3" t="s">
        <v>29</v>
      </c>
      <c r="I92" s="3">
        <f t="shared" si="4"/>
        <v>3</v>
      </c>
      <c r="J92" s="16">
        <v>5</v>
      </c>
      <c r="K92" s="16">
        <v>2</v>
      </c>
      <c r="L92" s="16">
        <f>[1]武器表!$I92</f>
        <v>14</v>
      </c>
      <c r="M92" s="28">
        <v>0</v>
      </c>
      <c r="N92" s="28">
        <v>0</v>
      </c>
      <c r="O92" s="28">
        <v>0</v>
      </c>
      <c r="P92" s="28">
        <v>0</v>
      </c>
      <c r="Q92" s="28">
        <v>0</v>
      </c>
      <c r="R92" s="28">
        <v>0</v>
      </c>
      <c r="S92" s="28">
        <v>0</v>
      </c>
      <c r="T92" s="29">
        <v>0</v>
      </c>
      <c r="U92" s="29">
        <v>0</v>
      </c>
      <c r="V92" s="29">
        <v>0</v>
      </c>
      <c r="W92" s="29">
        <v>0</v>
      </c>
      <c r="X92" s="28">
        <v>0</v>
      </c>
      <c r="Y92" s="28">
        <v>0</v>
      </c>
      <c r="Z92" s="28">
        <v>0</v>
      </c>
      <c r="AA92" s="28">
        <v>0</v>
      </c>
      <c r="AB92" s="28">
        <v>0</v>
      </c>
      <c r="AC92" s="28">
        <v>0</v>
      </c>
      <c r="AD92" s="29">
        <v>0</v>
      </c>
      <c r="AE92" s="29">
        <v>0</v>
      </c>
      <c r="AF92" s="29">
        <v>0</v>
      </c>
      <c r="AG92" s="29">
        <v>0</v>
      </c>
      <c r="AH92" s="20">
        <v>0</v>
      </c>
      <c r="AS92">
        <v>63</v>
      </c>
      <c r="AT92">
        <f t="shared" si="2"/>
        <v>36</v>
      </c>
      <c r="BM92" t="s">
        <v>1840</v>
      </c>
    </row>
    <row r="93" spans="2:65" ht="14.25" x14ac:dyDescent="0.2">
      <c r="B93" s="16">
        <v>91</v>
      </c>
      <c r="C93" s="16"/>
      <c r="D93" s="16" t="s">
        <v>369</v>
      </c>
      <c r="E93" s="16" t="str">
        <f t="shared" si="3"/>
        <v>c</v>
      </c>
      <c r="F93" s="16">
        <f t="shared" si="6"/>
        <v>1</v>
      </c>
      <c r="G93" s="19" t="s">
        <v>26</v>
      </c>
      <c r="H93" s="3" t="s">
        <v>29</v>
      </c>
      <c r="I93" s="3">
        <f t="shared" si="4"/>
        <v>3</v>
      </c>
      <c r="J93" s="16">
        <v>5</v>
      </c>
      <c r="K93" s="16">
        <v>3</v>
      </c>
      <c r="L93" s="16">
        <f>[1]武器表!$I93</f>
        <v>21</v>
      </c>
      <c r="M93" s="28">
        <v>0</v>
      </c>
      <c r="N93" s="28">
        <v>0</v>
      </c>
      <c r="O93" s="28">
        <v>0</v>
      </c>
      <c r="P93" s="28">
        <v>0</v>
      </c>
      <c r="Q93" s="28">
        <v>0</v>
      </c>
      <c r="R93" s="28">
        <v>0</v>
      </c>
      <c r="S93" s="28">
        <v>0</v>
      </c>
      <c r="T93" s="29">
        <v>0</v>
      </c>
      <c r="U93" s="29">
        <v>0</v>
      </c>
      <c r="V93" s="29">
        <v>0</v>
      </c>
      <c r="W93" s="29">
        <v>0</v>
      </c>
      <c r="X93" s="28">
        <v>0</v>
      </c>
      <c r="Y93" s="28">
        <v>0</v>
      </c>
      <c r="Z93" s="28">
        <v>0</v>
      </c>
      <c r="AA93" s="28">
        <v>0</v>
      </c>
      <c r="AB93" s="28">
        <v>0</v>
      </c>
      <c r="AC93" s="28">
        <v>0</v>
      </c>
      <c r="AD93" s="29">
        <v>0</v>
      </c>
      <c r="AE93" s="29">
        <v>0</v>
      </c>
      <c r="AF93" s="20">
        <v>0</v>
      </c>
      <c r="AG93" s="29">
        <v>0</v>
      </c>
      <c r="AH93" s="29">
        <v>0</v>
      </c>
      <c r="AS93">
        <v>64</v>
      </c>
      <c r="AT93">
        <f t="shared" si="2"/>
        <v>36.5</v>
      </c>
      <c r="BM93" t="s">
        <v>1841</v>
      </c>
    </row>
    <row r="94" spans="2:65" ht="14.25" x14ac:dyDescent="0.2">
      <c r="B94" s="16">
        <v>92</v>
      </c>
      <c r="C94" s="16"/>
      <c r="D94" s="16" t="s">
        <v>370</v>
      </c>
      <c r="E94" s="16" t="str">
        <f t="shared" si="3"/>
        <v>c</v>
      </c>
      <c r="F94" s="16">
        <f t="shared" si="6"/>
        <v>1</v>
      </c>
      <c r="G94" s="19" t="s">
        <v>26</v>
      </c>
      <c r="H94" s="3" t="s">
        <v>29</v>
      </c>
      <c r="I94" s="3">
        <f t="shared" si="4"/>
        <v>3</v>
      </c>
      <c r="J94" s="16">
        <v>5</v>
      </c>
      <c r="K94" s="16">
        <v>4</v>
      </c>
      <c r="L94" s="16">
        <f>[1]武器表!$I94</f>
        <v>27</v>
      </c>
      <c r="M94" s="28">
        <v>0</v>
      </c>
      <c r="N94" s="28">
        <v>0</v>
      </c>
      <c r="O94" s="28">
        <v>0</v>
      </c>
      <c r="P94" s="28">
        <v>0</v>
      </c>
      <c r="Q94" s="28">
        <v>0</v>
      </c>
      <c r="R94" s="16">
        <v>0</v>
      </c>
      <c r="S94" s="28">
        <v>0</v>
      </c>
      <c r="T94" s="29">
        <v>0</v>
      </c>
      <c r="U94" s="29">
        <v>0</v>
      </c>
      <c r="V94" s="29">
        <v>0</v>
      </c>
      <c r="W94" s="29">
        <v>0</v>
      </c>
      <c r="X94" s="28">
        <v>0</v>
      </c>
      <c r="Y94" s="28">
        <v>0</v>
      </c>
      <c r="Z94" s="28">
        <v>0</v>
      </c>
      <c r="AA94" s="28">
        <v>0</v>
      </c>
      <c r="AB94" s="28">
        <v>0</v>
      </c>
      <c r="AC94" s="28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S94">
        <v>65</v>
      </c>
      <c r="AT94">
        <f t="shared" si="2"/>
        <v>37</v>
      </c>
      <c r="BM94" t="s">
        <v>1842</v>
      </c>
    </row>
    <row r="95" spans="2:65" ht="14.25" x14ac:dyDescent="0.2">
      <c r="B95" s="16">
        <v>93</v>
      </c>
      <c r="C95" s="16"/>
      <c r="D95" s="16" t="s">
        <v>371</v>
      </c>
      <c r="E95" s="16" t="str">
        <f t="shared" si="3"/>
        <v>c</v>
      </c>
      <c r="F95" s="16">
        <f t="shared" si="6"/>
        <v>1</v>
      </c>
      <c r="G95" s="19" t="s">
        <v>26</v>
      </c>
      <c r="H95" s="3" t="s">
        <v>29</v>
      </c>
      <c r="I95" s="3">
        <f t="shared" si="4"/>
        <v>3</v>
      </c>
      <c r="J95" s="16">
        <v>5</v>
      </c>
      <c r="K95" s="16">
        <v>5</v>
      </c>
      <c r="L95" s="16">
        <f>[1]武器表!$I95</f>
        <v>34</v>
      </c>
      <c r="M95" s="28">
        <v>0</v>
      </c>
      <c r="N95" s="28">
        <v>0</v>
      </c>
      <c r="O95" s="28">
        <v>0</v>
      </c>
      <c r="P95" s="28">
        <v>0</v>
      </c>
      <c r="Q95" s="28">
        <v>0</v>
      </c>
      <c r="R95" s="28">
        <v>0</v>
      </c>
      <c r="S95" s="28">
        <v>0</v>
      </c>
      <c r="T95" s="29">
        <v>0</v>
      </c>
      <c r="U95" s="29">
        <v>0</v>
      </c>
      <c r="V95" s="29">
        <v>0</v>
      </c>
      <c r="W95" s="20">
        <v>0</v>
      </c>
      <c r="X95" s="28">
        <v>0</v>
      </c>
      <c r="Y95" s="28">
        <v>0</v>
      </c>
      <c r="Z95" s="28">
        <v>0</v>
      </c>
      <c r="AA95" s="28">
        <v>0</v>
      </c>
      <c r="AB95" s="28">
        <v>0</v>
      </c>
      <c r="AC95" s="28">
        <v>0</v>
      </c>
      <c r="AD95" s="29">
        <v>0</v>
      </c>
      <c r="AE95" s="29">
        <v>0</v>
      </c>
      <c r="AF95" s="29">
        <v>0</v>
      </c>
      <c r="AG95" s="29">
        <v>0</v>
      </c>
      <c r="AH95" s="29">
        <v>0</v>
      </c>
      <c r="AS95">
        <v>66</v>
      </c>
      <c r="AT95">
        <f t="shared" si="2"/>
        <v>37.5</v>
      </c>
      <c r="BM95" t="s">
        <v>1843</v>
      </c>
    </row>
    <row r="96" spans="2:65" ht="14.25" x14ac:dyDescent="0.2">
      <c r="B96" s="16">
        <v>94</v>
      </c>
      <c r="C96" s="16"/>
      <c r="D96" s="16" t="s">
        <v>372</v>
      </c>
      <c r="E96" s="16" t="str">
        <f t="shared" si="3"/>
        <v>c</v>
      </c>
      <c r="F96" s="16">
        <f t="shared" si="6"/>
        <v>1</v>
      </c>
      <c r="G96" s="19" t="s">
        <v>26</v>
      </c>
      <c r="H96" s="3" t="s">
        <v>29</v>
      </c>
      <c r="I96" s="3">
        <f t="shared" si="4"/>
        <v>3</v>
      </c>
      <c r="J96" s="16">
        <v>5</v>
      </c>
      <c r="K96" s="16">
        <v>6</v>
      </c>
      <c r="L96" s="16">
        <f>[1]武器表!$I96</f>
        <v>41</v>
      </c>
      <c r="M96" s="28">
        <v>0</v>
      </c>
      <c r="N96" s="28">
        <v>0</v>
      </c>
      <c r="O96" s="28">
        <v>0</v>
      </c>
      <c r="P96" s="28">
        <v>0</v>
      </c>
      <c r="Q96" s="28">
        <v>0</v>
      </c>
      <c r="R96" s="28">
        <v>0</v>
      </c>
      <c r="S96" s="28">
        <v>0</v>
      </c>
      <c r="T96" s="29">
        <v>0</v>
      </c>
      <c r="U96" s="29">
        <v>0</v>
      </c>
      <c r="V96" s="29">
        <v>0</v>
      </c>
      <c r="W96" s="29">
        <v>0</v>
      </c>
      <c r="X96" s="28">
        <v>0</v>
      </c>
      <c r="Y96" s="28">
        <v>0</v>
      </c>
      <c r="Z96" s="28">
        <v>0</v>
      </c>
      <c r="AA96" s="28">
        <v>0</v>
      </c>
      <c r="AB96" s="28">
        <v>0</v>
      </c>
      <c r="AC96" s="28">
        <v>0</v>
      </c>
      <c r="AD96" s="29">
        <v>0</v>
      </c>
      <c r="AE96" s="29">
        <v>0</v>
      </c>
      <c r="AF96" s="29">
        <v>0</v>
      </c>
      <c r="AG96" s="20">
        <v>0</v>
      </c>
      <c r="AH96" s="29">
        <v>0</v>
      </c>
      <c r="AS96">
        <v>67</v>
      </c>
      <c r="AT96">
        <f t="shared" ref="AT96:AT128" si="7">AT95+0.5</f>
        <v>38</v>
      </c>
      <c r="BM96" t="s">
        <v>1844</v>
      </c>
    </row>
    <row r="97" spans="2:65" ht="14.25" x14ac:dyDescent="0.2">
      <c r="B97" s="16">
        <v>95</v>
      </c>
      <c r="C97" s="16"/>
      <c r="D97" s="16" t="s">
        <v>373</v>
      </c>
      <c r="E97" s="16" t="str">
        <f t="shared" si="3"/>
        <v>c</v>
      </c>
      <c r="F97" s="16">
        <f t="shared" si="6"/>
        <v>1</v>
      </c>
      <c r="G97" s="19" t="s">
        <v>26</v>
      </c>
      <c r="H97" s="3" t="s">
        <v>29</v>
      </c>
      <c r="I97" s="3">
        <f t="shared" si="4"/>
        <v>3</v>
      </c>
      <c r="J97" s="16">
        <v>5</v>
      </c>
      <c r="K97" s="16">
        <v>7</v>
      </c>
      <c r="L97" s="16">
        <f>[1]武器表!$I97</f>
        <v>48</v>
      </c>
      <c r="M97" s="28">
        <v>0</v>
      </c>
      <c r="N97" s="28">
        <v>0</v>
      </c>
      <c r="O97" s="28">
        <v>0</v>
      </c>
      <c r="P97" s="28">
        <v>0</v>
      </c>
      <c r="Q97" s="28">
        <v>0</v>
      </c>
      <c r="R97" s="28">
        <v>0</v>
      </c>
      <c r="S97" s="28">
        <v>0</v>
      </c>
      <c r="T97" s="29">
        <v>0</v>
      </c>
      <c r="U97" s="29">
        <v>0</v>
      </c>
      <c r="V97" s="29">
        <v>0</v>
      </c>
      <c r="W97" s="20">
        <v>0</v>
      </c>
      <c r="X97" s="28">
        <v>0</v>
      </c>
      <c r="Y97" s="28">
        <v>0</v>
      </c>
      <c r="Z97" s="28">
        <v>0</v>
      </c>
      <c r="AA97" s="28">
        <v>0</v>
      </c>
      <c r="AB97" s="28">
        <v>0</v>
      </c>
      <c r="AC97" s="28">
        <v>0</v>
      </c>
      <c r="AD97" s="29">
        <v>0</v>
      </c>
      <c r="AE97" s="29">
        <v>0</v>
      </c>
      <c r="AF97" s="29">
        <v>0</v>
      </c>
      <c r="AG97" s="29">
        <v>0</v>
      </c>
      <c r="AH97" s="29">
        <v>0</v>
      </c>
      <c r="AS97">
        <v>68</v>
      </c>
      <c r="AT97">
        <f t="shared" si="7"/>
        <v>38.5</v>
      </c>
      <c r="BM97" t="s">
        <v>1845</v>
      </c>
    </row>
    <row r="98" spans="2:65" ht="14.25" x14ac:dyDescent="0.2">
      <c r="B98" s="16">
        <v>96</v>
      </c>
      <c r="C98" s="16"/>
      <c r="D98" s="16" t="s">
        <v>374</v>
      </c>
      <c r="E98" s="16" t="str">
        <f t="shared" si="3"/>
        <v>c</v>
      </c>
      <c r="F98" s="16">
        <f t="shared" si="6"/>
        <v>1</v>
      </c>
      <c r="G98" s="19" t="s">
        <v>26</v>
      </c>
      <c r="H98" s="3" t="s">
        <v>29</v>
      </c>
      <c r="I98" s="3">
        <f t="shared" si="4"/>
        <v>3</v>
      </c>
      <c r="J98" s="16">
        <v>5</v>
      </c>
      <c r="K98" s="16">
        <v>8</v>
      </c>
      <c r="L98" s="16">
        <f>[1]武器表!$I98</f>
        <v>55</v>
      </c>
      <c r="M98" s="28">
        <v>0</v>
      </c>
      <c r="N98" s="28">
        <v>0</v>
      </c>
      <c r="O98" s="28">
        <v>0</v>
      </c>
      <c r="P98" s="28">
        <v>0</v>
      </c>
      <c r="Q98" s="28">
        <v>0</v>
      </c>
      <c r="R98" s="28">
        <v>0</v>
      </c>
      <c r="S98" s="28">
        <v>0</v>
      </c>
      <c r="T98" s="29">
        <v>0</v>
      </c>
      <c r="U98" s="29">
        <v>0</v>
      </c>
      <c r="V98" s="29">
        <v>0</v>
      </c>
      <c r="W98" s="20">
        <v>0</v>
      </c>
      <c r="X98" s="28">
        <v>0</v>
      </c>
      <c r="Y98" s="28">
        <v>0</v>
      </c>
      <c r="Z98" s="28">
        <v>0</v>
      </c>
      <c r="AA98" s="28">
        <v>0</v>
      </c>
      <c r="AB98" s="28">
        <v>0</v>
      </c>
      <c r="AC98" s="28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S98">
        <v>69</v>
      </c>
      <c r="AT98">
        <f t="shared" si="7"/>
        <v>39</v>
      </c>
      <c r="BM98" t="s">
        <v>1846</v>
      </c>
    </row>
    <row r="99" spans="2:65" ht="14.25" x14ac:dyDescent="0.2">
      <c r="B99" s="16">
        <v>97</v>
      </c>
      <c r="C99" s="16"/>
      <c r="D99" s="16" t="s">
        <v>233</v>
      </c>
      <c r="E99" s="16" t="str">
        <f t="shared" si="3"/>
        <v>s</v>
      </c>
      <c r="F99" s="16">
        <f t="shared" si="6"/>
        <v>3</v>
      </c>
      <c r="G99" s="19" t="s">
        <v>26</v>
      </c>
      <c r="H99" s="3" t="s">
        <v>30</v>
      </c>
      <c r="I99" s="3">
        <f t="shared" si="4"/>
        <v>4</v>
      </c>
      <c r="J99" s="16">
        <v>9</v>
      </c>
      <c r="K99" s="16">
        <v>1</v>
      </c>
      <c r="L99" s="16">
        <f>[1]武器表!$I99</f>
        <v>12</v>
      </c>
      <c r="M99" s="28">
        <v>0</v>
      </c>
      <c r="N99" s="28">
        <v>0</v>
      </c>
      <c r="O99" s="28">
        <v>0</v>
      </c>
      <c r="P99" s="28">
        <v>0</v>
      </c>
      <c r="Q99" s="16">
        <v>15</v>
      </c>
      <c r="R99" s="28">
        <v>0</v>
      </c>
      <c r="S99" s="28">
        <v>0</v>
      </c>
      <c r="T99" s="20">
        <v>1.4999999999999999E-2</v>
      </c>
      <c r="U99" s="29">
        <v>0</v>
      </c>
      <c r="V99" s="29">
        <v>0</v>
      </c>
      <c r="W99" s="29">
        <v>0</v>
      </c>
      <c r="X99" s="28">
        <v>0</v>
      </c>
      <c r="Y99" s="28">
        <v>0</v>
      </c>
      <c r="Z99" s="28">
        <v>0</v>
      </c>
      <c r="AA99" s="28">
        <v>0</v>
      </c>
      <c r="AB99" s="28">
        <v>0</v>
      </c>
      <c r="AC99" s="28">
        <v>0</v>
      </c>
      <c r="AD99" s="29">
        <v>0</v>
      </c>
      <c r="AE99" s="29">
        <v>0</v>
      </c>
      <c r="AF99" s="29">
        <v>0</v>
      </c>
      <c r="AG99" s="20">
        <v>6.4000000000000001E-2</v>
      </c>
      <c r="AH99" s="29">
        <v>0</v>
      </c>
      <c r="AS99">
        <v>70</v>
      </c>
      <c r="AT99">
        <f t="shared" si="7"/>
        <v>39.5</v>
      </c>
      <c r="BM99" t="s">
        <v>1847</v>
      </c>
    </row>
    <row r="100" spans="2:65" ht="14.25" x14ac:dyDescent="0.2">
      <c r="B100" s="16">
        <v>98</v>
      </c>
      <c r="C100" s="16"/>
      <c r="D100" s="16" t="s">
        <v>375</v>
      </c>
      <c r="E100" s="16" t="str">
        <f t="shared" ref="E100:E163" si="8">E68</f>
        <v>s</v>
      </c>
      <c r="F100" s="16">
        <f t="shared" si="6"/>
        <v>3</v>
      </c>
      <c r="G100" s="19" t="s">
        <v>26</v>
      </c>
      <c r="H100" s="3" t="s">
        <v>30</v>
      </c>
      <c r="I100" s="3">
        <f t="shared" ref="I100:I163" si="9">I68+1</f>
        <v>4</v>
      </c>
      <c r="J100" s="16">
        <v>9</v>
      </c>
      <c r="K100" s="16">
        <v>2</v>
      </c>
      <c r="L100" s="16">
        <f>[1]武器表!$I100</f>
        <v>23</v>
      </c>
      <c r="M100" s="28">
        <v>0</v>
      </c>
      <c r="N100" s="28">
        <v>0</v>
      </c>
      <c r="O100" s="28">
        <v>0</v>
      </c>
      <c r="P100" s="28">
        <v>0</v>
      </c>
      <c r="Q100" s="28">
        <v>0</v>
      </c>
      <c r="R100" s="28">
        <v>0</v>
      </c>
      <c r="S100" s="28">
        <v>0</v>
      </c>
      <c r="T100" s="29">
        <v>0</v>
      </c>
      <c r="U100" s="29">
        <v>0</v>
      </c>
      <c r="V100" s="29">
        <v>0</v>
      </c>
      <c r="W100" s="20">
        <v>0.08</v>
      </c>
      <c r="X100" s="28">
        <v>0</v>
      </c>
      <c r="Y100" s="28">
        <v>0</v>
      </c>
      <c r="Z100" s="28">
        <v>0</v>
      </c>
      <c r="AA100" s="28">
        <v>0</v>
      </c>
      <c r="AB100" s="16">
        <v>6</v>
      </c>
      <c r="AC100" s="28">
        <v>0</v>
      </c>
      <c r="AD100" s="29">
        <v>0</v>
      </c>
      <c r="AE100" s="29">
        <v>0</v>
      </c>
      <c r="AF100" s="29">
        <v>0</v>
      </c>
      <c r="AG100" s="29">
        <v>0</v>
      </c>
      <c r="AH100" s="20">
        <v>6.4000000000000001E-2</v>
      </c>
      <c r="AS100">
        <v>71</v>
      </c>
      <c r="AT100">
        <f t="shared" si="7"/>
        <v>40</v>
      </c>
      <c r="BM100" t="s">
        <v>1848</v>
      </c>
    </row>
    <row r="101" spans="2:65" ht="14.25" x14ac:dyDescent="0.2">
      <c r="B101" s="16">
        <v>99</v>
      </c>
      <c r="C101" s="16"/>
      <c r="D101" s="16" t="s">
        <v>376</v>
      </c>
      <c r="E101" s="16" t="str">
        <f t="shared" si="8"/>
        <v>s</v>
      </c>
      <c r="F101" s="16">
        <f t="shared" si="6"/>
        <v>4</v>
      </c>
      <c r="G101" s="19" t="s">
        <v>26</v>
      </c>
      <c r="H101" s="3" t="s">
        <v>30</v>
      </c>
      <c r="I101" s="3">
        <f t="shared" si="9"/>
        <v>4</v>
      </c>
      <c r="J101" s="16">
        <v>9</v>
      </c>
      <c r="K101" s="16">
        <v>3</v>
      </c>
      <c r="L101" s="16">
        <f>[1]武器表!$I101</f>
        <v>35</v>
      </c>
      <c r="M101" s="28">
        <v>0</v>
      </c>
      <c r="N101" s="28">
        <v>0</v>
      </c>
      <c r="O101" s="28">
        <v>0</v>
      </c>
      <c r="P101" s="28">
        <v>0</v>
      </c>
      <c r="Q101" s="16">
        <v>46</v>
      </c>
      <c r="R101" s="16">
        <v>13</v>
      </c>
      <c r="S101" s="28">
        <v>0</v>
      </c>
      <c r="T101" s="29">
        <v>0</v>
      </c>
      <c r="U101" s="20">
        <v>3.2500000000000001E-2</v>
      </c>
      <c r="V101" s="29">
        <v>0</v>
      </c>
      <c r="W101" s="20">
        <v>0.11333333333333334</v>
      </c>
      <c r="X101" s="28">
        <v>0</v>
      </c>
      <c r="Y101" s="28">
        <v>0</v>
      </c>
      <c r="Z101" s="28">
        <v>0</v>
      </c>
      <c r="AA101" s="28">
        <v>0</v>
      </c>
      <c r="AB101" s="28">
        <v>0</v>
      </c>
      <c r="AC101" s="28">
        <v>0</v>
      </c>
      <c r="AD101" s="29">
        <v>0</v>
      </c>
      <c r="AE101" s="29">
        <v>0</v>
      </c>
      <c r="AF101" s="29">
        <v>0</v>
      </c>
      <c r="AG101" s="29">
        <v>0</v>
      </c>
      <c r="AH101" s="29">
        <v>0</v>
      </c>
      <c r="AS101">
        <v>72</v>
      </c>
      <c r="AT101">
        <f t="shared" si="7"/>
        <v>40.5</v>
      </c>
      <c r="BM101" t="s">
        <v>1849</v>
      </c>
    </row>
    <row r="102" spans="2:65" ht="14.25" x14ac:dyDescent="0.2">
      <c r="B102" s="16">
        <v>100</v>
      </c>
      <c r="C102" s="16"/>
      <c r="D102" s="16" t="s">
        <v>377</v>
      </c>
      <c r="E102" s="16" t="str">
        <f t="shared" si="8"/>
        <v>s</v>
      </c>
      <c r="F102" s="16">
        <f t="shared" si="6"/>
        <v>4</v>
      </c>
      <c r="G102" s="19" t="s">
        <v>26</v>
      </c>
      <c r="H102" s="3" t="s">
        <v>30</v>
      </c>
      <c r="I102" s="3">
        <f t="shared" si="9"/>
        <v>4</v>
      </c>
      <c r="J102" s="16">
        <v>9</v>
      </c>
      <c r="K102" s="16">
        <v>4</v>
      </c>
      <c r="L102" s="16">
        <f>[1]武器表!$I102</f>
        <v>47</v>
      </c>
      <c r="M102" s="28">
        <v>0</v>
      </c>
      <c r="N102" s="28">
        <v>0</v>
      </c>
      <c r="O102" s="28">
        <v>0</v>
      </c>
      <c r="P102" s="28">
        <v>0</v>
      </c>
      <c r="Q102" s="28">
        <v>0</v>
      </c>
      <c r="R102" s="28">
        <v>0</v>
      </c>
      <c r="S102" s="16">
        <v>13</v>
      </c>
      <c r="T102" s="29">
        <v>0</v>
      </c>
      <c r="U102" s="29">
        <v>0</v>
      </c>
      <c r="V102" s="29">
        <v>0</v>
      </c>
      <c r="W102" s="20">
        <v>0.152</v>
      </c>
      <c r="X102" s="28">
        <v>0</v>
      </c>
      <c r="Y102" s="28">
        <v>0</v>
      </c>
      <c r="Z102" s="28">
        <v>0</v>
      </c>
      <c r="AA102" s="28">
        <v>0</v>
      </c>
      <c r="AB102" s="28">
        <v>0</v>
      </c>
      <c r="AC102" s="28">
        <v>0</v>
      </c>
      <c r="AD102" s="29">
        <v>0</v>
      </c>
      <c r="AE102" s="29">
        <v>0</v>
      </c>
      <c r="AF102" s="29">
        <v>0</v>
      </c>
      <c r="AG102" s="20">
        <v>0.1216</v>
      </c>
      <c r="AH102" s="20">
        <v>0.1216</v>
      </c>
      <c r="AS102">
        <v>73</v>
      </c>
      <c r="AT102">
        <f t="shared" si="7"/>
        <v>41</v>
      </c>
      <c r="BM102" t="s">
        <v>1850</v>
      </c>
    </row>
    <row r="103" spans="2:65" ht="14.25" x14ac:dyDescent="0.2">
      <c r="B103" s="16">
        <v>101</v>
      </c>
      <c r="C103" s="16"/>
      <c r="D103" s="16" t="s">
        <v>378</v>
      </c>
      <c r="E103" s="16" t="str">
        <f t="shared" si="8"/>
        <v>s</v>
      </c>
      <c r="F103" s="16">
        <f t="shared" si="6"/>
        <v>5</v>
      </c>
      <c r="G103" s="19" t="s">
        <v>26</v>
      </c>
      <c r="H103" s="3" t="s">
        <v>30</v>
      </c>
      <c r="I103" s="3">
        <f t="shared" si="9"/>
        <v>4</v>
      </c>
      <c r="J103" s="16">
        <v>9</v>
      </c>
      <c r="K103" s="16">
        <v>5</v>
      </c>
      <c r="L103" s="16">
        <f>[1]武器表!$I103</f>
        <v>58</v>
      </c>
      <c r="M103" s="28">
        <v>0</v>
      </c>
      <c r="N103" s="28">
        <v>0</v>
      </c>
      <c r="O103" s="28">
        <v>0</v>
      </c>
      <c r="P103" s="28">
        <v>0</v>
      </c>
      <c r="Q103" s="16">
        <v>77</v>
      </c>
      <c r="R103" s="28">
        <v>0</v>
      </c>
      <c r="S103" s="28">
        <v>0</v>
      </c>
      <c r="T103" s="29">
        <v>0</v>
      </c>
      <c r="U103" s="29">
        <v>0</v>
      </c>
      <c r="V103" s="29">
        <v>0</v>
      </c>
      <c r="W103" s="29">
        <v>0</v>
      </c>
      <c r="X103" s="28">
        <v>0</v>
      </c>
      <c r="Y103" s="28">
        <v>0</v>
      </c>
      <c r="Z103" s="28">
        <v>0</v>
      </c>
      <c r="AA103" s="28">
        <v>0</v>
      </c>
      <c r="AB103" s="28">
        <v>0</v>
      </c>
      <c r="AC103" s="16">
        <v>18</v>
      </c>
      <c r="AD103" s="29">
        <v>0</v>
      </c>
      <c r="AE103" s="29">
        <v>0</v>
      </c>
      <c r="AF103" s="20">
        <v>0.15093333333333336</v>
      </c>
      <c r="AG103" s="20">
        <v>0.15093333333333336</v>
      </c>
      <c r="AH103" s="20">
        <v>0.15093333333333336</v>
      </c>
      <c r="AS103">
        <v>74</v>
      </c>
      <c r="AT103">
        <f t="shared" si="7"/>
        <v>41.5</v>
      </c>
      <c r="BM103" t="s">
        <v>1851</v>
      </c>
    </row>
    <row r="104" spans="2:65" ht="14.25" x14ac:dyDescent="0.2">
      <c r="B104" s="16">
        <v>102</v>
      </c>
      <c r="C104" s="16"/>
      <c r="D104" s="16" t="s">
        <v>211</v>
      </c>
      <c r="E104" s="16" t="str">
        <f t="shared" si="8"/>
        <v>s</v>
      </c>
      <c r="F104" s="16">
        <f t="shared" si="6"/>
        <v>5</v>
      </c>
      <c r="G104" s="19" t="s">
        <v>26</v>
      </c>
      <c r="H104" s="3" t="s">
        <v>30</v>
      </c>
      <c r="I104" s="3">
        <f t="shared" si="9"/>
        <v>4</v>
      </c>
      <c r="J104" s="16">
        <v>9</v>
      </c>
      <c r="K104" s="16">
        <v>6</v>
      </c>
      <c r="L104" s="16">
        <f>[1]武器表!$I104</f>
        <v>70</v>
      </c>
      <c r="M104" s="28">
        <v>0</v>
      </c>
      <c r="N104" s="28">
        <v>0</v>
      </c>
      <c r="O104" s="28">
        <v>0</v>
      </c>
      <c r="P104" s="28">
        <v>0</v>
      </c>
      <c r="Q104" s="16">
        <v>93</v>
      </c>
      <c r="R104" s="16">
        <v>26</v>
      </c>
      <c r="S104" s="28">
        <v>0</v>
      </c>
      <c r="T104" s="20">
        <v>9.5000000000000001E-2</v>
      </c>
      <c r="U104" s="29">
        <v>0</v>
      </c>
      <c r="V104" s="29">
        <v>0</v>
      </c>
      <c r="W104" s="29">
        <v>0</v>
      </c>
      <c r="X104" s="28">
        <v>0</v>
      </c>
      <c r="Y104" s="28">
        <v>0</v>
      </c>
      <c r="Z104" s="28">
        <v>0</v>
      </c>
      <c r="AA104" s="28">
        <v>0</v>
      </c>
      <c r="AB104" s="28">
        <v>0</v>
      </c>
      <c r="AC104" s="28">
        <v>0</v>
      </c>
      <c r="AD104" s="29">
        <v>0</v>
      </c>
      <c r="AE104" s="20">
        <v>0.18186666666666668</v>
      </c>
      <c r="AF104" s="20">
        <v>0.18186666666666668</v>
      </c>
      <c r="AG104" s="29">
        <v>0</v>
      </c>
      <c r="AH104" s="29">
        <v>0</v>
      </c>
      <c r="AS104">
        <v>75</v>
      </c>
      <c r="AT104">
        <f t="shared" si="7"/>
        <v>42</v>
      </c>
      <c r="BM104" t="s">
        <v>1852</v>
      </c>
    </row>
    <row r="105" spans="2:65" ht="14.25" x14ac:dyDescent="0.2">
      <c r="B105" s="16">
        <v>103</v>
      </c>
      <c r="C105" s="16"/>
      <c r="D105" s="16" t="s">
        <v>237</v>
      </c>
      <c r="E105" s="16" t="str">
        <f t="shared" si="8"/>
        <v>s</v>
      </c>
      <c r="F105" s="16">
        <f t="shared" si="6"/>
        <v>6</v>
      </c>
      <c r="G105" s="19" t="s">
        <v>26</v>
      </c>
      <c r="H105" s="3" t="s">
        <v>30</v>
      </c>
      <c r="I105" s="3">
        <f t="shared" si="9"/>
        <v>4</v>
      </c>
      <c r="J105" s="16">
        <v>9</v>
      </c>
      <c r="K105" s="16">
        <v>7</v>
      </c>
      <c r="L105" s="16">
        <f>[1]武器表!$I105</f>
        <v>82</v>
      </c>
      <c r="M105" s="28">
        <v>0</v>
      </c>
      <c r="N105" s="28">
        <v>0</v>
      </c>
      <c r="O105" s="28">
        <v>0</v>
      </c>
      <c r="P105" s="28">
        <v>0</v>
      </c>
      <c r="Q105" s="16">
        <v>108</v>
      </c>
      <c r="R105" s="16">
        <v>30</v>
      </c>
      <c r="S105" s="28">
        <v>0</v>
      </c>
      <c r="T105" s="29">
        <v>0</v>
      </c>
      <c r="U105" s="20">
        <v>7.4999999999999997E-2</v>
      </c>
      <c r="V105" s="20">
        <v>3.6666666666666667E-2</v>
      </c>
      <c r="W105" s="20">
        <v>0.26466666666666666</v>
      </c>
      <c r="X105" s="28">
        <v>0</v>
      </c>
      <c r="Y105" s="28">
        <v>0</v>
      </c>
      <c r="Z105" s="28">
        <v>0</v>
      </c>
      <c r="AA105" s="28">
        <v>0</v>
      </c>
      <c r="AB105" s="28">
        <v>0</v>
      </c>
      <c r="AC105" s="28">
        <v>0</v>
      </c>
      <c r="AD105" s="29">
        <v>0</v>
      </c>
      <c r="AE105" s="29">
        <v>0</v>
      </c>
      <c r="AF105" s="29">
        <v>0</v>
      </c>
      <c r="AG105" s="20">
        <v>0.21173333333333333</v>
      </c>
      <c r="AH105" s="29">
        <v>0</v>
      </c>
      <c r="AS105">
        <v>76</v>
      </c>
      <c r="AT105">
        <f t="shared" si="7"/>
        <v>42.5</v>
      </c>
      <c r="BM105" t="s">
        <v>1853</v>
      </c>
    </row>
    <row r="106" spans="2:65" ht="14.25" x14ac:dyDescent="0.2">
      <c r="B106" s="16">
        <v>104</v>
      </c>
      <c r="C106" s="16"/>
      <c r="D106" s="16" t="s">
        <v>379</v>
      </c>
      <c r="E106" s="16" t="str">
        <f t="shared" si="8"/>
        <v>s</v>
      </c>
      <c r="F106" s="16">
        <f t="shared" si="6"/>
        <v>6</v>
      </c>
      <c r="G106" s="19" t="s">
        <v>26</v>
      </c>
      <c r="H106" s="3" t="s">
        <v>30</v>
      </c>
      <c r="I106" s="3">
        <f t="shared" si="9"/>
        <v>4</v>
      </c>
      <c r="J106" s="16">
        <v>9</v>
      </c>
      <c r="K106" s="16">
        <v>8</v>
      </c>
      <c r="L106" s="16">
        <f>[1]武器表!$I106</f>
        <v>93</v>
      </c>
      <c r="M106" s="28">
        <v>0</v>
      </c>
      <c r="N106" s="28">
        <v>0</v>
      </c>
      <c r="O106" s="28">
        <v>0</v>
      </c>
      <c r="P106" s="28">
        <v>0</v>
      </c>
      <c r="Q106" s="16">
        <v>124</v>
      </c>
      <c r="R106" s="16">
        <v>35</v>
      </c>
      <c r="S106" s="16">
        <v>26</v>
      </c>
      <c r="T106" s="20">
        <v>0.13</v>
      </c>
      <c r="U106" s="29">
        <v>0</v>
      </c>
      <c r="V106" s="29">
        <v>0</v>
      </c>
      <c r="W106" s="20">
        <v>0.30333333333333334</v>
      </c>
      <c r="X106" s="28">
        <v>0</v>
      </c>
      <c r="Y106" s="16">
        <v>18</v>
      </c>
      <c r="Z106" s="28">
        <v>0</v>
      </c>
      <c r="AA106" s="28">
        <v>0</v>
      </c>
      <c r="AB106" s="28">
        <v>0</v>
      </c>
      <c r="AC106" s="28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S106">
        <v>77</v>
      </c>
      <c r="AT106">
        <f t="shared" si="7"/>
        <v>43</v>
      </c>
      <c r="BM106" t="s">
        <v>1854</v>
      </c>
    </row>
    <row r="107" spans="2:65" ht="14.25" x14ac:dyDescent="0.2">
      <c r="B107" s="16">
        <v>105</v>
      </c>
      <c r="C107" s="16"/>
      <c r="D107" s="16" t="s">
        <v>380</v>
      </c>
      <c r="E107" s="16" t="str">
        <f t="shared" si="8"/>
        <v>a</v>
      </c>
      <c r="F107" s="16">
        <f t="shared" si="6"/>
        <v>2</v>
      </c>
      <c r="G107" s="19" t="s">
        <v>26</v>
      </c>
      <c r="H107" s="3" t="s">
        <v>30</v>
      </c>
      <c r="I107" s="3">
        <f t="shared" si="9"/>
        <v>4</v>
      </c>
      <c r="J107" s="16">
        <v>9</v>
      </c>
      <c r="K107" s="16">
        <v>1</v>
      </c>
      <c r="L107" s="16">
        <f>[1]武器表!$I107</f>
        <v>10</v>
      </c>
      <c r="M107" s="28">
        <v>0</v>
      </c>
      <c r="N107" s="28">
        <v>0</v>
      </c>
      <c r="O107" s="28">
        <v>0</v>
      </c>
      <c r="P107" s="28">
        <v>0</v>
      </c>
      <c r="Q107" s="16">
        <v>12</v>
      </c>
      <c r="R107" s="28">
        <v>0</v>
      </c>
      <c r="S107" s="28">
        <v>0</v>
      </c>
      <c r="T107" s="29">
        <v>0</v>
      </c>
      <c r="U107" s="29">
        <v>0</v>
      </c>
      <c r="V107" s="29">
        <v>0</v>
      </c>
      <c r="W107" s="29">
        <v>0</v>
      </c>
      <c r="X107" s="28">
        <v>0</v>
      </c>
      <c r="Y107" s="28">
        <v>0</v>
      </c>
      <c r="Z107" s="28">
        <v>0</v>
      </c>
      <c r="AA107" s="28">
        <v>0</v>
      </c>
      <c r="AB107" s="16">
        <v>2</v>
      </c>
      <c r="AC107" s="28">
        <v>0</v>
      </c>
      <c r="AD107" s="29">
        <v>0</v>
      </c>
      <c r="AE107" s="29">
        <v>0</v>
      </c>
      <c r="AF107" s="29">
        <v>0</v>
      </c>
      <c r="AG107" s="29">
        <v>0</v>
      </c>
      <c r="AH107" s="29">
        <v>0</v>
      </c>
      <c r="AS107">
        <v>78</v>
      </c>
      <c r="AT107">
        <f t="shared" si="7"/>
        <v>43.5</v>
      </c>
      <c r="BM107" t="s">
        <v>1855</v>
      </c>
    </row>
    <row r="108" spans="2:65" ht="14.25" x14ac:dyDescent="0.2">
      <c r="B108" s="16">
        <v>106</v>
      </c>
      <c r="C108" s="16"/>
      <c r="D108" s="16" t="s">
        <v>381</v>
      </c>
      <c r="E108" s="16" t="str">
        <f t="shared" si="8"/>
        <v>a</v>
      </c>
      <c r="F108" s="16">
        <f t="shared" si="6"/>
        <v>2</v>
      </c>
      <c r="G108" s="19" t="s">
        <v>26</v>
      </c>
      <c r="H108" s="3" t="s">
        <v>30</v>
      </c>
      <c r="I108" s="3">
        <f t="shared" si="9"/>
        <v>4</v>
      </c>
      <c r="J108" s="16">
        <v>9</v>
      </c>
      <c r="K108" s="16">
        <v>2</v>
      </c>
      <c r="L108" s="16">
        <f>[1]武器表!$I108</f>
        <v>21</v>
      </c>
      <c r="M108" s="28">
        <v>0</v>
      </c>
      <c r="N108" s="28">
        <v>0</v>
      </c>
      <c r="O108" s="28">
        <v>0</v>
      </c>
      <c r="P108" s="28">
        <v>0</v>
      </c>
      <c r="Q108" s="28">
        <v>0</v>
      </c>
      <c r="R108" s="28">
        <v>0</v>
      </c>
      <c r="S108" s="28">
        <v>0</v>
      </c>
      <c r="T108" s="29">
        <v>0</v>
      </c>
      <c r="U108" s="20">
        <v>1.4999999999999999E-2</v>
      </c>
      <c r="V108" s="29">
        <v>0</v>
      </c>
      <c r="W108" s="20">
        <v>0.08</v>
      </c>
      <c r="X108" s="28">
        <v>0</v>
      </c>
      <c r="Y108" s="28">
        <v>0</v>
      </c>
      <c r="Z108" s="28">
        <v>0</v>
      </c>
      <c r="AA108" s="28">
        <v>0</v>
      </c>
      <c r="AB108" s="28">
        <v>0</v>
      </c>
      <c r="AC108" s="28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S108">
        <v>79</v>
      </c>
      <c r="AT108">
        <f t="shared" si="7"/>
        <v>44</v>
      </c>
      <c r="BM108" t="s">
        <v>1856</v>
      </c>
    </row>
    <row r="109" spans="2:65" ht="14.25" x14ac:dyDescent="0.2">
      <c r="B109" s="16">
        <v>107</v>
      </c>
      <c r="C109" s="16"/>
      <c r="D109" s="16" t="s">
        <v>382</v>
      </c>
      <c r="E109" s="16" t="str">
        <f t="shared" si="8"/>
        <v>a</v>
      </c>
      <c r="F109" s="16">
        <f t="shared" si="6"/>
        <v>2</v>
      </c>
      <c r="G109" s="19" t="s">
        <v>26</v>
      </c>
      <c r="H109" s="3" t="s">
        <v>30</v>
      </c>
      <c r="I109" s="3">
        <f t="shared" si="9"/>
        <v>4</v>
      </c>
      <c r="J109" s="16">
        <v>9</v>
      </c>
      <c r="K109" s="16">
        <v>3</v>
      </c>
      <c r="L109" s="16">
        <f>[1]武器表!$I109</f>
        <v>31</v>
      </c>
      <c r="M109" s="28">
        <v>0</v>
      </c>
      <c r="N109" s="28">
        <v>0</v>
      </c>
      <c r="O109" s="28">
        <v>0</v>
      </c>
      <c r="P109" s="28">
        <v>0</v>
      </c>
      <c r="Q109" s="16">
        <v>35</v>
      </c>
      <c r="R109" s="28">
        <v>0</v>
      </c>
      <c r="S109" s="28">
        <v>0</v>
      </c>
      <c r="T109" s="29">
        <v>0</v>
      </c>
      <c r="U109" s="29">
        <v>0</v>
      </c>
      <c r="V109" s="29">
        <v>0</v>
      </c>
      <c r="W109" s="29">
        <v>0</v>
      </c>
      <c r="X109" s="28">
        <v>0</v>
      </c>
      <c r="Y109" s="28">
        <v>0</v>
      </c>
      <c r="Z109" s="28">
        <v>0</v>
      </c>
      <c r="AA109" s="28">
        <v>0</v>
      </c>
      <c r="AB109" s="28">
        <v>0</v>
      </c>
      <c r="AC109" s="28">
        <v>0</v>
      </c>
      <c r="AD109" s="29">
        <v>0</v>
      </c>
      <c r="AE109" s="29">
        <v>0</v>
      </c>
      <c r="AF109" s="29">
        <v>0</v>
      </c>
      <c r="AG109" s="29">
        <v>0</v>
      </c>
      <c r="AH109" s="20">
        <v>7.0400000000000004E-2</v>
      </c>
      <c r="AS109">
        <v>80</v>
      </c>
      <c r="AT109">
        <f t="shared" si="7"/>
        <v>44.5</v>
      </c>
      <c r="BM109" t="s">
        <v>1857</v>
      </c>
    </row>
    <row r="110" spans="2:65" ht="14.25" x14ac:dyDescent="0.2">
      <c r="B110" s="16">
        <v>108</v>
      </c>
      <c r="C110" s="16"/>
      <c r="D110" s="16" t="s">
        <v>383</v>
      </c>
      <c r="E110" s="16" t="str">
        <f t="shared" si="8"/>
        <v>a</v>
      </c>
      <c r="F110" s="16">
        <f t="shared" si="6"/>
        <v>3</v>
      </c>
      <c r="G110" s="19" t="s">
        <v>26</v>
      </c>
      <c r="H110" s="3" t="s">
        <v>30</v>
      </c>
      <c r="I110" s="3">
        <f t="shared" si="9"/>
        <v>4</v>
      </c>
      <c r="J110" s="16">
        <v>9</v>
      </c>
      <c r="K110" s="16">
        <v>4</v>
      </c>
      <c r="L110" s="16">
        <f>[1]武器表!$I110</f>
        <v>41</v>
      </c>
      <c r="M110" s="28">
        <v>0</v>
      </c>
      <c r="N110" s="28">
        <v>0</v>
      </c>
      <c r="O110" s="28">
        <v>0</v>
      </c>
      <c r="P110" s="28">
        <v>0</v>
      </c>
      <c r="Q110" s="16">
        <v>46</v>
      </c>
      <c r="R110" s="16">
        <v>13</v>
      </c>
      <c r="S110" s="28">
        <v>0</v>
      </c>
      <c r="T110" s="29">
        <v>0</v>
      </c>
      <c r="U110" s="29">
        <v>0</v>
      </c>
      <c r="V110" s="29">
        <v>0</v>
      </c>
      <c r="W110" s="29">
        <v>0</v>
      </c>
      <c r="X110" s="28">
        <v>0</v>
      </c>
      <c r="Y110" s="28">
        <v>0</v>
      </c>
      <c r="Z110" s="28">
        <v>0</v>
      </c>
      <c r="AA110" s="28">
        <v>0</v>
      </c>
      <c r="AB110" s="28">
        <v>0</v>
      </c>
      <c r="AC110" s="28">
        <v>0</v>
      </c>
      <c r="AD110" s="29">
        <v>0</v>
      </c>
      <c r="AE110" s="29">
        <v>0</v>
      </c>
      <c r="AF110" s="29">
        <v>0</v>
      </c>
      <c r="AG110" s="29">
        <v>0</v>
      </c>
      <c r="AH110" s="20">
        <v>9.3866666666666668E-2</v>
      </c>
      <c r="AS110">
        <v>81</v>
      </c>
      <c r="AT110">
        <f t="shared" si="7"/>
        <v>45</v>
      </c>
      <c r="BM110" t="s">
        <v>1858</v>
      </c>
    </row>
    <row r="111" spans="2:65" ht="14.25" x14ac:dyDescent="0.2">
      <c r="B111" s="16">
        <v>109</v>
      </c>
      <c r="C111" s="16"/>
      <c r="D111" s="16" t="s">
        <v>384</v>
      </c>
      <c r="E111" s="16" t="str">
        <f t="shared" si="8"/>
        <v>a</v>
      </c>
      <c r="F111" s="16">
        <f t="shared" si="6"/>
        <v>3</v>
      </c>
      <c r="G111" s="19" t="s">
        <v>26</v>
      </c>
      <c r="H111" s="3" t="s">
        <v>30</v>
      </c>
      <c r="I111" s="3">
        <f t="shared" si="9"/>
        <v>4</v>
      </c>
      <c r="J111" s="16">
        <v>9</v>
      </c>
      <c r="K111" s="16">
        <v>5</v>
      </c>
      <c r="L111" s="16">
        <f>[1]武器表!$I111</f>
        <v>52</v>
      </c>
      <c r="M111" s="28">
        <v>0</v>
      </c>
      <c r="N111" s="28">
        <v>0</v>
      </c>
      <c r="O111" s="28">
        <v>0</v>
      </c>
      <c r="P111" s="28">
        <v>0</v>
      </c>
      <c r="Q111" s="16">
        <v>58</v>
      </c>
      <c r="R111" s="28">
        <v>0</v>
      </c>
      <c r="S111" s="28">
        <v>0</v>
      </c>
      <c r="T111" s="20">
        <v>0.06</v>
      </c>
      <c r="U111" s="29">
        <v>0</v>
      </c>
      <c r="V111" s="29">
        <v>0</v>
      </c>
      <c r="W111" s="20">
        <v>0.14733333333333332</v>
      </c>
      <c r="X111" s="28">
        <v>0</v>
      </c>
      <c r="Y111" s="28">
        <v>0</v>
      </c>
      <c r="Z111" s="28">
        <v>0</v>
      </c>
      <c r="AA111" s="28">
        <v>0</v>
      </c>
      <c r="AB111" s="28">
        <v>0</v>
      </c>
      <c r="AC111" s="28">
        <v>0</v>
      </c>
      <c r="AD111" s="29">
        <v>0</v>
      </c>
      <c r="AE111" s="29">
        <v>0</v>
      </c>
      <c r="AF111" s="29">
        <v>0</v>
      </c>
      <c r="AG111" s="29">
        <v>0</v>
      </c>
      <c r="AH111" s="29">
        <v>0</v>
      </c>
      <c r="AS111">
        <v>82</v>
      </c>
      <c r="AT111">
        <f t="shared" si="7"/>
        <v>45.5</v>
      </c>
      <c r="BM111" t="s">
        <v>1859</v>
      </c>
    </row>
    <row r="112" spans="2:65" ht="14.25" x14ac:dyDescent="0.2">
      <c r="B112" s="16">
        <v>110</v>
      </c>
      <c r="C112" s="16"/>
      <c r="D112" s="16" t="s">
        <v>214</v>
      </c>
      <c r="E112" s="16" t="str">
        <f t="shared" si="8"/>
        <v>a</v>
      </c>
      <c r="F112" s="16">
        <f t="shared" si="6"/>
        <v>3</v>
      </c>
      <c r="G112" s="19" t="s">
        <v>26</v>
      </c>
      <c r="H112" s="3" t="s">
        <v>30</v>
      </c>
      <c r="I112" s="3">
        <f t="shared" si="9"/>
        <v>4</v>
      </c>
      <c r="J112" s="16">
        <v>9</v>
      </c>
      <c r="K112" s="16">
        <v>6</v>
      </c>
      <c r="L112" s="16">
        <f>[1]武器表!$I112</f>
        <v>62</v>
      </c>
      <c r="M112" s="28">
        <v>0</v>
      </c>
      <c r="N112" s="28">
        <v>0</v>
      </c>
      <c r="O112" s="28">
        <v>0</v>
      </c>
      <c r="P112" s="28">
        <v>0</v>
      </c>
      <c r="Q112" s="16">
        <v>70</v>
      </c>
      <c r="R112" s="16">
        <v>19</v>
      </c>
      <c r="S112" s="28">
        <v>0</v>
      </c>
      <c r="T112" s="29">
        <v>0</v>
      </c>
      <c r="U112" s="29">
        <v>0</v>
      </c>
      <c r="V112" s="29">
        <v>0</v>
      </c>
      <c r="W112" s="29">
        <v>0</v>
      </c>
      <c r="X112" s="28">
        <v>0</v>
      </c>
      <c r="Y112" s="28">
        <v>0</v>
      </c>
      <c r="Z112" s="28">
        <v>0</v>
      </c>
      <c r="AA112" s="28">
        <v>0</v>
      </c>
      <c r="AB112" s="28">
        <v>0</v>
      </c>
      <c r="AC112" s="28">
        <v>0</v>
      </c>
      <c r="AD112" s="29">
        <v>0</v>
      </c>
      <c r="AE112" s="20">
        <v>0.14133333333333334</v>
      </c>
      <c r="AF112" s="29">
        <v>0</v>
      </c>
      <c r="AG112" s="29">
        <v>0</v>
      </c>
      <c r="AH112" s="29">
        <v>0</v>
      </c>
      <c r="AS112">
        <v>83</v>
      </c>
      <c r="AT112">
        <f t="shared" si="7"/>
        <v>46</v>
      </c>
      <c r="BM112" t="s">
        <v>1860</v>
      </c>
    </row>
    <row r="113" spans="2:65" ht="14.25" x14ac:dyDescent="0.2">
      <c r="B113" s="16">
        <v>111</v>
      </c>
      <c r="C113" s="16"/>
      <c r="D113" s="16" t="s">
        <v>212</v>
      </c>
      <c r="E113" s="16" t="str">
        <f t="shared" si="8"/>
        <v>a</v>
      </c>
      <c r="F113" s="16">
        <f t="shared" si="6"/>
        <v>4</v>
      </c>
      <c r="G113" s="19" t="s">
        <v>26</v>
      </c>
      <c r="H113" s="3" t="s">
        <v>30</v>
      </c>
      <c r="I113" s="3">
        <f t="shared" si="9"/>
        <v>4</v>
      </c>
      <c r="J113" s="16">
        <v>9</v>
      </c>
      <c r="K113" s="16">
        <v>7</v>
      </c>
      <c r="L113" s="16">
        <f>[1]武器表!$I113</f>
        <v>72</v>
      </c>
      <c r="M113" s="28">
        <v>0</v>
      </c>
      <c r="N113" s="28">
        <v>0</v>
      </c>
      <c r="O113" s="28">
        <v>0</v>
      </c>
      <c r="P113" s="28">
        <v>0</v>
      </c>
      <c r="Q113" s="16">
        <v>81</v>
      </c>
      <c r="R113" s="28">
        <v>0</v>
      </c>
      <c r="S113" s="28">
        <v>0</v>
      </c>
      <c r="T113" s="29">
        <v>0</v>
      </c>
      <c r="U113" s="29">
        <v>0</v>
      </c>
      <c r="V113" s="29">
        <v>0</v>
      </c>
      <c r="W113" s="20">
        <v>0.20666666666666667</v>
      </c>
      <c r="X113" s="28">
        <v>0</v>
      </c>
      <c r="Y113" s="28">
        <v>0</v>
      </c>
      <c r="Z113" s="28">
        <v>0</v>
      </c>
      <c r="AA113" s="28">
        <v>0</v>
      </c>
      <c r="AB113" s="16">
        <v>17</v>
      </c>
      <c r="AC113" s="28">
        <v>0</v>
      </c>
      <c r="AD113" s="29">
        <v>0</v>
      </c>
      <c r="AE113" s="20">
        <v>0.16533333333333333</v>
      </c>
      <c r="AF113" s="29">
        <v>0</v>
      </c>
      <c r="AG113" s="29">
        <v>0</v>
      </c>
      <c r="AH113" s="29">
        <v>0</v>
      </c>
      <c r="AS113">
        <v>84</v>
      </c>
      <c r="AT113">
        <f t="shared" si="7"/>
        <v>46.5</v>
      </c>
      <c r="BM113" t="s">
        <v>1861</v>
      </c>
    </row>
    <row r="114" spans="2:65" ht="14.25" x14ac:dyDescent="0.2">
      <c r="B114" s="16">
        <v>112</v>
      </c>
      <c r="C114" s="16"/>
      <c r="D114" s="16" t="s">
        <v>385</v>
      </c>
      <c r="E114" s="16" t="str">
        <f t="shared" si="8"/>
        <v>a</v>
      </c>
      <c r="F114" s="16">
        <f t="shared" si="6"/>
        <v>4</v>
      </c>
      <c r="G114" s="19" t="s">
        <v>26</v>
      </c>
      <c r="H114" s="3" t="s">
        <v>30</v>
      </c>
      <c r="I114" s="3">
        <f t="shared" si="9"/>
        <v>4</v>
      </c>
      <c r="J114" s="16">
        <v>9</v>
      </c>
      <c r="K114" s="16">
        <v>8</v>
      </c>
      <c r="L114" s="16">
        <f>[1]武器表!$I114</f>
        <v>82</v>
      </c>
      <c r="M114" s="28">
        <v>0</v>
      </c>
      <c r="N114" s="28">
        <v>0</v>
      </c>
      <c r="O114" s="28">
        <v>0</v>
      </c>
      <c r="P114" s="28">
        <v>0</v>
      </c>
      <c r="Q114" s="28">
        <v>0</v>
      </c>
      <c r="R114" s="28">
        <v>0</v>
      </c>
      <c r="S114" s="28">
        <v>0</v>
      </c>
      <c r="T114" s="29">
        <v>0</v>
      </c>
      <c r="U114" s="29">
        <v>0</v>
      </c>
      <c r="V114" s="20">
        <v>3.1666666666666662E-2</v>
      </c>
      <c r="W114" s="20">
        <v>0.23533333333333334</v>
      </c>
      <c r="X114" s="16">
        <v>55</v>
      </c>
      <c r="Y114" s="28">
        <v>0</v>
      </c>
      <c r="Z114" s="28">
        <v>0</v>
      </c>
      <c r="AA114" s="28">
        <v>0</v>
      </c>
      <c r="AB114" s="28">
        <v>0</v>
      </c>
      <c r="AC114" s="28">
        <v>0</v>
      </c>
      <c r="AD114" s="29">
        <v>0</v>
      </c>
      <c r="AE114" s="20">
        <v>0.18826666666666669</v>
      </c>
      <c r="AF114" s="29">
        <v>0</v>
      </c>
      <c r="AG114" s="29">
        <v>0</v>
      </c>
      <c r="AH114" s="29">
        <v>0</v>
      </c>
      <c r="AS114">
        <v>85</v>
      </c>
      <c r="AT114">
        <f t="shared" si="7"/>
        <v>47</v>
      </c>
      <c r="BM114" t="s">
        <v>1862</v>
      </c>
    </row>
    <row r="115" spans="2:65" ht="14.25" x14ac:dyDescent="0.2">
      <c r="B115" s="16">
        <v>113</v>
      </c>
      <c r="C115" s="16"/>
      <c r="D115" s="16" t="s">
        <v>386</v>
      </c>
      <c r="E115" s="16" t="str">
        <f t="shared" si="8"/>
        <v>b</v>
      </c>
      <c r="F115" s="16">
        <f t="shared" si="6"/>
        <v>1</v>
      </c>
      <c r="G115" s="19" t="s">
        <v>26</v>
      </c>
      <c r="H115" s="3" t="s">
        <v>30</v>
      </c>
      <c r="I115" s="3">
        <f t="shared" si="9"/>
        <v>4</v>
      </c>
      <c r="J115" s="16">
        <v>9</v>
      </c>
      <c r="K115" s="16">
        <v>1</v>
      </c>
      <c r="L115" s="16">
        <f>[1]武器表!$I115</f>
        <v>11</v>
      </c>
      <c r="M115" s="28">
        <v>0</v>
      </c>
      <c r="N115" s="28">
        <v>0</v>
      </c>
      <c r="O115" s="28">
        <v>0</v>
      </c>
      <c r="P115" s="28">
        <v>0</v>
      </c>
      <c r="Q115" s="28">
        <v>0</v>
      </c>
      <c r="R115" s="28">
        <v>0</v>
      </c>
      <c r="S115" s="16">
        <v>1</v>
      </c>
      <c r="T115" s="29">
        <v>0</v>
      </c>
      <c r="U115" s="29">
        <v>0</v>
      </c>
      <c r="V115" s="29">
        <v>0</v>
      </c>
      <c r="W115" s="29">
        <v>0</v>
      </c>
      <c r="X115" s="28">
        <v>0</v>
      </c>
      <c r="Y115" s="28">
        <v>0</v>
      </c>
      <c r="Z115" s="28">
        <v>0</v>
      </c>
      <c r="AA115" s="28">
        <v>0</v>
      </c>
      <c r="AB115" s="28">
        <v>0</v>
      </c>
      <c r="AC115" s="28">
        <v>0</v>
      </c>
      <c r="AD115" s="29">
        <v>0</v>
      </c>
      <c r="AE115" s="29">
        <v>0</v>
      </c>
      <c r="AF115" s="29">
        <v>0</v>
      </c>
      <c r="AG115" s="29">
        <v>0</v>
      </c>
      <c r="AH115" s="29">
        <v>0</v>
      </c>
      <c r="AS115">
        <v>86</v>
      </c>
      <c r="AT115">
        <f t="shared" si="7"/>
        <v>47.5</v>
      </c>
      <c r="BM115" t="s">
        <v>1863</v>
      </c>
    </row>
    <row r="116" spans="2:65" ht="14.25" x14ac:dyDescent="0.2">
      <c r="B116" s="16">
        <v>114</v>
      </c>
      <c r="C116" s="16"/>
      <c r="D116" s="16" t="s">
        <v>387</v>
      </c>
      <c r="E116" s="16" t="str">
        <f t="shared" si="8"/>
        <v>b</v>
      </c>
      <c r="F116" s="16">
        <f t="shared" si="6"/>
        <v>1</v>
      </c>
      <c r="G116" s="19" t="s">
        <v>26</v>
      </c>
      <c r="H116" s="3" t="s">
        <v>30</v>
      </c>
      <c r="I116" s="3">
        <f t="shared" si="9"/>
        <v>4</v>
      </c>
      <c r="J116" s="16">
        <v>9</v>
      </c>
      <c r="K116" s="16">
        <v>2</v>
      </c>
      <c r="L116" s="16">
        <f>[1]武器表!$I116</f>
        <v>22</v>
      </c>
      <c r="M116" s="28">
        <v>0</v>
      </c>
      <c r="N116" s="28">
        <v>0</v>
      </c>
      <c r="O116" s="28">
        <v>0</v>
      </c>
      <c r="P116" s="28">
        <v>0</v>
      </c>
      <c r="Q116" s="16">
        <v>10</v>
      </c>
      <c r="R116" s="28">
        <v>0</v>
      </c>
      <c r="S116" s="28">
        <v>0</v>
      </c>
      <c r="T116" s="29">
        <v>0</v>
      </c>
      <c r="U116" s="29">
        <v>0</v>
      </c>
      <c r="V116" s="29">
        <v>0</v>
      </c>
      <c r="W116" s="29">
        <v>0</v>
      </c>
      <c r="X116" s="28">
        <v>0</v>
      </c>
      <c r="Y116" s="28">
        <v>0</v>
      </c>
      <c r="Z116" s="28">
        <v>0</v>
      </c>
      <c r="AA116" s="28">
        <v>0</v>
      </c>
      <c r="AB116" s="28">
        <v>0</v>
      </c>
      <c r="AC116" s="28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S116">
        <v>87</v>
      </c>
      <c r="AT116">
        <f t="shared" si="7"/>
        <v>48</v>
      </c>
      <c r="BM116" t="s">
        <v>1864</v>
      </c>
    </row>
    <row r="117" spans="2:65" ht="14.25" x14ac:dyDescent="0.2">
      <c r="B117" s="16">
        <v>115</v>
      </c>
      <c r="C117" s="16"/>
      <c r="D117" s="16" t="s">
        <v>361</v>
      </c>
      <c r="E117" s="16" t="str">
        <f t="shared" si="8"/>
        <v>b</v>
      </c>
      <c r="F117" s="16">
        <f t="shared" si="6"/>
        <v>1</v>
      </c>
      <c r="G117" s="19" t="s">
        <v>26</v>
      </c>
      <c r="H117" s="3" t="s">
        <v>30</v>
      </c>
      <c r="I117" s="3">
        <f t="shared" si="9"/>
        <v>4</v>
      </c>
      <c r="J117" s="16">
        <v>9</v>
      </c>
      <c r="K117" s="16">
        <v>3</v>
      </c>
      <c r="L117" s="16">
        <f>[1]武器表!$I117</f>
        <v>34</v>
      </c>
      <c r="M117" s="28">
        <v>0</v>
      </c>
      <c r="N117" s="28">
        <v>0</v>
      </c>
      <c r="O117" s="28">
        <v>0</v>
      </c>
      <c r="P117" s="28">
        <v>0</v>
      </c>
      <c r="Q117" s="28">
        <v>0</v>
      </c>
      <c r="R117" s="28">
        <v>0</v>
      </c>
      <c r="S117" s="28">
        <v>0</v>
      </c>
      <c r="T117" s="29">
        <v>0</v>
      </c>
      <c r="U117" s="29">
        <v>0</v>
      </c>
      <c r="V117" s="29">
        <v>0</v>
      </c>
      <c r="W117" s="29">
        <v>0</v>
      </c>
      <c r="X117" s="28">
        <v>0</v>
      </c>
      <c r="Y117" s="28">
        <v>0</v>
      </c>
      <c r="Z117" s="28">
        <v>0</v>
      </c>
      <c r="AA117" s="28">
        <v>0</v>
      </c>
      <c r="AB117" s="16">
        <v>3</v>
      </c>
      <c r="AC117" s="28">
        <v>0</v>
      </c>
      <c r="AD117" s="29">
        <v>0</v>
      </c>
      <c r="AE117" s="29">
        <v>0</v>
      </c>
      <c r="AF117" s="29">
        <v>0</v>
      </c>
      <c r="AG117" s="29">
        <v>0</v>
      </c>
      <c r="AH117" s="29">
        <v>0</v>
      </c>
      <c r="AS117">
        <v>88</v>
      </c>
      <c r="AT117">
        <f t="shared" si="7"/>
        <v>48.5</v>
      </c>
      <c r="BM117" t="s">
        <v>1865</v>
      </c>
    </row>
    <row r="118" spans="2:65" ht="14.25" x14ac:dyDescent="0.2">
      <c r="B118" s="16">
        <v>116</v>
      </c>
      <c r="C118" s="16"/>
      <c r="D118" s="16" t="s">
        <v>388</v>
      </c>
      <c r="E118" s="16" t="str">
        <f t="shared" si="8"/>
        <v>b</v>
      </c>
      <c r="F118" s="16">
        <f t="shared" si="6"/>
        <v>1</v>
      </c>
      <c r="G118" s="19" t="s">
        <v>26</v>
      </c>
      <c r="H118" s="3" t="s">
        <v>30</v>
      </c>
      <c r="I118" s="3">
        <f t="shared" si="9"/>
        <v>4</v>
      </c>
      <c r="J118" s="16">
        <v>9</v>
      </c>
      <c r="K118" s="16">
        <v>4</v>
      </c>
      <c r="L118" s="16">
        <f>[1]武器表!$I118</f>
        <v>45</v>
      </c>
      <c r="M118" s="28">
        <v>0</v>
      </c>
      <c r="N118" s="28">
        <v>0</v>
      </c>
      <c r="O118" s="28">
        <v>0</v>
      </c>
      <c r="P118" s="28">
        <v>0</v>
      </c>
      <c r="Q118" s="28">
        <v>0</v>
      </c>
      <c r="R118" s="28">
        <v>0</v>
      </c>
      <c r="S118" s="28">
        <v>0</v>
      </c>
      <c r="T118" s="20">
        <v>0.02</v>
      </c>
      <c r="U118" s="29">
        <v>0</v>
      </c>
      <c r="V118" s="29">
        <v>0</v>
      </c>
      <c r="W118" s="29">
        <v>0</v>
      </c>
      <c r="X118" s="28">
        <v>0</v>
      </c>
      <c r="Y118" s="28">
        <v>0</v>
      </c>
      <c r="Z118" s="28">
        <v>0</v>
      </c>
      <c r="AA118" s="28">
        <v>0</v>
      </c>
      <c r="AB118" s="28">
        <v>0</v>
      </c>
      <c r="AC118" s="28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S118">
        <v>89</v>
      </c>
      <c r="AT118">
        <f t="shared" si="7"/>
        <v>49</v>
      </c>
      <c r="BM118" t="s">
        <v>1866</v>
      </c>
    </row>
    <row r="119" spans="2:65" ht="14.25" x14ac:dyDescent="0.2">
      <c r="B119" s="16">
        <v>117</v>
      </c>
      <c r="C119" s="16"/>
      <c r="D119" s="16" t="s">
        <v>389</v>
      </c>
      <c r="E119" s="16" t="str">
        <f t="shared" si="8"/>
        <v>b</v>
      </c>
      <c r="F119" s="16">
        <f t="shared" si="6"/>
        <v>2</v>
      </c>
      <c r="G119" s="19" t="s">
        <v>26</v>
      </c>
      <c r="H119" s="3" t="s">
        <v>30</v>
      </c>
      <c r="I119" s="3">
        <f t="shared" si="9"/>
        <v>4</v>
      </c>
      <c r="J119" s="16">
        <v>9</v>
      </c>
      <c r="K119" s="16">
        <v>5</v>
      </c>
      <c r="L119" s="16">
        <f>[1]武器表!$I119</f>
        <v>56</v>
      </c>
      <c r="M119" s="28">
        <v>0</v>
      </c>
      <c r="N119" s="28">
        <v>0</v>
      </c>
      <c r="O119" s="28">
        <v>0</v>
      </c>
      <c r="P119" s="28">
        <v>0</v>
      </c>
      <c r="Q119" s="28">
        <v>0</v>
      </c>
      <c r="R119" s="28">
        <v>0</v>
      </c>
      <c r="S119" s="28">
        <v>0</v>
      </c>
      <c r="T119" s="29">
        <v>0</v>
      </c>
      <c r="U119" s="20">
        <v>1.7500000000000002E-2</v>
      </c>
      <c r="V119" s="29">
        <v>0</v>
      </c>
      <c r="W119" s="29">
        <v>0</v>
      </c>
      <c r="X119" s="28">
        <v>0</v>
      </c>
      <c r="Y119" s="28">
        <v>0</v>
      </c>
      <c r="Z119" s="28">
        <v>0</v>
      </c>
      <c r="AA119" s="28">
        <v>0</v>
      </c>
      <c r="AB119" s="28">
        <v>0</v>
      </c>
      <c r="AC119" s="28">
        <v>0</v>
      </c>
      <c r="AD119" s="29">
        <v>0</v>
      </c>
      <c r="AE119" s="29">
        <v>0</v>
      </c>
      <c r="AF119" s="29">
        <v>0</v>
      </c>
      <c r="AG119" s="20">
        <v>6.773333333333334E-2</v>
      </c>
      <c r="AH119" s="29">
        <v>0</v>
      </c>
      <c r="AS119">
        <v>90</v>
      </c>
      <c r="AT119">
        <f t="shared" si="7"/>
        <v>49.5</v>
      </c>
      <c r="BM119" t="s">
        <v>1867</v>
      </c>
    </row>
    <row r="120" spans="2:65" ht="14.25" x14ac:dyDescent="0.2">
      <c r="B120" s="16">
        <v>118</v>
      </c>
      <c r="C120" s="16"/>
      <c r="D120" s="16" t="s">
        <v>390</v>
      </c>
      <c r="E120" s="16" t="str">
        <f t="shared" si="8"/>
        <v>b</v>
      </c>
      <c r="F120" s="16">
        <f t="shared" si="6"/>
        <v>2</v>
      </c>
      <c r="G120" s="19" t="s">
        <v>26</v>
      </c>
      <c r="H120" s="3" t="s">
        <v>30</v>
      </c>
      <c r="I120" s="3">
        <f t="shared" si="9"/>
        <v>4</v>
      </c>
      <c r="J120" s="16">
        <v>9</v>
      </c>
      <c r="K120" s="16">
        <v>6</v>
      </c>
      <c r="L120" s="16">
        <f>[1]武器表!$I120</f>
        <v>67</v>
      </c>
      <c r="M120" s="28">
        <v>0</v>
      </c>
      <c r="N120" s="28">
        <v>0</v>
      </c>
      <c r="O120" s="28">
        <v>0</v>
      </c>
      <c r="P120" s="28">
        <v>0</v>
      </c>
      <c r="Q120" s="16">
        <v>29</v>
      </c>
      <c r="R120" s="28">
        <v>0</v>
      </c>
      <c r="S120" s="28">
        <v>0</v>
      </c>
      <c r="T120" s="29">
        <v>0</v>
      </c>
      <c r="U120" s="29">
        <v>0</v>
      </c>
      <c r="V120" s="29">
        <v>0</v>
      </c>
      <c r="W120" s="29">
        <v>0</v>
      </c>
      <c r="X120" s="28">
        <v>0</v>
      </c>
      <c r="Y120" s="28">
        <v>0</v>
      </c>
      <c r="Z120" s="28">
        <v>0</v>
      </c>
      <c r="AA120" s="28">
        <v>0</v>
      </c>
      <c r="AB120" s="28">
        <v>0</v>
      </c>
      <c r="AC120" s="28">
        <v>0</v>
      </c>
      <c r="AD120" s="29">
        <v>0</v>
      </c>
      <c r="AE120" s="29">
        <v>0</v>
      </c>
      <c r="AF120" s="29">
        <v>0</v>
      </c>
      <c r="AG120" s="20">
        <v>8.0533333333333346E-2</v>
      </c>
      <c r="AH120" s="29">
        <v>0</v>
      </c>
      <c r="AS120">
        <v>91</v>
      </c>
      <c r="AT120">
        <f t="shared" si="7"/>
        <v>50</v>
      </c>
      <c r="BM120" t="s">
        <v>1868</v>
      </c>
    </row>
    <row r="121" spans="2:65" ht="14.25" x14ac:dyDescent="0.2">
      <c r="B121" s="16">
        <v>119</v>
      </c>
      <c r="C121" s="16"/>
      <c r="D121" s="16" t="s">
        <v>220</v>
      </c>
      <c r="E121" s="16" t="str">
        <f t="shared" si="8"/>
        <v>b</v>
      </c>
      <c r="F121" s="16">
        <f t="shared" si="6"/>
        <v>2</v>
      </c>
      <c r="G121" s="19" t="s">
        <v>26</v>
      </c>
      <c r="H121" s="3" t="s">
        <v>30</v>
      </c>
      <c r="I121" s="3">
        <f t="shared" si="9"/>
        <v>4</v>
      </c>
      <c r="J121" s="16">
        <v>9</v>
      </c>
      <c r="K121" s="16">
        <v>7</v>
      </c>
      <c r="L121" s="16">
        <f>[1]武器表!$I121</f>
        <v>78</v>
      </c>
      <c r="M121" s="28">
        <v>0</v>
      </c>
      <c r="N121" s="28">
        <v>0</v>
      </c>
      <c r="O121" s="28">
        <v>0</v>
      </c>
      <c r="P121" s="28">
        <v>0</v>
      </c>
      <c r="Q121" s="28">
        <v>0</v>
      </c>
      <c r="R121" s="16">
        <v>9</v>
      </c>
      <c r="S121" s="28">
        <v>0</v>
      </c>
      <c r="T121" s="29">
        <v>0</v>
      </c>
      <c r="U121" s="29">
        <v>0</v>
      </c>
      <c r="V121" s="29">
        <v>0</v>
      </c>
      <c r="W121" s="20">
        <v>0.11800000000000001</v>
      </c>
      <c r="X121" s="28">
        <v>0</v>
      </c>
      <c r="Y121" s="28">
        <v>0</v>
      </c>
      <c r="Z121" s="28">
        <v>0</v>
      </c>
      <c r="AA121" s="28">
        <v>0</v>
      </c>
      <c r="AB121" s="28">
        <v>0</v>
      </c>
      <c r="AC121" s="28">
        <v>0</v>
      </c>
      <c r="AD121" s="29">
        <v>0</v>
      </c>
      <c r="AE121" s="29">
        <v>0</v>
      </c>
      <c r="AF121" s="29">
        <v>0</v>
      </c>
      <c r="AG121" s="29">
        <v>0</v>
      </c>
      <c r="AH121" s="29">
        <v>0</v>
      </c>
      <c r="AS121">
        <v>92</v>
      </c>
      <c r="AT121">
        <f t="shared" si="7"/>
        <v>50.5</v>
      </c>
      <c r="BM121" t="s">
        <v>1869</v>
      </c>
    </row>
    <row r="122" spans="2:65" ht="14.25" x14ac:dyDescent="0.2">
      <c r="B122" s="16">
        <v>120</v>
      </c>
      <c r="C122" s="16"/>
      <c r="D122" s="16" t="s">
        <v>391</v>
      </c>
      <c r="E122" s="16" t="str">
        <f t="shared" si="8"/>
        <v>b</v>
      </c>
      <c r="F122" s="16">
        <f t="shared" si="6"/>
        <v>2</v>
      </c>
      <c r="G122" s="19" t="s">
        <v>26</v>
      </c>
      <c r="H122" s="3" t="s">
        <v>30</v>
      </c>
      <c r="I122" s="3">
        <f t="shared" si="9"/>
        <v>4</v>
      </c>
      <c r="J122" s="16">
        <v>9</v>
      </c>
      <c r="K122" s="16">
        <v>8</v>
      </c>
      <c r="L122" s="16">
        <f>[1]武器表!$I122</f>
        <v>90</v>
      </c>
      <c r="M122" s="28">
        <v>0</v>
      </c>
      <c r="N122" s="28">
        <v>0</v>
      </c>
      <c r="O122" s="28">
        <v>0</v>
      </c>
      <c r="P122" s="28">
        <v>0</v>
      </c>
      <c r="Q122" s="16">
        <v>39</v>
      </c>
      <c r="R122" s="28">
        <v>0</v>
      </c>
      <c r="S122" s="28">
        <v>0</v>
      </c>
      <c r="T122" s="29">
        <v>0</v>
      </c>
      <c r="U122" s="29">
        <v>0</v>
      </c>
      <c r="V122" s="29">
        <v>0</v>
      </c>
      <c r="W122" s="20">
        <v>0.13533333333333333</v>
      </c>
      <c r="X122" s="28">
        <v>0</v>
      </c>
      <c r="Y122" s="28">
        <v>0</v>
      </c>
      <c r="Z122" s="28">
        <v>0</v>
      </c>
      <c r="AA122" s="28">
        <v>0</v>
      </c>
      <c r="AB122" s="28">
        <v>0</v>
      </c>
      <c r="AC122" s="28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S122">
        <v>93</v>
      </c>
      <c r="AT122">
        <f t="shared" si="7"/>
        <v>51</v>
      </c>
      <c r="BM122" t="s">
        <v>1870</v>
      </c>
    </row>
    <row r="123" spans="2:65" ht="14.25" x14ac:dyDescent="0.2">
      <c r="B123" s="16">
        <v>121</v>
      </c>
      <c r="C123" s="16"/>
      <c r="D123" s="16" t="s">
        <v>392</v>
      </c>
      <c r="E123" s="16" t="str">
        <f t="shared" si="8"/>
        <v>c</v>
      </c>
      <c r="F123" s="16">
        <f t="shared" si="6"/>
        <v>1</v>
      </c>
      <c r="G123" s="19" t="s">
        <v>26</v>
      </c>
      <c r="H123" s="3" t="s">
        <v>30</v>
      </c>
      <c r="I123" s="3">
        <f t="shared" si="9"/>
        <v>4</v>
      </c>
      <c r="J123" s="16">
        <v>9</v>
      </c>
      <c r="K123" s="16">
        <v>1</v>
      </c>
      <c r="L123" s="16">
        <f>[1]武器表!$I123</f>
        <v>13</v>
      </c>
      <c r="M123" s="28">
        <v>0</v>
      </c>
      <c r="N123" s="28">
        <v>0</v>
      </c>
      <c r="O123" s="28">
        <v>0</v>
      </c>
      <c r="P123" s="28">
        <v>0</v>
      </c>
      <c r="Q123" s="28">
        <v>0</v>
      </c>
      <c r="R123" s="28">
        <v>0</v>
      </c>
      <c r="S123" s="28">
        <v>0</v>
      </c>
      <c r="T123" s="29">
        <v>0</v>
      </c>
      <c r="U123" s="29">
        <v>0</v>
      </c>
      <c r="V123" s="29">
        <v>0</v>
      </c>
      <c r="W123" s="29">
        <v>0</v>
      </c>
      <c r="X123" s="28">
        <v>0</v>
      </c>
      <c r="Y123" s="28">
        <v>0</v>
      </c>
      <c r="Z123" s="28">
        <v>0</v>
      </c>
      <c r="AA123" s="28">
        <v>0</v>
      </c>
      <c r="AB123" s="16">
        <v>0</v>
      </c>
      <c r="AC123" s="28">
        <v>0</v>
      </c>
      <c r="AD123" s="29">
        <v>0</v>
      </c>
      <c r="AE123" s="29">
        <v>0</v>
      </c>
      <c r="AF123" s="29">
        <v>0</v>
      </c>
      <c r="AG123" s="29">
        <v>0</v>
      </c>
      <c r="AH123" s="29">
        <v>0</v>
      </c>
      <c r="AS123">
        <v>94</v>
      </c>
      <c r="AT123">
        <f t="shared" si="7"/>
        <v>51.5</v>
      </c>
      <c r="BM123" t="s">
        <v>1871</v>
      </c>
    </row>
    <row r="124" spans="2:65" ht="14.25" x14ac:dyDescent="0.2">
      <c r="B124" s="16">
        <v>122</v>
      </c>
      <c r="C124" s="16"/>
      <c r="D124" s="16" t="s">
        <v>393</v>
      </c>
      <c r="E124" s="16" t="str">
        <f t="shared" si="8"/>
        <v>c</v>
      </c>
      <c r="F124" s="16">
        <f t="shared" si="6"/>
        <v>1</v>
      </c>
      <c r="G124" s="19" t="s">
        <v>26</v>
      </c>
      <c r="H124" s="3" t="s">
        <v>30</v>
      </c>
      <c r="I124" s="3">
        <f t="shared" si="9"/>
        <v>4</v>
      </c>
      <c r="J124" s="16">
        <v>9</v>
      </c>
      <c r="K124" s="16">
        <v>2</v>
      </c>
      <c r="L124" s="16">
        <f>[1]武器表!$I124</f>
        <v>26</v>
      </c>
      <c r="M124" s="28">
        <v>0</v>
      </c>
      <c r="N124" s="28">
        <v>0</v>
      </c>
      <c r="O124" s="28">
        <v>0</v>
      </c>
      <c r="P124" s="28">
        <v>0</v>
      </c>
      <c r="Q124" s="28">
        <v>0</v>
      </c>
      <c r="R124" s="28">
        <v>0</v>
      </c>
      <c r="S124" s="28">
        <v>0</v>
      </c>
      <c r="T124" s="29">
        <v>0</v>
      </c>
      <c r="U124" s="29">
        <v>0</v>
      </c>
      <c r="V124" s="29">
        <v>0</v>
      </c>
      <c r="W124" s="29">
        <v>0</v>
      </c>
      <c r="X124" s="16">
        <v>0</v>
      </c>
      <c r="Y124" s="28">
        <v>0</v>
      </c>
      <c r="Z124" s="28">
        <v>0</v>
      </c>
      <c r="AA124" s="28">
        <v>0</v>
      </c>
      <c r="AB124" s="28">
        <v>0</v>
      </c>
      <c r="AC124" s="28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S124">
        <v>95</v>
      </c>
      <c r="AT124">
        <f t="shared" si="7"/>
        <v>52</v>
      </c>
      <c r="BM124" t="s">
        <v>1872</v>
      </c>
    </row>
    <row r="125" spans="2:65" ht="14.25" x14ac:dyDescent="0.2">
      <c r="B125" s="16">
        <v>123</v>
      </c>
      <c r="C125" s="16"/>
      <c r="D125" s="16" t="s">
        <v>394</v>
      </c>
      <c r="E125" s="16" t="str">
        <f t="shared" si="8"/>
        <v>c</v>
      </c>
      <c r="F125" s="16">
        <f t="shared" si="6"/>
        <v>1</v>
      </c>
      <c r="G125" s="19" t="s">
        <v>26</v>
      </c>
      <c r="H125" s="3" t="s">
        <v>30</v>
      </c>
      <c r="I125" s="3">
        <f t="shared" si="9"/>
        <v>4</v>
      </c>
      <c r="J125" s="16">
        <v>9</v>
      </c>
      <c r="K125" s="16">
        <v>3</v>
      </c>
      <c r="L125" s="16">
        <f>[1]武器表!$I125</f>
        <v>38</v>
      </c>
      <c r="M125" s="28">
        <v>0</v>
      </c>
      <c r="N125" s="28">
        <v>0</v>
      </c>
      <c r="O125" s="28">
        <v>0</v>
      </c>
      <c r="P125" s="28">
        <v>0</v>
      </c>
      <c r="Q125" s="28">
        <v>0</v>
      </c>
      <c r="R125" s="28">
        <v>0</v>
      </c>
      <c r="S125" s="28">
        <v>0</v>
      </c>
      <c r="T125" s="29">
        <v>0</v>
      </c>
      <c r="U125" s="29">
        <v>0</v>
      </c>
      <c r="V125" s="29">
        <v>0</v>
      </c>
      <c r="W125" s="29">
        <v>0</v>
      </c>
      <c r="X125" s="28">
        <v>0</v>
      </c>
      <c r="Y125" s="28">
        <v>0</v>
      </c>
      <c r="Z125" s="28">
        <v>0</v>
      </c>
      <c r="AA125" s="28">
        <v>0</v>
      </c>
      <c r="AB125" s="28">
        <v>0</v>
      </c>
      <c r="AC125" s="28">
        <v>0</v>
      </c>
      <c r="AD125" s="29">
        <v>0</v>
      </c>
      <c r="AE125" s="20">
        <v>0</v>
      </c>
      <c r="AF125" s="29">
        <v>0</v>
      </c>
      <c r="AG125" s="29">
        <v>0</v>
      </c>
      <c r="AH125" s="29">
        <v>0</v>
      </c>
      <c r="AS125">
        <v>96</v>
      </c>
      <c r="AT125">
        <f t="shared" si="7"/>
        <v>52.5</v>
      </c>
      <c r="BM125" t="s">
        <v>1873</v>
      </c>
    </row>
    <row r="126" spans="2:65" ht="14.25" x14ac:dyDescent="0.2">
      <c r="B126" s="16">
        <v>124</v>
      </c>
      <c r="C126" s="16"/>
      <c r="D126" s="16" t="s">
        <v>395</v>
      </c>
      <c r="E126" s="16" t="str">
        <f t="shared" si="8"/>
        <v>c</v>
      </c>
      <c r="F126" s="16">
        <f t="shared" si="6"/>
        <v>1</v>
      </c>
      <c r="G126" s="19" t="s">
        <v>26</v>
      </c>
      <c r="H126" s="3" t="s">
        <v>30</v>
      </c>
      <c r="I126" s="3">
        <f t="shared" si="9"/>
        <v>4</v>
      </c>
      <c r="J126" s="16">
        <v>9</v>
      </c>
      <c r="K126" s="16">
        <v>4</v>
      </c>
      <c r="L126" s="16">
        <f>[1]武器表!$I126</f>
        <v>51</v>
      </c>
      <c r="M126" s="28">
        <v>0</v>
      </c>
      <c r="N126" s="28">
        <v>0</v>
      </c>
      <c r="O126" s="28">
        <v>0</v>
      </c>
      <c r="P126" s="28">
        <v>0</v>
      </c>
      <c r="Q126" s="28">
        <v>0</v>
      </c>
      <c r="R126" s="28">
        <v>0</v>
      </c>
      <c r="S126" s="28">
        <v>0</v>
      </c>
      <c r="T126" s="29">
        <v>0</v>
      </c>
      <c r="U126" s="29">
        <v>0</v>
      </c>
      <c r="V126" s="29">
        <v>0</v>
      </c>
      <c r="W126" s="29">
        <v>0</v>
      </c>
      <c r="X126" s="28">
        <v>0</v>
      </c>
      <c r="Y126" s="28">
        <v>0</v>
      </c>
      <c r="Z126" s="28">
        <v>0</v>
      </c>
      <c r="AA126" s="28">
        <v>0</v>
      </c>
      <c r="AB126" s="28">
        <v>0</v>
      </c>
      <c r="AC126" s="28">
        <v>0</v>
      </c>
      <c r="AD126" s="29">
        <v>0</v>
      </c>
      <c r="AE126" s="29">
        <v>0</v>
      </c>
      <c r="AF126" s="29">
        <v>0</v>
      </c>
      <c r="AG126" s="20">
        <v>0</v>
      </c>
      <c r="AH126" s="29">
        <v>0</v>
      </c>
      <c r="AS126">
        <v>97</v>
      </c>
      <c r="AT126">
        <f t="shared" si="7"/>
        <v>53</v>
      </c>
      <c r="BM126" t="s">
        <v>1874</v>
      </c>
    </row>
    <row r="127" spans="2:65" ht="14.25" x14ac:dyDescent="0.2">
      <c r="B127" s="16">
        <v>125</v>
      </c>
      <c r="C127" s="16"/>
      <c r="D127" s="16" t="s">
        <v>396</v>
      </c>
      <c r="E127" s="16" t="str">
        <f t="shared" si="8"/>
        <v>c</v>
      </c>
      <c r="F127" s="16">
        <f t="shared" si="6"/>
        <v>1</v>
      </c>
      <c r="G127" s="19" t="s">
        <v>26</v>
      </c>
      <c r="H127" s="3" t="s">
        <v>30</v>
      </c>
      <c r="I127" s="3">
        <f t="shared" si="9"/>
        <v>4</v>
      </c>
      <c r="J127" s="16">
        <v>9</v>
      </c>
      <c r="K127" s="16">
        <v>5</v>
      </c>
      <c r="L127" s="16">
        <f>[1]武器表!$I127</f>
        <v>64</v>
      </c>
      <c r="M127" s="28">
        <v>0</v>
      </c>
      <c r="N127" s="28">
        <v>0</v>
      </c>
      <c r="O127" s="28">
        <v>0</v>
      </c>
      <c r="P127" s="28">
        <v>0</v>
      </c>
      <c r="Q127" s="16">
        <v>0</v>
      </c>
      <c r="R127" s="28">
        <v>0</v>
      </c>
      <c r="S127" s="28">
        <v>0</v>
      </c>
      <c r="T127" s="29">
        <v>0</v>
      </c>
      <c r="U127" s="29">
        <v>0</v>
      </c>
      <c r="V127" s="29">
        <v>0</v>
      </c>
      <c r="W127" s="29">
        <v>0</v>
      </c>
      <c r="X127" s="28">
        <v>0</v>
      </c>
      <c r="Y127" s="28">
        <v>0</v>
      </c>
      <c r="Z127" s="28">
        <v>0</v>
      </c>
      <c r="AA127" s="28">
        <v>0</v>
      </c>
      <c r="AB127" s="28">
        <v>0</v>
      </c>
      <c r="AC127" s="28">
        <v>0</v>
      </c>
      <c r="AD127" s="29">
        <v>0</v>
      </c>
      <c r="AE127" s="29">
        <v>0</v>
      </c>
      <c r="AF127" s="29">
        <v>0</v>
      </c>
      <c r="AG127" s="29">
        <v>0</v>
      </c>
      <c r="AH127" s="29">
        <v>0</v>
      </c>
      <c r="AS127">
        <v>98</v>
      </c>
      <c r="AT127">
        <f t="shared" si="7"/>
        <v>53.5</v>
      </c>
      <c r="BM127" t="s">
        <v>1875</v>
      </c>
    </row>
    <row r="128" spans="2:65" ht="14.25" x14ac:dyDescent="0.2">
      <c r="B128" s="16">
        <v>126</v>
      </c>
      <c r="C128" s="16"/>
      <c r="D128" s="16" t="s">
        <v>397</v>
      </c>
      <c r="E128" s="16" t="str">
        <f t="shared" si="8"/>
        <v>c</v>
      </c>
      <c r="F128" s="16">
        <f t="shared" si="6"/>
        <v>1</v>
      </c>
      <c r="G128" s="19" t="s">
        <v>26</v>
      </c>
      <c r="H128" s="3" t="s">
        <v>30</v>
      </c>
      <c r="I128" s="3">
        <f t="shared" si="9"/>
        <v>4</v>
      </c>
      <c r="J128" s="16">
        <v>9</v>
      </c>
      <c r="K128" s="16">
        <v>6</v>
      </c>
      <c r="L128" s="16">
        <f>[1]武器表!$I128</f>
        <v>77</v>
      </c>
      <c r="M128" s="28">
        <v>0</v>
      </c>
      <c r="N128" s="28">
        <v>0</v>
      </c>
      <c r="O128" s="28">
        <v>0</v>
      </c>
      <c r="P128" s="28">
        <v>0</v>
      </c>
      <c r="Q128" s="28">
        <v>0</v>
      </c>
      <c r="R128" s="28">
        <v>0</v>
      </c>
      <c r="S128" s="28">
        <v>0</v>
      </c>
      <c r="T128" s="20">
        <v>0</v>
      </c>
      <c r="U128" s="29">
        <v>0</v>
      </c>
      <c r="V128" s="29">
        <v>0</v>
      </c>
      <c r="W128" s="29">
        <v>0</v>
      </c>
      <c r="X128" s="28">
        <v>0</v>
      </c>
      <c r="Y128" s="28">
        <v>0</v>
      </c>
      <c r="Z128" s="28">
        <v>0</v>
      </c>
      <c r="AA128" s="28">
        <v>0</v>
      </c>
      <c r="AB128" s="28">
        <v>0</v>
      </c>
      <c r="AC128" s="28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S128">
        <v>99</v>
      </c>
      <c r="AT128">
        <f t="shared" si="7"/>
        <v>54</v>
      </c>
      <c r="BM128" t="s">
        <v>1876</v>
      </c>
    </row>
    <row r="129" spans="2:65" ht="14.25" x14ac:dyDescent="0.2">
      <c r="B129" s="16">
        <v>127</v>
      </c>
      <c r="C129" s="16"/>
      <c r="D129" s="16" t="s">
        <v>398</v>
      </c>
      <c r="E129" s="16" t="str">
        <f t="shared" si="8"/>
        <v>c</v>
      </c>
      <c r="F129" s="16">
        <f t="shared" si="6"/>
        <v>1</v>
      </c>
      <c r="G129" s="19" t="s">
        <v>26</v>
      </c>
      <c r="H129" s="3" t="s">
        <v>30</v>
      </c>
      <c r="I129" s="3">
        <f t="shared" si="9"/>
        <v>4</v>
      </c>
      <c r="J129" s="16">
        <v>9</v>
      </c>
      <c r="K129" s="16">
        <v>7</v>
      </c>
      <c r="L129" s="16">
        <f>[1]武器表!$I129</f>
        <v>89</v>
      </c>
      <c r="M129" s="28">
        <v>0</v>
      </c>
      <c r="N129" s="28">
        <v>0</v>
      </c>
      <c r="O129" s="28">
        <v>0</v>
      </c>
      <c r="P129" s="28">
        <v>0</v>
      </c>
      <c r="Q129" s="28">
        <v>0</v>
      </c>
      <c r="R129" s="28">
        <v>0</v>
      </c>
      <c r="S129" s="28">
        <v>0</v>
      </c>
      <c r="T129" s="29">
        <v>0</v>
      </c>
      <c r="U129" s="29">
        <v>0</v>
      </c>
      <c r="V129" s="29">
        <v>0</v>
      </c>
      <c r="W129" s="20">
        <v>0</v>
      </c>
      <c r="X129" s="28">
        <v>0</v>
      </c>
      <c r="Y129" s="28">
        <v>0</v>
      </c>
      <c r="Z129" s="28">
        <v>0</v>
      </c>
      <c r="AA129" s="28">
        <v>0</v>
      </c>
      <c r="AB129" s="28">
        <v>0</v>
      </c>
      <c r="AC129" s="28">
        <v>0</v>
      </c>
      <c r="AD129" s="29">
        <v>0</v>
      </c>
      <c r="AE129" s="29">
        <v>0</v>
      </c>
      <c r="AF129" s="29">
        <v>0</v>
      </c>
      <c r="AG129" s="29">
        <v>0</v>
      </c>
      <c r="AH129" s="29">
        <v>0</v>
      </c>
      <c r="BM129" t="s">
        <v>1877</v>
      </c>
    </row>
    <row r="130" spans="2:65" ht="14.25" x14ac:dyDescent="0.2">
      <c r="B130" s="16">
        <v>128</v>
      </c>
      <c r="C130" s="16"/>
      <c r="D130" s="16" t="s">
        <v>399</v>
      </c>
      <c r="E130" s="16" t="str">
        <f t="shared" si="8"/>
        <v>c</v>
      </c>
      <c r="F130" s="16">
        <f t="shared" si="6"/>
        <v>1</v>
      </c>
      <c r="G130" s="19" t="s">
        <v>26</v>
      </c>
      <c r="H130" s="3" t="s">
        <v>30</v>
      </c>
      <c r="I130" s="3">
        <f t="shared" si="9"/>
        <v>4</v>
      </c>
      <c r="J130" s="16">
        <v>9</v>
      </c>
      <c r="K130" s="16">
        <v>8</v>
      </c>
      <c r="L130" s="16">
        <f>[1]武器表!$I130</f>
        <v>102</v>
      </c>
      <c r="M130" s="28">
        <v>0</v>
      </c>
      <c r="N130" s="28">
        <v>0</v>
      </c>
      <c r="O130" s="28">
        <v>0</v>
      </c>
      <c r="P130" s="28">
        <v>0</v>
      </c>
      <c r="Q130" s="16">
        <v>0</v>
      </c>
      <c r="R130" s="28">
        <v>0</v>
      </c>
      <c r="S130" s="28">
        <v>0</v>
      </c>
      <c r="T130" s="29">
        <v>0</v>
      </c>
      <c r="U130" s="29">
        <v>0</v>
      </c>
      <c r="V130" s="29">
        <v>0</v>
      </c>
      <c r="W130" s="29">
        <v>0</v>
      </c>
      <c r="X130" s="28">
        <v>0</v>
      </c>
      <c r="Y130" s="28">
        <v>0</v>
      </c>
      <c r="Z130" s="28">
        <v>0</v>
      </c>
      <c r="AA130" s="28">
        <v>0</v>
      </c>
      <c r="AB130" s="28">
        <v>0</v>
      </c>
      <c r="AC130" s="28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BM130" t="s">
        <v>1878</v>
      </c>
    </row>
    <row r="131" spans="2:65" ht="14.25" x14ac:dyDescent="0.2">
      <c r="B131" s="16">
        <v>129</v>
      </c>
      <c r="C131" s="16"/>
      <c r="D131" s="16" t="s">
        <v>400</v>
      </c>
      <c r="E131" s="16" t="str">
        <f t="shared" si="8"/>
        <v>s</v>
      </c>
      <c r="F131" s="16">
        <f t="shared" si="6"/>
        <v>3</v>
      </c>
      <c r="G131" s="19" t="s">
        <v>26</v>
      </c>
      <c r="H131" s="3" t="s">
        <v>31</v>
      </c>
      <c r="I131" s="3">
        <f t="shared" si="9"/>
        <v>5</v>
      </c>
      <c r="J131" s="16">
        <v>6</v>
      </c>
      <c r="K131" s="16">
        <v>1</v>
      </c>
      <c r="L131" s="16">
        <f>[1]武器表!$I131</f>
        <v>10</v>
      </c>
      <c r="M131" s="28">
        <v>0</v>
      </c>
      <c r="N131" s="28">
        <v>0</v>
      </c>
      <c r="O131" s="28">
        <v>0</v>
      </c>
      <c r="P131" s="28">
        <v>0</v>
      </c>
      <c r="Q131" s="28">
        <v>0</v>
      </c>
      <c r="R131" s="28">
        <v>0</v>
      </c>
      <c r="S131" s="16">
        <v>4</v>
      </c>
      <c r="T131" s="29">
        <v>0</v>
      </c>
      <c r="U131" s="20">
        <v>1.7500000000000002E-2</v>
      </c>
      <c r="V131" s="29">
        <v>0</v>
      </c>
      <c r="W131" s="29">
        <v>0</v>
      </c>
      <c r="X131" s="28">
        <v>0</v>
      </c>
      <c r="Y131" s="28">
        <v>0</v>
      </c>
      <c r="Z131" s="28">
        <v>0</v>
      </c>
      <c r="AA131" s="28">
        <v>0</v>
      </c>
      <c r="AB131" s="28">
        <v>0</v>
      </c>
      <c r="AC131" s="28">
        <v>0</v>
      </c>
      <c r="AD131" s="29">
        <v>0</v>
      </c>
      <c r="AE131" s="20">
        <v>6.4000000000000001E-2</v>
      </c>
      <c r="AF131" s="29">
        <v>0</v>
      </c>
      <c r="AG131" s="29">
        <v>0</v>
      </c>
      <c r="AH131" s="29">
        <v>0</v>
      </c>
      <c r="BM131" t="s">
        <v>1879</v>
      </c>
    </row>
    <row r="132" spans="2:65" ht="14.25" x14ac:dyDescent="0.2">
      <c r="B132" s="16">
        <v>130</v>
      </c>
      <c r="C132" s="16"/>
      <c r="D132" s="16" t="s">
        <v>401</v>
      </c>
      <c r="E132" s="16" t="str">
        <f t="shared" si="8"/>
        <v>s</v>
      </c>
      <c r="F132" s="16">
        <f t="shared" ref="F132:F195" si="10">VLOOKUP(E132&amp;K132,AL$27:AM$58,2,FALSE)</f>
        <v>3</v>
      </c>
      <c r="G132" s="19" t="s">
        <v>26</v>
      </c>
      <c r="H132" s="3" t="s">
        <v>31</v>
      </c>
      <c r="I132" s="3">
        <f t="shared" si="9"/>
        <v>5</v>
      </c>
      <c r="J132" s="16">
        <v>6</v>
      </c>
      <c r="K132" s="16">
        <v>2</v>
      </c>
      <c r="L132" s="16">
        <f>[1]武器表!$I132</f>
        <v>20</v>
      </c>
      <c r="M132" s="28">
        <v>0</v>
      </c>
      <c r="N132" s="28">
        <v>0</v>
      </c>
      <c r="O132" s="28">
        <v>0</v>
      </c>
      <c r="P132" s="28">
        <v>0</v>
      </c>
      <c r="Q132" s="28">
        <v>0</v>
      </c>
      <c r="R132" s="16">
        <v>15</v>
      </c>
      <c r="S132" s="28">
        <v>0</v>
      </c>
      <c r="T132" s="20">
        <v>3.5000000000000003E-2</v>
      </c>
      <c r="U132" s="20">
        <v>3.7499999999999999E-2</v>
      </c>
      <c r="V132" s="29">
        <v>0</v>
      </c>
      <c r="W132" s="29">
        <v>0</v>
      </c>
      <c r="X132" s="28">
        <v>0</v>
      </c>
      <c r="Y132" s="28">
        <v>0</v>
      </c>
      <c r="Z132" s="28">
        <v>0</v>
      </c>
      <c r="AA132" s="28">
        <v>0</v>
      </c>
      <c r="AB132" s="28">
        <v>0</v>
      </c>
      <c r="AC132" s="28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BM132" t="s">
        <v>1880</v>
      </c>
    </row>
    <row r="133" spans="2:65" ht="14.25" x14ac:dyDescent="0.2">
      <c r="B133" s="16">
        <v>131</v>
      </c>
      <c r="C133" s="16"/>
      <c r="D133" s="16" t="s">
        <v>402</v>
      </c>
      <c r="E133" s="16" t="str">
        <f t="shared" si="8"/>
        <v>s</v>
      </c>
      <c r="F133" s="16">
        <f t="shared" si="10"/>
        <v>4</v>
      </c>
      <c r="G133" s="19" t="s">
        <v>26</v>
      </c>
      <c r="H133" s="3" t="s">
        <v>31</v>
      </c>
      <c r="I133" s="3">
        <f t="shared" si="9"/>
        <v>5</v>
      </c>
      <c r="J133" s="16">
        <v>6</v>
      </c>
      <c r="K133" s="16">
        <v>3</v>
      </c>
      <c r="L133" s="16">
        <f>[1]武器表!$I133</f>
        <v>31</v>
      </c>
      <c r="M133" s="28">
        <v>0</v>
      </c>
      <c r="N133" s="28">
        <v>0</v>
      </c>
      <c r="O133" s="28">
        <v>0</v>
      </c>
      <c r="P133" s="28">
        <v>0</v>
      </c>
      <c r="Q133" s="16">
        <v>29</v>
      </c>
      <c r="R133" s="28">
        <v>0</v>
      </c>
      <c r="S133" s="28">
        <v>0</v>
      </c>
      <c r="T133" s="29">
        <v>0</v>
      </c>
      <c r="U133" s="29">
        <v>0</v>
      </c>
      <c r="V133" s="20">
        <v>1.8333333333333333E-2</v>
      </c>
      <c r="W133" s="20">
        <v>9.9333333333333329E-2</v>
      </c>
      <c r="X133" s="28">
        <v>0</v>
      </c>
      <c r="Y133" s="28">
        <v>0</v>
      </c>
      <c r="Z133" s="28">
        <v>0</v>
      </c>
      <c r="AA133" s="28">
        <v>0</v>
      </c>
      <c r="AB133" s="28">
        <v>0</v>
      </c>
      <c r="AC133" s="28">
        <v>0</v>
      </c>
      <c r="AD133" s="29">
        <v>0</v>
      </c>
      <c r="AE133" s="29">
        <v>0</v>
      </c>
      <c r="AF133" s="20">
        <v>7.9466666666666672E-2</v>
      </c>
      <c r="AG133" s="29">
        <v>0</v>
      </c>
      <c r="AH133" s="29">
        <v>0</v>
      </c>
      <c r="BM133" t="s">
        <v>1881</v>
      </c>
    </row>
    <row r="134" spans="2:65" ht="14.25" x14ac:dyDescent="0.2">
      <c r="B134" s="16">
        <v>132</v>
      </c>
      <c r="C134" s="16"/>
      <c r="D134" s="16" t="s">
        <v>403</v>
      </c>
      <c r="E134" s="16" t="str">
        <f t="shared" si="8"/>
        <v>s</v>
      </c>
      <c r="F134" s="16">
        <f t="shared" si="10"/>
        <v>4</v>
      </c>
      <c r="G134" s="19" t="s">
        <v>26</v>
      </c>
      <c r="H134" s="3" t="s">
        <v>31</v>
      </c>
      <c r="I134" s="3">
        <f t="shared" si="9"/>
        <v>5</v>
      </c>
      <c r="J134" s="16">
        <v>6</v>
      </c>
      <c r="K134" s="16">
        <v>4</v>
      </c>
      <c r="L134" s="16">
        <f>[1]武器表!$I134</f>
        <v>41</v>
      </c>
      <c r="M134" s="28">
        <v>0</v>
      </c>
      <c r="N134" s="28">
        <v>0</v>
      </c>
      <c r="O134" s="28">
        <v>0</v>
      </c>
      <c r="P134" s="28">
        <v>0</v>
      </c>
      <c r="Q134" s="28">
        <v>0</v>
      </c>
      <c r="R134" s="16">
        <v>30</v>
      </c>
      <c r="S134" s="16">
        <v>14</v>
      </c>
      <c r="T134" s="29">
        <v>0</v>
      </c>
      <c r="U134" s="29">
        <v>0</v>
      </c>
      <c r="V134" s="29">
        <v>0</v>
      </c>
      <c r="W134" s="20">
        <v>0.13200000000000001</v>
      </c>
      <c r="X134" s="28">
        <v>0</v>
      </c>
      <c r="Y134" s="28">
        <v>0</v>
      </c>
      <c r="Z134" s="28">
        <v>0</v>
      </c>
      <c r="AA134" s="28">
        <v>0</v>
      </c>
      <c r="AB134" s="28">
        <v>0</v>
      </c>
      <c r="AC134" s="28">
        <v>0</v>
      </c>
      <c r="AD134" s="29">
        <v>0</v>
      </c>
      <c r="AE134" s="29">
        <v>0</v>
      </c>
      <c r="AF134" s="20">
        <v>0.10560000000000001</v>
      </c>
      <c r="AG134" s="29">
        <v>0</v>
      </c>
      <c r="AH134" s="29">
        <v>0</v>
      </c>
      <c r="BM134" t="s">
        <v>1882</v>
      </c>
    </row>
    <row r="135" spans="2:65" ht="14.25" x14ac:dyDescent="0.2">
      <c r="B135" s="16">
        <v>133</v>
      </c>
      <c r="C135" s="16"/>
      <c r="D135" s="16" t="s">
        <v>404</v>
      </c>
      <c r="E135" s="16" t="str">
        <f t="shared" si="8"/>
        <v>s</v>
      </c>
      <c r="F135" s="16">
        <f t="shared" si="10"/>
        <v>5</v>
      </c>
      <c r="G135" s="19" t="s">
        <v>26</v>
      </c>
      <c r="H135" s="3" t="s">
        <v>31</v>
      </c>
      <c r="I135" s="3">
        <f t="shared" si="9"/>
        <v>5</v>
      </c>
      <c r="J135" s="16">
        <v>6</v>
      </c>
      <c r="K135" s="16">
        <v>5</v>
      </c>
      <c r="L135" s="16">
        <f>[1]武器表!$I135</f>
        <v>51</v>
      </c>
      <c r="M135" s="28">
        <v>0</v>
      </c>
      <c r="N135" s="28">
        <v>0</v>
      </c>
      <c r="O135" s="28">
        <v>0</v>
      </c>
      <c r="P135" s="28">
        <v>0</v>
      </c>
      <c r="Q135" s="28">
        <v>0</v>
      </c>
      <c r="R135" s="16">
        <v>37</v>
      </c>
      <c r="S135" s="16">
        <v>18</v>
      </c>
      <c r="T135" s="29">
        <v>0</v>
      </c>
      <c r="U135" s="29">
        <v>0</v>
      </c>
      <c r="V135" s="20">
        <v>0.03</v>
      </c>
      <c r="W135" s="20">
        <v>0.16600000000000001</v>
      </c>
      <c r="X135" s="28">
        <v>0</v>
      </c>
      <c r="Y135" s="28">
        <v>0</v>
      </c>
      <c r="Z135" s="28">
        <v>0</v>
      </c>
      <c r="AA135" s="28">
        <v>0</v>
      </c>
      <c r="AB135" s="28">
        <v>0</v>
      </c>
      <c r="AC135" s="28">
        <v>0</v>
      </c>
      <c r="AD135" s="29">
        <v>0</v>
      </c>
      <c r="AE135" s="29">
        <v>0</v>
      </c>
      <c r="AF135" s="20">
        <v>0.1328</v>
      </c>
      <c r="AG135" s="29">
        <v>0</v>
      </c>
      <c r="AH135" s="29">
        <v>0</v>
      </c>
      <c r="BM135" t="s">
        <v>1883</v>
      </c>
    </row>
    <row r="136" spans="2:65" ht="14.25" x14ac:dyDescent="0.2">
      <c r="B136" s="16">
        <v>134</v>
      </c>
      <c r="C136" s="16"/>
      <c r="D136" s="16" t="s">
        <v>405</v>
      </c>
      <c r="E136" s="16" t="str">
        <f t="shared" si="8"/>
        <v>s</v>
      </c>
      <c r="F136" s="16">
        <f t="shared" si="10"/>
        <v>5</v>
      </c>
      <c r="G136" s="19" t="s">
        <v>26</v>
      </c>
      <c r="H136" s="3" t="s">
        <v>31</v>
      </c>
      <c r="I136" s="3">
        <f t="shared" si="9"/>
        <v>5</v>
      </c>
      <c r="J136" s="16">
        <v>6</v>
      </c>
      <c r="K136" s="16">
        <v>6</v>
      </c>
      <c r="L136" s="16">
        <f>[1]武器表!$I136</f>
        <v>61</v>
      </c>
      <c r="M136" s="28">
        <v>0</v>
      </c>
      <c r="N136" s="28">
        <v>0</v>
      </c>
      <c r="O136" s="28">
        <v>0</v>
      </c>
      <c r="P136" s="28">
        <v>0</v>
      </c>
      <c r="Q136" s="28">
        <v>0</v>
      </c>
      <c r="R136" s="16">
        <v>45</v>
      </c>
      <c r="S136" s="28">
        <v>0</v>
      </c>
      <c r="T136" s="20">
        <v>0.105</v>
      </c>
      <c r="U136" s="29">
        <v>0</v>
      </c>
      <c r="V136" s="29">
        <v>0</v>
      </c>
      <c r="W136" s="20">
        <v>0.19866666666666666</v>
      </c>
      <c r="X136" s="28">
        <v>0</v>
      </c>
      <c r="Y136" s="28">
        <v>0</v>
      </c>
      <c r="Z136" s="28">
        <v>0</v>
      </c>
      <c r="AA136" s="28">
        <v>0</v>
      </c>
      <c r="AB136" s="28">
        <v>0</v>
      </c>
      <c r="AC136" s="28">
        <v>0</v>
      </c>
      <c r="AD136" s="20">
        <v>0.15893333333333334</v>
      </c>
      <c r="AE136" s="20">
        <v>0.15893333333333334</v>
      </c>
      <c r="AF136" s="29">
        <v>0</v>
      </c>
      <c r="AG136" s="29">
        <v>0</v>
      </c>
      <c r="AH136" s="29">
        <v>0</v>
      </c>
      <c r="BM136" t="s">
        <v>1884</v>
      </c>
    </row>
    <row r="137" spans="2:65" ht="14.25" x14ac:dyDescent="0.2">
      <c r="B137" s="16">
        <v>135</v>
      </c>
      <c r="C137" s="16"/>
      <c r="D137" s="16" t="s">
        <v>406</v>
      </c>
      <c r="E137" s="16" t="str">
        <f t="shared" si="8"/>
        <v>s</v>
      </c>
      <c r="F137" s="16">
        <f t="shared" si="10"/>
        <v>6</v>
      </c>
      <c r="G137" s="19" t="s">
        <v>26</v>
      </c>
      <c r="H137" s="3" t="s">
        <v>31</v>
      </c>
      <c r="I137" s="3">
        <f t="shared" si="9"/>
        <v>5</v>
      </c>
      <c r="J137" s="16">
        <v>6</v>
      </c>
      <c r="K137" s="16">
        <v>7</v>
      </c>
      <c r="L137" s="16">
        <f>[1]武器表!$I137</f>
        <v>71</v>
      </c>
      <c r="M137" s="28">
        <v>0</v>
      </c>
      <c r="N137" s="28">
        <v>0</v>
      </c>
      <c r="O137" s="28">
        <v>0</v>
      </c>
      <c r="P137" s="28">
        <v>0</v>
      </c>
      <c r="Q137" s="28">
        <v>0</v>
      </c>
      <c r="R137" s="16">
        <v>52</v>
      </c>
      <c r="S137" s="16">
        <v>25</v>
      </c>
      <c r="T137" s="29">
        <v>0</v>
      </c>
      <c r="U137" s="29">
        <v>0</v>
      </c>
      <c r="V137" s="29">
        <v>0</v>
      </c>
      <c r="W137" s="29">
        <v>0</v>
      </c>
      <c r="X137" s="28">
        <v>0</v>
      </c>
      <c r="Y137" s="28">
        <v>0</v>
      </c>
      <c r="Z137" s="16">
        <v>16</v>
      </c>
      <c r="AA137" s="28">
        <v>0</v>
      </c>
      <c r="AB137" s="28">
        <v>0</v>
      </c>
      <c r="AC137" s="28">
        <v>0</v>
      </c>
      <c r="AD137" s="20">
        <v>0.18506666666666668</v>
      </c>
      <c r="AE137" s="20">
        <v>0.18506666666666668</v>
      </c>
      <c r="AF137" s="20">
        <v>0.18506666666666668</v>
      </c>
      <c r="AG137" s="29">
        <v>0</v>
      </c>
      <c r="AH137" s="29">
        <v>0</v>
      </c>
      <c r="BM137" t="s">
        <v>1885</v>
      </c>
    </row>
    <row r="138" spans="2:65" ht="14.25" x14ac:dyDescent="0.2">
      <c r="B138" s="16">
        <v>136</v>
      </c>
      <c r="C138" s="16"/>
      <c r="D138" s="16" t="s">
        <v>407</v>
      </c>
      <c r="E138" s="16" t="str">
        <f t="shared" si="8"/>
        <v>s</v>
      </c>
      <c r="F138" s="16">
        <f t="shared" si="10"/>
        <v>6</v>
      </c>
      <c r="G138" s="19" t="s">
        <v>26</v>
      </c>
      <c r="H138" s="3" t="s">
        <v>31</v>
      </c>
      <c r="I138" s="3">
        <f t="shared" si="9"/>
        <v>5</v>
      </c>
      <c r="J138" s="16">
        <v>6</v>
      </c>
      <c r="K138" s="16">
        <v>8</v>
      </c>
      <c r="L138" s="16">
        <f>[1]武器表!$I138</f>
        <v>82</v>
      </c>
      <c r="M138" s="28">
        <v>0</v>
      </c>
      <c r="N138" s="28">
        <v>0</v>
      </c>
      <c r="O138" s="16">
        <v>25</v>
      </c>
      <c r="P138" s="28">
        <v>0</v>
      </c>
      <c r="Q138" s="16">
        <v>77</v>
      </c>
      <c r="R138" s="16">
        <v>60</v>
      </c>
      <c r="S138" s="28">
        <v>0</v>
      </c>
      <c r="T138" s="29">
        <v>0</v>
      </c>
      <c r="U138" s="29">
        <v>0</v>
      </c>
      <c r="V138" s="20">
        <v>4.6666666666666669E-2</v>
      </c>
      <c r="W138" s="20">
        <v>0.26533333333333337</v>
      </c>
      <c r="X138" s="28">
        <v>0</v>
      </c>
      <c r="Y138" s="28">
        <v>0</v>
      </c>
      <c r="Z138" s="28">
        <v>0</v>
      </c>
      <c r="AA138" s="28">
        <v>0</v>
      </c>
      <c r="AB138" s="28">
        <v>0</v>
      </c>
      <c r="AC138" s="28">
        <v>0</v>
      </c>
      <c r="AD138" s="20">
        <v>0.21226666666666671</v>
      </c>
      <c r="AE138" s="29">
        <v>0</v>
      </c>
      <c r="AF138" s="29">
        <v>0</v>
      </c>
      <c r="AG138" s="29">
        <v>0</v>
      </c>
      <c r="AH138" s="29">
        <v>0</v>
      </c>
      <c r="BM138" t="s">
        <v>1886</v>
      </c>
    </row>
    <row r="139" spans="2:65" ht="14.25" x14ac:dyDescent="0.2">
      <c r="B139" s="16">
        <v>137</v>
      </c>
      <c r="C139" s="16"/>
      <c r="D139" s="16" t="s">
        <v>408</v>
      </c>
      <c r="E139" s="16" t="str">
        <f t="shared" si="8"/>
        <v>a</v>
      </c>
      <c r="F139" s="16">
        <f t="shared" si="10"/>
        <v>2</v>
      </c>
      <c r="G139" s="19" t="s">
        <v>26</v>
      </c>
      <c r="H139" s="3" t="s">
        <v>31</v>
      </c>
      <c r="I139" s="3">
        <f t="shared" si="9"/>
        <v>5</v>
      </c>
      <c r="J139" s="16">
        <v>6</v>
      </c>
      <c r="K139" s="16">
        <v>1</v>
      </c>
      <c r="L139" s="16">
        <f>[1]武器表!$I139</f>
        <v>9</v>
      </c>
      <c r="M139" s="28">
        <v>0</v>
      </c>
      <c r="N139" s="28">
        <v>0</v>
      </c>
      <c r="O139" s="28">
        <v>0</v>
      </c>
      <c r="P139" s="28">
        <v>0</v>
      </c>
      <c r="Q139" s="28">
        <v>0</v>
      </c>
      <c r="R139" s="16">
        <v>6</v>
      </c>
      <c r="S139" s="28">
        <v>0</v>
      </c>
      <c r="T139" s="29">
        <v>0</v>
      </c>
      <c r="U139" s="29">
        <v>0</v>
      </c>
      <c r="V139" s="29">
        <v>0</v>
      </c>
      <c r="W139" s="29">
        <v>0</v>
      </c>
      <c r="X139" s="28">
        <v>0</v>
      </c>
      <c r="Y139" s="28">
        <v>0</v>
      </c>
      <c r="Z139" s="28">
        <v>0</v>
      </c>
      <c r="AA139" s="28">
        <v>0</v>
      </c>
      <c r="AB139" s="28">
        <v>0</v>
      </c>
      <c r="AC139" s="28">
        <v>0</v>
      </c>
      <c r="AD139" s="29">
        <v>0</v>
      </c>
      <c r="AE139" s="29">
        <v>0</v>
      </c>
      <c r="AF139" s="29">
        <v>0</v>
      </c>
      <c r="AG139" s="20">
        <v>6.4000000000000001E-2</v>
      </c>
      <c r="AH139" s="29">
        <v>0</v>
      </c>
      <c r="BM139" t="s">
        <v>1887</v>
      </c>
    </row>
    <row r="140" spans="2:65" ht="14.25" x14ac:dyDescent="0.2">
      <c r="B140" s="16">
        <v>138</v>
      </c>
      <c r="C140" s="16"/>
      <c r="D140" s="16" t="s">
        <v>409</v>
      </c>
      <c r="E140" s="16" t="str">
        <f t="shared" si="8"/>
        <v>a</v>
      </c>
      <c r="F140" s="16">
        <f t="shared" si="10"/>
        <v>2</v>
      </c>
      <c r="G140" s="19" t="s">
        <v>26</v>
      </c>
      <c r="H140" s="3" t="s">
        <v>31</v>
      </c>
      <c r="I140" s="3">
        <f t="shared" si="9"/>
        <v>5</v>
      </c>
      <c r="J140" s="16">
        <v>6</v>
      </c>
      <c r="K140" s="16">
        <v>2</v>
      </c>
      <c r="L140" s="16">
        <f>[1]武器表!$I140</f>
        <v>18</v>
      </c>
      <c r="M140" s="28">
        <v>0</v>
      </c>
      <c r="N140" s="28">
        <v>0</v>
      </c>
      <c r="O140" s="28">
        <v>0</v>
      </c>
      <c r="P140" s="28">
        <v>0</v>
      </c>
      <c r="Q140" s="28">
        <v>0</v>
      </c>
      <c r="R140" s="16">
        <v>11</v>
      </c>
      <c r="S140" s="28">
        <v>0</v>
      </c>
      <c r="T140" s="29">
        <v>0</v>
      </c>
      <c r="U140" s="29">
        <v>0</v>
      </c>
      <c r="V140" s="29">
        <v>0</v>
      </c>
      <c r="W140" s="20">
        <v>0.08</v>
      </c>
      <c r="X140" s="28">
        <v>0</v>
      </c>
      <c r="Y140" s="28">
        <v>0</v>
      </c>
      <c r="Z140" s="28">
        <v>0</v>
      </c>
      <c r="AA140" s="28">
        <v>0</v>
      </c>
      <c r="AB140" s="28">
        <v>0</v>
      </c>
      <c r="AC140" s="28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BM140" t="s">
        <v>1888</v>
      </c>
    </row>
    <row r="141" spans="2:65" ht="14.25" x14ac:dyDescent="0.2">
      <c r="B141" s="16">
        <v>139</v>
      </c>
      <c r="C141" s="16"/>
      <c r="D141" s="16" t="s">
        <v>410</v>
      </c>
      <c r="E141" s="16" t="str">
        <f t="shared" si="8"/>
        <v>a</v>
      </c>
      <c r="F141" s="16">
        <f t="shared" si="10"/>
        <v>2</v>
      </c>
      <c r="G141" s="19" t="s">
        <v>26</v>
      </c>
      <c r="H141" s="3" t="s">
        <v>31</v>
      </c>
      <c r="I141" s="3">
        <f t="shared" si="9"/>
        <v>5</v>
      </c>
      <c r="J141" s="16">
        <v>6</v>
      </c>
      <c r="K141" s="16">
        <v>3</v>
      </c>
      <c r="L141" s="16">
        <f>[1]武器表!$I141</f>
        <v>27</v>
      </c>
      <c r="M141" s="28">
        <v>0</v>
      </c>
      <c r="N141" s="28">
        <v>0</v>
      </c>
      <c r="O141" s="28">
        <v>0</v>
      </c>
      <c r="P141" s="28">
        <v>0</v>
      </c>
      <c r="Q141" s="28">
        <v>0</v>
      </c>
      <c r="R141" s="16">
        <v>17</v>
      </c>
      <c r="S141" s="28">
        <v>0</v>
      </c>
      <c r="T141" s="29">
        <v>0</v>
      </c>
      <c r="U141" s="29">
        <v>0</v>
      </c>
      <c r="V141" s="29">
        <v>0</v>
      </c>
      <c r="W141" s="20">
        <v>0.08</v>
      </c>
      <c r="X141" s="28">
        <v>0</v>
      </c>
      <c r="Y141" s="28">
        <v>0</v>
      </c>
      <c r="Z141" s="28">
        <v>0</v>
      </c>
      <c r="AA141" s="28">
        <v>0</v>
      </c>
      <c r="AB141" s="28">
        <v>0</v>
      </c>
      <c r="AC141" s="28">
        <v>0</v>
      </c>
      <c r="AD141" s="29">
        <v>0</v>
      </c>
      <c r="AE141" s="29">
        <v>0</v>
      </c>
      <c r="AF141" s="29">
        <v>0</v>
      </c>
      <c r="AG141" s="29">
        <v>0</v>
      </c>
      <c r="AH141" s="29">
        <v>0</v>
      </c>
      <c r="BM141" t="s">
        <v>1889</v>
      </c>
    </row>
    <row r="142" spans="2:65" ht="14.25" x14ac:dyDescent="0.2">
      <c r="B142" s="16">
        <v>140</v>
      </c>
      <c r="C142" s="16"/>
      <c r="D142" s="16" t="s">
        <v>411</v>
      </c>
      <c r="E142" s="16" t="str">
        <f t="shared" si="8"/>
        <v>a</v>
      </c>
      <c r="F142" s="16">
        <f t="shared" si="10"/>
        <v>3</v>
      </c>
      <c r="G142" s="19" t="s">
        <v>26</v>
      </c>
      <c r="H142" s="3" t="s">
        <v>31</v>
      </c>
      <c r="I142" s="3">
        <f t="shared" si="9"/>
        <v>5</v>
      </c>
      <c r="J142" s="16">
        <v>6</v>
      </c>
      <c r="K142" s="16">
        <v>4</v>
      </c>
      <c r="L142" s="16">
        <f>[1]武器表!$I142</f>
        <v>36</v>
      </c>
      <c r="M142" s="28">
        <v>0</v>
      </c>
      <c r="N142" s="28">
        <v>0</v>
      </c>
      <c r="O142" s="16">
        <v>9</v>
      </c>
      <c r="P142" s="28">
        <v>0</v>
      </c>
      <c r="Q142" s="28">
        <v>0</v>
      </c>
      <c r="R142" s="28">
        <v>0</v>
      </c>
      <c r="S142" s="16">
        <v>11</v>
      </c>
      <c r="T142" s="29">
        <v>0</v>
      </c>
      <c r="U142" s="29">
        <v>0</v>
      </c>
      <c r="V142" s="20">
        <v>1.8333333333333333E-2</v>
      </c>
      <c r="W142" s="29">
        <v>0</v>
      </c>
      <c r="X142" s="28">
        <v>0</v>
      </c>
      <c r="Y142" s="28">
        <v>0</v>
      </c>
      <c r="Z142" s="28">
        <v>0</v>
      </c>
      <c r="AA142" s="28">
        <v>0</v>
      </c>
      <c r="AB142" s="28">
        <v>0</v>
      </c>
      <c r="AC142" s="28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BM142" t="s">
        <v>1890</v>
      </c>
    </row>
    <row r="143" spans="2:65" ht="14.25" x14ac:dyDescent="0.2">
      <c r="B143" s="16">
        <v>141</v>
      </c>
      <c r="C143" s="16"/>
      <c r="D143" s="16" t="s">
        <v>216</v>
      </c>
      <c r="E143" s="16" t="str">
        <f t="shared" si="8"/>
        <v>a</v>
      </c>
      <c r="F143" s="16">
        <f t="shared" si="10"/>
        <v>3</v>
      </c>
      <c r="G143" s="19" t="s">
        <v>26</v>
      </c>
      <c r="H143" s="3" t="s">
        <v>31</v>
      </c>
      <c r="I143" s="3">
        <f t="shared" si="9"/>
        <v>5</v>
      </c>
      <c r="J143" s="16">
        <v>6</v>
      </c>
      <c r="K143" s="16">
        <v>5</v>
      </c>
      <c r="L143" s="16">
        <f>[1]武器表!$I143</f>
        <v>45</v>
      </c>
      <c r="M143" s="28">
        <v>0</v>
      </c>
      <c r="N143" s="28">
        <v>0</v>
      </c>
      <c r="O143" s="28">
        <v>0</v>
      </c>
      <c r="P143" s="28">
        <v>0</v>
      </c>
      <c r="Q143" s="16">
        <v>36</v>
      </c>
      <c r="R143" s="28">
        <v>0</v>
      </c>
      <c r="S143" s="16">
        <v>13</v>
      </c>
      <c r="T143" s="29">
        <v>0</v>
      </c>
      <c r="U143" s="29">
        <v>0</v>
      </c>
      <c r="V143" s="29">
        <v>0</v>
      </c>
      <c r="W143" s="29">
        <v>0</v>
      </c>
      <c r="X143" s="28">
        <v>0</v>
      </c>
      <c r="Y143" s="28">
        <v>0</v>
      </c>
      <c r="Z143" s="28">
        <v>0</v>
      </c>
      <c r="AA143" s="28">
        <v>0</v>
      </c>
      <c r="AB143" s="28">
        <v>0</v>
      </c>
      <c r="AC143" s="28">
        <v>0</v>
      </c>
      <c r="AD143" s="20">
        <v>0.1024</v>
      </c>
      <c r="AE143" s="29">
        <v>0</v>
      </c>
      <c r="AF143" s="29">
        <v>0</v>
      </c>
      <c r="AG143" s="29">
        <v>0</v>
      </c>
      <c r="AH143" s="29">
        <v>0</v>
      </c>
      <c r="BM143" t="s">
        <v>1891</v>
      </c>
    </row>
    <row r="144" spans="2:65" ht="14.25" x14ac:dyDescent="0.2">
      <c r="B144" s="16">
        <v>142</v>
      </c>
      <c r="C144" s="16"/>
      <c r="D144" s="16" t="s">
        <v>412</v>
      </c>
      <c r="E144" s="16" t="str">
        <f t="shared" si="8"/>
        <v>a</v>
      </c>
      <c r="F144" s="16">
        <f t="shared" si="10"/>
        <v>3</v>
      </c>
      <c r="G144" s="19" t="s">
        <v>26</v>
      </c>
      <c r="H144" s="3" t="s">
        <v>31</v>
      </c>
      <c r="I144" s="3">
        <f t="shared" si="9"/>
        <v>5</v>
      </c>
      <c r="J144" s="16">
        <v>6</v>
      </c>
      <c r="K144" s="16">
        <v>6</v>
      </c>
      <c r="L144" s="16">
        <f>[1]武器表!$I144</f>
        <v>54</v>
      </c>
      <c r="M144" s="28">
        <v>0</v>
      </c>
      <c r="N144" s="28">
        <v>0</v>
      </c>
      <c r="O144" s="28">
        <v>0</v>
      </c>
      <c r="P144" s="28">
        <v>0</v>
      </c>
      <c r="Q144" s="28">
        <v>0</v>
      </c>
      <c r="R144" s="16">
        <v>34</v>
      </c>
      <c r="S144" s="28">
        <v>0</v>
      </c>
      <c r="T144" s="29">
        <v>0</v>
      </c>
      <c r="U144" s="20">
        <v>8.5000000000000006E-2</v>
      </c>
      <c r="V144" s="29">
        <v>0</v>
      </c>
      <c r="W144" s="20">
        <v>0.154</v>
      </c>
      <c r="X144" s="28">
        <v>0</v>
      </c>
      <c r="Y144" s="28">
        <v>0</v>
      </c>
      <c r="Z144" s="28">
        <v>0</v>
      </c>
      <c r="AA144" s="28">
        <v>0</v>
      </c>
      <c r="AB144" s="28">
        <v>0</v>
      </c>
      <c r="AC144" s="28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BM144" t="s">
        <v>1892</v>
      </c>
    </row>
    <row r="145" spans="2:65" ht="14.25" x14ac:dyDescent="0.2">
      <c r="B145" s="16">
        <v>143</v>
      </c>
      <c r="C145" s="16"/>
      <c r="D145" s="16" t="s">
        <v>413</v>
      </c>
      <c r="E145" s="16" t="str">
        <f t="shared" si="8"/>
        <v>a</v>
      </c>
      <c r="F145" s="16">
        <f t="shared" si="10"/>
        <v>4</v>
      </c>
      <c r="G145" s="19" t="s">
        <v>26</v>
      </c>
      <c r="H145" s="3" t="s">
        <v>31</v>
      </c>
      <c r="I145" s="3">
        <f t="shared" si="9"/>
        <v>5</v>
      </c>
      <c r="J145" s="16">
        <v>6</v>
      </c>
      <c r="K145" s="16">
        <v>7</v>
      </c>
      <c r="L145" s="16">
        <f>[1]武器表!$I145</f>
        <v>63</v>
      </c>
      <c r="M145" s="28">
        <v>0</v>
      </c>
      <c r="N145" s="28">
        <v>0</v>
      </c>
      <c r="O145" s="28">
        <v>0</v>
      </c>
      <c r="P145" s="28">
        <v>0</v>
      </c>
      <c r="Q145" s="16">
        <v>50</v>
      </c>
      <c r="R145" s="16">
        <v>39</v>
      </c>
      <c r="S145" s="28">
        <v>0</v>
      </c>
      <c r="T145" s="29">
        <v>0</v>
      </c>
      <c r="U145" s="29">
        <v>0</v>
      </c>
      <c r="V145" s="20">
        <v>0.03</v>
      </c>
      <c r="W145" s="20">
        <v>0.17866666666666667</v>
      </c>
      <c r="X145" s="28">
        <v>0</v>
      </c>
      <c r="Y145" s="28">
        <v>0</v>
      </c>
      <c r="Z145" s="28">
        <v>0</v>
      </c>
      <c r="AA145" s="28">
        <v>0</v>
      </c>
      <c r="AB145" s="28">
        <v>0</v>
      </c>
      <c r="AC145" s="28">
        <v>0</v>
      </c>
      <c r="AD145" s="29">
        <v>0</v>
      </c>
      <c r="AE145" s="29">
        <v>0</v>
      </c>
      <c r="AF145" s="29">
        <v>0</v>
      </c>
      <c r="AG145" s="29">
        <v>0</v>
      </c>
      <c r="AH145" s="29">
        <v>0</v>
      </c>
      <c r="BM145" t="s">
        <v>1893</v>
      </c>
    </row>
    <row r="146" spans="2:65" ht="14.25" x14ac:dyDescent="0.2">
      <c r="B146" s="16">
        <v>144</v>
      </c>
      <c r="C146" s="16"/>
      <c r="D146" s="16" t="s">
        <v>414</v>
      </c>
      <c r="E146" s="16" t="str">
        <f t="shared" si="8"/>
        <v>a</v>
      </c>
      <c r="F146" s="16">
        <f t="shared" si="10"/>
        <v>4</v>
      </c>
      <c r="G146" s="19" t="s">
        <v>26</v>
      </c>
      <c r="H146" s="3" t="s">
        <v>31</v>
      </c>
      <c r="I146" s="3">
        <f t="shared" si="9"/>
        <v>5</v>
      </c>
      <c r="J146" s="16">
        <v>6</v>
      </c>
      <c r="K146" s="16">
        <v>8</v>
      </c>
      <c r="L146" s="16">
        <f>[1]武器表!$I146</f>
        <v>72</v>
      </c>
      <c r="M146" s="28">
        <v>0</v>
      </c>
      <c r="N146" s="28">
        <v>0</v>
      </c>
      <c r="O146" s="28">
        <v>0</v>
      </c>
      <c r="P146" s="28">
        <v>0</v>
      </c>
      <c r="Q146" s="28">
        <v>0</v>
      </c>
      <c r="R146" s="16">
        <v>45</v>
      </c>
      <c r="S146" s="16">
        <v>21</v>
      </c>
      <c r="T146" s="29">
        <v>0</v>
      </c>
      <c r="U146" s="29">
        <v>0</v>
      </c>
      <c r="V146" s="29">
        <v>0</v>
      </c>
      <c r="W146" s="20">
        <v>0.20600000000000002</v>
      </c>
      <c r="X146" s="28">
        <v>0</v>
      </c>
      <c r="Y146" s="28">
        <v>0</v>
      </c>
      <c r="Z146" s="28">
        <v>0</v>
      </c>
      <c r="AA146" s="28">
        <v>0</v>
      </c>
      <c r="AB146" s="28">
        <v>0</v>
      </c>
      <c r="AC146" s="28">
        <v>0</v>
      </c>
      <c r="AD146" s="29">
        <v>0</v>
      </c>
      <c r="AE146" s="20">
        <v>0.16480000000000003</v>
      </c>
      <c r="AF146" s="29">
        <v>0</v>
      </c>
      <c r="AG146" s="29">
        <v>0</v>
      </c>
      <c r="AH146" s="29">
        <v>0</v>
      </c>
      <c r="BM146" t="s">
        <v>1894</v>
      </c>
    </row>
    <row r="147" spans="2:65" ht="14.25" x14ac:dyDescent="0.2">
      <c r="B147" s="16">
        <v>145</v>
      </c>
      <c r="C147" s="16"/>
      <c r="D147" s="16" t="s">
        <v>415</v>
      </c>
      <c r="E147" s="16" t="str">
        <f t="shared" si="8"/>
        <v>b</v>
      </c>
      <c r="F147" s="16">
        <f t="shared" si="10"/>
        <v>1</v>
      </c>
      <c r="G147" s="19" t="s">
        <v>26</v>
      </c>
      <c r="H147" s="3" t="s">
        <v>31</v>
      </c>
      <c r="I147" s="3">
        <f t="shared" si="9"/>
        <v>5</v>
      </c>
      <c r="J147" s="16">
        <v>6</v>
      </c>
      <c r="K147" s="16">
        <v>1</v>
      </c>
      <c r="L147" s="16">
        <f>[1]武器表!$I147</f>
        <v>10</v>
      </c>
      <c r="M147" s="28">
        <v>0</v>
      </c>
      <c r="N147" s="28">
        <v>0</v>
      </c>
      <c r="O147" s="28">
        <v>0</v>
      </c>
      <c r="P147" s="28">
        <v>0</v>
      </c>
      <c r="Q147" s="28">
        <v>0</v>
      </c>
      <c r="R147" s="28">
        <v>0</v>
      </c>
      <c r="S147" s="28">
        <v>0</v>
      </c>
      <c r="T147" s="29">
        <v>0</v>
      </c>
      <c r="U147" s="29">
        <v>0</v>
      </c>
      <c r="V147" s="29">
        <v>0</v>
      </c>
      <c r="W147" s="20">
        <v>0.08</v>
      </c>
      <c r="X147" s="28">
        <v>0</v>
      </c>
      <c r="Y147" s="28">
        <v>0</v>
      </c>
      <c r="Z147" s="28">
        <v>0</v>
      </c>
      <c r="AA147" s="28">
        <v>0</v>
      </c>
      <c r="AB147" s="28">
        <v>0</v>
      </c>
      <c r="AC147" s="28">
        <v>0</v>
      </c>
      <c r="AD147" s="29">
        <v>0</v>
      </c>
      <c r="AE147" s="29">
        <v>0</v>
      </c>
      <c r="AF147" s="29">
        <v>0</v>
      </c>
      <c r="AG147" s="29">
        <v>0</v>
      </c>
      <c r="AH147" s="29">
        <v>0</v>
      </c>
      <c r="BM147" t="s">
        <v>1895</v>
      </c>
    </row>
    <row r="148" spans="2:65" ht="14.25" x14ac:dyDescent="0.2">
      <c r="B148" s="16">
        <v>146</v>
      </c>
      <c r="C148" s="16"/>
      <c r="D148" s="16" t="s">
        <v>416</v>
      </c>
      <c r="E148" s="16" t="str">
        <f t="shared" si="8"/>
        <v>b</v>
      </c>
      <c r="F148" s="16">
        <f t="shared" si="10"/>
        <v>1</v>
      </c>
      <c r="G148" s="19" t="s">
        <v>26</v>
      </c>
      <c r="H148" s="3" t="s">
        <v>31</v>
      </c>
      <c r="I148" s="3">
        <f t="shared" si="9"/>
        <v>5</v>
      </c>
      <c r="J148" s="16">
        <v>6</v>
      </c>
      <c r="K148" s="16">
        <v>2</v>
      </c>
      <c r="L148" s="16">
        <f>[1]武器表!$I148</f>
        <v>20</v>
      </c>
      <c r="M148" s="28">
        <v>0</v>
      </c>
      <c r="N148" s="28">
        <v>0</v>
      </c>
      <c r="O148" s="28">
        <v>0</v>
      </c>
      <c r="P148" s="28">
        <v>0</v>
      </c>
      <c r="Q148" s="28">
        <v>0</v>
      </c>
      <c r="R148" s="28">
        <v>0</v>
      </c>
      <c r="S148" s="28">
        <v>0</v>
      </c>
      <c r="T148" s="29">
        <v>0</v>
      </c>
      <c r="U148" s="20">
        <v>1.2500000000000001E-2</v>
      </c>
      <c r="V148" s="29">
        <v>0</v>
      </c>
      <c r="W148" s="29">
        <v>0</v>
      </c>
      <c r="X148" s="28">
        <v>0</v>
      </c>
      <c r="Y148" s="28">
        <v>0</v>
      </c>
      <c r="Z148" s="28">
        <v>0</v>
      </c>
      <c r="AA148" s="28">
        <v>0</v>
      </c>
      <c r="AB148" s="28">
        <v>0</v>
      </c>
      <c r="AC148" s="28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BM148" t="s">
        <v>1896</v>
      </c>
    </row>
    <row r="149" spans="2:65" ht="14.25" x14ac:dyDescent="0.2">
      <c r="B149" s="16">
        <v>147</v>
      </c>
      <c r="C149" s="16"/>
      <c r="D149" s="16" t="s">
        <v>417</v>
      </c>
      <c r="E149" s="16" t="str">
        <f t="shared" si="8"/>
        <v>b</v>
      </c>
      <c r="F149" s="16">
        <f t="shared" si="10"/>
        <v>1</v>
      </c>
      <c r="G149" s="19" t="s">
        <v>26</v>
      </c>
      <c r="H149" s="3" t="s">
        <v>31</v>
      </c>
      <c r="I149" s="3">
        <f t="shared" si="9"/>
        <v>5</v>
      </c>
      <c r="J149" s="16">
        <v>6</v>
      </c>
      <c r="K149" s="16">
        <v>3</v>
      </c>
      <c r="L149" s="16">
        <f>[1]武器表!$I149</f>
        <v>29</v>
      </c>
      <c r="M149" s="28">
        <v>0</v>
      </c>
      <c r="N149" s="28">
        <v>0</v>
      </c>
      <c r="O149" s="28">
        <v>0</v>
      </c>
      <c r="P149" s="28">
        <v>0</v>
      </c>
      <c r="Q149" s="28">
        <v>0</v>
      </c>
      <c r="R149" s="28">
        <v>0</v>
      </c>
      <c r="S149" s="16">
        <v>3</v>
      </c>
      <c r="T149" s="29">
        <v>0</v>
      </c>
      <c r="U149" s="29">
        <v>0</v>
      </c>
      <c r="V149" s="29">
        <v>0</v>
      </c>
      <c r="W149" s="29">
        <v>0</v>
      </c>
      <c r="X149" s="28">
        <v>0</v>
      </c>
      <c r="Y149" s="28">
        <v>0</v>
      </c>
      <c r="Z149" s="28">
        <v>0</v>
      </c>
      <c r="AA149" s="28">
        <v>0</v>
      </c>
      <c r="AB149" s="28">
        <v>0</v>
      </c>
      <c r="AC149" s="28">
        <v>0</v>
      </c>
      <c r="AD149" s="29">
        <v>0</v>
      </c>
      <c r="AE149" s="29">
        <v>0</v>
      </c>
      <c r="AF149" s="29">
        <v>0</v>
      </c>
      <c r="AG149" s="29">
        <v>0</v>
      </c>
      <c r="AH149" s="29">
        <v>0</v>
      </c>
      <c r="BM149" t="s">
        <v>1897</v>
      </c>
    </row>
    <row r="150" spans="2:65" ht="14.25" x14ac:dyDescent="0.2">
      <c r="B150" s="16">
        <v>148</v>
      </c>
      <c r="C150" s="16"/>
      <c r="D150" s="16" t="s">
        <v>418</v>
      </c>
      <c r="E150" s="16" t="str">
        <f t="shared" si="8"/>
        <v>b</v>
      </c>
      <c r="F150" s="16">
        <f t="shared" si="10"/>
        <v>1</v>
      </c>
      <c r="G150" s="19" t="s">
        <v>26</v>
      </c>
      <c r="H150" s="3" t="s">
        <v>31</v>
      </c>
      <c r="I150" s="3">
        <f t="shared" si="9"/>
        <v>5</v>
      </c>
      <c r="J150" s="16">
        <v>6</v>
      </c>
      <c r="K150" s="16">
        <v>4</v>
      </c>
      <c r="L150" s="16">
        <f>[1]武器表!$I150</f>
        <v>39</v>
      </c>
      <c r="M150" s="28">
        <v>0</v>
      </c>
      <c r="N150" s="28">
        <v>0</v>
      </c>
      <c r="O150" s="28">
        <v>0</v>
      </c>
      <c r="P150" s="28">
        <v>0</v>
      </c>
      <c r="Q150" s="28">
        <v>0</v>
      </c>
      <c r="R150" s="28">
        <v>0</v>
      </c>
      <c r="S150" s="28">
        <v>0</v>
      </c>
      <c r="T150" s="29">
        <v>0</v>
      </c>
      <c r="U150" s="29">
        <v>0</v>
      </c>
      <c r="V150" s="29">
        <v>0</v>
      </c>
      <c r="W150" s="20">
        <v>0.08</v>
      </c>
      <c r="X150" s="28">
        <v>0</v>
      </c>
      <c r="Y150" s="28">
        <v>0</v>
      </c>
      <c r="Z150" s="28">
        <v>0</v>
      </c>
      <c r="AA150" s="28">
        <v>0</v>
      </c>
      <c r="AB150" s="28">
        <v>0</v>
      </c>
      <c r="AC150" s="28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BM150" t="s">
        <v>1898</v>
      </c>
    </row>
    <row r="151" spans="2:65" ht="14.25" x14ac:dyDescent="0.2">
      <c r="B151" s="16">
        <v>149</v>
      </c>
      <c r="C151" s="16"/>
      <c r="D151" s="16" t="s">
        <v>419</v>
      </c>
      <c r="E151" s="16" t="str">
        <f t="shared" si="8"/>
        <v>b</v>
      </c>
      <c r="F151" s="16">
        <f t="shared" si="10"/>
        <v>2</v>
      </c>
      <c r="G151" s="19" t="s">
        <v>26</v>
      </c>
      <c r="H151" s="3" t="s">
        <v>31</v>
      </c>
      <c r="I151" s="3">
        <f t="shared" si="9"/>
        <v>5</v>
      </c>
      <c r="J151" s="16">
        <v>6</v>
      </c>
      <c r="K151" s="16">
        <v>5</v>
      </c>
      <c r="L151" s="16">
        <f>[1]武器表!$I151</f>
        <v>49</v>
      </c>
      <c r="M151" s="28">
        <v>0</v>
      </c>
      <c r="N151" s="28">
        <v>0</v>
      </c>
      <c r="O151" s="28">
        <v>0</v>
      </c>
      <c r="P151" s="28">
        <v>0</v>
      </c>
      <c r="Q151" s="28">
        <v>0</v>
      </c>
      <c r="R151" s="16">
        <v>12</v>
      </c>
      <c r="S151" s="16">
        <v>6</v>
      </c>
      <c r="T151" s="29">
        <v>0</v>
      </c>
      <c r="U151" s="29">
        <v>0</v>
      </c>
      <c r="V151" s="29">
        <v>0</v>
      </c>
      <c r="W151" s="29">
        <v>0</v>
      </c>
      <c r="X151" s="28">
        <v>0</v>
      </c>
      <c r="Y151" s="28">
        <v>0</v>
      </c>
      <c r="Z151" s="28">
        <v>0</v>
      </c>
      <c r="AA151" s="28">
        <v>0</v>
      </c>
      <c r="AB151" s="28">
        <v>0</v>
      </c>
      <c r="AC151" s="28">
        <v>0</v>
      </c>
      <c r="AD151" s="29">
        <v>0</v>
      </c>
      <c r="AE151" s="29">
        <v>0</v>
      </c>
      <c r="AF151" s="29">
        <v>0</v>
      </c>
      <c r="AG151" s="29">
        <v>0</v>
      </c>
      <c r="AH151" s="29">
        <v>0</v>
      </c>
      <c r="BM151" t="s">
        <v>1899</v>
      </c>
    </row>
    <row r="152" spans="2:65" ht="14.25" x14ac:dyDescent="0.2">
      <c r="B152" s="16">
        <v>150</v>
      </c>
      <c r="C152" s="16"/>
      <c r="D152" s="16" t="s">
        <v>420</v>
      </c>
      <c r="E152" s="16" t="str">
        <f t="shared" si="8"/>
        <v>b</v>
      </c>
      <c r="F152" s="16">
        <f t="shared" si="10"/>
        <v>2</v>
      </c>
      <c r="G152" s="19" t="s">
        <v>26</v>
      </c>
      <c r="H152" s="3" t="s">
        <v>31</v>
      </c>
      <c r="I152" s="3">
        <f t="shared" si="9"/>
        <v>5</v>
      </c>
      <c r="J152" s="16">
        <v>6</v>
      </c>
      <c r="K152" s="16">
        <v>6</v>
      </c>
      <c r="L152" s="16">
        <f>[1]武器表!$I152</f>
        <v>59</v>
      </c>
      <c r="M152" s="28">
        <v>0</v>
      </c>
      <c r="N152" s="28">
        <v>0</v>
      </c>
      <c r="O152" s="28">
        <v>0</v>
      </c>
      <c r="P152" s="28">
        <v>0</v>
      </c>
      <c r="Q152" s="28">
        <v>0</v>
      </c>
      <c r="R152" s="16">
        <v>14</v>
      </c>
      <c r="S152" s="16">
        <v>7</v>
      </c>
      <c r="T152" s="29">
        <v>0</v>
      </c>
      <c r="U152" s="29">
        <v>0</v>
      </c>
      <c r="V152" s="29">
        <v>0</v>
      </c>
      <c r="W152" s="29">
        <v>0</v>
      </c>
      <c r="X152" s="28">
        <v>0</v>
      </c>
      <c r="Y152" s="28">
        <v>0</v>
      </c>
      <c r="Z152" s="28">
        <v>0</v>
      </c>
      <c r="AA152" s="28">
        <v>0</v>
      </c>
      <c r="AB152" s="28">
        <v>0</v>
      </c>
      <c r="AC152" s="28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BM152" t="s">
        <v>1900</v>
      </c>
    </row>
    <row r="153" spans="2:65" ht="14.25" x14ac:dyDescent="0.2">
      <c r="B153" s="16">
        <v>151</v>
      </c>
      <c r="C153" s="16"/>
      <c r="D153" s="16" t="s">
        <v>421</v>
      </c>
      <c r="E153" s="16" t="str">
        <f t="shared" si="8"/>
        <v>b</v>
      </c>
      <c r="F153" s="16">
        <f t="shared" si="10"/>
        <v>2</v>
      </c>
      <c r="G153" s="19" t="s">
        <v>26</v>
      </c>
      <c r="H153" s="3" t="s">
        <v>31</v>
      </c>
      <c r="I153" s="3">
        <f t="shared" si="9"/>
        <v>5</v>
      </c>
      <c r="J153" s="16">
        <v>6</v>
      </c>
      <c r="K153" s="16">
        <v>7</v>
      </c>
      <c r="L153" s="16">
        <f>[1]武器表!$I153</f>
        <v>69</v>
      </c>
      <c r="M153" s="28">
        <v>0</v>
      </c>
      <c r="N153" s="28">
        <v>0</v>
      </c>
      <c r="O153" s="28">
        <v>0</v>
      </c>
      <c r="P153" s="28">
        <v>0</v>
      </c>
      <c r="Q153" s="28">
        <v>0</v>
      </c>
      <c r="R153" s="28">
        <v>0</v>
      </c>
      <c r="S153" s="28">
        <v>0</v>
      </c>
      <c r="T153" s="29">
        <v>0</v>
      </c>
      <c r="U153" s="29">
        <v>0</v>
      </c>
      <c r="V153" s="29">
        <v>0</v>
      </c>
      <c r="W153" s="20">
        <v>0.10333333333333333</v>
      </c>
      <c r="X153" s="28">
        <v>0</v>
      </c>
      <c r="Y153" s="28">
        <v>0</v>
      </c>
      <c r="Z153" s="28">
        <v>0</v>
      </c>
      <c r="AA153" s="28">
        <v>0</v>
      </c>
      <c r="AB153" s="28">
        <v>0</v>
      </c>
      <c r="AC153" s="28">
        <v>0</v>
      </c>
      <c r="AD153" s="29">
        <v>0</v>
      </c>
      <c r="AE153" s="29">
        <v>0</v>
      </c>
      <c r="AF153" s="29">
        <v>0</v>
      </c>
      <c r="AG153" s="20">
        <v>8.2666666666666666E-2</v>
      </c>
      <c r="AH153" s="29">
        <v>0</v>
      </c>
      <c r="BM153" t="s">
        <v>1901</v>
      </c>
    </row>
    <row r="154" spans="2:65" ht="14.25" x14ac:dyDescent="0.2">
      <c r="B154" s="16">
        <v>152</v>
      </c>
      <c r="C154" s="16"/>
      <c r="D154" s="16" t="s">
        <v>422</v>
      </c>
      <c r="E154" s="16" t="str">
        <f t="shared" si="8"/>
        <v>b</v>
      </c>
      <c r="F154" s="16">
        <f t="shared" si="10"/>
        <v>2</v>
      </c>
      <c r="G154" s="19" t="s">
        <v>26</v>
      </c>
      <c r="H154" s="3" t="s">
        <v>31</v>
      </c>
      <c r="I154" s="3">
        <f t="shared" si="9"/>
        <v>5</v>
      </c>
      <c r="J154" s="16">
        <v>6</v>
      </c>
      <c r="K154" s="16">
        <v>8</v>
      </c>
      <c r="L154" s="16">
        <f>[1]武器表!$I154</f>
        <v>78</v>
      </c>
      <c r="M154" s="28">
        <v>0</v>
      </c>
      <c r="N154" s="28">
        <v>0</v>
      </c>
      <c r="O154" s="28">
        <v>0</v>
      </c>
      <c r="P154" s="28">
        <v>0</v>
      </c>
      <c r="Q154" s="28">
        <v>0</v>
      </c>
      <c r="R154" s="16">
        <v>19</v>
      </c>
      <c r="S154" s="28">
        <v>0</v>
      </c>
      <c r="T154" s="29">
        <v>0</v>
      </c>
      <c r="U154" s="29">
        <v>0</v>
      </c>
      <c r="V154" s="29">
        <v>0</v>
      </c>
      <c r="W154" s="20">
        <v>0.11866666666666667</v>
      </c>
      <c r="X154" s="28">
        <v>0</v>
      </c>
      <c r="Y154" s="28">
        <v>0</v>
      </c>
      <c r="Z154" s="28">
        <v>0</v>
      </c>
      <c r="AA154" s="28">
        <v>0</v>
      </c>
      <c r="AB154" s="28">
        <v>0</v>
      </c>
      <c r="AC154" s="28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BM154" t="s">
        <v>1902</v>
      </c>
    </row>
    <row r="155" spans="2:65" ht="14.25" x14ac:dyDescent="0.2">
      <c r="B155" s="16">
        <v>153</v>
      </c>
      <c r="C155" s="16"/>
      <c r="D155" s="16" t="s">
        <v>423</v>
      </c>
      <c r="E155" s="16" t="str">
        <f t="shared" si="8"/>
        <v>c</v>
      </c>
      <c r="F155" s="16">
        <f t="shared" si="10"/>
        <v>1</v>
      </c>
      <c r="G155" s="19" t="s">
        <v>26</v>
      </c>
      <c r="H155" s="3" t="s">
        <v>31</v>
      </c>
      <c r="I155" s="3">
        <f t="shared" si="9"/>
        <v>5</v>
      </c>
      <c r="J155" s="16">
        <v>6</v>
      </c>
      <c r="K155" s="16">
        <v>1</v>
      </c>
      <c r="L155" s="16">
        <f>[1]武器表!$I155</f>
        <v>11</v>
      </c>
      <c r="M155" s="28">
        <v>0</v>
      </c>
      <c r="N155" s="28">
        <v>0</v>
      </c>
      <c r="O155" s="28">
        <v>0</v>
      </c>
      <c r="P155" s="28">
        <v>0</v>
      </c>
      <c r="Q155" s="28">
        <v>0</v>
      </c>
      <c r="R155" s="28">
        <v>0</v>
      </c>
      <c r="S155" s="16">
        <v>0</v>
      </c>
      <c r="T155" s="29">
        <v>0</v>
      </c>
      <c r="U155" s="29">
        <v>0</v>
      </c>
      <c r="V155" s="29">
        <v>0</v>
      </c>
      <c r="W155" s="29">
        <v>0</v>
      </c>
      <c r="X155" s="28">
        <v>0</v>
      </c>
      <c r="Y155" s="28">
        <v>0</v>
      </c>
      <c r="Z155" s="28">
        <v>0</v>
      </c>
      <c r="AA155" s="28">
        <v>0</v>
      </c>
      <c r="AB155" s="28">
        <v>0</v>
      </c>
      <c r="AC155" s="28">
        <v>0</v>
      </c>
      <c r="AD155" s="29">
        <v>0</v>
      </c>
      <c r="AE155" s="29">
        <v>0</v>
      </c>
      <c r="AF155" s="29">
        <v>0</v>
      </c>
      <c r="AG155" s="29">
        <v>0</v>
      </c>
      <c r="AH155" s="29">
        <v>0</v>
      </c>
      <c r="BM155" t="s">
        <v>1903</v>
      </c>
    </row>
    <row r="156" spans="2:65" ht="14.25" x14ac:dyDescent="0.2">
      <c r="B156" s="16">
        <v>154</v>
      </c>
      <c r="C156" s="16"/>
      <c r="D156" s="16" t="s">
        <v>424</v>
      </c>
      <c r="E156" s="16" t="str">
        <f t="shared" si="8"/>
        <v>c</v>
      </c>
      <c r="F156" s="16">
        <f t="shared" si="10"/>
        <v>1</v>
      </c>
      <c r="G156" s="19" t="s">
        <v>26</v>
      </c>
      <c r="H156" s="3" t="s">
        <v>31</v>
      </c>
      <c r="I156" s="3">
        <f t="shared" si="9"/>
        <v>5</v>
      </c>
      <c r="J156" s="16">
        <v>6</v>
      </c>
      <c r="K156" s="16">
        <v>2</v>
      </c>
      <c r="L156" s="16">
        <f>[1]武器表!$I156</f>
        <v>22</v>
      </c>
      <c r="M156" s="28">
        <v>0</v>
      </c>
      <c r="N156" s="28">
        <v>0</v>
      </c>
      <c r="O156" s="28">
        <v>0</v>
      </c>
      <c r="P156" s="28">
        <v>0</v>
      </c>
      <c r="Q156" s="28">
        <v>0</v>
      </c>
      <c r="R156" s="28">
        <v>0</v>
      </c>
      <c r="S156" s="28">
        <v>0</v>
      </c>
      <c r="T156" s="29">
        <v>0</v>
      </c>
      <c r="U156" s="29">
        <v>0</v>
      </c>
      <c r="V156" s="29">
        <v>0</v>
      </c>
      <c r="W156" s="20">
        <v>0</v>
      </c>
      <c r="X156" s="28">
        <v>0</v>
      </c>
      <c r="Y156" s="28">
        <v>0</v>
      </c>
      <c r="Z156" s="28">
        <v>0</v>
      </c>
      <c r="AA156" s="28">
        <v>0</v>
      </c>
      <c r="AB156" s="28">
        <v>0</v>
      </c>
      <c r="AC156" s="28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BM156" t="s">
        <v>1904</v>
      </c>
    </row>
    <row r="157" spans="2:65" ht="14.25" x14ac:dyDescent="0.2">
      <c r="B157" s="16">
        <v>155</v>
      </c>
      <c r="C157" s="16"/>
      <c r="D157" s="16" t="s">
        <v>425</v>
      </c>
      <c r="E157" s="16" t="str">
        <f t="shared" si="8"/>
        <v>c</v>
      </c>
      <c r="F157" s="16">
        <f t="shared" si="10"/>
        <v>1</v>
      </c>
      <c r="G157" s="19" t="s">
        <v>26</v>
      </c>
      <c r="H157" s="3" t="s">
        <v>31</v>
      </c>
      <c r="I157" s="3">
        <f t="shared" si="9"/>
        <v>5</v>
      </c>
      <c r="J157" s="16">
        <v>6</v>
      </c>
      <c r="K157" s="16">
        <v>3</v>
      </c>
      <c r="L157" s="16">
        <f>[1]武器表!$I157</f>
        <v>34</v>
      </c>
      <c r="M157" s="28">
        <v>0</v>
      </c>
      <c r="N157" s="28">
        <v>0</v>
      </c>
      <c r="O157" s="28">
        <v>0</v>
      </c>
      <c r="P157" s="28">
        <v>0</v>
      </c>
      <c r="Q157" s="28">
        <v>0</v>
      </c>
      <c r="R157" s="28">
        <v>0</v>
      </c>
      <c r="S157" s="28">
        <v>0</v>
      </c>
      <c r="T157" s="29">
        <v>0</v>
      </c>
      <c r="U157" s="29">
        <v>0</v>
      </c>
      <c r="V157" s="29">
        <v>0</v>
      </c>
      <c r="W157" s="20">
        <v>0</v>
      </c>
      <c r="X157" s="28">
        <v>0</v>
      </c>
      <c r="Y157" s="28">
        <v>0</v>
      </c>
      <c r="Z157" s="28">
        <v>0</v>
      </c>
      <c r="AA157" s="28">
        <v>0</v>
      </c>
      <c r="AB157" s="28">
        <v>0</v>
      </c>
      <c r="AC157" s="28">
        <v>0</v>
      </c>
      <c r="AD157" s="29">
        <v>0</v>
      </c>
      <c r="AE157" s="29">
        <v>0</v>
      </c>
      <c r="AF157" s="29">
        <v>0</v>
      </c>
      <c r="AG157" s="29">
        <v>0</v>
      </c>
      <c r="AH157" s="29">
        <v>0</v>
      </c>
      <c r="BM157" t="s">
        <v>1843</v>
      </c>
    </row>
    <row r="158" spans="2:65" ht="14.25" x14ac:dyDescent="0.2">
      <c r="B158" s="16">
        <v>156</v>
      </c>
      <c r="C158" s="16"/>
      <c r="D158" s="16" t="s">
        <v>426</v>
      </c>
      <c r="E158" s="16" t="str">
        <f t="shared" si="8"/>
        <v>c</v>
      </c>
      <c r="F158" s="16">
        <f t="shared" si="10"/>
        <v>1</v>
      </c>
      <c r="G158" s="19" t="s">
        <v>26</v>
      </c>
      <c r="H158" s="3" t="s">
        <v>31</v>
      </c>
      <c r="I158" s="3">
        <f t="shared" si="9"/>
        <v>5</v>
      </c>
      <c r="J158" s="16">
        <v>6</v>
      </c>
      <c r="K158" s="16">
        <v>4</v>
      </c>
      <c r="L158" s="16">
        <f>[1]武器表!$I158</f>
        <v>45</v>
      </c>
      <c r="M158" s="28">
        <v>0</v>
      </c>
      <c r="N158" s="28">
        <v>0</v>
      </c>
      <c r="O158" s="28">
        <v>0</v>
      </c>
      <c r="P158" s="28">
        <v>0</v>
      </c>
      <c r="Q158" s="28">
        <v>0</v>
      </c>
      <c r="R158" s="28">
        <v>0</v>
      </c>
      <c r="S158" s="28">
        <v>0</v>
      </c>
      <c r="T158" s="29">
        <v>0</v>
      </c>
      <c r="U158" s="29">
        <v>0</v>
      </c>
      <c r="V158" s="29">
        <v>0</v>
      </c>
      <c r="W158" s="20">
        <v>0</v>
      </c>
      <c r="X158" s="28">
        <v>0</v>
      </c>
      <c r="Y158" s="28">
        <v>0</v>
      </c>
      <c r="Z158" s="28">
        <v>0</v>
      </c>
      <c r="AA158" s="28">
        <v>0</v>
      </c>
      <c r="AB158" s="28">
        <v>0</v>
      </c>
      <c r="AC158" s="28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BM158" t="s">
        <v>1905</v>
      </c>
    </row>
    <row r="159" spans="2:65" ht="14.25" x14ac:dyDescent="0.2">
      <c r="B159" s="16">
        <v>157</v>
      </c>
      <c r="C159" s="16"/>
      <c r="D159" s="16" t="s">
        <v>427</v>
      </c>
      <c r="E159" s="16" t="str">
        <f t="shared" si="8"/>
        <v>c</v>
      </c>
      <c r="F159" s="16">
        <f t="shared" si="10"/>
        <v>1</v>
      </c>
      <c r="G159" s="19" t="s">
        <v>26</v>
      </c>
      <c r="H159" s="3" t="s">
        <v>31</v>
      </c>
      <c r="I159" s="3">
        <f t="shared" si="9"/>
        <v>5</v>
      </c>
      <c r="J159" s="16">
        <v>6</v>
      </c>
      <c r="K159" s="16">
        <v>5</v>
      </c>
      <c r="L159" s="16">
        <f>[1]武器表!$I159</f>
        <v>56</v>
      </c>
      <c r="M159" s="28">
        <v>0</v>
      </c>
      <c r="N159" s="28">
        <v>0</v>
      </c>
      <c r="O159" s="28">
        <v>0</v>
      </c>
      <c r="P159" s="28">
        <v>0</v>
      </c>
      <c r="Q159" s="28">
        <v>0</v>
      </c>
      <c r="R159" s="16">
        <v>0</v>
      </c>
      <c r="S159" s="28">
        <v>0</v>
      </c>
      <c r="T159" s="29">
        <v>0</v>
      </c>
      <c r="U159" s="29">
        <v>0</v>
      </c>
      <c r="V159" s="29">
        <v>0</v>
      </c>
      <c r="W159" s="29">
        <v>0</v>
      </c>
      <c r="X159" s="28">
        <v>0</v>
      </c>
      <c r="Y159" s="28">
        <v>0</v>
      </c>
      <c r="Z159" s="28">
        <v>0</v>
      </c>
      <c r="AA159" s="28">
        <v>0</v>
      </c>
      <c r="AB159" s="28">
        <v>0</v>
      </c>
      <c r="AC159" s="28">
        <v>0</v>
      </c>
      <c r="AD159" s="29">
        <v>0</v>
      </c>
      <c r="AE159" s="29">
        <v>0</v>
      </c>
      <c r="AF159" s="29">
        <v>0</v>
      </c>
      <c r="AG159" s="29">
        <v>0</v>
      </c>
      <c r="AH159" s="29">
        <v>0</v>
      </c>
      <c r="BM159" t="s">
        <v>1906</v>
      </c>
    </row>
    <row r="160" spans="2:65" ht="14.25" x14ac:dyDescent="0.2">
      <c r="B160" s="16">
        <v>158</v>
      </c>
      <c r="C160" s="16"/>
      <c r="D160" s="16" t="s">
        <v>428</v>
      </c>
      <c r="E160" s="16" t="str">
        <f t="shared" si="8"/>
        <v>c</v>
      </c>
      <c r="F160" s="16">
        <f t="shared" si="10"/>
        <v>1</v>
      </c>
      <c r="G160" s="19" t="s">
        <v>26</v>
      </c>
      <c r="H160" s="3" t="s">
        <v>31</v>
      </c>
      <c r="I160" s="3">
        <f t="shared" si="9"/>
        <v>5</v>
      </c>
      <c r="J160" s="16">
        <v>6</v>
      </c>
      <c r="K160" s="16">
        <v>6</v>
      </c>
      <c r="L160" s="16">
        <f>[1]武器表!$I160</f>
        <v>67</v>
      </c>
      <c r="M160" s="28">
        <v>0</v>
      </c>
      <c r="N160" s="28">
        <v>0</v>
      </c>
      <c r="O160" s="28">
        <v>0</v>
      </c>
      <c r="P160" s="28">
        <v>0</v>
      </c>
      <c r="Q160" s="28">
        <v>0</v>
      </c>
      <c r="R160" s="28">
        <v>0</v>
      </c>
      <c r="S160" s="28">
        <v>0</v>
      </c>
      <c r="T160" s="29">
        <v>0</v>
      </c>
      <c r="U160" s="29">
        <v>0</v>
      </c>
      <c r="V160" s="29">
        <v>0</v>
      </c>
      <c r="W160" s="29">
        <v>0</v>
      </c>
      <c r="X160" s="28">
        <v>0</v>
      </c>
      <c r="Y160" s="28">
        <v>0</v>
      </c>
      <c r="Z160" s="28">
        <v>0</v>
      </c>
      <c r="AA160" s="28">
        <v>0</v>
      </c>
      <c r="AB160" s="28">
        <v>0</v>
      </c>
      <c r="AC160" s="28">
        <v>0</v>
      </c>
      <c r="AD160" s="29">
        <v>0</v>
      </c>
      <c r="AE160" s="29">
        <v>0</v>
      </c>
      <c r="AF160" s="20">
        <v>0</v>
      </c>
      <c r="AG160" s="29">
        <v>0</v>
      </c>
      <c r="AH160" s="29">
        <v>0</v>
      </c>
      <c r="BM160" t="s">
        <v>1907</v>
      </c>
    </row>
    <row r="161" spans="2:65" ht="14.25" x14ac:dyDescent="0.2">
      <c r="B161" s="16">
        <v>159</v>
      </c>
      <c r="C161" s="16"/>
      <c r="D161" s="16" t="s">
        <v>429</v>
      </c>
      <c r="E161" s="16" t="str">
        <f t="shared" si="8"/>
        <v>c</v>
      </c>
      <c r="F161" s="16">
        <f t="shared" si="10"/>
        <v>1</v>
      </c>
      <c r="G161" s="19" t="s">
        <v>26</v>
      </c>
      <c r="H161" s="3" t="s">
        <v>31</v>
      </c>
      <c r="I161" s="3">
        <f t="shared" si="9"/>
        <v>5</v>
      </c>
      <c r="J161" s="16">
        <v>6</v>
      </c>
      <c r="K161" s="16">
        <v>7</v>
      </c>
      <c r="L161" s="16">
        <f>[1]武器表!$I161</f>
        <v>78</v>
      </c>
      <c r="M161" s="28">
        <v>0</v>
      </c>
      <c r="N161" s="28">
        <v>0</v>
      </c>
      <c r="O161" s="28">
        <v>0</v>
      </c>
      <c r="P161" s="28">
        <v>0</v>
      </c>
      <c r="Q161" s="28">
        <v>0</v>
      </c>
      <c r="R161" s="28">
        <v>0</v>
      </c>
      <c r="S161" s="28">
        <v>0</v>
      </c>
      <c r="T161" s="29">
        <v>0</v>
      </c>
      <c r="U161" s="29">
        <v>0</v>
      </c>
      <c r="V161" s="29">
        <v>0</v>
      </c>
      <c r="W161" s="29">
        <v>0</v>
      </c>
      <c r="X161" s="28">
        <v>0</v>
      </c>
      <c r="Y161" s="28">
        <v>0</v>
      </c>
      <c r="Z161" s="28">
        <v>0</v>
      </c>
      <c r="AA161" s="28">
        <v>0</v>
      </c>
      <c r="AB161" s="28">
        <v>0</v>
      </c>
      <c r="AC161" s="28">
        <v>0</v>
      </c>
      <c r="AD161" s="29">
        <v>0</v>
      </c>
      <c r="AE161" s="29">
        <v>0</v>
      </c>
      <c r="AF161" s="29">
        <v>0</v>
      </c>
      <c r="AG161" s="29">
        <v>0</v>
      </c>
      <c r="AH161" s="20">
        <v>0</v>
      </c>
      <c r="BM161" t="s">
        <v>1908</v>
      </c>
    </row>
    <row r="162" spans="2:65" ht="14.25" x14ac:dyDescent="0.2">
      <c r="B162" s="16">
        <v>160</v>
      </c>
      <c r="C162" s="16"/>
      <c r="D162" s="16" t="s">
        <v>430</v>
      </c>
      <c r="E162" s="16" t="str">
        <f t="shared" si="8"/>
        <v>c</v>
      </c>
      <c r="F162" s="16">
        <f t="shared" si="10"/>
        <v>1</v>
      </c>
      <c r="G162" s="19" t="s">
        <v>26</v>
      </c>
      <c r="H162" s="3" t="s">
        <v>31</v>
      </c>
      <c r="I162" s="3">
        <f t="shared" si="9"/>
        <v>5</v>
      </c>
      <c r="J162" s="16">
        <v>6</v>
      </c>
      <c r="K162" s="16">
        <v>8</v>
      </c>
      <c r="L162" s="16">
        <f>[1]武器表!$I162</f>
        <v>89</v>
      </c>
      <c r="M162" s="28">
        <v>0</v>
      </c>
      <c r="N162" s="28">
        <v>0</v>
      </c>
      <c r="O162" s="28">
        <v>0</v>
      </c>
      <c r="P162" s="28">
        <v>0</v>
      </c>
      <c r="Q162" s="28">
        <v>0</v>
      </c>
      <c r="R162" s="28">
        <v>0</v>
      </c>
      <c r="S162" s="28">
        <v>0</v>
      </c>
      <c r="T162" s="29">
        <v>0</v>
      </c>
      <c r="U162" s="29">
        <v>0</v>
      </c>
      <c r="V162" s="29">
        <v>0</v>
      </c>
      <c r="W162" s="20">
        <v>0</v>
      </c>
      <c r="X162" s="28">
        <v>0</v>
      </c>
      <c r="Y162" s="28">
        <v>0</v>
      </c>
      <c r="Z162" s="28">
        <v>0</v>
      </c>
      <c r="AA162" s="28">
        <v>0</v>
      </c>
      <c r="AB162" s="28">
        <v>0</v>
      </c>
      <c r="AC162" s="28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BM162" t="s">
        <v>1877</v>
      </c>
    </row>
    <row r="163" spans="2:65" ht="14.25" x14ac:dyDescent="0.2">
      <c r="B163" s="16">
        <v>161</v>
      </c>
      <c r="C163" s="16"/>
      <c r="D163" s="16" t="s">
        <v>431</v>
      </c>
      <c r="E163" s="16" t="str">
        <f t="shared" si="8"/>
        <v>s</v>
      </c>
      <c r="F163" s="16">
        <f t="shared" si="10"/>
        <v>3</v>
      </c>
      <c r="G163" s="19" t="s">
        <v>26</v>
      </c>
      <c r="H163" s="3" t="s">
        <v>32</v>
      </c>
      <c r="I163" s="3">
        <f t="shared" si="9"/>
        <v>6</v>
      </c>
      <c r="J163" s="16">
        <v>9</v>
      </c>
      <c r="K163" s="16">
        <v>1</v>
      </c>
      <c r="L163" s="16">
        <f>[1]武器表!$I163</f>
        <v>15</v>
      </c>
      <c r="M163" s="28">
        <v>0</v>
      </c>
      <c r="N163" s="28">
        <v>0</v>
      </c>
      <c r="O163" s="28">
        <v>0</v>
      </c>
      <c r="P163" s="28">
        <v>0</v>
      </c>
      <c r="Q163" s="16">
        <v>6</v>
      </c>
      <c r="R163" s="16">
        <v>7</v>
      </c>
      <c r="S163" s="28">
        <v>0</v>
      </c>
      <c r="T163" s="29">
        <v>0</v>
      </c>
      <c r="U163" s="20">
        <v>1.7500000000000002E-2</v>
      </c>
      <c r="V163" s="29">
        <v>0</v>
      </c>
      <c r="W163" s="29">
        <v>0</v>
      </c>
      <c r="X163" s="28">
        <v>0</v>
      </c>
      <c r="Y163" s="28">
        <v>0</v>
      </c>
      <c r="Z163" s="28">
        <v>0</v>
      </c>
      <c r="AA163" s="28">
        <v>0</v>
      </c>
      <c r="AB163" s="28">
        <v>0</v>
      </c>
      <c r="AC163" s="28">
        <v>0</v>
      </c>
      <c r="AD163" s="29">
        <v>0</v>
      </c>
      <c r="AE163" s="29">
        <v>0</v>
      </c>
      <c r="AF163" s="29">
        <v>0</v>
      </c>
      <c r="AG163" s="29">
        <v>0</v>
      </c>
      <c r="AH163" s="29">
        <v>0</v>
      </c>
      <c r="BM163" t="s">
        <v>1909</v>
      </c>
    </row>
    <row r="164" spans="2:65" ht="14.25" x14ac:dyDescent="0.2">
      <c r="B164" s="16">
        <v>162</v>
      </c>
      <c r="C164" s="16"/>
      <c r="D164" s="16" t="s">
        <v>432</v>
      </c>
      <c r="E164" s="16" t="str">
        <f t="shared" ref="E164:E227" si="11">E132</f>
        <v>s</v>
      </c>
      <c r="F164" s="16">
        <f t="shared" si="10"/>
        <v>3</v>
      </c>
      <c r="G164" s="19" t="s">
        <v>26</v>
      </c>
      <c r="H164" s="3" t="s">
        <v>32</v>
      </c>
      <c r="I164" s="3">
        <f t="shared" ref="I164:I227" si="12">I132+1</f>
        <v>6</v>
      </c>
      <c r="J164" s="16">
        <v>9</v>
      </c>
      <c r="K164" s="16">
        <v>2</v>
      </c>
      <c r="L164" s="16">
        <f>[1]武器表!$I164</f>
        <v>30</v>
      </c>
      <c r="M164" s="28">
        <v>0</v>
      </c>
      <c r="N164" s="28">
        <v>0</v>
      </c>
      <c r="O164" s="28">
        <v>0</v>
      </c>
      <c r="P164" s="28">
        <v>0</v>
      </c>
      <c r="Q164" s="28">
        <v>0</v>
      </c>
      <c r="R164" s="16">
        <v>13</v>
      </c>
      <c r="S164" s="28">
        <v>0</v>
      </c>
      <c r="T164" s="29">
        <v>0</v>
      </c>
      <c r="U164" s="29">
        <v>0</v>
      </c>
      <c r="V164" s="29">
        <v>0</v>
      </c>
      <c r="W164" s="29">
        <v>0</v>
      </c>
      <c r="X164" s="28">
        <v>0</v>
      </c>
      <c r="Y164" s="16">
        <v>6</v>
      </c>
      <c r="Z164" s="28">
        <v>0</v>
      </c>
      <c r="AA164" s="28">
        <v>0</v>
      </c>
      <c r="AB164" s="28">
        <v>0</v>
      </c>
      <c r="AC164" s="28">
        <v>0</v>
      </c>
      <c r="AD164" s="29">
        <v>0</v>
      </c>
      <c r="AE164" s="29">
        <v>0</v>
      </c>
      <c r="AF164" s="20">
        <v>6.4000000000000001E-2</v>
      </c>
      <c r="AG164" s="29">
        <v>0</v>
      </c>
      <c r="AH164" s="29">
        <v>0</v>
      </c>
      <c r="BM164" t="s">
        <v>1910</v>
      </c>
    </row>
    <row r="165" spans="2:65" ht="14.25" x14ac:dyDescent="0.2">
      <c r="B165" s="16">
        <v>163</v>
      </c>
      <c r="C165" s="16"/>
      <c r="D165" s="16" t="s">
        <v>433</v>
      </c>
      <c r="E165" s="16" t="str">
        <f t="shared" si="11"/>
        <v>s</v>
      </c>
      <c r="F165" s="16">
        <f t="shared" si="10"/>
        <v>4</v>
      </c>
      <c r="G165" s="19" t="s">
        <v>26</v>
      </c>
      <c r="H165" s="3" t="s">
        <v>32</v>
      </c>
      <c r="I165" s="3">
        <f t="shared" si="12"/>
        <v>6</v>
      </c>
      <c r="J165" s="16">
        <v>9</v>
      </c>
      <c r="K165" s="16">
        <v>3</v>
      </c>
      <c r="L165" s="16">
        <f>[1]武器表!$I165</f>
        <v>45</v>
      </c>
      <c r="M165" s="28">
        <v>0</v>
      </c>
      <c r="N165" s="28">
        <v>0</v>
      </c>
      <c r="O165" s="16">
        <v>14</v>
      </c>
      <c r="P165" s="28">
        <v>0</v>
      </c>
      <c r="Q165" s="28">
        <v>0</v>
      </c>
      <c r="R165" s="28">
        <v>0</v>
      </c>
      <c r="S165" s="16">
        <v>9</v>
      </c>
      <c r="T165" s="29">
        <v>0</v>
      </c>
      <c r="U165" s="29">
        <v>0</v>
      </c>
      <c r="V165" s="29">
        <v>0</v>
      </c>
      <c r="W165" s="29">
        <v>0</v>
      </c>
      <c r="X165" s="28">
        <v>0</v>
      </c>
      <c r="Y165" s="28">
        <v>0</v>
      </c>
      <c r="Z165" s="28">
        <v>0</v>
      </c>
      <c r="AA165" s="28">
        <v>0</v>
      </c>
      <c r="AB165" s="28">
        <v>0</v>
      </c>
      <c r="AC165" s="28">
        <v>0</v>
      </c>
      <c r="AD165" s="20">
        <v>8.320000000000001E-2</v>
      </c>
      <c r="AE165" s="20">
        <v>8.320000000000001E-2</v>
      </c>
      <c r="AF165" s="29">
        <v>0</v>
      </c>
      <c r="AG165" s="29">
        <v>0</v>
      </c>
      <c r="AH165" s="29">
        <v>0</v>
      </c>
      <c r="BM165" t="s">
        <v>1911</v>
      </c>
    </row>
    <row r="166" spans="2:65" ht="14.25" x14ac:dyDescent="0.2">
      <c r="B166" s="16">
        <v>164</v>
      </c>
      <c r="C166" s="16"/>
      <c r="D166" s="16" t="s">
        <v>434</v>
      </c>
      <c r="E166" s="16" t="str">
        <f t="shared" si="11"/>
        <v>s</v>
      </c>
      <c r="F166" s="16">
        <f t="shared" si="10"/>
        <v>4</v>
      </c>
      <c r="G166" s="19" t="s">
        <v>26</v>
      </c>
      <c r="H166" s="3" t="s">
        <v>32</v>
      </c>
      <c r="I166" s="3">
        <f t="shared" si="12"/>
        <v>6</v>
      </c>
      <c r="J166" s="16">
        <v>9</v>
      </c>
      <c r="K166" s="16">
        <v>4</v>
      </c>
      <c r="L166" s="16">
        <f>[1]武器表!$I166</f>
        <v>60</v>
      </c>
      <c r="M166" s="28">
        <v>0</v>
      </c>
      <c r="N166" s="28">
        <v>0</v>
      </c>
      <c r="O166" s="28">
        <v>0</v>
      </c>
      <c r="P166" s="28">
        <v>0</v>
      </c>
      <c r="Q166" s="28">
        <v>0</v>
      </c>
      <c r="R166" s="16">
        <v>26</v>
      </c>
      <c r="S166" s="16">
        <v>12</v>
      </c>
      <c r="T166" s="29">
        <v>0</v>
      </c>
      <c r="U166" s="29">
        <v>0</v>
      </c>
      <c r="V166" s="29">
        <v>0</v>
      </c>
      <c r="W166" s="29">
        <v>0</v>
      </c>
      <c r="X166" s="28">
        <v>0</v>
      </c>
      <c r="Y166" s="28">
        <v>0</v>
      </c>
      <c r="Z166" s="16">
        <v>13</v>
      </c>
      <c r="AA166" s="28">
        <v>0</v>
      </c>
      <c r="AB166" s="28">
        <v>0</v>
      </c>
      <c r="AC166" s="28">
        <v>0</v>
      </c>
      <c r="AD166" s="20">
        <v>0.11040000000000001</v>
      </c>
      <c r="AE166" s="29">
        <v>0</v>
      </c>
      <c r="AF166" s="29">
        <v>0</v>
      </c>
      <c r="AG166" s="29">
        <v>0</v>
      </c>
      <c r="AH166" s="29">
        <v>0</v>
      </c>
      <c r="BM166" t="s">
        <v>1912</v>
      </c>
    </row>
    <row r="167" spans="2:65" ht="14.25" x14ac:dyDescent="0.2">
      <c r="B167" s="16">
        <v>165</v>
      </c>
      <c r="C167" s="16"/>
      <c r="D167" s="16" t="s">
        <v>435</v>
      </c>
      <c r="E167" s="16" t="str">
        <f t="shared" si="11"/>
        <v>s</v>
      </c>
      <c r="F167" s="16">
        <f t="shared" si="10"/>
        <v>5</v>
      </c>
      <c r="G167" s="19" t="s">
        <v>26</v>
      </c>
      <c r="H167" s="3" t="s">
        <v>32</v>
      </c>
      <c r="I167" s="3">
        <f t="shared" si="12"/>
        <v>6</v>
      </c>
      <c r="J167" s="16">
        <v>9</v>
      </c>
      <c r="K167" s="16">
        <v>5</v>
      </c>
      <c r="L167" s="16">
        <f>[1]武器表!$I167</f>
        <v>75</v>
      </c>
      <c r="M167" s="28">
        <v>0</v>
      </c>
      <c r="N167" s="28">
        <v>0</v>
      </c>
      <c r="O167" s="28">
        <v>0</v>
      </c>
      <c r="P167" s="28">
        <v>0</v>
      </c>
      <c r="Q167" s="16">
        <v>29</v>
      </c>
      <c r="R167" s="16">
        <v>33</v>
      </c>
      <c r="S167" s="16">
        <v>15</v>
      </c>
      <c r="T167" s="29">
        <v>0</v>
      </c>
      <c r="U167" s="29">
        <v>0</v>
      </c>
      <c r="V167" s="20">
        <v>2.5000000000000001E-2</v>
      </c>
      <c r="W167" s="20">
        <v>0.17266666666666666</v>
      </c>
      <c r="X167" s="28">
        <v>0</v>
      </c>
      <c r="Y167" s="28">
        <v>0</v>
      </c>
      <c r="Z167" s="28">
        <v>0</v>
      </c>
      <c r="AA167" s="28">
        <v>0</v>
      </c>
      <c r="AB167" s="28">
        <v>0</v>
      </c>
      <c r="AC167" s="28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BM167" t="s">
        <v>1913</v>
      </c>
    </row>
    <row r="168" spans="2:65" ht="14.25" x14ac:dyDescent="0.2">
      <c r="B168" s="16">
        <v>166</v>
      </c>
      <c r="C168" s="16"/>
      <c r="D168" s="16" t="s">
        <v>436</v>
      </c>
      <c r="E168" s="16" t="str">
        <f t="shared" si="11"/>
        <v>s</v>
      </c>
      <c r="F168" s="16">
        <f t="shared" si="10"/>
        <v>5</v>
      </c>
      <c r="G168" s="19" t="s">
        <v>26</v>
      </c>
      <c r="H168" s="3" t="s">
        <v>32</v>
      </c>
      <c r="I168" s="3">
        <f t="shared" si="12"/>
        <v>6</v>
      </c>
      <c r="J168" s="16">
        <v>9</v>
      </c>
      <c r="K168" s="16">
        <v>6</v>
      </c>
      <c r="L168" s="16">
        <f>[1]武器表!$I168</f>
        <v>90</v>
      </c>
      <c r="M168" s="28">
        <v>0</v>
      </c>
      <c r="N168" s="28">
        <v>0</v>
      </c>
      <c r="O168" s="28">
        <v>0</v>
      </c>
      <c r="P168" s="28">
        <v>0</v>
      </c>
      <c r="Q168" s="16">
        <v>35</v>
      </c>
      <c r="R168" s="28">
        <v>0</v>
      </c>
      <c r="S168" s="16">
        <v>18</v>
      </c>
      <c r="T168" s="29">
        <v>0</v>
      </c>
      <c r="U168" s="29">
        <v>0</v>
      </c>
      <c r="V168" s="20">
        <v>0.03</v>
      </c>
      <c r="W168" s="29">
        <v>0</v>
      </c>
      <c r="X168" s="28">
        <v>0</v>
      </c>
      <c r="Y168" s="28">
        <v>0</v>
      </c>
      <c r="Z168" s="28">
        <v>0</v>
      </c>
      <c r="AA168" s="28">
        <v>0</v>
      </c>
      <c r="AB168" s="28">
        <v>0</v>
      </c>
      <c r="AC168" s="28">
        <v>0</v>
      </c>
      <c r="AD168" s="20">
        <v>0.16693333333333335</v>
      </c>
      <c r="AE168" s="29">
        <v>0</v>
      </c>
      <c r="AF168" s="20">
        <v>0.16693333333333335</v>
      </c>
      <c r="AG168" s="29">
        <v>0</v>
      </c>
      <c r="AH168" s="29">
        <v>0</v>
      </c>
      <c r="BM168" t="s">
        <v>1914</v>
      </c>
    </row>
    <row r="169" spans="2:65" ht="14.25" x14ac:dyDescent="0.2">
      <c r="B169" s="16">
        <v>167</v>
      </c>
      <c r="C169" s="16"/>
      <c r="D169" s="16" t="s">
        <v>437</v>
      </c>
      <c r="E169" s="16" t="str">
        <f t="shared" si="11"/>
        <v>s</v>
      </c>
      <c r="F169" s="16">
        <f t="shared" si="10"/>
        <v>6</v>
      </c>
      <c r="G169" s="19" t="s">
        <v>26</v>
      </c>
      <c r="H169" s="3" t="s">
        <v>32</v>
      </c>
      <c r="I169" s="3">
        <f t="shared" si="12"/>
        <v>6</v>
      </c>
      <c r="J169" s="16">
        <v>9</v>
      </c>
      <c r="K169" s="16">
        <v>7</v>
      </c>
      <c r="L169" s="16">
        <f>[1]武器表!$I169</f>
        <v>105</v>
      </c>
      <c r="M169" s="28">
        <v>0</v>
      </c>
      <c r="N169" s="28">
        <v>0</v>
      </c>
      <c r="O169" s="28">
        <v>0</v>
      </c>
      <c r="P169" s="28">
        <v>0</v>
      </c>
      <c r="Q169" s="16">
        <v>40</v>
      </c>
      <c r="R169" s="28">
        <v>0</v>
      </c>
      <c r="S169" s="28">
        <v>0</v>
      </c>
      <c r="T169" s="20">
        <v>0.11</v>
      </c>
      <c r="U169" s="29">
        <v>0</v>
      </c>
      <c r="V169" s="20">
        <v>3.6666666666666667E-2</v>
      </c>
      <c r="W169" s="20">
        <v>0.24199999999999999</v>
      </c>
      <c r="X169" s="28">
        <v>0</v>
      </c>
      <c r="Y169" s="28">
        <v>0</v>
      </c>
      <c r="Z169" s="28">
        <v>0</v>
      </c>
      <c r="AA169" s="28">
        <v>0</v>
      </c>
      <c r="AB169" s="28">
        <v>0</v>
      </c>
      <c r="AC169" s="28">
        <v>0</v>
      </c>
      <c r="AD169" s="29">
        <v>0</v>
      </c>
      <c r="AE169" s="20">
        <v>0.19359999999999999</v>
      </c>
      <c r="AF169" s="29">
        <v>0</v>
      </c>
      <c r="AG169" s="29">
        <v>0</v>
      </c>
      <c r="AH169" s="20">
        <v>0.19359999999999999</v>
      </c>
      <c r="BM169" t="s">
        <v>1915</v>
      </c>
    </row>
    <row r="170" spans="2:65" ht="14.25" x14ac:dyDescent="0.2">
      <c r="B170" s="16">
        <v>168</v>
      </c>
      <c r="C170" s="16"/>
      <c r="D170" s="16" t="s">
        <v>438</v>
      </c>
      <c r="E170" s="16" t="str">
        <f t="shared" si="11"/>
        <v>s</v>
      </c>
      <c r="F170" s="16">
        <f t="shared" si="10"/>
        <v>6</v>
      </c>
      <c r="G170" s="19" t="s">
        <v>26</v>
      </c>
      <c r="H170" s="3" t="s">
        <v>32</v>
      </c>
      <c r="I170" s="3">
        <f t="shared" si="12"/>
        <v>6</v>
      </c>
      <c r="J170" s="16">
        <v>9</v>
      </c>
      <c r="K170" s="16">
        <v>8</v>
      </c>
      <c r="L170" s="16">
        <f>[1]武器表!$I170</f>
        <v>120</v>
      </c>
      <c r="M170" s="28">
        <v>0</v>
      </c>
      <c r="N170" s="28">
        <v>0</v>
      </c>
      <c r="O170" s="28">
        <v>0</v>
      </c>
      <c r="P170" s="28">
        <v>0</v>
      </c>
      <c r="Q170" s="28">
        <v>0</v>
      </c>
      <c r="R170" s="28">
        <v>0</v>
      </c>
      <c r="S170" s="16">
        <v>25</v>
      </c>
      <c r="T170" s="29">
        <v>0</v>
      </c>
      <c r="U170" s="29">
        <v>0</v>
      </c>
      <c r="V170" s="20">
        <v>4.1666666666666671E-2</v>
      </c>
      <c r="W170" s="29">
        <v>0</v>
      </c>
      <c r="X170" s="28">
        <v>0</v>
      </c>
      <c r="Y170" s="28">
        <v>0</v>
      </c>
      <c r="Z170" s="28">
        <v>0</v>
      </c>
      <c r="AA170" s="28">
        <v>0</v>
      </c>
      <c r="AB170" s="28">
        <v>0</v>
      </c>
      <c r="AC170" s="28">
        <v>0</v>
      </c>
      <c r="AD170" s="20">
        <v>0.22240000000000004</v>
      </c>
      <c r="AE170" s="20">
        <v>0.22240000000000004</v>
      </c>
      <c r="AF170" s="20">
        <v>0.22240000000000004</v>
      </c>
      <c r="AG170" s="29">
        <v>0</v>
      </c>
      <c r="AH170" s="20">
        <v>0.22240000000000004</v>
      </c>
      <c r="BM170" t="s">
        <v>1916</v>
      </c>
    </row>
    <row r="171" spans="2:65" ht="14.25" x14ac:dyDescent="0.2">
      <c r="B171" s="16">
        <v>169</v>
      </c>
      <c r="C171" s="16"/>
      <c r="D171" s="16" t="s">
        <v>439</v>
      </c>
      <c r="E171" s="16" t="str">
        <f t="shared" si="11"/>
        <v>a</v>
      </c>
      <c r="F171" s="16">
        <f t="shared" si="10"/>
        <v>2</v>
      </c>
      <c r="G171" s="19" t="s">
        <v>26</v>
      </c>
      <c r="H171" s="3" t="s">
        <v>32</v>
      </c>
      <c r="I171" s="3">
        <f t="shared" si="12"/>
        <v>6</v>
      </c>
      <c r="J171" s="16">
        <v>9</v>
      </c>
      <c r="K171" s="16">
        <v>1</v>
      </c>
      <c r="L171" s="16">
        <f>[1]武器表!$I171</f>
        <v>13</v>
      </c>
      <c r="M171" s="28">
        <v>0</v>
      </c>
      <c r="N171" s="28">
        <v>0</v>
      </c>
      <c r="O171" s="28">
        <v>0</v>
      </c>
      <c r="P171" s="28">
        <v>0</v>
      </c>
      <c r="Q171" s="28">
        <v>0</v>
      </c>
      <c r="R171" s="28">
        <v>0</v>
      </c>
      <c r="S171" s="28">
        <v>0</v>
      </c>
      <c r="T171" s="29">
        <v>0</v>
      </c>
      <c r="U171" s="20">
        <v>1.2500000000000001E-2</v>
      </c>
      <c r="V171" s="29">
        <v>0</v>
      </c>
      <c r="W171" s="20">
        <v>0.08</v>
      </c>
      <c r="X171" s="28">
        <v>0</v>
      </c>
      <c r="Y171" s="28">
        <v>0</v>
      </c>
      <c r="Z171" s="28">
        <v>0</v>
      </c>
      <c r="AA171" s="28">
        <v>0</v>
      </c>
      <c r="AB171" s="28">
        <v>0</v>
      </c>
      <c r="AC171" s="28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BM171" t="s">
        <v>1917</v>
      </c>
    </row>
    <row r="172" spans="2:65" ht="14.25" x14ac:dyDescent="0.2">
      <c r="B172" s="16">
        <v>170</v>
      </c>
      <c r="C172" s="16"/>
      <c r="D172" s="16" t="s">
        <v>217</v>
      </c>
      <c r="E172" s="16" t="str">
        <f t="shared" si="11"/>
        <v>a</v>
      </c>
      <c r="F172" s="16">
        <f t="shared" si="10"/>
        <v>2</v>
      </c>
      <c r="G172" s="19" t="s">
        <v>26</v>
      </c>
      <c r="H172" s="3" t="s">
        <v>32</v>
      </c>
      <c r="I172" s="3">
        <f t="shared" si="12"/>
        <v>6</v>
      </c>
      <c r="J172" s="16">
        <v>9</v>
      </c>
      <c r="K172" s="16">
        <v>2</v>
      </c>
      <c r="L172" s="16">
        <f>[1]武器表!$I172</f>
        <v>26</v>
      </c>
      <c r="M172" s="28">
        <v>0</v>
      </c>
      <c r="N172" s="28">
        <v>0</v>
      </c>
      <c r="O172" s="28">
        <v>0</v>
      </c>
      <c r="P172" s="28">
        <v>0</v>
      </c>
      <c r="Q172" s="28">
        <v>0</v>
      </c>
      <c r="R172" s="28">
        <v>0</v>
      </c>
      <c r="S172" s="16">
        <v>5</v>
      </c>
      <c r="T172" s="29">
        <v>0</v>
      </c>
      <c r="U172" s="20">
        <v>2.5000000000000001E-2</v>
      </c>
      <c r="V172" s="29">
        <v>0</v>
      </c>
      <c r="W172" s="29">
        <v>0</v>
      </c>
      <c r="X172" s="28">
        <v>0</v>
      </c>
      <c r="Y172" s="28">
        <v>0</v>
      </c>
      <c r="Z172" s="28">
        <v>0</v>
      </c>
      <c r="AA172" s="28">
        <v>0</v>
      </c>
      <c r="AB172" s="28">
        <v>0</v>
      </c>
      <c r="AC172" s="28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BM172" t="s">
        <v>1918</v>
      </c>
    </row>
    <row r="173" spans="2:65" ht="14.25" x14ac:dyDescent="0.2">
      <c r="B173" s="16">
        <v>171</v>
      </c>
      <c r="C173" s="16"/>
      <c r="D173" s="16" t="s">
        <v>440</v>
      </c>
      <c r="E173" s="16" t="str">
        <f t="shared" si="11"/>
        <v>a</v>
      </c>
      <c r="F173" s="16">
        <f t="shared" si="10"/>
        <v>2</v>
      </c>
      <c r="G173" s="19" t="s">
        <v>26</v>
      </c>
      <c r="H173" s="3" t="s">
        <v>32</v>
      </c>
      <c r="I173" s="3">
        <f t="shared" si="12"/>
        <v>6</v>
      </c>
      <c r="J173" s="16">
        <v>9</v>
      </c>
      <c r="K173" s="16">
        <v>3</v>
      </c>
      <c r="L173" s="16">
        <f>[1]武器表!$I173</f>
        <v>40</v>
      </c>
      <c r="M173" s="28">
        <v>0</v>
      </c>
      <c r="N173" s="28">
        <v>0</v>
      </c>
      <c r="O173" s="28">
        <v>0</v>
      </c>
      <c r="P173" s="28">
        <v>0</v>
      </c>
      <c r="Q173" s="28">
        <v>0</v>
      </c>
      <c r="R173" s="28">
        <v>0</v>
      </c>
      <c r="S173" s="16">
        <v>7</v>
      </c>
      <c r="T173" s="29">
        <v>0</v>
      </c>
      <c r="U173" s="29">
        <v>0</v>
      </c>
      <c r="V173" s="29">
        <v>0</v>
      </c>
      <c r="W173" s="29">
        <v>0</v>
      </c>
      <c r="X173" s="28">
        <v>0</v>
      </c>
      <c r="Y173" s="28">
        <v>0</v>
      </c>
      <c r="Z173" s="28">
        <v>0</v>
      </c>
      <c r="AA173" s="28">
        <v>0</v>
      </c>
      <c r="AB173" s="28">
        <v>0</v>
      </c>
      <c r="AC173" s="28">
        <v>0</v>
      </c>
      <c r="AD173" s="29">
        <v>0</v>
      </c>
      <c r="AE173" s="29">
        <v>0</v>
      </c>
      <c r="AF173" s="20">
        <v>6.5599999999999992E-2</v>
      </c>
      <c r="AG173" s="29">
        <v>0</v>
      </c>
      <c r="AH173" s="29">
        <v>0</v>
      </c>
      <c r="BM173" t="s">
        <v>1919</v>
      </c>
    </row>
    <row r="174" spans="2:65" ht="14.25" x14ac:dyDescent="0.2">
      <c r="B174" s="16">
        <v>172</v>
      </c>
      <c r="C174" s="16"/>
      <c r="D174" s="16" t="s">
        <v>441</v>
      </c>
      <c r="E174" s="16" t="str">
        <f t="shared" si="11"/>
        <v>a</v>
      </c>
      <c r="F174" s="16">
        <f t="shared" si="10"/>
        <v>3</v>
      </c>
      <c r="G174" s="19" t="s">
        <v>26</v>
      </c>
      <c r="H174" s="3" t="s">
        <v>32</v>
      </c>
      <c r="I174" s="3">
        <f t="shared" si="12"/>
        <v>6</v>
      </c>
      <c r="J174" s="16">
        <v>9</v>
      </c>
      <c r="K174" s="16">
        <v>4</v>
      </c>
      <c r="L174" s="16">
        <f>[1]武器表!$I174</f>
        <v>53</v>
      </c>
      <c r="M174" s="28">
        <v>0</v>
      </c>
      <c r="N174" s="28">
        <v>0</v>
      </c>
      <c r="O174" s="28">
        <v>0</v>
      </c>
      <c r="P174" s="28">
        <v>0</v>
      </c>
      <c r="Q174" s="28">
        <v>0</v>
      </c>
      <c r="R174" s="28">
        <v>0</v>
      </c>
      <c r="S174" s="16">
        <v>9</v>
      </c>
      <c r="T174" s="20">
        <v>4.4999999999999998E-2</v>
      </c>
      <c r="U174" s="29">
        <v>0</v>
      </c>
      <c r="V174" s="29">
        <v>0</v>
      </c>
      <c r="W174" s="20">
        <v>0.10933333333333334</v>
      </c>
      <c r="X174" s="28">
        <v>0</v>
      </c>
      <c r="Y174" s="28">
        <v>0</v>
      </c>
      <c r="Z174" s="28">
        <v>0</v>
      </c>
      <c r="AA174" s="28">
        <v>0</v>
      </c>
      <c r="AB174" s="28">
        <v>0</v>
      </c>
      <c r="AC174" s="28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BM174" t="s">
        <v>1920</v>
      </c>
    </row>
    <row r="175" spans="2:65" ht="14.25" x14ac:dyDescent="0.2">
      <c r="B175" s="16">
        <v>173</v>
      </c>
      <c r="C175" s="16"/>
      <c r="D175" s="16" t="s">
        <v>442</v>
      </c>
      <c r="E175" s="16" t="str">
        <f t="shared" si="11"/>
        <v>a</v>
      </c>
      <c r="F175" s="16">
        <f t="shared" si="10"/>
        <v>3</v>
      </c>
      <c r="G175" s="19" t="s">
        <v>26</v>
      </c>
      <c r="H175" s="3" t="s">
        <v>32</v>
      </c>
      <c r="I175" s="3">
        <f t="shared" si="12"/>
        <v>6</v>
      </c>
      <c r="J175" s="16">
        <v>9</v>
      </c>
      <c r="K175" s="16">
        <v>5</v>
      </c>
      <c r="L175" s="16">
        <f>[1]武器表!$I175</f>
        <v>66</v>
      </c>
      <c r="M175" s="28">
        <v>0</v>
      </c>
      <c r="N175" s="28">
        <v>0</v>
      </c>
      <c r="O175" s="28">
        <v>0</v>
      </c>
      <c r="P175" s="28">
        <v>0</v>
      </c>
      <c r="Q175" s="28">
        <v>0</v>
      </c>
      <c r="R175" s="28">
        <v>0</v>
      </c>
      <c r="S175" s="16">
        <v>12</v>
      </c>
      <c r="T175" s="29">
        <v>0</v>
      </c>
      <c r="U175" s="29">
        <v>0</v>
      </c>
      <c r="V175" s="29">
        <v>0</v>
      </c>
      <c r="W175" s="29">
        <v>0</v>
      </c>
      <c r="X175" s="28">
        <v>0</v>
      </c>
      <c r="Y175" s="28">
        <v>0</v>
      </c>
      <c r="Z175" s="28">
        <v>0</v>
      </c>
      <c r="AA175" s="28">
        <v>0</v>
      </c>
      <c r="AB175" s="28">
        <v>0</v>
      </c>
      <c r="AC175" s="28">
        <v>0</v>
      </c>
      <c r="AD175" s="20">
        <v>0.10933333333333334</v>
      </c>
      <c r="AE175" s="29">
        <v>0</v>
      </c>
      <c r="AF175" s="29">
        <v>0</v>
      </c>
      <c r="AG175" s="29">
        <v>0</v>
      </c>
      <c r="AH175" s="20">
        <v>0.10933333333333334</v>
      </c>
      <c r="BM175" t="s">
        <v>1921</v>
      </c>
    </row>
    <row r="176" spans="2:65" ht="14.25" x14ac:dyDescent="0.2">
      <c r="B176" s="16">
        <v>174</v>
      </c>
      <c r="C176" s="16"/>
      <c r="D176" s="16" t="s">
        <v>443</v>
      </c>
      <c r="E176" s="16" t="str">
        <f t="shared" si="11"/>
        <v>a</v>
      </c>
      <c r="F176" s="16">
        <f t="shared" si="10"/>
        <v>3</v>
      </c>
      <c r="G176" s="19" t="s">
        <v>26</v>
      </c>
      <c r="H176" s="3" t="s">
        <v>32</v>
      </c>
      <c r="I176" s="3">
        <f t="shared" si="12"/>
        <v>6</v>
      </c>
      <c r="J176" s="16">
        <v>9</v>
      </c>
      <c r="K176" s="16">
        <v>6</v>
      </c>
      <c r="L176" s="16">
        <f>[1]武器表!$I176</f>
        <v>79</v>
      </c>
      <c r="M176" s="28">
        <v>0</v>
      </c>
      <c r="N176" s="28">
        <v>0</v>
      </c>
      <c r="O176" s="16">
        <v>21</v>
      </c>
      <c r="P176" s="28">
        <v>0</v>
      </c>
      <c r="Q176" s="28">
        <v>0</v>
      </c>
      <c r="R176" s="28">
        <v>0</v>
      </c>
      <c r="S176" s="28">
        <v>0</v>
      </c>
      <c r="T176" s="29">
        <v>0</v>
      </c>
      <c r="U176" s="20">
        <v>7.4999999999999997E-2</v>
      </c>
      <c r="V176" s="29">
        <v>0</v>
      </c>
      <c r="W176" s="29">
        <v>0</v>
      </c>
      <c r="X176" s="28">
        <v>0</v>
      </c>
      <c r="Y176" s="28">
        <v>0</v>
      </c>
      <c r="Z176" s="28">
        <v>0</v>
      </c>
      <c r="AA176" s="28">
        <v>0</v>
      </c>
      <c r="AB176" s="28">
        <v>0</v>
      </c>
      <c r="AC176" s="28">
        <v>0</v>
      </c>
      <c r="AD176" s="29">
        <v>0</v>
      </c>
      <c r="AE176" s="29">
        <v>0</v>
      </c>
      <c r="AF176" s="29">
        <v>0</v>
      </c>
      <c r="AG176" s="29">
        <v>0</v>
      </c>
      <c r="AH176" s="20">
        <v>0.13119999999999998</v>
      </c>
      <c r="BM176" t="s">
        <v>1922</v>
      </c>
    </row>
    <row r="177" spans="2:65" ht="14.25" x14ac:dyDescent="0.2">
      <c r="B177" s="16">
        <v>175</v>
      </c>
      <c r="C177" s="16"/>
      <c r="D177" s="16" t="s">
        <v>218</v>
      </c>
      <c r="E177" s="16" t="str">
        <f t="shared" si="11"/>
        <v>a</v>
      </c>
      <c r="F177" s="16">
        <f t="shared" si="10"/>
        <v>4</v>
      </c>
      <c r="G177" s="19" t="s">
        <v>26</v>
      </c>
      <c r="H177" s="3" t="s">
        <v>32</v>
      </c>
      <c r="I177" s="3">
        <f t="shared" si="12"/>
        <v>6</v>
      </c>
      <c r="J177" s="16">
        <v>9</v>
      </c>
      <c r="K177" s="16">
        <v>7</v>
      </c>
      <c r="L177" s="16">
        <f>[1]武器表!$I177</f>
        <v>93</v>
      </c>
      <c r="M177" s="28">
        <v>0</v>
      </c>
      <c r="N177" s="28">
        <v>0</v>
      </c>
      <c r="O177" s="28">
        <v>0</v>
      </c>
      <c r="P177" s="28">
        <v>0</v>
      </c>
      <c r="Q177" s="28">
        <v>0</v>
      </c>
      <c r="R177" s="16">
        <v>35</v>
      </c>
      <c r="S177" s="16">
        <v>16</v>
      </c>
      <c r="T177" s="29">
        <v>0</v>
      </c>
      <c r="U177" s="29">
        <v>0</v>
      </c>
      <c r="V177" s="29">
        <v>0</v>
      </c>
      <c r="W177" s="29">
        <v>0</v>
      </c>
      <c r="X177" s="28">
        <v>0</v>
      </c>
      <c r="Y177" s="28">
        <v>0</v>
      </c>
      <c r="Z177" s="28">
        <v>0</v>
      </c>
      <c r="AA177" s="28">
        <v>0</v>
      </c>
      <c r="AB177" s="28">
        <v>0</v>
      </c>
      <c r="AC177" s="28">
        <v>0</v>
      </c>
      <c r="AD177" s="29">
        <v>0</v>
      </c>
      <c r="AE177" s="29">
        <v>0</v>
      </c>
      <c r="AF177" s="20">
        <v>0.15306666666666668</v>
      </c>
      <c r="AG177" s="20">
        <v>0.15306666666666668</v>
      </c>
      <c r="AH177" s="29">
        <v>0</v>
      </c>
      <c r="BM177" t="s">
        <v>1923</v>
      </c>
    </row>
    <row r="178" spans="2:65" ht="14.25" x14ac:dyDescent="0.2">
      <c r="B178" s="16">
        <v>176</v>
      </c>
      <c r="C178" s="16"/>
      <c r="D178" s="16" t="s">
        <v>444</v>
      </c>
      <c r="E178" s="16" t="str">
        <f t="shared" si="11"/>
        <v>a</v>
      </c>
      <c r="F178" s="16">
        <f t="shared" si="10"/>
        <v>4</v>
      </c>
      <c r="G178" s="19" t="s">
        <v>26</v>
      </c>
      <c r="H178" s="3" t="s">
        <v>32</v>
      </c>
      <c r="I178" s="3">
        <f t="shared" si="12"/>
        <v>6</v>
      </c>
      <c r="J178" s="16">
        <v>9</v>
      </c>
      <c r="K178" s="16">
        <v>8</v>
      </c>
      <c r="L178" s="16">
        <f>[1]武器表!$I178</f>
        <v>106</v>
      </c>
      <c r="M178" s="28">
        <v>0</v>
      </c>
      <c r="N178" s="28">
        <v>0</v>
      </c>
      <c r="O178" s="28">
        <v>0</v>
      </c>
      <c r="P178" s="28">
        <v>0</v>
      </c>
      <c r="Q178" s="16">
        <v>35</v>
      </c>
      <c r="R178" s="16">
        <v>40</v>
      </c>
      <c r="S178" s="28">
        <v>0</v>
      </c>
      <c r="T178" s="20">
        <v>0.09</v>
      </c>
      <c r="U178" s="29">
        <v>0</v>
      </c>
      <c r="V178" s="29">
        <v>0</v>
      </c>
      <c r="W178" s="29">
        <v>0</v>
      </c>
      <c r="X178" s="28">
        <v>0</v>
      </c>
      <c r="Y178" s="28">
        <v>0</v>
      </c>
      <c r="Z178" s="28">
        <v>0</v>
      </c>
      <c r="AA178" s="28">
        <v>0</v>
      </c>
      <c r="AB178" s="28">
        <v>0</v>
      </c>
      <c r="AC178" s="16">
        <v>22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BM178" t="s">
        <v>1924</v>
      </c>
    </row>
    <row r="179" spans="2:65" ht="14.25" x14ac:dyDescent="0.2">
      <c r="B179" s="16">
        <v>177</v>
      </c>
      <c r="C179" s="16"/>
      <c r="D179" s="16" t="s">
        <v>445</v>
      </c>
      <c r="E179" s="16" t="str">
        <f t="shared" si="11"/>
        <v>b</v>
      </c>
      <c r="F179" s="16">
        <f t="shared" si="10"/>
        <v>1</v>
      </c>
      <c r="G179" s="19" t="s">
        <v>26</v>
      </c>
      <c r="H179" s="3" t="s">
        <v>32</v>
      </c>
      <c r="I179" s="3">
        <f t="shared" si="12"/>
        <v>6</v>
      </c>
      <c r="J179" s="16">
        <v>9</v>
      </c>
      <c r="K179" s="16">
        <v>1</v>
      </c>
      <c r="L179" s="16">
        <f>[1]武器表!$I179</f>
        <v>14</v>
      </c>
      <c r="M179" s="28">
        <v>0</v>
      </c>
      <c r="N179" s="28">
        <v>0</v>
      </c>
      <c r="O179" s="28">
        <v>0</v>
      </c>
      <c r="P179" s="28">
        <v>0</v>
      </c>
      <c r="Q179" s="28">
        <v>0</v>
      </c>
      <c r="R179" s="28">
        <v>0</v>
      </c>
      <c r="S179" s="28">
        <v>0</v>
      </c>
      <c r="T179" s="29">
        <v>0</v>
      </c>
      <c r="U179" s="29">
        <v>0</v>
      </c>
      <c r="V179" s="29">
        <v>0</v>
      </c>
      <c r="W179" s="20">
        <v>0.08</v>
      </c>
      <c r="X179" s="28">
        <v>0</v>
      </c>
      <c r="Y179" s="28">
        <v>0</v>
      </c>
      <c r="Z179" s="28">
        <v>0</v>
      </c>
      <c r="AA179" s="28">
        <v>0</v>
      </c>
      <c r="AB179" s="28">
        <v>0</v>
      </c>
      <c r="AC179" s="28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BM179" t="s">
        <v>1925</v>
      </c>
    </row>
    <row r="180" spans="2:65" ht="14.25" x14ac:dyDescent="0.2">
      <c r="B180" s="16">
        <v>178</v>
      </c>
      <c r="C180" s="16"/>
      <c r="D180" s="16" t="s">
        <v>446</v>
      </c>
      <c r="E180" s="16" t="str">
        <f t="shared" si="11"/>
        <v>b</v>
      </c>
      <c r="F180" s="16">
        <f t="shared" si="10"/>
        <v>1</v>
      </c>
      <c r="G180" s="19" t="s">
        <v>26</v>
      </c>
      <c r="H180" s="3" t="s">
        <v>32</v>
      </c>
      <c r="I180" s="3">
        <f t="shared" si="12"/>
        <v>6</v>
      </c>
      <c r="J180" s="16">
        <v>9</v>
      </c>
      <c r="K180" s="16">
        <v>2</v>
      </c>
      <c r="L180" s="16">
        <f>[1]武器表!$I180</f>
        <v>29</v>
      </c>
      <c r="M180" s="28">
        <v>0</v>
      </c>
      <c r="N180" s="28">
        <v>0</v>
      </c>
      <c r="O180" s="28">
        <v>0</v>
      </c>
      <c r="P180" s="28">
        <v>0</v>
      </c>
      <c r="Q180" s="28">
        <v>0</v>
      </c>
      <c r="R180" s="28">
        <v>0</v>
      </c>
      <c r="S180" s="28">
        <v>0</v>
      </c>
      <c r="T180" s="29">
        <v>0</v>
      </c>
      <c r="U180" s="29">
        <v>0</v>
      </c>
      <c r="V180" s="29">
        <v>0</v>
      </c>
      <c r="W180" s="29">
        <v>0</v>
      </c>
      <c r="X180" s="28">
        <v>0</v>
      </c>
      <c r="Y180" s="28">
        <v>0</v>
      </c>
      <c r="Z180" s="28">
        <v>0</v>
      </c>
      <c r="AA180" s="28">
        <v>0</v>
      </c>
      <c r="AB180" s="28">
        <v>0</v>
      </c>
      <c r="AC180" s="28">
        <v>0</v>
      </c>
      <c r="AD180" s="20">
        <v>6.4000000000000001E-2</v>
      </c>
      <c r="AE180" s="29">
        <v>0</v>
      </c>
      <c r="AF180" s="29">
        <v>0</v>
      </c>
      <c r="AG180" s="29">
        <v>0</v>
      </c>
      <c r="AH180" s="29">
        <v>0</v>
      </c>
      <c r="BM180" t="s">
        <v>1926</v>
      </c>
    </row>
    <row r="181" spans="2:65" ht="14.25" x14ac:dyDescent="0.2">
      <c r="B181" s="16">
        <v>179</v>
      </c>
      <c r="C181" s="16"/>
      <c r="D181" s="16" t="s">
        <v>447</v>
      </c>
      <c r="E181" s="16" t="str">
        <f t="shared" si="11"/>
        <v>b</v>
      </c>
      <c r="F181" s="16">
        <f t="shared" si="10"/>
        <v>1</v>
      </c>
      <c r="G181" s="19" t="s">
        <v>26</v>
      </c>
      <c r="H181" s="3" t="s">
        <v>32</v>
      </c>
      <c r="I181" s="3">
        <f t="shared" si="12"/>
        <v>6</v>
      </c>
      <c r="J181" s="16">
        <v>9</v>
      </c>
      <c r="K181" s="16">
        <v>3</v>
      </c>
      <c r="L181" s="16">
        <f>[1]武器表!$I181</f>
        <v>43</v>
      </c>
      <c r="M181" s="28">
        <v>0</v>
      </c>
      <c r="N181" s="28">
        <v>0</v>
      </c>
      <c r="O181" s="28">
        <v>0</v>
      </c>
      <c r="P181" s="28">
        <v>0</v>
      </c>
      <c r="Q181" s="16">
        <v>5</v>
      </c>
      <c r="R181" s="28">
        <v>0</v>
      </c>
      <c r="S181" s="28">
        <v>0</v>
      </c>
      <c r="T181" s="29">
        <v>0</v>
      </c>
      <c r="U181" s="29">
        <v>0</v>
      </c>
      <c r="V181" s="29">
        <v>0</v>
      </c>
      <c r="W181" s="29">
        <v>0</v>
      </c>
      <c r="X181" s="28">
        <v>0</v>
      </c>
      <c r="Y181" s="28">
        <v>0</v>
      </c>
      <c r="Z181" s="28">
        <v>0</v>
      </c>
      <c r="AA181" s="28">
        <v>0</v>
      </c>
      <c r="AB181" s="28">
        <v>0</v>
      </c>
      <c r="AC181" s="28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BM181" t="s">
        <v>1927</v>
      </c>
    </row>
    <row r="182" spans="2:65" ht="14.25" x14ac:dyDescent="0.2">
      <c r="B182" s="16">
        <v>180</v>
      </c>
      <c r="C182" s="16"/>
      <c r="D182" s="16" t="s">
        <v>447</v>
      </c>
      <c r="E182" s="16" t="str">
        <f t="shared" si="11"/>
        <v>b</v>
      </c>
      <c r="F182" s="16">
        <f t="shared" si="10"/>
        <v>1</v>
      </c>
      <c r="G182" s="19" t="s">
        <v>26</v>
      </c>
      <c r="H182" s="3" t="s">
        <v>32</v>
      </c>
      <c r="I182" s="3">
        <f t="shared" si="12"/>
        <v>6</v>
      </c>
      <c r="J182" s="16">
        <v>9</v>
      </c>
      <c r="K182" s="16">
        <v>4</v>
      </c>
      <c r="L182" s="16">
        <f>[1]武器表!$I182</f>
        <v>58</v>
      </c>
      <c r="M182" s="28">
        <v>0</v>
      </c>
      <c r="N182" s="28">
        <v>0</v>
      </c>
      <c r="O182" s="28">
        <v>0</v>
      </c>
      <c r="P182" s="28">
        <v>0</v>
      </c>
      <c r="Q182" s="28">
        <v>0</v>
      </c>
      <c r="R182" s="28">
        <v>0</v>
      </c>
      <c r="S182" s="28">
        <v>0</v>
      </c>
      <c r="T182" s="29">
        <v>0</v>
      </c>
      <c r="U182" s="29">
        <v>0</v>
      </c>
      <c r="V182" s="29">
        <v>0</v>
      </c>
      <c r="W182" s="20">
        <v>0.08</v>
      </c>
      <c r="X182" s="28">
        <v>0</v>
      </c>
      <c r="Y182" s="28">
        <v>0</v>
      </c>
      <c r="Z182" s="28">
        <v>0</v>
      </c>
      <c r="AA182" s="28">
        <v>0</v>
      </c>
      <c r="AB182" s="28">
        <v>0</v>
      </c>
      <c r="AC182" s="28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BM182" t="s">
        <v>1928</v>
      </c>
    </row>
    <row r="183" spans="2:65" ht="14.25" x14ac:dyDescent="0.2">
      <c r="B183" s="16">
        <v>181</v>
      </c>
      <c r="C183" s="16"/>
      <c r="D183" s="16" t="s">
        <v>448</v>
      </c>
      <c r="E183" s="16" t="str">
        <f t="shared" si="11"/>
        <v>b</v>
      </c>
      <c r="F183" s="16">
        <f t="shared" si="10"/>
        <v>2</v>
      </c>
      <c r="G183" s="19" t="s">
        <v>26</v>
      </c>
      <c r="H183" s="3" t="s">
        <v>32</v>
      </c>
      <c r="I183" s="3">
        <f t="shared" si="12"/>
        <v>6</v>
      </c>
      <c r="J183" s="16">
        <v>9</v>
      </c>
      <c r="K183" s="16">
        <v>5</v>
      </c>
      <c r="L183" s="16">
        <f>[1]武器表!$I183</f>
        <v>72</v>
      </c>
      <c r="M183" s="28">
        <v>0</v>
      </c>
      <c r="N183" s="28">
        <v>0</v>
      </c>
      <c r="O183" s="28">
        <v>0</v>
      </c>
      <c r="P183" s="28">
        <v>0</v>
      </c>
      <c r="Q183" s="28">
        <v>0</v>
      </c>
      <c r="R183" s="28">
        <v>0</v>
      </c>
      <c r="S183" s="28">
        <v>0</v>
      </c>
      <c r="T183" s="29">
        <v>0</v>
      </c>
      <c r="U183" s="20">
        <v>2.5000000000000001E-2</v>
      </c>
      <c r="V183" s="29">
        <v>0</v>
      </c>
      <c r="W183" s="29">
        <v>0</v>
      </c>
      <c r="X183" s="28">
        <v>0</v>
      </c>
      <c r="Y183" s="28">
        <v>0</v>
      </c>
      <c r="Z183" s="28">
        <v>0</v>
      </c>
      <c r="AA183" s="28">
        <v>0</v>
      </c>
      <c r="AB183" s="28">
        <v>0</v>
      </c>
      <c r="AC183" s="28">
        <v>0</v>
      </c>
      <c r="AD183" s="20">
        <v>6.933333333333333E-2</v>
      </c>
      <c r="AE183" s="29">
        <v>0</v>
      </c>
      <c r="AF183" s="29">
        <v>0</v>
      </c>
      <c r="AG183" s="29">
        <v>0</v>
      </c>
      <c r="AH183" s="29">
        <v>0</v>
      </c>
      <c r="BM183" t="s">
        <v>1929</v>
      </c>
    </row>
    <row r="184" spans="2:65" ht="14.25" x14ac:dyDescent="0.2">
      <c r="B184" s="16">
        <v>182</v>
      </c>
      <c r="C184" s="16"/>
      <c r="D184" s="16" t="s">
        <v>449</v>
      </c>
      <c r="E184" s="16" t="str">
        <f t="shared" si="11"/>
        <v>b</v>
      </c>
      <c r="F184" s="16">
        <f t="shared" si="10"/>
        <v>2</v>
      </c>
      <c r="G184" s="19" t="s">
        <v>26</v>
      </c>
      <c r="H184" s="3" t="s">
        <v>32</v>
      </c>
      <c r="I184" s="3">
        <f t="shared" si="12"/>
        <v>6</v>
      </c>
      <c r="J184" s="16">
        <v>9</v>
      </c>
      <c r="K184" s="16">
        <v>6</v>
      </c>
      <c r="L184" s="16">
        <f>[1]武器表!$I184</f>
        <v>86</v>
      </c>
      <c r="M184" s="28">
        <v>0</v>
      </c>
      <c r="N184" s="28">
        <v>0</v>
      </c>
      <c r="O184" s="28">
        <v>0</v>
      </c>
      <c r="P184" s="28">
        <v>0</v>
      </c>
      <c r="Q184" s="28">
        <v>0</v>
      </c>
      <c r="R184" s="16">
        <v>12</v>
      </c>
      <c r="S184" s="28">
        <v>0</v>
      </c>
      <c r="T184" s="29">
        <v>0</v>
      </c>
      <c r="U184" s="29">
        <v>0</v>
      </c>
      <c r="V184" s="29">
        <v>0</v>
      </c>
      <c r="W184" s="20">
        <v>0.10333333333333333</v>
      </c>
      <c r="X184" s="28">
        <v>0</v>
      </c>
      <c r="Y184" s="28">
        <v>0</v>
      </c>
      <c r="Z184" s="28">
        <v>0</v>
      </c>
      <c r="AA184" s="28">
        <v>0</v>
      </c>
      <c r="AB184" s="28">
        <v>0</v>
      </c>
      <c r="AC184" s="28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BM184" t="s">
        <v>1930</v>
      </c>
    </row>
    <row r="185" spans="2:65" ht="14.25" x14ac:dyDescent="0.2">
      <c r="B185" s="16">
        <v>183</v>
      </c>
      <c r="C185" s="16"/>
      <c r="D185" s="16" t="s">
        <v>450</v>
      </c>
      <c r="E185" s="16" t="str">
        <f t="shared" si="11"/>
        <v>b</v>
      </c>
      <c r="F185" s="16">
        <f t="shared" si="10"/>
        <v>2</v>
      </c>
      <c r="G185" s="19" t="s">
        <v>26</v>
      </c>
      <c r="H185" s="3" t="s">
        <v>32</v>
      </c>
      <c r="I185" s="3">
        <f t="shared" si="12"/>
        <v>6</v>
      </c>
      <c r="J185" s="16">
        <v>9</v>
      </c>
      <c r="K185" s="16">
        <v>7</v>
      </c>
      <c r="L185" s="16">
        <f>[1]武器表!$I185</f>
        <v>101</v>
      </c>
      <c r="M185" s="28">
        <v>0</v>
      </c>
      <c r="N185" s="28">
        <v>0</v>
      </c>
      <c r="O185" s="28">
        <v>0</v>
      </c>
      <c r="P185" s="28">
        <v>0</v>
      </c>
      <c r="Q185" s="28">
        <v>0</v>
      </c>
      <c r="R185" s="28">
        <v>0</v>
      </c>
      <c r="S185" s="28">
        <v>0</v>
      </c>
      <c r="T185" s="29">
        <v>0</v>
      </c>
      <c r="U185" s="29">
        <v>0</v>
      </c>
      <c r="V185" s="29">
        <v>0</v>
      </c>
      <c r="W185" s="20">
        <v>0.12133333333333333</v>
      </c>
      <c r="X185" s="28">
        <v>0</v>
      </c>
      <c r="Y185" s="28">
        <v>0</v>
      </c>
      <c r="Z185" s="28">
        <v>0</v>
      </c>
      <c r="AA185" s="28">
        <v>0</v>
      </c>
      <c r="AB185" s="28">
        <v>0</v>
      </c>
      <c r="AC185" s="28">
        <v>0</v>
      </c>
      <c r="AD185" s="20">
        <v>9.7066666666666676E-2</v>
      </c>
      <c r="AE185" s="29">
        <v>0</v>
      </c>
      <c r="AF185" s="29">
        <v>0</v>
      </c>
      <c r="AG185" s="29">
        <v>0</v>
      </c>
      <c r="AH185" s="29">
        <v>0</v>
      </c>
      <c r="BM185" t="s">
        <v>1931</v>
      </c>
    </row>
    <row r="186" spans="2:65" ht="14.25" x14ac:dyDescent="0.2">
      <c r="B186" s="16">
        <v>184</v>
      </c>
      <c r="C186" s="16"/>
      <c r="D186" s="16" t="s">
        <v>451</v>
      </c>
      <c r="E186" s="16" t="str">
        <f t="shared" si="11"/>
        <v>b</v>
      </c>
      <c r="F186" s="16">
        <f t="shared" si="10"/>
        <v>2</v>
      </c>
      <c r="G186" s="19" t="s">
        <v>26</v>
      </c>
      <c r="H186" s="3" t="s">
        <v>32</v>
      </c>
      <c r="I186" s="3">
        <f t="shared" si="12"/>
        <v>6</v>
      </c>
      <c r="J186" s="16">
        <v>9</v>
      </c>
      <c r="K186" s="16">
        <v>8</v>
      </c>
      <c r="L186" s="16">
        <f>[1]武器表!$I186</f>
        <v>115</v>
      </c>
      <c r="M186" s="28">
        <v>0</v>
      </c>
      <c r="N186" s="28">
        <v>0</v>
      </c>
      <c r="O186" s="28">
        <v>0</v>
      </c>
      <c r="P186" s="28">
        <v>0</v>
      </c>
      <c r="Q186" s="28">
        <v>0</v>
      </c>
      <c r="R186" s="28">
        <v>0</v>
      </c>
      <c r="S186" s="28">
        <v>0</v>
      </c>
      <c r="T186" s="29">
        <v>0</v>
      </c>
      <c r="U186" s="29">
        <v>0</v>
      </c>
      <c r="V186" s="29">
        <v>0</v>
      </c>
      <c r="W186" s="20">
        <v>0.13933333333333334</v>
      </c>
      <c r="X186" s="28">
        <v>0</v>
      </c>
      <c r="Y186" s="28">
        <v>0</v>
      </c>
      <c r="Z186" s="28">
        <v>0</v>
      </c>
      <c r="AA186" s="28">
        <v>0</v>
      </c>
      <c r="AB186" s="16">
        <v>8</v>
      </c>
      <c r="AC186" s="28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BM186" t="s">
        <v>1932</v>
      </c>
    </row>
    <row r="187" spans="2:65" ht="14.25" x14ac:dyDescent="0.2">
      <c r="B187" s="16">
        <v>185</v>
      </c>
      <c r="C187" s="16"/>
      <c r="D187" s="16" t="s">
        <v>452</v>
      </c>
      <c r="E187" s="16" t="str">
        <f t="shared" si="11"/>
        <v>c</v>
      </c>
      <c r="F187" s="16">
        <f t="shared" si="10"/>
        <v>1</v>
      </c>
      <c r="G187" s="19" t="s">
        <v>26</v>
      </c>
      <c r="H187" s="3" t="s">
        <v>32</v>
      </c>
      <c r="I187" s="3">
        <f t="shared" si="12"/>
        <v>6</v>
      </c>
      <c r="J187" s="16">
        <v>9</v>
      </c>
      <c r="K187" s="16">
        <v>1</v>
      </c>
      <c r="L187" s="16">
        <f>[1]武器表!$I187</f>
        <v>16</v>
      </c>
      <c r="M187" s="28">
        <v>0</v>
      </c>
      <c r="N187" s="28">
        <v>0</v>
      </c>
      <c r="O187" s="28">
        <v>0</v>
      </c>
      <c r="P187" s="28">
        <v>0</v>
      </c>
      <c r="Q187" s="28">
        <v>0</v>
      </c>
      <c r="R187" s="28">
        <v>0</v>
      </c>
      <c r="S187" s="16">
        <v>0</v>
      </c>
      <c r="T187" s="29">
        <v>0</v>
      </c>
      <c r="U187" s="29">
        <v>0</v>
      </c>
      <c r="V187" s="29">
        <v>0</v>
      </c>
      <c r="W187" s="29">
        <v>0</v>
      </c>
      <c r="X187" s="28">
        <v>0</v>
      </c>
      <c r="Y187" s="28">
        <v>0</v>
      </c>
      <c r="Z187" s="28">
        <v>0</v>
      </c>
      <c r="AA187" s="28">
        <v>0</v>
      </c>
      <c r="AB187" s="28">
        <v>0</v>
      </c>
      <c r="AC187" s="28">
        <v>0</v>
      </c>
      <c r="AD187" s="29">
        <v>0</v>
      </c>
      <c r="AE187" s="29">
        <v>0</v>
      </c>
      <c r="AF187" s="29">
        <v>0</v>
      </c>
      <c r="AG187" s="29">
        <v>0</v>
      </c>
      <c r="AH187" s="29">
        <v>0</v>
      </c>
      <c r="BM187" t="s">
        <v>1933</v>
      </c>
    </row>
    <row r="188" spans="2:65" ht="14.25" x14ac:dyDescent="0.2">
      <c r="B188" s="16">
        <v>186</v>
      </c>
      <c r="C188" s="16"/>
      <c r="D188" s="16" t="s">
        <v>453</v>
      </c>
      <c r="E188" s="16" t="str">
        <f t="shared" si="11"/>
        <v>c</v>
      </c>
      <c r="F188" s="16">
        <f t="shared" si="10"/>
        <v>1</v>
      </c>
      <c r="G188" s="19" t="s">
        <v>26</v>
      </c>
      <c r="H188" s="3" t="s">
        <v>32</v>
      </c>
      <c r="I188" s="3">
        <f t="shared" si="12"/>
        <v>6</v>
      </c>
      <c r="J188" s="16">
        <v>9</v>
      </c>
      <c r="K188" s="16">
        <v>2</v>
      </c>
      <c r="L188" s="16">
        <f>[1]武器表!$I188</f>
        <v>33</v>
      </c>
      <c r="M188" s="28">
        <v>0</v>
      </c>
      <c r="N188" s="28">
        <v>0</v>
      </c>
      <c r="O188" s="28">
        <v>0</v>
      </c>
      <c r="P188" s="28">
        <v>0</v>
      </c>
      <c r="Q188" s="28">
        <v>0</v>
      </c>
      <c r="R188" s="28">
        <v>0</v>
      </c>
      <c r="S188" s="28">
        <v>0</v>
      </c>
      <c r="T188" s="29">
        <v>0</v>
      </c>
      <c r="U188" s="29">
        <v>0</v>
      </c>
      <c r="V188" s="29">
        <v>0</v>
      </c>
      <c r="W188" s="20">
        <v>0</v>
      </c>
      <c r="X188" s="28">
        <v>0</v>
      </c>
      <c r="Y188" s="28">
        <v>0</v>
      </c>
      <c r="Z188" s="28">
        <v>0</v>
      </c>
      <c r="AA188" s="28">
        <v>0</v>
      </c>
      <c r="AB188" s="28">
        <v>0</v>
      </c>
      <c r="AC188" s="28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BM188" t="s">
        <v>1934</v>
      </c>
    </row>
    <row r="189" spans="2:65" ht="14.25" x14ac:dyDescent="0.2">
      <c r="B189" s="16">
        <v>187</v>
      </c>
      <c r="C189" s="16"/>
      <c r="D189" s="16" t="s">
        <v>454</v>
      </c>
      <c r="E189" s="16" t="str">
        <f t="shared" si="11"/>
        <v>c</v>
      </c>
      <c r="F189" s="16">
        <f t="shared" si="10"/>
        <v>1</v>
      </c>
      <c r="G189" s="19" t="s">
        <v>26</v>
      </c>
      <c r="H189" s="3" t="s">
        <v>32</v>
      </c>
      <c r="I189" s="3">
        <f t="shared" si="12"/>
        <v>6</v>
      </c>
      <c r="J189" s="16">
        <v>9</v>
      </c>
      <c r="K189" s="16">
        <v>3</v>
      </c>
      <c r="L189" s="16">
        <f>[1]武器表!$I189</f>
        <v>49</v>
      </c>
      <c r="M189" s="28">
        <v>0</v>
      </c>
      <c r="N189" s="28">
        <v>0</v>
      </c>
      <c r="O189" s="28">
        <v>0</v>
      </c>
      <c r="P189" s="28">
        <v>0</v>
      </c>
      <c r="Q189" s="28">
        <v>0</v>
      </c>
      <c r="R189" s="28">
        <v>0</v>
      </c>
      <c r="S189" s="28">
        <v>0</v>
      </c>
      <c r="T189" s="29">
        <v>0</v>
      </c>
      <c r="U189" s="29">
        <v>0</v>
      </c>
      <c r="V189" s="29">
        <v>0</v>
      </c>
      <c r="W189" s="20">
        <v>0</v>
      </c>
      <c r="X189" s="28">
        <v>0</v>
      </c>
      <c r="Y189" s="28">
        <v>0</v>
      </c>
      <c r="Z189" s="28">
        <v>0</v>
      </c>
      <c r="AA189" s="28">
        <v>0</v>
      </c>
      <c r="AB189" s="28">
        <v>0</v>
      </c>
      <c r="AC189" s="28">
        <v>0</v>
      </c>
      <c r="AD189" s="29">
        <v>0</v>
      </c>
      <c r="AE189" s="29">
        <v>0</v>
      </c>
      <c r="AF189" s="29">
        <v>0</v>
      </c>
      <c r="AG189" s="29">
        <v>0</v>
      </c>
      <c r="AH189" s="29">
        <v>0</v>
      </c>
      <c r="BM189" t="s">
        <v>1935</v>
      </c>
    </row>
    <row r="190" spans="2:65" ht="14.25" x14ac:dyDescent="0.2">
      <c r="B190" s="16">
        <v>188</v>
      </c>
      <c r="C190" s="16"/>
      <c r="D190" s="16" t="s">
        <v>455</v>
      </c>
      <c r="E190" s="16" t="str">
        <f t="shared" si="11"/>
        <v>c</v>
      </c>
      <c r="F190" s="16">
        <f t="shared" si="10"/>
        <v>1</v>
      </c>
      <c r="G190" s="19" t="s">
        <v>26</v>
      </c>
      <c r="H190" s="3" t="s">
        <v>32</v>
      </c>
      <c r="I190" s="3">
        <f t="shared" si="12"/>
        <v>6</v>
      </c>
      <c r="J190" s="16">
        <v>9</v>
      </c>
      <c r="K190" s="16">
        <v>4</v>
      </c>
      <c r="L190" s="16">
        <f>[1]武器表!$I190</f>
        <v>66</v>
      </c>
      <c r="M190" s="28">
        <v>0</v>
      </c>
      <c r="N190" s="28">
        <v>0</v>
      </c>
      <c r="O190" s="28">
        <v>0</v>
      </c>
      <c r="P190" s="28">
        <v>0</v>
      </c>
      <c r="Q190" s="28">
        <v>0</v>
      </c>
      <c r="R190" s="16">
        <v>0</v>
      </c>
      <c r="S190" s="28">
        <v>0</v>
      </c>
      <c r="T190" s="29">
        <v>0</v>
      </c>
      <c r="U190" s="29">
        <v>0</v>
      </c>
      <c r="V190" s="29">
        <v>0</v>
      </c>
      <c r="W190" s="29">
        <v>0</v>
      </c>
      <c r="X190" s="28">
        <v>0</v>
      </c>
      <c r="Y190" s="28">
        <v>0</v>
      </c>
      <c r="Z190" s="28">
        <v>0</v>
      </c>
      <c r="AA190" s="28">
        <v>0</v>
      </c>
      <c r="AB190" s="28">
        <v>0</v>
      </c>
      <c r="AC190" s="28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BM190" t="s">
        <v>1936</v>
      </c>
    </row>
    <row r="191" spans="2:65" ht="14.25" x14ac:dyDescent="0.2">
      <c r="B191" s="16">
        <v>189</v>
      </c>
      <c r="C191" s="16"/>
      <c r="D191" s="16" t="s">
        <v>456</v>
      </c>
      <c r="E191" s="16" t="str">
        <f t="shared" si="11"/>
        <v>c</v>
      </c>
      <c r="F191" s="16">
        <f t="shared" si="10"/>
        <v>1</v>
      </c>
      <c r="G191" s="19" t="s">
        <v>26</v>
      </c>
      <c r="H191" s="3" t="s">
        <v>32</v>
      </c>
      <c r="I191" s="3">
        <f t="shared" si="12"/>
        <v>6</v>
      </c>
      <c r="J191" s="16">
        <v>9</v>
      </c>
      <c r="K191" s="16">
        <v>5</v>
      </c>
      <c r="L191" s="16">
        <f>[1]武器表!$I191</f>
        <v>82</v>
      </c>
      <c r="M191" s="28">
        <v>0</v>
      </c>
      <c r="N191" s="28">
        <v>0</v>
      </c>
      <c r="O191" s="28">
        <v>0</v>
      </c>
      <c r="P191" s="28">
        <v>0</v>
      </c>
      <c r="Q191" s="28">
        <v>0</v>
      </c>
      <c r="R191" s="28">
        <v>0</v>
      </c>
      <c r="S191" s="16">
        <v>0</v>
      </c>
      <c r="T191" s="29">
        <v>0</v>
      </c>
      <c r="U191" s="29">
        <v>0</v>
      </c>
      <c r="V191" s="29">
        <v>0</v>
      </c>
      <c r="W191" s="29">
        <v>0</v>
      </c>
      <c r="X191" s="28">
        <v>0</v>
      </c>
      <c r="Y191" s="28">
        <v>0</v>
      </c>
      <c r="Z191" s="28">
        <v>0</v>
      </c>
      <c r="AA191" s="28">
        <v>0</v>
      </c>
      <c r="AB191" s="28">
        <v>0</v>
      </c>
      <c r="AC191" s="28">
        <v>0</v>
      </c>
      <c r="AD191" s="29">
        <v>0</v>
      </c>
      <c r="AE191" s="29">
        <v>0</v>
      </c>
      <c r="AF191" s="29">
        <v>0</v>
      </c>
      <c r="AG191" s="29">
        <v>0</v>
      </c>
      <c r="AH191" s="29">
        <v>0</v>
      </c>
      <c r="BM191" t="s">
        <v>1938</v>
      </c>
    </row>
    <row r="192" spans="2:65" ht="14.25" x14ac:dyDescent="0.2">
      <c r="B192" s="16">
        <v>190</v>
      </c>
      <c r="C192" s="16"/>
      <c r="D192" s="16" t="s">
        <v>457</v>
      </c>
      <c r="E192" s="16" t="str">
        <f t="shared" si="11"/>
        <v>c</v>
      </c>
      <c r="F192" s="16">
        <f t="shared" si="10"/>
        <v>1</v>
      </c>
      <c r="G192" s="19" t="s">
        <v>26</v>
      </c>
      <c r="H192" s="3" t="s">
        <v>32</v>
      </c>
      <c r="I192" s="3">
        <f t="shared" si="12"/>
        <v>6</v>
      </c>
      <c r="J192" s="16">
        <v>9</v>
      </c>
      <c r="K192" s="16">
        <v>6</v>
      </c>
      <c r="L192" s="16">
        <f>[1]武器表!$I192</f>
        <v>98</v>
      </c>
      <c r="M192" s="28">
        <v>0</v>
      </c>
      <c r="N192" s="28">
        <v>0</v>
      </c>
      <c r="O192" s="28">
        <v>0</v>
      </c>
      <c r="P192" s="28">
        <v>0</v>
      </c>
      <c r="Q192" s="28">
        <v>0</v>
      </c>
      <c r="R192" s="28">
        <v>0</v>
      </c>
      <c r="S192" s="28">
        <v>0</v>
      </c>
      <c r="T192" s="29">
        <v>0</v>
      </c>
      <c r="U192" s="29">
        <v>0</v>
      </c>
      <c r="V192" s="29">
        <v>0</v>
      </c>
      <c r="W192" s="20">
        <v>0</v>
      </c>
      <c r="X192" s="28">
        <v>0</v>
      </c>
      <c r="Y192" s="28">
        <v>0</v>
      </c>
      <c r="Z192" s="28">
        <v>0</v>
      </c>
      <c r="AA192" s="28">
        <v>0</v>
      </c>
      <c r="AB192" s="28">
        <v>0</v>
      </c>
      <c r="AC192" s="28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BM192" t="s">
        <v>1939</v>
      </c>
    </row>
    <row r="193" spans="2:65" ht="14.25" x14ac:dyDescent="0.2">
      <c r="B193" s="16">
        <v>191</v>
      </c>
      <c r="C193" s="16"/>
      <c r="D193" s="16" t="s">
        <v>458</v>
      </c>
      <c r="E193" s="16" t="str">
        <f t="shared" si="11"/>
        <v>c</v>
      </c>
      <c r="F193" s="16">
        <f t="shared" si="10"/>
        <v>1</v>
      </c>
      <c r="G193" s="19" t="s">
        <v>26</v>
      </c>
      <c r="H193" s="3" t="s">
        <v>32</v>
      </c>
      <c r="I193" s="3">
        <f t="shared" si="12"/>
        <v>6</v>
      </c>
      <c r="J193" s="16">
        <v>9</v>
      </c>
      <c r="K193" s="16">
        <v>7</v>
      </c>
      <c r="L193" s="16">
        <f>[1]武器表!$I193</f>
        <v>115</v>
      </c>
      <c r="M193" s="28">
        <v>0</v>
      </c>
      <c r="N193" s="28">
        <v>0</v>
      </c>
      <c r="O193" s="28">
        <v>0</v>
      </c>
      <c r="P193" s="28">
        <v>0</v>
      </c>
      <c r="Q193" s="28">
        <v>0</v>
      </c>
      <c r="R193" s="28">
        <v>0</v>
      </c>
      <c r="S193" s="16">
        <v>0</v>
      </c>
      <c r="T193" s="29">
        <v>0</v>
      </c>
      <c r="U193" s="29">
        <v>0</v>
      </c>
      <c r="V193" s="29">
        <v>0</v>
      </c>
      <c r="W193" s="29">
        <v>0</v>
      </c>
      <c r="X193" s="28">
        <v>0</v>
      </c>
      <c r="Y193" s="28">
        <v>0</v>
      </c>
      <c r="Z193" s="28">
        <v>0</v>
      </c>
      <c r="AA193" s="28">
        <v>0</v>
      </c>
      <c r="AB193" s="28">
        <v>0</v>
      </c>
      <c r="AC193" s="28">
        <v>0</v>
      </c>
      <c r="AD193" s="29">
        <v>0</v>
      </c>
      <c r="AE193" s="29">
        <v>0</v>
      </c>
      <c r="AF193" s="29">
        <v>0</v>
      </c>
      <c r="AG193" s="29">
        <v>0</v>
      </c>
      <c r="AH193" s="29">
        <v>0</v>
      </c>
      <c r="BM193" t="s">
        <v>1940</v>
      </c>
    </row>
    <row r="194" spans="2:65" ht="14.25" x14ac:dyDescent="0.2">
      <c r="B194" s="16">
        <v>192</v>
      </c>
      <c r="C194" s="16"/>
      <c r="D194" s="16" t="s">
        <v>459</v>
      </c>
      <c r="E194" s="16" t="str">
        <f t="shared" si="11"/>
        <v>c</v>
      </c>
      <c r="F194" s="16">
        <f t="shared" si="10"/>
        <v>1</v>
      </c>
      <c r="G194" s="19" t="s">
        <v>26</v>
      </c>
      <c r="H194" s="3" t="s">
        <v>32</v>
      </c>
      <c r="I194" s="3">
        <f t="shared" si="12"/>
        <v>6</v>
      </c>
      <c r="J194" s="16">
        <v>9</v>
      </c>
      <c r="K194" s="16">
        <v>8</v>
      </c>
      <c r="L194" s="16">
        <f>[1]武器表!$I194</f>
        <v>131</v>
      </c>
      <c r="M194" s="28">
        <v>0</v>
      </c>
      <c r="N194" s="28">
        <v>0</v>
      </c>
      <c r="O194" s="28">
        <v>0</v>
      </c>
      <c r="P194" s="28">
        <v>0</v>
      </c>
      <c r="Q194" s="28">
        <v>0</v>
      </c>
      <c r="R194" s="28">
        <v>0</v>
      </c>
      <c r="S194" s="28">
        <v>0</v>
      </c>
      <c r="T194" s="29">
        <v>0</v>
      </c>
      <c r="U194" s="29">
        <v>0</v>
      </c>
      <c r="V194" s="29">
        <v>0</v>
      </c>
      <c r="W194" s="29">
        <v>0</v>
      </c>
      <c r="X194" s="16">
        <v>0</v>
      </c>
      <c r="Y194" s="28">
        <v>0</v>
      </c>
      <c r="Z194" s="28">
        <v>0</v>
      </c>
      <c r="AA194" s="28">
        <v>0</v>
      </c>
      <c r="AB194" s="28">
        <v>0</v>
      </c>
      <c r="AC194" s="28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BM194" t="s">
        <v>1941</v>
      </c>
    </row>
    <row r="195" spans="2:65" ht="14.25" x14ac:dyDescent="0.2">
      <c r="B195" s="16">
        <v>193</v>
      </c>
      <c r="C195" s="16"/>
      <c r="D195" s="16" t="s">
        <v>460</v>
      </c>
      <c r="E195" s="16" t="str">
        <f t="shared" si="11"/>
        <v>s</v>
      </c>
      <c r="F195" s="16">
        <f t="shared" si="10"/>
        <v>3</v>
      </c>
      <c r="G195" s="19" t="s">
        <v>26</v>
      </c>
      <c r="H195" s="3" t="s">
        <v>33</v>
      </c>
      <c r="I195" s="3">
        <f t="shared" si="12"/>
        <v>7</v>
      </c>
      <c r="J195" s="16">
        <v>5</v>
      </c>
      <c r="K195" s="16">
        <v>1</v>
      </c>
      <c r="L195" s="16">
        <f>[1]武器表!$I195</f>
        <v>18</v>
      </c>
      <c r="M195" s="28">
        <v>0</v>
      </c>
      <c r="N195" s="28">
        <v>0</v>
      </c>
      <c r="O195" s="28">
        <v>0</v>
      </c>
      <c r="P195" s="28">
        <v>0</v>
      </c>
      <c r="Q195" s="28">
        <v>0</v>
      </c>
      <c r="R195" s="16">
        <v>5</v>
      </c>
      <c r="S195" s="28">
        <v>0</v>
      </c>
      <c r="T195" s="29">
        <v>0</v>
      </c>
      <c r="U195" s="29">
        <v>0</v>
      </c>
      <c r="V195" s="29">
        <v>0</v>
      </c>
      <c r="W195" s="20">
        <v>0.08</v>
      </c>
      <c r="X195" s="28">
        <v>0</v>
      </c>
      <c r="Y195" s="28">
        <v>0</v>
      </c>
      <c r="Z195" s="28">
        <v>0</v>
      </c>
      <c r="AA195" s="28">
        <v>0</v>
      </c>
      <c r="AB195" s="28">
        <v>0</v>
      </c>
      <c r="AC195" s="28">
        <v>0</v>
      </c>
      <c r="AD195" s="29">
        <v>0</v>
      </c>
      <c r="AE195" s="29">
        <v>0</v>
      </c>
      <c r="AF195" s="29">
        <v>0</v>
      </c>
      <c r="AG195" s="29">
        <v>0</v>
      </c>
      <c r="AH195" s="20">
        <v>6.4000000000000001E-2</v>
      </c>
      <c r="BM195" t="s">
        <v>1942</v>
      </c>
    </row>
    <row r="196" spans="2:65" ht="14.25" x14ac:dyDescent="0.2">
      <c r="B196" s="16">
        <v>194</v>
      </c>
      <c r="C196" s="16"/>
      <c r="D196" s="16" t="s">
        <v>461</v>
      </c>
      <c r="E196" s="16" t="str">
        <f t="shared" si="11"/>
        <v>s</v>
      </c>
      <c r="F196" s="16">
        <f t="shared" ref="F196:F259" si="13">VLOOKUP(E196&amp;K196,AL$27:AM$58,2,FALSE)</f>
        <v>3</v>
      </c>
      <c r="G196" s="19" t="s">
        <v>26</v>
      </c>
      <c r="H196" s="3" t="s">
        <v>33</v>
      </c>
      <c r="I196" s="3">
        <f t="shared" si="12"/>
        <v>7</v>
      </c>
      <c r="J196" s="16">
        <v>5</v>
      </c>
      <c r="K196" s="16">
        <v>2</v>
      </c>
      <c r="L196" s="16">
        <f>[1]武器表!$I196</f>
        <v>35</v>
      </c>
      <c r="M196" s="28">
        <v>0</v>
      </c>
      <c r="N196" s="28">
        <v>0</v>
      </c>
      <c r="O196" s="28">
        <v>0</v>
      </c>
      <c r="P196" s="28">
        <v>0</v>
      </c>
      <c r="Q196" s="28">
        <v>0</v>
      </c>
      <c r="R196" s="16">
        <v>10</v>
      </c>
      <c r="S196" s="28">
        <v>0</v>
      </c>
      <c r="T196" s="29">
        <v>0</v>
      </c>
      <c r="U196" s="29">
        <v>0</v>
      </c>
      <c r="V196" s="29">
        <v>0</v>
      </c>
      <c r="W196" s="20">
        <v>8.4000000000000005E-2</v>
      </c>
      <c r="X196" s="28">
        <v>0</v>
      </c>
      <c r="Y196" s="28">
        <v>0</v>
      </c>
      <c r="Z196" s="28">
        <v>0</v>
      </c>
      <c r="AA196" s="28">
        <v>0</v>
      </c>
      <c r="AB196" s="28">
        <v>0</v>
      </c>
      <c r="AC196" s="16">
        <v>6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BM196" t="s">
        <v>1943</v>
      </c>
    </row>
    <row r="197" spans="2:65" ht="14.25" x14ac:dyDescent="0.2">
      <c r="B197" s="16">
        <v>195</v>
      </c>
      <c r="C197" s="16"/>
      <c r="D197" s="16" t="s">
        <v>462</v>
      </c>
      <c r="E197" s="16" t="str">
        <f t="shared" si="11"/>
        <v>s</v>
      </c>
      <c r="F197" s="16">
        <f t="shared" si="13"/>
        <v>4</v>
      </c>
      <c r="G197" s="19" t="s">
        <v>26</v>
      </c>
      <c r="H197" s="3" t="s">
        <v>33</v>
      </c>
      <c r="I197" s="3">
        <f t="shared" si="12"/>
        <v>7</v>
      </c>
      <c r="J197" s="16">
        <v>5</v>
      </c>
      <c r="K197" s="16">
        <v>3</v>
      </c>
      <c r="L197" s="16">
        <f>[1]武器表!$I197</f>
        <v>53</v>
      </c>
      <c r="M197" s="28">
        <v>0</v>
      </c>
      <c r="N197" s="28">
        <v>0</v>
      </c>
      <c r="O197" s="16">
        <v>16</v>
      </c>
      <c r="P197" s="28">
        <v>0</v>
      </c>
      <c r="Q197" s="28">
        <v>0</v>
      </c>
      <c r="R197" s="28">
        <v>0</v>
      </c>
      <c r="S197" s="16">
        <v>12</v>
      </c>
      <c r="T197" s="29">
        <v>0</v>
      </c>
      <c r="U197" s="29">
        <v>0</v>
      </c>
      <c r="V197" s="20">
        <v>0.02</v>
      </c>
      <c r="W197" s="29">
        <v>0</v>
      </c>
      <c r="X197" s="28">
        <v>0</v>
      </c>
      <c r="Y197" s="28">
        <v>0</v>
      </c>
      <c r="Z197" s="28">
        <v>0</v>
      </c>
      <c r="AA197" s="28">
        <v>0</v>
      </c>
      <c r="AB197" s="28">
        <v>0</v>
      </c>
      <c r="AC197" s="28">
        <v>0</v>
      </c>
      <c r="AD197" s="29">
        <v>0</v>
      </c>
      <c r="AE197" s="29">
        <v>0</v>
      </c>
      <c r="AF197" s="29">
        <v>0</v>
      </c>
      <c r="AG197" s="20">
        <v>0.10026666666666667</v>
      </c>
      <c r="AH197" s="29">
        <v>0</v>
      </c>
      <c r="BM197" t="s">
        <v>1944</v>
      </c>
    </row>
    <row r="198" spans="2:65" ht="14.25" x14ac:dyDescent="0.2">
      <c r="B198" s="16">
        <v>196</v>
      </c>
      <c r="C198" s="16"/>
      <c r="D198" s="16" t="s">
        <v>463</v>
      </c>
      <c r="E198" s="16" t="str">
        <f t="shared" si="11"/>
        <v>s</v>
      </c>
      <c r="F198" s="16">
        <f t="shared" si="13"/>
        <v>4</v>
      </c>
      <c r="G198" s="19" t="s">
        <v>26</v>
      </c>
      <c r="H198" s="3" t="s">
        <v>33</v>
      </c>
      <c r="I198" s="3">
        <f t="shared" si="12"/>
        <v>7</v>
      </c>
      <c r="J198" s="16">
        <v>5</v>
      </c>
      <c r="K198" s="16">
        <v>4</v>
      </c>
      <c r="L198" s="16">
        <f>[1]武器表!$I198</f>
        <v>71</v>
      </c>
      <c r="M198" s="28">
        <v>0</v>
      </c>
      <c r="N198" s="28">
        <v>0</v>
      </c>
      <c r="O198" s="16">
        <v>22</v>
      </c>
      <c r="P198" s="28">
        <v>0</v>
      </c>
      <c r="Q198" s="16">
        <v>56</v>
      </c>
      <c r="R198" s="28">
        <v>0</v>
      </c>
      <c r="S198" s="28">
        <v>0</v>
      </c>
      <c r="T198" s="29">
        <v>0</v>
      </c>
      <c r="U198" s="29">
        <v>0</v>
      </c>
      <c r="V198" s="29">
        <v>0</v>
      </c>
      <c r="W198" s="20">
        <v>0.16800000000000001</v>
      </c>
      <c r="X198" s="28">
        <v>0</v>
      </c>
      <c r="Y198" s="28">
        <v>0</v>
      </c>
      <c r="Z198" s="28">
        <v>0</v>
      </c>
      <c r="AA198" s="28">
        <v>0</v>
      </c>
      <c r="AB198" s="28">
        <v>0</v>
      </c>
      <c r="AC198" s="28">
        <v>0</v>
      </c>
      <c r="AD198" s="29">
        <v>0</v>
      </c>
      <c r="AE198" s="29">
        <v>0</v>
      </c>
      <c r="AF198" s="29">
        <v>0</v>
      </c>
      <c r="AG198" s="29">
        <v>0</v>
      </c>
      <c r="AH198" s="20">
        <v>0.13440000000000002</v>
      </c>
      <c r="BM198" t="s">
        <v>1945</v>
      </c>
    </row>
    <row r="199" spans="2:65" ht="14.25" x14ac:dyDescent="0.2">
      <c r="B199" s="16">
        <v>197</v>
      </c>
      <c r="C199" s="16"/>
      <c r="D199" s="16" t="s">
        <v>464</v>
      </c>
      <c r="E199" s="16" t="str">
        <f t="shared" si="11"/>
        <v>s</v>
      </c>
      <c r="F199" s="16">
        <f t="shared" si="13"/>
        <v>5</v>
      </c>
      <c r="G199" s="19" t="s">
        <v>26</v>
      </c>
      <c r="H199" s="3" t="s">
        <v>33</v>
      </c>
      <c r="I199" s="3">
        <f t="shared" si="12"/>
        <v>7</v>
      </c>
      <c r="J199" s="16">
        <v>5</v>
      </c>
      <c r="K199" s="16">
        <v>5</v>
      </c>
      <c r="L199" s="16">
        <f>[1]武器表!$I199</f>
        <v>88</v>
      </c>
      <c r="M199" s="28">
        <v>0</v>
      </c>
      <c r="N199" s="28">
        <v>0</v>
      </c>
      <c r="O199" s="28">
        <v>0</v>
      </c>
      <c r="P199" s="28">
        <v>0</v>
      </c>
      <c r="Q199" s="28">
        <v>0</v>
      </c>
      <c r="R199" s="28">
        <v>0</v>
      </c>
      <c r="S199" s="16">
        <v>19</v>
      </c>
      <c r="T199" s="29">
        <v>0</v>
      </c>
      <c r="U199" s="29">
        <v>0</v>
      </c>
      <c r="V199" s="29">
        <v>0</v>
      </c>
      <c r="W199" s="20">
        <v>0.20933333333333334</v>
      </c>
      <c r="X199" s="28">
        <v>0</v>
      </c>
      <c r="Y199" s="28">
        <v>0</v>
      </c>
      <c r="Z199" s="28">
        <v>0</v>
      </c>
      <c r="AA199" s="28">
        <v>0</v>
      </c>
      <c r="AB199" s="28">
        <v>0</v>
      </c>
      <c r="AC199" s="28">
        <v>0</v>
      </c>
      <c r="AD199" s="20">
        <v>0.16746666666666668</v>
      </c>
      <c r="AE199" s="29">
        <v>0</v>
      </c>
      <c r="AF199" s="20">
        <v>0.16746666666666668</v>
      </c>
      <c r="AG199" s="29">
        <v>0</v>
      </c>
      <c r="AH199" s="20">
        <v>0.16746666666666668</v>
      </c>
      <c r="BM199" t="s">
        <v>1946</v>
      </c>
    </row>
    <row r="200" spans="2:65" ht="14.25" x14ac:dyDescent="0.2">
      <c r="B200" s="16">
        <v>198</v>
      </c>
      <c r="C200" s="16"/>
      <c r="D200" s="16" t="s">
        <v>465</v>
      </c>
      <c r="E200" s="16" t="str">
        <f t="shared" si="11"/>
        <v>s</v>
      </c>
      <c r="F200" s="16">
        <f t="shared" si="13"/>
        <v>5</v>
      </c>
      <c r="G200" s="19" t="s">
        <v>26</v>
      </c>
      <c r="H200" s="3" t="s">
        <v>33</v>
      </c>
      <c r="I200" s="3">
        <f t="shared" si="12"/>
        <v>7</v>
      </c>
      <c r="J200" s="16">
        <v>5</v>
      </c>
      <c r="K200" s="16">
        <v>6</v>
      </c>
      <c r="L200" s="16">
        <f>[1]武器表!$I200</f>
        <v>106</v>
      </c>
      <c r="M200" s="28">
        <v>0</v>
      </c>
      <c r="N200" s="28">
        <v>0</v>
      </c>
      <c r="O200" s="16">
        <v>33</v>
      </c>
      <c r="P200" s="28">
        <v>0</v>
      </c>
      <c r="Q200" s="16">
        <v>84</v>
      </c>
      <c r="R200" s="28">
        <v>0</v>
      </c>
      <c r="S200" s="28">
        <v>0</v>
      </c>
      <c r="T200" s="29">
        <v>0</v>
      </c>
      <c r="U200" s="29">
        <v>0</v>
      </c>
      <c r="V200" s="29">
        <v>0</v>
      </c>
      <c r="W200" s="20">
        <v>0.25266666666666665</v>
      </c>
      <c r="X200" s="28">
        <v>0</v>
      </c>
      <c r="Y200" s="28">
        <v>0</v>
      </c>
      <c r="Z200" s="28">
        <v>0</v>
      </c>
      <c r="AA200" s="28">
        <v>0</v>
      </c>
      <c r="AB200" s="28">
        <v>0</v>
      </c>
      <c r="AC200" s="28">
        <v>0</v>
      </c>
      <c r="AD200" s="20">
        <v>0.20213333333333333</v>
      </c>
      <c r="AE200" s="29">
        <v>0</v>
      </c>
      <c r="AF200" s="20">
        <v>0.20213333333333333</v>
      </c>
      <c r="AG200" s="29">
        <v>0</v>
      </c>
      <c r="AH200" s="29">
        <v>0</v>
      </c>
      <c r="BM200" t="s">
        <v>1947</v>
      </c>
    </row>
    <row r="201" spans="2:65" ht="14.25" x14ac:dyDescent="0.2">
      <c r="B201" s="16">
        <v>199</v>
      </c>
      <c r="C201" s="16"/>
      <c r="D201" s="16" t="s">
        <v>466</v>
      </c>
      <c r="E201" s="16" t="str">
        <f t="shared" si="11"/>
        <v>s</v>
      </c>
      <c r="F201" s="16">
        <f t="shared" si="13"/>
        <v>6</v>
      </c>
      <c r="G201" s="19" t="s">
        <v>26</v>
      </c>
      <c r="H201" s="3" t="s">
        <v>33</v>
      </c>
      <c r="I201" s="3">
        <f t="shared" si="12"/>
        <v>7</v>
      </c>
      <c r="J201" s="16">
        <v>5</v>
      </c>
      <c r="K201" s="16">
        <v>7</v>
      </c>
      <c r="L201" s="16">
        <f>[1]武器表!$I201</f>
        <v>124</v>
      </c>
      <c r="M201" s="28">
        <v>0</v>
      </c>
      <c r="N201" s="28">
        <v>0</v>
      </c>
      <c r="O201" s="28">
        <v>0</v>
      </c>
      <c r="P201" s="28">
        <v>0</v>
      </c>
      <c r="Q201" s="16">
        <v>99</v>
      </c>
      <c r="R201" s="28">
        <v>0</v>
      </c>
      <c r="S201" s="16">
        <v>27</v>
      </c>
      <c r="T201" s="20">
        <v>0.13500000000000001</v>
      </c>
      <c r="U201" s="29">
        <v>0</v>
      </c>
      <c r="V201" s="20">
        <v>4.4999999999999998E-2</v>
      </c>
      <c r="W201" s="20">
        <v>0.29533333333333334</v>
      </c>
      <c r="X201" s="28">
        <v>0</v>
      </c>
      <c r="Y201" s="28">
        <v>0</v>
      </c>
      <c r="Z201" s="28">
        <v>0</v>
      </c>
      <c r="AA201" s="28">
        <v>0</v>
      </c>
      <c r="AB201" s="28">
        <v>0</v>
      </c>
      <c r="AC201" s="28">
        <v>0</v>
      </c>
      <c r="AD201" s="20">
        <v>0.23626666666666668</v>
      </c>
      <c r="AE201" s="29">
        <v>0</v>
      </c>
      <c r="AF201" s="29">
        <v>0</v>
      </c>
      <c r="AG201" s="29">
        <v>0</v>
      </c>
      <c r="AH201" s="29">
        <v>0</v>
      </c>
      <c r="BM201" t="s">
        <v>1948</v>
      </c>
    </row>
    <row r="202" spans="2:65" ht="14.25" x14ac:dyDescent="0.2">
      <c r="B202" s="16">
        <v>200</v>
      </c>
      <c r="C202" s="16"/>
      <c r="D202" s="16" t="s">
        <v>467</v>
      </c>
      <c r="E202" s="16" t="str">
        <f t="shared" si="11"/>
        <v>s</v>
      </c>
      <c r="F202" s="16">
        <f t="shared" si="13"/>
        <v>6</v>
      </c>
      <c r="G202" s="19" t="s">
        <v>26</v>
      </c>
      <c r="H202" s="3" t="s">
        <v>33</v>
      </c>
      <c r="I202" s="3">
        <f t="shared" si="12"/>
        <v>7</v>
      </c>
      <c r="J202" s="16">
        <v>5</v>
      </c>
      <c r="K202" s="16">
        <v>8</v>
      </c>
      <c r="L202" s="16">
        <f>[1]武器表!$I202</f>
        <v>141</v>
      </c>
      <c r="M202" s="28">
        <v>0</v>
      </c>
      <c r="N202" s="28">
        <v>0</v>
      </c>
      <c r="O202" s="28">
        <v>0</v>
      </c>
      <c r="P202" s="28">
        <v>0</v>
      </c>
      <c r="Q202" s="28">
        <v>0</v>
      </c>
      <c r="R202" s="28">
        <v>0</v>
      </c>
      <c r="S202" s="16">
        <v>31</v>
      </c>
      <c r="T202" s="29">
        <v>0</v>
      </c>
      <c r="U202" s="29">
        <v>0</v>
      </c>
      <c r="V202" s="20">
        <v>5.1666666666666666E-2</v>
      </c>
      <c r="W202" s="20">
        <v>0.33666666666666667</v>
      </c>
      <c r="X202" s="28">
        <v>0</v>
      </c>
      <c r="Y202" s="28">
        <v>0</v>
      </c>
      <c r="Z202" s="28">
        <v>0</v>
      </c>
      <c r="AA202" s="28">
        <v>0</v>
      </c>
      <c r="AB202" s="28">
        <v>0</v>
      </c>
      <c r="AC202" s="28">
        <v>0</v>
      </c>
      <c r="AD202" s="20">
        <v>0.26933333333333337</v>
      </c>
      <c r="AE202" s="20">
        <v>0.26933333333333337</v>
      </c>
      <c r="AF202" s="20">
        <v>0.26933333333333337</v>
      </c>
      <c r="AG202" s="29">
        <v>0</v>
      </c>
      <c r="AH202" s="29">
        <v>0</v>
      </c>
      <c r="BM202" t="s">
        <v>1949</v>
      </c>
    </row>
    <row r="203" spans="2:65" ht="14.25" x14ac:dyDescent="0.2">
      <c r="B203" s="16">
        <v>201</v>
      </c>
      <c r="C203" s="16"/>
      <c r="D203" s="16" t="s">
        <v>468</v>
      </c>
      <c r="E203" s="16" t="str">
        <f t="shared" si="11"/>
        <v>a</v>
      </c>
      <c r="F203" s="16">
        <f t="shared" si="13"/>
        <v>2</v>
      </c>
      <c r="G203" s="19" t="s">
        <v>26</v>
      </c>
      <c r="H203" s="3" t="s">
        <v>33</v>
      </c>
      <c r="I203" s="3">
        <f t="shared" si="12"/>
        <v>7</v>
      </c>
      <c r="J203" s="16">
        <v>5</v>
      </c>
      <c r="K203" s="16">
        <v>1</v>
      </c>
      <c r="L203" s="16">
        <f>[1]武器表!$I203</f>
        <v>16</v>
      </c>
      <c r="M203" s="28">
        <v>0</v>
      </c>
      <c r="N203" s="28">
        <v>0</v>
      </c>
      <c r="O203" s="28">
        <v>0</v>
      </c>
      <c r="P203" s="28">
        <v>0</v>
      </c>
      <c r="Q203" s="28">
        <v>0</v>
      </c>
      <c r="R203" s="28">
        <v>0</v>
      </c>
      <c r="S203" s="28">
        <v>0</v>
      </c>
      <c r="T203" s="29">
        <v>0</v>
      </c>
      <c r="U203" s="20">
        <v>0.01</v>
      </c>
      <c r="V203" s="29">
        <v>0</v>
      </c>
      <c r="W203" s="20">
        <v>0.08</v>
      </c>
      <c r="X203" s="28">
        <v>0</v>
      </c>
      <c r="Y203" s="28">
        <v>0</v>
      </c>
      <c r="Z203" s="28">
        <v>0</v>
      </c>
      <c r="AA203" s="28">
        <v>0</v>
      </c>
      <c r="AB203" s="28">
        <v>0</v>
      </c>
      <c r="AC203" s="28">
        <v>0</v>
      </c>
      <c r="AD203" s="29">
        <v>0</v>
      </c>
      <c r="AE203" s="29">
        <v>0</v>
      </c>
      <c r="AF203" s="29">
        <v>0</v>
      </c>
      <c r="AG203" s="29">
        <v>0</v>
      </c>
      <c r="AH203" s="29">
        <v>0</v>
      </c>
      <c r="BM203" t="s">
        <v>1950</v>
      </c>
    </row>
    <row r="204" spans="2:65" ht="14.25" x14ac:dyDescent="0.2">
      <c r="B204" s="16">
        <v>202</v>
      </c>
      <c r="C204" s="16"/>
      <c r="D204" s="16" t="s">
        <v>469</v>
      </c>
      <c r="E204" s="16" t="str">
        <f t="shared" si="11"/>
        <v>a</v>
      </c>
      <c r="F204" s="16">
        <f t="shared" si="13"/>
        <v>2</v>
      </c>
      <c r="G204" s="19" t="s">
        <v>26</v>
      </c>
      <c r="H204" s="3" t="s">
        <v>33</v>
      </c>
      <c r="I204" s="3">
        <f t="shared" si="12"/>
        <v>7</v>
      </c>
      <c r="J204" s="16">
        <v>5</v>
      </c>
      <c r="K204" s="16">
        <v>2</v>
      </c>
      <c r="L204" s="16">
        <f>[1]武器表!$I204</f>
        <v>31</v>
      </c>
      <c r="M204" s="28">
        <v>0</v>
      </c>
      <c r="N204" s="28">
        <v>0</v>
      </c>
      <c r="O204" s="28">
        <v>0</v>
      </c>
      <c r="P204" s="28">
        <v>0</v>
      </c>
      <c r="Q204" s="28">
        <v>0</v>
      </c>
      <c r="R204" s="28">
        <v>0</v>
      </c>
      <c r="S204" s="28">
        <v>0</v>
      </c>
      <c r="T204" s="29">
        <v>0</v>
      </c>
      <c r="U204" s="29">
        <v>0</v>
      </c>
      <c r="V204" s="29">
        <v>0</v>
      </c>
      <c r="W204" s="20">
        <v>0.08</v>
      </c>
      <c r="X204" s="28">
        <v>0</v>
      </c>
      <c r="Y204" s="28">
        <v>0</v>
      </c>
      <c r="Z204" s="28">
        <v>0</v>
      </c>
      <c r="AA204" s="28">
        <v>0</v>
      </c>
      <c r="AB204" s="28">
        <v>0</v>
      </c>
      <c r="AC204" s="28">
        <v>0</v>
      </c>
      <c r="AD204" s="29">
        <v>0</v>
      </c>
      <c r="AE204" s="29">
        <v>0</v>
      </c>
      <c r="AF204" s="29">
        <v>0</v>
      </c>
      <c r="AG204" s="20">
        <v>6.4000000000000001E-2</v>
      </c>
      <c r="AH204" s="29">
        <v>0</v>
      </c>
      <c r="BM204" t="s">
        <v>1951</v>
      </c>
    </row>
    <row r="205" spans="2:65" ht="14.25" x14ac:dyDescent="0.2">
      <c r="B205" s="16">
        <v>203</v>
      </c>
      <c r="C205" s="16"/>
      <c r="D205" s="16" t="s">
        <v>235</v>
      </c>
      <c r="E205" s="16" t="str">
        <f t="shared" si="11"/>
        <v>a</v>
      </c>
      <c r="F205" s="16">
        <f t="shared" si="13"/>
        <v>2</v>
      </c>
      <c r="G205" s="19" t="s">
        <v>26</v>
      </c>
      <c r="H205" s="3" t="s">
        <v>33</v>
      </c>
      <c r="I205" s="3">
        <f t="shared" si="12"/>
        <v>7</v>
      </c>
      <c r="J205" s="16">
        <v>5</v>
      </c>
      <c r="K205" s="16">
        <v>3</v>
      </c>
      <c r="L205" s="16">
        <f>[1]武器表!$I205</f>
        <v>47</v>
      </c>
      <c r="M205" s="28">
        <v>0</v>
      </c>
      <c r="N205" s="28">
        <v>0</v>
      </c>
      <c r="O205" s="16">
        <v>12</v>
      </c>
      <c r="P205" s="28">
        <v>0</v>
      </c>
      <c r="Q205" s="16">
        <v>32</v>
      </c>
      <c r="R205" s="28">
        <v>0</v>
      </c>
      <c r="S205" s="28">
        <v>0</v>
      </c>
      <c r="T205" s="29">
        <v>0</v>
      </c>
      <c r="U205" s="29">
        <v>0</v>
      </c>
      <c r="V205" s="29">
        <v>0</v>
      </c>
      <c r="W205" s="29">
        <v>0</v>
      </c>
      <c r="X205" s="28">
        <v>0</v>
      </c>
      <c r="Y205" s="28">
        <v>0</v>
      </c>
      <c r="Z205" s="28">
        <v>0</v>
      </c>
      <c r="AA205" s="28">
        <v>0</v>
      </c>
      <c r="AB205" s="28">
        <v>0</v>
      </c>
      <c r="AC205" s="28">
        <v>0</v>
      </c>
      <c r="AD205" s="29">
        <v>0</v>
      </c>
      <c r="AE205" s="29">
        <v>0</v>
      </c>
      <c r="AF205" s="29">
        <v>0</v>
      </c>
      <c r="AG205" s="29">
        <v>0</v>
      </c>
      <c r="AH205" s="29">
        <v>0</v>
      </c>
      <c r="BM205" t="s">
        <v>1952</v>
      </c>
    </row>
    <row r="206" spans="2:65" ht="14.25" x14ac:dyDescent="0.2">
      <c r="B206" s="16">
        <v>204</v>
      </c>
      <c r="C206" s="16"/>
      <c r="D206" s="16" t="s">
        <v>360</v>
      </c>
      <c r="E206" s="16" t="str">
        <f t="shared" si="11"/>
        <v>a</v>
      </c>
      <c r="F206" s="16">
        <f t="shared" si="13"/>
        <v>3</v>
      </c>
      <c r="G206" s="19" t="s">
        <v>26</v>
      </c>
      <c r="H206" s="3" t="s">
        <v>33</v>
      </c>
      <c r="I206" s="3">
        <f t="shared" si="12"/>
        <v>7</v>
      </c>
      <c r="J206" s="16">
        <v>5</v>
      </c>
      <c r="K206" s="16">
        <v>4</v>
      </c>
      <c r="L206" s="16">
        <f>[1]武器表!$I206</f>
        <v>63</v>
      </c>
      <c r="M206" s="28">
        <v>0</v>
      </c>
      <c r="N206" s="28">
        <v>0</v>
      </c>
      <c r="O206" s="28">
        <v>0</v>
      </c>
      <c r="P206" s="28">
        <v>0</v>
      </c>
      <c r="Q206" s="28">
        <v>0</v>
      </c>
      <c r="R206" s="28">
        <v>0</v>
      </c>
      <c r="S206" s="28">
        <v>0</v>
      </c>
      <c r="T206" s="29">
        <v>0</v>
      </c>
      <c r="U206" s="29">
        <v>0</v>
      </c>
      <c r="V206" s="20">
        <v>0.02</v>
      </c>
      <c r="W206" s="20">
        <v>0.13200000000000001</v>
      </c>
      <c r="X206" s="28">
        <v>0</v>
      </c>
      <c r="Y206" s="28">
        <v>0</v>
      </c>
      <c r="Z206" s="28">
        <v>0</v>
      </c>
      <c r="AA206" s="28">
        <v>0</v>
      </c>
      <c r="AB206" s="28">
        <v>0</v>
      </c>
      <c r="AC206" s="28">
        <v>0</v>
      </c>
      <c r="AD206" s="29">
        <v>0</v>
      </c>
      <c r="AE206" s="29">
        <v>0</v>
      </c>
      <c r="AF206" s="20">
        <v>0.10560000000000001</v>
      </c>
      <c r="AG206" s="29">
        <v>0</v>
      </c>
      <c r="AH206" s="29">
        <v>0</v>
      </c>
      <c r="BM206" t="s">
        <v>1953</v>
      </c>
    </row>
    <row r="207" spans="2:65" ht="14.25" x14ac:dyDescent="0.2">
      <c r="B207" s="16">
        <v>205</v>
      </c>
      <c r="C207" s="16"/>
      <c r="D207" s="16" t="s">
        <v>470</v>
      </c>
      <c r="E207" s="16" t="str">
        <f t="shared" si="11"/>
        <v>a</v>
      </c>
      <c r="F207" s="16">
        <f t="shared" si="13"/>
        <v>3</v>
      </c>
      <c r="G207" s="19" t="s">
        <v>26</v>
      </c>
      <c r="H207" s="3" t="s">
        <v>33</v>
      </c>
      <c r="I207" s="3">
        <f t="shared" si="12"/>
        <v>7</v>
      </c>
      <c r="J207" s="16">
        <v>5</v>
      </c>
      <c r="K207" s="16">
        <v>5</v>
      </c>
      <c r="L207" s="16">
        <f>[1]武器表!$I207</f>
        <v>78</v>
      </c>
      <c r="M207" s="28">
        <v>0</v>
      </c>
      <c r="N207" s="28">
        <v>0</v>
      </c>
      <c r="O207" s="28">
        <v>0</v>
      </c>
      <c r="P207" s="28">
        <v>0</v>
      </c>
      <c r="Q207" s="28">
        <v>0</v>
      </c>
      <c r="R207" s="28">
        <v>0</v>
      </c>
      <c r="S207" s="16">
        <v>14</v>
      </c>
      <c r="T207" s="29">
        <v>0</v>
      </c>
      <c r="U207" s="20">
        <v>4.4999999999999998E-2</v>
      </c>
      <c r="V207" s="29">
        <v>0</v>
      </c>
      <c r="W207" s="29">
        <v>0</v>
      </c>
      <c r="X207" s="28">
        <v>0</v>
      </c>
      <c r="Y207" s="28">
        <v>0</v>
      </c>
      <c r="Z207" s="28">
        <v>0</v>
      </c>
      <c r="AA207" s="28">
        <v>0</v>
      </c>
      <c r="AB207" s="28">
        <v>0</v>
      </c>
      <c r="AC207" s="28">
        <v>0</v>
      </c>
      <c r="AD207" s="29">
        <v>0</v>
      </c>
      <c r="AE207" s="20">
        <v>0.1322666666666667</v>
      </c>
      <c r="AF207" s="29">
        <v>0</v>
      </c>
      <c r="AG207" s="29">
        <v>0</v>
      </c>
      <c r="AH207" s="29">
        <v>0</v>
      </c>
      <c r="BM207" t="s">
        <v>1954</v>
      </c>
    </row>
    <row r="208" spans="2:65" ht="14.25" x14ac:dyDescent="0.2">
      <c r="B208" s="16">
        <v>206</v>
      </c>
      <c r="C208" s="16"/>
      <c r="D208" s="16" t="s">
        <v>207</v>
      </c>
      <c r="E208" s="16" t="str">
        <f t="shared" si="11"/>
        <v>a</v>
      </c>
      <c r="F208" s="16">
        <f t="shared" si="13"/>
        <v>3</v>
      </c>
      <c r="G208" s="19" t="s">
        <v>26</v>
      </c>
      <c r="H208" s="3" t="s">
        <v>33</v>
      </c>
      <c r="I208" s="3">
        <f t="shared" si="12"/>
        <v>7</v>
      </c>
      <c r="J208" s="16">
        <v>5</v>
      </c>
      <c r="K208" s="16">
        <v>6</v>
      </c>
      <c r="L208" s="16">
        <f>[1]武器表!$I208</f>
        <v>94</v>
      </c>
      <c r="M208" s="28">
        <v>0</v>
      </c>
      <c r="N208" s="28">
        <v>0</v>
      </c>
      <c r="O208" s="28">
        <v>0</v>
      </c>
      <c r="P208" s="28">
        <v>0</v>
      </c>
      <c r="Q208" s="16">
        <v>63</v>
      </c>
      <c r="R208" s="28">
        <v>0</v>
      </c>
      <c r="S208" s="28">
        <v>0</v>
      </c>
      <c r="T208" s="29">
        <v>0</v>
      </c>
      <c r="U208" s="29">
        <v>0</v>
      </c>
      <c r="V208" s="29">
        <v>0</v>
      </c>
      <c r="W208" s="20">
        <v>0.19866666666666666</v>
      </c>
      <c r="X208" s="28">
        <v>0</v>
      </c>
      <c r="Y208" s="28">
        <v>0</v>
      </c>
      <c r="Z208" s="28">
        <v>0</v>
      </c>
      <c r="AA208" s="28">
        <v>0</v>
      </c>
      <c r="AB208" s="28">
        <v>0</v>
      </c>
      <c r="AC208" s="28">
        <v>0</v>
      </c>
      <c r="AD208" s="29">
        <v>0</v>
      </c>
      <c r="AE208" s="29">
        <v>0</v>
      </c>
      <c r="AF208" s="20">
        <v>0.15893333333333334</v>
      </c>
      <c r="AG208" s="29">
        <v>0</v>
      </c>
      <c r="AH208" s="29">
        <v>0</v>
      </c>
      <c r="BM208" t="s">
        <v>1955</v>
      </c>
    </row>
    <row r="209" spans="2:65" ht="14.25" x14ac:dyDescent="0.2">
      <c r="B209" s="16">
        <v>207</v>
      </c>
      <c r="C209" s="16"/>
      <c r="D209" s="16" t="s">
        <v>471</v>
      </c>
      <c r="E209" s="16" t="str">
        <f t="shared" si="11"/>
        <v>a</v>
      </c>
      <c r="F209" s="16">
        <f t="shared" si="13"/>
        <v>4</v>
      </c>
      <c r="G209" s="19" t="s">
        <v>26</v>
      </c>
      <c r="H209" s="3" t="s">
        <v>33</v>
      </c>
      <c r="I209" s="3">
        <f t="shared" si="12"/>
        <v>7</v>
      </c>
      <c r="J209" s="16">
        <v>5</v>
      </c>
      <c r="K209" s="16">
        <v>7</v>
      </c>
      <c r="L209" s="16">
        <f>[1]武器表!$I209</f>
        <v>109</v>
      </c>
      <c r="M209" s="28">
        <v>0</v>
      </c>
      <c r="N209" s="28">
        <v>0</v>
      </c>
      <c r="O209" s="28">
        <v>0</v>
      </c>
      <c r="P209" s="28">
        <v>0</v>
      </c>
      <c r="Q209" s="28">
        <v>0</v>
      </c>
      <c r="R209" s="28">
        <v>0</v>
      </c>
      <c r="S209" s="16">
        <v>20</v>
      </c>
      <c r="T209" s="29">
        <v>0</v>
      </c>
      <c r="U209" s="20">
        <v>6.25E-2</v>
      </c>
      <c r="V209" s="29">
        <v>0</v>
      </c>
      <c r="W209" s="20">
        <v>0.23199999999999998</v>
      </c>
      <c r="X209" s="28">
        <v>0</v>
      </c>
      <c r="Y209" s="28">
        <v>0</v>
      </c>
      <c r="Z209" s="28">
        <v>0</v>
      </c>
      <c r="AA209" s="28">
        <v>0</v>
      </c>
      <c r="AB209" s="28">
        <v>0</v>
      </c>
      <c r="AC209" s="28">
        <v>0</v>
      </c>
      <c r="AD209" s="20">
        <v>0.18559999999999999</v>
      </c>
      <c r="AE209" s="29">
        <v>0</v>
      </c>
      <c r="AF209" s="29">
        <v>0</v>
      </c>
      <c r="AG209" s="29">
        <v>0</v>
      </c>
      <c r="AH209" s="29">
        <v>0</v>
      </c>
      <c r="BM209" t="s">
        <v>1956</v>
      </c>
    </row>
    <row r="210" spans="2:65" ht="14.25" x14ac:dyDescent="0.2">
      <c r="B210" s="16">
        <v>208</v>
      </c>
      <c r="C210" s="16"/>
      <c r="D210" s="16" t="s">
        <v>357</v>
      </c>
      <c r="E210" s="16" t="str">
        <f t="shared" si="11"/>
        <v>a</v>
      </c>
      <c r="F210" s="16">
        <f t="shared" si="13"/>
        <v>4</v>
      </c>
      <c r="G210" s="19" t="s">
        <v>26</v>
      </c>
      <c r="H210" s="3" t="s">
        <v>33</v>
      </c>
      <c r="I210" s="3">
        <f t="shared" si="12"/>
        <v>7</v>
      </c>
      <c r="J210" s="16">
        <v>5</v>
      </c>
      <c r="K210" s="16">
        <v>8</v>
      </c>
      <c r="L210" s="16">
        <f>[1]武器表!$I210</f>
        <v>125</v>
      </c>
      <c r="M210" s="28">
        <v>0</v>
      </c>
      <c r="N210" s="28">
        <v>0</v>
      </c>
      <c r="O210" s="28">
        <v>0</v>
      </c>
      <c r="P210" s="28">
        <v>0</v>
      </c>
      <c r="Q210" s="16">
        <v>84</v>
      </c>
      <c r="R210" s="28">
        <v>0</v>
      </c>
      <c r="S210" s="16">
        <v>23</v>
      </c>
      <c r="T210" s="29">
        <v>0</v>
      </c>
      <c r="U210" s="29">
        <v>0</v>
      </c>
      <c r="V210" s="29">
        <v>0</v>
      </c>
      <c r="W210" s="20">
        <v>0.26533333333333337</v>
      </c>
      <c r="X210" s="28">
        <v>0</v>
      </c>
      <c r="Y210" s="28">
        <v>0</v>
      </c>
      <c r="Z210" s="28">
        <v>0</v>
      </c>
      <c r="AA210" s="28">
        <v>0</v>
      </c>
      <c r="AB210" s="28">
        <v>0</v>
      </c>
      <c r="AC210" s="28">
        <v>0</v>
      </c>
      <c r="AD210" s="29">
        <v>0</v>
      </c>
      <c r="AE210" s="29">
        <v>0</v>
      </c>
      <c r="AF210" s="29">
        <v>0</v>
      </c>
      <c r="AG210" s="29">
        <v>0</v>
      </c>
      <c r="AH210" s="20">
        <v>0.21226666666666671</v>
      </c>
      <c r="BM210" t="s">
        <v>1957</v>
      </c>
    </row>
    <row r="211" spans="2:65" ht="14.25" x14ac:dyDescent="0.2">
      <c r="B211" s="16">
        <v>209</v>
      </c>
      <c r="C211" s="16"/>
      <c r="D211" s="16" t="s">
        <v>210</v>
      </c>
      <c r="E211" s="16" t="str">
        <f t="shared" si="11"/>
        <v>b</v>
      </c>
      <c r="F211" s="16">
        <f t="shared" si="13"/>
        <v>1</v>
      </c>
      <c r="G211" s="19" t="s">
        <v>26</v>
      </c>
      <c r="H211" s="3" t="s">
        <v>33</v>
      </c>
      <c r="I211" s="3">
        <f t="shared" si="12"/>
        <v>7</v>
      </c>
      <c r="J211" s="16">
        <v>5</v>
      </c>
      <c r="K211" s="16">
        <v>1</v>
      </c>
      <c r="L211" s="16">
        <f>[1]武器表!$I211</f>
        <v>17</v>
      </c>
      <c r="M211" s="28">
        <v>0</v>
      </c>
      <c r="N211" s="28">
        <v>0</v>
      </c>
      <c r="O211" s="28">
        <v>0</v>
      </c>
      <c r="P211" s="28">
        <v>0</v>
      </c>
      <c r="Q211" s="28">
        <v>0</v>
      </c>
      <c r="R211" s="28">
        <v>0</v>
      </c>
      <c r="S211" s="28">
        <v>0</v>
      </c>
      <c r="T211" s="29">
        <v>0</v>
      </c>
      <c r="U211" s="29">
        <v>0</v>
      </c>
      <c r="V211" s="29">
        <v>0</v>
      </c>
      <c r="W211" s="20">
        <v>0.08</v>
      </c>
      <c r="X211" s="28">
        <v>0</v>
      </c>
      <c r="Y211" s="28">
        <v>0</v>
      </c>
      <c r="Z211" s="28">
        <v>0</v>
      </c>
      <c r="AA211" s="28">
        <v>0</v>
      </c>
      <c r="AB211" s="28">
        <v>0</v>
      </c>
      <c r="AC211" s="28">
        <v>0</v>
      </c>
      <c r="AD211" s="29">
        <v>0</v>
      </c>
      <c r="AE211" s="29">
        <v>0</v>
      </c>
      <c r="AF211" s="29">
        <v>0</v>
      </c>
      <c r="AG211" s="29">
        <v>0</v>
      </c>
      <c r="AH211" s="29">
        <v>0</v>
      </c>
      <c r="BM211" t="s">
        <v>1958</v>
      </c>
    </row>
    <row r="212" spans="2:65" ht="14.25" x14ac:dyDescent="0.2">
      <c r="B212" s="16">
        <v>210</v>
      </c>
      <c r="C212" s="16"/>
      <c r="D212" s="16" t="s">
        <v>472</v>
      </c>
      <c r="E212" s="16" t="str">
        <f t="shared" si="11"/>
        <v>b</v>
      </c>
      <c r="F212" s="16">
        <f t="shared" si="13"/>
        <v>1</v>
      </c>
      <c r="G212" s="19" t="s">
        <v>26</v>
      </c>
      <c r="H212" s="3" t="s">
        <v>33</v>
      </c>
      <c r="I212" s="3">
        <f t="shared" si="12"/>
        <v>7</v>
      </c>
      <c r="J212" s="16">
        <v>5</v>
      </c>
      <c r="K212" s="16">
        <v>2</v>
      </c>
      <c r="L212" s="16">
        <f>[1]武器表!$I212</f>
        <v>34</v>
      </c>
      <c r="M212" s="28">
        <v>0</v>
      </c>
      <c r="N212" s="28">
        <v>0</v>
      </c>
      <c r="O212" s="28">
        <v>0</v>
      </c>
      <c r="P212" s="28">
        <v>0</v>
      </c>
      <c r="Q212" s="28">
        <v>0</v>
      </c>
      <c r="R212" s="28">
        <v>0</v>
      </c>
      <c r="S212" s="28">
        <v>0</v>
      </c>
      <c r="T212" s="20">
        <v>0.01</v>
      </c>
      <c r="U212" s="29">
        <v>0</v>
      </c>
      <c r="V212" s="29">
        <v>0</v>
      </c>
      <c r="W212" s="29">
        <v>0</v>
      </c>
      <c r="X212" s="28">
        <v>0</v>
      </c>
      <c r="Y212" s="28">
        <v>0</v>
      </c>
      <c r="Z212" s="28">
        <v>0</v>
      </c>
      <c r="AA212" s="28">
        <v>0</v>
      </c>
      <c r="AB212" s="28">
        <v>0</v>
      </c>
      <c r="AC212" s="28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BM212" t="s">
        <v>1959</v>
      </c>
    </row>
    <row r="213" spans="2:65" ht="14.25" x14ac:dyDescent="0.2">
      <c r="B213" s="16">
        <v>211</v>
      </c>
      <c r="C213" s="16"/>
      <c r="D213" s="16" t="s">
        <v>473</v>
      </c>
      <c r="E213" s="16" t="str">
        <f t="shared" si="11"/>
        <v>b</v>
      </c>
      <c r="F213" s="16">
        <f t="shared" si="13"/>
        <v>1</v>
      </c>
      <c r="G213" s="19" t="s">
        <v>26</v>
      </c>
      <c r="H213" s="3" t="s">
        <v>33</v>
      </c>
      <c r="I213" s="3">
        <f t="shared" si="12"/>
        <v>7</v>
      </c>
      <c r="J213" s="16">
        <v>5</v>
      </c>
      <c r="K213" s="16">
        <v>3</v>
      </c>
      <c r="L213" s="16">
        <f>[1]武器表!$I213</f>
        <v>51</v>
      </c>
      <c r="M213" s="28">
        <v>0</v>
      </c>
      <c r="N213" s="28">
        <v>0</v>
      </c>
      <c r="O213" s="28">
        <v>0</v>
      </c>
      <c r="P213" s="28">
        <v>0</v>
      </c>
      <c r="Q213" s="16">
        <v>13</v>
      </c>
      <c r="R213" s="28">
        <v>0</v>
      </c>
      <c r="S213" s="28">
        <v>0</v>
      </c>
      <c r="T213" s="29">
        <v>0</v>
      </c>
      <c r="U213" s="29">
        <v>0</v>
      </c>
      <c r="V213" s="29">
        <v>0</v>
      </c>
      <c r="W213" s="29">
        <v>0</v>
      </c>
      <c r="X213" s="28">
        <v>0</v>
      </c>
      <c r="Y213" s="28">
        <v>0</v>
      </c>
      <c r="Z213" s="28">
        <v>0</v>
      </c>
      <c r="AA213" s="28">
        <v>0</v>
      </c>
      <c r="AB213" s="28">
        <v>0</v>
      </c>
      <c r="AC213" s="28">
        <v>0</v>
      </c>
      <c r="AD213" s="29">
        <v>0</v>
      </c>
      <c r="AE213" s="29">
        <v>0</v>
      </c>
      <c r="AF213" s="29">
        <v>0</v>
      </c>
      <c r="AG213" s="29">
        <v>0</v>
      </c>
      <c r="AH213" s="29">
        <v>0</v>
      </c>
      <c r="BM213" t="s">
        <v>1960</v>
      </c>
    </row>
    <row r="214" spans="2:65" ht="14.25" x14ac:dyDescent="0.2">
      <c r="B214" s="16">
        <v>212</v>
      </c>
      <c r="C214" s="16"/>
      <c r="D214" s="16" t="s">
        <v>474</v>
      </c>
      <c r="E214" s="16" t="str">
        <f t="shared" si="11"/>
        <v>b</v>
      </c>
      <c r="F214" s="16">
        <f t="shared" si="13"/>
        <v>1</v>
      </c>
      <c r="G214" s="19" t="s">
        <v>26</v>
      </c>
      <c r="H214" s="3" t="s">
        <v>33</v>
      </c>
      <c r="I214" s="3">
        <f t="shared" si="12"/>
        <v>7</v>
      </c>
      <c r="J214" s="16">
        <v>5</v>
      </c>
      <c r="K214" s="16">
        <v>4</v>
      </c>
      <c r="L214" s="16">
        <f>[1]武器表!$I214</f>
        <v>68</v>
      </c>
      <c r="M214" s="28">
        <v>0</v>
      </c>
      <c r="N214" s="28">
        <v>0</v>
      </c>
      <c r="O214" s="28">
        <v>0</v>
      </c>
      <c r="P214" s="28">
        <v>0</v>
      </c>
      <c r="Q214" s="28">
        <v>0</v>
      </c>
      <c r="R214" s="28">
        <v>0</v>
      </c>
      <c r="S214" s="28">
        <v>0</v>
      </c>
      <c r="T214" s="29">
        <v>0</v>
      </c>
      <c r="U214" s="29">
        <v>0</v>
      </c>
      <c r="V214" s="20">
        <v>8.3333333333333332E-3</v>
      </c>
      <c r="W214" s="29">
        <v>0</v>
      </c>
      <c r="X214" s="28">
        <v>0</v>
      </c>
      <c r="Y214" s="28">
        <v>0</v>
      </c>
      <c r="Z214" s="28">
        <v>0</v>
      </c>
      <c r="AA214" s="28">
        <v>0</v>
      </c>
      <c r="AB214" s="28">
        <v>0</v>
      </c>
      <c r="AC214" s="28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BM214" t="s">
        <v>1961</v>
      </c>
    </row>
    <row r="215" spans="2:65" ht="14.25" x14ac:dyDescent="0.2">
      <c r="B215" s="16">
        <v>213</v>
      </c>
      <c r="C215" s="16"/>
      <c r="D215" s="16" t="s">
        <v>475</v>
      </c>
      <c r="E215" s="16" t="str">
        <f t="shared" si="11"/>
        <v>b</v>
      </c>
      <c r="F215" s="16">
        <f t="shared" si="13"/>
        <v>2</v>
      </c>
      <c r="G215" s="19" t="s">
        <v>26</v>
      </c>
      <c r="H215" s="3" t="s">
        <v>33</v>
      </c>
      <c r="I215" s="3">
        <f t="shared" si="12"/>
        <v>7</v>
      </c>
      <c r="J215" s="16">
        <v>5</v>
      </c>
      <c r="K215" s="16">
        <v>5</v>
      </c>
      <c r="L215" s="16">
        <f>[1]武器表!$I215</f>
        <v>85</v>
      </c>
      <c r="M215" s="28">
        <v>0</v>
      </c>
      <c r="N215" s="28">
        <v>0</v>
      </c>
      <c r="O215" s="16">
        <v>9</v>
      </c>
      <c r="P215" s="28">
        <v>0</v>
      </c>
      <c r="Q215" s="28">
        <v>0</v>
      </c>
      <c r="R215" s="28">
        <v>0</v>
      </c>
      <c r="S215" s="28">
        <v>0</v>
      </c>
      <c r="T215" s="29">
        <v>0</v>
      </c>
      <c r="U215" s="29">
        <v>0</v>
      </c>
      <c r="V215" s="29">
        <v>0</v>
      </c>
      <c r="W215" s="29">
        <v>0</v>
      </c>
      <c r="X215" s="28">
        <v>0</v>
      </c>
      <c r="Y215" s="28">
        <v>0</v>
      </c>
      <c r="Z215" s="28">
        <v>0</v>
      </c>
      <c r="AA215" s="28">
        <v>0</v>
      </c>
      <c r="AB215" s="28">
        <v>0</v>
      </c>
      <c r="AC215" s="28">
        <v>0</v>
      </c>
      <c r="AD215" s="29">
        <v>0</v>
      </c>
      <c r="AE215" s="29">
        <v>0</v>
      </c>
      <c r="AF215" s="29">
        <v>0</v>
      </c>
      <c r="AG215" s="29">
        <v>0</v>
      </c>
      <c r="AH215" s="20">
        <v>8.373333333333334E-2</v>
      </c>
      <c r="BM215" t="s">
        <v>1962</v>
      </c>
    </row>
    <row r="216" spans="2:65" ht="14.25" x14ac:dyDescent="0.2">
      <c r="B216" s="16">
        <v>214</v>
      </c>
      <c r="C216" s="16"/>
      <c r="D216" s="16" t="s">
        <v>221</v>
      </c>
      <c r="E216" s="16" t="str">
        <f t="shared" si="11"/>
        <v>b</v>
      </c>
      <c r="F216" s="16">
        <f t="shared" si="13"/>
        <v>2</v>
      </c>
      <c r="G216" s="19" t="s">
        <v>26</v>
      </c>
      <c r="H216" s="3" t="s">
        <v>33</v>
      </c>
      <c r="I216" s="3">
        <f t="shared" si="12"/>
        <v>7</v>
      </c>
      <c r="J216" s="16">
        <v>5</v>
      </c>
      <c r="K216" s="16">
        <v>6</v>
      </c>
      <c r="L216" s="16">
        <f>[1]武器表!$I216</f>
        <v>102</v>
      </c>
      <c r="M216" s="28">
        <v>0</v>
      </c>
      <c r="N216" s="28">
        <v>0</v>
      </c>
      <c r="O216" s="28">
        <v>0</v>
      </c>
      <c r="P216" s="28">
        <v>0</v>
      </c>
      <c r="Q216" s="28">
        <v>0</v>
      </c>
      <c r="R216" s="16">
        <v>9</v>
      </c>
      <c r="S216" s="28">
        <v>0</v>
      </c>
      <c r="T216" s="29">
        <v>0</v>
      </c>
      <c r="U216" s="29">
        <v>0</v>
      </c>
      <c r="V216" s="29">
        <v>0</v>
      </c>
      <c r="W216" s="29">
        <v>0</v>
      </c>
      <c r="X216" s="28">
        <v>0</v>
      </c>
      <c r="Y216" s="28">
        <v>0</v>
      </c>
      <c r="Z216" s="28">
        <v>0</v>
      </c>
      <c r="AA216" s="28">
        <v>0</v>
      </c>
      <c r="AB216" s="28">
        <v>0</v>
      </c>
      <c r="AC216" s="28">
        <v>0</v>
      </c>
      <c r="AD216" s="29">
        <v>0</v>
      </c>
      <c r="AE216" s="29">
        <v>0</v>
      </c>
      <c r="AF216" s="29">
        <v>0</v>
      </c>
      <c r="AG216" s="20">
        <v>9.920000000000001E-2</v>
      </c>
      <c r="AH216" s="29">
        <v>0</v>
      </c>
      <c r="BM216" t="s">
        <v>1963</v>
      </c>
    </row>
    <row r="217" spans="2:65" ht="14.25" x14ac:dyDescent="0.2">
      <c r="B217" s="16">
        <v>215</v>
      </c>
      <c r="C217" s="16"/>
      <c r="D217" s="16" t="s">
        <v>476</v>
      </c>
      <c r="E217" s="16" t="str">
        <f t="shared" si="11"/>
        <v>b</v>
      </c>
      <c r="F217" s="16">
        <f t="shared" si="13"/>
        <v>2</v>
      </c>
      <c r="G217" s="19" t="s">
        <v>26</v>
      </c>
      <c r="H217" s="3" t="s">
        <v>33</v>
      </c>
      <c r="I217" s="3">
        <f t="shared" si="12"/>
        <v>7</v>
      </c>
      <c r="J217" s="16">
        <v>5</v>
      </c>
      <c r="K217" s="16">
        <v>7</v>
      </c>
      <c r="L217" s="16">
        <f>[1]武器表!$I217</f>
        <v>119</v>
      </c>
      <c r="M217" s="28">
        <v>0</v>
      </c>
      <c r="N217" s="28">
        <v>0</v>
      </c>
      <c r="O217" s="28">
        <v>0</v>
      </c>
      <c r="P217" s="28">
        <v>0</v>
      </c>
      <c r="Q217" s="28">
        <v>0</v>
      </c>
      <c r="R217" s="28">
        <v>0</v>
      </c>
      <c r="S217" s="16">
        <v>8</v>
      </c>
      <c r="T217" s="29">
        <v>0</v>
      </c>
      <c r="U217" s="29">
        <v>0</v>
      </c>
      <c r="V217" s="20">
        <v>1.3333333333333332E-2</v>
      </c>
      <c r="W217" s="29">
        <v>0</v>
      </c>
      <c r="X217" s="28">
        <v>0</v>
      </c>
      <c r="Y217" s="28">
        <v>0</v>
      </c>
      <c r="Z217" s="28">
        <v>0</v>
      </c>
      <c r="AA217" s="28">
        <v>0</v>
      </c>
      <c r="AB217" s="28">
        <v>0</v>
      </c>
      <c r="AC217" s="28">
        <v>0</v>
      </c>
      <c r="AD217" s="29">
        <v>0</v>
      </c>
      <c r="AE217" s="29">
        <v>0</v>
      </c>
      <c r="AF217" s="29">
        <v>0</v>
      </c>
      <c r="AG217" s="29">
        <v>0</v>
      </c>
      <c r="AH217" s="29">
        <v>0</v>
      </c>
      <c r="BM217" t="s">
        <v>1964</v>
      </c>
    </row>
    <row r="218" spans="2:65" ht="14.25" x14ac:dyDescent="0.2">
      <c r="B218" s="16">
        <v>216</v>
      </c>
      <c r="C218" s="16"/>
      <c r="D218" s="16" t="s">
        <v>477</v>
      </c>
      <c r="E218" s="16" t="str">
        <f t="shared" si="11"/>
        <v>b</v>
      </c>
      <c r="F218" s="16">
        <f t="shared" si="13"/>
        <v>2</v>
      </c>
      <c r="G218" s="19" t="s">
        <v>26</v>
      </c>
      <c r="H218" s="3" t="s">
        <v>33</v>
      </c>
      <c r="I218" s="3">
        <f t="shared" si="12"/>
        <v>7</v>
      </c>
      <c r="J218" s="16">
        <v>5</v>
      </c>
      <c r="K218" s="16">
        <v>8</v>
      </c>
      <c r="L218" s="16">
        <f>[1]武器表!$I218</f>
        <v>136</v>
      </c>
      <c r="M218" s="28">
        <v>0</v>
      </c>
      <c r="N218" s="28">
        <v>0</v>
      </c>
      <c r="O218" s="28">
        <v>0</v>
      </c>
      <c r="P218" s="28">
        <v>0</v>
      </c>
      <c r="Q218" s="28">
        <v>0</v>
      </c>
      <c r="R218" s="16">
        <v>12</v>
      </c>
      <c r="S218" s="28">
        <v>0</v>
      </c>
      <c r="T218" s="29">
        <v>0</v>
      </c>
      <c r="U218" s="29">
        <v>0</v>
      </c>
      <c r="V218" s="29">
        <v>0</v>
      </c>
      <c r="W218" s="29">
        <v>0</v>
      </c>
      <c r="X218" s="28">
        <v>0</v>
      </c>
      <c r="Y218" s="28">
        <v>0</v>
      </c>
      <c r="Z218" s="28">
        <v>0</v>
      </c>
      <c r="AA218" s="28">
        <v>0</v>
      </c>
      <c r="AB218" s="28">
        <v>0</v>
      </c>
      <c r="AC218" s="28">
        <v>0</v>
      </c>
      <c r="AD218" s="29">
        <v>0</v>
      </c>
      <c r="AE218" s="29">
        <v>0</v>
      </c>
      <c r="AF218" s="29">
        <v>0</v>
      </c>
      <c r="AG218" s="29">
        <v>0</v>
      </c>
      <c r="AH218" s="20">
        <v>0.13333333333333336</v>
      </c>
      <c r="BM218" t="s">
        <v>1965</v>
      </c>
    </row>
    <row r="219" spans="2:65" ht="14.25" x14ac:dyDescent="0.2">
      <c r="B219" s="16">
        <v>217</v>
      </c>
      <c r="C219" s="16"/>
      <c r="D219" s="16" t="s">
        <v>478</v>
      </c>
      <c r="E219" s="16" t="str">
        <f t="shared" si="11"/>
        <v>c</v>
      </c>
      <c r="F219" s="16">
        <f t="shared" si="13"/>
        <v>1</v>
      </c>
      <c r="G219" s="19" t="s">
        <v>26</v>
      </c>
      <c r="H219" s="3" t="s">
        <v>33</v>
      </c>
      <c r="I219" s="3">
        <f t="shared" si="12"/>
        <v>7</v>
      </c>
      <c r="J219" s="16">
        <v>5</v>
      </c>
      <c r="K219" s="16">
        <v>1</v>
      </c>
      <c r="L219" s="16">
        <f>[1]武器表!$I219</f>
        <v>19</v>
      </c>
      <c r="M219" s="28">
        <v>0</v>
      </c>
      <c r="N219" s="28">
        <v>0</v>
      </c>
      <c r="O219" s="28">
        <v>0</v>
      </c>
      <c r="P219" s="28">
        <v>0</v>
      </c>
      <c r="Q219" s="28">
        <v>0</v>
      </c>
      <c r="R219" s="28">
        <v>0</v>
      </c>
      <c r="S219" s="28">
        <v>0</v>
      </c>
      <c r="T219" s="29">
        <v>0</v>
      </c>
      <c r="U219" s="29">
        <v>0</v>
      </c>
      <c r="V219" s="29">
        <v>0</v>
      </c>
      <c r="W219" s="20">
        <v>0</v>
      </c>
      <c r="X219" s="28">
        <v>0</v>
      </c>
      <c r="Y219" s="28">
        <v>0</v>
      </c>
      <c r="Z219" s="28">
        <v>0</v>
      </c>
      <c r="AA219" s="28">
        <v>0</v>
      </c>
      <c r="AB219" s="28">
        <v>0</v>
      </c>
      <c r="AC219" s="28">
        <v>0</v>
      </c>
      <c r="AD219" s="29">
        <v>0</v>
      </c>
      <c r="AE219" s="29">
        <v>0</v>
      </c>
      <c r="AF219" s="29">
        <v>0</v>
      </c>
      <c r="AG219" s="29">
        <v>0</v>
      </c>
      <c r="AH219" s="29">
        <v>0</v>
      </c>
      <c r="BM219" t="s">
        <v>1966</v>
      </c>
    </row>
    <row r="220" spans="2:65" ht="14.25" x14ac:dyDescent="0.2">
      <c r="B220" s="16">
        <v>218</v>
      </c>
      <c r="C220" s="16"/>
      <c r="D220" s="16" t="s">
        <v>479</v>
      </c>
      <c r="E220" s="16" t="str">
        <f t="shared" si="11"/>
        <v>c</v>
      </c>
      <c r="F220" s="16">
        <f t="shared" si="13"/>
        <v>1</v>
      </c>
      <c r="G220" s="19" t="s">
        <v>26</v>
      </c>
      <c r="H220" s="3" t="s">
        <v>33</v>
      </c>
      <c r="I220" s="3">
        <f t="shared" si="12"/>
        <v>7</v>
      </c>
      <c r="J220" s="16">
        <v>5</v>
      </c>
      <c r="K220" s="16">
        <v>2</v>
      </c>
      <c r="L220" s="16">
        <f>[1]武器表!$I220</f>
        <v>39</v>
      </c>
      <c r="M220" s="28">
        <v>0</v>
      </c>
      <c r="N220" s="28">
        <v>0</v>
      </c>
      <c r="O220" s="28">
        <v>0</v>
      </c>
      <c r="P220" s="28">
        <v>0</v>
      </c>
      <c r="Q220" s="28">
        <v>0</v>
      </c>
      <c r="R220" s="28">
        <v>0</v>
      </c>
      <c r="S220" s="16">
        <v>0</v>
      </c>
      <c r="T220" s="29">
        <v>0</v>
      </c>
      <c r="U220" s="29">
        <v>0</v>
      </c>
      <c r="V220" s="29">
        <v>0</v>
      </c>
      <c r="W220" s="29">
        <v>0</v>
      </c>
      <c r="X220" s="28">
        <v>0</v>
      </c>
      <c r="Y220" s="28">
        <v>0</v>
      </c>
      <c r="Z220" s="28">
        <v>0</v>
      </c>
      <c r="AA220" s="28">
        <v>0</v>
      </c>
      <c r="AB220" s="28">
        <v>0</v>
      </c>
      <c r="AC220" s="28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BM220" t="s">
        <v>1967</v>
      </c>
    </row>
    <row r="221" spans="2:65" ht="14.25" x14ac:dyDescent="0.2">
      <c r="B221" s="16">
        <v>219</v>
      </c>
      <c r="C221" s="16"/>
      <c r="D221" s="16" t="s">
        <v>480</v>
      </c>
      <c r="E221" s="16" t="str">
        <f t="shared" si="11"/>
        <v>c</v>
      </c>
      <c r="F221" s="16">
        <f t="shared" si="13"/>
        <v>1</v>
      </c>
      <c r="G221" s="19" t="s">
        <v>26</v>
      </c>
      <c r="H221" s="3" t="s">
        <v>33</v>
      </c>
      <c r="I221" s="3">
        <f t="shared" si="12"/>
        <v>7</v>
      </c>
      <c r="J221" s="16">
        <v>5</v>
      </c>
      <c r="K221" s="16">
        <v>3</v>
      </c>
      <c r="L221" s="16">
        <f>[1]武器表!$I221</f>
        <v>58</v>
      </c>
      <c r="M221" s="28">
        <v>0</v>
      </c>
      <c r="N221" s="28">
        <v>0</v>
      </c>
      <c r="O221" s="28">
        <v>0</v>
      </c>
      <c r="P221" s="28">
        <v>0</v>
      </c>
      <c r="Q221" s="28">
        <v>0</v>
      </c>
      <c r="R221" s="28">
        <v>0</v>
      </c>
      <c r="S221" s="28">
        <v>0</v>
      </c>
      <c r="T221" s="20">
        <v>0</v>
      </c>
      <c r="U221" s="29">
        <v>0</v>
      </c>
      <c r="V221" s="29">
        <v>0</v>
      </c>
      <c r="W221" s="29">
        <v>0</v>
      </c>
      <c r="X221" s="28">
        <v>0</v>
      </c>
      <c r="Y221" s="28">
        <v>0</v>
      </c>
      <c r="Z221" s="28">
        <v>0</v>
      </c>
      <c r="AA221" s="28">
        <v>0</v>
      </c>
      <c r="AB221" s="28">
        <v>0</v>
      </c>
      <c r="AC221" s="28">
        <v>0</v>
      </c>
      <c r="AD221" s="29">
        <v>0</v>
      </c>
      <c r="AE221" s="29">
        <v>0</v>
      </c>
      <c r="AF221" s="29">
        <v>0</v>
      </c>
      <c r="AG221" s="29">
        <v>0</v>
      </c>
      <c r="AH221" s="29">
        <v>0</v>
      </c>
      <c r="BM221" t="s">
        <v>1968</v>
      </c>
    </row>
    <row r="222" spans="2:65" ht="14.25" x14ac:dyDescent="0.2">
      <c r="B222" s="16">
        <v>220</v>
      </c>
      <c r="C222" s="16"/>
      <c r="D222" s="16" t="s">
        <v>481</v>
      </c>
      <c r="E222" s="16" t="str">
        <f t="shared" si="11"/>
        <v>c</v>
      </c>
      <c r="F222" s="16">
        <f t="shared" si="13"/>
        <v>1</v>
      </c>
      <c r="G222" s="19" t="s">
        <v>26</v>
      </c>
      <c r="H222" s="3" t="s">
        <v>33</v>
      </c>
      <c r="I222" s="3">
        <f t="shared" si="12"/>
        <v>7</v>
      </c>
      <c r="J222" s="16">
        <v>5</v>
      </c>
      <c r="K222" s="16">
        <v>4</v>
      </c>
      <c r="L222" s="16">
        <f>[1]武器表!$I222</f>
        <v>78</v>
      </c>
      <c r="M222" s="28">
        <v>0</v>
      </c>
      <c r="N222" s="28">
        <v>0</v>
      </c>
      <c r="O222" s="28">
        <v>0</v>
      </c>
      <c r="P222" s="28">
        <v>0</v>
      </c>
      <c r="Q222" s="28">
        <v>0</v>
      </c>
      <c r="R222" s="28">
        <v>0</v>
      </c>
      <c r="S222" s="28">
        <v>0</v>
      </c>
      <c r="T222" s="29">
        <v>0</v>
      </c>
      <c r="U222" s="29">
        <v>0</v>
      </c>
      <c r="V222" s="29">
        <v>0</v>
      </c>
      <c r="W222" s="29">
        <v>0</v>
      </c>
      <c r="X222" s="28">
        <v>0</v>
      </c>
      <c r="Y222" s="28">
        <v>0</v>
      </c>
      <c r="Z222" s="28">
        <v>0</v>
      </c>
      <c r="AA222" s="28">
        <v>0</v>
      </c>
      <c r="AB222" s="28">
        <v>0</v>
      </c>
      <c r="AC222" s="28">
        <v>0</v>
      </c>
      <c r="AD222" s="29">
        <v>0</v>
      </c>
      <c r="AE222" s="29">
        <v>0</v>
      </c>
      <c r="AF222" s="29">
        <v>0</v>
      </c>
      <c r="AG222" s="29">
        <v>0</v>
      </c>
      <c r="AH222" s="20">
        <v>0</v>
      </c>
      <c r="BM222" t="s">
        <v>1969</v>
      </c>
    </row>
    <row r="223" spans="2:65" ht="14.25" x14ac:dyDescent="0.2">
      <c r="B223" s="16">
        <v>221</v>
      </c>
      <c r="C223" s="16"/>
      <c r="D223" s="16" t="s">
        <v>482</v>
      </c>
      <c r="E223" s="16" t="str">
        <f t="shared" si="11"/>
        <v>c</v>
      </c>
      <c r="F223" s="16">
        <f t="shared" si="13"/>
        <v>1</v>
      </c>
      <c r="G223" s="19" t="s">
        <v>26</v>
      </c>
      <c r="H223" s="3" t="s">
        <v>33</v>
      </c>
      <c r="I223" s="3">
        <f t="shared" si="12"/>
        <v>7</v>
      </c>
      <c r="J223" s="16">
        <v>5</v>
      </c>
      <c r="K223" s="16">
        <v>5</v>
      </c>
      <c r="L223" s="16">
        <f>[1]武器表!$I223</f>
        <v>97</v>
      </c>
      <c r="M223" s="28">
        <v>0</v>
      </c>
      <c r="N223" s="28">
        <v>0</v>
      </c>
      <c r="O223" s="28">
        <v>0</v>
      </c>
      <c r="P223" s="28">
        <v>0</v>
      </c>
      <c r="Q223" s="16">
        <v>0</v>
      </c>
      <c r="R223" s="28">
        <v>0</v>
      </c>
      <c r="S223" s="28">
        <v>0</v>
      </c>
      <c r="T223" s="29">
        <v>0</v>
      </c>
      <c r="U223" s="29">
        <v>0</v>
      </c>
      <c r="V223" s="29">
        <v>0</v>
      </c>
      <c r="W223" s="29">
        <v>0</v>
      </c>
      <c r="X223" s="28">
        <v>0</v>
      </c>
      <c r="Y223" s="28">
        <v>0</v>
      </c>
      <c r="Z223" s="28">
        <v>0</v>
      </c>
      <c r="AA223" s="28">
        <v>0</v>
      </c>
      <c r="AB223" s="28">
        <v>0</v>
      </c>
      <c r="AC223" s="28">
        <v>0</v>
      </c>
      <c r="AD223" s="29">
        <v>0</v>
      </c>
      <c r="AE223" s="29">
        <v>0</v>
      </c>
      <c r="AF223" s="29">
        <v>0</v>
      </c>
      <c r="AG223" s="29">
        <v>0</v>
      </c>
      <c r="AH223" s="29">
        <v>0</v>
      </c>
      <c r="BM223" t="s">
        <v>1970</v>
      </c>
    </row>
    <row r="224" spans="2:65" ht="14.25" x14ac:dyDescent="0.2">
      <c r="B224" s="16">
        <v>222</v>
      </c>
      <c r="C224" s="16"/>
      <c r="D224" s="16" t="s">
        <v>215</v>
      </c>
      <c r="E224" s="16" t="str">
        <f t="shared" si="11"/>
        <v>c</v>
      </c>
      <c r="F224" s="16">
        <f t="shared" si="13"/>
        <v>1</v>
      </c>
      <c r="G224" s="19" t="s">
        <v>26</v>
      </c>
      <c r="H224" s="3" t="s">
        <v>33</v>
      </c>
      <c r="I224" s="3">
        <f t="shared" si="12"/>
        <v>7</v>
      </c>
      <c r="J224" s="16">
        <v>5</v>
      </c>
      <c r="K224" s="16">
        <v>6</v>
      </c>
      <c r="L224" s="16">
        <f>[1]武器表!$I224</f>
        <v>116</v>
      </c>
      <c r="M224" s="28">
        <v>0</v>
      </c>
      <c r="N224" s="28">
        <v>0</v>
      </c>
      <c r="O224" s="28">
        <v>0</v>
      </c>
      <c r="P224" s="28">
        <v>0</v>
      </c>
      <c r="Q224" s="28">
        <v>0</v>
      </c>
      <c r="R224" s="28">
        <v>0</v>
      </c>
      <c r="S224" s="28">
        <v>0</v>
      </c>
      <c r="T224" s="29">
        <v>0</v>
      </c>
      <c r="U224" s="29">
        <v>0</v>
      </c>
      <c r="V224" s="29">
        <v>0</v>
      </c>
      <c r="W224" s="20">
        <v>0</v>
      </c>
      <c r="X224" s="28">
        <v>0</v>
      </c>
      <c r="Y224" s="28">
        <v>0</v>
      </c>
      <c r="Z224" s="28">
        <v>0</v>
      </c>
      <c r="AA224" s="28">
        <v>0</v>
      </c>
      <c r="AB224" s="28">
        <v>0</v>
      </c>
      <c r="AC224" s="28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BM224" t="s">
        <v>1971</v>
      </c>
    </row>
    <row r="225" spans="2:65" ht="14.25" x14ac:dyDescent="0.2">
      <c r="B225" s="16">
        <v>223</v>
      </c>
      <c r="C225" s="16"/>
      <c r="D225" s="16" t="s">
        <v>483</v>
      </c>
      <c r="E225" s="16" t="str">
        <f t="shared" si="11"/>
        <v>c</v>
      </c>
      <c r="F225" s="16">
        <f t="shared" si="13"/>
        <v>1</v>
      </c>
      <c r="G225" s="19" t="s">
        <v>26</v>
      </c>
      <c r="H225" s="3" t="s">
        <v>33</v>
      </c>
      <c r="I225" s="3">
        <f t="shared" si="12"/>
        <v>7</v>
      </c>
      <c r="J225" s="16">
        <v>5</v>
      </c>
      <c r="K225" s="16">
        <v>7</v>
      </c>
      <c r="L225" s="16">
        <f>[1]武器表!$I225</f>
        <v>136</v>
      </c>
      <c r="M225" s="28">
        <v>0</v>
      </c>
      <c r="N225" s="28">
        <v>0</v>
      </c>
      <c r="O225" s="28">
        <v>0</v>
      </c>
      <c r="P225" s="28">
        <v>0</v>
      </c>
      <c r="Q225" s="28">
        <v>0</v>
      </c>
      <c r="R225" s="28">
        <v>0</v>
      </c>
      <c r="S225" s="28">
        <v>0</v>
      </c>
      <c r="T225" s="29">
        <v>0</v>
      </c>
      <c r="U225" s="29">
        <v>0</v>
      </c>
      <c r="V225" s="29">
        <v>0</v>
      </c>
      <c r="W225" s="29">
        <v>0</v>
      </c>
      <c r="X225" s="28">
        <v>0</v>
      </c>
      <c r="Y225" s="28">
        <v>0</v>
      </c>
      <c r="Z225" s="28">
        <v>0</v>
      </c>
      <c r="AA225" s="28">
        <v>0</v>
      </c>
      <c r="AB225" s="28">
        <v>0</v>
      </c>
      <c r="AC225" s="28">
        <v>0</v>
      </c>
      <c r="AD225" s="29">
        <v>0</v>
      </c>
      <c r="AE225" s="29">
        <v>0</v>
      </c>
      <c r="AF225" s="20">
        <v>0</v>
      </c>
      <c r="AG225" s="29">
        <v>0</v>
      </c>
      <c r="AH225" s="29">
        <v>0</v>
      </c>
      <c r="BM225" t="s">
        <v>1972</v>
      </c>
    </row>
    <row r="226" spans="2:65" ht="14.25" x14ac:dyDescent="0.2">
      <c r="B226" s="16">
        <v>224</v>
      </c>
      <c r="C226" s="16"/>
      <c r="D226" s="16" t="s">
        <v>484</v>
      </c>
      <c r="E226" s="16" t="str">
        <f t="shared" si="11"/>
        <v>c</v>
      </c>
      <c r="F226" s="16">
        <f t="shared" si="13"/>
        <v>1</v>
      </c>
      <c r="G226" s="19" t="s">
        <v>26</v>
      </c>
      <c r="H226" s="3" t="s">
        <v>33</v>
      </c>
      <c r="I226" s="3">
        <f t="shared" si="12"/>
        <v>7</v>
      </c>
      <c r="J226" s="16">
        <v>5</v>
      </c>
      <c r="K226" s="16">
        <v>8</v>
      </c>
      <c r="L226" s="16">
        <f>[1]武器表!$I226</f>
        <v>155</v>
      </c>
      <c r="M226" s="28">
        <v>0</v>
      </c>
      <c r="N226" s="28">
        <v>0</v>
      </c>
      <c r="O226" s="28">
        <v>0</v>
      </c>
      <c r="P226" s="28">
        <v>0</v>
      </c>
      <c r="Q226" s="16">
        <v>0</v>
      </c>
      <c r="R226" s="28">
        <v>0</v>
      </c>
      <c r="S226" s="28">
        <v>0</v>
      </c>
      <c r="T226" s="29">
        <v>0</v>
      </c>
      <c r="U226" s="29">
        <v>0</v>
      </c>
      <c r="V226" s="29">
        <v>0</v>
      </c>
      <c r="W226" s="29">
        <v>0</v>
      </c>
      <c r="X226" s="28">
        <v>0</v>
      </c>
      <c r="Y226" s="28">
        <v>0</v>
      </c>
      <c r="Z226" s="28">
        <v>0</v>
      </c>
      <c r="AA226" s="28">
        <v>0</v>
      </c>
      <c r="AB226" s="28">
        <v>0</v>
      </c>
      <c r="AC226" s="28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BM226" t="s">
        <v>1973</v>
      </c>
    </row>
    <row r="227" spans="2:65" ht="14.25" x14ac:dyDescent="0.2">
      <c r="B227" s="16">
        <v>225</v>
      </c>
      <c r="C227" s="16"/>
      <c r="D227" s="16" t="s">
        <v>485</v>
      </c>
      <c r="E227" s="16" t="str">
        <f t="shared" si="11"/>
        <v>s</v>
      </c>
      <c r="F227" s="16">
        <f t="shared" si="13"/>
        <v>3</v>
      </c>
      <c r="G227" s="19" t="s">
        <v>26</v>
      </c>
      <c r="H227" s="3" t="s">
        <v>34</v>
      </c>
      <c r="I227" s="3">
        <f t="shared" si="12"/>
        <v>8</v>
      </c>
      <c r="J227" s="16">
        <v>10</v>
      </c>
      <c r="K227" s="16">
        <v>1</v>
      </c>
      <c r="L227" s="16">
        <f>[1]武器表!$I227</f>
        <v>16</v>
      </c>
      <c r="M227" s="28">
        <v>0</v>
      </c>
      <c r="N227" s="28">
        <v>0</v>
      </c>
      <c r="O227" s="28">
        <v>0</v>
      </c>
      <c r="P227" s="28">
        <v>0</v>
      </c>
      <c r="Q227" s="16">
        <v>17</v>
      </c>
      <c r="R227" s="28">
        <v>0</v>
      </c>
      <c r="S227" s="28">
        <v>0</v>
      </c>
      <c r="T227" s="29">
        <v>0</v>
      </c>
      <c r="U227" s="29">
        <v>0</v>
      </c>
      <c r="V227" s="29">
        <v>0</v>
      </c>
      <c r="W227" s="20">
        <v>0.08</v>
      </c>
      <c r="X227" s="28">
        <v>0</v>
      </c>
      <c r="Y227" s="28">
        <v>0</v>
      </c>
      <c r="Z227" s="28">
        <v>0</v>
      </c>
      <c r="AA227" s="16">
        <v>3</v>
      </c>
      <c r="AB227" s="28">
        <v>0</v>
      </c>
      <c r="AC227" s="28">
        <v>0</v>
      </c>
      <c r="AD227" s="29">
        <v>0</v>
      </c>
      <c r="AE227" s="29">
        <v>0</v>
      </c>
      <c r="AF227" s="29">
        <v>0</v>
      </c>
      <c r="AG227" s="29">
        <v>0</v>
      </c>
      <c r="AH227" s="29">
        <v>0</v>
      </c>
      <c r="BM227" t="s">
        <v>1974</v>
      </c>
    </row>
    <row r="228" spans="2:65" ht="14.25" x14ac:dyDescent="0.2">
      <c r="B228" s="16">
        <v>226</v>
      </c>
      <c r="C228" s="16"/>
      <c r="D228" s="16" t="s">
        <v>486</v>
      </c>
      <c r="E228" s="16" t="str">
        <f t="shared" ref="E228:E291" si="14">E196</f>
        <v>s</v>
      </c>
      <c r="F228" s="16">
        <f t="shared" si="13"/>
        <v>3</v>
      </c>
      <c r="G228" s="19" t="s">
        <v>26</v>
      </c>
      <c r="H228" s="3" t="s">
        <v>34</v>
      </c>
      <c r="I228" s="3">
        <f t="shared" ref="I228:I291" si="15">I196+1</f>
        <v>8</v>
      </c>
      <c r="J228" s="16">
        <v>10</v>
      </c>
      <c r="K228" s="16">
        <v>2</v>
      </c>
      <c r="L228" s="16">
        <f>[1]武器表!$I228</f>
        <v>31</v>
      </c>
      <c r="M228" s="28">
        <v>0</v>
      </c>
      <c r="N228" s="28">
        <v>0</v>
      </c>
      <c r="O228" s="16">
        <v>10</v>
      </c>
      <c r="P228" s="28">
        <v>0</v>
      </c>
      <c r="Q228" s="16">
        <v>34</v>
      </c>
      <c r="R228" s="28">
        <v>0</v>
      </c>
      <c r="S228" s="28">
        <v>0</v>
      </c>
      <c r="T228" s="29">
        <v>0</v>
      </c>
      <c r="U228" s="29">
        <v>0</v>
      </c>
      <c r="V228" s="20">
        <v>1.3333333333333332E-2</v>
      </c>
      <c r="W228" s="29">
        <v>0</v>
      </c>
      <c r="X228" s="28">
        <v>0</v>
      </c>
      <c r="Y228" s="28">
        <v>0</v>
      </c>
      <c r="Z228" s="28">
        <v>0</v>
      </c>
      <c r="AA228" s="28">
        <v>0</v>
      </c>
      <c r="AB228" s="28">
        <v>0</v>
      </c>
      <c r="AC228" s="28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BM228" t="s">
        <v>1975</v>
      </c>
    </row>
    <row r="229" spans="2:65" ht="14.25" x14ac:dyDescent="0.2">
      <c r="B229" s="16">
        <v>227</v>
      </c>
      <c r="C229" s="16"/>
      <c r="D229" s="16" t="s">
        <v>222</v>
      </c>
      <c r="E229" s="16" t="str">
        <f t="shared" si="14"/>
        <v>s</v>
      </c>
      <c r="F229" s="16">
        <f t="shared" si="13"/>
        <v>4</v>
      </c>
      <c r="G229" s="19" t="s">
        <v>26</v>
      </c>
      <c r="H229" s="3" t="s">
        <v>34</v>
      </c>
      <c r="I229" s="3">
        <f t="shared" si="15"/>
        <v>8</v>
      </c>
      <c r="J229" s="16">
        <v>10</v>
      </c>
      <c r="K229" s="16">
        <v>3</v>
      </c>
      <c r="L229" s="16">
        <f>[1]武器表!$I229</f>
        <v>47</v>
      </c>
      <c r="M229" s="28">
        <v>0</v>
      </c>
      <c r="N229" s="28">
        <v>0</v>
      </c>
      <c r="O229" s="28">
        <v>0</v>
      </c>
      <c r="P229" s="28">
        <v>0</v>
      </c>
      <c r="Q229" s="16">
        <v>51</v>
      </c>
      <c r="R229" s="28">
        <v>0</v>
      </c>
      <c r="S229" s="28">
        <v>0</v>
      </c>
      <c r="T229" s="29">
        <v>0</v>
      </c>
      <c r="U229" s="29">
        <v>0</v>
      </c>
      <c r="V229" s="29">
        <v>0</v>
      </c>
      <c r="W229" s="20">
        <v>0.13</v>
      </c>
      <c r="X229" s="28">
        <v>0</v>
      </c>
      <c r="Y229" s="28">
        <v>0</v>
      </c>
      <c r="Z229" s="28">
        <v>0</v>
      </c>
      <c r="AA229" s="16">
        <v>10</v>
      </c>
      <c r="AB229" s="28">
        <v>0</v>
      </c>
      <c r="AC229" s="28">
        <v>0</v>
      </c>
      <c r="AD229" s="29">
        <v>0</v>
      </c>
      <c r="AE229" s="29">
        <v>0</v>
      </c>
      <c r="AF229" s="20">
        <v>0.10400000000000001</v>
      </c>
      <c r="AG229" s="29">
        <v>0</v>
      </c>
      <c r="AH229" s="29">
        <v>0</v>
      </c>
      <c r="BM229" t="s">
        <v>1976</v>
      </c>
    </row>
    <row r="230" spans="2:65" ht="14.25" x14ac:dyDescent="0.2">
      <c r="B230" s="16">
        <v>228</v>
      </c>
      <c r="C230" s="16"/>
      <c r="D230" s="16" t="s">
        <v>487</v>
      </c>
      <c r="E230" s="16" t="str">
        <f t="shared" si="14"/>
        <v>s</v>
      </c>
      <c r="F230" s="16">
        <f t="shared" si="13"/>
        <v>4</v>
      </c>
      <c r="G230" s="19" t="s">
        <v>26</v>
      </c>
      <c r="H230" s="3" t="s">
        <v>34</v>
      </c>
      <c r="I230" s="3">
        <f t="shared" si="15"/>
        <v>8</v>
      </c>
      <c r="J230" s="16">
        <v>10</v>
      </c>
      <c r="K230" s="16">
        <v>4</v>
      </c>
      <c r="L230" s="16">
        <f>[1]武器表!$I230</f>
        <v>62</v>
      </c>
      <c r="M230" s="28">
        <v>0</v>
      </c>
      <c r="N230" s="28">
        <v>0</v>
      </c>
      <c r="O230" s="28">
        <v>0</v>
      </c>
      <c r="P230" s="28">
        <v>0</v>
      </c>
      <c r="Q230" s="28">
        <v>0</v>
      </c>
      <c r="R230" s="28">
        <v>0</v>
      </c>
      <c r="S230" s="16">
        <v>16</v>
      </c>
      <c r="T230" s="20">
        <v>0.08</v>
      </c>
      <c r="U230" s="29">
        <v>0</v>
      </c>
      <c r="V230" s="29">
        <v>0</v>
      </c>
      <c r="W230" s="20">
        <v>0.17399999999999999</v>
      </c>
      <c r="X230" s="28">
        <v>0</v>
      </c>
      <c r="Y230" s="28">
        <v>0</v>
      </c>
      <c r="Z230" s="28">
        <v>0</v>
      </c>
      <c r="AA230" s="28">
        <v>0</v>
      </c>
      <c r="AB230" s="28">
        <v>0</v>
      </c>
      <c r="AC230" s="28">
        <v>0</v>
      </c>
      <c r="AD230" s="29">
        <v>0</v>
      </c>
      <c r="AE230" s="29">
        <v>0</v>
      </c>
      <c r="AF230" s="20">
        <v>0.13919999999999999</v>
      </c>
      <c r="AG230" s="29">
        <v>0</v>
      </c>
      <c r="AH230" s="29">
        <v>0</v>
      </c>
      <c r="BM230" t="s">
        <v>1977</v>
      </c>
    </row>
    <row r="231" spans="2:65" ht="14.25" x14ac:dyDescent="0.2">
      <c r="B231" s="16">
        <v>229</v>
      </c>
      <c r="C231" s="16"/>
      <c r="D231" s="16" t="s">
        <v>488</v>
      </c>
      <c r="E231" s="16" t="str">
        <f t="shared" si="14"/>
        <v>s</v>
      </c>
      <c r="F231" s="16">
        <f t="shared" si="13"/>
        <v>5</v>
      </c>
      <c r="G231" s="19" t="s">
        <v>26</v>
      </c>
      <c r="H231" s="3" t="s">
        <v>34</v>
      </c>
      <c r="I231" s="3">
        <f t="shared" si="15"/>
        <v>8</v>
      </c>
      <c r="J231" s="16">
        <v>10</v>
      </c>
      <c r="K231" s="16">
        <v>5</v>
      </c>
      <c r="L231" s="16">
        <f>[1]武器表!$I231</f>
        <v>78</v>
      </c>
      <c r="M231" s="28">
        <v>0</v>
      </c>
      <c r="N231" s="28">
        <v>0</v>
      </c>
      <c r="O231" s="16">
        <v>24</v>
      </c>
      <c r="P231" s="28">
        <v>0</v>
      </c>
      <c r="Q231" s="16">
        <v>84</v>
      </c>
      <c r="R231" s="28">
        <v>0</v>
      </c>
      <c r="S231" s="28">
        <v>0</v>
      </c>
      <c r="T231" s="20">
        <v>0.1</v>
      </c>
      <c r="U231" s="20">
        <v>5.5E-2</v>
      </c>
      <c r="V231" s="29">
        <v>0</v>
      </c>
      <c r="W231" s="20">
        <v>0.21666666666666667</v>
      </c>
      <c r="X231" s="28">
        <v>0</v>
      </c>
      <c r="Y231" s="28">
        <v>0</v>
      </c>
      <c r="Z231" s="28">
        <v>0</v>
      </c>
      <c r="AA231" s="28">
        <v>0</v>
      </c>
      <c r="AB231" s="28">
        <v>0</v>
      </c>
      <c r="AC231" s="28">
        <v>0</v>
      </c>
      <c r="AD231" s="29">
        <v>0</v>
      </c>
      <c r="AE231" s="29">
        <v>0</v>
      </c>
      <c r="AF231" s="29">
        <v>0</v>
      </c>
      <c r="AG231" s="29">
        <v>0</v>
      </c>
      <c r="AH231" s="29">
        <v>0</v>
      </c>
      <c r="BM231" t="s">
        <v>1978</v>
      </c>
    </row>
    <row r="232" spans="2:65" ht="14.25" x14ac:dyDescent="0.2">
      <c r="B232" s="16">
        <v>230</v>
      </c>
      <c r="C232" s="16"/>
      <c r="D232" s="16" t="s">
        <v>489</v>
      </c>
      <c r="E232" s="16" t="str">
        <f t="shared" si="14"/>
        <v>s</v>
      </c>
      <c r="F232" s="16">
        <f t="shared" si="13"/>
        <v>5</v>
      </c>
      <c r="G232" s="19" t="s">
        <v>26</v>
      </c>
      <c r="H232" s="3" t="s">
        <v>34</v>
      </c>
      <c r="I232" s="3">
        <f t="shared" si="15"/>
        <v>8</v>
      </c>
      <c r="J232" s="16">
        <v>10</v>
      </c>
      <c r="K232" s="16">
        <v>6</v>
      </c>
      <c r="L232" s="16">
        <f>[1]武器表!$I232</f>
        <v>94</v>
      </c>
      <c r="M232" s="28">
        <v>0</v>
      </c>
      <c r="N232" s="28">
        <v>0</v>
      </c>
      <c r="O232" s="28">
        <v>0</v>
      </c>
      <c r="P232" s="28">
        <v>0</v>
      </c>
      <c r="Q232" s="16">
        <v>101</v>
      </c>
      <c r="R232" s="28">
        <v>0</v>
      </c>
      <c r="S232" s="28">
        <v>0</v>
      </c>
      <c r="T232" s="29">
        <v>0</v>
      </c>
      <c r="U232" s="29">
        <v>0</v>
      </c>
      <c r="V232" s="20">
        <v>0.04</v>
      </c>
      <c r="W232" s="20">
        <v>0.26066666666666666</v>
      </c>
      <c r="X232" s="16">
        <v>55</v>
      </c>
      <c r="Y232" s="28">
        <v>0</v>
      </c>
      <c r="Z232" s="28">
        <v>0</v>
      </c>
      <c r="AA232" s="28">
        <v>0</v>
      </c>
      <c r="AB232" s="28">
        <v>0</v>
      </c>
      <c r="AC232" s="28">
        <v>0</v>
      </c>
      <c r="AD232" s="29">
        <v>0</v>
      </c>
      <c r="AE232" s="20">
        <v>0.20853333333333335</v>
      </c>
      <c r="AF232" s="29">
        <v>0</v>
      </c>
      <c r="AG232" s="29">
        <v>0</v>
      </c>
      <c r="AH232" s="29">
        <v>0</v>
      </c>
      <c r="BM232" t="s">
        <v>1979</v>
      </c>
    </row>
    <row r="233" spans="2:65" ht="14.25" x14ac:dyDescent="0.2">
      <c r="B233" s="16">
        <v>231</v>
      </c>
      <c r="C233" s="16"/>
      <c r="D233" s="16" t="s">
        <v>490</v>
      </c>
      <c r="E233" s="16" t="str">
        <f t="shared" si="14"/>
        <v>s</v>
      </c>
      <c r="F233" s="16">
        <f t="shared" si="13"/>
        <v>6</v>
      </c>
      <c r="G233" s="19" t="s">
        <v>26</v>
      </c>
      <c r="H233" s="3" t="s">
        <v>34</v>
      </c>
      <c r="I233" s="3">
        <f t="shared" si="15"/>
        <v>8</v>
      </c>
      <c r="J233" s="16">
        <v>10</v>
      </c>
      <c r="K233" s="16">
        <v>7</v>
      </c>
      <c r="L233" s="16">
        <f>[1]武器表!$I233</f>
        <v>109</v>
      </c>
      <c r="M233" s="28">
        <v>0</v>
      </c>
      <c r="N233" s="28">
        <v>0</v>
      </c>
      <c r="O233" s="28">
        <v>0</v>
      </c>
      <c r="P233" s="28">
        <v>0</v>
      </c>
      <c r="Q233" s="16">
        <v>118</v>
      </c>
      <c r="R233" s="28">
        <v>0</v>
      </c>
      <c r="S233" s="28">
        <v>0</v>
      </c>
      <c r="T233" s="29">
        <v>0</v>
      </c>
      <c r="U233" s="29">
        <v>0</v>
      </c>
      <c r="V233" s="20">
        <v>4.6666666666666669E-2</v>
      </c>
      <c r="W233" s="20">
        <v>0.30399999999999999</v>
      </c>
      <c r="X233" s="16">
        <v>64</v>
      </c>
      <c r="Y233" s="28">
        <v>0</v>
      </c>
      <c r="Z233" s="28">
        <v>0</v>
      </c>
      <c r="AA233" s="28">
        <v>0</v>
      </c>
      <c r="AB233" s="28">
        <v>0</v>
      </c>
      <c r="AC233" s="28">
        <v>0</v>
      </c>
      <c r="AD233" s="29">
        <v>0</v>
      </c>
      <c r="AE233" s="29">
        <v>0</v>
      </c>
      <c r="AF233" s="20">
        <v>0.2432</v>
      </c>
      <c r="AG233" s="29">
        <v>0</v>
      </c>
      <c r="AH233" s="20">
        <v>0.2432</v>
      </c>
      <c r="BM233" t="s">
        <v>1980</v>
      </c>
    </row>
    <row r="234" spans="2:65" ht="14.25" x14ac:dyDescent="0.2">
      <c r="B234" s="16">
        <v>232</v>
      </c>
      <c r="C234" s="16"/>
      <c r="D234" s="16" t="s">
        <v>243</v>
      </c>
      <c r="E234" s="16" t="str">
        <f t="shared" si="14"/>
        <v>s</v>
      </c>
      <c r="F234" s="16">
        <f t="shared" si="13"/>
        <v>6</v>
      </c>
      <c r="G234" s="19" t="s">
        <v>26</v>
      </c>
      <c r="H234" s="3" t="s">
        <v>34</v>
      </c>
      <c r="I234" s="3">
        <f t="shared" si="15"/>
        <v>8</v>
      </c>
      <c r="J234" s="16">
        <v>10</v>
      </c>
      <c r="K234" s="16">
        <v>8</v>
      </c>
      <c r="L234" s="16">
        <f>[1]武器表!$I234</f>
        <v>125</v>
      </c>
      <c r="M234" s="28">
        <v>0</v>
      </c>
      <c r="N234" s="28">
        <v>0</v>
      </c>
      <c r="O234" s="16">
        <v>38</v>
      </c>
      <c r="P234" s="28">
        <v>0</v>
      </c>
      <c r="Q234" s="16">
        <v>135</v>
      </c>
      <c r="R234" s="16">
        <v>35</v>
      </c>
      <c r="S234" s="28">
        <v>0</v>
      </c>
      <c r="T234" s="29">
        <v>0</v>
      </c>
      <c r="U234" s="29">
        <v>0</v>
      </c>
      <c r="V234" s="20">
        <v>5.333333333333333E-2</v>
      </c>
      <c r="W234" s="20">
        <v>0.34733333333333333</v>
      </c>
      <c r="X234" s="28">
        <v>0</v>
      </c>
      <c r="Y234" s="28">
        <v>0</v>
      </c>
      <c r="Z234" s="28">
        <v>0</v>
      </c>
      <c r="AA234" s="28">
        <v>0</v>
      </c>
      <c r="AB234" s="28">
        <v>0</v>
      </c>
      <c r="AC234" s="28">
        <v>0</v>
      </c>
      <c r="AD234" s="29">
        <v>0</v>
      </c>
      <c r="AE234" s="29">
        <v>0</v>
      </c>
      <c r="AF234" s="20">
        <v>0.27786666666666665</v>
      </c>
      <c r="AG234" s="29">
        <v>0</v>
      </c>
      <c r="AH234" s="29">
        <v>0</v>
      </c>
      <c r="BM234" t="s">
        <v>1981</v>
      </c>
    </row>
    <row r="235" spans="2:65" ht="14.25" x14ac:dyDescent="0.2">
      <c r="B235" s="16">
        <v>233</v>
      </c>
      <c r="C235" s="16"/>
      <c r="D235" s="16" t="s">
        <v>491</v>
      </c>
      <c r="E235" s="16" t="str">
        <f t="shared" si="14"/>
        <v>a</v>
      </c>
      <c r="F235" s="16">
        <f t="shared" si="13"/>
        <v>2</v>
      </c>
      <c r="G235" s="19" t="s">
        <v>26</v>
      </c>
      <c r="H235" s="3" t="s">
        <v>34</v>
      </c>
      <c r="I235" s="3">
        <f t="shared" si="15"/>
        <v>8</v>
      </c>
      <c r="J235" s="16">
        <v>10</v>
      </c>
      <c r="K235" s="16">
        <v>1</v>
      </c>
      <c r="L235" s="16">
        <f>[1]武器表!$I235</f>
        <v>14</v>
      </c>
      <c r="M235" s="28">
        <v>0</v>
      </c>
      <c r="N235" s="28">
        <v>0</v>
      </c>
      <c r="O235" s="28">
        <v>0</v>
      </c>
      <c r="P235" s="28">
        <v>0</v>
      </c>
      <c r="Q235" s="28">
        <v>0</v>
      </c>
      <c r="R235" s="28">
        <v>0</v>
      </c>
      <c r="S235" s="28">
        <v>0</v>
      </c>
      <c r="T235" s="29">
        <v>0</v>
      </c>
      <c r="U235" s="20">
        <v>7.4999999999999997E-3</v>
      </c>
      <c r="V235" s="29">
        <v>0</v>
      </c>
      <c r="W235" s="29">
        <v>0</v>
      </c>
      <c r="X235" s="28">
        <v>0</v>
      </c>
      <c r="Y235" s="28">
        <v>0</v>
      </c>
      <c r="Z235" s="28">
        <v>0</v>
      </c>
      <c r="AA235" s="28">
        <v>0</v>
      </c>
      <c r="AB235" s="28">
        <v>0</v>
      </c>
      <c r="AC235" s="28">
        <v>0</v>
      </c>
      <c r="AD235" s="20">
        <v>6.4000000000000001E-2</v>
      </c>
      <c r="AE235" s="29">
        <v>0</v>
      </c>
      <c r="AF235" s="29">
        <v>0</v>
      </c>
      <c r="AG235" s="29">
        <v>0</v>
      </c>
      <c r="AH235" s="29">
        <v>0</v>
      </c>
      <c r="BM235" t="s">
        <v>1982</v>
      </c>
    </row>
    <row r="236" spans="2:65" ht="14.25" x14ac:dyDescent="0.2">
      <c r="B236" s="16">
        <v>234</v>
      </c>
      <c r="C236" s="16"/>
      <c r="D236" s="16" t="s">
        <v>492</v>
      </c>
      <c r="E236" s="16" t="str">
        <f t="shared" si="14"/>
        <v>a</v>
      </c>
      <c r="F236" s="16">
        <f t="shared" si="13"/>
        <v>2</v>
      </c>
      <c r="G236" s="19" t="s">
        <v>26</v>
      </c>
      <c r="H236" s="3" t="s">
        <v>34</v>
      </c>
      <c r="I236" s="3">
        <f t="shared" si="15"/>
        <v>8</v>
      </c>
      <c r="J236" s="16">
        <v>10</v>
      </c>
      <c r="K236" s="16">
        <v>2</v>
      </c>
      <c r="L236" s="16">
        <f>[1]武器表!$I236</f>
        <v>28</v>
      </c>
      <c r="M236" s="28">
        <v>0</v>
      </c>
      <c r="N236" s="28">
        <v>0</v>
      </c>
      <c r="O236" s="28">
        <v>0</v>
      </c>
      <c r="P236" s="28">
        <v>0</v>
      </c>
      <c r="Q236" s="28">
        <v>0</v>
      </c>
      <c r="R236" s="28">
        <v>0</v>
      </c>
      <c r="S236" s="28">
        <v>0</v>
      </c>
      <c r="T236" s="29">
        <v>0</v>
      </c>
      <c r="U236" s="29">
        <v>0</v>
      </c>
      <c r="V236" s="29">
        <v>0</v>
      </c>
      <c r="W236" s="20">
        <v>0.08</v>
      </c>
      <c r="X236" s="16">
        <v>14</v>
      </c>
      <c r="Y236" s="28">
        <v>0</v>
      </c>
      <c r="Z236" s="28">
        <v>0</v>
      </c>
      <c r="AA236" s="28">
        <v>0</v>
      </c>
      <c r="AB236" s="28">
        <v>0</v>
      </c>
      <c r="AC236" s="28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BM236" t="s">
        <v>1983</v>
      </c>
    </row>
    <row r="237" spans="2:65" ht="14.25" x14ac:dyDescent="0.2">
      <c r="B237" s="16">
        <v>235</v>
      </c>
      <c r="C237" s="16"/>
      <c r="D237" s="16" t="s">
        <v>493</v>
      </c>
      <c r="E237" s="16" t="str">
        <f t="shared" si="14"/>
        <v>a</v>
      </c>
      <c r="F237" s="16">
        <f t="shared" si="13"/>
        <v>2</v>
      </c>
      <c r="G237" s="19" t="s">
        <v>26</v>
      </c>
      <c r="H237" s="3" t="s">
        <v>34</v>
      </c>
      <c r="I237" s="3">
        <f t="shared" si="15"/>
        <v>8</v>
      </c>
      <c r="J237" s="16">
        <v>10</v>
      </c>
      <c r="K237" s="16">
        <v>3</v>
      </c>
      <c r="L237" s="16">
        <f>[1]武器表!$I237</f>
        <v>41</v>
      </c>
      <c r="M237" s="28">
        <v>0</v>
      </c>
      <c r="N237" s="28">
        <v>0</v>
      </c>
      <c r="O237" s="28">
        <v>0</v>
      </c>
      <c r="P237" s="28">
        <v>0</v>
      </c>
      <c r="Q237" s="16">
        <v>38</v>
      </c>
      <c r="R237" s="28">
        <v>0</v>
      </c>
      <c r="S237" s="28">
        <v>0</v>
      </c>
      <c r="T237" s="29">
        <v>0</v>
      </c>
      <c r="U237" s="29">
        <v>0</v>
      </c>
      <c r="V237" s="29">
        <v>0</v>
      </c>
      <c r="W237" s="29">
        <v>0</v>
      </c>
      <c r="X237" s="28">
        <v>0</v>
      </c>
      <c r="Y237" s="28">
        <v>0</v>
      </c>
      <c r="Z237" s="28">
        <v>0</v>
      </c>
      <c r="AA237" s="28">
        <v>0</v>
      </c>
      <c r="AB237" s="28">
        <v>0</v>
      </c>
      <c r="AC237" s="28">
        <v>0</v>
      </c>
      <c r="AD237" s="29">
        <v>0</v>
      </c>
      <c r="AE237" s="29">
        <v>0</v>
      </c>
      <c r="AF237" s="29">
        <v>0</v>
      </c>
      <c r="AG237" s="29">
        <v>0</v>
      </c>
      <c r="AH237" s="20">
        <v>8.1066666666666676E-2</v>
      </c>
      <c r="BM237" t="s">
        <v>1984</v>
      </c>
    </row>
    <row r="238" spans="2:65" ht="14.25" x14ac:dyDescent="0.2">
      <c r="B238" s="16">
        <v>236</v>
      </c>
      <c r="C238" s="16"/>
      <c r="D238" s="16" t="s">
        <v>245</v>
      </c>
      <c r="E238" s="16" t="str">
        <f t="shared" si="14"/>
        <v>a</v>
      </c>
      <c r="F238" s="16">
        <f t="shared" si="13"/>
        <v>3</v>
      </c>
      <c r="G238" s="19" t="s">
        <v>26</v>
      </c>
      <c r="H238" s="3" t="s">
        <v>34</v>
      </c>
      <c r="I238" s="3">
        <f t="shared" si="15"/>
        <v>8</v>
      </c>
      <c r="J238" s="16">
        <v>10</v>
      </c>
      <c r="K238" s="16">
        <v>4</v>
      </c>
      <c r="L238" s="16">
        <f>[1]武器表!$I238</f>
        <v>55</v>
      </c>
      <c r="M238" s="28">
        <v>0</v>
      </c>
      <c r="N238" s="28">
        <v>0</v>
      </c>
      <c r="O238" s="28">
        <v>0</v>
      </c>
      <c r="P238" s="28">
        <v>0</v>
      </c>
      <c r="Q238" s="16">
        <v>51</v>
      </c>
      <c r="R238" s="28">
        <v>0</v>
      </c>
      <c r="S238" s="16">
        <v>12</v>
      </c>
      <c r="T238" s="20">
        <v>0.06</v>
      </c>
      <c r="U238" s="29">
        <v>0</v>
      </c>
      <c r="V238" s="29">
        <v>0</v>
      </c>
      <c r="W238" s="29">
        <v>0</v>
      </c>
      <c r="X238" s="28">
        <v>0</v>
      </c>
      <c r="Y238" s="28">
        <v>0</v>
      </c>
      <c r="Z238" s="28">
        <v>0</v>
      </c>
      <c r="AA238" s="28">
        <v>0</v>
      </c>
      <c r="AB238" s="28">
        <v>0</v>
      </c>
      <c r="AC238" s="28">
        <v>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BM238" t="s">
        <v>1985</v>
      </c>
    </row>
    <row r="239" spans="2:65" ht="14.25" x14ac:dyDescent="0.2">
      <c r="B239" s="16">
        <v>237</v>
      </c>
      <c r="C239" s="16"/>
      <c r="D239" s="16" t="s">
        <v>244</v>
      </c>
      <c r="E239" s="16" t="str">
        <f t="shared" si="14"/>
        <v>a</v>
      </c>
      <c r="F239" s="16">
        <f t="shared" si="13"/>
        <v>3</v>
      </c>
      <c r="G239" s="19" t="s">
        <v>26</v>
      </c>
      <c r="H239" s="3" t="s">
        <v>34</v>
      </c>
      <c r="I239" s="3">
        <f t="shared" si="15"/>
        <v>8</v>
      </c>
      <c r="J239" s="16">
        <v>10</v>
      </c>
      <c r="K239" s="16">
        <v>5</v>
      </c>
      <c r="L239" s="16">
        <f>[1]武器表!$I239</f>
        <v>69</v>
      </c>
      <c r="M239" s="28">
        <v>0</v>
      </c>
      <c r="N239" s="28">
        <v>0</v>
      </c>
      <c r="O239" s="28">
        <v>0</v>
      </c>
      <c r="P239" s="28">
        <v>0</v>
      </c>
      <c r="Q239" s="16">
        <v>63</v>
      </c>
      <c r="R239" s="28">
        <v>0</v>
      </c>
      <c r="S239" s="16">
        <v>15</v>
      </c>
      <c r="T239" s="20">
        <v>7.4999999999999997E-2</v>
      </c>
      <c r="U239" s="29">
        <v>0</v>
      </c>
      <c r="V239" s="29">
        <v>0</v>
      </c>
      <c r="W239" s="29">
        <v>0</v>
      </c>
      <c r="X239" s="28">
        <v>0</v>
      </c>
      <c r="Y239" s="28">
        <v>0</v>
      </c>
      <c r="Z239" s="28">
        <v>0</v>
      </c>
      <c r="AA239" s="28">
        <v>0</v>
      </c>
      <c r="AB239" s="28">
        <v>0</v>
      </c>
      <c r="AC239" s="28">
        <v>0</v>
      </c>
      <c r="AD239" s="29">
        <v>0</v>
      </c>
      <c r="AE239" s="29">
        <v>0</v>
      </c>
      <c r="AF239" s="29">
        <v>0</v>
      </c>
      <c r="AG239" s="29">
        <v>0</v>
      </c>
      <c r="AH239" s="29">
        <v>0</v>
      </c>
      <c r="BM239" t="s">
        <v>1986</v>
      </c>
    </row>
    <row r="240" spans="2:65" ht="14.25" x14ac:dyDescent="0.2">
      <c r="B240" s="16">
        <v>238</v>
      </c>
      <c r="C240" s="16"/>
      <c r="D240" s="16" t="s">
        <v>494</v>
      </c>
      <c r="E240" s="16" t="str">
        <f t="shared" si="14"/>
        <v>a</v>
      </c>
      <c r="F240" s="16">
        <f t="shared" si="13"/>
        <v>3</v>
      </c>
      <c r="G240" s="19" t="s">
        <v>26</v>
      </c>
      <c r="H240" s="3" t="s">
        <v>34</v>
      </c>
      <c r="I240" s="3">
        <f t="shared" si="15"/>
        <v>8</v>
      </c>
      <c r="J240" s="16">
        <v>10</v>
      </c>
      <c r="K240" s="16">
        <v>6</v>
      </c>
      <c r="L240" s="16">
        <f>[1]武器表!$I240</f>
        <v>83</v>
      </c>
      <c r="M240" s="28">
        <v>0</v>
      </c>
      <c r="N240" s="28">
        <v>0</v>
      </c>
      <c r="O240" s="28">
        <v>0</v>
      </c>
      <c r="P240" s="28">
        <v>0</v>
      </c>
      <c r="Q240" s="16">
        <v>76</v>
      </c>
      <c r="R240" s="28">
        <v>0</v>
      </c>
      <c r="S240" s="16">
        <v>18</v>
      </c>
      <c r="T240" s="29">
        <v>0</v>
      </c>
      <c r="U240" s="29">
        <v>0</v>
      </c>
      <c r="V240" s="29">
        <v>0</v>
      </c>
      <c r="W240" s="20">
        <v>0.20399999999999999</v>
      </c>
      <c r="X240" s="28">
        <v>0</v>
      </c>
      <c r="Y240" s="28">
        <v>0</v>
      </c>
      <c r="Z240" s="28">
        <v>0</v>
      </c>
      <c r="AA240" s="28">
        <v>0</v>
      </c>
      <c r="AB240" s="28">
        <v>0</v>
      </c>
      <c r="AC240" s="28">
        <v>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BM240" t="s">
        <v>1987</v>
      </c>
    </row>
    <row r="241" spans="2:65" ht="14.25" x14ac:dyDescent="0.2">
      <c r="B241" s="16">
        <v>239</v>
      </c>
      <c r="C241" s="16"/>
      <c r="D241" s="16" t="s">
        <v>494</v>
      </c>
      <c r="E241" s="16" t="str">
        <f t="shared" si="14"/>
        <v>a</v>
      </c>
      <c r="F241" s="16">
        <f t="shared" si="13"/>
        <v>4</v>
      </c>
      <c r="G241" s="19" t="s">
        <v>26</v>
      </c>
      <c r="H241" s="3" t="s">
        <v>34</v>
      </c>
      <c r="I241" s="3">
        <f t="shared" si="15"/>
        <v>8</v>
      </c>
      <c r="J241" s="16">
        <v>10</v>
      </c>
      <c r="K241" s="16">
        <v>7</v>
      </c>
      <c r="L241" s="16">
        <f>[1]武器表!$I241</f>
        <v>97</v>
      </c>
      <c r="M241" s="28">
        <v>0</v>
      </c>
      <c r="N241" s="28">
        <v>0</v>
      </c>
      <c r="O241" s="28">
        <v>0</v>
      </c>
      <c r="P241" s="28">
        <v>0</v>
      </c>
      <c r="Q241" s="16">
        <v>89</v>
      </c>
      <c r="R241" s="28">
        <v>0</v>
      </c>
      <c r="S241" s="28">
        <v>0</v>
      </c>
      <c r="T241" s="29">
        <v>0</v>
      </c>
      <c r="U241" s="29">
        <v>0</v>
      </c>
      <c r="V241" s="29">
        <v>0</v>
      </c>
      <c r="W241" s="20">
        <v>0.23866666666666667</v>
      </c>
      <c r="X241" s="28">
        <v>0</v>
      </c>
      <c r="Y241" s="28">
        <v>0</v>
      </c>
      <c r="Z241" s="28">
        <v>0</v>
      </c>
      <c r="AA241" s="28">
        <v>0</v>
      </c>
      <c r="AB241" s="28">
        <v>0</v>
      </c>
      <c r="AC241" s="28">
        <v>0</v>
      </c>
      <c r="AD241" s="29">
        <v>0</v>
      </c>
      <c r="AE241" s="20">
        <v>0.19093333333333334</v>
      </c>
      <c r="AF241" s="29">
        <v>0</v>
      </c>
      <c r="AG241" s="29">
        <v>0</v>
      </c>
      <c r="AH241" s="20">
        <v>0.19093333333333334</v>
      </c>
      <c r="BM241" t="s">
        <v>1988</v>
      </c>
    </row>
    <row r="242" spans="2:65" ht="14.25" x14ac:dyDescent="0.2">
      <c r="B242" s="16">
        <v>240</v>
      </c>
      <c r="C242" s="16"/>
      <c r="D242" s="16" t="s">
        <v>495</v>
      </c>
      <c r="E242" s="16" t="str">
        <f t="shared" si="14"/>
        <v>a</v>
      </c>
      <c r="F242" s="16">
        <f t="shared" si="13"/>
        <v>4</v>
      </c>
      <c r="G242" s="19" t="s">
        <v>26</v>
      </c>
      <c r="H242" s="3" t="s">
        <v>34</v>
      </c>
      <c r="I242" s="3">
        <f t="shared" si="15"/>
        <v>8</v>
      </c>
      <c r="J242" s="16">
        <v>10</v>
      </c>
      <c r="K242" s="16">
        <v>8</v>
      </c>
      <c r="L242" s="16">
        <f>[1]武器表!$I242</f>
        <v>110</v>
      </c>
      <c r="M242" s="28">
        <v>0</v>
      </c>
      <c r="N242" s="28">
        <v>0</v>
      </c>
      <c r="O242" s="28">
        <v>0</v>
      </c>
      <c r="P242" s="28">
        <v>0</v>
      </c>
      <c r="Q242" s="16">
        <v>101</v>
      </c>
      <c r="R242" s="28">
        <v>0</v>
      </c>
      <c r="S242" s="16">
        <v>24</v>
      </c>
      <c r="T242" s="29">
        <v>0</v>
      </c>
      <c r="U242" s="20">
        <v>6.5000000000000002E-2</v>
      </c>
      <c r="V242" s="29">
        <v>0</v>
      </c>
      <c r="W242" s="20">
        <v>0.27133333333333332</v>
      </c>
      <c r="X242" s="28">
        <v>0</v>
      </c>
      <c r="Y242" s="28">
        <v>0</v>
      </c>
      <c r="Z242" s="28">
        <v>0</v>
      </c>
      <c r="AA242" s="28">
        <v>0</v>
      </c>
      <c r="AB242" s="28">
        <v>0</v>
      </c>
      <c r="AC242" s="28">
        <v>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BM242" t="s">
        <v>1989</v>
      </c>
    </row>
    <row r="243" spans="2:65" ht="14.25" x14ac:dyDescent="0.2">
      <c r="B243" s="16">
        <v>241</v>
      </c>
      <c r="C243" s="16"/>
      <c r="D243" s="16" t="s">
        <v>225</v>
      </c>
      <c r="E243" s="16" t="str">
        <f t="shared" si="14"/>
        <v>b</v>
      </c>
      <c r="F243" s="16">
        <f t="shared" si="13"/>
        <v>1</v>
      </c>
      <c r="G243" s="19" t="s">
        <v>26</v>
      </c>
      <c r="H243" s="3" t="s">
        <v>34</v>
      </c>
      <c r="I243" s="3">
        <f t="shared" si="15"/>
        <v>8</v>
      </c>
      <c r="J243" s="16">
        <v>10</v>
      </c>
      <c r="K243" s="16">
        <v>1</v>
      </c>
      <c r="L243" s="16">
        <f>[1]武器表!$I243</f>
        <v>15</v>
      </c>
      <c r="M243" s="28">
        <v>0</v>
      </c>
      <c r="N243" s="28">
        <v>0</v>
      </c>
      <c r="O243" s="28">
        <v>0</v>
      </c>
      <c r="P243" s="28">
        <v>0</v>
      </c>
      <c r="Q243" s="16">
        <v>5</v>
      </c>
      <c r="R243" s="28">
        <v>0</v>
      </c>
      <c r="S243" s="28">
        <v>0</v>
      </c>
      <c r="T243" s="29">
        <v>0</v>
      </c>
      <c r="U243" s="29">
        <v>0</v>
      </c>
      <c r="V243" s="29">
        <v>0</v>
      </c>
      <c r="W243" s="29">
        <v>0</v>
      </c>
      <c r="X243" s="28">
        <v>0</v>
      </c>
      <c r="Y243" s="28">
        <v>0</v>
      </c>
      <c r="Z243" s="28">
        <v>0</v>
      </c>
      <c r="AA243" s="28">
        <v>0</v>
      </c>
      <c r="AB243" s="28">
        <v>0</v>
      </c>
      <c r="AC243" s="28">
        <v>0</v>
      </c>
      <c r="AD243" s="29">
        <v>0</v>
      </c>
      <c r="AE243" s="29">
        <v>0</v>
      </c>
      <c r="AF243" s="29">
        <v>0</v>
      </c>
      <c r="AG243" s="29">
        <v>0</v>
      </c>
      <c r="AH243" s="29">
        <v>0</v>
      </c>
      <c r="BM243" t="s">
        <v>1990</v>
      </c>
    </row>
    <row r="244" spans="2:65" ht="14.25" x14ac:dyDescent="0.2">
      <c r="B244" s="16">
        <v>242</v>
      </c>
      <c r="C244" s="16"/>
      <c r="D244" s="16" t="s">
        <v>224</v>
      </c>
      <c r="E244" s="16" t="str">
        <f t="shared" si="14"/>
        <v>b</v>
      </c>
      <c r="F244" s="16">
        <f t="shared" si="13"/>
        <v>1</v>
      </c>
      <c r="G244" s="19" t="s">
        <v>26</v>
      </c>
      <c r="H244" s="3" t="s">
        <v>34</v>
      </c>
      <c r="I244" s="3">
        <f t="shared" si="15"/>
        <v>8</v>
      </c>
      <c r="J244" s="16">
        <v>10</v>
      </c>
      <c r="K244" s="16">
        <v>2</v>
      </c>
      <c r="L244" s="16">
        <f>[1]武器表!$I244</f>
        <v>30</v>
      </c>
      <c r="M244" s="28">
        <v>0</v>
      </c>
      <c r="N244" s="28">
        <v>0</v>
      </c>
      <c r="O244" s="28">
        <v>0</v>
      </c>
      <c r="P244" s="28">
        <v>0</v>
      </c>
      <c r="Q244" s="28">
        <v>0</v>
      </c>
      <c r="R244" s="28">
        <v>0</v>
      </c>
      <c r="S244" s="28">
        <v>0</v>
      </c>
      <c r="T244" s="29">
        <v>0</v>
      </c>
      <c r="U244" s="29">
        <v>0</v>
      </c>
      <c r="V244" s="29">
        <v>0</v>
      </c>
      <c r="W244" s="20">
        <v>0.08</v>
      </c>
      <c r="X244" s="28">
        <v>0</v>
      </c>
      <c r="Y244" s="28">
        <v>0</v>
      </c>
      <c r="Z244" s="28">
        <v>0</v>
      </c>
      <c r="AA244" s="28">
        <v>0</v>
      </c>
      <c r="AB244" s="28">
        <v>0</v>
      </c>
      <c r="AC244" s="28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BM244" t="s">
        <v>1991</v>
      </c>
    </row>
    <row r="245" spans="2:65" ht="14.25" x14ac:dyDescent="0.2">
      <c r="B245" s="16">
        <v>243</v>
      </c>
      <c r="C245" s="16"/>
      <c r="D245" s="16" t="s">
        <v>496</v>
      </c>
      <c r="E245" s="16" t="str">
        <f t="shared" si="14"/>
        <v>b</v>
      </c>
      <c r="F245" s="16">
        <f t="shared" si="13"/>
        <v>1</v>
      </c>
      <c r="G245" s="19" t="s">
        <v>26</v>
      </c>
      <c r="H245" s="3" t="s">
        <v>34</v>
      </c>
      <c r="I245" s="3">
        <f t="shared" si="15"/>
        <v>8</v>
      </c>
      <c r="J245" s="16">
        <v>10</v>
      </c>
      <c r="K245" s="16">
        <v>3</v>
      </c>
      <c r="L245" s="16">
        <f>[1]武器表!$I245</f>
        <v>45</v>
      </c>
      <c r="M245" s="28">
        <v>0</v>
      </c>
      <c r="N245" s="28">
        <v>0</v>
      </c>
      <c r="O245" s="28">
        <v>0</v>
      </c>
      <c r="P245" s="28">
        <v>0</v>
      </c>
      <c r="Q245" s="28">
        <v>0</v>
      </c>
      <c r="R245" s="28">
        <v>0</v>
      </c>
      <c r="S245" s="28">
        <v>0</v>
      </c>
      <c r="T245" s="29">
        <v>0</v>
      </c>
      <c r="U245" s="29">
        <v>0</v>
      </c>
      <c r="V245" s="29">
        <v>0</v>
      </c>
      <c r="W245" s="20">
        <v>0.08</v>
      </c>
      <c r="X245" s="28">
        <v>0</v>
      </c>
      <c r="Y245" s="28">
        <v>0</v>
      </c>
      <c r="Z245" s="28">
        <v>0</v>
      </c>
      <c r="AA245" s="28">
        <v>0</v>
      </c>
      <c r="AB245" s="28">
        <v>0</v>
      </c>
      <c r="AC245" s="28">
        <v>0</v>
      </c>
      <c r="AD245" s="29">
        <v>0</v>
      </c>
      <c r="AE245" s="29">
        <v>0</v>
      </c>
      <c r="AF245" s="29">
        <v>0</v>
      </c>
      <c r="AG245" s="29">
        <v>0</v>
      </c>
      <c r="AH245" s="29">
        <v>0</v>
      </c>
      <c r="BM245" t="s">
        <v>1992</v>
      </c>
    </row>
    <row r="246" spans="2:65" ht="14.25" x14ac:dyDescent="0.2">
      <c r="B246" s="16">
        <v>244</v>
      </c>
      <c r="C246" s="16"/>
      <c r="D246" s="16" t="s">
        <v>497</v>
      </c>
      <c r="E246" s="16" t="str">
        <f t="shared" si="14"/>
        <v>b</v>
      </c>
      <c r="F246" s="16">
        <f t="shared" si="13"/>
        <v>1</v>
      </c>
      <c r="G246" s="19" t="s">
        <v>26</v>
      </c>
      <c r="H246" s="3" t="s">
        <v>34</v>
      </c>
      <c r="I246" s="3">
        <f t="shared" si="15"/>
        <v>8</v>
      </c>
      <c r="J246" s="16">
        <v>10</v>
      </c>
      <c r="K246" s="16">
        <v>4</v>
      </c>
      <c r="L246" s="16">
        <f>[1]武器表!$I246</f>
        <v>60</v>
      </c>
      <c r="M246" s="28">
        <v>0</v>
      </c>
      <c r="N246" s="28">
        <v>0</v>
      </c>
      <c r="O246" s="28">
        <v>0</v>
      </c>
      <c r="P246" s="28">
        <v>0</v>
      </c>
      <c r="Q246" s="28">
        <v>0</v>
      </c>
      <c r="R246" s="28">
        <v>0</v>
      </c>
      <c r="S246" s="28">
        <v>0</v>
      </c>
      <c r="T246" s="29">
        <v>0</v>
      </c>
      <c r="U246" s="29">
        <v>0</v>
      </c>
      <c r="V246" s="29">
        <v>0</v>
      </c>
      <c r="W246" s="29">
        <v>0</v>
      </c>
      <c r="X246" s="28">
        <v>0</v>
      </c>
      <c r="Y246" s="28">
        <v>0</v>
      </c>
      <c r="Z246" s="28">
        <v>0</v>
      </c>
      <c r="AA246" s="28">
        <v>0</v>
      </c>
      <c r="AB246" s="28">
        <v>0</v>
      </c>
      <c r="AC246" s="28">
        <v>0</v>
      </c>
      <c r="AD246" s="29">
        <v>0</v>
      </c>
      <c r="AE246" s="20">
        <v>6.5066666666666662E-2</v>
      </c>
      <c r="AF246" s="29">
        <v>0</v>
      </c>
      <c r="AG246" s="29">
        <v>0</v>
      </c>
      <c r="AH246" s="29">
        <v>0</v>
      </c>
      <c r="BM246" t="s">
        <v>1993</v>
      </c>
    </row>
    <row r="247" spans="2:65" ht="14.25" x14ac:dyDescent="0.2">
      <c r="B247" s="16">
        <v>245</v>
      </c>
      <c r="C247" s="16"/>
      <c r="D247" s="16" t="s">
        <v>498</v>
      </c>
      <c r="E247" s="16" t="str">
        <f t="shared" si="14"/>
        <v>b</v>
      </c>
      <c r="F247" s="16">
        <f t="shared" si="13"/>
        <v>2</v>
      </c>
      <c r="G247" s="19" t="s">
        <v>26</v>
      </c>
      <c r="H247" s="3" t="s">
        <v>34</v>
      </c>
      <c r="I247" s="3">
        <f t="shared" si="15"/>
        <v>8</v>
      </c>
      <c r="J247" s="16">
        <v>10</v>
      </c>
      <c r="K247" s="16">
        <v>5</v>
      </c>
      <c r="L247" s="16">
        <f>[1]武器表!$I247</f>
        <v>75</v>
      </c>
      <c r="M247" s="28">
        <v>0</v>
      </c>
      <c r="N247" s="28">
        <v>0</v>
      </c>
      <c r="O247" s="28">
        <v>0</v>
      </c>
      <c r="P247" s="28">
        <v>0</v>
      </c>
      <c r="Q247" s="28">
        <v>0</v>
      </c>
      <c r="R247" s="28">
        <v>0</v>
      </c>
      <c r="S247" s="28">
        <v>0</v>
      </c>
      <c r="T247" s="29">
        <v>0</v>
      </c>
      <c r="U247" s="29">
        <v>0</v>
      </c>
      <c r="V247" s="20">
        <v>0.01</v>
      </c>
      <c r="W247" s="20">
        <v>0.10199999999999999</v>
      </c>
      <c r="X247" s="28">
        <v>0</v>
      </c>
      <c r="Y247" s="28">
        <v>0</v>
      </c>
      <c r="Z247" s="28">
        <v>0</v>
      </c>
      <c r="AA247" s="28">
        <v>0</v>
      </c>
      <c r="AB247" s="28">
        <v>0</v>
      </c>
      <c r="AC247" s="28">
        <v>0</v>
      </c>
      <c r="AD247" s="29">
        <v>0</v>
      </c>
      <c r="AE247" s="29">
        <v>0</v>
      </c>
      <c r="AF247" s="29">
        <v>0</v>
      </c>
      <c r="AG247" s="29">
        <v>0</v>
      </c>
      <c r="AH247" s="29">
        <v>0</v>
      </c>
      <c r="BM247" t="s">
        <v>1994</v>
      </c>
    </row>
    <row r="248" spans="2:65" ht="14.25" x14ac:dyDescent="0.2">
      <c r="B248" s="16">
        <v>246</v>
      </c>
      <c r="C248" s="16"/>
      <c r="D248" s="16" t="s">
        <v>499</v>
      </c>
      <c r="E248" s="16" t="str">
        <f t="shared" si="14"/>
        <v>b</v>
      </c>
      <c r="F248" s="16">
        <f t="shared" si="13"/>
        <v>2</v>
      </c>
      <c r="G248" s="19" t="s">
        <v>26</v>
      </c>
      <c r="H248" s="3" t="s">
        <v>34</v>
      </c>
      <c r="I248" s="3">
        <f t="shared" si="15"/>
        <v>8</v>
      </c>
      <c r="J248" s="16">
        <v>10</v>
      </c>
      <c r="K248" s="16">
        <v>6</v>
      </c>
      <c r="L248" s="16">
        <f>[1]武器表!$I248</f>
        <v>90</v>
      </c>
      <c r="M248" s="28">
        <v>0</v>
      </c>
      <c r="N248" s="28">
        <v>0</v>
      </c>
      <c r="O248" s="28">
        <v>0</v>
      </c>
      <c r="P248" s="28">
        <v>0</v>
      </c>
      <c r="Q248" s="28">
        <v>0</v>
      </c>
      <c r="R248" s="28">
        <v>0</v>
      </c>
      <c r="S248" s="16">
        <v>8</v>
      </c>
      <c r="T248" s="29">
        <v>0</v>
      </c>
      <c r="U248" s="29">
        <v>0</v>
      </c>
      <c r="V248" s="29">
        <v>0</v>
      </c>
      <c r="W248" s="29">
        <v>0</v>
      </c>
      <c r="X248" s="28">
        <v>0</v>
      </c>
      <c r="Y248" s="28">
        <v>0</v>
      </c>
      <c r="Z248" s="28">
        <v>0</v>
      </c>
      <c r="AA248" s="28">
        <v>0</v>
      </c>
      <c r="AB248" s="28">
        <v>0</v>
      </c>
      <c r="AC248" s="28">
        <v>0</v>
      </c>
      <c r="AD248" s="20">
        <v>9.7600000000000006E-2</v>
      </c>
      <c r="AE248" s="29">
        <v>0</v>
      </c>
      <c r="AF248" s="29">
        <v>0</v>
      </c>
      <c r="AG248" s="29">
        <v>0</v>
      </c>
      <c r="AH248" s="29">
        <v>0</v>
      </c>
      <c r="BM248" t="s">
        <v>1995</v>
      </c>
    </row>
    <row r="249" spans="2:65" ht="14.25" x14ac:dyDescent="0.2">
      <c r="B249" s="16">
        <v>247</v>
      </c>
      <c r="C249" s="16"/>
      <c r="D249" s="16" t="s">
        <v>246</v>
      </c>
      <c r="E249" s="16" t="str">
        <f t="shared" si="14"/>
        <v>b</v>
      </c>
      <c r="F249" s="16">
        <f t="shared" si="13"/>
        <v>2</v>
      </c>
      <c r="G249" s="19" t="s">
        <v>26</v>
      </c>
      <c r="H249" s="3" t="s">
        <v>34</v>
      </c>
      <c r="I249" s="3">
        <f t="shared" si="15"/>
        <v>8</v>
      </c>
      <c r="J249" s="16">
        <v>10</v>
      </c>
      <c r="K249" s="16">
        <v>7</v>
      </c>
      <c r="L249" s="16">
        <f>[1]武器表!$I249</f>
        <v>105</v>
      </c>
      <c r="M249" s="28">
        <v>0</v>
      </c>
      <c r="N249" s="28">
        <v>0</v>
      </c>
      <c r="O249" s="28">
        <v>0</v>
      </c>
      <c r="P249" s="28">
        <v>0</v>
      </c>
      <c r="Q249" s="28">
        <v>0</v>
      </c>
      <c r="R249" s="28">
        <v>0</v>
      </c>
      <c r="S249" s="16">
        <v>9</v>
      </c>
      <c r="T249" s="29">
        <v>0</v>
      </c>
      <c r="U249" s="29">
        <v>0</v>
      </c>
      <c r="V249" s="29">
        <v>0</v>
      </c>
      <c r="W249" s="29">
        <v>0</v>
      </c>
      <c r="X249" s="28">
        <v>0</v>
      </c>
      <c r="Y249" s="28">
        <v>0</v>
      </c>
      <c r="Z249" s="28">
        <v>0</v>
      </c>
      <c r="AA249" s="28">
        <v>0</v>
      </c>
      <c r="AB249" s="28">
        <v>0</v>
      </c>
      <c r="AC249" s="28">
        <v>0</v>
      </c>
      <c r="AD249" s="29">
        <v>0</v>
      </c>
      <c r="AE249" s="29">
        <v>0</v>
      </c>
      <c r="AF249" s="29">
        <v>0</v>
      </c>
      <c r="AG249" s="20">
        <v>0.11413333333333334</v>
      </c>
      <c r="AH249" s="29">
        <v>0</v>
      </c>
      <c r="BM249" t="s">
        <v>1996</v>
      </c>
    </row>
    <row r="250" spans="2:65" ht="14.25" x14ac:dyDescent="0.2">
      <c r="B250" s="16">
        <v>248</v>
      </c>
      <c r="C250" s="16"/>
      <c r="D250" s="16" t="s">
        <v>500</v>
      </c>
      <c r="E250" s="16" t="str">
        <f t="shared" si="14"/>
        <v>b</v>
      </c>
      <c r="F250" s="16">
        <f t="shared" si="13"/>
        <v>2</v>
      </c>
      <c r="G250" s="19" t="s">
        <v>26</v>
      </c>
      <c r="H250" s="3" t="s">
        <v>34</v>
      </c>
      <c r="I250" s="3">
        <f t="shared" si="15"/>
        <v>8</v>
      </c>
      <c r="J250" s="16">
        <v>10</v>
      </c>
      <c r="K250" s="16">
        <v>8</v>
      </c>
      <c r="L250" s="16">
        <f>[1]武器表!$I250</f>
        <v>120</v>
      </c>
      <c r="M250" s="28">
        <v>0</v>
      </c>
      <c r="N250" s="28">
        <v>0</v>
      </c>
      <c r="O250" s="28">
        <v>0</v>
      </c>
      <c r="P250" s="28">
        <v>0</v>
      </c>
      <c r="Q250" s="28">
        <v>0</v>
      </c>
      <c r="R250" s="16">
        <v>11</v>
      </c>
      <c r="S250" s="28">
        <v>0</v>
      </c>
      <c r="T250" s="29">
        <v>0</v>
      </c>
      <c r="U250" s="29">
        <v>0</v>
      </c>
      <c r="V250" s="29">
        <v>0</v>
      </c>
      <c r="W250" s="29">
        <v>0</v>
      </c>
      <c r="X250" s="28">
        <v>0</v>
      </c>
      <c r="Y250" s="28">
        <v>0</v>
      </c>
      <c r="Z250" s="28">
        <v>0</v>
      </c>
      <c r="AA250" s="28">
        <v>0</v>
      </c>
      <c r="AB250" s="28">
        <v>0</v>
      </c>
      <c r="AC250" s="28">
        <v>0</v>
      </c>
      <c r="AD250" s="29">
        <v>0</v>
      </c>
      <c r="AE250" s="20">
        <v>0.13013333333333332</v>
      </c>
      <c r="AF250" s="29">
        <v>0</v>
      </c>
      <c r="AG250" s="29">
        <v>0</v>
      </c>
      <c r="AH250" s="29">
        <v>0</v>
      </c>
      <c r="BM250" t="s">
        <v>1997</v>
      </c>
    </row>
    <row r="251" spans="2:65" ht="14.25" x14ac:dyDescent="0.2">
      <c r="B251" s="16">
        <v>249</v>
      </c>
      <c r="C251" s="16"/>
      <c r="D251" s="16" t="s">
        <v>501</v>
      </c>
      <c r="E251" s="16" t="str">
        <f t="shared" si="14"/>
        <v>c</v>
      </c>
      <c r="F251" s="16">
        <f t="shared" si="13"/>
        <v>1</v>
      </c>
      <c r="G251" s="19" t="s">
        <v>26</v>
      </c>
      <c r="H251" s="3" t="s">
        <v>34</v>
      </c>
      <c r="I251" s="3">
        <f t="shared" si="15"/>
        <v>8</v>
      </c>
      <c r="J251" s="16">
        <v>10</v>
      </c>
      <c r="K251" s="16">
        <v>1</v>
      </c>
      <c r="L251" s="16">
        <f>[1]武器表!$I251</f>
        <v>17</v>
      </c>
      <c r="M251" s="28">
        <v>0</v>
      </c>
      <c r="N251" s="28">
        <v>0</v>
      </c>
      <c r="O251" s="28">
        <v>0</v>
      </c>
      <c r="P251" s="28">
        <v>0</v>
      </c>
      <c r="Q251" s="28">
        <v>0</v>
      </c>
      <c r="R251" s="28">
        <v>0</v>
      </c>
      <c r="S251" s="28">
        <v>0</v>
      </c>
      <c r="T251" s="29">
        <v>0</v>
      </c>
      <c r="U251" s="29">
        <v>0</v>
      </c>
      <c r="V251" s="29">
        <v>0</v>
      </c>
      <c r="W251" s="20">
        <v>0</v>
      </c>
      <c r="X251" s="28">
        <v>0</v>
      </c>
      <c r="Y251" s="28">
        <v>0</v>
      </c>
      <c r="Z251" s="28">
        <v>0</v>
      </c>
      <c r="AA251" s="28">
        <v>0</v>
      </c>
      <c r="AB251" s="28">
        <v>0</v>
      </c>
      <c r="AC251" s="28">
        <v>0</v>
      </c>
      <c r="AD251" s="29">
        <v>0</v>
      </c>
      <c r="AE251" s="29">
        <v>0</v>
      </c>
      <c r="AF251" s="29">
        <v>0</v>
      </c>
      <c r="AG251" s="29">
        <v>0</v>
      </c>
      <c r="AH251" s="29">
        <v>0</v>
      </c>
      <c r="BM251" t="s">
        <v>1998</v>
      </c>
    </row>
    <row r="252" spans="2:65" ht="14.25" x14ac:dyDescent="0.2">
      <c r="B252" s="16">
        <v>250</v>
      </c>
      <c r="C252" s="16"/>
      <c r="D252" s="16" t="s">
        <v>247</v>
      </c>
      <c r="E252" s="16" t="str">
        <f t="shared" si="14"/>
        <v>c</v>
      </c>
      <c r="F252" s="16">
        <f t="shared" si="13"/>
        <v>1</v>
      </c>
      <c r="G252" s="19" t="s">
        <v>26</v>
      </c>
      <c r="H252" s="3" t="s">
        <v>34</v>
      </c>
      <c r="I252" s="3">
        <f t="shared" si="15"/>
        <v>8</v>
      </c>
      <c r="J252" s="16">
        <v>10</v>
      </c>
      <c r="K252" s="16">
        <v>2</v>
      </c>
      <c r="L252" s="16">
        <f>[1]武器表!$I252</f>
        <v>34</v>
      </c>
      <c r="M252" s="28">
        <v>0</v>
      </c>
      <c r="N252" s="28">
        <v>0</v>
      </c>
      <c r="O252" s="28">
        <v>0</v>
      </c>
      <c r="P252" s="28">
        <v>0</v>
      </c>
      <c r="Q252" s="28">
        <v>0</v>
      </c>
      <c r="R252" s="28">
        <v>0</v>
      </c>
      <c r="S252" s="28">
        <v>0</v>
      </c>
      <c r="T252" s="29">
        <v>0</v>
      </c>
      <c r="U252" s="29">
        <v>0</v>
      </c>
      <c r="V252" s="29">
        <v>0</v>
      </c>
      <c r="W252" s="20">
        <v>0</v>
      </c>
      <c r="X252" s="28">
        <v>0</v>
      </c>
      <c r="Y252" s="28">
        <v>0</v>
      </c>
      <c r="Z252" s="28">
        <v>0</v>
      </c>
      <c r="AA252" s="28">
        <v>0</v>
      </c>
      <c r="AB252" s="28">
        <v>0</v>
      </c>
      <c r="AC252" s="28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BM252" t="s">
        <v>1843</v>
      </c>
    </row>
    <row r="253" spans="2:65" ht="14.25" x14ac:dyDescent="0.2">
      <c r="B253" s="16">
        <v>251</v>
      </c>
      <c r="C253" s="16"/>
      <c r="D253" s="16" t="s">
        <v>502</v>
      </c>
      <c r="E253" s="16" t="str">
        <f t="shared" si="14"/>
        <v>c</v>
      </c>
      <c r="F253" s="16">
        <f t="shared" si="13"/>
        <v>1</v>
      </c>
      <c r="G253" s="19" t="s">
        <v>26</v>
      </c>
      <c r="H253" s="3" t="s">
        <v>34</v>
      </c>
      <c r="I253" s="3">
        <f t="shared" si="15"/>
        <v>8</v>
      </c>
      <c r="J253" s="16">
        <v>10</v>
      </c>
      <c r="K253" s="16">
        <v>3</v>
      </c>
      <c r="L253" s="16">
        <f>[1]武器表!$I253</f>
        <v>51</v>
      </c>
      <c r="M253" s="28">
        <v>0</v>
      </c>
      <c r="N253" s="28">
        <v>0</v>
      </c>
      <c r="O253" s="28">
        <v>0</v>
      </c>
      <c r="P253" s="28">
        <v>0</v>
      </c>
      <c r="Q253" s="28">
        <v>0</v>
      </c>
      <c r="R253" s="28">
        <v>0</v>
      </c>
      <c r="S253" s="28">
        <v>0</v>
      </c>
      <c r="T253" s="29">
        <v>0</v>
      </c>
      <c r="U253" s="29">
        <v>0</v>
      </c>
      <c r="V253" s="29">
        <v>0</v>
      </c>
      <c r="W253" s="20">
        <v>0</v>
      </c>
      <c r="X253" s="28">
        <v>0</v>
      </c>
      <c r="Y253" s="28">
        <v>0</v>
      </c>
      <c r="Z253" s="28">
        <v>0</v>
      </c>
      <c r="AA253" s="28">
        <v>0</v>
      </c>
      <c r="AB253" s="28">
        <v>0</v>
      </c>
      <c r="AC253" s="28">
        <v>0</v>
      </c>
      <c r="AD253" s="29">
        <v>0</v>
      </c>
      <c r="AE253" s="29">
        <v>0</v>
      </c>
      <c r="AF253" s="29">
        <v>0</v>
      </c>
      <c r="AG253" s="29">
        <v>0</v>
      </c>
      <c r="AH253" s="29">
        <v>0</v>
      </c>
      <c r="BM253" t="s">
        <v>1999</v>
      </c>
    </row>
    <row r="254" spans="2:65" ht="14.25" x14ac:dyDescent="0.2">
      <c r="B254" s="16">
        <v>252</v>
      </c>
      <c r="C254" s="16"/>
      <c r="D254" s="16" t="s">
        <v>502</v>
      </c>
      <c r="E254" s="16" t="str">
        <f t="shared" si="14"/>
        <v>c</v>
      </c>
      <c r="F254" s="16">
        <f t="shared" si="13"/>
        <v>1</v>
      </c>
      <c r="G254" s="19" t="s">
        <v>26</v>
      </c>
      <c r="H254" s="3" t="s">
        <v>34</v>
      </c>
      <c r="I254" s="3">
        <f t="shared" si="15"/>
        <v>8</v>
      </c>
      <c r="J254" s="16">
        <v>10</v>
      </c>
      <c r="K254" s="16">
        <v>4</v>
      </c>
      <c r="L254" s="16">
        <f>[1]武器表!$I254</f>
        <v>68</v>
      </c>
      <c r="M254" s="28">
        <v>0</v>
      </c>
      <c r="N254" s="28">
        <v>0</v>
      </c>
      <c r="O254" s="28">
        <v>0</v>
      </c>
      <c r="P254" s="28">
        <v>0</v>
      </c>
      <c r="Q254" s="28">
        <v>0</v>
      </c>
      <c r="R254" s="28">
        <v>0</v>
      </c>
      <c r="S254" s="28">
        <v>0</v>
      </c>
      <c r="T254" s="29">
        <v>0</v>
      </c>
      <c r="U254" s="29">
        <v>0</v>
      </c>
      <c r="V254" s="29">
        <v>0</v>
      </c>
      <c r="W254" s="20">
        <v>0</v>
      </c>
      <c r="X254" s="28">
        <v>0</v>
      </c>
      <c r="Y254" s="28">
        <v>0</v>
      </c>
      <c r="Z254" s="28">
        <v>0</v>
      </c>
      <c r="AA254" s="28">
        <v>0</v>
      </c>
      <c r="AB254" s="28">
        <v>0</v>
      </c>
      <c r="AC254" s="28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BM254" t="s">
        <v>1778</v>
      </c>
    </row>
    <row r="255" spans="2:65" ht="14.25" x14ac:dyDescent="0.2">
      <c r="B255" s="16">
        <v>253</v>
      </c>
      <c r="C255" s="16"/>
      <c r="D255" s="16" t="s">
        <v>503</v>
      </c>
      <c r="E255" s="16" t="str">
        <f t="shared" si="14"/>
        <v>c</v>
      </c>
      <c r="F255" s="16">
        <f t="shared" si="13"/>
        <v>1</v>
      </c>
      <c r="G255" s="19" t="s">
        <v>26</v>
      </c>
      <c r="H255" s="3" t="s">
        <v>34</v>
      </c>
      <c r="I255" s="3">
        <f t="shared" si="15"/>
        <v>8</v>
      </c>
      <c r="J255" s="16">
        <v>10</v>
      </c>
      <c r="K255" s="16">
        <v>5</v>
      </c>
      <c r="L255" s="16">
        <f>[1]武器表!$I255</f>
        <v>86</v>
      </c>
      <c r="M255" s="28">
        <v>0</v>
      </c>
      <c r="N255" s="28">
        <v>0</v>
      </c>
      <c r="O255" s="28">
        <v>0</v>
      </c>
      <c r="P255" s="28">
        <v>0</v>
      </c>
      <c r="Q255" s="28">
        <v>0</v>
      </c>
      <c r="R255" s="28">
        <v>0</v>
      </c>
      <c r="S255" s="28">
        <v>0</v>
      </c>
      <c r="T255" s="29">
        <v>0</v>
      </c>
      <c r="U255" s="29">
        <v>0</v>
      </c>
      <c r="V255" s="29">
        <v>0</v>
      </c>
      <c r="W255" s="29">
        <v>0</v>
      </c>
      <c r="X255" s="28">
        <v>0</v>
      </c>
      <c r="Y255" s="28">
        <v>0</v>
      </c>
      <c r="Z255" s="28">
        <v>0</v>
      </c>
      <c r="AA255" s="28">
        <v>0</v>
      </c>
      <c r="AB255" s="28">
        <v>0</v>
      </c>
      <c r="AC255" s="28">
        <v>0</v>
      </c>
      <c r="AD255" s="29">
        <v>0</v>
      </c>
      <c r="AE255" s="29">
        <v>0</v>
      </c>
      <c r="AF255" s="20">
        <v>0</v>
      </c>
      <c r="AG255" s="29">
        <v>0</v>
      </c>
      <c r="AH255" s="29">
        <v>0</v>
      </c>
      <c r="BM255" t="s">
        <v>2000</v>
      </c>
    </row>
    <row r="256" spans="2:65" ht="14.25" x14ac:dyDescent="0.2">
      <c r="B256" s="16">
        <v>254</v>
      </c>
      <c r="C256" s="16"/>
      <c r="D256" s="16" t="s">
        <v>502</v>
      </c>
      <c r="E256" s="16" t="str">
        <f t="shared" si="14"/>
        <v>c</v>
      </c>
      <c r="F256" s="16">
        <f t="shared" si="13"/>
        <v>1</v>
      </c>
      <c r="G256" s="19" t="s">
        <v>26</v>
      </c>
      <c r="H256" s="3" t="s">
        <v>34</v>
      </c>
      <c r="I256" s="3">
        <f t="shared" si="15"/>
        <v>8</v>
      </c>
      <c r="J256" s="16">
        <v>10</v>
      </c>
      <c r="K256" s="16">
        <v>6</v>
      </c>
      <c r="L256" s="16">
        <f>[1]武器表!$I256</f>
        <v>103</v>
      </c>
      <c r="M256" s="28">
        <v>0</v>
      </c>
      <c r="N256" s="28">
        <v>0</v>
      </c>
      <c r="O256" s="28">
        <v>0</v>
      </c>
      <c r="P256" s="28">
        <v>0</v>
      </c>
      <c r="Q256" s="28">
        <v>0</v>
      </c>
      <c r="R256" s="28">
        <v>0</v>
      </c>
      <c r="S256" s="28">
        <v>0</v>
      </c>
      <c r="T256" s="29">
        <v>0</v>
      </c>
      <c r="U256" s="29">
        <v>0</v>
      </c>
      <c r="V256" s="29">
        <v>0</v>
      </c>
      <c r="W256" s="29">
        <v>0</v>
      </c>
      <c r="X256" s="28">
        <v>0</v>
      </c>
      <c r="Y256" s="28">
        <v>0</v>
      </c>
      <c r="Z256" s="28">
        <v>0</v>
      </c>
      <c r="AA256" s="28">
        <v>0</v>
      </c>
      <c r="AB256" s="28">
        <v>0</v>
      </c>
      <c r="AC256" s="28">
        <v>0</v>
      </c>
      <c r="AD256" s="29">
        <v>0</v>
      </c>
      <c r="AE256" s="29">
        <v>0</v>
      </c>
      <c r="AF256" s="20">
        <v>0</v>
      </c>
      <c r="AG256" s="29">
        <v>0</v>
      </c>
      <c r="AH256" s="29">
        <v>0</v>
      </c>
      <c r="BM256" t="s">
        <v>2001</v>
      </c>
    </row>
    <row r="257" spans="2:65" ht="14.25" x14ac:dyDescent="0.2">
      <c r="B257" s="16">
        <v>255</v>
      </c>
      <c r="C257" s="16"/>
      <c r="D257" s="16" t="s">
        <v>504</v>
      </c>
      <c r="E257" s="16" t="str">
        <f t="shared" si="14"/>
        <v>c</v>
      </c>
      <c r="F257" s="16">
        <f t="shared" si="13"/>
        <v>1</v>
      </c>
      <c r="G257" s="19" t="s">
        <v>26</v>
      </c>
      <c r="H257" s="3" t="s">
        <v>34</v>
      </c>
      <c r="I257" s="3">
        <f t="shared" si="15"/>
        <v>8</v>
      </c>
      <c r="J257" s="16">
        <v>10</v>
      </c>
      <c r="K257" s="16">
        <v>7</v>
      </c>
      <c r="L257" s="16">
        <f>[1]武器表!$I257</f>
        <v>120</v>
      </c>
      <c r="M257" s="28">
        <v>0</v>
      </c>
      <c r="N257" s="28">
        <v>0</v>
      </c>
      <c r="O257" s="28">
        <v>0</v>
      </c>
      <c r="P257" s="28">
        <v>0</v>
      </c>
      <c r="Q257" s="28">
        <v>0</v>
      </c>
      <c r="R257" s="28">
        <v>0</v>
      </c>
      <c r="S257" s="28">
        <v>0</v>
      </c>
      <c r="T257" s="29">
        <v>0</v>
      </c>
      <c r="U257" s="29">
        <v>0</v>
      </c>
      <c r="V257" s="29">
        <v>0</v>
      </c>
      <c r="W257" s="20">
        <v>0</v>
      </c>
      <c r="X257" s="28">
        <v>0</v>
      </c>
      <c r="Y257" s="28">
        <v>0</v>
      </c>
      <c r="Z257" s="28">
        <v>0</v>
      </c>
      <c r="AA257" s="28">
        <v>0</v>
      </c>
      <c r="AB257" s="28">
        <v>0</v>
      </c>
      <c r="AC257" s="28">
        <v>0</v>
      </c>
      <c r="AD257" s="29">
        <v>0</v>
      </c>
      <c r="AE257" s="29">
        <v>0</v>
      </c>
      <c r="AF257" s="29">
        <v>0</v>
      </c>
      <c r="AG257" s="29">
        <v>0</v>
      </c>
      <c r="AH257" s="29">
        <v>0</v>
      </c>
      <c r="BM257" t="s">
        <v>2002</v>
      </c>
    </row>
    <row r="258" spans="2:65" ht="14.25" x14ac:dyDescent="0.2">
      <c r="B258" s="16">
        <v>256</v>
      </c>
      <c r="C258" s="16"/>
      <c r="D258" s="16" t="s">
        <v>505</v>
      </c>
      <c r="E258" s="16" t="str">
        <f t="shared" si="14"/>
        <v>c</v>
      </c>
      <c r="F258" s="16">
        <f t="shared" si="13"/>
        <v>1</v>
      </c>
      <c r="G258" s="19" t="s">
        <v>26</v>
      </c>
      <c r="H258" s="3" t="s">
        <v>34</v>
      </c>
      <c r="I258" s="3">
        <f t="shared" si="15"/>
        <v>8</v>
      </c>
      <c r="J258" s="16">
        <v>10</v>
      </c>
      <c r="K258" s="16">
        <v>8</v>
      </c>
      <c r="L258" s="16">
        <f>[1]武器表!$I258</f>
        <v>137</v>
      </c>
      <c r="M258" s="28">
        <v>0</v>
      </c>
      <c r="N258" s="28">
        <v>0</v>
      </c>
      <c r="O258" s="28">
        <v>0</v>
      </c>
      <c r="P258" s="28">
        <v>0</v>
      </c>
      <c r="Q258" s="28">
        <v>0</v>
      </c>
      <c r="R258" s="28">
        <v>0</v>
      </c>
      <c r="S258" s="28">
        <v>0</v>
      </c>
      <c r="T258" s="29">
        <v>0</v>
      </c>
      <c r="U258" s="29">
        <v>0</v>
      </c>
      <c r="V258" s="29">
        <v>0</v>
      </c>
      <c r="W258" s="20">
        <v>0</v>
      </c>
      <c r="X258" s="28">
        <v>0</v>
      </c>
      <c r="Y258" s="28">
        <v>0</v>
      </c>
      <c r="Z258" s="28">
        <v>0</v>
      </c>
      <c r="AA258" s="28">
        <v>0</v>
      </c>
      <c r="AB258" s="28">
        <v>0</v>
      </c>
      <c r="AC258" s="28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BM258" t="s">
        <v>2003</v>
      </c>
    </row>
    <row r="259" spans="2:65" ht="14.25" x14ac:dyDescent="0.2">
      <c r="B259" s="16">
        <v>257</v>
      </c>
      <c r="C259" s="16"/>
      <c r="D259" s="16" t="s">
        <v>506</v>
      </c>
      <c r="E259" s="16" t="str">
        <f t="shared" si="14"/>
        <v>s</v>
      </c>
      <c r="F259" s="16">
        <f t="shared" si="13"/>
        <v>3</v>
      </c>
      <c r="G259" s="19" t="s">
        <v>26</v>
      </c>
      <c r="H259" s="3" t="s">
        <v>35</v>
      </c>
      <c r="I259" s="3">
        <f t="shared" si="15"/>
        <v>9</v>
      </c>
      <c r="J259" s="16">
        <v>6</v>
      </c>
      <c r="K259" s="16">
        <v>1</v>
      </c>
      <c r="L259" s="16">
        <f>[1]武器表!$I259</f>
        <v>16</v>
      </c>
      <c r="M259" s="28">
        <v>0</v>
      </c>
      <c r="N259" s="28">
        <v>0</v>
      </c>
      <c r="O259" s="28">
        <v>0</v>
      </c>
      <c r="P259" s="28">
        <v>0</v>
      </c>
      <c r="Q259" s="28">
        <v>0</v>
      </c>
      <c r="R259" s="16">
        <v>3</v>
      </c>
      <c r="S259" s="16">
        <v>4</v>
      </c>
      <c r="T259" s="29">
        <v>0</v>
      </c>
      <c r="U259" s="20">
        <v>7.4999999999999997E-3</v>
      </c>
      <c r="V259" s="29">
        <v>0</v>
      </c>
      <c r="W259" s="29">
        <v>0</v>
      </c>
      <c r="X259" s="28">
        <v>0</v>
      </c>
      <c r="Y259" s="28">
        <v>0</v>
      </c>
      <c r="Z259" s="28">
        <v>0</v>
      </c>
      <c r="AA259" s="28">
        <v>0</v>
      </c>
      <c r="AB259" s="28">
        <v>0</v>
      </c>
      <c r="AC259" s="28">
        <v>0</v>
      </c>
      <c r="AD259" s="29">
        <v>0</v>
      </c>
      <c r="AE259" s="29">
        <v>0</v>
      </c>
      <c r="AF259" s="29">
        <v>0</v>
      </c>
      <c r="AG259" s="29">
        <v>0</v>
      </c>
      <c r="AH259" s="29">
        <v>0</v>
      </c>
      <c r="BM259" t="s">
        <v>2004</v>
      </c>
    </row>
    <row r="260" spans="2:65" ht="14.25" x14ac:dyDescent="0.2">
      <c r="B260" s="16">
        <v>258</v>
      </c>
      <c r="C260" s="16"/>
      <c r="D260" s="16" t="s">
        <v>507</v>
      </c>
      <c r="E260" s="16" t="str">
        <f t="shared" si="14"/>
        <v>s</v>
      </c>
      <c r="F260" s="16">
        <f t="shared" ref="F260:F323" si="16">VLOOKUP(E260&amp;K260,AL$27:AM$58,2,FALSE)</f>
        <v>3</v>
      </c>
      <c r="G260" s="19" t="s">
        <v>26</v>
      </c>
      <c r="H260" s="3" t="s">
        <v>35</v>
      </c>
      <c r="I260" s="3">
        <f t="shared" si="15"/>
        <v>9</v>
      </c>
      <c r="J260" s="16">
        <v>6</v>
      </c>
      <c r="K260" s="16">
        <v>2</v>
      </c>
      <c r="L260" s="16">
        <f>[1]武器表!$I260</f>
        <v>32</v>
      </c>
      <c r="M260" s="28">
        <v>0</v>
      </c>
      <c r="N260" s="28">
        <v>0</v>
      </c>
      <c r="O260" s="28">
        <v>0</v>
      </c>
      <c r="P260" s="28">
        <v>0</v>
      </c>
      <c r="Q260" s="28">
        <v>0</v>
      </c>
      <c r="R260" s="16">
        <v>7</v>
      </c>
      <c r="S260" s="28">
        <v>0</v>
      </c>
      <c r="T260" s="20">
        <v>4.4999999999999998E-2</v>
      </c>
      <c r="U260" s="29">
        <v>0</v>
      </c>
      <c r="V260" s="29">
        <v>0</v>
      </c>
      <c r="W260" s="29">
        <v>0</v>
      </c>
      <c r="X260" s="28">
        <v>0</v>
      </c>
      <c r="Y260" s="28">
        <v>0</v>
      </c>
      <c r="Z260" s="28">
        <v>0</v>
      </c>
      <c r="AA260" s="28">
        <v>0</v>
      </c>
      <c r="AB260" s="28">
        <v>0</v>
      </c>
      <c r="AC260" s="28">
        <v>0</v>
      </c>
      <c r="AD260" s="29">
        <v>0</v>
      </c>
      <c r="AE260" s="29">
        <v>0</v>
      </c>
      <c r="AF260" s="29">
        <v>0</v>
      </c>
      <c r="AG260" s="20">
        <v>6.4000000000000001E-2</v>
      </c>
      <c r="AH260" s="29">
        <v>0</v>
      </c>
      <c r="BM260" t="s">
        <v>2005</v>
      </c>
    </row>
    <row r="261" spans="2:65" ht="14.25" x14ac:dyDescent="0.2">
      <c r="B261" s="16">
        <v>259</v>
      </c>
      <c r="C261" s="16"/>
      <c r="D261" s="16" t="s">
        <v>508</v>
      </c>
      <c r="E261" s="16" t="str">
        <f t="shared" si="14"/>
        <v>s</v>
      </c>
      <c r="F261" s="16">
        <f t="shared" si="16"/>
        <v>4</v>
      </c>
      <c r="G261" s="19" t="s">
        <v>26</v>
      </c>
      <c r="H261" s="3" t="s">
        <v>35</v>
      </c>
      <c r="I261" s="3">
        <f t="shared" si="15"/>
        <v>9</v>
      </c>
      <c r="J261" s="16">
        <v>6</v>
      </c>
      <c r="K261" s="16">
        <v>3</v>
      </c>
      <c r="L261" s="16">
        <f>[1]武器表!$I261</f>
        <v>48</v>
      </c>
      <c r="M261" s="28">
        <v>0</v>
      </c>
      <c r="N261" s="28">
        <v>0</v>
      </c>
      <c r="O261" s="28">
        <v>0</v>
      </c>
      <c r="P261" s="28">
        <v>0</v>
      </c>
      <c r="Q261" s="16">
        <v>34</v>
      </c>
      <c r="R261" s="28">
        <v>0</v>
      </c>
      <c r="S261" s="28">
        <v>0</v>
      </c>
      <c r="T261" s="29">
        <v>0</v>
      </c>
      <c r="U261" s="20">
        <v>2.5000000000000001E-2</v>
      </c>
      <c r="V261" s="29">
        <v>0</v>
      </c>
      <c r="W261" s="20">
        <v>0.11199999999999999</v>
      </c>
      <c r="X261" s="28">
        <v>0</v>
      </c>
      <c r="Y261" s="28">
        <v>0</v>
      </c>
      <c r="Z261" s="28">
        <v>0</v>
      </c>
      <c r="AA261" s="28">
        <v>0</v>
      </c>
      <c r="AB261" s="28">
        <v>0</v>
      </c>
      <c r="AC261" s="28">
        <v>0</v>
      </c>
      <c r="AD261" s="29">
        <v>0</v>
      </c>
      <c r="AE261" s="29">
        <v>0</v>
      </c>
      <c r="AF261" s="20">
        <v>8.9599999999999999E-2</v>
      </c>
      <c r="AG261" s="29">
        <v>0</v>
      </c>
      <c r="AH261" s="29">
        <v>0</v>
      </c>
      <c r="BM261" t="s">
        <v>2006</v>
      </c>
    </row>
    <row r="262" spans="2:65" ht="14.25" x14ac:dyDescent="0.2">
      <c r="B262" s="16">
        <v>260</v>
      </c>
      <c r="C262" s="16"/>
      <c r="D262" s="16" t="s">
        <v>509</v>
      </c>
      <c r="E262" s="16" t="str">
        <f t="shared" si="14"/>
        <v>s</v>
      </c>
      <c r="F262" s="16">
        <f t="shared" si="16"/>
        <v>4</v>
      </c>
      <c r="G262" s="19" t="s">
        <v>26</v>
      </c>
      <c r="H262" s="3" t="s">
        <v>35</v>
      </c>
      <c r="I262" s="3">
        <f t="shared" si="15"/>
        <v>9</v>
      </c>
      <c r="J262" s="16">
        <v>6</v>
      </c>
      <c r="K262" s="16">
        <v>4</v>
      </c>
      <c r="L262" s="16">
        <f>[1]武器表!$I262</f>
        <v>64</v>
      </c>
      <c r="M262" s="28">
        <v>0</v>
      </c>
      <c r="N262" s="28">
        <v>0</v>
      </c>
      <c r="O262" s="28">
        <v>0</v>
      </c>
      <c r="P262" s="28">
        <v>0</v>
      </c>
      <c r="Q262" s="28">
        <v>0</v>
      </c>
      <c r="R262" s="28">
        <v>0</v>
      </c>
      <c r="S262" s="16">
        <v>17</v>
      </c>
      <c r="T262" s="29">
        <v>0</v>
      </c>
      <c r="U262" s="20">
        <v>3.2500000000000001E-2</v>
      </c>
      <c r="V262" s="29">
        <v>0</v>
      </c>
      <c r="W262" s="20">
        <v>0.14800000000000002</v>
      </c>
      <c r="X262" s="28">
        <v>0</v>
      </c>
      <c r="Y262" s="28">
        <v>0</v>
      </c>
      <c r="Z262" s="28">
        <v>0</v>
      </c>
      <c r="AA262" s="16">
        <v>9</v>
      </c>
      <c r="AB262" s="28">
        <v>0</v>
      </c>
      <c r="AC262" s="28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BM262" t="s">
        <v>2007</v>
      </c>
    </row>
    <row r="263" spans="2:65" ht="14.25" x14ac:dyDescent="0.2">
      <c r="B263" s="16">
        <v>261</v>
      </c>
      <c r="C263" s="16"/>
      <c r="D263" s="16" t="s">
        <v>510</v>
      </c>
      <c r="E263" s="16" t="str">
        <f t="shared" si="14"/>
        <v>s</v>
      </c>
      <c r="F263" s="16">
        <f t="shared" si="16"/>
        <v>5</v>
      </c>
      <c r="G263" s="19" t="s">
        <v>26</v>
      </c>
      <c r="H263" s="3" t="s">
        <v>35</v>
      </c>
      <c r="I263" s="3">
        <f t="shared" si="15"/>
        <v>9</v>
      </c>
      <c r="J263" s="16">
        <v>6</v>
      </c>
      <c r="K263" s="16">
        <v>5</v>
      </c>
      <c r="L263" s="16">
        <f>[1]武器表!$I263</f>
        <v>80</v>
      </c>
      <c r="M263" s="28">
        <v>0</v>
      </c>
      <c r="N263" s="28">
        <v>0</v>
      </c>
      <c r="O263" s="28">
        <v>0</v>
      </c>
      <c r="P263" s="28">
        <v>0</v>
      </c>
      <c r="Q263" s="16">
        <v>56</v>
      </c>
      <c r="R263" s="28">
        <v>0</v>
      </c>
      <c r="S263" s="16">
        <v>22</v>
      </c>
      <c r="T263" s="29">
        <v>0</v>
      </c>
      <c r="U263" s="20">
        <v>4.2500000000000003E-2</v>
      </c>
      <c r="V263" s="29">
        <v>0</v>
      </c>
      <c r="W263" s="20">
        <v>0.18533333333333335</v>
      </c>
      <c r="X263" s="28">
        <v>0</v>
      </c>
      <c r="Y263" s="28">
        <v>0</v>
      </c>
      <c r="Z263" s="28">
        <v>0</v>
      </c>
      <c r="AA263" s="28">
        <v>0</v>
      </c>
      <c r="AB263" s="28">
        <v>0</v>
      </c>
      <c r="AC263" s="28">
        <v>0</v>
      </c>
      <c r="AD263" s="29">
        <v>0</v>
      </c>
      <c r="AE263" s="29">
        <v>0</v>
      </c>
      <c r="AF263" s="29">
        <v>0</v>
      </c>
      <c r="AG263" s="29">
        <v>0</v>
      </c>
      <c r="AH263" s="20">
        <v>0.14826666666666669</v>
      </c>
      <c r="BM263" t="s">
        <v>2008</v>
      </c>
    </row>
    <row r="264" spans="2:65" ht="14.25" x14ac:dyDescent="0.2">
      <c r="B264" s="16">
        <v>262</v>
      </c>
      <c r="C264" s="16"/>
      <c r="D264" s="16" t="s">
        <v>511</v>
      </c>
      <c r="E264" s="16" t="str">
        <f t="shared" si="14"/>
        <v>s</v>
      </c>
      <c r="F264" s="16">
        <f t="shared" si="16"/>
        <v>5</v>
      </c>
      <c r="G264" s="19" t="s">
        <v>26</v>
      </c>
      <c r="H264" s="3" t="s">
        <v>35</v>
      </c>
      <c r="I264" s="3">
        <f t="shared" si="15"/>
        <v>9</v>
      </c>
      <c r="J264" s="16">
        <v>6</v>
      </c>
      <c r="K264" s="16">
        <v>6</v>
      </c>
      <c r="L264" s="16">
        <f>[1]武器表!$I264</f>
        <v>96</v>
      </c>
      <c r="M264" s="28">
        <v>0</v>
      </c>
      <c r="N264" s="28">
        <v>0</v>
      </c>
      <c r="O264" s="28">
        <v>0</v>
      </c>
      <c r="P264" s="28">
        <v>0</v>
      </c>
      <c r="Q264" s="16">
        <v>68</v>
      </c>
      <c r="R264" s="16">
        <v>20</v>
      </c>
      <c r="S264" s="16">
        <v>26</v>
      </c>
      <c r="T264" s="20">
        <v>0.13</v>
      </c>
      <c r="U264" s="29">
        <v>0</v>
      </c>
      <c r="V264" s="29">
        <v>0</v>
      </c>
      <c r="W264" s="20">
        <v>0.22266666666666665</v>
      </c>
      <c r="X264" s="28">
        <v>0</v>
      </c>
      <c r="Y264" s="28">
        <v>0</v>
      </c>
      <c r="Z264" s="28">
        <v>0</v>
      </c>
      <c r="AA264" s="28">
        <v>0</v>
      </c>
      <c r="AB264" s="28">
        <v>0</v>
      </c>
      <c r="AC264" s="28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BM264" t="s">
        <v>2009</v>
      </c>
    </row>
    <row r="265" spans="2:65" ht="14.25" x14ac:dyDescent="0.2">
      <c r="B265" s="16">
        <v>263</v>
      </c>
      <c r="C265" s="16"/>
      <c r="D265" s="16" t="s">
        <v>512</v>
      </c>
      <c r="E265" s="16" t="str">
        <f t="shared" si="14"/>
        <v>s</v>
      </c>
      <c r="F265" s="16">
        <f t="shared" si="16"/>
        <v>6</v>
      </c>
      <c r="G265" s="19" t="s">
        <v>26</v>
      </c>
      <c r="H265" s="3" t="s">
        <v>35</v>
      </c>
      <c r="I265" s="3">
        <f t="shared" si="15"/>
        <v>9</v>
      </c>
      <c r="J265" s="16">
        <v>6</v>
      </c>
      <c r="K265" s="16">
        <v>7</v>
      </c>
      <c r="L265" s="16">
        <f>[1]武器表!$I265</f>
        <v>112</v>
      </c>
      <c r="M265" s="28">
        <v>0</v>
      </c>
      <c r="N265" s="28">
        <v>0</v>
      </c>
      <c r="O265" s="28">
        <v>0</v>
      </c>
      <c r="P265" s="28">
        <v>0</v>
      </c>
      <c r="Q265" s="16">
        <v>79</v>
      </c>
      <c r="R265" s="16">
        <v>24</v>
      </c>
      <c r="S265" s="16">
        <v>31</v>
      </c>
      <c r="T265" s="29">
        <v>0</v>
      </c>
      <c r="U265" s="29">
        <v>0</v>
      </c>
      <c r="V265" s="29">
        <v>0</v>
      </c>
      <c r="W265" s="29">
        <v>0</v>
      </c>
      <c r="X265" s="28">
        <v>0</v>
      </c>
      <c r="Y265" s="28">
        <v>0</v>
      </c>
      <c r="Z265" s="28">
        <v>0</v>
      </c>
      <c r="AA265" s="28">
        <v>0</v>
      </c>
      <c r="AB265" s="16">
        <v>26</v>
      </c>
      <c r="AC265" s="28">
        <v>0</v>
      </c>
      <c r="AD265" s="20">
        <v>0.20853333333333335</v>
      </c>
      <c r="AE265" s="29">
        <v>0</v>
      </c>
      <c r="AF265" s="29">
        <v>0</v>
      </c>
      <c r="AG265" s="29">
        <v>0</v>
      </c>
      <c r="AH265" s="20">
        <v>0.20853333333333335</v>
      </c>
      <c r="BM265" t="s">
        <v>2010</v>
      </c>
    </row>
    <row r="266" spans="2:65" ht="14.25" x14ac:dyDescent="0.2">
      <c r="B266" s="16">
        <v>264</v>
      </c>
      <c r="C266" s="16"/>
      <c r="D266" s="16" t="s">
        <v>513</v>
      </c>
      <c r="E266" s="16" t="str">
        <f t="shared" si="14"/>
        <v>s</v>
      </c>
      <c r="F266" s="16">
        <f t="shared" si="16"/>
        <v>6</v>
      </c>
      <c r="G266" s="19" t="s">
        <v>26</v>
      </c>
      <c r="H266" s="3" t="s">
        <v>35</v>
      </c>
      <c r="I266" s="3">
        <f t="shared" si="15"/>
        <v>9</v>
      </c>
      <c r="J266" s="16">
        <v>6</v>
      </c>
      <c r="K266" s="16">
        <v>8</v>
      </c>
      <c r="L266" s="16">
        <f>[1]武器表!$I266</f>
        <v>128</v>
      </c>
      <c r="M266" s="28">
        <v>0</v>
      </c>
      <c r="N266" s="28">
        <v>0</v>
      </c>
      <c r="O266" s="16">
        <v>39</v>
      </c>
      <c r="P266" s="28">
        <v>0</v>
      </c>
      <c r="Q266" s="16">
        <v>90</v>
      </c>
      <c r="R266" s="28">
        <v>0</v>
      </c>
      <c r="S266" s="16">
        <v>35</v>
      </c>
      <c r="T266" s="29">
        <v>0</v>
      </c>
      <c r="U266" s="29">
        <v>0</v>
      </c>
      <c r="V266" s="20">
        <v>5.8333333333333327E-2</v>
      </c>
      <c r="W266" s="20">
        <v>0.29666666666666669</v>
      </c>
      <c r="X266" s="28">
        <v>0</v>
      </c>
      <c r="Y266" s="28">
        <v>0</v>
      </c>
      <c r="Z266" s="28">
        <v>0</v>
      </c>
      <c r="AA266" s="28">
        <v>0</v>
      </c>
      <c r="AB266" s="28">
        <v>0</v>
      </c>
      <c r="AC266" s="28">
        <v>0</v>
      </c>
      <c r="AD266" s="20">
        <v>0.23733333333333337</v>
      </c>
      <c r="AE266" s="29">
        <v>0</v>
      </c>
      <c r="AF266" s="29">
        <v>0</v>
      </c>
      <c r="AG266" s="29">
        <v>0</v>
      </c>
      <c r="AH266" s="29">
        <v>0</v>
      </c>
      <c r="BM266" t="s">
        <v>2011</v>
      </c>
    </row>
    <row r="267" spans="2:65" ht="14.25" x14ac:dyDescent="0.2">
      <c r="B267" s="16">
        <v>265</v>
      </c>
      <c r="C267" s="16"/>
      <c r="D267" s="16" t="s">
        <v>514</v>
      </c>
      <c r="E267" s="16" t="str">
        <f t="shared" si="14"/>
        <v>a</v>
      </c>
      <c r="F267" s="16">
        <f t="shared" si="16"/>
        <v>2</v>
      </c>
      <c r="G267" s="19" t="s">
        <v>26</v>
      </c>
      <c r="H267" s="3" t="s">
        <v>35</v>
      </c>
      <c r="I267" s="3">
        <f t="shared" si="15"/>
        <v>9</v>
      </c>
      <c r="J267" s="16">
        <v>6</v>
      </c>
      <c r="K267" s="16">
        <v>1</v>
      </c>
      <c r="L267" s="16">
        <f>[1]武器表!$I267</f>
        <v>14</v>
      </c>
      <c r="M267" s="28">
        <v>0</v>
      </c>
      <c r="N267" s="28">
        <v>0</v>
      </c>
      <c r="O267" s="28">
        <v>0</v>
      </c>
      <c r="P267" s="28">
        <v>0</v>
      </c>
      <c r="Q267" s="28">
        <v>0</v>
      </c>
      <c r="R267" s="16">
        <v>3</v>
      </c>
      <c r="S267" s="28">
        <v>0</v>
      </c>
      <c r="T267" s="29">
        <v>0</v>
      </c>
      <c r="U267" s="29">
        <v>0</v>
      </c>
      <c r="V267" s="29">
        <v>0</v>
      </c>
      <c r="W267" s="29">
        <v>0</v>
      </c>
      <c r="X267" s="28">
        <v>0</v>
      </c>
      <c r="Y267" s="28">
        <v>0</v>
      </c>
      <c r="Z267" s="28">
        <v>0</v>
      </c>
      <c r="AA267" s="28">
        <v>0</v>
      </c>
      <c r="AB267" s="28">
        <v>0</v>
      </c>
      <c r="AC267" s="28">
        <v>0</v>
      </c>
      <c r="AD267" s="29">
        <v>0</v>
      </c>
      <c r="AE267" s="20">
        <v>6.4000000000000001E-2</v>
      </c>
      <c r="AF267" s="29">
        <v>0</v>
      </c>
      <c r="AG267" s="29">
        <v>0</v>
      </c>
      <c r="AH267" s="29">
        <v>0</v>
      </c>
      <c r="BM267" t="s">
        <v>2012</v>
      </c>
    </row>
    <row r="268" spans="2:65" ht="14.25" x14ac:dyDescent="0.2">
      <c r="B268" s="16">
        <v>266</v>
      </c>
      <c r="C268" s="16"/>
      <c r="D268" s="16" t="s">
        <v>515</v>
      </c>
      <c r="E268" s="16" t="str">
        <f t="shared" si="14"/>
        <v>a</v>
      </c>
      <c r="F268" s="16">
        <f t="shared" si="16"/>
        <v>2</v>
      </c>
      <c r="G268" s="19" t="s">
        <v>26</v>
      </c>
      <c r="H268" s="3" t="s">
        <v>35</v>
      </c>
      <c r="I268" s="3">
        <f t="shared" si="15"/>
        <v>9</v>
      </c>
      <c r="J268" s="16">
        <v>6</v>
      </c>
      <c r="K268" s="16">
        <v>2</v>
      </c>
      <c r="L268" s="16">
        <f>[1]武器表!$I268</f>
        <v>28</v>
      </c>
      <c r="M268" s="28">
        <v>0</v>
      </c>
      <c r="N268" s="28">
        <v>0</v>
      </c>
      <c r="O268" s="28">
        <v>0</v>
      </c>
      <c r="P268" s="28">
        <v>0</v>
      </c>
      <c r="Q268" s="28">
        <v>0</v>
      </c>
      <c r="R268" s="28">
        <v>0</v>
      </c>
      <c r="S268" s="28">
        <v>0</v>
      </c>
      <c r="T268" s="29">
        <v>0</v>
      </c>
      <c r="U268" s="29">
        <v>0</v>
      </c>
      <c r="V268" s="29">
        <v>0</v>
      </c>
      <c r="W268" s="20">
        <v>0.08</v>
      </c>
      <c r="X268" s="28">
        <v>0</v>
      </c>
      <c r="Y268" s="28">
        <v>0</v>
      </c>
      <c r="Z268" s="28">
        <v>0</v>
      </c>
      <c r="AA268" s="28">
        <v>0</v>
      </c>
      <c r="AB268" s="28">
        <v>0</v>
      </c>
      <c r="AC268" s="28">
        <v>0</v>
      </c>
      <c r="AD268" s="29">
        <v>0</v>
      </c>
      <c r="AE268" s="29">
        <v>0</v>
      </c>
      <c r="AF268" s="20">
        <v>6.4000000000000001E-2</v>
      </c>
      <c r="AG268" s="29">
        <v>0</v>
      </c>
      <c r="AH268" s="29">
        <v>0</v>
      </c>
      <c r="BM268" t="s">
        <v>2013</v>
      </c>
    </row>
    <row r="269" spans="2:65" ht="14.25" x14ac:dyDescent="0.2">
      <c r="B269" s="16">
        <v>267</v>
      </c>
      <c r="C269" s="16"/>
      <c r="D269" s="16" t="s">
        <v>514</v>
      </c>
      <c r="E269" s="16" t="str">
        <f t="shared" si="14"/>
        <v>a</v>
      </c>
      <c r="F269" s="16">
        <f t="shared" si="16"/>
        <v>2</v>
      </c>
      <c r="G269" s="19" t="s">
        <v>26</v>
      </c>
      <c r="H269" s="3" t="s">
        <v>35</v>
      </c>
      <c r="I269" s="3">
        <f t="shared" si="15"/>
        <v>9</v>
      </c>
      <c r="J269" s="16">
        <v>6</v>
      </c>
      <c r="K269" s="16">
        <v>3</v>
      </c>
      <c r="L269" s="16">
        <f>[1]武器表!$I269</f>
        <v>43</v>
      </c>
      <c r="M269" s="28">
        <v>0</v>
      </c>
      <c r="N269" s="28">
        <v>0</v>
      </c>
      <c r="O269" s="28">
        <v>0</v>
      </c>
      <c r="P269" s="28">
        <v>0</v>
      </c>
      <c r="Q269" s="16">
        <v>25</v>
      </c>
      <c r="R269" s="28">
        <v>0</v>
      </c>
      <c r="S269" s="28">
        <v>0</v>
      </c>
      <c r="T269" s="29">
        <v>0</v>
      </c>
      <c r="U269" s="29">
        <v>0</v>
      </c>
      <c r="V269" s="29">
        <v>0</v>
      </c>
      <c r="W269" s="29">
        <v>0</v>
      </c>
      <c r="X269" s="28">
        <v>0</v>
      </c>
      <c r="Y269" s="28">
        <v>0</v>
      </c>
      <c r="Z269" s="28">
        <v>0</v>
      </c>
      <c r="AA269" s="28">
        <v>0</v>
      </c>
      <c r="AB269" s="28">
        <v>0</v>
      </c>
      <c r="AC269" s="28">
        <v>0</v>
      </c>
      <c r="AD269" s="29">
        <v>0</v>
      </c>
      <c r="AE269" s="20">
        <v>7.0933333333333334E-2</v>
      </c>
      <c r="AF269" s="29">
        <v>0</v>
      </c>
      <c r="AG269" s="29">
        <v>0</v>
      </c>
      <c r="AH269" s="29">
        <v>0</v>
      </c>
      <c r="BM269" t="s">
        <v>2014</v>
      </c>
    </row>
    <row r="270" spans="2:65" ht="14.25" x14ac:dyDescent="0.2">
      <c r="B270" s="16">
        <v>268</v>
      </c>
      <c r="C270" s="16"/>
      <c r="D270" s="16" t="s">
        <v>516</v>
      </c>
      <c r="E270" s="16" t="str">
        <f t="shared" si="14"/>
        <v>a</v>
      </c>
      <c r="F270" s="16">
        <f t="shared" si="16"/>
        <v>3</v>
      </c>
      <c r="G270" s="19" t="s">
        <v>26</v>
      </c>
      <c r="H270" s="3" t="s">
        <v>35</v>
      </c>
      <c r="I270" s="3">
        <f t="shared" si="15"/>
        <v>9</v>
      </c>
      <c r="J270" s="16">
        <v>6</v>
      </c>
      <c r="K270" s="16">
        <v>4</v>
      </c>
      <c r="L270" s="16">
        <f>[1]武器表!$I270</f>
        <v>57</v>
      </c>
      <c r="M270" s="28">
        <v>0</v>
      </c>
      <c r="N270" s="28">
        <v>0</v>
      </c>
      <c r="O270" s="28">
        <v>0</v>
      </c>
      <c r="P270" s="28">
        <v>0</v>
      </c>
      <c r="Q270" s="28">
        <v>0</v>
      </c>
      <c r="R270" s="28">
        <v>0</v>
      </c>
      <c r="S270" s="28">
        <v>0</v>
      </c>
      <c r="T270" s="29">
        <v>0</v>
      </c>
      <c r="U270" s="20">
        <v>2.5000000000000001E-2</v>
      </c>
      <c r="V270" s="29">
        <v>0</v>
      </c>
      <c r="W270" s="20">
        <v>0.11800000000000001</v>
      </c>
      <c r="X270" s="16">
        <v>11</v>
      </c>
      <c r="Y270" s="28">
        <v>0</v>
      </c>
      <c r="Z270" s="28">
        <v>0</v>
      </c>
      <c r="AA270" s="28">
        <v>0</v>
      </c>
      <c r="AB270" s="28">
        <v>0</v>
      </c>
      <c r="AC270" s="28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BM270" t="s">
        <v>2015</v>
      </c>
    </row>
    <row r="271" spans="2:65" ht="14.25" x14ac:dyDescent="0.2">
      <c r="B271" s="16">
        <v>269</v>
      </c>
      <c r="C271" s="16"/>
      <c r="D271" s="16" t="s">
        <v>517</v>
      </c>
      <c r="E271" s="16" t="str">
        <f t="shared" si="14"/>
        <v>a</v>
      </c>
      <c r="F271" s="16">
        <f t="shared" si="16"/>
        <v>3</v>
      </c>
      <c r="G271" s="19" t="s">
        <v>26</v>
      </c>
      <c r="H271" s="3" t="s">
        <v>35</v>
      </c>
      <c r="I271" s="3">
        <f t="shared" si="15"/>
        <v>9</v>
      </c>
      <c r="J271" s="16">
        <v>6</v>
      </c>
      <c r="K271" s="16">
        <v>5</v>
      </c>
      <c r="L271" s="16">
        <f>[1]武器表!$I271</f>
        <v>71</v>
      </c>
      <c r="M271" s="28">
        <v>0</v>
      </c>
      <c r="N271" s="28">
        <v>0</v>
      </c>
      <c r="O271" s="28">
        <v>0</v>
      </c>
      <c r="P271" s="28">
        <v>0</v>
      </c>
      <c r="Q271" s="16">
        <v>42</v>
      </c>
      <c r="R271" s="28">
        <v>0</v>
      </c>
      <c r="S271" s="28">
        <v>0</v>
      </c>
      <c r="T271" s="20">
        <v>0.08</v>
      </c>
      <c r="U271" s="29">
        <v>0</v>
      </c>
      <c r="V271" s="29">
        <v>0</v>
      </c>
      <c r="W271" s="29">
        <v>0</v>
      </c>
      <c r="X271" s="28">
        <v>0</v>
      </c>
      <c r="Y271" s="28">
        <v>0</v>
      </c>
      <c r="Z271" s="28">
        <v>0</v>
      </c>
      <c r="AA271" s="28">
        <v>0</v>
      </c>
      <c r="AB271" s="28">
        <v>0</v>
      </c>
      <c r="AC271" s="28">
        <v>0</v>
      </c>
      <c r="AD271" s="29">
        <v>0</v>
      </c>
      <c r="AE271" s="29">
        <v>0</v>
      </c>
      <c r="AF271" s="29">
        <v>0</v>
      </c>
      <c r="AG271" s="20">
        <v>0.1168</v>
      </c>
      <c r="AH271" s="29">
        <v>0</v>
      </c>
      <c r="BM271" t="s">
        <v>2016</v>
      </c>
    </row>
    <row r="272" spans="2:65" ht="14.25" x14ac:dyDescent="0.2">
      <c r="B272" s="16">
        <v>270</v>
      </c>
      <c r="C272" s="16"/>
      <c r="D272" s="16" t="s">
        <v>518</v>
      </c>
      <c r="E272" s="16" t="str">
        <f t="shared" si="14"/>
        <v>a</v>
      </c>
      <c r="F272" s="16">
        <f t="shared" si="16"/>
        <v>3</v>
      </c>
      <c r="G272" s="19" t="s">
        <v>26</v>
      </c>
      <c r="H272" s="3" t="s">
        <v>35</v>
      </c>
      <c r="I272" s="3">
        <f t="shared" si="15"/>
        <v>9</v>
      </c>
      <c r="J272" s="16">
        <v>6</v>
      </c>
      <c r="K272" s="16">
        <v>6</v>
      </c>
      <c r="L272" s="16">
        <f>[1]武器表!$I272</f>
        <v>85</v>
      </c>
      <c r="M272" s="28">
        <v>0</v>
      </c>
      <c r="N272" s="28">
        <v>0</v>
      </c>
      <c r="O272" s="28">
        <v>0</v>
      </c>
      <c r="P272" s="28">
        <v>0</v>
      </c>
      <c r="Q272" s="28">
        <v>0</v>
      </c>
      <c r="R272" s="28">
        <v>0</v>
      </c>
      <c r="S272" s="28">
        <v>0</v>
      </c>
      <c r="T272" s="29">
        <v>0</v>
      </c>
      <c r="U272" s="29">
        <v>0</v>
      </c>
      <c r="V272" s="29">
        <v>0</v>
      </c>
      <c r="W272" s="29">
        <v>0</v>
      </c>
      <c r="X272" s="28">
        <v>0</v>
      </c>
      <c r="Y272" s="28">
        <v>0</v>
      </c>
      <c r="Z272" s="28">
        <v>0</v>
      </c>
      <c r="AA272" s="28">
        <v>0</v>
      </c>
      <c r="AB272" s="16">
        <v>17</v>
      </c>
      <c r="AC272" s="28">
        <v>0</v>
      </c>
      <c r="AD272" s="20">
        <v>0.14080000000000001</v>
      </c>
      <c r="AE272" s="29">
        <v>0</v>
      </c>
      <c r="AF272" s="20">
        <v>0.14080000000000001</v>
      </c>
      <c r="AG272" s="29">
        <v>0</v>
      </c>
      <c r="AH272" s="29">
        <v>0</v>
      </c>
      <c r="BM272" t="s">
        <v>2017</v>
      </c>
    </row>
    <row r="273" spans="2:65" ht="14.25" x14ac:dyDescent="0.2">
      <c r="B273" s="16">
        <v>271</v>
      </c>
      <c r="C273" s="16"/>
      <c r="D273" s="16" t="s">
        <v>519</v>
      </c>
      <c r="E273" s="16" t="str">
        <f t="shared" si="14"/>
        <v>a</v>
      </c>
      <c r="F273" s="16">
        <f t="shared" si="16"/>
        <v>4</v>
      </c>
      <c r="G273" s="19" t="s">
        <v>26</v>
      </c>
      <c r="H273" s="3" t="s">
        <v>35</v>
      </c>
      <c r="I273" s="3">
        <f t="shared" si="15"/>
        <v>9</v>
      </c>
      <c r="J273" s="16">
        <v>6</v>
      </c>
      <c r="K273" s="16">
        <v>7</v>
      </c>
      <c r="L273" s="16">
        <f>[1]武器表!$I273</f>
        <v>99</v>
      </c>
      <c r="M273" s="28">
        <v>0</v>
      </c>
      <c r="N273" s="28">
        <v>0</v>
      </c>
      <c r="O273" s="28">
        <v>0</v>
      </c>
      <c r="P273" s="28">
        <v>0</v>
      </c>
      <c r="Q273" s="16">
        <v>59</v>
      </c>
      <c r="R273" s="28">
        <v>0</v>
      </c>
      <c r="S273" s="28">
        <v>0</v>
      </c>
      <c r="T273" s="29">
        <v>0</v>
      </c>
      <c r="U273" s="29">
        <v>0</v>
      </c>
      <c r="V273" s="20">
        <v>3.8333333333333337E-2</v>
      </c>
      <c r="W273" s="20">
        <v>0.20466666666666666</v>
      </c>
      <c r="X273" s="28">
        <v>0</v>
      </c>
      <c r="Y273" s="28">
        <v>0</v>
      </c>
      <c r="Z273" s="28">
        <v>0</v>
      </c>
      <c r="AA273" s="28">
        <v>0</v>
      </c>
      <c r="AB273" s="28">
        <v>0</v>
      </c>
      <c r="AC273" s="28">
        <v>0</v>
      </c>
      <c r="AD273" s="29">
        <v>0</v>
      </c>
      <c r="AE273" s="29">
        <v>0</v>
      </c>
      <c r="AF273" s="29">
        <v>0</v>
      </c>
      <c r="AG273" s="20">
        <v>0.16373333333333334</v>
      </c>
      <c r="AH273" s="29">
        <v>0</v>
      </c>
      <c r="BM273" t="s">
        <v>2018</v>
      </c>
    </row>
    <row r="274" spans="2:65" ht="14.25" x14ac:dyDescent="0.2">
      <c r="B274" s="16">
        <v>272</v>
      </c>
      <c r="C274" s="16"/>
      <c r="D274" s="16" t="s">
        <v>520</v>
      </c>
      <c r="E274" s="16" t="str">
        <f t="shared" si="14"/>
        <v>a</v>
      </c>
      <c r="F274" s="16">
        <f t="shared" si="16"/>
        <v>4</v>
      </c>
      <c r="G274" s="19" t="s">
        <v>26</v>
      </c>
      <c r="H274" s="3" t="s">
        <v>35</v>
      </c>
      <c r="I274" s="3">
        <f t="shared" si="15"/>
        <v>9</v>
      </c>
      <c r="J274" s="16">
        <v>6</v>
      </c>
      <c r="K274" s="16">
        <v>8</v>
      </c>
      <c r="L274" s="16">
        <f>[1]武器表!$I274</f>
        <v>113</v>
      </c>
      <c r="M274" s="28">
        <v>0</v>
      </c>
      <c r="N274" s="28">
        <v>0</v>
      </c>
      <c r="O274" s="16">
        <v>30</v>
      </c>
      <c r="P274" s="28">
        <v>0</v>
      </c>
      <c r="Q274" s="16">
        <v>68</v>
      </c>
      <c r="R274" s="28">
        <v>0</v>
      </c>
      <c r="S274" s="28">
        <v>0</v>
      </c>
      <c r="T274" s="29">
        <v>0</v>
      </c>
      <c r="U274" s="29">
        <v>0</v>
      </c>
      <c r="V274" s="20">
        <v>4.3333333333333328E-2</v>
      </c>
      <c r="W274" s="29">
        <v>0</v>
      </c>
      <c r="X274" s="28">
        <v>0</v>
      </c>
      <c r="Y274" s="28">
        <v>0</v>
      </c>
      <c r="Z274" s="28">
        <v>0</v>
      </c>
      <c r="AA274" s="28">
        <v>0</v>
      </c>
      <c r="AB274" s="28">
        <v>0</v>
      </c>
      <c r="AC274" s="28">
        <v>0</v>
      </c>
      <c r="AD274" s="20">
        <v>0.18720000000000001</v>
      </c>
      <c r="AE274" s="29">
        <v>0</v>
      </c>
      <c r="AF274" s="29">
        <v>0</v>
      </c>
      <c r="AG274" s="29">
        <v>0</v>
      </c>
      <c r="AH274" s="29">
        <v>0</v>
      </c>
      <c r="BM274" t="s">
        <v>2019</v>
      </c>
    </row>
    <row r="275" spans="2:65" ht="14.25" x14ac:dyDescent="0.2">
      <c r="B275" s="16">
        <v>273</v>
      </c>
      <c r="C275" s="16"/>
      <c r="D275" s="16" t="s">
        <v>521</v>
      </c>
      <c r="E275" s="16" t="str">
        <f t="shared" si="14"/>
        <v>b</v>
      </c>
      <c r="F275" s="16">
        <f t="shared" si="16"/>
        <v>1</v>
      </c>
      <c r="G275" s="19" t="s">
        <v>26</v>
      </c>
      <c r="H275" s="3" t="s">
        <v>35</v>
      </c>
      <c r="I275" s="3">
        <f t="shared" si="15"/>
        <v>9</v>
      </c>
      <c r="J275" s="16">
        <v>6</v>
      </c>
      <c r="K275" s="16">
        <v>1</v>
      </c>
      <c r="L275" s="16">
        <f>[1]武器表!$I275</f>
        <v>15</v>
      </c>
      <c r="M275" s="28">
        <v>0</v>
      </c>
      <c r="N275" s="28">
        <v>0</v>
      </c>
      <c r="O275" s="28">
        <v>0</v>
      </c>
      <c r="P275" s="28">
        <v>0</v>
      </c>
      <c r="Q275" s="28">
        <v>0</v>
      </c>
      <c r="R275" s="28">
        <v>0</v>
      </c>
      <c r="S275" s="28">
        <v>0</v>
      </c>
      <c r="T275" s="29">
        <v>0</v>
      </c>
      <c r="U275" s="29">
        <v>0</v>
      </c>
      <c r="V275" s="29">
        <v>0</v>
      </c>
      <c r="W275" s="29">
        <v>0</v>
      </c>
      <c r="X275" s="28">
        <v>0</v>
      </c>
      <c r="Y275" s="28">
        <v>0</v>
      </c>
      <c r="Z275" s="28">
        <v>0</v>
      </c>
      <c r="AA275" s="28">
        <v>0</v>
      </c>
      <c r="AB275" s="28">
        <v>0</v>
      </c>
      <c r="AC275" s="28">
        <v>0</v>
      </c>
      <c r="AD275" s="29">
        <v>0</v>
      </c>
      <c r="AE275" s="20">
        <v>6.4000000000000001E-2</v>
      </c>
      <c r="AF275" s="29">
        <v>0</v>
      </c>
      <c r="AG275" s="29">
        <v>0</v>
      </c>
      <c r="AH275" s="29">
        <v>0</v>
      </c>
      <c r="BM275" t="s">
        <v>2020</v>
      </c>
    </row>
    <row r="276" spans="2:65" ht="14.25" x14ac:dyDescent="0.2">
      <c r="B276" s="16">
        <v>274</v>
      </c>
      <c r="C276" s="16"/>
      <c r="D276" s="16" t="s">
        <v>522</v>
      </c>
      <c r="E276" s="16" t="str">
        <f t="shared" si="14"/>
        <v>b</v>
      </c>
      <c r="F276" s="16">
        <f t="shared" si="16"/>
        <v>1</v>
      </c>
      <c r="G276" s="19" t="s">
        <v>26</v>
      </c>
      <c r="H276" s="3" t="s">
        <v>35</v>
      </c>
      <c r="I276" s="3">
        <f t="shared" si="15"/>
        <v>9</v>
      </c>
      <c r="J276" s="16">
        <v>6</v>
      </c>
      <c r="K276" s="16">
        <v>2</v>
      </c>
      <c r="L276" s="16">
        <f>[1]武器表!$I276</f>
        <v>31</v>
      </c>
      <c r="M276" s="28">
        <v>0</v>
      </c>
      <c r="N276" s="28">
        <v>0</v>
      </c>
      <c r="O276" s="28">
        <v>0</v>
      </c>
      <c r="P276" s="28">
        <v>0</v>
      </c>
      <c r="Q276" s="28">
        <v>0</v>
      </c>
      <c r="R276" s="28">
        <v>0</v>
      </c>
      <c r="S276" s="28">
        <v>0</v>
      </c>
      <c r="T276" s="29">
        <v>0</v>
      </c>
      <c r="U276" s="20">
        <v>5.0000000000000001E-3</v>
      </c>
      <c r="V276" s="29">
        <v>0</v>
      </c>
      <c r="W276" s="29">
        <v>0</v>
      </c>
      <c r="X276" s="28">
        <v>0</v>
      </c>
      <c r="Y276" s="28">
        <v>0</v>
      </c>
      <c r="Z276" s="28">
        <v>0</v>
      </c>
      <c r="AA276" s="28">
        <v>0</v>
      </c>
      <c r="AB276" s="28">
        <v>0</v>
      </c>
      <c r="AC276" s="28">
        <v>0</v>
      </c>
      <c r="AD276" s="29">
        <v>0</v>
      </c>
      <c r="AE276" s="29">
        <v>0</v>
      </c>
      <c r="AF276" s="29">
        <v>0</v>
      </c>
      <c r="AG276" s="29">
        <v>0</v>
      </c>
      <c r="AH276" s="29">
        <v>0</v>
      </c>
      <c r="BM276" t="s">
        <v>2021</v>
      </c>
    </row>
    <row r="277" spans="2:65" ht="14.25" x14ac:dyDescent="0.2">
      <c r="B277" s="16">
        <v>275</v>
      </c>
      <c r="C277" s="16"/>
      <c r="D277" s="16" t="s">
        <v>523</v>
      </c>
      <c r="E277" s="16" t="str">
        <f t="shared" si="14"/>
        <v>b</v>
      </c>
      <c r="F277" s="16">
        <f t="shared" si="16"/>
        <v>1</v>
      </c>
      <c r="G277" s="19" t="s">
        <v>26</v>
      </c>
      <c r="H277" s="3" t="s">
        <v>35</v>
      </c>
      <c r="I277" s="3">
        <f t="shared" si="15"/>
        <v>9</v>
      </c>
      <c r="J277" s="16">
        <v>6</v>
      </c>
      <c r="K277" s="16">
        <v>3</v>
      </c>
      <c r="L277" s="16">
        <f>[1]武器表!$I277</f>
        <v>46</v>
      </c>
      <c r="M277" s="28">
        <v>0</v>
      </c>
      <c r="N277" s="28">
        <v>0</v>
      </c>
      <c r="O277" s="28">
        <v>0</v>
      </c>
      <c r="P277" s="28">
        <v>0</v>
      </c>
      <c r="Q277" s="28">
        <v>0</v>
      </c>
      <c r="R277" s="28">
        <v>0</v>
      </c>
      <c r="S277" s="28">
        <v>0</v>
      </c>
      <c r="T277" s="20">
        <v>0.02</v>
      </c>
      <c r="U277" s="29">
        <v>0</v>
      </c>
      <c r="V277" s="29">
        <v>0</v>
      </c>
      <c r="W277" s="29">
        <v>0</v>
      </c>
      <c r="X277" s="28">
        <v>0</v>
      </c>
      <c r="Y277" s="28">
        <v>0</v>
      </c>
      <c r="Z277" s="28">
        <v>0</v>
      </c>
      <c r="AA277" s="28">
        <v>0</v>
      </c>
      <c r="AB277" s="28">
        <v>0</v>
      </c>
      <c r="AC277" s="28">
        <v>0</v>
      </c>
      <c r="AD277" s="29">
        <v>0</v>
      </c>
      <c r="AE277" s="29">
        <v>0</v>
      </c>
      <c r="AF277" s="29">
        <v>0</v>
      </c>
      <c r="AG277" s="29">
        <v>0</v>
      </c>
      <c r="AH277" s="29">
        <v>0</v>
      </c>
      <c r="BM277" t="s">
        <v>2022</v>
      </c>
    </row>
    <row r="278" spans="2:65" ht="14.25" x14ac:dyDescent="0.2">
      <c r="B278" s="16">
        <v>276</v>
      </c>
      <c r="C278" s="16"/>
      <c r="D278" s="16" t="s">
        <v>524</v>
      </c>
      <c r="E278" s="16" t="str">
        <f t="shared" si="14"/>
        <v>b</v>
      </c>
      <c r="F278" s="16">
        <f t="shared" si="16"/>
        <v>1</v>
      </c>
      <c r="G278" s="19" t="s">
        <v>26</v>
      </c>
      <c r="H278" s="3" t="s">
        <v>35</v>
      </c>
      <c r="I278" s="3">
        <f t="shared" si="15"/>
        <v>9</v>
      </c>
      <c r="J278" s="16">
        <v>6</v>
      </c>
      <c r="K278" s="16">
        <v>4</v>
      </c>
      <c r="L278" s="16">
        <f>[1]武器表!$I278</f>
        <v>62</v>
      </c>
      <c r="M278" s="28">
        <v>0</v>
      </c>
      <c r="N278" s="28">
        <v>0</v>
      </c>
      <c r="O278" s="28">
        <v>0</v>
      </c>
      <c r="P278" s="28">
        <v>0</v>
      </c>
      <c r="Q278" s="28">
        <v>0</v>
      </c>
      <c r="R278" s="28">
        <v>0</v>
      </c>
      <c r="S278" s="28">
        <v>0</v>
      </c>
      <c r="T278" s="29">
        <v>0</v>
      </c>
      <c r="U278" s="29">
        <v>0</v>
      </c>
      <c r="V278" s="29">
        <v>0</v>
      </c>
      <c r="W278" s="29">
        <v>0</v>
      </c>
      <c r="X278" s="28">
        <v>0</v>
      </c>
      <c r="Y278" s="28">
        <v>0</v>
      </c>
      <c r="Z278" s="28">
        <v>0</v>
      </c>
      <c r="AA278" s="16">
        <v>3</v>
      </c>
      <c r="AB278" s="28">
        <v>0</v>
      </c>
      <c r="AC278" s="28">
        <v>0</v>
      </c>
      <c r="AD278" s="29">
        <v>0</v>
      </c>
      <c r="AE278" s="29">
        <v>0</v>
      </c>
      <c r="AF278" s="29">
        <v>0</v>
      </c>
      <c r="AG278" s="29">
        <v>0</v>
      </c>
      <c r="AH278" s="29">
        <v>0</v>
      </c>
      <c r="BM278" t="s">
        <v>2023</v>
      </c>
    </row>
    <row r="279" spans="2:65" ht="14.25" x14ac:dyDescent="0.2">
      <c r="B279" s="16">
        <v>277</v>
      </c>
      <c r="C279" s="16"/>
      <c r="D279" s="16" t="s">
        <v>525</v>
      </c>
      <c r="E279" s="16" t="str">
        <f t="shared" si="14"/>
        <v>b</v>
      </c>
      <c r="F279" s="16">
        <f t="shared" si="16"/>
        <v>2</v>
      </c>
      <c r="G279" s="19" t="s">
        <v>26</v>
      </c>
      <c r="H279" s="3" t="s">
        <v>35</v>
      </c>
      <c r="I279" s="3">
        <f t="shared" si="15"/>
        <v>9</v>
      </c>
      <c r="J279" s="16">
        <v>6</v>
      </c>
      <c r="K279" s="16">
        <v>5</v>
      </c>
      <c r="L279" s="16">
        <f>[1]武器表!$I279</f>
        <v>77</v>
      </c>
      <c r="M279" s="28">
        <v>0</v>
      </c>
      <c r="N279" s="28">
        <v>0</v>
      </c>
      <c r="O279" s="28">
        <v>0</v>
      </c>
      <c r="P279" s="28">
        <v>0</v>
      </c>
      <c r="Q279" s="28">
        <v>0</v>
      </c>
      <c r="R279" s="28">
        <v>0</v>
      </c>
      <c r="S279" s="28">
        <v>0</v>
      </c>
      <c r="T279" s="29">
        <v>0</v>
      </c>
      <c r="U279" s="29">
        <v>0</v>
      </c>
      <c r="V279" s="20">
        <v>1.1666666666666667E-2</v>
      </c>
      <c r="W279" s="20">
        <v>9.3333333333333338E-2</v>
      </c>
      <c r="X279" s="28">
        <v>0</v>
      </c>
      <c r="Y279" s="28">
        <v>0</v>
      </c>
      <c r="Z279" s="28">
        <v>0</v>
      </c>
      <c r="AA279" s="28">
        <v>0</v>
      </c>
      <c r="AB279" s="28">
        <v>0</v>
      </c>
      <c r="AC279" s="28">
        <v>0</v>
      </c>
      <c r="AD279" s="29">
        <v>0</v>
      </c>
      <c r="AE279" s="29">
        <v>0</v>
      </c>
      <c r="AF279" s="29">
        <v>0</v>
      </c>
      <c r="AG279" s="29">
        <v>0</v>
      </c>
      <c r="AH279" s="29">
        <v>0</v>
      </c>
      <c r="BM279" t="s">
        <v>2024</v>
      </c>
    </row>
    <row r="280" spans="2:65" ht="14.25" x14ac:dyDescent="0.2">
      <c r="B280" s="16">
        <v>278</v>
      </c>
      <c r="C280" s="16"/>
      <c r="D280" s="16" t="s">
        <v>521</v>
      </c>
      <c r="E280" s="16" t="str">
        <f t="shared" si="14"/>
        <v>b</v>
      </c>
      <c r="F280" s="16">
        <f t="shared" si="16"/>
        <v>2</v>
      </c>
      <c r="G280" s="19" t="s">
        <v>26</v>
      </c>
      <c r="H280" s="3" t="s">
        <v>35</v>
      </c>
      <c r="I280" s="3">
        <f t="shared" si="15"/>
        <v>9</v>
      </c>
      <c r="J280" s="16">
        <v>6</v>
      </c>
      <c r="K280" s="16">
        <v>6</v>
      </c>
      <c r="L280" s="16">
        <f>[1]武器表!$I280</f>
        <v>92</v>
      </c>
      <c r="M280" s="28">
        <v>0</v>
      </c>
      <c r="N280" s="28">
        <v>0</v>
      </c>
      <c r="O280" s="28">
        <v>0</v>
      </c>
      <c r="P280" s="28">
        <v>0</v>
      </c>
      <c r="Q280" s="16">
        <v>21</v>
      </c>
      <c r="R280" s="28">
        <v>0</v>
      </c>
      <c r="S280" s="28">
        <v>0</v>
      </c>
      <c r="T280" s="29">
        <v>0</v>
      </c>
      <c r="U280" s="29">
        <v>0</v>
      </c>
      <c r="V280" s="29">
        <v>0</v>
      </c>
      <c r="W280" s="20">
        <v>0.11066666666666666</v>
      </c>
      <c r="X280" s="28">
        <v>0</v>
      </c>
      <c r="Y280" s="28">
        <v>0</v>
      </c>
      <c r="Z280" s="28">
        <v>0</v>
      </c>
      <c r="AA280" s="28">
        <v>0</v>
      </c>
      <c r="AB280" s="28">
        <v>0</v>
      </c>
      <c r="AC280" s="28">
        <v>0</v>
      </c>
      <c r="AD280" s="29">
        <v>0</v>
      </c>
      <c r="AE280" s="29">
        <v>0</v>
      </c>
      <c r="AF280" s="29">
        <v>0</v>
      </c>
      <c r="AG280" s="29">
        <v>0</v>
      </c>
      <c r="AH280" s="29">
        <v>0</v>
      </c>
      <c r="BM280" t="s">
        <v>2025</v>
      </c>
    </row>
    <row r="281" spans="2:65" ht="14.25" x14ac:dyDescent="0.2">
      <c r="B281" s="16">
        <v>279</v>
      </c>
      <c r="C281" s="16"/>
      <c r="D281" s="16" t="s">
        <v>526</v>
      </c>
      <c r="E281" s="16" t="str">
        <f t="shared" si="14"/>
        <v>b</v>
      </c>
      <c r="F281" s="16">
        <f t="shared" si="16"/>
        <v>2</v>
      </c>
      <c r="G281" s="19" t="s">
        <v>26</v>
      </c>
      <c r="H281" s="3" t="s">
        <v>35</v>
      </c>
      <c r="I281" s="3">
        <f t="shared" si="15"/>
        <v>9</v>
      </c>
      <c r="J281" s="16">
        <v>6</v>
      </c>
      <c r="K281" s="16">
        <v>7</v>
      </c>
      <c r="L281" s="16">
        <f>[1]武器表!$I281</f>
        <v>108</v>
      </c>
      <c r="M281" s="28">
        <v>0</v>
      </c>
      <c r="N281" s="28">
        <v>0</v>
      </c>
      <c r="O281" s="28">
        <v>0</v>
      </c>
      <c r="P281" s="28">
        <v>0</v>
      </c>
      <c r="Q281" s="28">
        <v>0</v>
      </c>
      <c r="R281" s="28">
        <v>0</v>
      </c>
      <c r="S281" s="28">
        <v>0</v>
      </c>
      <c r="T281" s="29">
        <v>0</v>
      </c>
      <c r="U281" s="29">
        <v>0</v>
      </c>
      <c r="V281" s="20">
        <v>1.6666666666666666E-2</v>
      </c>
      <c r="W281" s="20">
        <v>0.13</v>
      </c>
      <c r="X281" s="28">
        <v>0</v>
      </c>
      <c r="Y281" s="28">
        <v>0</v>
      </c>
      <c r="Z281" s="28">
        <v>0</v>
      </c>
      <c r="AA281" s="28">
        <v>0</v>
      </c>
      <c r="AB281" s="28">
        <v>0</v>
      </c>
      <c r="AC281" s="28">
        <v>0</v>
      </c>
      <c r="AD281" s="29">
        <v>0</v>
      </c>
      <c r="AE281" s="29">
        <v>0</v>
      </c>
      <c r="AF281" s="29">
        <v>0</v>
      </c>
      <c r="AG281" s="29">
        <v>0</v>
      </c>
      <c r="AH281" s="29">
        <v>0</v>
      </c>
      <c r="BM281" t="s">
        <v>2026</v>
      </c>
    </row>
    <row r="282" spans="2:65" ht="14.25" x14ac:dyDescent="0.2">
      <c r="B282" s="16">
        <v>280</v>
      </c>
      <c r="C282" s="16"/>
      <c r="D282" s="16" t="s">
        <v>527</v>
      </c>
      <c r="E282" s="16" t="str">
        <f t="shared" si="14"/>
        <v>b</v>
      </c>
      <c r="F282" s="16">
        <f t="shared" si="16"/>
        <v>2</v>
      </c>
      <c r="G282" s="19" t="s">
        <v>26</v>
      </c>
      <c r="H282" s="3" t="s">
        <v>35</v>
      </c>
      <c r="I282" s="3">
        <f t="shared" si="15"/>
        <v>9</v>
      </c>
      <c r="J282" s="16">
        <v>6</v>
      </c>
      <c r="K282" s="16">
        <v>8</v>
      </c>
      <c r="L282" s="16">
        <f>[1]武器表!$I282</f>
        <v>123</v>
      </c>
      <c r="M282" s="28">
        <v>0</v>
      </c>
      <c r="N282" s="28">
        <v>0</v>
      </c>
      <c r="O282" s="28">
        <v>0</v>
      </c>
      <c r="P282" s="28">
        <v>0</v>
      </c>
      <c r="Q282" s="28">
        <v>0</v>
      </c>
      <c r="R282" s="28">
        <v>0</v>
      </c>
      <c r="S282" s="28">
        <v>0</v>
      </c>
      <c r="T282" s="29">
        <v>0</v>
      </c>
      <c r="U282" s="29">
        <v>0</v>
      </c>
      <c r="V282" s="29">
        <v>0</v>
      </c>
      <c r="W282" s="20">
        <v>0.14800000000000002</v>
      </c>
      <c r="X282" s="28">
        <v>0</v>
      </c>
      <c r="Y282" s="28">
        <v>0</v>
      </c>
      <c r="Z282" s="28">
        <v>0</v>
      </c>
      <c r="AA282" s="28">
        <v>0</v>
      </c>
      <c r="AB282" s="28">
        <v>0</v>
      </c>
      <c r="AC282" s="28">
        <v>0</v>
      </c>
      <c r="AD282" s="29">
        <v>0</v>
      </c>
      <c r="AE282" s="20">
        <v>0.11840000000000002</v>
      </c>
      <c r="AF282" s="29">
        <v>0</v>
      </c>
      <c r="AG282" s="29">
        <v>0</v>
      </c>
      <c r="AH282" s="29">
        <v>0</v>
      </c>
      <c r="BM282" t="s">
        <v>2027</v>
      </c>
    </row>
    <row r="283" spans="2:65" ht="14.25" x14ac:dyDescent="0.2">
      <c r="B283" s="16">
        <v>281</v>
      </c>
      <c r="C283" s="16"/>
      <c r="D283" s="16" t="s">
        <v>528</v>
      </c>
      <c r="E283" s="16" t="str">
        <f t="shared" si="14"/>
        <v>c</v>
      </c>
      <c r="F283" s="16">
        <f t="shared" si="16"/>
        <v>1</v>
      </c>
      <c r="G283" s="19" t="s">
        <v>26</v>
      </c>
      <c r="H283" s="3" t="s">
        <v>35</v>
      </c>
      <c r="I283" s="3">
        <f t="shared" si="15"/>
        <v>9</v>
      </c>
      <c r="J283" s="16">
        <v>6</v>
      </c>
      <c r="K283" s="16">
        <v>1</v>
      </c>
      <c r="L283" s="16">
        <f>[1]武器表!$I283</f>
        <v>18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28">
        <v>0</v>
      </c>
      <c r="T283" s="29">
        <v>0</v>
      </c>
      <c r="U283" s="29">
        <v>0</v>
      </c>
      <c r="V283" s="29">
        <v>0</v>
      </c>
      <c r="W283" s="20">
        <v>0</v>
      </c>
      <c r="X283" s="28">
        <v>0</v>
      </c>
      <c r="Y283" s="28">
        <v>0</v>
      </c>
      <c r="Z283" s="28">
        <v>0</v>
      </c>
      <c r="AA283" s="28">
        <v>0</v>
      </c>
      <c r="AB283" s="28">
        <v>0</v>
      </c>
      <c r="AC283" s="28">
        <v>0</v>
      </c>
      <c r="AD283" s="29">
        <v>0</v>
      </c>
      <c r="AE283" s="29">
        <v>0</v>
      </c>
      <c r="AF283" s="29">
        <v>0</v>
      </c>
      <c r="AG283" s="29">
        <v>0</v>
      </c>
      <c r="AH283" s="29">
        <v>0</v>
      </c>
      <c r="BM283" t="s">
        <v>2028</v>
      </c>
    </row>
    <row r="284" spans="2:65" ht="14.25" x14ac:dyDescent="0.2">
      <c r="B284" s="16">
        <v>282</v>
      </c>
      <c r="C284" s="16"/>
      <c r="D284" s="16" t="s">
        <v>529</v>
      </c>
      <c r="E284" s="16" t="str">
        <f t="shared" si="14"/>
        <v>c</v>
      </c>
      <c r="F284" s="16">
        <f t="shared" si="16"/>
        <v>1</v>
      </c>
      <c r="G284" s="19" t="s">
        <v>26</v>
      </c>
      <c r="H284" s="3" t="s">
        <v>35</v>
      </c>
      <c r="I284" s="3">
        <f t="shared" si="15"/>
        <v>9</v>
      </c>
      <c r="J284" s="16">
        <v>6</v>
      </c>
      <c r="K284" s="16">
        <v>2</v>
      </c>
      <c r="L284" s="16">
        <f>[1]武器表!$I284</f>
        <v>35</v>
      </c>
      <c r="M284" s="28">
        <v>0</v>
      </c>
      <c r="N284" s="28">
        <v>0</v>
      </c>
      <c r="O284" s="28">
        <v>0</v>
      </c>
      <c r="P284" s="28">
        <v>0</v>
      </c>
      <c r="Q284" s="16">
        <v>0</v>
      </c>
      <c r="R284" s="28">
        <v>0</v>
      </c>
      <c r="S284" s="28">
        <v>0</v>
      </c>
      <c r="T284" s="29">
        <v>0</v>
      </c>
      <c r="U284" s="29">
        <v>0</v>
      </c>
      <c r="V284" s="29">
        <v>0</v>
      </c>
      <c r="W284" s="29">
        <v>0</v>
      </c>
      <c r="X284" s="28">
        <v>0</v>
      </c>
      <c r="Y284" s="28">
        <v>0</v>
      </c>
      <c r="Z284" s="28">
        <v>0</v>
      </c>
      <c r="AA284" s="28">
        <v>0</v>
      </c>
      <c r="AB284" s="28">
        <v>0</v>
      </c>
      <c r="AC284" s="28">
        <v>0</v>
      </c>
      <c r="AD284" s="29">
        <v>0</v>
      </c>
      <c r="AE284" s="29">
        <v>0</v>
      </c>
      <c r="AF284" s="29">
        <v>0</v>
      </c>
      <c r="AG284" s="29">
        <v>0</v>
      </c>
      <c r="AH284" s="29">
        <v>0</v>
      </c>
      <c r="BM284" t="s">
        <v>2029</v>
      </c>
    </row>
    <row r="285" spans="2:65" ht="14.25" x14ac:dyDescent="0.2">
      <c r="B285" s="16">
        <v>283</v>
      </c>
      <c r="C285" s="16"/>
      <c r="D285" s="16" t="s">
        <v>530</v>
      </c>
      <c r="E285" s="16" t="str">
        <f t="shared" si="14"/>
        <v>c</v>
      </c>
      <c r="F285" s="16">
        <f t="shared" si="16"/>
        <v>1</v>
      </c>
      <c r="G285" s="19" t="s">
        <v>26</v>
      </c>
      <c r="H285" s="3" t="s">
        <v>35</v>
      </c>
      <c r="I285" s="3">
        <f t="shared" si="15"/>
        <v>9</v>
      </c>
      <c r="J285" s="16">
        <v>6</v>
      </c>
      <c r="K285" s="16">
        <v>3</v>
      </c>
      <c r="L285" s="16">
        <f>[1]武器表!$I285</f>
        <v>53</v>
      </c>
      <c r="M285" s="28">
        <v>0</v>
      </c>
      <c r="N285" s="28">
        <v>0</v>
      </c>
      <c r="O285" s="28">
        <v>0</v>
      </c>
      <c r="P285" s="28">
        <v>0</v>
      </c>
      <c r="Q285" s="28">
        <v>0</v>
      </c>
      <c r="R285" s="28">
        <v>0</v>
      </c>
      <c r="S285" s="28">
        <v>0</v>
      </c>
      <c r="T285" s="29">
        <v>0</v>
      </c>
      <c r="U285" s="29">
        <v>0</v>
      </c>
      <c r="V285" s="29">
        <v>0</v>
      </c>
      <c r="W285" s="29">
        <v>0</v>
      </c>
      <c r="X285" s="28">
        <v>0</v>
      </c>
      <c r="Y285" s="28">
        <v>0</v>
      </c>
      <c r="Z285" s="28">
        <v>0</v>
      </c>
      <c r="AA285" s="28">
        <v>0</v>
      </c>
      <c r="AB285" s="28">
        <v>0</v>
      </c>
      <c r="AC285" s="28">
        <v>0</v>
      </c>
      <c r="AD285" s="29">
        <v>0</v>
      </c>
      <c r="AE285" s="29">
        <v>0</v>
      </c>
      <c r="AF285" s="29">
        <v>0</v>
      </c>
      <c r="AG285" s="20">
        <v>0</v>
      </c>
      <c r="AH285" s="29">
        <v>0</v>
      </c>
      <c r="BM285" t="s">
        <v>2030</v>
      </c>
    </row>
    <row r="286" spans="2:65" ht="14.25" x14ac:dyDescent="0.2">
      <c r="B286" s="16">
        <v>284</v>
      </c>
      <c r="C286" s="16"/>
      <c r="D286" s="16" t="s">
        <v>531</v>
      </c>
      <c r="E286" s="16" t="str">
        <f t="shared" si="14"/>
        <v>c</v>
      </c>
      <c r="F286" s="16">
        <f t="shared" si="16"/>
        <v>1</v>
      </c>
      <c r="G286" s="19" t="s">
        <v>26</v>
      </c>
      <c r="H286" s="3" t="s">
        <v>35</v>
      </c>
      <c r="I286" s="3">
        <f t="shared" si="15"/>
        <v>9</v>
      </c>
      <c r="J286" s="16">
        <v>6</v>
      </c>
      <c r="K286" s="16">
        <v>4</v>
      </c>
      <c r="L286" s="16">
        <f>[1]武器表!$I286</f>
        <v>70</v>
      </c>
      <c r="M286" s="28">
        <v>0</v>
      </c>
      <c r="N286" s="28">
        <v>0</v>
      </c>
      <c r="O286" s="28">
        <v>0</v>
      </c>
      <c r="P286" s="28">
        <v>0</v>
      </c>
      <c r="Q286" s="28">
        <v>0</v>
      </c>
      <c r="R286" s="28">
        <v>0</v>
      </c>
      <c r="S286" s="28">
        <v>0</v>
      </c>
      <c r="T286" s="29">
        <v>0</v>
      </c>
      <c r="U286" s="29">
        <v>0</v>
      </c>
      <c r="V286" s="29">
        <v>0</v>
      </c>
      <c r="W286" s="29">
        <v>0</v>
      </c>
      <c r="X286" s="28">
        <v>0</v>
      </c>
      <c r="Y286" s="16">
        <v>0</v>
      </c>
      <c r="Z286" s="28">
        <v>0</v>
      </c>
      <c r="AA286" s="28">
        <v>0</v>
      </c>
      <c r="AB286" s="28">
        <v>0</v>
      </c>
      <c r="AC286" s="28">
        <v>0</v>
      </c>
      <c r="AD286" s="29">
        <v>0</v>
      </c>
      <c r="AE286" s="29">
        <v>0</v>
      </c>
      <c r="AF286" s="29">
        <v>0</v>
      </c>
      <c r="AG286" s="29">
        <v>0</v>
      </c>
      <c r="AH286" s="29">
        <v>0</v>
      </c>
      <c r="BM286" t="s">
        <v>2031</v>
      </c>
    </row>
    <row r="287" spans="2:65" ht="14.25" x14ac:dyDescent="0.2">
      <c r="B287" s="16">
        <v>285</v>
      </c>
      <c r="C287" s="16"/>
      <c r="D287" s="16" t="s">
        <v>532</v>
      </c>
      <c r="E287" s="16" t="str">
        <f t="shared" si="14"/>
        <v>c</v>
      </c>
      <c r="F287" s="16">
        <f t="shared" si="16"/>
        <v>1</v>
      </c>
      <c r="G287" s="19" t="s">
        <v>26</v>
      </c>
      <c r="H287" s="3" t="s">
        <v>35</v>
      </c>
      <c r="I287" s="3">
        <f t="shared" si="15"/>
        <v>9</v>
      </c>
      <c r="J287" s="16">
        <v>6</v>
      </c>
      <c r="K287" s="16">
        <v>5</v>
      </c>
      <c r="L287" s="16">
        <f>[1]武器表!$I287</f>
        <v>88</v>
      </c>
      <c r="M287" s="28">
        <v>0</v>
      </c>
      <c r="N287" s="28">
        <v>0</v>
      </c>
      <c r="O287" s="28">
        <v>0</v>
      </c>
      <c r="P287" s="28">
        <v>0</v>
      </c>
      <c r="Q287" s="28">
        <v>0</v>
      </c>
      <c r="R287" s="28">
        <v>0</v>
      </c>
      <c r="S287" s="28">
        <v>0</v>
      </c>
      <c r="T287" s="20">
        <v>0</v>
      </c>
      <c r="U287" s="29">
        <v>0</v>
      </c>
      <c r="V287" s="29">
        <v>0</v>
      </c>
      <c r="W287" s="29">
        <v>0</v>
      </c>
      <c r="X287" s="28">
        <v>0</v>
      </c>
      <c r="Y287" s="28">
        <v>0</v>
      </c>
      <c r="Z287" s="28">
        <v>0</v>
      </c>
      <c r="AA287" s="28">
        <v>0</v>
      </c>
      <c r="AB287" s="28">
        <v>0</v>
      </c>
      <c r="AC287" s="28">
        <v>0</v>
      </c>
      <c r="AD287" s="29">
        <v>0</v>
      </c>
      <c r="AE287" s="29">
        <v>0</v>
      </c>
      <c r="AF287" s="29">
        <v>0</v>
      </c>
      <c r="AG287" s="29">
        <v>0</v>
      </c>
      <c r="AH287" s="29">
        <v>0</v>
      </c>
      <c r="BM287" t="s">
        <v>2032</v>
      </c>
    </row>
    <row r="288" spans="2:65" ht="14.25" x14ac:dyDescent="0.2">
      <c r="B288" s="16">
        <v>286</v>
      </c>
      <c r="C288" s="16"/>
      <c r="D288" s="16" t="s">
        <v>533</v>
      </c>
      <c r="E288" s="16" t="str">
        <f t="shared" si="14"/>
        <v>c</v>
      </c>
      <c r="F288" s="16">
        <f t="shared" si="16"/>
        <v>1</v>
      </c>
      <c r="G288" s="19" t="s">
        <v>26</v>
      </c>
      <c r="H288" s="3" t="s">
        <v>35</v>
      </c>
      <c r="I288" s="3">
        <f t="shared" si="15"/>
        <v>9</v>
      </c>
      <c r="J288" s="16">
        <v>6</v>
      </c>
      <c r="K288" s="16">
        <v>6</v>
      </c>
      <c r="L288" s="16">
        <f>[1]武器表!$I288</f>
        <v>105</v>
      </c>
      <c r="M288" s="28">
        <v>0</v>
      </c>
      <c r="N288" s="28">
        <v>0</v>
      </c>
      <c r="O288" s="28">
        <v>0</v>
      </c>
      <c r="P288" s="28">
        <v>0</v>
      </c>
      <c r="Q288" s="28">
        <v>0</v>
      </c>
      <c r="R288" s="16">
        <v>0</v>
      </c>
      <c r="S288" s="28">
        <v>0</v>
      </c>
      <c r="T288" s="29">
        <v>0</v>
      </c>
      <c r="U288" s="29">
        <v>0</v>
      </c>
      <c r="V288" s="29">
        <v>0</v>
      </c>
      <c r="W288" s="29">
        <v>0</v>
      </c>
      <c r="X288" s="28">
        <v>0</v>
      </c>
      <c r="Y288" s="28">
        <v>0</v>
      </c>
      <c r="Z288" s="28">
        <v>0</v>
      </c>
      <c r="AA288" s="28">
        <v>0</v>
      </c>
      <c r="AB288" s="28">
        <v>0</v>
      </c>
      <c r="AC288" s="28">
        <v>0</v>
      </c>
      <c r="AD288" s="29">
        <v>0</v>
      </c>
      <c r="AE288" s="29">
        <v>0</v>
      </c>
      <c r="AF288" s="29">
        <v>0</v>
      </c>
      <c r="AG288" s="29">
        <v>0</v>
      </c>
      <c r="AH288" s="29">
        <v>0</v>
      </c>
      <c r="BM288" t="s">
        <v>2033</v>
      </c>
    </row>
    <row r="289" spans="2:65" ht="14.25" x14ac:dyDescent="0.2">
      <c r="B289" s="16">
        <v>287</v>
      </c>
      <c r="C289" s="16"/>
      <c r="D289" s="16" t="s">
        <v>534</v>
      </c>
      <c r="E289" s="16" t="str">
        <f t="shared" si="14"/>
        <v>c</v>
      </c>
      <c r="F289" s="16">
        <f t="shared" si="16"/>
        <v>1</v>
      </c>
      <c r="G289" s="19" t="s">
        <v>26</v>
      </c>
      <c r="H289" s="3" t="s">
        <v>35</v>
      </c>
      <c r="I289" s="3">
        <f t="shared" si="15"/>
        <v>9</v>
      </c>
      <c r="J289" s="16">
        <v>6</v>
      </c>
      <c r="K289" s="16">
        <v>7</v>
      </c>
      <c r="L289" s="16">
        <f>[1]武器表!$I289</f>
        <v>123</v>
      </c>
      <c r="M289" s="28">
        <v>0</v>
      </c>
      <c r="N289" s="28">
        <v>0</v>
      </c>
      <c r="O289" s="28">
        <v>0</v>
      </c>
      <c r="P289" s="28">
        <v>0</v>
      </c>
      <c r="Q289" s="28">
        <v>0</v>
      </c>
      <c r="R289" s="28">
        <v>0</v>
      </c>
      <c r="S289" s="28">
        <v>0</v>
      </c>
      <c r="T289" s="29">
        <v>0</v>
      </c>
      <c r="U289" s="20">
        <v>0</v>
      </c>
      <c r="V289" s="29">
        <v>0</v>
      </c>
      <c r="W289" s="29">
        <v>0</v>
      </c>
      <c r="X289" s="28">
        <v>0</v>
      </c>
      <c r="Y289" s="28">
        <v>0</v>
      </c>
      <c r="Z289" s="28">
        <v>0</v>
      </c>
      <c r="AA289" s="28">
        <v>0</v>
      </c>
      <c r="AB289" s="28">
        <v>0</v>
      </c>
      <c r="AC289" s="28">
        <v>0</v>
      </c>
      <c r="AD289" s="29">
        <v>0</v>
      </c>
      <c r="AE289" s="29">
        <v>0</v>
      </c>
      <c r="AF289" s="29">
        <v>0</v>
      </c>
      <c r="AG289" s="29">
        <v>0</v>
      </c>
      <c r="AH289" s="29">
        <v>0</v>
      </c>
      <c r="BM289" t="s">
        <v>2034</v>
      </c>
    </row>
    <row r="290" spans="2:65" ht="14.25" x14ac:dyDescent="0.2">
      <c r="B290" s="16">
        <v>288</v>
      </c>
      <c r="C290" s="16"/>
      <c r="D290" s="16" t="s">
        <v>535</v>
      </c>
      <c r="E290" s="16" t="str">
        <f t="shared" si="14"/>
        <v>c</v>
      </c>
      <c r="F290" s="16">
        <f t="shared" si="16"/>
        <v>1</v>
      </c>
      <c r="G290" s="19" t="s">
        <v>26</v>
      </c>
      <c r="H290" s="3" t="s">
        <v>35</v>
      </c>
      <c r="I290" s="3">
        <f t="shared" si="15"/>
        <v>9</v>
      </c>
      <c r="J290" s="16">
        <v>6</v>
      </c>
      <c r="K290" s="16">
        <v>8</v>
      </c>
      <c r="L290" s="16">
        <f>[1]武器表!$I290</f>
        <v>140</v>
      </c>
      <c r="M290" s="28">
        <v>0</v>
      </c>
      <c r="N290" s="28">
        <v>0</v>
      </c>
      <c r="O290" s="28">
        <v>0</v>
      </c>
      <c r="P290" s="28">
        <v>0</v>
      </c>
      <c r="Q290" s="28">
        <v>0</v>
      </c>
      <c r="R290" s="28">
        <v>0</v>
      </c>
      <c r="S290" s="28">
        <v>0</v>
      </c>
      <c r="T290" s="29">
        <v>0</v>
      </c>
      <c r="U290" s="29">
        <v>0</v>
      </c>
      <c r="V290" s="29">
        <v>0</v>
      </c>
      <c r="W290" s="20">
        <v>0</v>
      </c>
      <c r="X290" s="28">
        <v>0</v>
      </c>
      <c r="Y290" s="28">
        <v>0</v>
      </c>
      <c r="Z290" s="28">
        <v>0</v>
      </c>
      <c r="AA290" s="28">
        <v>0</v>
      </c>
      <c r="AB290" s="28">
        <v>0</v>
      </c>
      <c r="AC290" s="28">
        <v>0</v>
      </c>
      <c r="AD290" s="29">
        <v>0</v>
      </c>
      <c r="AE290" s="29">
        <v>0</v>
      </c>
      <c r="AF290" s="29">
        <v>0</v>
      </c>
      <c r="AG290" s="29">
        <v>0</v>
      </c>
      <c r="AH290" s="29">
        <v>0</v>
      </c>
      <c r="BM290" t="s">
        <v>2035</v>
      </c>
    </row>
    <row r="291" spans="2:65" ht="14.25" x14ac:dyDescent="0.2">
      <c r="B291" s="16">
        <v>289</v>
      </c>
      <c r="C291" s="16"/>
      <c r="D291" s="16" t="s">
        <v>536</v>
      </c>
      <c r="E291" s="16" t="str">
        <f t="shared" si="14"/>
        <v>s</v>
      </c>
      <c r="F291" s="16">
        <f t="shared" si="16"/>
        <v>3</v>
      </c>
      <c r="G291" s="19" t="s">
        <v>26</v>
      </c>
      <c r="H291" s="3" t="s">
        <v>36</v>
      </c>
      <c r="I291" s="3">
        <f t="shared" si="15"/>
        <v>10</v>
      </c>
      <c r="J291" s="16">
        <v>0</v>
      </c>
      <c r="K291" s="16">
        <v>1</v>
      </c>
      <c r="L291" s="16">
        <f>[1]武器表!$I291</f>
        <v>21</v>
      </c>
      <c r="M291" s="28">
        <v>0</v>
      </c>
      <c r="N291" s="28">
        <v>0</v>
      </c>
      <c r="O291" s="16">
        <v>6</v>
      </c>
      <c r="P291" s="28">
        <v>0</v>
      </c>
      <c r="Q291" s="28">
        <v>0</v>
      </c>
      <c r="R291" s="28">
        <v>0</v>
      </c>
      <c r="S291" s="28">
        <v>0</v>
      </c>
      <c r="T291" s="29">
        <v>0</v>
      </c>
      <c r="U291" s="29">
        <v>0</v>
      </c>
      <c r="V291" s="29">
        <v>0</v>
      </c>
      <c r="W291" s="20">
        <v>0.08</v>
      </c>
      <c r="X291" s="28">
        <v>0</v>
      </c>
      <c r="Y291" s="28">
        <v>0</v>
      </c>
      <c r="Z291" s="28">
        <v>0</v>
      </c>
      <c r="AA291" s="28">
        <v>0</v>
      </c>
      <c r="AB291" s="28">
        <v>0</v>
      </c>
      <c r="AC291" s="28">
        <v>0</v>
      </c>
      <c r="AD291" s="29">
        <v>0</v>
      </c>
      <c r="AE291" s="29">
        <v>0</v>
      </c>
      <c r="AF291" s="20">
        <v>6.4000000000000001E-2</v>
      </c>
      <c r="AG291" s="29">
        <v>0</v>
      </c>
      <c r="AH291" s="29">
        <v>0</v>
      </c>
      <c r="BM291" t="s">
        <v>2036</v>
      </c>
    </row>
    <row r="292" spans="2:65" ht="14.25" x14ac:dyDescent="0.2">
      <c r="B292" s="16">
        <v>290</v>
      </c>
      <c r="C292" s="16"/>
      <c r="D292" s="16" t="s">
        <v>537</v>
      </c>
      <c r="E292" s="16" t="str">
        <f t="shared" ref="E292:E355" si="17">E260</f>
        <v>s</v>
      </c>
      <c r="F292" s="16">
        <f t="shared" si="16"/>
        <v>3</v>
      </c>
      <c r="G292" s="19" t="s">
        <v>26</v>
      </c>
      <c r="H292" s="3" t="s">
        <v>36</v>
      </c>
      <c r="I292" s="3">
        <f t="shared" ref="I292:I355" si="18">I260+1</f>
        <v>10</v>
      </c>
      <c r="J292" s="16">
        <v>0</v>
      </c>
      <c r="K292" s="16">
        <v>2</v>
      </c>
      <c r="L292" s="16">
        <f>[1]武器表!$I292</f>
        <v>42</v>
      </c>
      <c r="M292" s="28">
        <v>0</v>
      </c>
      <c r="N292" s="28">
        <v>0</v>
      </c>
      <c r="O292" s="16">
        <v>13</v>
      </c>
      <c r="P292" s="28">
        <v>0</v>
      </c>
      <c r="Q292" s="28">
        <v>0</v>
      </c>
      <c r="R292" s="28">
        <v>0</v>
      </c>
      <c r="S292" s="28">
        <v>0</v>
      </c>
      <c r="T292" s="29">
        <v>0</v>
      </c>
      <c r="U292" s="29">
        <v>0</v>
      </c>
      <c r="V292" s="29">
        <v>0</v>
      </c>
      <c r="W292" s="29">
        <v>0</v>
      </c>
      <c r="X292" s="28">
        <v>0</v>
      </c>
      <c r="Y292" s="28">
        <v>0</v>
      </c>
      <c r="Z292" s="28">
        <v>0</v>
      </c>
      <c r="AA292" s="28">
        <v>0</v>
      </c>
      <c r="AB292" s="16">
        <v>7</v>
      </c>
      <c r="AC292" s="28">
        <v>0</v>
      </c>
      <c r="AD292" s="29">
        <v>0</v>
      </c>
      <c r="AE292" s="29">
        <v>0</v>
      </c>
      <c r="AF292" s="29">
        <v>0</v>
      </c>
      <c r="AG292" s="29">
        <v>0</v>
      </c>
      <c r="AH292" s="20">
        <v>6.933333333333333E-2</v>
      </c>
      <c r="BM292" t="s">
        <v>2037</v>
      </c>
    </row>
    <row r="293" spans="2:65" ht="14.25" x14ac:dyDescent="0.2">
      <c r="B293" s="16">
        <v>291</v>
      </c>
      <c r="C293" s="16"/>
      <c r="D293" s="16" t="s">
        <v>538</v>
      </c>
      <c r="E293" s="16" t="str">
        <f t="shared" si="17"/>
        <v>s</v>
      </c>
      <c r="F293" s="16">
        <f t="shared" si="16"/>
        <v>4</v>
      </c>
      <c r="G293" s="19" t="s">
        <v>26</v>
      </c>
      <c r="H293" s="3" t="s">
        <v>36</v>
      </c>
      <c r="I293" s="3">
        <f t="shared" si="18"/>
        <v>10</v>
      </c>
      <c r="J293" s="16">
        <v>0</v>
      </c>
      <c r="K293" s="16">
        <v>3</v>
      </c>
      <c r="L293" s="16">
        <f>[1]武器表!$I293</f>
        <v>62</v>
      </c>
      <c r="M293" s="28">
        <v>0</v>
      </c>
      <c r="N293" s="28">
        <v>0</v>
      </c>
      <c r="O293" s="16">
        <v>19</v>
      </c>
      <c r="P293" s="28">
        <v>0</v>
      </c>
      <c r="Q293" s="28">
        <v>0</v>
      </c>
      <c r="R293" s="28">
        <v>0</v>
      </c>
      <c r="S293" s="16">
        <v>10</v>
      </c>
      <c r="T293" s="29">
        <v>0</v>
      </c>
      <c r="U293" s="29">
        <v>0</v>
      </c>
      <c r="V293" s="29">
        <v>0</v>
      </c>
      <c r="W293" s="20">
        <v>0.12933333333333333</v>
      </c>
      <c r="X293" s="28">
        <v>0</v>
      </c>
      <c r="Y293" s="28">
        <v>0</v>
      </c>
      <c r="Z293" s="28">
        <v>0</v>
      </c>
      <c r="AA293" s="28">
        <v>0</v>
      </c>
      <c r="AB293" s="28">
        <v>0</v>
      </c>
      <c r="AC293" s="16">
        <v>7</v>
      </c>
      <c r="AD293" s="29">
        <v>0</v>
      </c>
      <c r="AE293" s="29">
        <v>0</v>
      </c>
      <c r="AF293" s="29">
        <v>0</v>
      </c>
      <c r="AG293" s="29">
        <v>0</v>
      </c>
      <c r="AH293" s="29">
        <v>0</v>
      </c>
      <c r="BM293" t="s">
        <v>2038</v>
      </c>
    </row>
    <row r="294" spans="2:65" ht="14.25" x14ac:dyDescent="0.2">
      <c r="B294" s="16">
        <v>292</v>
      </c>
      <c r="C294" s="16"/>
      <c r="D294" s="16" t="s">
        <v>539</v>
      </c>
      <c r="E294" s="16" t="str">
        <f t="shared" si="17"/>
        <v>s</v>
      </c>
      <c r="F294" s="16">
        <f t="shared" si="16"/>
        <v>4</v>
      </c>
      <c r="G294" s="19" t="s">
        <v>26</v>
      </c>
      <c r="H294" s="3" t="s">
        <v>36</v>
      </c>
      <c r="I294" s="3">
        <f t="shared" si="18"/>
        <v>10</v>
      </c>
      <c r="J294" s="16">
        <v>0</v>
      </c>
      <c r="K294" s="16">
        <v>4</v>
      </c>
      <c r="L294" s="16">
        <f>[1]武器表!$I294</f>
        <v>83</v>
      </c>
      <c r="M294" s="28">
        <v>0</v>
      </c>
      <c r="N294" s="28">
        <v>0</v>
      </c>
      <c r="O294" s="16">
        <v>26</v>
      </c>
      <c r="P294" s="28">
        <v>0</v>
      </c>
      <c r="Q294" s="28">
        <v>0</v>
      </c>
      <c r="R294" s="28">
        <v>0</v>
      </c>
      <c r="S294" s="28">
        <v>0</v>
      </c>
      <c r="T294" s="29">
        <v>0</v>
      </c>
      <c r="U294" s="29">
        <v>0</v>
      </c>
      <c r="V294" s="29">
        <v>0</v>
      </c>
      <c r="W294" s="20">
        <v>0.17266666666666666</v>
      </c>
      <c r="X294" s="28">
        <v>0</v>
      </c>
      <c r="Y294" s="28">
        <v>0</v>
      </c>
      <c r="Z294" s="16">
        <v>13</v>
      </c>
      <c r="AA294" s="28">
        <v>0</v>
      </c>
      <c r="AB294" s="28">
        <v>0</v>
      </c>
      <c r="AC294" s="28">
        <v>0</v>
      </c>
      <c r="AD294" s="29">
        <v>0</v>
      </c>
      <c r="AE294" s="29">
        <v>0</v>
      </c>
      <c r="AF294" s="29">
        <v>0</v>
      </c>
      <c r="AG294" s="29">
        <v>0</v>
      </c>
      <c r="AH294" s="20">
        <v>0.13813333333333333</v>
      </c>
      <c r="BM294" t="s">
        <v>2039</v>
      </c>
    </row>
    <row r="295" spans="2:65" ht="14.25" x14ac:dyDescent="0.2">
      <c r="B295" s="16">
        <v>293</v>
      </c>
      <c r="C295" s="16"/>
      <c r="D295" s="16" t="s">
        <v>540</v>
      </c>
      <c r="E295" s="16" t="str">
        <f t="shared" si="17"/>
        <v>s</v>
      </c>
      <c r="F295" s="16">
        <f t="shared" si="16"/>
        <v>5</v>
      </c>
      <c r="G295" s="19" t="s">
        <v>26</v>
      </c>
      <c r="H295" s="3" t="s">
        <v>36</v>
      </c>
      <c r="I295" s="3">
        <f t="shared" si="18"/>
        <v>10</v>
      </c>
      <c r="J295" s="16">
        <v>0</v>
      </c>
      <c r="K295" s="16">
        <v>5</v>
      </c>
      <c r="L295" s="16">
        <f>[1]武器表!$I295</f>
        <v>104</v>
      </c>
      <c r="M295" s="28">
        <v>0</v>
      </c>
      <c r="N295" s="28">
        <v>0</v>
      </c>
      <c r="O295" s="16">
        <v>32</v>
      </c>
      <c r="P295" s="28">
        <v>0</v>
      </c>
      <c r="Q295" s="28">
        <v>0</v>
      </c>
      <c r="R295" s="28">
        <v>0</v>
      </c>
      <c r="S295" s="16">
        <v>16</v>
      </c>
      <c r="T295" s="29">
        <v>0</v>
      </c>
      <c r="U295" s="29">
        <v>0</v>
      </c>
      <c r="V295" s="20">
        <v>2.6666666666666665E-2</v>
      </c>
      <c r="W295" s="20">
        <v>0.21666666666666667</v>
      </c>
      <c r="X295" s="28">
        <v>0</v>
      </c>
      <c r="Y295" s="28">
        <v>0</v>
      </c>
      <c r="Z295" s="28">
        <v>0</v>
      </c>
      <c r="AA295" s="28">
        <v>0</v>
      </c>
      <c r="AB295" s="28">
        <v>0</v>
      </c>
      <c r="AC295" s="28">
        <v>0</v>
      </c>
      <c r="AD295" s="29">
        <v>0</v>
      </c>
      <c r="AE295" s="29">
        <v>0</v>
      </c>
      <c r="AF295" s="20">
        <v>0.17333333333333334</v>
      </c>
      <c r="AG295" s="29">
        <v>0</v>
      </c>
      <c r="AH295" s="29">
        <v>0</v>
      </c>
      <c r="BM295" t="s">
        <v>2040</v>
      </c>
    </row>
    <row r="296" spans="2:65" ht="14.25" x14ac:dyDescent="0.2">
      <c r="B296" s="16">
        <v>294</v>
      </c>
      <c r="C296" s="16"/>
      <c r="D296" s="16" t="s">
        <v>541</v>
      </c>
      <c r="E296" s="16" t="str">
        <f t="shared" si="17"/>
        <v>s</v>
      </c>
      <c r="F296" s="16">
        <f t="shared" si="16"/>
        <v>5</v>
      </c>
      <c r="G296" s="19" t="s">
        <v>26</v>
      </c>
      <c r="H296" s="3" t="s">
        <v>36</v>
      </c>
      <c r="I296" s="3">
        <f t="shared" si="18"/>
        <v>10</v>
      </c>
      <c r="J296" s="16">
        <v>0</v>
      </c>
      <c r="K296" s="16">
        <v>6</v>
      </c>
      <c r="L296" s="16">
        <f>[1]武器表!$I296</f>
        <v>125</v>
      </c>
      <c r="M296" s="28">
        <v>0</v>
      </c>
      <c r="N296" s="28">
        <v>0</v>
      </c>
      <c r="O296" s="16">
        <v>38</v>
      </c>
      <c r="P296" s="28">
        <v>0</v>
      </c>
      <c r="Q296" s="28">
        <v>0</v>
      </c>
      <c r="R296" s="28">
        <v>0</v>
      </c>
      <c r="S296" s="28">
        <v>0</v>
      </c>
      <c r="T296" s="29">
        <v>0</v>
      </c>
      <c r="U296" s="29">
        <v>0</v>
      </c>
      <c r="V296" s="29">
        <v>0</v>
      </c>
      <c r="W296" s="20">
        <v>0.25933333333333336</v>
      </c>
      <c r="X296" s="16">
        <v>22</v>
      </c>
      <c r="Y296" s="28">
        <v>0</v>
      </c>
      <c r="Z296" s="28">
        <v>0</v>
      </c>
      <c r="AA296" s="28">
        <v>0</v>
      </c>
      <c r="AB296" s="16">
        <v>22</v>
      </c>
      <c r="AC296" s="28">
        <v>0</v>
      </c>
      <c r="AD296" s="20">
        <v>0.20746666666666669</v>
      </c>
      <c r="AE296" s="29">
        <v>0</v>
      </c>
      <c r="AF296" s="29">
        <v>0</v>
      </c>
      <c r="AG296" s="29">
        <v>0</v>
      </c>
      <c r="AH296" s="29">
        <v>0</v>
      </c>
      <c r="BM296" t="s">
        <v>2041</v>
      </c>
    </row>
    <row r="297" spans="2:65" ht="14.25" x14ac:dyDescent="0.2">
      <c r="B297" s="16">
        <v>295</v>
      </c>
      <c r="C297" s="16"/>
      <c r="D297" s="16" t="s">
        <v>538</v>
      </c>
      <c r="E297" s="16" t="str">
        <f t="shared" si="17"/>
        <v>s</v>
      </c>
      <c r="F297" s="16">
        <f t="shared" si="16"/>
        <v>6</v>
      </c>
      <c r="G297" s="19" t="s">
        <v>26</v>
      </c>
      <c r="H297" s="3" t="s">
        <v>36</v>
      </c>
      <c r="I297" s="3">
        <f t="shared" si="18"/>
        <v>10</v>
      </c>
      <c r="J297" s="16">
        <v>0</v>
      </c>
      <c r="K297" s="16">
        <v>7</v>
      </c>
      <c r="L297" s="16">
        <f>[1]武器表!$I297</f>
        <v>146</v>
      </c>
      <c r="M297" s="28">
        <v>0</v>
      </c>
      <c r="N297" s="28">
        <v>0</v>
      </c>
      <c r="O297" s="28">
        <v>0</v>
      </c>
      <c r="P297" s="28">
        <v>0</v>
      </c>
      <c r="Q297" s="28">
        <v>0</v>
      </c>
      <c r="R297" s="16">
        <v>39</v>
      </c>
      <c r="S297" s="28">
        <v>0</v>
      </c>
      <c r="T297" s="29">
        <v>0</v>
      </c>
      <c r="U297" s="20">
        <v>9.7500000000000003E-2</v>
      </c>
      <c r="V297" s="20">
        <v>3.6666666666666667E-2</v>
      </c>
      <c r="W297" s="20">
        <v>0.30266666666666664</v>
      </c>
      <c r="X297" s="28">
        <v>0</v>
      </c>
      <c r="Y297" s="28">
        <v>0</v>
      </c>
      <c r="Z297" s="28">
        <v>0</v>
      </c>
      <c r="AA297" s="28">
        <v>0</v>
      </c>
      <c r="AB297" s="28">
        <v>0</v>
      </c>
      <c r="AC297" s="28">
        <v>0</v>
      </c>
      <c r="AD297" s="29">
        <v>0</v>
      </c>
      <c r="AE297" s="29">
        <v>0</v>
      </c>
      <c r="AF297" s="29">
        <v>0</v>
      </c>
      <c r="AG297" s="20">
        <v>0.24213333333333331</v>
      </c>
      <c r="AH297" s="20">
        <v>0.24213333333333331</v>
      </c>
      <c r="BM297" t="s">
        <v>2042</v>
      </c>
    </row>
    <row r="298" spans="2:65" ht="14.25" x14ac:dyDescent="0.2">
      <c r="B298" s="16">
        <v>296</v>
      </c>
      <c r="C298" s="16"/>
      <c r="D298" s="16" t="s">
        <v>542</v>
      </c>
      <c r="E298" s="16" t="str">
        <f t="shared" si="17"/>
        <v>s</v>
      </c>
      <c r="F298" s="16">
        <f t="shared" si="16"/>
        <v>6</v>
      </c>
      <c r="G298" s="19" t="s">
        <v>26</v>
      </c>
      <c r="H298" s="3" t="s">
        <v>36</v>
      </c>
      <c r="I298" s="3">
        <f t="shared" si="18"/>
        <v>10</v>
      </c>
      <c r="J298" s="16">
        <v>0</v>
      </c>
      <c r="K298" s="16">
        <v>8</v>
      </c>
      <c r="L298" s="16">
        <f>[1]武器表!$I298</f>
        <v>166</v>
      </c>
      <c r="M298" s="28">
        <v>0</v>
      </c>
      <c r="N298" s="28">
        <v>0</v>
      </c>
      <c r="O298" s="16">
        <v>51</v>
      </c>
      <c r="P298" s="28">
        <v>0</v>
      </c>
      <c r="Q298" s="28">
        <v>0</v>
      </c>
      <c r="R298" s="16">
        <v>44</v>
      </c>
      <c r="S298" s="28">
        <v>0</v>
      </c>
      <c r="T298" s="29">
        <v>0</v>
      </c>
      <c r="U298" s="29">
        <v>0</v>
      </c>
      <c r="V298" s="20">
        <v>4.3333333333333328E-2</v>
      </c>
      <c r="W298" s="20">
        <v>0.34533333333333333</v>
      </c>
      <c r="X298" s="28">
        <v>0</v>
      </c>
      <c r="Y298" s="28">
        <v>0</v>
      </c>
      <c r="Z298" s="28">
        <v>0</v>
      </c>
      <c r="AA298" s="28">
        <v>0</v>
      </c>
      <c r="AB298" s="28">
        <v>0</v>
      </c>
      <c r="AC298" s="28">
        <v>0</v>
      </c>
      <c r="AD298" s="20">
        <v>0.27626666666666666</v>
      </c>
      <c r="AE298" s="29">
        <v>0</v>
      </c>
      <c r="AF298" s="29">
        <v>0</v>
      </c>
      <c r="AG298" s="29">
        <v>0</v>
      </c>
      <c r="AH298" s="20">
        <v>0.27626666666666666</v>
      </c>
      <c r="BM298" t="s">
        <v>2043</v>
      </c>
    </row>
    <row r="299" spans="2:65" ht="14.25" x14ac:dyDescent="0.2">
      <c r="B299" s="16">
        <v>297</v>
      </c>
      <c r="C299" s="16"/>
      <c r="D299" s="16" t="s">
        <v>543</v>
      </c>
      <c r="E299" s="16" t="str">
        <f t="shared" si="17"/>
        <v>a</v>
      </c>
      <c r="F299" s="16">
        <f t="shared" si="16"/>
        <v>2</v>
      </c>
      <c r="G299" s="19" t="s">
        <v>26</v>
      </c>
      <c r="H299" s="3" t="s">
        <v>36</v>
      </c>
      <c r="I299" s="3">
        <f t="shared" si="18"/>
        <v>10</v>
      </c>
      <c r="J299" s="16">
        <v>0</v>
      </c>
      <c r="K299" s="16">
        <v>1</v>
      </c>
      <c r="L299" s="16">
        <f>[1]武器表!$I299</f>
        <v>18</v>
      </c>
      <c r="M299" s="28">
        <v>0</v>
      </c>
      <c r="N299" s="28">
        <v>0</v>
      </c>
      <c r="O299" s="28">
        <v>0</v>
      </c>
      <c r="P299" s="28">
        <v>0</v>
      </c>
      <c r="Q299" s="28">
        <v>0</v>
      </c>
      <c r="R299" s="28">
        <v>0</v>
      </c>
      <c r="S299" s="16">
        <v>2</v>
      </c>
      <c r="T299" s="29">
        <v>0</v>
      </c>
      <c r="U299" s="29">
        <v>0</v>
      </c>
      <c r="V299" s="29">
        <v>0</v>
      </c>
      <c r="W299" s="20">
        <v>0.08</v>
      </c>
      <c r="X299" s="28">
        <v>0</v>
      </c>
      <c r="Y299" s="28">
        <v>0</v>
      </c>
      <c r="Z299" s="28">
        <v>0</v>
      </c>
      <c r="AA299" s="28">
        <v>0</v>
      </c>
      <c r="AB299" s="28">
        <v>0</v>
      </c>
      <c r="AC299" s="28">
        <v>0</v>
      </c>
      <c r="AD299" s="29">
        <v>0</v>
      </c>
      <c r="AE299" s="29">
        <v>0</v>
      </c>
      <c r="AF299" s="29">
        <v>0</v>
      </c>
      <c r="AG299" s="29">
        <v>0</v>
      </c>
      <c r="AH299" s="29">
        <v>0</v>
      </c>
      <c r="BM299" t="s">
        <v>2044</v>
      </c>
    </row>
    <row r="300" spans="2:65" ht="14.25" x14ac:dyDescent="0.2">
      <c r="B300" s="16">
        <v>298</v>
      </c>
      <c r="C300" s="16"/>
      <c r="D300" s="16" t="s">
        <v>544</v>
      </c>
      <c r="E300" s="16" t="str">
        <f t="shared" si="17"/>
        <v>a</v>
      </c>
      <c r="F300" s="16">
        <f t="shared" si="16"/>
        <v>2</v>
      </c>
      <c r="G300" s="19" t="s">
        <v>26</v>
      </c>
      <c r="H300" s="3" t="s">
        <v>36</v>
      </c>
      <c r="I300" s="3">
        <f t="shared" si="18"/>
        <v>10</v>
      </c>
      <c r="J300" s="16">
        <v>0</v>
      </c>
      <c r="K300" s="16">
        <v>2</v>
      </c>
      <c r="L300" s="16">
        <f>[1]武器表!$I300</f>
        <v>37</v>
      </c>
      <c r="M300" s="28">
        <v>0</v>
      </c>
      <c r="N300" s="28">
        <v>0</v>
      </c>
      <c r="O300" s="28">
        <v>0</v>
      </c>
      <c r="P300" s="28">
        <v>0</v>
      </c>
      <c r="Q300" s="28">
        <v>0</v>
      </c>
      <c r="R300" s="28">
        <v>0</v>
      </c>
      <c r="S300" s="28">
        <v>0</v>
      </c>
      <c r="T300" s="29">
        <v>0</v>
      </c>
      <c r="U300" s="29">
        <v>0</v>
      </c>
      <c r="V300" s="29">
        <v>0</v>
      </c>
      <c r="W300" s="29">
        <v>0</v>
      </c>
      <c r="X300" s="28">
        <v>0</v>
      </c>
      <c r="Y300" s="28">
        <v>0</v>
      </c>
      <c r="Z300" s="28">
        <v>0</v>
      </c>
      <c r="AA300" s="28">
        <v>0</v>
      </c>
      <c r="AB300" s="28">
        <v>0</v>
      </c>
      <c r="AC300" s="28">
        <v>0</v>
      </c>
      <c r="AD300" s="29">
        <v>0</v>
      </c>
      <c r="AE300" s="20">
        <v>6.4000000000000001E-2</v>
      </c>
      <c r="AF300" s="29">
        <v>0</v>
      </c>
      <c r="AG300" s="20">
        <v>6.4000000000000001E-2</v>
      </c>
      <c r="AH300" s="29">
        <v>0</v>
      </c>
      <c r="BM300" t="s">
        <v>2045</v>
      </c>
    </row>
    <row r="301" spans="2:65" ht="14.25" x14ac:dyDescent="0.2">
      <c r="B301" s="16">
        <v>299</v>
      </c>
      <c r="C301" s="16"/>
      <c r="D301" s="16" t="s">
        <v>545</v>
      </c>
      <c r="E301" s="16" t="str">
        <f t="shared" si="17"/>
        <v>a</v>
      </c>
      <c r="F301" s="16">
        <f t="shared" si="16"/>
        <v>2</v>
      </c>
      <c r="G301" s="19" t="s">
        <v>26</v>
      </c>
      <c r="H301" s="3" t="s">
        <v>36</v>
      </c>
      <c r="I301" s="3">
        <f t="shared" si="18"/>
        <v>10</v>
      </c>
      <c r="J301" s="16">
        <v>0</v>
      </c>
      <c r="K301" s="16">
        <v>3</v>
      </c>
      <c r="L301" s="16">
        <f>[1]武器表!$I301</f>
        <v>55</v>
      </c>
      <c r="M301" s="28">
        <v>0</v>
      </c>
      <c r="N301" s="28">
        <v>0</v>
      </c>
      <c r="O301" s="16">
        <v>14</v>
      </c>
      <c r="P301" s="28">
        <v>0</v>
      </c>
      <c r="Q301" s="28">
        <v>0</v>
      </c>
      <c r="R301" s="28">
        <v>0</v>
      </c>
      <c r="S301" s="28">
        <v>0</v>
      </c>
      <c r="T301" s="29">
        <v>0</v>
      </c>
      <c r="U301" s="29">
        <v>0</v>
      </c>
      <c r="V301" s="29">
        <v>0</v>
      </c>
      <c r="W301" s="20">
        <v>0.10266666666666667</v>
      </c>
      <c r="X301" s="28">
        <v>0</v>
      </c>
      <c r="Y301" s="28">
        <v>0</v>
      </c>
      <c r="Z301" s="28">
        <v>0</v>
      </c>
      <c r="AA301" s="28">
        <v>0</v>
      </c>
      <c r="AB301" s="28">
        <v>0</v>
      </c>
      <c r="AC301" s="28">
        <v>0</v>
      </c>
      <c r="AD301" s="29">
        <v>0</v>
      </c>
      <c r="AE301" s="29">
        <v>0</v>
      </c>
      <c r="AF301" s="29">
        <v>0</v>
      </c>
      <c r="AG301" s="29">
        <v>0</v>
      </c>
      <c r="AH301" s="29">
        <v>0</v>
      </c>
      <c r="BM301" t="s">
        <v>2046</v>
      </c>
    </row>
    <row r="302" spans="2:65" ht="14.25" x14ac:dyDescent="0.2">
      <c r="B302" s="16">
        <v>300</v>
      </c>
      <c r="C302" s="16"/>
      <c r="D302" s="16" t="s">
        <v>546</v>
      </c>
      <c r="E302" s="16" t="str">
        <f t="shared" si="17"/>
        <v>a</v>
      </c>
      <c r="F302" s="16">
        <f t="shared" si="16"/>
        <v>3</v>
      </c>
      <c r="G302" s="19" t="s">
        <v>26</v>
      </c>
      <c r="H302" s="3" t="s">
        <v>36</v>
      </c>
      <c r="I302" s="3">
        <f t="shared" si="18"/>
        <v>10</v>
      </c>
      <c r="J302" s="16">
        <v>0</v>
      </c>
      <c r="K302" s="16">
        <v>4</v>
      </c>
      <c r="L302" s="16">
        <f>[1]武器表!$I302</f>
        <v>74</v>
      </c>
      <c r="M302" s="28">
        <v>0</v>
      </c>
      <c r="N302" s="28">
        <v>0</v>
      </c>
      <c r="O302" s="16">
        <v>19</v>
      </c>
      <c r="P302" s="28">
        <v>0</v>
      </c>
      <c r="Q302" s="16">
        <v>17</v>
      </c>
      <c r="R302" s="28">
        <v>0</v>
      </c>
      <c r="S302" s="28">
        <v>0</v>
      </c>
      <c r="T302" s="29">
        <v>0</v>
      </c>
      <c r="U302" s="29">
        <v>0</v>
      </c>
      <c r="V302" s="29">
        <v>0</v>
      </c>
      <c r="W302" s="29">
        <v>0</v>
      </c>
      <c r="X302" s="28">
        <v>0</v>
      </c>
      <c r="Y302" s="28">
        <v>0</v>
      </c>
      <c r="Z302" s="28">
        <v>0</v>
      </c>
      <c r="AA302" s="28">
        <v>0</v>
      </c>
      <c r="AB302" s="28">
        <v>0</v>
      </c>
      <c r="AC302" s="16">
        <v>7</v>
      </c>
      <c r="AD302" s="29">
        <v>0</v>
      </c>
      <c r="AE302" s="29">
        <v>0</v>
      </c>
      <c r="AF302" s="29">
        <v>0</v>
      </c>
      <c r="AG302" s="29">
        <v>0</v>
      </c>
      <c r="AH302" s="29">
        <v>0</v>
      </c>
      <c r="BM302" t="s">
        <v>2047</v>
      </c>
    </row>
    <row r="303" spans="2:65" ht="14.25" x14ac:dyDescent="0.2">
      <c r="B303" s="16">
        <v>301</v>
      </c>
      <c r="C303" s="16"/>
      <c r="D303" s="16" t="s">
        <v>547</v>
      </c>
      <c r="E303" s="16" t="str">
        <f t="shared" si="17"/>
        <v>a</v>
      </c>
      <c r="F303" s="16">
        <f t="shared" si="16"/>
        <v>3</v>
      </c>
      <c r="G303" s="19" t="s">
        <v>26</v>
      </c>
      <c r="H303" s="3" t="s">
        <v>36</v>
      </c>
      <c r="I303" s="3">
        <f t="shared" si="18"/>
        <v>10</v>
      </c>
      <c r="J303" s="16">
        <v>0</v>
      </c>
      <c r="K303" s="16">
        <v>5</v>
      </c>
      <c r="L303" s="16">
        <f>[1]武器表!$I303</f>
        <v>92</v>
      </c>
      <c r="M303" s="28">
        <v>0</v>
      </c>
      <c r="N303" s="28">
        <v>0</v>
      </c>
      <c r="O303" s="28">
        <v>0</v>
      </c>
      <c r="P303" s="28">
        <v>0</v>
      </c>
      <c r="Q303" s="28">
        <v>0</v>
      </c>
      <c r="R303" s="28">
        <v>0</v>
      </c>
      <c r="S303" s="28">
        <v>0</v>
      </c>
      <c r="T303" s="29">
        <v>0</v>
      </c>
      <c r="U303" s="20">
        <v>5.2499999999999998E-2</v>
      </c>
      <c r="V303" s="20">
        <v>0.02</v>
      </c>
      <c r="W303" s="29">
        <v>0</v>
      </c>
      <c r="X303" s="28">
        <v>0</v>
      </c>
      <c r="Y303" s="28">
        <v>0</v>
      </c>
      <c r="Z303" s="28">
        <v>0</v>
      </c>
      <c r="AA303" s="28">
        <v>0</v>
      </c>
      <c r="AB303" s="28">
        <v>0</v>
      </c>
      <c r="AC303" s="28">
        <v>0</v>
      </c>
      <c r="AD303" s="20">
        <v>0.13706666666666667</v>
      </c>
      <c r="AE303" s="29">
        <v>0</v>
      </c>
      <c r="AF303" s="29">
        <v>0</v>
      </c>
      <c r="AG303" s="29">
        <v>0</v>
      </c>
      <c r="AH303" s="29">
        <v>0</v>
      </c>
      <c r="BM303" t="s">
        <v>2048</v>
      </c>
    </row>
    <row r="304" spans="2:65" ht="14.25" x14ac:dyDescent="0.2">
      <c r="B304" s="16">
        <v>302</v>
      </c>
      <c r="C304" s="16"/>
      <c r="D304" s="16" t="s">
        <v>548</v>
      </c>
      <c r="E304" s="16" t="str">
        <f t="shared" si="17"/>
        <v>a</v>
      </c>
      <c r="F304" s="16">
        <f t="shared" si="16"/>
        <v>3</v>
      </c>
      <c r="G304" s="19" t="s">
        <v>26</v>
      </c>
      <c r="H304" s="3" t="s">
        <v>36</v>
      </c>
      <c r="I304" s="3">
        <f t="shared" si="18"/>
        <v>10</v>
      </c>
      <c r="J304" s="16">
        <v>0</v>
      </c>
      <c r="K304" s="16">
        <v>6</v>
      </c>
      <c r="L304" s="16">
        <f>[1]武器表!$I304</f>
        <v>110</v>
      </c>
      <c r="M304" s="28">
        <v>0</v>
      </c>
      <c r="N304" s="28">
        <v>0</v>
      </c>
      <c r="O304" s="16">
        <v>29</v>
      </c>
      <c r="P304" s="28">
        <v>0</v>
      </c>
      <c r="Q304" s="28">
        <v>0</v>
      </c>
      <c r="R304" s="28">
        <v>0</v>
      </c>
      <c r="S304" s="28">
        <v>0</v>
      </c>
      <c r="T304" s="29">
        <v>0</v>
      </c>
      <c r="U304" s="20">
        <v>6.25E-2</v>
      </c>
      <c r="V304" s="29">
        <v>0</v>
      </c>
      <c r="W304" s="29">
        <v>0</v>
      </c>
      <c r="X304" s="28">
        <v>0</v>
      </c>
      <c r="Y304" s="28">
        <v>0</v>
      </c>
      <c r="Z304" s="28">
        <v>0</v>
      </c>
      <c r="AA304" s="28">
        <v>0</v>
      </c>
      <c r="AB304" s="28">
        <v>0</v>
      </c>
      <c r="AC304" s="28">
        <v>0</v>
      </c>
      <c r="AD304" s="29">
        <v>0</v>
      </c>
      <c r="AE304" s="29">
        <v>0</v>
      </c>
      <c r="AF304" s="29">
        <v>0</v>
      </c>
      <c r="AG304" s="29">
        <v>0</v>
      </c>
      <c r="AH304" s="20">
        <v>0.16480000000000003</v>
      </c>
      <c r="BM304" t="s">
        <v>2049</v>
      </c>
    </row>
    <row r="305" spans="2:65" ht="14.25" x14ac:dyDescent="0.2">
      <c r="B305" s="16">
        <v>303</v>
      </c>
      <c r="C305" s="16"/>
      <c r="D305" s="16" t="s">
        <v>549</v>
      </c>
      <c r="E305" s="16" t="str">
        <f t="shared" si="17"/>
        <v>a</v>
      </c>
      <c r="F305" s="16">
        <f t="shared" si="16"/>
        <v>4</v>
      </c>
      <c r="G305" s="19" t="s">
        <v>26</v>
      </c>
      <c r="H305" s="3" t="s">
        <v>36</v>
      </c>
      <c r="I305" s="3">
        <f t="shared" si="18"/>
        <v>10</v>
      </c>
      <c r="J305" s="16">
        <v>0</v>
      </c>
      <c r="K305" s="16">
        <v>7</v>
      </c>
      <c r="L305" s="16">
        <f>[1]武器表!$I305</f>
        <v>129</v>
      </c>
      <c r="M305" s="28">
        <v>0</v>
      </c>
      <c r="N305" s="28">
        <v>0</v>
      </c>
      <c r="O305" s="16">
        <v>34</v>
      </c>
      <c r="P305" s="28">
        <v>0</v>
      </c>
      <c r="Q305" s="28">
        <v>0</v>
      </c>
      <c r="R305" s="28">
        <v>0</v>
      </c>
      <c r="S305" s="28">
        <v>0</v>
      </c>
      <c r="T305" s="29">
        <v>0</v>
      </c>
      <c r="U305" s="29">
        <v>0</v>
      </c>
      <c r="V305" s="20">
        <v>2.8333333333333335E-2</v>
      </c>
      <c r="W305" s="20">
        <v>0.24066666666666667</v>
      </c>
      <c r="X305" s="28">
        <v>0</v>
      </c>
      <c r="Y305" s="28">
        <v>0</v>
      </c>
      <c r="Z305" s="28">
        <v>0</v>
      </c>
      <c r="AA305" s="28">
        <v>0</v>
      </c>
      <c r="AB305" s="28">
        <v>0</v>
      </c>
      <c r="AC305" s="28">
        <v>0</v>
      </c>
      <c r="AD305" s="29">
        <v>0</v>
      </c>
      <c r="AE305" s="20">
        <v>0.19253333333333333</v>
      </c>
      <c r="AF305" s="29">
        <v>0</v>
      </c>
      <c r="AG305" s="29">
        <v>0</v>
      </c>
      <c r="AH305" s="29">
        <v>0</v>
      </c>
      <c r="BM305" t="s">
        <v>2050</v>
      </c>
    </row>
    <row r="306" spans="2:65" ht="14.25" x14ac:dyDescent="0.2">
      <c r="B306" s="16">
        <v>304</v>
      </c>
      <c r="C306" s="16"/>
      <c r="D306" s="16" t="s">
        <v>550</v>
      </c>
      <c r="E306" s="16" t="str">
        <f t="shared" si="17"/>
        <v>a</v>
      </c>
      <c r="F306" s="16">
        <f t="shared" si="16"/>
        <v>4</v>
      </c>
      <c r="G306" s="19" t="s">
        <v>26</v>
      </c>
      <c r="H306" s="3" t="s">
        <v>36</v>
      </c>
      <c r="I306" s="3">
        <f t="shared" si="18"/>
        <v>10</v>
      </c>
      <c r="J306" s="16">
        <v>0</v>
      </c>
      <c r="K306" s="16">
        <v>8</v>
      </c>
      <c r="L306" s="16">
        <f>[1]武器表!$I306</f>
        <v>147</v>
      </c>
      <c r="M306" s="28">
        <v>0</v>
      </c>
      <c r="N306" s="28">
        <v>0</v>
      </c>
      <c r="O306" s="16">
        <v>38</v>
      </c>
      <c r="P306" s="28">
        <v>0</v>
      </c>
      <c r="Q306" s="28">
        <v>0</v>
      </c>
      <c r="R306" s="28">
        <v>0</v>
      </c>
      <c r="S306" s="28">
        <v>0</v>
      </c>
      <c r="T306" s="29">
        <v>0</v>
      </c>
      <c r="U306" s="29">
        <v>0</v>
      </c>
      <c r="V306" s="29">
        <v>0</v>
      </c>
      <c r="W306" s="20">
        <v>0.27399999999999997</v>
      </c>
      <c r="X306" s="28">
        <v>0</v>
      </c>
      <c r="Y306" s="28">
        <v>0</v>
      </c>
      <c r="Z306" s="28">
        <v>0</v>
      </c>
      <c r="AA306" s="28">
        <v>0</v>
      </c>
      <c r="AB306" s="16">
        <v>22</v>
      </c>
      <c r="AC306" s="28">
        <v>0</v>
      </c>
      <c r="AD306" s="29">
        <v>0</v>
      </c>
      <c r="AE306" s="20">
        <v>0.21919999999999998</v>
      </c>
      <c r="AF306" s="29">
        <v>0</v>
      </c>
      <c r="AG306" s="29">
        <v>0</v>
      </c>
      <c r="AH306" s="29">
        <v>0</v>
      </c>
      <c r="BM306" t="s">
        <v>2051</v>
      </c>
    </row>
    <row r="307" spans="2:65" ht="14.25" x14ac:dyDescent="0.2">
      <c r="B307" s="16">
        <v>305</v>
      </c>
      <c r="C307" s="16"/>
      <c r="D307" s="16" t="s">
        <v>551</v>
      </c>
      <c r="E307" s="16" t="str">
        <f t="shared" si="17"/>
        <v>b</v>
      </c>
      <c r="F307" s="16">
        <f t="shared" si="16"/>
        <v>1</v>
      </c>
      <c r="G307" s="19" t="s">
        <v>26</v>
      </c>
      <c r="H307" s="3" t="s">
        <v>36</v>
      </c>
      <c r="I307" s="3">
        <f t="shared" si="18"/>
        <v>10</v>
      </c>
      <c r="J307" s="16">
        <v>0</v>
      </c>
      <c r="K307" s="16">
        <v>1</v>
      </c>
      <c r="L307" s="16">
        <f>[1]武器表!$I307</f>
        <v>20</v>
      </c>
      <c r="M307" s="28">
        <v>0</v>
      </c>
      <c r="N307" s="28">
        <v>0</v>
      </c>
      <c r="O307" s="16">
        <v>2</v>
      </c>
      <c r="P307" s="28">
        <v>0</v>
      </c>
      <c r="Q307" s="28">
        <v>0</v>
      </c>
      <c r="R307" s="28">
        <v>0</v>
      </c>
      <c r="S307" s="28">
        <v>0</v>
      </c>
      <c r="T307" s="29">
        <v>0</v>
      </c>
      <c r="U307" s="29">
        <v>0</v>
      </c>
      <c r="V307" s="29">
        <v>0</v>
      </c>
      <c r="W307" s="29">
        <v>0</v>
      </c>
      <c r="X307" s="28">
        <v>0</v>
      </c>
      <c r="Y307" s="28">
        <v>0</v>
      </c>
      <c r="Z307" s="28">
        <v>0</v>
      </c>
      <c r="AA307" s="28">
        <v>0</v>
      </c>
      <c r="AB307" s="28">
        <v>0</v>
      </c>
      <c r="AC307" s="28">
        <v>0</v>
      </c>
      <c r="AD307" s="29">
        <v>0</v>
      </c>
      <c r="AE307" s="29">
        <v>0</v>
      </c>
      <c r="AF307" s="29">
        <v>0</v>
      </c>
      <c r="AG307" s="29">
        <v>0</v>
      </c>
      <c r="AH307" s="29">
        <v>0</v>
      </c>
      <c r="BM307" t="s">
        <v>2052</v>
      </c>
    </row>
    <row r="308" spans="2:65" ht="14.25" x14ac:dyDescent="0.2">
      <c r="B308" s="16">
        <v>306</v>
      </c>
      <c r="C308" s="16"/>
      <c r="D308" s="16" t="s">
        <v>552</v>
      </c>
      <c r="E308" s="16" t="str">
        <f t="shared" si="17"/>
        <v>b</v>
      </c>
      <c r="F308" s="16">
        <f t="shared" si="16"/>
        <v>1</v>
      </c>
      <c r="G308" s="19" t="s">
        <v>26</v>
      </c>
      <c r="H308" s="3" t="s">
        <v>36</v>
      </c>
      <c r="I308" s="3">
        <f t="shared" si="18"/>
        <v>10</v>
      </c>
      <c r="J308" s="16">
        <v>0</v>
      </c>
      <c r="K308" s="16">
        <v>2</v>
      </c>
      <c r="L308" s="16">
        <f>[1]武器表!$I308</f>
        <v>40</v>
      </c>
      <c r="M308" s="28">
        <v>0</v>
      </c>
      <c r="N308" s="28">
        <v>0</v>
      </c>
      <c r="O308" s="28">
        <v>0</v>
      </c>
      <c r="P308" s="28">
        <v>0</v>
      </c>
      <c r="Q308" s="28">
        <v>0</v>
      </c>
      <c r="R308" s="28">
        <v>0</v>
      </c>
      <c r="S308" s="28">
        <v>0</v>
      </c>
      <c r="T308" s="29">
        <v>0</v>
      </c>
      <c r="U308" s="29">
        <v>0</v>
      </c>
      <c r="V308" s="29">
        <v>0</v>
      </c>
      <c r="W308" s="20">
        <v>0.08</v>
      </c>
      <c r="X308" s="28">
        <v>0</v>
      </c>
      <c r="Y308" s="28">
        <v>0</v>
      </c>
      <c r="Z308" s="28">
        <v>0</v>
      </c>
      <c r="AA308" s="28">
        <v>0</v>
      </c>
      <c r="AB308" s="28">
        <v>0</v>
      </c>
      <c r="AC308" s="28">
        <v>0</v>
      </c>
      <c r="AD308" s="29">
        <v>0</v>
      </c>
      <c r="AE308" s="29">
        <v>0</v>
      </c>
      <c r="AF308" s="29">
        <v>0</v>
      </c>
      <c r="AG308" s="29">
        <v>0</v>
      </c>
      <c r="AH308" s="29">
        <v>0</v>
      </c>
      <c r="BM308" t="s">
        <v>2053</v>
      </c>
    </row>
    <row r="309" spans="2:65" ht="14.25" x14ac:dyDescent="0.2">
      <c r="B309" s="16">
        <v>307</v>
      </c>
      <c r="C309" s="16"/>
      <c r="D309" s="16" t="s">
        <v>553</v>
      </c>
      <c r="E309" s="16" t="str">
        <f t="shared" si="17"/>
        <v>b</v>
      </c>
      <c r="F309" s="16">
        <f t="shared" si="16"/>
        <v>1</v>
      </c>
      <c r="G309" s="19" t="s">
        <v>26</v>
      </c>
      <c r="H309" s="3" t="s">
        <v>36</v>
      </c>
      <c r="I309" s="3">
        <f t="shared" si="18"/>
        <v>10</v>
      </c>
      <c r="J309" s="16">
        <v>0</v>
      </c>
      <c r="K309" s="16">
        <v>3</v>
      </c>
      <c r="L309" s="16">
        <f>[1]武器表!$I309</f>
        <v>60</v>
      </c>
      <c r="M309" s="28">
        <v>0</v>
      </c>
      <c r="N309" s="28">
        <v>0</v>
      </c>
      <c r="O309" s="28">
        <v>0</v>
      </c>
      <c r="P309" s="28">
        <v>0</v>
      </c>
      <c r="Q309" s="28">
        <v>0</v>
      </c>
      <c r="R309" s="28">
        <v>0</v>
      </c>
      <c r="S309" s="28">
        <v>0</v>
      </c>
      <c r="T309" s="29">
        <v>0</v>
      </c>
      <c r="U309" s="29">
        <v>0</v>
      </c>
      <c r="V309" s="29">
        <v>0</v>
      </c>
      <c r="W309" s="20">
        <v>0.08</v>
      </c>
      <c r="X309" s="28">
        <v>0</v>
      </c>
      <c r="Y309" s="28">
        <v>0</v>
      </c>
      <c r="Z309" s="28">
        <v>0</v>
      </c>
      <c r="AA309" s="28">
        <v>0</v>
      </c>
      <c r="AB309" s="28">
        <v>0</v>
      </c>
      <c r="AC309" s="28">
        <v>0</v>
      </c>
      <c r="AD309" s="29">
        <v>0</v>
      </c>
      <c r="AE309" s="29">
        <v>0</v>
      </c>
      <c r="AF309" s="29">
        <v>0</v>
      </c>
      <c r="AG309" s="29">
        <v>0</v>
      </c>
      <c r="AH309" s="29">
        <v>0</v>
      </c>
      <c r="BM309" t="s">
        <v>2054</v>
      </c>
    </row>
    <row r="310" spans="2:65" ht="14.25" x14ac:dyDescent="0.2">
      <c r="B310" s="16">
        <v>308</v>
      </c>
      <c r="C310" s="16"/>
      <c r="D310" s="16" t="s">
        <v>554</v>
      </c>
      <c r="E310" s="16" t="str">
        <f t="shared" si="17"/>
        <v>b</v>
      </c>
      <c r="F310" s="16">
        <f t="shared" si="16"/>
        <v>1</v>
      </c>
      <c r="G310" s="19" t="s">
        <v>26</v>
      </c>
      <c r="H310" s="3" t="s">
        <v>36</v>
      </c>
      <c r="I310" s="3">
        <f t="shared" si="18"/>
        <v>10</v>
      </c>
      <c r="J310" s="16">
        <v>0</v>
      </c>
      <c r="K310" s="16">
        <v>4</v>
      </c>
      <c r="L310" s="16">
        <f>[1]武器表!$I310</f>
        <v>80</v>
      </c>
      <c r="M310" s="28">
        <v>0</v>
      </c>
      <c r="N310" s="28">
        <v>0</v>
      </c>
      <c r="O310" s="28">
        <v>0</v>
      </c>
      <c r="P310" s="28">
        <v>0</v>
      </c>
      <c r="Q310" s="28">
        <v>0</v>
      </c>
      <c r="R310" s="28">
        <v>0</v>
      </c>
      <c r="S310" s="16">
        <v>4</v>
      </c>
      <c r="T310" s="29">
        <v>0</v>
      </c>
      <c r="U310" s="29">
        <v>0</v>
      </c>
      <c r="V310" s="29">
        <v>0</v>
      </c>
      <c r="W310" s="29">
        <v>0</v>
      </c>
      <c r="X310" s="28">
        <v>0</v>
      </c>
      <c r="Y310" s="28">
        <v>0</v>
      </c>
      <c r="Z310" s="28">
        <v>0</v>
      </c>
      <c r="AA310" s="28">
        <v>0</v>
      </c>
      <c r="AB310" s="28">
        <v>0</v>
      </c>
      <c r="AC310" s="28">
        <v>0</v>
      </c>
      <c r="AD310" s="29">
        <v>0</v>
      </c>
      <c r="AE310" s="29">
        <v>0</v>
      </c>
      <c r="AF310" s="29">
        <v>0</v>
      </c>
      <c r="AG310" s="29">
        <v>0</v>
      </c>
      <c r="AH310" s="29">
        <v>0</v>
      </c>
      <c r="BM310" t="s">
        <v>2055</v>
      </c>
    </row>
    <row r="311" spans="2:65" ht="14.25" x14ac:dyDescent="0.2">
      <c r="B311" s="16">
        <v>309</v>
      </c>
      <c r="C311" s="16"/>
      <c r="D311" s="16" t="s">
        <v>555</v>
      </c>
      <c r="E311" s="16" t="str">
        <f t="shared" si="17"/>
        <v>b</v>
      </c>
      <c r="F311" s="16">
        <f t="shared" si="16"/>
        <v>2</v>
      </c>
      <c r="G311" s="19" t="s">
        <v>26</v>
      </c>
      <c r="H311" s="3" t="s">
        <v>36</v>
      </c>
      <c r="I311" s="3">
        <f t="shared" si="18"/>
        <v>10</v>
      </c>
      <c r="J311" s="16">
        <v>0</v>
      </c>
      <c r="K311" s="16">
        <v>5</v>
      </c>
      <c r="L311" s="16">
        <f>[1]武器表!$I311</f>
        <v>100</v>
      </c>
      <c r="M311" s="28">
        <v>0</v>
      </c>
      <c r="N311" s="28">
        <v>0</v>
      </c>
      <c r="O311" s="16">
        <v>10</v>
      </c>
      <c r="P311" s="28">
        <v>0</v>
      </c>
      <c r="Q311" s="28">
        <v>0</v>
      </c>
      <c r="R311" s="28">
        <v>0</v>
      </c>
      <c r="S311" s="28">
        <v>0</v>
      </c>
      <c r="T311" s="29">
        <v>0</v>
      </c>
      <c r="U311" s="29">
        <v>0</v>
      </c>
      <c r="V311" s="29">
        <v>0</v>
      </c>
      <c r="W311" s="29">
        <v>0</v>
      </c>
      <c r="X311" s="28">
        <v>0</v>
      </c>
      <c r="Y311" s="28">
        <v>0</v>
      </c>
      <c r="Z311" s="28">
        <v>0</v>
      </c>
      <c r="AA311" s="28">
        <v>0</v>
      </c>
      <c r="AB311" s="28">
        <v>0</v>
      </c>
      <c r="AC311" s="28">
        <v>0</v>
      </c>
      <c r="AD311" s="29">
        <v>0</v>
      </c>
      <c r="AE311" s="29">
        <v>0</v>
      </c>
      <c r="AF311" s="29">
        <v>0</v>
      </c>
      <c r="AG311" s="20">
        <v>9.0133333333333343E-2</v>
      </c>
      <c r="AH311" s="29">
        <v>0</v>
      </c>
      <c r="BM311" t="s">
        <v>2056</v>
      </c>
    </row>
    <row r="312" spans="2:65" ht="14.25" x14ac:dyDescent="0.2">
      <c r="B312" s="16">
        <v>310</v>
      </c>
      <c r="C312" s="16"/>
      <c r="D312" s="16" t="s">
        <v>556</v>
      </c>
      <c r="E312" s="16" t="str">
        <f t="shared" si="17"/>
        <v>b</v>
      </c>
      <c r="F312" s="16">
        <f t="shared" si="16"/>
        <v>2</v>
      </c>
      <c r="G312" s="19" t="s">
        <v>26</v>
      </c>
      <c r="H312" s="3" t="s">
        <v>36</v>
      </c>
      <c r="I312" s="3">
        <f t="shared" si="18"/>
        <v>10</v>
      </c>
      <c r="J312" s="16">
        <v>0</v>
      </c>
      <c r="K312" s="16">
        <v>6</v>
      </c>
      <c r="L312" s="16">
        <f>[1]武器表!$I312</f>
        <v>120</v>
      </c>
      <c r="M312" s="28">
        <v>0</v>
      </c>
      <c r="N312" s="28">
        <v>0</v>
      </c>
      <c r="O312" s="28">
        <v>0</v>
      </c>
      <c r="P312" s="28">
        <v>0</v>
      </c>
      <c r="Q312" s="28">
        <v>0</v>
      </c>
      <c r="R312" s="28">
        <v>0</v>
      </c>
      <c r="S312" s="28">
        <v>0</v>
      </c>
      <c r="T312" s="20">
        <v>0.03</v>
      </c>
      <c r="U312" s="29">
        <v>0</v>
      </c>
      <c r="V312" s="29">
        <v>0</v>
      </c>
      <c r="W312" s="29">
        <v>0</v>
      </c>
      <c r="X312" s="28">
        <v>0</v>
      </c>
      <c r="Y312" s="28">
        <v>0</v>
      </c>
      <c r="Z312" s="28">
        <v>0</v>
      </c>
      <c r="AA312" s="28">
        <v>0</v>
      </c>
      <c r="AB312" s="28">
        <v>0</v>
      </c>
      <c r="AC312" s="28">
        <v>0</v>
      </c>
      <c r="AD312" s="29">
        <v>0</v>
      </c>
      <c r="AE312" s="29">
        <v>0</v>
      </c>
      <c r="AF312" s="20">
        <v>0.10826666666666668</v>
      </c>
      <c r="AG312" s="29">
        <v>0</v>
      </c>
      <c r="AH312" s="29">
        <v>0</v>
      </c>
      <c r="BM312" t="s">
        <v>2057</v>
      </c>
    </row>
    <row r="313" spans="2:65" ht="14.25" x14ac:dyDescent="0.2">
      <c r="B313" s="16">
        <v>311</v>
      </c>
      <c r="C313" s="16"/>
      <c r="D313" s="16" t="s">
        <v>556</v>
      </c>
      <c r="E313" s="16" t="str">
        <f t="shared" si="17"/>
        <v>b</v>
      </c>
      <c r="F313" s="16">
        <f t="shared" si="16"/>
        <v>2</v>
      </c>
      <c r="G313" s="19" t="s">
        <v>26</v>
      </c>
      <c r="H313" s="3" t="s">
        <v>36</v>
      </c>
      <c r="I313" s="3">
        <f t="shared" si="18"/>
        <v>10</v>
      </c>
      <c r="J313" s="16">
        <v>0</v>
      </c>
      <c r="K313" s="16">
        <v>7</v>
      </c>
      <c r="L313" s="16">
        <f>[1]武器表!$I313</f>
        <v>140</v>
      </c>
      <c r="M313" s="28">
        <v>0</v>
      </c>
      <c r="N313" s="28">
        <v>0</v>
      </c>
      <c r="O313" s="28">
        <v>0</v>
      </c>
      <c r="P313" s="28">
        <v>0</v>
      </c>
      <c r="Q313" s="28">
        <v>0</v>
      </c>
      <c r="R313" s="28">
        <v>0</v>
      </c>
      <c r="S313" s="28">
        <v>0</v>
      </c>
      <c r="T313" s="29">
        <v>0</v>
      </c>
      <c r="U313" s="29">
        <v>0</v>
      </c>
      <c r="V313" s="20">
        <v>1.1666666666666667E-2</v>
      </c>
      <c r="W313" s="20">
        <v>0.15733333333333333</v>
      </c>
      <c r="X313" s="28">
        <v>0</v>
      </c>
      <c r="Y313" s="28">
        <v>0</v>
      </c>
      <c r="Z313" s="28">
        <v>0</v>
      </c>
      <c r="AA313" s="28">
        <v>0</v>
      </c>
      <c r="AB313" s="28">
        <v>0</v>
      </c>
      <c r="AC313" s="28">
        <v>0</v>
      </c>
      <c r="AD313" s="29">
        <v>0</v>
      </c>
      <c r="AE313" s="29">
        <v>0</v>
      </c>
      <c r="AF313" s="29">
        <v>0</v>
      </c>
      <c r="AG313" s="29">
        <v>0</v>
      </c>
      <c r="AH313" s="29">
        <v>0</v>
      </c>
      <c r="BM313" t="s">
        <v>2058</v>
      </c>
    </row>
    <row r="314" spans="2:65" ht="14.25" x14ac:dyDescent="0.2">
      <c r="B314" s="16">
        <v>312</v>
      </c>
      <c r="C314" s="16"/>
      <c r="D314" s="16" t="s">
        <v>557</v>
      </c>
      <c r="E314" s="16" t="str">
        <f t="shared" si="17"/>
        <v>b</v>
      </c>
      <c r="F314" s="16">
        <f t="shared" si="16"/>
        <v>2</v>
      </c>
      <c r="G314" s="19" t="s">
        <v>26</v>
      </c>
      <c r="H314" s="3" t="s">
        <v>36</v>
      </c>
      <c r="I314" s="3">
        <f t="shared" si="18"/>
        <v>10</v>
      </c>
      <c r="J314" s="16">
        <v>0</v>
      </c>
      <c r="K314" s="16">
        <v>8</v>
      </c>
      <c r="L314" s="16">
        <f>[1]武器表!$I314</f>
        <v>160</v>
      </c>
      <c r="M314" s="28">
        <v>0</v>
      </c>
      <c r="N314" s="28">
        <v>0</v>
      </c>
      <c r="O314" s="28">
        <v>0</v>
      </c>
      <c r="P314" s="28">
        <v>0</v>
      </c>
      <c r="Q314" s="28">
        <v>0</v>
      </c>
      <c r="R314" s="28">
        <v>0</v>
      </c>
      <c r="S314" s="28">
        <v>0</v>
      </c>
      <c r="T314" s="29">
        <v>0</v>
      </c>
      <c r="U314" s="29">
        <v>0</v>
      </c>
      <c r="V314" s="29">
        <v>0</v>
      </c>
      <c r="W314" s="20">
        <v>0.18066666666666667</v>
      </c>
      <c r="X314" s="28">
        <v>0</v>
      </c>
      <c r="Y314" s="28">
        <v>0</v>
      </c>
      <c r="Z314" s="16">
        <v>8</v>
      </c>
      <c r="AA314" s="28">
        <v>0</v>
      </c>
      <c r="AB314" s="28">
        <v>0</v>
      </c>
      <c r="AC314" s="28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BM314" t="s">
        <v>2059</v>
      </c>
    </row>
    <row r="315" spans="2:65" ht="14.25" x14ac:dyDescent="0.2">
      <c r="B315" s="16">
        <v>313</v>
      </c>
      <c r="C315" s="16"/>
      <c r="D315" s="16" t="s">
        <v>253</v>
      </c>
      <c r="E315" s="16" t="str">
        <f t="shared" si="17"/>
        <v>c</v>
      </c>
      <c r="F315" s="16">
        <f t="shared" si="16"/>
        <v>1</v>
      </c>
      <c r="G315" s="19" t="s">
        <v>26</v>
      </c>
      <c r="H315" s="3" t="s">
        <v>36</v>
      </c>
      <c r="I315" s="3">
        <f t="shared" si="18"/>
        <v>10</v>
      </c>
      <c r="J315" s="16">
        <v>0</v>
      </c>
      <c r="K315" s="16">
        <v>1</v>
      </c>
      <c r="L315" s="16">
        <f>[1]武器表!$I315</f>
        <v>23</v>
      </c>
      <c r="M315" s="28">
        <v>0</v>
      </c>
      <c r="N315" s="28">
        <v>0</v>
      </c>
      <c r="O315" s="28">
        <v>0</v>
      </c>
      <c r="P315" s="28">
        <v>0</v>
      </c>
      <c r="Q315" s="28">
        <v>0</v>
      </c>
      <c r="R315" s="28">
        <v>0</v>
      </c>
      <c r="S315" s="28">
        <v>0</v>
      </c>
      <c r="T315" s="29">
        <v>0</v>
      </c>
      <c r="U315" s="29">
        <v>0</v>
      </c>
      <c r="V315" s="29">
        <v>0</v>
      </c>
      <c r="W315" s="29">
        <v>0</v>
      </c>
      <c r="X315" s="28">
        <v>0</v>
      </c>
      <c r="Y315" s="28">
        <v>0</v>
      </c>
      <c r="Z315" s="28">
        <v>0</v>
      </c>
      <c r="AA315" s="28">
        <v>0</v>
      </c>
      <c r="AB315" s="28">
        <v>0</v>
      </c>
      <c r="AC315" s="28">
        <v>0</v>
      </c>
      <c r="AD315" s="29">
        <v>0</v>
      </c>
      <c r="AE315" s="20">
        <v>0</v>
      </c>
      <c r="AF315" s="29">
        <v>0</v>
      </c>
      <c r="AG315" s="29">
        <v>0</v>
      </c>
      <c r="AH315" s="29">
        <v>0</v>
      </c>
      <c r="BM315" t="s">
        <v>2060</v>
      </c>
    </row>
    <row r="316" spans="2:65" ht="14.25" x14ac:dyDescent="0.2">
      <c r="B316" s="16">
        <v>314</v>
      </c>
      <c r="C316" s="16"/>
      <c r="D316" s="16" t="s">
        <v>558</v>
      </c>
      <c r="E316" s="16" t="str">
        <f t="shared" si="17"/>
        <v>c</v>
      </c>
      <c r="F316" s="16">
        <f t="shared" si="16"/>
        <v>1</v>
      </c>
      <c r="G316" s="19" t="s">
        <v>26</v>
      </c>
      <c r="H316" s="3" t="s">
        <v>36</v>
      </c>
      <c r="I316" s="3">
        <f t="shared" si="18"/>
        <v>10</v>
      </c>
      <c r="J316" s="16">
        <v>0</v>
      </c>
      <c r="K316" s="16">
        <v>2</v>
      </c>
      <c r="L316" s="16">
        <f>[1]武器表!$I316</f>
        <v>46</v>
      </c>
      <c r="M316" s="28">
        <v>0</v>
      </c>
      <c r="N316" s="28">
        <v>0</v>
      </c>
      <c r="O316" s="28">
        <v>0</v>
      </c>
      <c r="P316" s="28">
        <v>0</v>
      </c>
      <c r="Q316" s="28">
        <v>0</v>
      </c>
      <c r="R316" s="28">
        <v>0</v>
      </c>
      <c r="S316" s="28">
        <v>0</v>
      </c>
      <c r="T316" s="29">
        <v>0</v>
      </c>
      <c r="U316" s="29">
        <v>0</v>
      </c>
      <c r="V316" s="29">
        <v>0</v>
      </c>
      <c r="W316" s="29">
        <v>0</v>
      </c>
      <c r="X316" s="28">
        <v>0</v>
      </c>
      <c r="Y316" s="28">
        <v>0</v>
      </c>
      <c r="Z316" s="16">
        <v>0</v>
      </c>
      <c r="AA316" s="28">
        <v>0</v>
      </c>
      <c r="AB316" s="28">
        <v>0</v>
      </c>
      <c r="AC316" s="28">
        <v>0</v>
      </c>
      <c r="AD316" s="29">
        <v>0</v>
      </c>
      <c r="AE316" s="29">
        <v>0</v>
      </c>
      <c r="AF316" s="29">
        <v>0</v>
      </c>
      <c r="AG316" s="29">
        <v>0</v>
      </c>
      <c r="AH316" s="29">
        <v>0</v>
      </c>
      <c r="BM316" t="s">
        <v>2061</v>
      </c>
    </row>
    <row r="317" spans="2:65" ht="14.25" x14ac:dyDescent="0.2">
      <c r="B317" s="16">
        <v>315</v>
      </c>
      <c r="C317" s="16"/>
      <c r="D317" s="16" t="s">
        <v>559</v>
      </c>
      <c r="E317" s="16" t="str">
        <f t="shared" si="17"/>
        <v>c</v>
      </c>
      <c r="F317" s="16">
        <f t="shared" si="16"/>
        <v>1</v>
      </c>
      <c r="G317" s="19" t="s">
        <v>26</v>
      </c>
      <c r="H317" s="3" t="s">
        <v>36</v>
      </c>
      <c r="I317" s="3">
        <f t="shared" si="18"/>
        <v>10</v>
      </c>
      <c r="J317" s="16">
        <v>0</v>
      </c>
      <c r="K317" s="16">
        <v>3</v>
      </c>
      <c r="L317" s="16">
        <f>[1]武器表!$I317</f>
        <v>68</v>
      </c>
      <c r="M317" s="28">
        <v>0</v>
      </c>
      <c r="N317" s="28">
        <v>0</v>
      </c>
      <c r="O317" s="28">
        <v>0</v>
      </c>
      <c r="P317" s="28">
        <v>0</v>
      </c>
      <c r="Q317" s="28">
        <v>0</v>
      </c>
      <c r="R317" s="28">
        <v>0</v>
      </c>
      <c r="S317" s="28">
        <v>0</v>
      </c>
      <c r="T317" s="29">
        <v>0</v>
      </c>
      <c r="U317" s="29">
        <v>0</v>
      </c>
      <c r="V317" s="29">
        <v>0</v>
      </c>
      <c r="W317" s="20">
        <v>0</v>
      </c>
      <c r="X317" s="28">
        <v>0</v>
      </c>
      <c r="Y317" s="28">
        <v>0</v>
      </c>
      <c r="Z317" s="28">
        <v>0</v>
      </c>
      <c r="AA317" s="28">
        <v>0</v>
      </c>
      <c r="AB317" s="28">
        <v>0</v>
      </c>
      <c r="AC317" s="28">
        <v>0</v>
      </c>
      <c r="AD317" s="29">
        <v>0</v>
      </c>
      <c r="AE317" s="29">
        <v>0</v>
      </c>
      <c r="AF317" s="29">
        <v>0</v>
      </c>
      <c r="AG317" s="29">
        <v>0</v>
      </c>
      <c r="AH317" s="29">
        <v>0</v>
      </c>
      <c r="BM317" t="s">
        <v>1778</v>
      </c>
    </row>
    <row r="318" spans="2:65" ht="14.25" x14ac:dyDescent="0.2">
      <c r="B318" s="16">
        <v>316</v>
      </c>
      <c r="C318" s="16"/>
      <c r="D318" s="16" t="s">
        <v>560</v>
      </c>
      <c r="E318" s="16" t="str">
        <f t="shared" si="17"/>
        <v>c</v>
      </c>
      <c r="F318" s="16">
        <f t="shared" si="16"/>
        <v>1</v>
      </c>
      <c r="G318" s="19" t="s">
        <v>26</v>
      </c>
      <c r="H318" s="3" t="s">
        <v>36</v>
      </c>
      <c r="I318" s="3">
        <f t="shared" si="18"/>
        <v>10</v>
      </c>
      <c r="J318" s="16">
        <v>0</v>
      </c>
      <c r="K318" s="16">
        <v>4</v>
      </c>
      <c r="L318" s="16">
        <f>[1]武器表!$I318</f>
        <v>91</v>
      </c>
      <c r="M318" s="28">
        <v>0</v>
      </c>
      <c r="N318" s="28">
        <v>0</v>
      </c>
      <c r="O318" s="28">
        <v>0</v>
      </c>
      <c r="P318" s="28">
        <v>0</v>
      </c>
      <c r="Q318" s="28">
        <v>0</v>
      </c>
      <c r="R318" s="28">
        <v>0</v>
      </c>
      <c r="S318" s="28">
        <v>0</v>
      </c>
      <c r="T318" s="29">
        <v>0</v>
      </c>
      <c r="U318" s="29">
        <v>0</v>
      </c>
      <c r="V318" s="29">
        <v>0</v>
      </c>
      <c r="W318" s="29">
        <v>0</v>
      </c>
      <c r="X318" s="28">
        <v>0</v>
      </c>
      <c r="Y318" s="28">
        <v>0</v>
      </c>
      <c r="Z318" s="28">
        <v>0</v>
      </c>
      <c r="AA318" s="28">
        <v>0</v>
      </c>
      <c r="AB318" s="28">
        <v>0</v>
      </c>
      <c r="AC318" s="28">
        <v>0</v>
      </c>
      <c r="AD318" s="29">
        <v>0</v>
      </c>
      <c r="AE318" s="29">
        <v>0</v>
      </c>
      <c r="AF318" s="29">
        <v>0</v>
      </c>
      <c r="AG318" s="29">
        <v>0</v>
      </c>
      <c r="AH318" s="20">
        <v>0</v>
      </c>
      <c r="BM318" t="s">
        <v>1810</v>
      </c>
    </row>
    <row r="319" spans="2:65" ht="14.25" x14ac:dyDescent="0.2">
      <c r="B319" s="16">
        <v>317</v>
      </c>
      <c r="C319" s="16"/>
      <c r="D319" s="16" t="s">
        <v>561</v>
      </c>
      <c r="E319" s="16" t="str">
        <f t="shared" si="17"/>
        <v>c</v>
      </c>
      <c r="F319" s="16">
        <f t="shared" si="16"/>
        <v>1</v>
      </c>
      <c r="G319" s="19" t="s">
        <v>26</v>
      </c>
      <c r="H319" s="3" t="s">
        <v>36</v>
      </c>
      <c r="I319" s="3">
        <f t="shared" si="18"/>
        <v>10</v>
      </c>
      <c r="J319" s="16">
        <v>0</v>
      </c>
      <c r="K319" s="16">
        <v>5</v>
      </c>
      <c r="L319" s="16">
        <f>[1]武器表!$I319</f>
        <v>114</v>
      </c>
      <c r="M319" s="28">
        <v>0</v>
      </c>
      <c r="N319" s="28">
        <v>0</v>
      </c>
      <c r="O319" s="28">
        <v>0</v>
      </c>
      <c r="P319" s="28">
        <v>0</v>
      </c>
      <c r="Q319" s="28">
        <v>0</v>
      </c>
      <c r="R319" s="28">
        <v>0</v>
      </c>
      <c r="S319" s="28">
        <v>0</v>
      </c>
      <c r="T319" s="29">
        <v>0</v>
      </c>
      <c r="U319" s="29">
        <v>0</v>
      </c>
      <c r="V319" s="29">
        <v>0</v>
      </c>
      <c r="W319" s="20">
        <v>0</v>
      </c>
      <c r="X319" s="28">
        <v>0</v>
      </c>
      <c r="Y319" s="28">
        <v>0</v>
      </c>
      <c r="Z319" s="28">
        <v>0</v>
      </c>
      <c r="AA319" s="28">
        <v>0</v>
      </c>
      <c r="AB319" s="28">
        <v>0</v>
      </c>
      <c r="AC319" s="28">
        <v>0</v>
      </c>
      <c r="AD319" s="29">
        <v>0</v>
      </c>
      <c r="AE319" s="29">
        <v>0</v>
      </c>
      <c r="AF319" s="29">
        <v>0</v>
      </c>
      <c r="AG319" s="29">
        <v>0</v>
      </c>
      <c r="AH319" s="29">
        <v>0</v>
      </c>
      <c r="BM319" t="s">
        <v>1811</v>
      </c>
    </row>
    <row r="320" spans="2:65" ht="14.25" x14ac:dyDescent="0.2">
      <c r="B320" s="16">
        <v>318</v>
      </c>
      <c r="C320" s="16"/>
      <c r="D320" s="16" t="s">
        <v>562</v>
      </c>
      <c r="E320" s="16" t="str">
        <f t="shared" si="17"/>
        <v>c</v>
      </c>
      <c r="F320" s="16">
        <f t="shared" si="16"/>
        <v>1</v>
      </c>
      <c r="G320" s="19" t="s">
        <v>26</v>
      </c>
      <c r="H320" s="3" t="s">
        <v>36</v>
      </c>
      <c r="I320" s="3">
        <f t="shared" si="18"/>
        <v>10</v>
      </c>
      <c r="J320" s="16">
        <v>0</v>
      </c>
      <c r="K320" s="16">
        <v>6</v>
      </c>
      <c r="L320" s="16">
        <f>[1]武器表!$I320</f>
        <v>137</v>
      </c>
      <c r="M320" s="28">
        <v>0</v>
      </c>
      <c r="N320" s="28">
        <v>0</v>
      </c>
      <c r="O320" s="28">
        <v>0</v>
      </c>
      <c r="P320" s="28">
        <v>0</v>
      </c>
      <c r="Q320" s="28">
        <v>0</v>
      </c>
      <c r="R320" s="28">
        <v>0</v>
      </c>
      <c r="S320" s="28">
        <v>0</v>
      </c>
      <c r="T320" s="29">
        <v>0</v>
      </c>
      <c r="U320" s="29">
        <v>0</v>
      </c>
      <c r="V320" s="29">
        <v>0</v>
      </c>
      <c r="W320" s="20">
        <v>0</v>
      </c>
      <c r="X320" s="28">
        <v>0</v>
      </c>
      <c r="Y320" s="28">
        <v>0</v>
      </c>
      <c r="Z320" s="28">
        <v>0</v>
      </c>
      <c r="AA320" s="28">
        <v>0</v>
      </c>
      <c r="AB320" s="28">
        <v>0</v>
      </c>
      <c r="AC320" s="28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BM320" t="s">
        <v>2003</v>
      </c>
    </row>
    <row r="321" spans="2:65" ht="14.25" x14ac:dyDescent="0.2">
      <c r="B321" s="16">
        <v>319</v>
      </c>
      <c r="C321" s="16"/>
      <c r="D321" s="16" t="s">
        <v>563</v>
      </c>
      <c r="E321" s="16" t="str">
        <f t="shared" si="17"/>
        <v>c</v>
      </c>
      <c r="F321" s="16">
        <f t="shared" si="16"/>
        <v>1</v>
      </c>
      <c r="G321" s="19" t="s">
        <v>26</v>
      </c>
      <c r="H321" s="3" t="s">
        <v>36</v>
      </c>
      <c r="I321" s="3">
        <f t="shared" si="18"/>
        <v>10</v>
      </c>
      <c r="J321" s="16">
        <v>0</v>
      </c>
      <c r="K321" s="16">
        <v>7</v>
      </c>
      <c r="L321" s="16">
        <f>[1]武器表!$I321</f>
        <v>160</v>
      </c>
      <c r="M321" s="28">
        <v>0</v>
      </c>
      <c r="N321" s="28">
        <v>0</v>
      </c>
      <c r="O321" s="28">
        <v>0</v>
      </c>
      <c r="P321" s="28">
        <v>0</v>
      </c>
      <c r="Q321" s="28">
        <v>0</v>
      </c>
      <c r="R321" s="28">
        <v>0</v>
      </c>
      <c r="S321" s="28">
        <v>0</v>
      </c>
      <c r="T321" s="29">
        <v>0</v>
      </c>
      <c r="U321" s="29">
        <v>0</v>
      </c>
      <c r="V321" s="29">
        <v>0</v>
      </c>
      <c r="W321" s="29">
        <v>0</v>
      </c>
      <c r="X321" s="28">
        <v>0</v>
      </c>
      <c r="Y321" s="28">
        <v>0</v>
      </c>
      <c r="Z321" s="28">
        <v>0</v>
      </c>
      <c r="AA321" s="16">
        <v>0</v>
      </c>
      <c r="AB321" s="28">
        <v>0</v>
      </c>
      <c r="AC321" s="28">
        <v>0</v>
      </c>
      <c r="AD321" s="29">
        <v>0</v>
      </c>
      <c r="AE321" s="29">
        <v>0</v>
      </c>
      <c r="AF321" s="29">
        <v>0</v>
      </c>
      <c r="AG321" s="29">
        <v>0</v>
      </c>
      <c r="AH321" s="29">
        <v>0</v>
      </c>
      <c r="BM321" t="s">
        <v>1813</v>
      </c>
    </row>
    <row r="322" spans="2:65" ht="14.25" x14ac:dyDescent="0.2">
      <c r="B322" s="16">
        <v>320</v>
      </c>
      <c r="C322" s="16"/>
      <c r="D322" s="16" t="s">
        <v>564</v>
      </c>
      <c r="E322" s="16" t="str">
        <f t="shared" si="17"/>
        <v>c</v>
      </c>
      <c r="F322" s="16">
        <f t="shared" si="16"/>
        <v>1</v>
      </c>
      <c r="G322" s="19" t="s">
        <v>26</v>
      </c>
      <c r="H322" s="3" t="s">
        <v>36</v>
      </c>
      <c r="I322" s="3">
        <f t="shared" si="18"/>
        <v>10</v>
      </c>
      <c r="J322" s="16">
        <v>0</v>
      </c>
      <c r="K322" s="16">
        <v>8</v>
      </c>
      <c r="L322" s="16">
        <f>[1]武器表!$I322</f>
        <v>182</v>
      </c>
      <c r="M322" s="28">
        <v>0</v>
      </c>
      <c r="N322" s="28">
        <v>0</v>
      </c>
      <c r="O322" s="28">
        <v>0</v>
      </c>
      <c r="P322" s="28">
        <v>0</v>
      </c>
      <c r="Q322" s="28">
        <v>0</v>
      </c>
      <c r="R322" s="28">
        <v>0</v>
      </c>
      <c r="S322" s="28">
        <v>0</v>
      </c>
      <c r="T322" s="29">
        <v>0</v>
      </c>
      <c r="U322" s="29">
        <v>0</v>
      </c>
      <c r="V322" s="29">
        <v>0</v>
      </c>
      <c r="W322" s="29">
        <v>0</v>
      </c>
      <c r="X322" s="28">
        <v>0</v>
      </c>
      <c r="Y322" s="28">
        <v>0</v>
      </c>
      <c r="Z322" s="28">
        <v>0</v>
      </c>
      <c r="AA322" s="28">
        <v>0</v>
      </c>
      <c r="AB322" s="28">
        <v>0</v>
      </c>
      <c r="AC322" s="28">
        <v>0</v>
      </c>
      <c r="AD322" s="20">
        <v>0</v>
      </c>
      <c r="AE322" s="29">
        <v>0</v>
      </c>
      <c r="AF322" s="29">
        <v>0</v>
      </c>
      <c r="AG322" s="29">
        <v>0</v>
      </c>
      <c r="AH322" s="29">
        <v>0</v>
      </c>
      <c r="BM322" t="s">
        <v>1814</v>
      </c>
    </row>
    <row r="323" spans="2:65" ht="14.25" x14ac:dyDescent="0.2">
      <c r="B323" s="16">
        <v>321</v>
      </c>
      <c r="C323" s="16"/>
      <c r="D323" s="16" t="s">
        <v>565</v>
      </c>
      <c r="E323" s="16" t="str">
        <f t="shared" si="17"/>
        <v>s</v>
      </c>
      <c r="F323" s="16">
        <f t="shared" si="16"/>
        <v>3</v>
      </c>
      <c r="G323" s="19" t="s">
        <v>26</v>
      </c>
      <c r="H323" s="3" t="s">
        <v>37</v>
      </c>
      <c r="I323" s="3">
        <f t="shared" si="18"/>
        <v>11</v>
      </c>
      <c r="J323" s="16">
        <v>0</v>
      </c>
      <c r="K323" s="16">
        <v>1</v>
      </c>
      <c r="L323" s="16">
        <f>[1]武器表!$I323</f>
        <v>32</v>
      </c>
      <c r="M323" s="28">
        <v>0</v>
      </c>
      <c r="N323" s="28">
        <v>0</v>
      </c>
      <c r="O323" s="28">
        <v>0</v>
      </c>
      <c r="P323" s="28">
        <v>0</v>
      </c>
      <c r="Q323" s="28">
        <v>0</v>
      </c>
      <c r="R323" s="28">
        <v>0</v>
      </c>
      <c r="S323" s="28">
        <v>0</v>
      </c>
      <c r="T323" s="20">
        <v>0.02</v>
      </c>
      <c r="U323" s="29">
        <v>0</v>
      </c>
      <c r="V323" s="29">
        <v>0</v>
      </c>
      <c r="W323" s="29">
        <v>0</v>
      </c>
      <c r="X323" s="16">
        <v>4</v>
      </c>
      <c r="Y323" s="16">
        <v>4</v>
      </c>
      <c r="Z323" s="28">
        <v>0</v>
      </c>
      <c r="AA323" s="28">
        <v>0</v>
      </c>
      <c r="AB323" s="28">
        <v>0</v>
      </c>
      <c r="AC323" s="28">
        <v>0</v>
      </c>
      <c r="AD323" s="29">
        <v>0</v>
      </c>
      <c r="AE323" s="29">
        <v>0</v>
      </c>
      <c r="AF323" s="29">
        <v>0</v>
      </c>
      <c r="AG323" s="29">
        <v>0</v>
      </c>
      <c r="AH323" s="29">
        <v>0</v>
      </c>
      <c r="BM323" t="s">
        <v>2062</v>
      </c>
    </row>
    <row r="324" spans="2:65" ht="14.25" x14ac:dyDescent="0.2">
      <c r="B324" s="16">
        <v>322</v>
      </c>
      <c r="C324" s="16"/>
      <c r="D324" s="16" t="s">
        <v>566</v>
      </c>
      <c r="E324" s="16" t="str">
        <f t="shared" si="17"/>
        <v>s</v>
      </c>
      <c r="F324" s="16">
        <f t="shared" ref="F324:F387" si="19">VLOOKUP(E324&amp;K324,AL$27:AM$58,2,FALSE)</f>
        <v>3</v>
      </c>
      <c r="G324" s="19" t="s">
        <v>26</v>
      </c>
      <c r="H324" s="3" t="s">
        <v>37</v>
      </c>
      <c r="I324" s="3">
        <f t="shared" si="18"/>
        <v>11</v>
      </c>
      <c r="J324" s="16">
        <v>0</v>
      </c>
      <c r="K324" s="16">
        <v>2</v>
      </c>
      <c r="L324" s="16">
        <f>[1]武器表!$I324</f>
        <v>63</v>
      </c>
      <c r="M324" s="28">
        <v>0</v>
      </c>
      <c r="N324" s="28">
        <v>0</v>
      </c>
      <c r="O324" s="16">
        <v>19</v>
      </c>
      <c r="P324" s="28">
        <v>0</v>
      </c>
      <c r="Q324" s="28">
        <v>0</v>
      </c>
      <c r="R324" s="28">
        <v>0</v>
      </c>
      <c r="S324" s="28">
        <v>0</v>
      </c>
      <c r="T324" s="20">
        <v>0.04</v>
      </c>
      <c r="U324" s="29">
        <v>0</v>
      </c>
      <c r="V324" s="29">
        <v>0</v>
      </c>
      <c r="W324" s="29">
        <v>0</v>
      </c>
      <c r="X324" s="28">
        <v>0</v>
      </c>
      <c r="Y324" s="28">
        <v>0</v>
      </c>
      <c r="Z324" s="28">
        <v>0</v>
      </c>
      <c r="AA324" s="28">
        <v>0</v>
      </c>
      <c r="AB324" s="28">
        <v>0</v>
      </c>
      <c r="AC324" s="16">
        <v>8</v>
      </c>
      <c r="AD324" s="29">
        <v>0</v>
      </c>
      <c r="AE324" s="29">
        <v>0</v>
      </c>
      <c r="AF324" s="29">
        <v>0</v>
      </c>
      <c r="AG324" s="29">
        <v>0</v>
      </c>
      <c r="AH324" s="29">
        <v>0</v>
      </c>
      <c r="BM324" t="s">
        <v>2063</v>
      </c>
    </row>
    <row r="325" spans="2:65" ht="14.25" x14ac:dyDescent="0.2">
      <c r="B325" s="16">
        <v>323</v>
      </c>
      <c r="C325" s="16"/>
      <c r="D325" s="16" t="s">
        <v>567</v>
      </c>
      <c r="E325" s="16" t="str">
        <f t="shared" si="17"/>
        <v>s</v>
      </c>
      <c r="F325" s="16">
        <f t="shared" si="19"/>
        <v>4</v>
      </c>
      <c r="G325" s="19" t="s">
        <v>26</v>
      </c>
      <c r="H325" s="3" t="s">
        <v>37</v>
      </c>
      <c r="I325" s="3">
        <f t="shared" si="18"/>
        <v>11</v>
      </c>
      <c r="J325" s="16">
        <v>0</v>
      </c>
      <c r="K325" s="16">
        <v>3</v>
      </c>
      <c r="L325" s="16">
        <f>[1]武器表!$I325</f>
        <v>95</v>
      </c>
      <c r="M325" s="28">
        <v>0</v>
      </c>
      <c r="N325" s="28">
        <v>0</v>
      </c>
      <c r="O325" s="28">
        <v>0</v>
      </c>
      <c r="P325" s="28">
        <v>0</v>
      </c>
      <c r="Q325" s="28">
        <v>0</v>
      </c>
      <c r="R325" s="28">
        <v>0</v>
      </c>
      <c r="S325" s="28">
        <v>0</v>
      </c>
      <c r="T325" s="29">
        <v>0</v>
      </c>
      <c r="U325" s="20">
        <v>5.2499999999999998E-2</v>
      </c>
      <c r="V325" s="29">
        <v>0</v>
      </c>
      <c r="W325" s="29">
        <v>0</v>
      </c>
      <c r="X325" s="28">
        <v>0</v>
      </c>
      <c r="Y325" s="28">
        <v>0</v>
      </c>
      <c r="Z325" s="28">
        <v>0</v>
      </c>
      <c r="AA325" s="28">
        <v>0</v>
      </c>
      <c r="AB325" s="28">
        <v>0</v>
      </c>
      <c r="AC325" s="28">
        <v>0</v>
      </c>
      <c r="AD325" s="29">
        <v>0</v>
      </c>
      <c r="AE325" s="20">
        <v>0.13600000000000001</v>
      </c>
      <c r="AF325" s="20">
        <v>0.13600000000000001</v>
      </c>
      <c r="AG325" s="29">
        <v>0</v>
      </c>
      <c r="AH325" s="20">
        <v>0.13600000000000001</v>
      </c>
      <c r="BM325" t="s">
        <v>2064</v>
      </c>
    </row>
    <row r="326" spans="2:65" ht="14.25" x14ac:dyDescent="0.2">
      <c r="B326" s="16">
        <v>324</v>
      </c>
      <c r="C326" s="16"/>
      <c r="D326" s="16" t="s">
        <v>568</v>
      </c>
      <c r="E326" s="16" t="str">
        <f t="shared" si="17"/>
        <v>s</v>
      </c>
      <c r="F326" s="16">
        <f t="shared" si="19"/>
        <v>4</v>
      </c>
      <c r="G326" s="19" t="s">
        <v>26</v>
      </c>
      <c r="H326" s="3" t="s">
        <v>37</v>
      </c>
      <c r="I326" s="3">
        <f t="shared" si="18"/>
        <v>11</v>
      </c>
      <c r="J326" s="16">
        <v>0</v>
      </c>
      <c r="K326" s="16">
        <v>4</v>
      </c>
      <c r="L326" s="16">
        <f>[1]武器表!$I326</f>
        <v>126</v>
      </c>
      <c r="M326" s="28">
        <v>0</v>
      </c>
      <c r="N326" s="28">
        <v>0</v>
      </c>
      <c r="O326" s="16">
        <v>39</v>
      </c>
      <c r="P326" s="28">
        <v>0</v>
      </c>
      <c r="Q326" s="28">
        <v>0</v>
      </c>
      <c r="R326" s="28">
        <v>0</v>
      </c>
      <c r="S326" s="16">
        <v>15</v>
      </c>
      <c r="T326" s="20">
        <v>7.4999999999999997E-2</v>
      </c>
      <c r="U326" s="29">
        <v>0</v>
      </c>
      <c r="V326" s="29">
        <v>0</v>
      </c>
      <c r="W326" s="20">
        <v>0.22666666666666668</v>
      </c>
      <c r="X326" s="28">
        <v>0</v>
      </c>
      <c r="Y326" s="28">
        <v>0</v>
      </c>
      <c r="Z326" s="28">
        <v>0</v>
      </c>
      <c r="AA326" s="28">
        <v>0</v>
      </c>
      <c r="AB326" s="28">
        <v>0</v>
      </c>
      <c r="AC326" s="28">
        <v>0</v>
      </c>
      <c r="AD326" s="29">
        <v>0</v>
      </c>
      <c r="AE326" s="29">
        <v>0</v>
      </c>
      <c r="AF326" s="29">
        <v>0</v>
      </c>
      <c r="AG326" s="29">
        <v>0</v>
      </c>
      <c r="AH326" s="29">
        <v>0</v>
      </c>
      <c r="BM326" t="s">
        <v>2065</v>
      </c>
    </row>
    <row r="327" spans="2:65" ht="14.25" x14ac:dyDescent="0.2">
      <c r="B327" s="16">
        <v>325</v>
      </c>
      <c r="C327" s="16"/>
      <c r="D327" s="16" t="s">
        <v>569</v>
      </c>
      <c r="E327" s="16" t="str">
        <f t="shared" si="17"/>
        <v>s</v>
      </c>
      <c r="F327" s="16">
        <f t="shared" si="19"/>
        <v>5</v>
      </c>
      <c r="G327" s="19" t="s">
        <v>26</v>
      </c>
      <c r="H327" s="3" t="s">
        <v>37</v>
      </c>
      <c r="I327" s="3">
        <f t="shared" si="18"/>
        <v>11</v>
      </c>
      <c r="J327" s="16">
        <v>0</v>
      </c>
      <c r="K327" s="16">
        <v>5</v>
      </c>
      <c r="L327" s="16">
        <f>[1]武器表!$I327</f>
        <v>158</v>
      </c>
      <c r="M327" s="28">
        <v>0</v>
      </c>
      <c r="N327" s="28">
        <v>0</v>
      </c>
      <c r="O327" s="16">
        <v>49</v>
      </c>
      <c r="P327" s="28">
        <v>0</v>
      </c>
      <c r="Q327" s="28">
        <v>0</v>
      </c>
      <c r="R327" s="28">
        <v>0</v>
      </c>
      <c r="S327" s="16">
        <v>19</v>
      </c>
      <c r="T327" s="29">
        <v>0</v>
      </c>
      <c r="U327" s="29">
        <v>0</v>
      </c>
      <c r="V327" s="29">
        <v>0</v>
      </c>
      <c r="W327" s="20">
        <v>0.28399999999999997</v>
      </c>
      <c r="X327" s="16">
        <v>22</v>
      </c>
      <c r="Y327" s="28">
        <v>0</v>
      </c>
      <c r="Z327" s="28">
        <v>0</v>
      </c>
      <c r="AA327" s="28">
        <v>0</v>
      </c>
      <c r="AB327" s="28">
        <v>0</v>
      </c>
      <c r="AC327" s="28">
        <v>0</v>
      </c>
      <c r="AD327" s="20">
        <v>0.22719999999999999</v>
      </c>
      <c r="AE327" s="29">
        <v>0</v>
      </c>
      <c r="AF327" s="29">
        <v>0</v>
      </c>
      <c r="AG327" s="29">
        <v>0</v>
      </c>
      <c r="AH327" s="29">
        <v>0</v>
      </c>
      <c r="BM327" t="s">
        <v>2066</v>
      </c>
    </row>
    <row r="328" spans="2:65" ht="14.25" x14ac:dyDescent="0.2">
      <c r="B328" s="16">
        <v>326</v>
      </c>
      <c r="C328" s="16"/>
      <c r="D328" s="16" t="s">
        <v>570</v>
      </c>
      <c r="E328" s="16" t="str">
        <f t="shared" si="17"/>
        <v>s</v>
      </c>
      <c r="F328" s="16">
        <f t="shared" si="19"/>
        <v>5</v>
      </c>
      <c r="G328" s="19" t="s">
        <v>26</v>
      </c>
      <c r="H328" s="3" t="s">
        <v>37</v>
      </c>
      <c r="I328" s="3">
        <f t="shared" si="18"/>
        <v>11</v>
      </c>
      <c r="J328" s="16">
        <v>0</v>
      </c>
      <c r="K328" s="16">
        <v>6</v>
      </c>
      <c r="L328" s="16">
        <f>[1]武器表!$I328</f>
        <v>189</v>
      </c>
      <c r="M328" s="28">
        <v>0</v>
      </c>
      <c r="N328" s="28">
        <v>0</v>
      </c>
      <c r="O328" s="16">
        <v>58</v>
      </c>
      <c r="P328" s="28">
        <v>0</v>
      </c>
      <c r="Q328" s="28">
        <v>0</v>
      </c>
      <c r="R328" s="16">
        <v>42</v>
      </c>
      <c r="S328" s="28">
        <v>0</v>
      </c>
      <c r="T328" s="29">
        <v>0</v>
      </c>
      <c r="U328" s="20">
        <v>0.105</v>
      </c>
      <c r="V328" s="29">
        <v>0</v>
      </c>
      <c r="W328" s="20">
        <v>0.34066666666666667</v>
      </c>
      <c r="X328" s="28">
        <v>0</v>
      </c>
      <c r="Y328" s="28">
        <v>0</v>
      </c>
      <c r="Z328" s="28">
        <v>0</v>
      </c>
      <c r="AA328" s="28">
        <v>0</v>
      </c>
      <c r="AB328" s="28">
        <v>0</v>
      </c>
      <c r="AC328" s="28">
        <v>0</v>
      </c>
      <c r="AD328" s="29">
        <v>0</v>
      </c>
      <c r="AE328" s="20">
        <v>0.27253333333333335</v>
      </c>
      <c r="AF328" s="29">
        <v>0</v>
      </c>
      <c r="AG328" s="29">
        <v>0</v>
      </c>
      <c r="AH328" s="29">
        <v>0</v>
      </c>
      <c r="BM328" t="s">
        <v>2067</v>
      </c>
    </row>
    <row r="329" spans="2:65" ht="14.25" x14ac:dyDescent="0.2">
      <c r="B329" s="16">
        <v>327</v>
      </c>
      <c r="C329" s="16"/>
      <c r="D329" s="16" t="s">
        <v>571</v>
      </c>
      <c r="E329" s="16" t="str">
        <f t="shared" si="17"/>
        <v>s</v>
      </c>
      <c r="F329" s="16">
        <f t="shared" si="19"/>
        <v>6</v>
      </c>
      <c r="G329" s="19" t="s">
        <v>26</v>
      </c>
      <c r="H329" s="3" t="s">
        <v>37</v>
      </c>
      <c r="I329" s="3">
        <f t="shared" si="18"/>
        <v>11</v>
      </c>
      <c r="J329" s="16">
        <v>0</v>
      </c>
      <c r="K329" s="16">
        <v>7</v>
      </c>
      <c r="L329" s="16">
        <f>[1]武器表!$I329</f>
        <v>221</v>
      </c>
      <c r="M329" s="28">
        <v>0</v>
      </c>
      <c r="N329" s="28">
        <v>0</v>
      </c>
      <c r="O329" s="16">
        <v>68</v>
      </c>
      <c r="P329" s="28">
        <v>0</v>
      </c>
      <c r="Q329" s="28">
        <v>0</v>
      </c>
      <c r="R329" s="16">
        <v>49</v>
      </c>
      <c r="S329" s="28">
        <v>0</v>
      </c>
      <c r="T329" s="29">
        <v>0</v>
      </c>
      <c r="U329" s="29">
        <v>0</v>
      </c>
      <c r="V329" s="29">
        <v>0</v>
      </c>
      <c r="W329" s="29">
        <v>0</v>
      </c>
      <c r="X329" s="28">
        <v>0</v>
      </c>
      <c r="Y329" s="16">
        <v>31</v>
      </c>
      <c r="Z329" s="28">
        <v>0</v>
      </c>
      <c r="AA329" s="28">
        <v>0</v>
      </c>
      <c r="AB329" s="16">
        <v>31</v>
      </c>
      <c r="AC329" s="28">
        <v>0</v>
      </c>
      <c r="AD329" s="20">
        <v>0.31786666666666669</v>
      </c>
      <c r="AE329" s="29">
        <v>0</v>
      </c>
      <c r="AF329" s="29">
        <v>0</v>
      </c>
      <c r="AG329" s="29">
        <v>0</v>
      </c>
      <c r="AH329" s="20">
        <v>0.31786666666666669</v>
      </c>
      <c r="BM329" t="s">
        <v>2068</v>
      </c>
    </row>
    <row r="330" spans="2:65" ht="14.25" x14ac:dyDescent="0.2">
      <c r="B330" s="16">
        <v>328</v>
      </c>
      <c r="C330" s="16"/>
      <c r="D330" s="16" t="s">
        <v>572</v>
      </c>
      <c r="E330" s="16" t="str">
        <f t="shared" si="17"/>
        <v>s</v>
      </c>
      <c r="F330" s="16">
        <f t="shared" si="19"/>
        <v>6</v>
      </c>
      <c r="G330" s="19" t="s">
        <v>26</v>
      </c>
      <c r="H330" s="3" t="s">
        <v>37</v>
      </c>
      <c r="I330" s="3">
        <f t="shared" si="18"/>
        <v>11</v>
      </c>
      <c r="J330" s="16">
        <v>0</v>
      </c>
      <c r="K330" s="16">
        <v>8</v>
      </c>
      <c r="L330" s="16">
        <f>[1]武器表!$I330</f>
        <v>253</v>
      </c>
      <c r="M330" s="28">
        <v>0</v>
      </c>
      <c r="N330" s="28">
        <v>0</v>
      </c>
      <c r="O330" s="16">
        <v>78</v>
      </c>
      <c r="P330" s="28">
        <v>0</v>
      </c>
      <c r="Q330" s="28">
        <v>0</v>
      </c>
      <c r="R330" s="28">
        <v>0</v>
      </c>
      <c r="S330" s="28">
        <v>0</v>
      </c>
      <c r="T330" s="20">
        <v>0.155</v>
      </c>
      <c r="U330" s="29">
        <v>0</v>
      </c>
      <c r="V330" s="29">
        <v>0</v>
      </c>
      <c r="W330" s="20">
        <v>0.45533333333333331</v>
      </c>
      <c r="X330" s="28">
        <v>0</v>
      </c>
      <c r="Y330" s="28">
        <v>0</v>
      </c>
      <c r="Z330" s="28">
        <v>0</v>
      </c>
      <c r="AA330" s="28">
        <v>0</v>
      </c>
      <c r="AB330" s="28">
        <v>0</v>
      </c>
      <c r="AC330" s="28">
        <v>0</v>
      </c>
      <c r="AD330" s="20">
        <v>0.36426666666666668</v>
      </c>
      <c r="AE330" s="20">
        <v>0.36426666666666668</v>
      </c>
      <c r="AF330" s="29">
        <v>0</v>
      </c>
      <c r="AG330" s="20">
        <v>0.36426666666666668</v>
      </c>
      <c r="AH330" s="29">
        <v>0</v>
      </c>
      <c r="BM330" t="s">
        <v>2069</v>
      </c>
    </row>
    <row r="331" spans="2:65" ht="14.25" x14ac:dyDescent="0.2">
      <c r="B331" s="16">
        <v>329</v>
      </c>
      <c r="C331" s="16"/>
      <c r="D331" s="16" t="s">
        <v>573</v>
      </c>
      <c r="E331" s="16" t="str">
        <f t="shared" si="17"/>
        <v>a</v>
      </c>
      <c r="F331" s="16">
        <f t="shared" si="19"/>
        <v>2</v>
      </c>
      <c r="G331" s="19" t="s">
        <v>26</v>
      </c>
      <c r="H331" s="3" t="s">
        <v>37</v>
      </c>
      <c r="I331" s="3">
        <f t="shared" si="18"/>
        <v>11</v>
      </c>
      <c r="J331" s="16">
        <v>0</v>
      </c>
      <c r="K331" s="16">
        <v>1</v>
      </c>
      <c r="L331" s="16">
        <f>[1]武器表!$I331</f>
        <v>28</v>
      </c>
      <c r="M331" s="28">
        <v>0</v>
      </c>
      <c r="N331" s="28">
        <v>0</v>
      </c>
      <c r="O331" s="16">
        <v>7</v>
      </c>
      <c r="P331" s="28">
        <v>0</v>
      </c>
      <c r="Q331" s="28">
        <v>0</v>
      </c>
      <c r="R331" s="16">
        <v>5</v>
      </c>
      <c r="S331" s="28">
        <v>0</v>
      </c>
      <c r="T331" s="29">
        <v>0</v>
      </c>
      <c r="U331" s="29">
        <v>0</v>
      </c>
      <c r="V331" s="29">
        <v>0</v>
      </c>
      <c r="W331" s="29">
        <v>0</v>
      </c>
      <c r="X331" s="28">
        <v>0</v>
      </c>
      <c r="Y331" s="28">
        <v>0</v>
      </c>
      <c r="Z331" s="28">
        <v>0</v>
      </c>
      <c r="AA331" s="28">
        <v>0</v>
      </c>
      <c r="AB331" s="28">
        <v>0</v>
      </c>
      <c r="AC331" s="28">
        <v>0</v>
      </c>
      <c r="AD331" s="29">
        <v>0</v>
      </c>
      <c r="AE331" s="29">
        <v>0</v>
      </c>
      <c r="AF331" s="29">
        <v>0</v>
      </c>
      <c r="AG331" s="29">
        <v>0</v>
      </c>
      <c r="AH331" s="29">
        <v>0</v>
      </c>
      <c r="BM331" t="s">
        <v>2070</v>
      </c>
    </row>
    <row r="332" spans="2:65" ht="14.25" x14ac:dyDescent="0.2">
      <c r="B332" s="16">
        <v>330</v>
      </c>
      <c r="C332" s="16"/>
      <c r="D332" s="16" t="s">
        <v>574</v>
      </c>
      <c r="E332" s="16" t="str">
        <f t="shared" si="17"/>
        <v>a</v>
      </c>
      <c r="F332" s="16">
        <f t="shared" si="19"/>
        <v>2</v>
      </c>
      <c r="G332" s="19" t="s">
        <v>26</v>
      </c>
      <c r="H332" s="3" t="s">
        <v>37</v>
      </c>
      <c r="I332" s="3">
        <f t="shared" si="18"/>
        <v>11</v>
      </c>
      <c r="J332" s="16">
        <v>0</v>
      </c>
      <c r="K332" s="16">
        <v>2</v>
      </c>
      <c r="L332" s="16">
        <f>[1]武器表!$I332</f>
        <v>56</v>
      </c>
      <c r="M332" s="28">
        <v>0</v>
      </c>
      <c r="N332" s="28">
        <v>0</v>
      </c>
      <c r="O332" s="28">
        <v>0</v>
      </c>
      <c r="P332" s="28">
        <v>0</v>
      </c>
      <c r="Q332" s="28">
        <v>0</v>
      </c>
      <c r="R332" s="28">
        <v>0</v>
      </c>
      <c r="S332" s="28">
        <v>0</v>
      </c>
      <c r="T332" s="29">
        <v>0</v>
      </c>
      <c r="U332" s="29">
        <v>0</v>
      </c>
      <c r="V332" s="29">
        <v>0</v>
      </c>
      <c r="W332" s="20">
        <v>9.1333333333333322E-2</v>
      </c>
      <c r="X332" s="28">
        <v>0</v>
      </c>
      <c r="Y332" s="28">
        <v>0</v>
      </c>
      <c r="Z332" s="28">
        <v>0</v>
      </c>
      <c r="AA332" s="28">
        <v>0</v>
      </c>
      <c r="AB332" s="28">
        <v>0</v>
      </c>
      <c r="AC332" s="28">
        <v>0</v>
      </c>
      <c r="AD332" s="20">
        <v>7.3066666666666655E-2</v>
      </c>
      <c r="AE332" s="29">
        <v>0</v>
      </c>
      <c r="AF332" s="29">
        <v>0</v>
      </c>
      <c r="AG332" s="29">
        <v>0</v>
      </c>
      <c r="AH332" s="29">
        <v>0</v>
      </c>
      <c r="BM332" t="s">
        <v>2071</v>
      </c>
    </row>
    <row r="333" spans="2:65" ht="14.25" x14ac:dyDescent="0.2">
      <c r="B333" s="16">
        <v>331</v>
      </c>
      <c r="C333" s="16"/>
      <c r="D333" s="16" t="s">
        <v>575</v>
      </c>
      <c r="E333" s="16" t="str">
        <f t="shared" si="17"/>
        <v>a</v>
      </c>
      <c r="F333" s="16">
        <f t="shared" si="19"/>
        <v>2</v>
      </c>
      <c r="G333" s="19" t="s">
        <v>26</v>
      </c>
      <c r="H333" s="3" t="s">
        <v>37</v>
      </c>
      <c r="I333" s="3">
        <f t="shared" si="18"/>
        <v>11</v>
      </c>
      <c r="J333" s="16">
        <v>0</v>
      </c>
      <c r="K333" s="16">
        <v>3</v>
      </c>
      <c r="L333" s="16">
        <f>[1]武器表!$I333</f>
        <v>84</v>
      </c>
      <c r="M333" s="28">
        <v>0</v>
      </c>
      <c r="N333" s="28">
        <v>0</v>
      </c>
      <c r="O333" s="28">
        <v>0</v>
      </c>
      <c r="P333" s="28">
        <v>0</v>
      </c>
      <c r="Q333" s="28">
        <v>0</v>
      </c>
      <c r="R333" s="28">
        <v>0</v>
      </c>
      <c r="S333" s="28">
        <v>0</v>
      </c>
      <c r="T333" s="29">
        <v>0</v>
      </c>
      <c r="U333" s="29">
        <v>0</v>
      </c>
      <c r="V333" s="20">
        <v>1.4999999999999999E-2</v>
      </c>
      <c r="W333" s="29">
        <v>0</v>
      </c>
      <c r="X333" s="28">
        <v>0</v>
      </c>
      <c r="Y333" s="28">
        <v>0</v>
      </c>
      <c r="Z333" s="28">
        <v>0</v>
      </c>
      <c r="AA333" s="16">
        <v>6</v>
      </c>
      <c r="AB333" s="28">
        <v>0</v>
      </c>
      <c r="AC333" s="28">
        <v>0</v>
      </c>
      <c r="AD333" s="29">
        <v>0</v>
      </c>
      <c r="AE333" s="29">
        <v>0</v>
      </c>
      <c r="AF333" s="29">
        <v>0</v>
      </c>
      <c r="AG333" s="29">
        <v>0</v>
      </c>
      <c r="AH333" s="29">
        <v>0</v>
      </c>
      <c r="BM333" t="s">
        <v>2072</v>
      </c>
    </row>
    <row r="334" spans="2:65" ht="14.25" x14ac:dyDescent="0.2">
      <c r="B334" s="16">
        <v>332</v>
      </c>
      <c r="C334" s="16"/>
      <c r="D334" s="16" t="s">
        <v>576</v>
      </c>
      <c r="E334" s="16" t="str">
        <f t="shared" si="17"/>
        <v>a</v>
      </c>
      <c r="F334" s="16">
        <f t="shared" si="19"/>
        <v>3</v>
      </c>
      <c r="G334" s="19" t="s">
        <v>26</v>
      </c>
      <c r="H334" s="3" t="s">
        <v>37</v>
      </c>
      <c r="I334" s="3">
        <f t="shared" si="18"/>
        <v>11</v>
      </c>
      <c r="J334" s="16">
        <v>0</v>
      </c>
      <c r="K334" s="16">
        <v>4</v>
      </c>
      <c r="L334" s="16">
        <f>[1]武器表!$I334</f>
        <v>112</v>
      </c>
      <c r="M334" s="28">
        <v>0</v>
      </c>
      <c r="N334" s="28">
        <v>0</v>
      </c>
      <c r="O334" s="16">
        <v>29</v>
      </c>
      <c r="P334" s="28">
        <v>0</v>
      </c>
      <c r="Q334" s="28">
        <v>0</v>
      </c>
      <c r="R334" s="28">
        <v>0</v>
      </c>
      <c r="S334" s="28">
        <v>0</v>
      </c>
      <c r="T334" s="29">
        <v>0</v>
      </c>
      <c r="U334" s="29">
        <v>0</v>
      </c>
      <c r="V334" s="29">
        <v>0</v>
      </c>
      <c r="W334" s="29">
        <v>0</v>
      </c>
      <c r="X334" s="28">
        <v>0</v>
      </c>
      <c r="Y334" s="28">
        <v>0</v>
      </c>
      <c r="Z334" s="28">
        <v>0</v>
      </c>
      <c r="AA334" s="28">
        <v>0</v>
      </c>
      <c r="AB334" s="28">
        <v>0</v>
      </c>
      <c r="AC334" s="28">
        <v>0</v>
      </c>
      <c r="AD334" s="20">
        <v>0.14506666666666665</v>
      </c>
      <c r="AE334" s="29">
        <v>0</v>
      </c>
      <c r="AF334" s="29">
        <v>0</v>
      </c>
      <c r="AG334" s="29">
        <v>0</v>
      </c>
      <c r="AH334" s="20">
        <v>0.14506666666666665</v>
      </c>
      <c r="BM334" t="s">
        <v>2073</v>
      </c>
    </row>
    <row r="335" spans="2:65" ht="14.25" x14ac:dyDescent="0.2">
      <c r="B335" s="16">
        <v>333</v>
      </c>
      <c r="C335" s="16"/>
      <c r="D335" s="16" t="s">
        <v>577</v>
      </c>
      <c r="E335" s="16" t="str">
        <f t="shared" si="17"/>
        <v>a</v>
      </c>
      <c r="F335" s="16">
        <f t="shared" si="19"/>
        <v>3</v>
      </c>
      <c r="G335" s="19" t="s">
        <v>26</v>
      </c>
      <c r="H335" s="3" t="s">
        <v>37</v>
      </c>
      <c r="I335" s="3">
        <f t="shared" si="18"/>
        <v>11</v>
      </c>
      <c r="J335" s="16">
        <v>0</v>
      </c>
      <c r="K335" s="16">
        <v>5</v>
      </c>
      <c r="L335" s="16">
        <f>[1]武器表!$I335</f>
        <v>140</v>
      </c>
      <c r="M335" s="28">
        <v>0</v>
      </c>
      <c r="N335" s="28">
        <v>0</v>
      </c>
      <c r="O335" s="16">
        <v>36</v>
      </c>
      <c r="P335" s="28">
        <v>0</v>
      </c>
      <c r="Q335" s="28">
        <v>0</v>
      </c>
      <c r="R335" s="28">
        <v>0</v>
      </c>
      <c r="S335" s="28">
        <v>0</v>
      </c>
      <c r="T335" s="29">
        <v>0</v>
      </c>
      <c r="U335" s="29">
        <v>0</v>
      </c>
      <c r="V335" s="29">
        <v>0</v>
      </c>
      <c r="W335" s="20">
        <v>0.22666666666666668</v>
      </c>
      <c r="X335" s="28">
        <v>0</v>
      </c>
      <c r="Y335" s="28">
        <v>0</v>
      </c>
      <c r="Z335" s="28">
        <v>0</v>
      </c>
      <c r="AA335" s="28">
        <v>0</v>
      </c>
      <c r="AB335" s="28">
        <v>0</v>
      </c>
      <c r="AC335" s="28">
        <v>0</v>
      </c>
      <c r="AD335" s="20">
        <v>0.18133333333333335</v>
      </c>
      <c r="AE335" s="29">
        <v>0</v>
      </c>
      <c r="AF335" s="29">
        <v>0</v>
      </c>
      <c r="AG335" s="29">
        <v>0</v>
      </c>
      <c r="AH335" s="29">
        <v>0</v>
      </c>
      <c r="BM335" t="s">
        <v>2074</v>
      </c>
    </row>
    <row r="336" spans="2:65" ht="14.25" x14ac:dyDescent="0.2">
      <c r="B336" s="16">
        <v>334</v>
      </c>
      <c r="C336" s="16"/>
      <c r="D336" s="16" t="s">
        <v>578</v>
      </c>
      <c r="E336" s="16" t="str">
        <f t="shared" si="17"/>
        <v>a</v>
      </c>
      <c r="F336" s="16">
        <f t="shared" si="19"/>
        <v>3</v>
      </c>
      <c r="G336" s="19" t="s">
        <v>26</v>
      </c>
      <c r="H336" s="3" t="s">
        <v>37</v>
      </c>
      <c r="I336" s="3">
        <f t="shared" si="18"/>
        <v>11</v>
      </c>
      <c r="J336" s="16">
        <v>0</v>
      </c>
      <c r="K336" s="16">
        <v>6</v>
      </c>
      <c r="L336" s="16">
        <f>[1]武器表!$I336</f>
        <v>168</v>
      </c>
      <c r="M336" s="28">
        <v>0</v>
      </c>
      <c r="N336" s="28">
        <v>0</v>
      </c>
      <c r="O336" s="28">
        <v>0</v>
      </c>
      <c r="P336" s="28">
        <v>0</v>
      </c>
      <c r="Q336" s="28">
        <v>0</v>
      </c>
      <c r="R336" s="28">
        <v>0</v>
      </c>
      <c r="S336" s="28">
        <v>0</v>
      </c>
      <c r="T336" s="29">
        <v>0</v>
      </c>
      <c r="U336" s="29">
        <v>0</v>
      </c>
      <c r="V336" s="29">
        <v>0</v>
      </c>
      <c r="W336" s="29">
        <v>0</v>
      </c>
      <c r="X336" s="28">
        <v>0</v>
      </c>
      <c r="Y336" s="28">
        <v>0</v>
      </c>
      <c r="Z336" s="28">
        <v>0</v>
      </c>
      <c r="AA336" s="28">
        <v>0</v>
      </c>
      <c r="AB336" s="16">
        <v>20</v>
      </c>
      <c r="AC336" s="28">
        <v>0</v>
      </c>
      <c r="AD336" s="20">
        <v>0.21813333333333335</v>
      </c>
      <c r="AE336" s="29">
        <v>0</v>
      </c>
      <c r="AF336" s="29">
        <v>0</v>
      </c>
      <c r="AG336" s="29">
        <v>0</v>
      </c>
      <c r="AH336" s="20">
        <v>0.21813333333333335</v>
      </c>
      <c r="BM336" t="s">
        <v>2075</v>
      </c>
    </row>
    <row r="337" spans="2:65" ht="14.25" x14ac:dyDescent="0.2">
      <c r="B337" s="16">
        <v>335</v>
      </c>
      <c r="C337" s="16"/>
      <c r="D337" s="16" t="s">
        <v>579</v>
      </c>
      <c r="E337" s="16" t="str">
        <f t="shared" si="17"/>
        <v>a</v>
      </c>
      <c r="F337" s="16">
        <f t="shared" si="19"/>
        <v>4</v>
      </c>
      <c r="G337" s="19" t="s">
        <v>26</v>
      </c>
      <c r="H337" s="3" t="s">
        <v>37</v>
      </c>
      <c r="I337" s="3">
        <f t="shared" si="18"/>
        <v>11</v>
      </c>
      <c r="J337" s="16">
        <v>0</v>
      </c>
      <c r="K337" s="16">
        <v>7</v>
      </c>
      <c r="L337" s="16">
        <f>[1]武器表!$I337</f>
        <v>196</v>
      </c>
      <c r="M337" s="28">
        <v>0</v>
      </c>
      <c r="N337" s="28">
        <v>0</v>
      </c>
      <c r="O337" s="16">
        <v>51</v>
      </c>
      <c r="P337" s="28">
        <v>0</v>
      </c>
      <c r="Q337" s="28">
        <v>0</v>
      </c>
      <c r="R337" s="28">
        <v>0</v>
      </c>
      <c r="S337" s="16">
        <v>20</v>
      </c>
      <c r="T337" s="29">
        <v>0</v>
      </c>
      <c r="U337" s="29">
        <v>0</v>
      </c>
      <c r="V337" s="29">
        <v>0</v>
      </c>
      <c r="W337" s="20">
        <v>0.318</v>
      </c>
      <c r="X337" s="28">
        <v>0</v>
      </c>
      <c r="Y337" s="28">
        <v>0</v>
      </c>
      <c r="Z337" s="28">
        <v>0</v>
      </c>
      <c r="AA337" s="28">
        <v>0</v>
      </c>
      <c r="AB337" s="28">
        <v>0</v>
      </c>
      <c r="AC337" s="28">
        <v>0</v>
      </c>
      <c r="AD337" s="29">
        <v>0</v>
      </c>
      <c r="AE337" s="29">
        <v>0</v>
      </c>
      <c r="AF337" s="29">
        <v>0</v>
      </c>
      <c r="AG337" s="20">
        <v>0.25440000000000002</v>
      </c>
      <c r="AH337" s="29">
        <v>0</v>
      </c>
      <c r="BM337" t="s">
        <v>2076</v>
      </c>
    </row>
    <row r="338" spans="2:65" ht="14.25" x14ac:dyDescent="0.2">
      <c r="B338" s="16">
        <v>336</v>
      </c>
      <c r="C338" s="16"/>
      <c r="D338" s="16" t="s">
        <v>580</v>
      </c>
      <c r="E338" s="16" t="str">
        <f t="shared" si="17"/>
        <v>a</v>
      </c>
      <c r="F338" s="16">
        <f t="shared" si="19"/>
        <v>4</v>
      </c>
      <c r="G338" s="19" t="s">
        <v>26</v>
      </c>
      <c r="H338" s="3" t="s">
        <v>37</v>
      </c>
      <c r="I338" s="3">
        <f t="shared" si="18"/>
        <v>11</v>
      </c>
      <c r="J338" s="16">
        <v>0</v>
      </c>
      <c r="K338" s="16">
        <v>8</v>
      </c>
      <c r="L338" s="16">
        <f>[1]武器表!$I338</f>
        <v>223</v>
      </c>
      <c r="M338" s="28">
        <v>0</v>
      </c>
      <c r="N338" s="28">
        <v>0</v>
      </c>
      <c r="O338" s="16">
        <v>58</v>
      </c>
      <c r="P338" s="28">
        <v>0</v>
      </c>
      <c r="Q338" s="28">
        <v>0</v>
      </c>
      <c r="R338" s="28">
        <v>0</v>
      </c>
      <c r="S338" s="28">
        <v>0</v>
      </c>
      <c r="T338" s="20">
        <v>0.115</v>
      </c>
      <c r="U338" s="29">
        <v>0</v>
      </c>
      <c r="V338" s="29">
        <v>0</v>
      </c>
      <c r="W338" s="29">
        <v>0</v>
      </c>
      <c r="X338" s="28">
        <v>0</v>
      </c>
      <c r="Y338" s="28">
        <v>0</v>
      </c>
      <c r="Z338" s="28">
        <v>0</v>
      </c>
      <c r="AA338" s="28">
        <v>0</v>
      </c>
      <c r="AB338" s="28">
        <v>0</v>
      </c>
      <c r="AC338" s="28">
        <v>0</v>
      </c>
      <c r="AD338" s="29">
        <v>0</v>
      </c>
      <c r="AE338" s="29">
        <v>0</v>
      </c>
      <c r="AF338" s="20">
        <v>0.29066666666666668</v>
      </c>
      <c r="AG338" s="29">
        <v>0</v>
      </c>
      <c r="AH338" s="20">
        <v>0.29066666666666668</v>
      </c>
      <c r="BM338" t="s">
        <v>2077</v>
      </c>
    </row>
    <row r="339" spans="2:65" ht="14.25" x14ac:dyDescent="0.2">
      <c r="B339" s="16">
        <v>337</v>
      </c>
      <c r="C339" s="16"/>
      <c r="D339" s="16" t="s">
        <v>581</v>
      </c>
      <c r="E339" s="16" t="str">
        <f t="shared" si="17"/>
        <v>b</v>
      </c>
      <c r="F339" s="16">
        <f t="shared" si="19"/>
        <v>1</v>
      </c>
      <c r="G339" s="19" t="s">
        <v>26</v>
      </c>
      <c r="H339" s="3" t="s">
        <v>37</v>
      </c>
      <c r="I339" s="3">
        <f t="shared" si="18"/>
        <v>11</v>
      </c>
      <c r="J339" s="16">
        <v>0</v>
      </c>
      <c r="K339" s="16">
        <v>1</v>
      </c>
      <c r="L339" s="16">
        <f>[1]武器表!$I339</f>
        <v>30</v>
      </c>
      <c r="M339" s="28">
        <v>0</v>
      </c>
      <c r="N339" s="28">
        <v>0</v>
      </c>
      <c r="O339" s="28">
        <v>0</v>
      </c>
      <c r="P339" s="28">
        <v>0</v>
      </c>
      <c r="Q339" s="28">
        <v>0</v>
      </c>
      <c r="R339" s="28">
        <v>0</v>
      </c>
      <c r="S339" s="28">
        <v>0</v>
      </c>
      <c r="T339" s="29">
        <v>0</v>
      </c>
      <c r="U339" s="29">
        <v>0</v>
      </c>
      <c r="V339" s="29">
        <v>0</v>
      </c>
      <c r="W339" s="29">
        <v>0</v>
      </c>
      <c r="X339" s="28">
        <v>0</v>
      </c>
      <c r="Y339" s="28">
        <v>0</v>
      </c>
      <c r="Z339" s="28">
        <v>0</v>
      </c>
      <c r="AA339" s="28">
        <v>0</v>
      </c>
      <c r="AB339" s="28">
        <v>0</v>
      </c>
      <c r="AC339" s="28">
        <v>0</v>
      </c>
      <c r="AD339" s="29">
        <v>0</v>
      </c>
      <c r="AE339" s="29">
        <v>0</v>
      </c>
      <c r="AF339" s="29">
        <v>0</v>
      </c>
      <c r="AG339" s="20">
        <v>6.4000000000000001E-2</v>
      </c>
      <c r="AH339" s="29">
        <v>0</v>
      </c>
      <c r="BM339" t="s">
        <v>2078</v>
      </c>
    </row>
    <row r="340" spans="2:65" ht="14.25" x14ac:dyDescent="0.2">
      <c r="B340" s="16">
        <v>338</v>
      </c>
      <c r="C340" s="16"/>
      <c r="D340" s="16" t="s">
        <v>582</v>
      </c>
      <c r="E340" s="16" t="str">
        <f t="shared" si="17"/>
        <v>b</v>
      </c>
      <c r="F340" s="16">
        <f t="shared" si="19"/>
        <v>1</v>
      </c>
      <c r="G340" s="19" t="s">
        <v>26</v>
      </c>
      <c r="H340" s="3" t="s">
        <v>37</v>
      </c>
      <c r="I340" s="3">
        <f t="shared" si="18"/>
        <v>11</v>
      </c>
      <c r="J340" s="16">
        <v>0</v>
      </c>
      <c r="K340" s="16">
        <v>2</v>
      </c>
      <c r="L340" s="16">
        <f>[1]武器表!$I340</f>
        <v>61</v>
      </c>
      <c r="M340" s="28">
        <v>0</v>
      </c>
      <c r="N340" s="28">
        <v>0</v>
      </c>
      <c r="O340" s="28">
        <v>0</v>
      </c>
      <c r="P340" s="28">
        <v>0</v>
      </c>
      <c r="Q340" s="28">
        <v>0</v>
      </c>
      <c r="R340" s="28">
        <v>0</v>
      </c>
      <c r="S340" s="28">
        <v>0</v>
      </c>
      <c r="T340" s="29">
        <v>0</v>
      </c>
      <c r="U340" s="29">
        <v>0</v>
      </c>
      <c r="V340" s="29">
        <v>0</v>
      </c>
      <c r="W340" s="20">
        <v>0.08</v>
      </c>
      <c r="X340" s="28">
        <v>0</v>
      </c>
      <c r="Y340" s="28">
        <v>0</v>
      </c>
      <c r="Z340" s="28">
        <v>0</v>
      </c>
      <c r="AA340" s="28">
        <v>0</v>
      </c>
      <c r="AB340" s="28">
        <v>0</v>
      </c>
      <c r="AC340" s="28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BM340" t="s">
        <v>2079</v>
      </c>
    </row>
    <row r="341" spans="2:65" ht="14.25" x14ac:dyDescent="0.2">
      <c r="B341" s="16">
        <v>339</v>
      </c>
      <c r="C341" s="16"/>
      <c r="D341" s="16" t="s">
        <v>583</v>
      </c>
      <c r="E341" s="16" t="str">
        <f t="shared" si="17"/>
        <v>b</v>
      </c>
      <c r="F341" s="16">
        <f t="shared" si="19"/>
        <v>1</v>
      </c>
      <c r="G341" s="19" t="s">
        <v>26</v>
      </c>
      <c r="H341" s="3" t="s">
        <v>37</v>
      </c>
      <c r="I341" s="3">
        <f t="shared" si="18"/>
        <v>11</v>
      </c>
      <c r="J341" s="16">
        <v>0</v>
      </c>
      <c r="K341" s="16">
        <v>3</v>
      </c>
      <c r="L341" s="16">
        <f>[1]武器表!$I341</f>
        <v>91</v>
      </c>
      <c r="M341" s="28">
        <v>0</v>
      </c>
      <c r="N341" s="28">
        <v>0</v>
      </c>
      <c r="O341" s="28">
        <v>0</v>
      </c>
      <c r="P341" s="28">
        <v>0</v>
      </c>
      <c r="Q341" s="28">
        <v>0</v>
      </c>
      <c r="R341" s="16">
        <v>7</v>
      </c>
      <c r="S341" s="28">
        <v>0</v>
      </c>
      <c r="T341" s="29">
        <v>0</v>
      </c>
      <c r="U341" s="29">
        <v>0</v>
      </c>
      <c r="V341" s="29">
        <v>0</v>
      </c>
      <c r="W341" s="29">
        <v>0</v>
      </c>
      <c r="X341" s="28">
        <v>0</v>
      </c>
      <c r="Y341" s="28">
        <v>0</v>
      </c>
      <c r="Z341" s="28">
        <v>0</v>
      </c>
      <c r="AA341" s="28">
        <v>0</v>
      </c>
      <c r="AB341" s="28">
        <v>0</v>
      </c>
      <c r="AC341" s="28">
        <v>0</v>
      </c>
      <c r="AD341" s="29">
        <v>0</v>
      </c>
      <c r="AE341" s="29">
        <v>0</v>
      </c>
      <c r="AF341" s="29">
        <v>0</v>
      </c>
      <c r="AG341" s="29">
        <v>0</v>
      </c>
      <c r="AH341" s="29">
        <v>0</v>
      </c>
      <c r="BM341" t="s">
        <v>2080</v>
      </c>
    </row>
    <row r="342" spans="2:65" ht="14.25" x14ac:dyDescent="0.2">
      <c r="B342" s="16">
        <v>340</v>
      </c>
      <c r="C342" s="16"/>
      <c r="D342" s="16" t="s">
        <v>584</v>
      </c>
      <c r="E342" s="16" t="str">
        <f t="shared" si="17"/>
        <v>b</v>
      </c>
      <c r="F342" s="16">
        <f t="shared" si="19"/>
        <v>1</v>
      </c>
      <c r="G342" s="19" t="s">
        <v>26</v>
      </c>
      <c r="H342" s="3" t="s">
        <v>37</v>
      </c>
      <c r="I342" s="3">
        <f t="shared" si="18"/>
        <v>11</v>
      </c>
      <c r="J342" s="16">
        <v>0</v>
      </c>
      <c r="K342" s="16">
        <v>4</v>
      </c>
      <c r="L342" s="16">
        <f>[1]武器表!$I342</f>
        <v>121</v>
      </c>
      <c r="M342" s="28">
        <v>0</v>
      </c>
      <c r="N342" s="28">
        <v>0</v>
      </c>
      <c r="O342" s="28">
        <v>0</v>
      </c>
      <c r="P342" s="28">
        <v>0</v>
      </c>
      <c r="Q342" s="28">
        <v>0</v>
      </c>
      <c r="R342" s="28">
        <v>0</v>
      </c>
      <c r="S342" s="16">
        <v>5</v>
      </c>
      <c r="T342" s="29">
        <v>0</v>
      </c>
      <c r="U342" s="29">
        <v>0</v>
      </c>
      <c r="V342" s="29">
        <v>0</v>
      </c>
      <c r="W342" s="29">
        <v>0</v>
      </c>
      <c r="X342" s="28">
        <v>0</v>
      </c>
      <c r="Y342" s="28">
        <v>0</v>
      </c>
      <c r="Z342" s="28">
        <v>0</v>
      </c>
      <c r="AA342" s="28">
        <v>0</v>
      </c>
      <c r="AB342" s="28">
        <v>0</v>
      </c>
      <c r="AC342" s="28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BM342" t="s">
        <v>2081</v>
      </c>
    </row>
    <row r="343" spans="2:65" ht="14.25" x14ac:dyDescent="0.2">
      <c r="B343" s="16">
        <v>341</v>
      </c>
      <c r="C343" s="16"/>
      <c r="D343" s="16" t="s">
        <v>585</v>
      </c>
      <c r="E343" s="16" t="str">
        <f t="shared" si="17"/>
        <v>b</v>
      </c>
      <c r="F343" s="16">
        <f t="shared" si="19"/>
        <v>2</v>
      </c>
      <c r="G343" s="19" t="s">
        <v>26</v>
      </c>
      <c r="H343" s="3" t="s">
        <v>37</v>
      </c>
      <c r="I343" s="3">
        <f t="shared" si="18"/>
        <v>11</v>
      </c>
      <c r="J343" s="16">
        <v>0</v>
      </c>
      <c r="K343" s="16">
        <v>5</v>
      </c>
      <c r="L343" s="16">
        <f>[1]武器表!$I343</f>
        <v>152</v>
      </c>
      <c r="M343" s="28">
        <v>0</v>
      </c>
      <c r="N343" s="28">
        <v>0</v>
      </c>
      <c r="O343" s="28">
        <v>0</v>
      </c>
      <c r="P343" s="28">
        <v>0</v>
      </c>
      <c r="Q343" s="28">
        <v>0</v>
      </c>
      <c r="R343" s="28">
        <v>0</v>
      </c>
      <c r="S343" s="28">
        <v>0</v>
      </c>
      <c r="T343" s="29">
        <v>0</v>
      </c>
      <c r="U343" s="20">
        <v>2.75E-2</v>
      </c>
      <c r="V343" s="29">
        <v>0</v>
      </c>
      <c r="W343" s="29">
        <v>0</v>
      </c>
      <c r="X343" s="28">
        <v>0</v>
      </c>
      <c r="Y343" s="28">
        <v>0</v>
      </c>
      <c r="Z343" s="28">
        <v>0</v>
      </c>
      <c r="AA343" s="28">
        <v>0</v>
      </c>
      <c r="AB343" s="28">
        <v>0</v>
      </c>
      <c r="AC343" s="28">
        <v>0</v>
      </c>
      <c r="AD343" s="29">
        <v>0</v>
      </c>
      <c r="AE343" s="29">
        <v>0</v>
      </c>
      <c r="AF343" s="29">
        <v>0</v>
      </c>
      <c r="AG343" s="29">
        <v>0</v>
      </c>
      <c r="AH343" s="20">
        <v>0.12586666666666665</v>
      </c>
      <c r="BM343" t="s">
        <v>2082</v>
      </c>
    </row>
    <row r="344" spans="2:65" ht="14.25" x14ac:dyDescent="0.2">
      <c r="B344" s="16">
        <v>342</v>
      </c>
      <c r="C344" s="16"/>
      <c r="D344" s="16" t="s">
        <v>586</v>
      </c>
      <c r="E344" s="16" t="str">
        <f t="shared" si="17"/>
        <v>b</v>
      </c>
      <c r="F344" s="16">
        <f t="shared" si="19"/>
        <v>2</v>
      </c>
      <c r="G344" s="19" t="s">
        <v>26</v>
      </c>
      <c r="H344" s="3" t="s">
        <v>37</v>
      </c>
      <c r="I344" s="3">
        <f t="shared" si="18"/>
        <v>11</v>
      </c>
      <c r="J344" s="16">
        <v>0</v>
      </c>
      <c r="K344" s="16">
        <v>6</v>
      </c>
      <c r="L344" s="16">
        <f>[1]武器表!$I344</f>
        <v>182</v>
      </c>
      <c r="M344" s="28">
        <v>0</v>
      </c>
      <c r="N344" s="28">
        <v>0</v>
      </c>
      <c r="O344" s="28">
        <v>0</v>
      </c>
      <c r="P344" s="28">
        <v>0</v>
      </c>
      <c r="Q344" s="28">
        <v>0</v>
      </c>
      <c r="R344" s="28">
        <v>0</v>
      </c>
      <c r="S344" s="28">
        <v>0</v>
      </c>
      <c r="T344" s="29">
        <v>0</v>
      </c>
      <c r="U344" s="20">
        <v>3.2500000000000001E-2</v>
      </c>
      <c r="V344" s="29">
        <v>0</v>
      </c>
      <c r="W344" s="20">
        <v>0.18866666666666668</v>
      </c>
      <c r="X344" s="28">
        <v>0</v>
      </c>
      <c r="Y344" s="28">
        <v>0</v>
      </c>
      <c r="Z344" s="28">
        <v>0</v>
      </c>
      <c r="AA344" s="28">
        <v>0</v>
      </c>
      <c r="AB344" s="28">
        <v>0</v>
      </c>
      <c r="AC344" s="28">
        <v>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BM344" t="s">
        <v>2083</v>
      </c>
    </row>
    <row r="345" spans="2:65" ht="14.25" x14ac:dyDescent="0.2">
      <c r="B345" s="16">
        <v>343</v>
      </c>
      <c r="C345" s="16"/>
      <c r="D345" s="16" t="s">
        <v>587</v>
      </c>
      <c r="E345" s="16" t="str">
        <f t="shared" si="17"/>
        <v>b</v>
      </c>
      <c r="F345" s="16">
        <f t="shared" si="19"/>
        <v>2</v>
      </c>
      <c r="G345" s="19" t="s">
        <v>26</v>
      </c>
      <c r="H345" s="3" t="s">
        <v>37</v>
      </c>
      <c r="I345" s="3">
        <f t="shared" si="18"/>
        <v>11</v>
      </c>
      <c r="J345" s="16">
        <v>0</v>
      </c>
      <c r="K345" s="16">
        <v>7</v>
      </c>
      <c r="L345" s="16">
        <f>[1]武器表!$I345</f>
        <v>213</v>
      </c>
      <c r="M345" s="28">
        <v>0</v>
      </c>
      <c r="N345" s="28">
        <v>0</v>
      </c>
      <c r="O345" s="28">
        <v>0</v>
      </c>
      <c r="P345" s="28">
        <v>0</v>
      </c>
      <c r="Q345" s="28">
        <v>0</v>
      </c>
      <c r="R345" s="28">
        <v>0</v>
      </c>
      <c r="S345" s="28">
        <v>0</v>
      </c>
      <c r="T345" s="29">
        <v>0</v>
      </c>
      <c r="U345" s="29">
        <v>0</v>
      </c>
      <c r="V345" s="20">
        <v>1.3333333333333332E-2</v>
      </c>
      <c r="W345" s="20">
        <v>0.21866666666666668</v>
      </c>
      <c r="X345" s="28">
        <v>0</v>
      </c>
      <c r="Y345" s="28">
        <v>0</v>
      </c>
      <c r="Z345" s="28">
        <v>0</v>
      </c>
      <c r="AA345" s="28">
        <v>0</v>
      </c>
      <c r="AB345" s="28">
        <v>0</v>
      </c>
      <c r="AC345" s="28">
        <v>0</v>
      </c>
      <c r="AD345" s="29">
        <v>0</v>
      </c>
      <c r="AE345" s="29">
        <v>0</v>
      </c>
      <c r="AF345" s="29">
        <v>0</v>
      </c>
      <c r="AG345" s="29">
        <v>0</v>
      </c>
      <c r="AH345" s="29">
        <v>0</v>
      </c>
      <c r="BM345" t="s">
        <v>2084</v>
      </c>
    </row>
    <row r="346" spans="2:65" ht="14.25" x14ac:dyDescent="0.2">
      <c r="B346" s="16">
        <v>344</v>
      </c>
      <c r="C346" s="16"/>
      <c r="D346" s="16" t="s">
        <v>581</v>
      </c>
      <c r="E346" s="16" t="str">
        <f t="shared" si="17"/>
        <v>b</v>
      </c>
      <c r="F346" s="16">
        <f t="shared" si="19"/>
        <v>2</v>
      </c>
      <c r="G346" s="19" t="s">
        <v>26</v>
      </c>
      <c r="H346" s="3" t="s">
        <v>37</v>
      </c>
      <c r="I346" s="3">
        <f t="shared" si="18"/>
        <v>11</v>
      </c>
      <c r="J346" s="16">
        <v>0</v>
      </c>
      <c r="K346" s="16">
        <v>8</v>
      </c>
      <c r="L346" s="16">
        <f>[1]武器表!$I346</f>
        <v>243</v>
      </c>
      <c r="M346" s="28">
        <v>0</v>
      </c>
      <c r="N346" s="28">
        <v>0</v>
      </c>
      <c r="O346" s="16">
        <v>24</v>
      </c>
      <c r="P346" s="28">
        <v>0</v>
      </c>
      <c r="Q346" s="28">
        <v>0</v>
      </c>
      <c r="R346" s="28">
        <v>0</v>
      </c>
      <c r="S346" s="28">
        <v>0</v>
      </c>
      <c r="T346" s="29">
        <v>0</v>
      </c>
      <c r="U346" s="29">
        <v>0</v>
      </c>
      <c r="V346" s="29">
        <v>0</v>
      </c>
      <c r="W346" s="29">
        <v>0</v>
      </c>
      <c r="X346" s="28">
        <v>0</v>
      </c>
      <c r="Y346" s="28">
        <v>0</v>
      </c>
      <c r="Z346" s="28">
        <v>0</v>
      </c>
      <c r="AA346" s="16">
        <v>7</v>
      </c>
      <c r="AB346" s="28">
        <v>0</v>
      </c>
      <c r="AC346" s="28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BM346" t="s">
        <v>2085</v>
      </c>
    </row>
    <row r="347" spans="2:65" ht="14.25" x14ac:dyDescent="0.2">
      <c r="B347" s="16">
        <v>345</v>
      </c>
      <c r="C347" s="16"/>
      <c r="D347" s="16" t="s">
        <v>588</v>
      </c>
      <c r="E347" s="16" t="str">
        <f t="shared" si="17"/>
        <v>c</v>
      </c>
      <c r="F347" s="16">
        <f t="shared" si="19"/>
        <v>1</v>
      </c>
      <c r="G347" s="19" t="s">
        <v>26</v>
      </c>
      <c r="H347" s="3" t="s">
        <v>37</v>
      </c>
      <c r="I347" s="3">
        <f t="shared" si="18"/>
        <v>11</v>
      </c>
      <c r="J347" s="16">
        <v>0</v>
      </c>
      <c r="K347" s="16">
        <v>1</v>
      </c>
      <c r="L347" s="16">
        <f>[1]武器表!$I347</f>
        <v>35</v>
      </c>
      <c r="M347" s="28">
        <v>0</v>
      </c>
      <c r="N347" s="28">
        <v>0</v>
      </c>
      <c r="O347" s="16">
        <v>0</v>
      </c>
      <c r="P347" s="28">
        <v>0</v>
      </c>
      <c r="Q347" s="28">
        <v>0</v>
      </c>
      <c r="R347" s="28">
        <v>0</v>
      </c>
      <c r="S347" s="28">
        <v>0</v>
      </c>
      <c r="T347" s="29">
        <v>0</v>
      </c>
      <c r="U347" s="29">
        <v>0</v>
      </c>
      <c r="V347" s="29">
        <v>0</v>
      </c>
      <c r="W347" s="29">
        <v>0</v>
      </c>
      <c r="X347" s="28">
        <v>0</v>
      </c>
      <c r="Y347" s="28">
        <v>0</v>
      </c>
      <c r="Z347" s="28">
        <v>0</v>
      </c>
      <c r="AA347" s="28">
        <v>0</v>
      </c>
      <c r="AB347" s="28">
        <v>0</v>
      </c>
      <c r="AC347" s="28">
        <v>0</v>
      </c>
      <c r="AD347" s="29">
        <v>0</v>
      </c>
      <c r="AE347" s="29">
        <v>0</v>
      </c>
      <c r="AF347" s="29">
        <v>0</v>
      </c>
      <c r="AG347" s="29">
        <v>0</v>
      </c>
      <c r="AH347" s="29">
        <v>0</v>
      </c>
      <c r="BM347" t="s">
        <v>2029</v>
      </c>
    </row>
    <row r="348" spans="2:65" ht="14.25" x14ac:dyDescent="0.2">
      <c r="B348" s="16">
        <v>346</v>
      </c>
      <c r="C348" s="16"/>
      <c r="D348" s="16" t="s">
        <v>589</v>
      </c>
      <c r="E348" s="16" t="str">
        <f t="shared" si="17"/>
        <v>c</v>
      </c>
      <c r="F348" s="16">
        <f t="shared" si="19"/>
        <v>1</v>
      </c>
      <c r="G348" s="19" t="s">
        <v>26</v>
      </c>
      <c r="H348" s="3" t="s">
        <v>37</v>
      </c>
      <c r="I348" s="3">
        <f t="shared" si="18"/>
        <v>11</v>
      </c>
      <c r="J348" s="16">
        <v>0</v>
      </c>
      <c r="K348" s="16">
        <v>2</v>
      </c>
      <c r="L348" s="16">
        <f>[1]武器表!$I348</f>
        <v>69</v>
      </c>
      <c r="M348" s="28">
        <v>0</v>
      </c>
      <c r="N348" s="28">
        <v>0</v>
      </c>
      <c r="O348" s="16">
        <v>0</v>
      </c>
      <c r="P348" s="28">
        <v>0</v>
      </c>
      <c r="Q348" s="28">
        <v>0</v>
      </c>
      <c r="R348" s="28">
        <v>0</v>
      </c>
      <c r="S348" s="28">
        <v>0</v>
      </c>
      <c r="T348" s="29">
        <v>0</v>
      </c>
      <c r="U348" s="29">
        <v>0</v>
      </c>
      <c r="V348" s="29">
        <v>0</v>
      </c>
      <c r="W348" s="29">
        <v>0</v>
      </c>
      <c r="X348" s="28">
        <v>0</v>
      </c>
      <c r="Y348" s="28">
        <v>0</v>
      </c>
      <c r="Z348" s="28">
        <v>0</v>
      </c>
      <c r="AA348" s="28">
        <v>0</v>
      </c>
      <c r="AB348" s="28">
        <v>0</v>
      </c>
      <c r="AC348" s="28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BM348" t="s">
        <v>2086</v>
      </c>
    </row>
    <row r="349" spans="2:65" ht="14.25" x14ac:dyDescent="0.2">
      <c r="B349" s="16">
        <v>347</v>
      </c>
      <c r="C349" s="16"/>
      <c r="D349" s="16" t="s">
        <v>590</v>
      </c>
      <c r="E349" s="16" t="str">
        <f t="shared" si="17"/>
        <v>c</v>
      </c>
      <c r="F349" s="16">
        <f t="shared" si="19"/>
        <v>1</v>
      </c>
      <c r="G349" s="19" t="s">
        <v>26</v>
      </c>
      <c r="H349" s="3" t="s">
        <v>37</v>
      </c>
      <c r="I349" s="3">
        <f t="shared" si="18"/>
        <v>11</v>
      </c>
      <c r="J349" s="16">
        <v>0</v>
      </c>
      <c r="K349" s="16">
        <v>3</v>
      </c>
      <c r="L349" s="16">
        <f>[1]武器表!$I349</f>
        <v>104</v>
      </c>
      <c r="M349" s="28">
        <v>0</v>
      </c>
      <c r="N349" s="28">
        <v>0</v>
      </c>
      <c r="O349" s="28">
        <v>0</v>
      </c>
      <c r="P349" s="28">
        <v>0</v>
      </c>
      <c r="Q349" s="28">
        <v>0</v>
      </c>
      <c r="R349" s="28">
        <v>0</v>
      </c>
      <c r="S349" s="28">
        <v>0</v>
      </c>
      <c r="T349" s="29">
        <v>0</v>
      </c>
      <c r="U349" s="29">
        <v>0</v>
      </c>
      <c r="V349" s="29">
        <v>0</v>
      </c>
      <c r="W349" s="29">
        <v>0</v>
      </c>
      <c r="X349" s="28">
        <v>0</v>
      </c>
      <c r="Y349" s="28">
        <v>0</v>
      </c>
      <c r="Z349" s="28">
        <v>0</v>
      </c>
      <c r="AA349" s="28">
        <v>0</v>
      </c>
      <c r="AB349" s="28">
        <v>0</v>
      </c>
      <c r="AC349" s="28">
        <v>0</v>
      </c>
      <c r="AD349" s="29">
        <v>0</v>
      </c>
      <c r="AE349" s="20">
        <v>0</v>
      </c>
      <c r="AF349" s="29">
        <v>0</v>
      </c>
      <c r="AG349" s="29">
        <v>0</v>
      </c>
      <c r="AH349" s="29">
        <v>0</v>
      </c>
      <c r="BM349" t="s">
        <v>2087</v>
      </c>
    </row>
    <row r="350" spans="2:65" ht="14.25" x14ac:dyDescent="0.2">
      <c r="B350" s="16">
        <v>348</v>
      </c>
      <c r="C350" s="16"/>
      <c r="D350" s="16" t="s">
        <v>591</v>
      </c>
      <c r="E350" s="16" t="str">
        <f t="shared" si="17"/>
        <v>c</v>
      </c>
      <c r="F350" s="16">
        <f t="shared" si="19"/>
        <v>1</v>
      </c>
      <c r="G350" s="19" t="s">
        <v>26</v>
      </c>
      <c r="H350" s="3" t="s">
        <v>37</v>
      </c>
      <c r="I350" s="3">
        <f t="shared" si="18"/>
        <v>11</v>
      </c>
      <c r="J350" s="16">
        <v>0</v>
      </c>
      <c r="K350" s="16">
        <v>4</v>
      </c>
      <c r="L350" s="16">
        <f>[1]武器表!$I350</f>
        <v>138</v>
      </c>
      <c r="M350" s="28">
        <v>0</v>
      </c>
      <c r="N350" s="28">
        <v>0</v>
      </c>
      <c r="O350" s="28">
        <v>0</v>
      </c>
      <c r="P350" s="28">
        <v>0</v>
      </c>
      <c r="Q350" s="28">
        <v>0</v>
      </c>
      <c r="R350" s="28">
        <v>0</v>
      </c>
      <c r="S350" s="28">
        <v>0</v>
      </c>
      <c r="T350" s="29">
        <v>0</v>
      </c>
      <c r="U350" s="29">
        <v>0</v>
      </c>
      <c r="V350" s="29">
        <v>0</v>
      </c>
      <c r="W350" s="29">
        <v>0</v>
      </c>
      <c r="X350" s="28">
        <v>0</v>
      </c>
      <c r="Y350" s="28">
        <v>0</v>
      </c>
      <c r="Z350" s="28">
        <v>0</v>
      </c>
      <c r="AA350" s="28">
        <v>0</v>
      </c>
      <c r="AB350" s="28">
        <v>0</v>
      </c>
      <c r="AC350" s="28">
        <v>0</v>
      </c>
      <c r="AD350" s="29">
        <v>0</v>
      </c>
      <c r="AE350" s="29">
        <v>0</v>
      </c>
      <c r="AF350" s="29">
        <v>0</v>
      </c>
      <c r="AG350" s="29">
        <v>0</v>
      </c>
      <c r="AH350" s="20">
        <v>0</v>
      </c>
      <c r="BM350" t="s">
        <v>2088</v>
      </c>
    </row>
    <row r="351" spans="2:65" ht="14.25" x14ac:dyDescent="0.2">
      <c r="B351" s="16">
        <v>349</v>
      </c>
      <c r="C351" s="16"/>
      <c r="D351" s="16" t="s">
        <v>592</v>
      </c>
      <c r="E351" s="16" t="str">
        <f t="shared" si="17"/>
        <v>c</v>
      </c>
      <c r="F351" s="16">
        <f t="shared" si="19"/>
        <v>1</v>
      </c>
      <c r="G351" s="19" t="s">
        <v>26</v>
      </c>
      <c r="H351" s="3" t="s">
        <v>37</v>
      </c>
      <c r="I351" s="3">
        <f t="shared" si="18"/>
        <v>11</v>
      </c>
      <c r="J351" s="16">
        <v>0</v>
      </c>
      <c r="K351" s="16">
        <v>5</v>
      </c>
      <c r="L351" s="16">
        <f>[1]武器表!$I351</f>
        <v>173</v>
      </c>
      <c r="M351" s="28">
        <v>0</v>
      </c>
      <c r="N351" s="28">
        <v>0</v>
      </c>
      <c r="O351" s="16">
        <v>0</v>
      </c>
      <c r="P351" s="28">
        <v>0</v>
      </c>
      <c r="Q351" s="28">
        <v>0</v>
      </c>
      <c r="R351" s="28">
        <v>0</v>
      </c>
      <c r="S351" s="28">
        <v>0</v>
      </c>
      <c r="T351" s="29">
        <v>0</v>
      </c>
      <c r="U351" s="29">
        <v>0</v>
      </c>
      <c r="V351" s="29">
        <v>0</v>
      </c>
      <c r="W351" s="29">
        <v>0</v>
      </c>
      <c r="X351" s="28">
        <v>0</v>
      </c>
      <c r="Y351" s="28">
        <v>0</v>
      </c>
      <c r="Z351" s="28">
        <v>0</v>
      </c>
      <c r="AA351" s="28">
        <v>0</v>
      </c>
      <c r="AB351" s="28">
        <v>0</v>
      </c>
      <c r="AC351" s="28">
        <v>0</v>
      </c>
      <c r="AD351" s="29">
        <v>0</v>
      </c>
      <c r="AE351" s="29">
        <v>0</v>
      </c>
      <c r="AF351" s="29">
        <v>0</v>
      </c>
      <c r="AG351" s="29">
        <v>0</v>
      </c>
      <c r="AH351" s="29">
        <v>0</v>
      </c>
      <c r="BM351" t="s">
        <v>2089</v>
      </c>
    </row>
    <row r="352" spans="2:65" ht="14.25" x14ac:dyDescent="0.2">
      <c r="B352" s="16">
        <v>350</v>
      </c>
      <c r="C352" s="16"/>
      <c r="D352" s="16" t="s">
        <v>593</v>
      </c>
      <c r="E352" s="16" t="str">
        <f t="shared" si="17"/>
        <v>c</v>
      </c>
      <c r="F352" s="16">
        <f t="shared" si="19"/>
        <v>1</v>
      </c>
      <c r="G352" s="19" t="s">
        <v>26</v>
      </c>
      <c r="H352" s="3" t="s">
        <v>37</v>
      </c>
      <c r="I352" s="3">
        <f t="shared" si="18"/>
        <v>11</v>
      </c>
      <c r="J352" s="16">
        <v>0</v>
      </c>
      <c r="K352" s="16">
        <v>6</v>
      </c>
      <c r="L352" s="16">
        <f>[1]武器表!$I352</f>
        <v>208</v>
      </c>
      <c r="M352" s="28">
        <v>0</v>
      </c>
      <c r="N352" s="28">
        <v>0</v>
      </c>
      <c r="O352" s="28">
        <v>0</v>
      </c>
      <c r="P352" s="28">
        <v>0</v>
      </c>
      <c r="Q352" s="16">
        <v>0</v>
      </c>
      <c r="R352" s="28">
        <v>0</v>
      </c>
      <c r="S352" s="28">
        <v>0</v>
      </c>
      <c r="T352" s="29">
        <v>0</v>
      </c>
      <c r="U352" s="29">
        <v>0</v>
      </c>
      <c r="V352" s="29">
        <v>0</v>
      </c>
      <c r="W352" s="29">
        <v>0</v>
      </c>
      <c r="X352" s="28">
        <v>0</v>
      </c>
      <c r="Y352" s="28">
        <v>0</v>
      </c>
      <c r="Z352" s="28">
        <v>0</v>
      </c>
      <c r="AA352" s="28">
        <v>0</v>
      </c>
      <c r="AB352" s="28">
        <v>0</v>
      </c>
      <c r="AC352" s="28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BM352" t="s">
        <v>2090</v>
      </c>
    </row>
    <row r="353" spans="2:65" ht="14.25" x14ac:dyDescent="0.2">
      <c r="B353" s="16">
        <v>351</v>
      </c>
      <c r="C353" s="16"/>
      <c r="D353" s="16" t="s">
        <v>594</v>
      </c>
      <c r="E353" s="16" t="str">
        <f t="shared" si="17"/>
        <v>c</v>
      </c>
      <c r="F353" s="16">
        <f t="shared" si="19"/>
        <v>1</v>
      </c>
      <c r="G353" s="19" t="s">
        <v>26</v>
      </c>
      <c r="H353" s="3" t="s">
        <v>37</v>
      </c>
      <c r="I353" s="3">
        <f t="shared" si="18"/>
        <v>11</v>
      </c>
      <c r="J353" s="16">
        <v>0</v>
      </c>
      <c r="K353" s="16">
        <v>7</v>
      </c>
      <c r="L353" s="16">
        <f>[1]武器表!$I353</f>
        <v>242</v>
      </c>
      <c r="M353" s="28">
        <v>0</v>
      </c>
      <c r="N353" s="28">
        <v>0</v>
      </c>
      <c r="O353" s="16">
        <v>0</v>
      </c>
      <c r="P353" s="28">
        <v>0</v>
      </c>
      <c r="Q353" s="28">
        <v>0</v>
      </c>
      <c r="R353" s="28">
        <v>0</v>
      </c>
      <c r="S353" s="28">
        <v>0</v>
      </c>
      <c r="T353" s="29">
        <v>0</v>
      </c>
      <c r="U353" s="29">
        <v>0</v>
      </c>
      <c r="V353" s="29">
        <v>0</v>
      </c>
      <c r="W353" s="29">
        <v>0</v>
      </c>
      <c r="X353" s="28">
        <v>0</v>
      </c>
      <c r="Y353" s="28">
        <v>0</v>
      </c>
      <c r="Z353" s="28">
        <v>0</v>
      </c>
      <c r="AA353" s="28">
        <v>0</v>
      </c>
      <c r="AB353" s="28">
        <v>0</v>
      </c>
      <c r="AC353" s="28">
        <v>0</v>
      </c>
      <c r="AD353" s="29">
        <v>0</v>
      </c>
      <c r="AE353" s="29">
        <v>0</v>
      </c>
      <c r="AF353" s="29">
        <v>0</v>
      </c>
      <c r="AG353" s="29">
        <v>0</v>
      </c>
      <c r="AH353" s="29">
        <v>0</v>
      </c>
      <c r="BM353" t="s">
        <v>2091</v>
      </c>
    </row>
    <row r="354" spans="2:65" ht="14.25" x14ac:dyDescent="0.2">
      <c r="B354" s="16">
        <v>352</v>
      </c>
      <c r="C354" s="16"/>
      <c r="D354" s="16" t="s">
        <v>595</v>
      </c>
      <c r="E354" s="16" t="str">
        <f t="shared" si="17"/>
        <v>c</v>
      </c>
      <c r="F354" s="16">
        <f t="shared" si="19"/>
        <v>1</v>
      </c>
      <c r="G354" s="19" t="s">
        <v>26</v>
      </c>
      <c r="H354" s="3" t="s">
        <v>37</v>
      </c>
      <c r="I354" s="3">
        <f t="shared" si="18"/>
        <v>11</v>
      </c>
      <c r="J354" s="16">
        <v>0</v>
      </c>
      <c r="K354" s="16">
        <v>8</v>
      </c>
      <c r="L354" s="16">
        <f>[1]武器表!$I354</f>
        <v>277</v>
      </c>
      <c r="M354" s="28">
        <v>0</v>
      </c>
      <c r="N354" s="28">
        <v>0</v>
      </c>
      <c r="O354" s="28">
        <v>0</v>
      </c>
      <c r="P354" s="28">
        <v>0</v>
      </c>
      <c r="Q354" s="28">
        <v>0</v>
      </c>
      <c r="R354" s="28">
        <v>0</v>
      </c>
      <c r="S354" s="28">
        <v>0</v>
      </c>
      <c r="T354" s="29">
        <v>0</v>
      </c>
      <c r="U354" s="29">
        <v>0</v>
      </c>
      <c r="V354" s="20">
        <v>0</v>
      </c>
      <c r="W354" s="29">
        <v>0</v>
      </c>
      <c r="X354" s="28">
        <v>0</v>
      </c>
      <c r="Y354" s="28">
        <v>0</v>
      </c>
      <c r="Z354" s="28">
        <v>0</v>
      </c>
      <c r="AA354" s="28">
        <v>0</v>
      </c>
      <c r="AB354" s="28">
        <v>0</v>
      </c>
      <c r="AC354" s="28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BM354" t="s">
        <v>2092</v>
      </c>
    </row>
    <row r="355" spans="2:65" ht="14.25" x14ac:dyDescent="0.2">
      <c r="B355" s="16">
        <v>353</v>
      </c>
      <c r="C355" s="16"/>
      <c r="D355" s="16" t="s">
        <v>596</v>
      </c>
      <c r="E355" s="16" t="str">
        <f t="shared" si="17"/>
        <v>s</v>
      </c>
      <c r="F355" s="16">
        <f t="shared" si="19"/>
        <v>3</v>
      </c>
      <c r="G355" s="19" t="s">
        <v>26</v>
      </c>
      <c r="H355" s="3" t="s">
        <v>38</v>
      </c>
      <c r="I355" s="3">
        <f t="shared" si="18"/>
        <v>12</v>
      </c>
      <c r="J355" s="16">
        <v>5</v>
      </c>
      <c r="K355" s="16">
        <v>1</v>
      </c>
      <c r="L355" s="16">
        <f>[1]武器表!$I355</f>
        <v>26</v>
      </c>
      <c r="M355" s="28">
        <v>0</v>
      </c>
      <c r="N355" s="28">
        <v>0</v>
      </c>
      <c r="O355" s="28">
        <v>0</v>
      </c>
      <c r="P355" s="28">
        <v>0</v>
      </c>
      <c r="Q355" s="16">
        <v>19</v>
      </c>
      <c r="R355" s="28">
        <v>0</v>
      </c>
      <c r="S355" s="28">
        <v>0</v>
      </c>
      <c r="T355" s="29">
        <v>0</v>
      </c>
      <c r="U355" s="29">
        <v>0</v>
      </c>
      <c r="V355" s="29">
        <v>0</v>
      </c>
      <c r="W355" s="29">
        <v>0</v>
      </c>
      <c r="X355" s="28">
        <v>0</v>
      </c>
      <c r="Y355" s="28">
        <v>0</v>
      </c>
      <c r="Z355" s="28">
        <v>0</v>
      </c>
      <c r="AA355" s="28">
        <v>0</v>
      </c>
      <c r="AB355" s="28">
        <v>0</v>
      </c>
      <c r="AC355" s="28">
        <v>0</v>
      </c>
      <c r="AD355" s="29">
        <v>0</v>
      </c>
      <c r="AE355" s="20">
        <v>6.4000000000000001E-2</v>
      </c>
      <c r="AF355" s="20">
        <v>6.4000000000000001E-2</v>
      </c>
      <c r="AG355" s="29">
        <v>0</v>
      </c>
      <c r="AH355" s="29">
        <v>0</v>
      </c>
      <c r="BM355" t="s">
        <v>2093</v>
      </c>
    </row>
    <row r="356" spans="2:65" ht="14.25" x14ac:dyDescent="0.2">
      <c r="B356" s="16">
        <v>354</v>
      </c>
      <c r="C356" s="16"/>
      <c r="D356" s="16" t="s">
        <v>597</v>
      </c>
      <c r="E356" s="16" t="str">
        <f t="shared" ref="E356:E419" si="20">E324</f>
        <v>s</v>
      </c>
      <c r="F356" s="16">
        <f t="shared" si="19"/>
        <v>3</v>
      </c>
      <c r="G356" s="19" t="s">
        <v>26</v>
      </c>
      <c r="H356" s="3" t="s">
        <v>38</v>
      </c>
      <c r="I356" s="3">
        <f t="shared" ref="I356:I419" si="21">I324+1</f>
        <v>12</v>
      </c>
      <c r="J356" s="16">
        <v>5</v>
      </c>
      <c r="K356" s="16">
        <v>2</v>
      </c>
      <c r="L356" s="16">
        <f>[1]武器表!$I356</f>
        <v>52</v>
      </c>
      <c r="M356" s="28">
        <v>0</v>
      </c>
      <c r="N356" s="28">
        <v>0</v>
      </c>
      <c r="O356" s="28">
        <v>0</v>
      </c>
      <c r="P356" s="28">
        <v>0</v>
      </c>
      <c r="Q356" s="16">
        <v>38</v>
      </c>
      <c r="R356" s="28">
        <v>0</v>
      </c>
      <c r="S356" s="28">
        <v>0</v>
      </c>
      <c r="T356" s="29">
        <v>0</v>
      </c>
      <c r="U356" s="29">
        <v>0</v>
      </c>
      <c r="V356" s="29">
        <v>0</v>
      </c>
      <c r="W356" s="20">
        <v>0.11800000000000001</v>
      </c>
      <c r="X356" s="28">
        <v>0</v>
      </c>
      <c r="Y356" s="28">
        <v>0</v>
      </c>
      <c r="Z356" s="28">
        <v>0</v>
      </c>
      <c r="AA356" s="28">
        <v>0</v>
      </c>
      <c r="AB356" s="28">
        <v>0</v>
      </c>
      <c r="AC356" s="28">
        <v>0</v>
      </c>
      <c r="AD356" s="29">
        <v>0</v>
      </c>
      <c r="AE356" s="20">
        <v>9.4400000000000012E-2</v>
      </c>
      <c r="AF356" s="29">
        <v>0</v>
      </c>
      <c r="AG356" s="29">
        <v>0</v>
      </c>
      <c r="AH356" s="29">
        <v>0</v>
      </c>
      <c r="BM356" t="s">
        <v>2094</v>
      </c>
    </row>
    <row r="357" spans="2:65" ht="14.25" x14ac:dyDescent="0.2">
      <c r="B357" s="16">
        <v>355</v>
      </c>
      <c r="C357" s="16"/>
      <c r="D357" s="16" t="s">
        <v>598</v>
      </c>
      <c r="E357" s="16" t="str">
        <f t="shared" si="20"/>
        <v>s</v>
      </c>
      <c r="F357" s="16">
        <f t="shared" si="19"/>
        <v>4</v>
      </c>
      <c r="G357" s="19" t="s">
        <v>26</v>
      </c>
      <c r="H357" s="3" t="s">
        <v>38</v>
      </c>
      <c r="I357" s="3">
        <f t="shared" si="21"/>
        <v>12</v>
      </c>
      <c r="J357" s="16">
        <v>5</v>
      </c>
      <c r="K357" s="16">
        <v>3</v>
      </c>
      <c r="L357" s="16">
        <f>[1]武器表!$I357</f>
        <v>79</v>
      </c>
      <c r="M357" s="28">
        <v>0</v>
      </c>
      <c r="N357" s="28">
        <v>0</v>
      </c>
      <c r="O357" s="16">
        <v>24</v>
      </c>
      <c r="P357" s="28">
        <v>0</v>
      </c>
      <c r="Q357" s="16">
        <v>58</v>
      </c>
      <c r="R357" s="28">
        <v>0</v>
      </c>
      <c r="S357" s="28">
        <v>0</v>
      </c>
      <c r="T357" s="29">
        <v>0</v>
      </c>
      <c r="U357" s="29">
        <v>0</v>
      </c>
      <c r="V357" s="29">
        <v>0</v>
      </c>
      <c r="W357" s="20">
        <v>0.17866666666666667</v>
      </c>
      <c r="X357" s="28">
        <v>0</v>
      </c>
      <c r="Y357" s="28">
        <v>0</v>
      </c>
      <c r="Z357" s="28">
        <v>0</v>
      </c>
      <c r="AA357" s="28">
        <v>0</v>
      </c>
      <c r="AB357" s="28">
        <v>0</v>
      </c>
      <c r="AC357" s="28">
        <v>0</v>
      </c>
      <c r="AD357" s="20">
        <v>0.14293333333333333</v>
      </c>
      <c r="AE357" s="29">
        <v>0</v>
      </c>
      <c r="AF357" s="29">
        <v>0</v>
      </c>
      <c r="AG357" s="29">
        <v>0</v>
      </c>
      <c r="AH357" s="29">
        <v>0</v>
      </c>
      <c r="BM357" t="s">
        <v>2095</v>
      </c>
    </row>
    <row r="358" spans="2:65" ht="14.25" x14ac:dyDescent="0.2">
      <c r="B358" s="16">
        <v>356</v>
      </c>
      <c r="C358" s="16"/>
      <c r="D358" s="16" t="s">
        <v>599</v>
      </c>
      <c r="E358" s="16" t="str">
        <f t="shared" si="20"/>
        <v>s</v>
      </c>
      <c r="F358" s="16">
        <f t="shared" si="19"/>
        <v>4</v>
      </c>
      <c r="G358" s="19" t="s">
        <v>26</v>
      </c>
      <c r="H358" s="3" t="s">
        <v>38</v>
      </c>
      <c r="I358" s="3">
        <f t="shared" si="21"/>
        <v>12</v>
      </c>
      <c r="J358" s="16">
        <v>5</v>
      </c>
      <c r="K358" s="16">
        <v>4</v>
      </c>
      <c r="L358" s="16">
        <f>[1]武器表!$I358</f>
        <v>105</v>
      </c>
      <c r="M358" s="28">
        <v>0</v>
      </c>
      <c r="N358" s="28">
        <v>0</v>
      </c>
      <c r="O358" s="28">
        <v>0</v>
      </c>
      <c r="P358" s="28">
        <v>0</v>
      </c>
      <c r="Q358" s="28">
        <v>0</v>
      </c>
      <c r="R358" s="16">
        <v>21</v>
      </c>
      <c r="S358" s="28">
        <v>0</v>
      </c>
      <c r="T358" s="29">
        <v>0</v>
      </c>
      <c r="U358" s="29">
        <v>0</v>
      </c>
      <c r="V358" s="29">
        <v>0</v>
      </c>
      <c r="W358" s="20">
        <v>0.23600000000000002</v>
      </c>
      <c r="X358" s="28">
        <v>0</v>
      </c>
      <c r="Y358" s="28">
        <v>0</v>
      </c>
      <c r="Z358" s="16">
        <v>22</v>
      </c>
      <c r="AA358" s="28">
        <v>0</v>
      </c>
      <c r="AB358" s="28">
        <v>0</v>
      </c>
      <c r="AC358" s="28">
        <v>0</v>
      </c>
      <c r="AD358" s="29">
        <v>0</v>
      </c>
      <c r="AE358" s="29">
        <v>0</v>
      </c>
      <c r="AF358" s="29">
        <v>0</v>
      </c>
      <c r="AG358" s="20">
        <v>0.18880000000000002</v>
      </c>
      <c r="AH358" s="29">
        <v>0</v>
      </c>
      <c r="BM358" t="s">
        <v>2096</v>
      </c>
    </row>
    <row r="359" spans="2:65" ht="14.25" x14ac:dyDescent="0.2">
      <c r="B359" s="16">
        <v>357</v>
      </c>
      <c r="C359" s="16"/>
      <c r="D359" s="16" t="s">
        <v>600</v>
      </c>
      <c r="E359" s="16" t="str">
        <f t="shared" si="20"/>
        <v>s</v>
      </c>
      <c r="F359" s="16">
        <f t="shared" si="19"/>
        <v>5</v>
      </c>
      <c r="G359" s="19" t="s">
        <v>26</v>
      </c>
      <c r="H359" s="3" t="s">
        <v>38</v>
      </c>
      <c r="I359" s="3">
        <f t="shared" si="21"/>
        <v>12</v>
      </c>
      <c r="J359" s="16">
        <v>5</v>
      </c>
      <c r="K359" s="16">
        <v>5</v>
      </c>
      <c r="L359" s="16">
        <f>[1]武器表!$I359</f>
        <v>131</v>
      </c>
      <c r="M359" s="28">
        <v>0</v>
      </c>
      <c r="N359" s="28">
        <v>0</v>
      </c>
      <c r="O359" s="16">
        <v>40</v>
      </c>
      <c r="P359" s="28">
        <v>0</v>
      </c>
      <c r="Q359" s="16">
        <v>96</v>
      </c>
      <c r="R359" s="28">
        <v>0</v>
      </c>
      <c r="S359" s="16">
        <v>19</v>
      </c>
      <c r="T359" s="29">
        <v>0</v>
      </c>
      <c r="U359" s="29">
        <v>0</v>
      </c>
      <c r="V359" s="20">
        <v>3.1666666666666662E-2</v>
      </c>
      <c r="W359" s="20">
        <v>0.29533333333333334</v>
      </c>
      <c r="X359" s="28">
        <v>0</v>
      </c>
      <c r="Y359" s="28">
        <v>0</v>
      </c>
      <c r="Z359" s="28">
        <v>0</v>
      </c>
      <c r="AA359" s="28">
        <v>0</v>
      </c>
      <c r="AB359" s="28">
        <v>0</v>
      </c>
      <c r="AC359" s="28">
        <v>0</v>
      </c>
      <c r="AD359" s="29">
        <v>0</v>
      </c>
      <c r="AE359" s="29">
        <v>0</v>
      </c>
      <c r="AF359" s="29">
        <v>0</v>
      </c>
      <c r="AG359" s="29">
        <v>0</v>
      </c>
      <c r="AH359" s="29">
        <v>0</v>
      </c>
      <c r="BM359" t="s">
        <v>2097</v>
      </c>
    </row>
    <row r="360" spans="2:65" ht="14.25" x14ac:dyDescent="0.2">
      <c r="B360" s="16">
        <v>358</v>
      </c>
      <c r="C360" s="16"/>
      <c r="D360" s="16" t="s">
        <v>601</v>
      </c>
      <c r="E360" s="16" t="str">
        <f t="shared" si="20"/>
        <v>s</v>
      </c>
      <c r="F360" s="16">
        <f t="shared" si="19"/>
        <v>5</v>
      </c>
      <c r="G360" s="19" t="s">
        <v>26</v>
      </c>
      <c r="H360" s="3" t="s">
        <v>38</v>
      </c>
      <c r="I360" s="3">
        <f t="shared" si="21"/>
        <v>12</v>
      </c>
      <c r="J360" s="16">
        <v>5</v>
      </c>
      <c r="K360" s="16">
        <v>6</v>
      </c>
      <c r="L360" s="16">
        <f>[1]武器表!$I360</f>
        <v>157</v>
      </c>
      <c r="M360" s="28">
        <v>0</v>
      </c>
      <c r="N360" s="28">
        <v>0</v>
      </c>
      <c r="O360" s="28">
        <v>0</v>
      </c>
      <c r="P360" s="28">
        <v>0</v>
      </c>
      <c r="Q360" s="16">
        <v>115</v>
      </c>
      <c r="R360" s="28">
        <v>0</v>
      </c>
      <c r="S360" s="28">
        <v>0</v>
      </c>
      <c r="T360" s="29">
        <v>0</v>
      </c>
      <c r="U360" s="20">
        <v>7.7499999999999999E-2</v>
      </c>
      <c r="V360" s="29">
        <v>0</v>
      </c>
      <c r="W360" s="20">
        <v>0.35399999999999998</v>
      </c>
      <c r="X360" s="28">
        <v>0</v>
      </c>
      <c r="Y360" s="28">
        <v>0</v>
      </c>
      <c r="Z360" s="28">
        <v>0</v>
      </c>
      <c r="AA360" s="28">
        <v>0</v>
      </c>
      <c r="AB360" s="28">
        <v>0</v>
      </c>
      <c r="AC360" s="28">
        <v>0</v>
      </c>
      <c r="AD360" s="29">
        <v>0</v>
      </c>
      <c r="AE360" s="29">
        <v>0</v>
      </c>
      <c r="AF360" s="20">
        <v>0.28320000000000001</v>
      </c>
      <c r="AG360" s="20">
        <v>0.28320000000000001</v>
      </c>
      <c r="AH360" s="29">
        <v>0</v>
      </c>
      <c r="BM360" t="s">
        <v>2098</v>
      </c>
    </row>
    <row r="361" spans="2:65" ht="14.25" x14ac:dyDescent="0.2">
      <c r="B361" s="16">
        <v>359</v>
      </c>
      <c r="C361" s="16"/>
      <c r="D361" s="16" t="s">
        <v>602</v>
      </c>
      <c r="E361" s="16" t="str">
        <f t="shared" si="20"/>
        <v>s</v>
      </c>
      <c r="F361" s="16">
        <f t="shared" si="19"/>
        <v>6</v>
      </c>
      <c r="G361" s="19" t="s">
        <v>26</v>
      </c>
      <c r="H361" s="3" t="s">
        <v>38</v>
      </c>
      <c r="I361" s="3">
        <f t="shared" si="21"/>
        <v>12</v>
      </c>
      <c r="J361" s="16">
        <v>5</v>
      </c>
      <c r="K361" s="16">
        <v>7</v>
      </c>
      <c r="L361" s="16">
        <f>[1]武器表!$I361</f>
        <v>183</v>
      </c>
      <c r="M361" s="28">
        <v>0</v>
      </c>
      <c r="N361" s="28">
        <v>0</v>
      </c>
      <c r="O361" s="28">
        <v>0</v>
      </c>
      <c r="P361" s="28">
        <v>0</v>
      </c>
      <c r="Q361" s="16">
        <v>134</v>
      </c>
      <c r="R361" s="16">
        <v>36</v>
      </c>
      <c r="S361" s="16">
        <v>27</v>
      </c>
      <c r="T361" s="29">
        <v>0</v>
      </c>
      <c r="U361" s="20">
        <v>0.09</v>
      </c>
      <c r="V361" s="29">
        <v>0</v>
      </c>
      <c r="W361" s="20">
        <v>0.41333333333333333</v>
      </c>
      <c r="X361" s="28">
        <v>0</v>
      </c>
      <c r="Y361" s="28">
        <v>0</v>
      </c>
      <c r="Z361" s="28">
        <v>0</v>
      </c>
      <c r="AA361" s="28">
        <v>0</v>
      </c>
      <c r="AB361" s="28">
        <v>0</v>
      </c>
      <c r="AC361" s="28">
        <v>0</v>
      </c>
      <c r="AD361" s="29">
        <v>0</v>
      </c>
      <c r="AE361" s="29">
        <v>0</v>
      </c>
      <c r="AF361" s="29">
        <v>0</v>
      </c>
      <c r="AG361" s="29">
        <v>0</v>
      </c>
      <c r="AH361" s="20">
        <v>0.33066666666666666</v>
      </c>
      <c r="BM361" t="s">
        <v>2099</v>
      </c>
    </row>
    <row r="362" spans="2:65" ht="14.25" x14ac:dyDescent="0.2">
      <c r="B362" s="16">
        <v>360</v>
      </c>
      <c r="C362" s="16"/>
      <c r="D362" s="16" t="s">
        <v>603</v>
      </c>
      <c r="E362" s="16" t="str">
        <f t="shared" si="20"/>
        <v>s</v>
      </c>
      <c r="F362" s="16">
        <f t="shared" si="19"/>
        <v>6</v>
      </c>
      <c r="G362" s="19" t="s">
        <v>26</v>
      </c>
      <c r="H362" s="3" t="s">
        <v>38</v>
      </c>
      <c r="I362" s="3">
        <f t="shared" si="21"/>
        <v>12</v>
      </c>
      <c r="J362" s="16">
        <v>5</v>
      </c>
      <c r="K362" s="16">
        <v>8</v>
      </c>
      <c r="L362" s="16">
        <f>[1]武器表!$I362</f>
        <v>210</v>
      </c>
      <c r="M362" s="28">
        <v>0</v>
      </c>
      <c r="N362" s="28">
        <v>0</v>
      </c>
      <c r="O362" s="16">
        <v>65</v>
      </c>
      <c r="P362" s="28">
        <v>0</v>
      </c>
      <c r="Q362" s="16">
        <v>154</v>
      </c>
      <c r="R362" s="28">
        <v>0</v>
      </c>
      <c r="S362" s="28">
        <v>0</v>
      </c>
      <c r="T362" s="29">
        <v>0</v>
      </c>
      <c r="U362" s="29">
        <v>0</v>
      </c>
      <c r="V362" s="29">
        <v>0</v>
      </c>
      <c r="W362" s="20">
        <v>0.47333333333333338</v>
      </c>
      <c r="X362" s="28">
        <v>0</v>
      </c>
      <c r="Y362" s="28">
        <v>0</v>
      </c>
      <c r="Z362" s="28">
        <v>0</v>
      </c>
      <c r="AA362" s="28">
        <v>0</v>
      </c>
      <c r="AB362" s="28">
        <v>0</v>
      </c>
      <c r="AC362" s="28">
        <v>0</v>
      </c>
      <c r="AD362" s="20">
        <v>0.37866666666666671</v>
      </c>
      <c r="AE362" s="29">
        <v>0</v>
      </c>
      <c r="AF362" s="20">
        <v>0.37866666666666671</v>
      </c>
      <c r="AG362" s="20">
        <v>0.37866666666666671</v>
      </c>
      <c r="AH362" s="29">
        <v>0</v>
      </c>
      <c r="BM362" t="s">
        <v>2100</v>
      </c>
    </row>
    <row r="363" spans="2:65" ht="14.25" x14ac:dyDescent="0.2">
      <c r="B363" s="16">
        <v>361</v>
      </c>
      <c r="C363" s="16"/>
      <c r="D363" s="16" t="s">
        <v>604</v>
      </c>
      <c r="E363" s="16" t="str">
        <f t="shared" si="20"/>
        <v>a</v>
      </c>
      <c r="F363" s="16">
        <f t="shared" si="19"/>
        <v>2</v>
      </c>
      <c r="G363" s="19" t="s">
        <v>26</v>
      </c>
      <c r="H363" s="3" t="s">
        <v>38</v>
      </c>
      <c r="I363" s="3">
        <f t="shared" si="21"/>
        <v>12</v>
      </c>
      <c r="J363" s="16">
        <v>5</v>
      </c>
      <c r="K363" s="16">
        <v>1</v>
      </c>
      <c r="L363" s="16">
        <f>[1]武器表!$I363</f>
        <v>23</v>
      </c>
      <c r="M363" s="28">
        <v>0</v>
      </c>
      <c r="N363" s="28">
        <v>0</v>
      </c>
      <c r="O363" s="28">
        <v>0</v>
      </c>
      <c r="P363" s="28">
        <v>0</v>
      </c>
      <c r="Q363" s="28">
        <v>0</v>
      </c>
      <c r="R363" s="28">
        <v>0</v>
      </c>
      <c r="S363" s="16">
        <v>3</v>
      </c>
      <c r="T363" s="29">
        <v>0</v>
      </c>
      <c r="U363" s="29">
        <v>0</v>
      </c>
      <c r="V363" s="29">
        <v>0</v>
      </c>
      <c r="W363" s="20">
        <v>0.08</v>
      </c>
      <c r="X363" s="28">
        <v>0</v>
      </c>
      <c r="Y363" s="28">
        <v>0</v>
      </c>
      <c r="Z363" s="28">
        <v>0</v>
      </c>
      <c r="AA363" s="28">
        <v>0</v>
      </c>
      <c r="AB363" s="28">
        <v>0</v>
      </c>
      <c r="AC363" s="28">
        <v>0</v>
      </c>
      <c r="AD363" s="29">
        <v>0</v>
      </c>
      <c r="AE363" s="29">
        <v>0</v>
      </c>
      <c r="AF363" s="29">
        <v>0</v>
      </c>
      <c r="AG363" s="29">
        <v>0</v>
      </c>
      <c r="AH363" s="29">
        <v>0</v>
      </c>
      <c r="BM363" t="s">
        <v>2101</v>
      </c>
    </row>
    <row r="364" spans="2:65" ht="14.25" x14ac:dyDescent="0.2">
      <c r="B364" s="16">
        <v>362</v>
      </c>
      <c r="C364" s="16"/>
      <c r="D364" s="16" t="s">
        <v>605</v>
      </c>
      <c r="E364" s="16" t="str">
        <f t="shared" si="20"/>
        <v>a</v>
      </c>
      <c r="F364" s="16">
        <f t="shared" si="19"/>
        <v>2</v>
      </c>
      <c r="G364" s="19" t="s">
        <v>26</v>
      </c>
      <c r="H364" s="3" t="s">
        <v>38</v>
      </c>
      <c r="I364" s="3">
        <f t="shared" si="21"/>
        <v>12</v>
      </c>
      <c r="J364" s="16">
        <v>5</v>
      </c>
      <c r="K364" s="16">
        <v>2</v>
      </c>
      <c r="L364" s="16">
        <f>[1]武器表!$I364</f>
        <v>46</v>
      </c>
      <c r="M364" s="28">
        <v>0</v>
      </c>
      <c r="N364" s="28">
        <v>0</v>
      </c>
      <c r="O364" s="28">
        <v>0</v>
      </c>
      <c r="P364" s="28">
        <v>0</v>
      </c>
      <c r="Q364" s="28">
        <v>0</v>
      </c>
      <c r="R364" s="28">
        <v>0</v>
      </c>
      <c r="S364" s="16">
        <v>6</v>
      </c>
      <c r="T364" s="29">
        <v>0</v>
      </c>
      <c r="U364" s="29">
        <v>0</v>
      </c>
      <c r="V364" s="29">
        <v>0</v>
      </c>
      <c r="W364" s="20">
        <v>9.4E-2</v>
      </c>
      <c r="X364" s="28">
        <v>0</v>
      </c>
      <c r="Y364" s="28">
        <v>0</v>
      </c>
      <c r="Z364" s="28">
        <v>0</v>
      </c>
      <c r="AA364" s="28">
        <v>0</v>
      </c>
      <c r="AB364" s="28">
        <v>0</v>
      </c>
      <c r="AC364" s="28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BM364" t="s">
        <v>2102</v>
      </c>
    </row>
    <row r="365" spans="2:65" ht="14.25" x14ac:dyDescent="0.2">
      <c r="B365" s="16">
        <v>363</v>
      </c>
      <c r="C365" s="16"/>
      <c r="D365" s="16" t="s">
        <v>606</v>
      </c>
      <c r="E365" s="16" t="str">
        <f t="shared" si="20"/>
        <v>a</v>
      </c>
      <c r="F365" s="16">
        <f t="shared" si="19"/>
        <v>2</v>
      </c>
      <c r="G365" s="19" t="s">
        <v>26</v>
      </c>
      <c r="H365" s="3" t="s">
        <v>38</v>
      </c>
      <c r="I365" s="3">
        <f t="shared" si="21"/>
        <v>12</v>
      </c>
      <c r="J365" s="16">
        <v>5</v>
      </c>
      <c r="K365" s="16">
        <v>3</v>
      </c>
      <c r="L365" s="16">
        <f>[1]武器表!$I365</f>
        <v>70</v>
      </c>
      <c r="M365" s="28">
        <v>0</v>
      </c>
      <c r="N365" s="28">
        <v>0</v>
      </c>
      <c r="O365" s="16">
        <v>18</v>
      </c>
      <c r="P365" s="28">
        <v>0</v>
      </c>
      <c r="Q365" s="28">
        <v>0</v>
      </c>
      <c r="R365" s="28">
        <v>0</v>
      </c>
      <c r="S365" s="28">
        <v>0</v>
      </c>
      <c r="T365" s="29">
        <v>0</v>
      </c>
      <c r="U365" s="29">
        <v>0</v>
      </c>
      <c r="V365" s="29">
        <v>0</v>
      </c>
      <c r="W365" s="29">
        <v>0</v>
      </c>
      <c r="X365" s="28">
        <v>0</v>
      </c>
      <c r="Y365" s="28">
        <v>0</v>
      </c>
      <c r="Z365" s="28">
        <v>0</v>
      </c>
      <c r="AA365" s="28">
        <v>0</v>
      </c>
      <c r="AB365" s="28">
        <v>0</v>
      </c>
      <c r="AC365" s="28">
        <v>0</v>
      </c>
      <c r="AD365" s="20">
        <v>0.11253333333333333</v>
      </c>
      <c r="AE365" s="29">
        <v>0</v>
      </c>
      <c r="AF365" s="29">
        <v>0</v>
      </c>
      <c r="AG365" s="29">
        <v>0</v>
      </c>
      <c r="AH365" s="29">
        <v>0</v>
      </c>
      <c r="BM365" t="s">
        <v>2103</v>
      </c>
    </row>
    <row r="366" spans="2:65" ht="14.25" x14ac:dyDescent="0.2">
      <c r="B366" s="16">
        <v>364</v>
      </c>
      <c r="C366" s="16"/>
      <c r="D366" s="16" t="s">
        <v>607</v>
      </c>
      <c r="E366" s="16" t="str">
        <f t="shared" si="20"/>
        <v>a</v>
      </c>
      <c r="F366" s="16">
        <f t="shared" si="19"/>
        <v>3</v>
      </c>
      <c r="G366" s="19" t="s">
        <v>26</v>
      </c>
      <c r="H366" s="3" t="s">
        <v>38</v>
      </c>
      <c r="I366" s="3">
        <f t="shared" si="21"/>
        <v>12</v>
      </c>
      <c r="J366" s="16">
        <v>5</v>
      </c>
      <c r="K366" s="16">
        <v>4</v>
      </c>
      <c r="L366" s="16">
        <f>[1]武器表!$I366</f>
        <v>93</v>
      </c>
      <c r="M366" s="28">
        <v>0</v>
      </c>
      <c r="N366" s="28">
        <v>0</v>
      </c>
      <c r="O366" s="16">
        <v>24</v>
      </c>
      <c r="P366" s="28">
        <v>0</v>
      </c>
      <c r="Q366" s="28">
        <v>0</v>
      </c>
      <c r="R366" s="28">
        <v>0</v>
      </c>
      <c r="S366" s="28">
        <v>0</v>
      </c>
      <c r="T366" s="29">
        <v>0</v>
      </c>
      <c r="U366" s="29">
        <v>0</v>
      </c>
      <c r="V366" s="29">
        <v>0</v>
      </c>
      <c r="W366" s="20">
        <v>0.188</v>
      </c>
      <c r="X366" s="28">
        <v>0</v>
      </c>
      <c r="Y366" s="28">
        <v>0</v>
      </c>
      <c r="Z366" s="28">
        <v>0</v>
      </c>
      <c r="AA366" s="28">
        <v>0</v>
      </c>
      <c r="AB366" s="28">
        <v>0</v>
      </c>
      <c r="AC366" s="28">
        <v>0</v>
      </c>
      <c r="AD366" s="29">
        <v>0</v>
      </c>
      <c r="AE366" s="29">
        <v>0</v>
      </c>
      <c r="AF366" s="29">
        <v>0</v>
      </c>
      <c r="AG366" s="29">
        <v>0</v>
      </c>
      <c r="AH366" s="20">
        <v>0.15040000000000001</v>
      </c>
      <c r="BM366" t="s">
        <v>2104</v>
      </c>
    </row>
    <row r="367" spans="2:65" ht="14.25" x14ac:dyDescent="0.2">
      <c r="B367" s="16">
        <v>365</v>
      </c>
      <c r="C367" s="16"/>
      <c r="D367" s="16" t="s">
        <v>608</v>
      </c>
      <c r="E367" s="16" t="str">
        <f t="shared" si="20"/>
        <v>a</v>
      </c>
      <c r="F367" s="16">
        <f t="shared" si="19"/>
        <v>3</v>
      </c>
      <c r="G367" s="19" t="s">
        <v>26</v>
      </c>
      <c r="H367" s="3" t="s">
        <v>38</v>
      </c>
      <c r="I367" s="3">
        <f t="shared" si="21"/>
        <v>12</v>
      </c>
      <c r="J367" s="16">
        <v>5</v>
      </c>
      <c r="K367" s="16">
        <v>5</v>
      </c>
      <c r="L367" s="16">
        <f>[1]武器表!$I367</f>
        <v>116</v>
      </c>
      <c r="M367" s="28">
        <v>0</v>
      </c>
      <c r="N367" s="28">
        <v>0</v>
      </c>
      <c r="O367" s="28">
        <v>0</v>
      </c>
      <c r="P367" s="28">
        <v>0</v>
      </c>
      <c r="Q367" s="16">
        <v>72</v>
      </c>
      <c r="R367" s="28">
        <v>0</v>
      </c>
      <c r="S367" s="28">
        <v>0</v>
      </c>
      <c r="T367" s="29">
        <v>0</v>
      </c>
      <c r="U367" s="29">
        <v>0</v>
      </c>
      <c r="V367" s="29">
        <v>0</v>
      </c>
      <c r="W367" s="29">
        <v>0</v>
      </c>
      <c r="X367" s="28">
        <v>0</v>
      </c>
      <c r="Y367" s="28">
        <v>0</v>
      </c>
      <c r="Z367" s="28">
        <v>0</v>
      </c>
      <c r="AA367" s="28">
        <v>0</v>
      </c>
      <c r="AB367" s="16">
        <v>12</v>
      </c>
      <c r="AC367" s="28">
        <v>0</v>
      </c>
      <c r="AD367" s="29">
        <v>0</v>
      </c>
      <c r="AE367" s="20">
        <v>0.18613333333333335</v>
      </c>
      <c r="AF367" s="29">
        <v>0</v>
      </c>
      <c r="AG367" s="29">
        <v>0</v>
      </c>
      <c r="AH367" s="29">
        <v>0</v>
      </c>
      <c r="BM367" t="s">
        <v>2105</v>
      </c>
    </row>
    <row r="368" spans="2:65" ht="14.25" x14ac:dyDescent="0.2">
      <c r="B368" s="16">
        <v>366</v>
      </c>
      <c r="C368" s="16"/>
      <c r="D368" s="16" t="s">
        <v>609</v>
      </c>
      <c r="E368" s="16" t="str">
        <f t="shared" si="20"/>
        <v>a</v>
      </c>
      <c r="F368" s="16">
        <f t="shared" si="19"/>
        <v>3</v>
      </c>
      <c r="G368" s="19" t="s">
        <v>26</v>
      </c>
      <c r="H368" s="3" t="s">
        <v>38</v>
      </c>
      <c r="I368" s="3">
        <f t="shared" si="21"/>
        <v>12</v>
      </c>
      <c r="J368" s="16">
        <v>5</v>
      </c>
      <c r="K368" s="16">
        <v>6</v>
      </c>
      <c r="L368" s="16">
        <f>[1]武器表!$I368</f>
        <v>139</v>
      </c>
      <c r="M368" s="28">
        <v>0</v>
      </c>
      <c r="N368" s="28">
        <v>0</v>
      </c>
      <c r="O368" s="16">
        <v>36</v>
      </c>
      <c r="P368" s="28">
        <v>0</v>
      </c>
      <c r="Q368" s="16">
        <v>86</v>
      </c>
      <c r="R368" s="28">
        <v>0</v>
      </c>
      <c r="S368" s="28">
        <v>0</v>
      </c>
      <c r="T368" s="29">
        <v>0</v>
      </c>
      <c r="U368" s="29">
        <v>0</v>
      </c>
      <c r="V368" s="29">
        <v>0</v>
      </c>
      <c r="W368" s="29">
        <v>0</v>
      </c>
      <c r="X368" s="28">
        <v>0</v>
      </c>
      <c r="Y368" s="28">
        <v>0</v>
      </c>
      <c r="Z368" s="28">
        <v>0</v>
      </c>
      <c r="AA368" s="28">
        <v>0</v>
      </c>
      <c r="AB368" s="28">
        <v>0</v>
      </c>
      <c r="AC368" s="28">
        <v>0</v>
      </c>
      <c r="AD368" s="29">
        <v>0</v>
      </c>
      <c r="AE368" s="29">
        <v>0</v>
      </c>
      <c r="AF368" s="29">
        <v>0</v>
      </c>
      <c r="AG368" s="29">
        <v>0</v>
      </c>
      <c r="AH368" s="20">
        <v>0.22346666666666667</v>
      </c>
      <c r="BM368" t="s">
        <v>2106</v>
      </c>
    </row>
    <row r="369" spans="2:65" ht="14.25" x14ac:dyDescent="0.2">
      <c r="B369" s="16">
        <v>367</v>
      </c>
      <c r="C369" s="16"/>
      <c r="D369" s="16" t="s">
        <v>610</v>
      </c>
      <c r="E369" s="16" t="str">
        <f t="shared" si="20"/>
        <v>a</v>
      </c>
      <c r="F369" s="16">
        <f t="shared" si="19"/>
        <v>4</v>
      </c>
      <c r="G369" s="19" t="s">
        <v>26</v>
      </c>
      <c r="H369" s="3" t="s">
        <v>38</v>
      </c>
      <c r="I369" s="3">
        <f t="shared" si="21"/>
        <v>12</v>
      </c>
      <c r="J369" s="16">
        <v>5</v>
      </c>
      <c r="K369" s="16">
        <v>7</v>
      </c>
      <c r="L369" s="16">
        <f>[1]武器表!$I369</f>
        <v>162</v>
      </c>
      <c r="M369" s="28">
        <v>0</v>
      </c>
      <c r="N369" s="28">
        <v>0</v>
      </c>
      <c r="O369" s="28">
        <v>0</v>
      </c>
      <c r="P369" s="28">
        <v>0</v>
      </c>
      <c r="Q369" s="28">
        <v>0</v>
      </c>
      <c r="R369" s="28">
        <v>0</v>
      </c>
      <c r="S369" s="28">
        <v>0</v>
      </c>
      <c r="T369" s="29">
        <v>0</v>
      </c>
      <c r="U369" s="20">
        <v>6.7500000000000004E-2</v>
      </c>
      <c r="V369" s="29">
        <v>0</v>
      </c>
      <c r="W369" s="20">
        <v>0.32600000000000001</v>
      </c>
      <c r="X369" s="28">
        <v>0</v>
      </c>
      <c r="Y369" s="28">
        <v>0</v>
      </c>
      <c r="Z369" s="28">
        <v>0</v>
      </c>
      <c r="AA369" s="16">
        <v>14</v>
      </c>
      <c r="AB369" s="28">
        <v>0</v>
      </c>
      <c r="AC369" s="28">
        <v>0</v>
      </c>
      <c r="AD369" s="20">
        <v>0.26080000000000003</v>
      </c>
      <c r="AE369" s="29">
        <v>0</v>
      </c>
      <c r="AF369" s="29">
        <v>0</v>
      </c>
      <c r="AG369" s="29">
        <v>0</v>
      </c>
      <c r="AH369" s="29">
        <v>0</v>
      </c>
      <c r="BM369" t="s">
        <v>2107</v>
      </c>
    </row>
    <row r="370" spans="2:65" ht="14.25" x14ac:dyDescent="0.2">
      <c r="B370" s="16">
        <v>368</v>
      </c>
      <c r="C370" s="16"/>
      <c r="D370" s="16" t="s">
        <v>611</v>
      </c>
      <c r="E370" s="16" t="str">
        <f t="shared" si="20"/>
        <v>a</v>
      </c>
      <c r="F370" s="16">
        <f t="shared" si="19"/>
        <v>4</v>
      </c>
      <c r="G370" s="19" t="s">
        <v>26</v>
      </c>
      <c r="H370" s="3" t="s">
        <v>38</v>
      </c>
      <c r="I370" s="3">
        <f t="shared" si="21"/>
        <v>12</v>
      </c>
      <c r="J370" s="16">
        <v>5</v>
      </c>
      <c r="K370" s="16">
        <v>8</v>
      </c>
      <c r="L370" s="16">
        <f>[1]武器表!$I370</f>
        <v>185</v>
      </c>
      <c r="M370" s="28">
        <v>0</v>
      </c>
      <c r="N370" s="28">
        <v>0</v>
      </c>
      <c r="O370" s="16">
        <v>48</v>
      </c>
      <c r="P370" s="28">
        <v>0</v>
      </c>
      <c r="Q370" s="16">
        <v>115</v>
      </c>
      <c r="R370" s="16">
        <v>31</v>
      </c>
      <c r="S370" s="28">
        <v>0</v>
      </c>
      <c r="T370" s="29">
        <v>0</v>
      </c>
      <c r="U370" s="29">
        <v>0</v>
      </c>
      <c r="V370" s="29">
        <v>0</v>
      </c>
      <c r="W370" s="20">
        <v>0.37266666666666665</v>
      </c>
      <c r="X370" s="28">
        <v>0</v>
      </c>
      <c r="Y370" s="28">
        <v>0</v>
      </c>
      <c r="Z370" s="28">
        <v>0</v>
      </c>
      <c r="AA370" s="28">
        <v>0</v>
      </c>
      <c r="AB370" s="28">
        <v>0</v>
      </c>
      <c r="AC370" s="28">
        <v>0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BM370" t="s">
        <v>2108</v>
      </c>
    </row>
    <row r="371" spans="2:65" ht="14.25" x14ac:dyDescent="0.2">
      <c r="B371" s="16">
        <v>369</v>
      </c>
      <c r="C371" s="16"/>
      <c r="D371" s="16" t="s">
        <v>612</v>
      </c>
      <c r="E371" s="16" t="str">
        <f t="shared" si="20"/>
        <v>b</v>
      </c>
      <c r="F371" s="16">
        <f t="shared" si="19"/>
        <v>1</v>
      </c>
      <c r="G371" s="19" t="s">
        <v>26</v>
      </c>
      <c r="H371" s="3" t="s">
        <v>38</v>
      </c>
      <c r="I371" s="3">
        <f t="shared" si="21"/>
        <v>12</v>
      </c>
      <c r="J371" s="16">
        <v>5</v>
      </c>
      <c r="K371" s="16">
        <v>1</v>
      </c>
      <c r="L371" s="16">
        <f>[1]武器表!$I371</f>
        <v>25</v>
      </c>
      <c r="M371" s="28">
        <v>0</v>
      </c>
      <c r="N371" s="28">
        <v>0</v>
      </c>
      <c r="O371" s="28">
        <v>0</v>
      </c>
      <c r="P371" s="28">
        <v>0</v>
      </c>
      <c r="Q371" s="16">
        <v>6</v>
      </c>
      <c r="R371" s="28">
        <v>0</v>
      </c>
      <c r="S371" s="28">
        <v>0</v>
      </c>
      <c r="T371" s="29">
        <v>0</v>
      </c>
      <c r="U371" s="29">
        <v>0</v>
      </c>
      <c r="V371" s="29">
        <v>0</v>
      </c>
      <c r="W371" s="29">
        <v>0</v>
      </c>
      <c r="X371" s="28">
        <v>0</v>
      </c>
      <c r="Y371" s="28">
        <v>0</v>
      </c>
      <c r="Z371" s="28">
        <v>0</v>
      </c>
      <c r="AA371" s="28">
        <v>0</v>
      </c>
      <c r="AB371" s="28">
        <v>0</v>
      </c>
      <c r="AC371" s="28">
        <v>0</v>
      </c>
      <c r="AD371" s="29">
        <v>0</v>
      </c>
      <c r="AE371" s="29">
        <v>0</v>
      </c>
      <c r="AF371" s="29">
        <v>0</v>
      </c>
      <c r="AG371" s="29">
        <v>0</v>
      </c>
      <c r="AH371" s="29">
        <v>0</v>
      </c>
      <c r="BM371" t="s">
        <v>2109</v>
      </c>
    </row>
    <row r="372" spans="2:65" ht="14.25" x14ac:dyDescent="0.2">
      <c r="B372" s="16">
        <v>370</v>
      </c>
      <c r="C372" s="16"/>
      <c r="D372" s="16" t="s">
        <v>613</v>
      </c>
      <c r="E372" s="16" t="str">
        <f t="shared" si="20"/>
        <v>b</v>
      </c>
      <c r="F372" s="16">
        <f t="shared" si="19"/>
        <v>1</v>
      </c>
      <c r="G372" s="19" t="s">
        <v>26</v>
      </c>
      <c r="H372" s="3" t="s">
        <v>38</v>
      </c>
      <c r="I372" s="3">
        <f t="shared" si="21"/>
        <v>12</v>
      </c>
      <c r="J372" s="16">
        <v>5</v>
      </c>
      <c r="K372" s="16">
        <v>2</v>
      </c>
      <c r="L372" s="16">
        <f>[1]武器表!$I372</f>
        <v>50</v>
      </c>
      <c r="M372" s="28">
        <v>0</v>
      </c>
      <c r="N372" s="28">
        <v>0</v>
      </c>
      <c r="O372" s="28">
        <v>0</v>
      </c>
      <c r="P372" s="28">
        <v>0</v>
      </c>
      <c r="Q372" s="28">
        <v>0</v>
      </c>
      <c r="R372" s="16">
        <v>3</v>
      </c>
      <c r="S372" s="28">
        <v>0</v>
      </c>
      <c r="T372" s="29">
        <v>0</v>
      </c>
      <c r="U372" s="29">
        <v>0</v>
      </c>
      <c r="V372" s="29">
        <v>0</v>
      </c>
      <c r="W372" s="29">
        <v>0</v>
      </c>
      <c r="X372" s="28">
        <v>0</v>
      </c>
      <c r="Y372" s="28">
        <v>0</v>
      </c>
      <c r="Z372" s="28">
        <v>0</v>
      </c>
      <c r="AA372" s="28">
        <v>0</v>
      </c>
      <c r="AB372" s="28">
        <v>0</v>
      </c>
      <c r="AC372" s="28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BM372" t="s">
        <v>2110</v>
      </c>
    </row>
    <row r="373" spans="2:65" ht="14.25" x14ac:dyDescent="0.2">
      <c r="B373" s="16">
        <v>371</v>
      </c>
      <c r="C373" s="16"/>
      <c r="D373" s="16" t="s">
        <v>614</v>
      </c>
      <c r="E373" s="16" t="str">
        <f t="shared" si="20"/>
        <v>b</v>
      </c>
      <c r="F373" s="16">
        <f t="shared" si="19"/>
        <v>1</v>
      </c>
      <c r="G373" s="19" t="s">
        <v>26</v>
      </c>
      <c r="H373" s="3" t="s">
        <v>38</v>
      </c>
      <c r="I373" s="3">
        <f t="shared" si="21"/>
        <v>12</v>
      </c>
      <c r="J373" s="16">
        <v>5</v>
      </c>
      <c r="K373" s="16">
        <v>3</v>
      </c>
      <c r="L373" s="16">
        <f>[1]武器表!$I373</f>
        <v>76</v>
      </c>
      <c r="M373" s="28">
        <v>0</v>
      </c>
      <c r="N373" s="28">
        <v>0</v>
      </c>
      <c r="O373" s="16">
        <v>8</v>
      </c>
      <c r="P373" s="28">
        <v>0</v>
      </c>
      <c r="Q373" s="28">
        <v>0</v>
      </c>
      <c r="R373" s="28">
        <v>0</v>
      </c>
      <c r="S373" s="28">
        <v>0</v>
      </c>
      <c r="T373" s="29">
        <v>0</v>
      </c>
      <c r="U373" s="29">
        <v>0</v>
      </c>
      <c r="V373" s="29">
        <v>0</v>
      </c>
      <c r="W373" s="29">
        <v>0</v>
      </c>
      <c r="X373" s="28">
        <v>0</v>
      </c>
      <c r="Y373" s="28">
        <v>0</v>
      </c>
      <c r="Z373" s="28">
        <v>0</v>
      </c>
      <c r="AA373" s="28">
        <v>0</v>
      </c>
      <c r="AB373" s="28">
        <v>0</v>
      </c>
      <c r="AC373" s="28">
        <v>0</v>
      </c>
      <c r="AD373" s="29">
        <v>0</v>
      </c>
      <c r="AE373" s="29">
        <v>0</v>
      </c>
      <c r="AF373" s="29">
        <v>0</v>
      </c>
      <c r="AG373" s="29">
        <v>0</v>
      </c>
      <c r="AH373" s="29">
        <v>0</v>
      </c>
      <c r="BM373" t="s">
        <v>2111</v>
      </c>
    </row>
    <row r="374" spans="2:65" ht="14.25" x14ac:dyDescent="0.2">
      <c r="B374" s="16">
        <v>372</v>
      </c>
      <c r="C374" s="16"/>
      <c r="D374" s="16" t="s">
        <v>615</v>
      </c>
      <c r="E374" s="16" t="str">
        <f t="shared" si="20"/>
        <v>b</v>
      </c>
      <c r="F374" s="16">
        <f t="shared" si="19"/>
        <v>1</v>
      </c>
      <c r="G374" s="19" t="s">
        <v>26</v>
      </c>
      <c r="H374" s="3" t="s">
        <v>38</v>
      </c>
      <c r="I374" s="3">
        <f t="shared" si="21"/>
        <v>12</v>
      </c>
      <c r="J374" s="16">
        <v>5</v>
      </c>
      <c r="K374" s="16">
        <v>4</v>
      </c>
      <c r="L374" s="16">
        <f>[1]武器表!$I374</f>
        <v>101</v>
      </c>
      <c r="M374" s="28">
        <v>0</v>
      </c>
      <c r="N374" s="28">
        <v>0</v>
      </c>
      <c r="O374" s="28">
        <v>0</v>
      </c>
      <c r="P374" s="28">
        <v>0</v>
      </c>
      <c r="Q374" s="28">
        <v>0</v>
      </c>
      <c r="R374" s="28">
        <v>0</v>
      </c>
      <c r="S374" s="28">
        <v>0</v>
      </c>
      <c r="T374" s="29">
        <v>0</v>
      </c>
      <c r="U374" s="29">
        <v>0</v>
      </c>
      <c r="V374" s="29">
        <v>0</v>
      </c>
      <c r="W374" s="29">
        <v>0</v>
      </c>
      <c r="X374" s="28">
        <v>0</v>
      </c>
      <c r="Y374" s="28">
        <v>0</v>
      </c>
      <c r="Z374" s="28">
        <v>0</v>
      </c>
      <c r="AA374" s="28">
        <v>0</v>
      </c>
      <c r="AB374" s="28">
        <v>0</v>
      </c>
      <c r="AC374" s="28">
        <v>0</v>
      </c>
      <c r="AD374" s="20">
        <v>9.5466666666666672E-2</v>
      </c>
      <c r="AE374" s="29">
        <v>0</v>
      </c>
      <c r="AF374" s="29">
        <v>0</v>
      </c>
      <c r="AG374" s="29">
        <v>0</v>
      </c>
      <c r="AH374" s="29">
        <v>0</v>
      </c>
      <c r="BM374" t="s">
        <v>2112</v>
      </c>
    </row>
    <row r="375" spans="2:65" ht="14.25" x14ac:dyDescent="0.2">
      <c r="B375" s="16">
        <v>373</v>
      </c>
      <c r="C375" s="16"/>
      <c r="D375" s="16" t="s">
        <v>616</v>
      </c>
      <c r="E375" s="16" t="str">
        <f t="shared" si="20"/>
        <v>b</v>
      </c>
      <c r="F375" s="16">
        <f t="shared" si="19"/>
        <v>2</v>
      </c>
      <c r="G375" s="19" t="s">
        <v>26</v>
      </c>
      <c r="H375" s="3" t="s">
        <v>38</v>
      </c>
      <c r="I375" s="3">
        <f t="shared" si="21"/>
        <v>12</v>
      </c>
      <c r="J375" s="16">
        <v>5</v>
      </c>
      <c r="K375" s="16">
        <v>5</v>
      </c>
      <c r="L375" s="16">
        <f>[1]武器表!$I375</f>
        <v>126</v>
      </c>
      <c r="M375" s="28">
        <v>0</v>
      </c>
      <c r="N375" s="28">
        <v>0</v>
      </c>
      <c r="O375" s="28">
        <v>0</v>
      </c>
      <c r="P375" s="28">
        <v>0</v>
      </c>
      <c r="Q375" s="16">
        <v>30</v>
      </c>
      <c r="R375" s="28">
        <v>0</v>
      </c>
      <c r="S375" s="28">
        <v>0</v>
      </c>
      <c r="T375" s="29">
        <v>0</v>
      </c>
      <c r="U375" s="20">
        <v>0.02</v>
      </c>
      <c r="V375" s="29">
        <v>0</v>
      </c>
      <c r="W375" s="29">
        <v>0</v>
      </c>
      <c r="X375" s="28">
        <v>0</v>
      </c>
      <c r="Y375" s="28">
        <v>0</v>
      </c>
      <c r="Z375" s="28">
        <v>0</v>
      </c>
      <c r="AA375" s="28">
        <v>0</v>
      </c>
      <c r="AB375" s="28">
        <v>0</v>
      </c>
      <c r="AC375" s="28">
        <v>0</v>
      </c>
      <c r="AD375" s="29">
        <v>0</v>
      </c>
      <c r="AE375" s="29">
        <v>0</v>
      </c>
      <c r="AF375" s="29">
        <v>0</v>
      </c>
      <c r="AG375" s="29">
        <v>0</v>
      </c>
      <c r="AH375" s="29">
        <v>0</v>
      </c>
      <c r="BM375" t="s">
        <v>2113</v>
      </c>
    </row>
    <row r="376" spans="2:65" ht="14.25" x14ac:dyDescent="0.2">
      <c r="B376" s="16">
        <v>374</v>
      </c>
      <c r="C376" s="16"/>
      <c r="D376" s="16" t="s">
        <v>617</v>
      </c>
      <c r="E376" s="16" t="str">
        <f t="shared" si="20"/>
        <v>b</v>
      </c>
      <c r="F376" s="16">
        <f t="shared" si="19"/>
        <v>2</v>
      </c>
      <c r="G376" s="19" t="s">
        <v>26</v>
      </c>
      <c r="H376" s="3" t="s">
        <v>38</v>
      </c>
      <c r="I376" s="3">
        <f t="shared" si="21"/>
        <v>12</v>
      </c>
      <c r="J376" s="16">
        <v>5</v>
      </c>
      <c r="K376" s="16">
        <v>6</v>
      </c>
      <c r="L376" s="16">
        <f>[1]武器表!$I376</f>
        <v>151</v>
      </c>
      <c r="M376" s="28">
        <v>0</v>
      </c>
      <c r="N376" s="28">
        <v>0</v>
      </c>
      <c r="O376" s="16">
        <v>15</v>
      </c>
      <c r="P376" s="28">
        <v>0</v>
      </c>
      <c r="Q376" s="28">
        <v>0</v>
      </c>
      <c r="R376" s="28">
        <v>0</v>
      </c>
      <c r="S376" s="28">
        <v>0</v>
      </c>
      <c r="T376" s="29">
        <v>0</v>
      </c>
      <c r="U376" s="29">
        <v>0</v>
      </c>
      <c r="V376" s="29">
        <v>0</v>
      </c>
      <c r="W376" s="20">
        <v>0.17800000000000002</v>
      </c>
      <c r="X376" s="28">
        <v>0</v>
      </c>
      <c r="Y376" s="28">
        <v>0</v>
      </c>
      <c r="Z376" s="28">
        <v>0</v>
      </c>
      <c r="AA376" s="28">
        <v>0</v>
      </c>
      <c r="AB376" s="28">
        <v>0</v>
      </c>
      <c r="AC376" s="28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BM376" t="s">
        <v>2114</v>
      </c>
    </row>
    <row r="377" spans="2:65" ht="14.25" x14ac:dyDescent="0.2">
      <c r="B377" s="16">
        <v>375</v>
      </c>
      <c r="C377" s="16"/>
      <c r="D377" s="16" t="s">
        <v>618</v>
      </c>
      <c r="E377" s="16" t="str">
        <f t="shared" si="20"/>
        <v>b</v>
      </c>
      <c r="F377" s="16">
        <f t="shared" si="19"/>
        <v>2</v>
      </c>
      <c r="G377" s="19" t="s">
        <v>26</v>
      </c>
      <c r="H377" s="3" t="s">
        <v>38</v>
      </c>
      <c r="I377" s="3">
        <f t="shared" si="21"/>
        <v>12</v>
      </c>
      <c r="J377" s="16">
        <v>5</v>
      </c>
      <c r="K377" s="16">
        <v>7</v>
      </c>
      <c r="L377" s="16">
        <f>[1]武器表!$I377</f>
        <v>176</v>
      </c>
      <c r="M377" s="28">
        <v>0</v>
      </c>
      <c r="N377" s="28">
        <v>0</v>
      </c>
      <c r="O377" s="28">
        <v>0</v>
      </c>
      <c r="P377" s="28">
        <v>0</v>
      </c>
      <c r="Q377" s="28">
        <v>0</v>
      </c>
      <c r="R377" s="28">
        <v>0</v>
      </c>
      <c r="S377" s="28">
        <v>0</v>
      </c>
      <c r="T377" s="29">
        <v>0</v>
      </c>
      <c r="U377" s="20">
        <v>2.75E-2</v>
      </c>
      <c r="V377" s="29">
        <v>0</v>
      </c>
      <c r="W377" s="29">
        <v>0</v>
      </c>
      <c r="X377" s="28">
        <v>0</v>
      </c>
      <c r="Y377" s="28">
        <v>0</v>
      </c>
      <c r="Z377" s="28">
        <v>0</v>
      </c>
      <c r="AA377" s="28">
        <v>0</v>
      </c>
      <c r="AB377" s="28">
        <v>0</v>
      </c>
      <c r="AC377" s="16">
        <v>8</v>
      </c>
      <c r="AD377" s="29">
        <v>0</v>
      </c>
      <c r="AE377" s="29">
        <v>0</v>
      </c>
      <c r="AF377" s="29">
        <v>0</v>
      </c>
      <c r="AG377" s="29">
        <v>0</v>
      </c>
      <c r="AH377" s="29">
        <v>0</v>
      </c>
      <c r="BM377" t="s">
        <v>2115</v>
      </c>
    </row>
    <row r="378" spans="2:65" ht="14.25" x14ac:dyDescent="0.2">
      <c r="B378" s="16">
        <v>376</v>
      </c>
      <c r="C378" s="16"/>
      <c r="D378" s="16" t="s">
        <v>619</v>
      </c>
      <c r="E378" s="16" t="str">
        <f t="shared" si="20"/>
        <v>b</v>
      </c>
      <c r="F378" s="16">
        <f t="shared" si="19"/>
        <v>2</v>
      </c>
      <c r="G378" s="19" t="s">
        <v>26</v>
      </c>
      <c r="H378" s="3" t="s">
        <v>38</v>
      </c>
      <c r="I378" s="3">
        <f t="shared" si="21"/>
        <v>12</v>
      </c>
      <c r="J378" s="16">
        <v>5</v>
      </c>
      <c r="K378" s="16">
        <v>8</v>
      </c>
      <c r="L378" s="16">
        <f>[1]武器表!$I378</f>
        <v>202</v>
      </c>
      <c r="M378" s="28">
        <v>0</v>
      </c>
      <c r="N378" s="28">
        <v>0</v>
      </c>
      <c r="O378" s="28">
        <v>0</v>
      </c>
      <c r="P378" s="28">
        <v>0</v>
      </c>
      <c r="Q378" s="28">
        <v>0</v>
      </c>
      <c r="R378" s="16">
        <v>13</v>
      </c>
      <c r="S378" s="28">
        <v>0</v>
      </c>
      <c r="T378" s="29">
        <v>0</v>
      </c>
      <c r="U378" s="29">
        <v>0</v>
      </c>
      <c r="V378" s="29">
        <v>0</v>
      </c>
      <c r="W378" s="29">
        <v>0</v>
      </c>
      <c r="X378" s="28">
        <v>0</v>
      </c>
      <c r="Y378" s="28">
        <v>0</v>
      </c>
      <c r="Z378" s="28">
        <v>0</v>
      </c>
      <c r="AA378" s="28">
        <v>0</v>
      </c>
      <c r="AB378" s="28">
        <v>0</v>
      </c>
      <c r="AC378" s="28">
        <v>0</v>
      </c>
      <c r="AD378" s="29">
        <v>0</v>
      </c>
      <c r="AE378" s="29">
        <v>0</v>
      </c>
      <c r="AF378" s="29">
        <v>0</v>
      </c>
      <c r="AG378" s="20">
        <v>0.19093333333333334</v>
      </c>
      <c r="AH378" s="29">
        <v>0</v>
      </c>
      <c r="BM378" t="s">
        <v>2116</v>
      </c>
    </row>
    <row r="379" spans="2:65" ht="14.25" x14ac:dyDescent="0.2">
      <c r="B379" s="16">
        <v>377</v>
      </c>
      <c r="C379" s="16"/>
      <c r="D379" s="16" t="s">
        <v>620</v>
      </c>
      <c r="E379" s="16" t="str">
        <f t="shared" si="20"/>
        <v>c</v>
      </c>
      <c r="F379" s="16">
        <f t="shared" si="19"/>
        <v>1</v>
      </c>
      <c r="G379" s="19" t="s">
        <v>26</v>
      </c>
      <c r="H379" s="3" t="s">
        <v>38</v>
      </c>
      <c r="I379" s="3">
        <f t="shared" si="21"/>
        <v>12</v>
      </c>
      <c r="J379" s="16">
        <v>5</v>
      </c>
      <c r="K379" s="16">
        <v>1</v>
      </c>
      <c r="L379" s="16">
        <f>[1]武器表!$I379</f>
        <v>29</v>
      </c>
      <c r="M379" s="28">
        <v>0</v>
      </c>
      <c r="N379" s="28">
        <v>0</v>
      </c>
      <c r="O379" s="28">
        <v>0</v>
      </c>
      <c r="P379" s="28">
        <v>0</v>
      </c>
      <c r="Q379" s="28">
        <v>0</v>
      </c>
      <c r="R379" s="28">
        <v>0</v>
      </c>
      <c r="S379" s="28">
        <v>0</v>
      </c>
      <c r="T379" s="29">
        <v>0</v>
      </c>
      <c r="U379" s="29">
        <v>0</v>
      </c>
      <c r="V379" s="29">
        <v>0</v>
      </c>
      <c r="W379" s="29">
        <v>0</v>
      </c>
      <c r="X379" s="28">
        <v>0</v>
      </c>
      <c r="Y379" s="28">
        <v>0</v>
      </c>
      <c r="Z379" s="28">
        <v>0</v>
      </c>
      <c r="AA379" s="16">
        <v>0</v>
      </c>
      <c r="AB379" s="28">
        <v>0</v>
      </c>
      <c r="AC379" s="28">
        <v>0</v>
      </c>
      <c r="AD379" s="29">
        <v>0</v>
      </c>
      <c r="AE379" s="29">
        <v>0</v>
      </c>
      <c r="AF379" s="29">
        <v>0</v>
      </c>
      <c r="AG379" s="29">
        <v>0</v>
      </c>
      <c r="AH379" s="29">
        <v>0</v>
      </c>
      <c r="BM379" t="s">
        <v>2117</v>
      </c>
    </row>
    <row r="380" spans="2:65" ht="14.25" x14ac:dyDescent="0.2">
      <c r="B380" s="16">
        <v>378</v>
      </c>
      <c r="C380" s="16"/>
      <c r="D380" s="16" t="s">
        <v>621</v>
      </c>
      <c r="E380" s="16" t="str">
        <f t="shared" si="20"/>
        <v>c</v>
      </c>
      <c r="F380" s="16">
        <f t="shared" si="19"/>
        <v>1</v>
      </c>
      <c r="G380" s="19" t="s">
        <v>26</v>
      </c>
      <c r="H380" s="3" t="s">
        <v>38</v>
      </c>
      <c r="I380" s="3">
        <f t="shared" si="21"/>
        <v>12</v>
      </c>
      <c r="J380" s="16">
        <v>5</v>
      </c>
      <c r="K380" s="16">
        <v>2</v>
      </c>
      <c r="L380" s="16">
        <f>[1]武器表!$I380</f>
        <v>57</v>
      </c>
      <c r="M380" s="28">
        <v>0</v>
      </c>
      <c r="N380" s="28">
        <v>0</v>
      </c>
      <c r="O380" s="28">
        <v>0</v>
      </c>
      <c r="P380" s="28">
        <v>0</v>
      </c>
      <c r="Q380" s="28">
        <v>0</v>
      </c>
      <c r="R380" s="28">
        <v>0</v>
      </c>
      <c r="S380" s="28">
        <v>0</v>
      </c>
      <c r="T380" s="29">
        <v>0</v>
      </c>
      <c r="U380" s="29">
        <v>0</v>
      </c>
      <c r="V380" s="20">
        <v>0</v>
      </c>
      <c r="W380" s="29">
        <v>0</v>
      </c>
      <c r="X380" s="28">
        <v>0</v>
      </c>
      <c r="Y380" s="28">
        <v>0</v>
      </c>
      <c r="Z380" s="28">
        <v>0</v>
      </c>
      <c r="AA380" s="28">
        <v>0</v>
      </c>
      <c r="AB380" s="28">
        <v>0</v>
      </c>
      <c r="AC380" s="28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BM380" t="s">
        <v>2118</v>
      </c>
    </row>
    <row r="381" spans="2:65" ht="14.25" x14ac:dyDescent="0.2">
      <c r="B381" s="16">
        <v>379</v>
      </c>
      <c r="C381" s="16"/>
      <c r="D381" s="16" t="s">
        <v>622</v>
      </c>
      <c r="E381" s="16" t="str">
        <f t="shared" si="20"/>
        <v>c</v>
      </c>
      <c r="F381" s="16">
        <f t="shared" si="19"/>
        <v>1</v>
      </c>
      <c r="G381" s="19" t="s">
        <v>26</v>
      </c>
      <c r="H381" s="3" t="s">
        <v>38</v>
      </c>
      <c r="I381" s="3">
        <f t="shared" si="21"/>
        <v>12</v>
      </c>
      <c r="J381" s="16">
        <v>5</v>
      </c>
      <c r="K381" s="16">
        <v>3</v>
      </c>
      <c r="L381" s="16">
        <f>[1]武器表!$I381</f>
        <v>86</v>
      </c>
      <c r="M381" s="28">
        <v>0</v>
      </c>
      <c r="N381" s="28">
        <v>0</v>
      </c>
      <c r="O381" s="28">
        <v>0</v>
      </c>
      <c r="P381" s="28">
        <v>0</v>
      </c>
      <c r="Q381" s="28">
        <v>0</v>
      </c>
      <c r="R381" s="28">
        <v>0</v>
      </c>
      <c r="S381" s="28">
        <v>0</v>
      </c>
      <c r="T381" s="29">
        <v>0</v>
      </c>
      <c r="U381" s="29">
        <v>0</v>
      </c>
      <c r="V381" s="29">
        <v>0</v>
      </c>
      <c r="W381" s="29">
        <v>0</v>
      </c>
      <c r="X381" s="28">
        <v>0</v>
      </c>
      <c r="Y381" s="28">
        <v>0</v>
      </c>
      <c r="Z381" s="28">
        <v>0</v>
      </c>
      <c r="AA381" s="28">
        <v>0</v>
      </c>
      <c r="AB381" s="28">
        <v>0</v>
      </c>
      <c r="AC381" s="28">
        <v>0</v>
      </c>
      <c r="AD381" s="29">
        <v>0</v>
      </c>
      <c r="AE381" s="29">
        <v>0</v>
      </c>
      <c r="AF381" s="29">
        <v>0</v>
      </c>
      <c r="AG381" s="29">
        <v>0</v>
      </c>
      <c r="AH381" s="20">
        <v>0</v>
      </c>
      <c r="BM381" t="s">
        <v>2000</v>
      </c>
    </row>
    <row r="382" spans="2:65" ht="14.25" x14ac:dyDescent="0.2">
      <c r="B382" s="16">
        <v>380</v>
      </c>
      <c r="C382" s="16"/>
      <c r="D382" s="16" t="s">
        <v>623</v>
      </c>
      <c r="E382" s="16" t="str">
        <f t="shared" si="20"/>
        <v>c</v>
      </c>
      <c r="F382" s="16">
        <f t="shared" si="19"/>
        <v>1</v>
      </c>
      <c r="G382" s="19" t="s">
        <v>26</v>
      </c>
      <c r="H382" s="3" t="s">
        <v>38</v>
      </c>
      <c r="I382" s="3">
        <f t="shared" si="21"/>
        <v>12</v>
      </c>
      <c r="J382" s="16">
        <v>5</v>
      </c>
      <c r="K382" s="16">
        <v>4</v>
      </c>
      <c r="L382" s="16">
        <f>[1]武器表!$I382</f>
        <v>115</v>
      </c>
      <c r="M382" s="28">
        <v>0</v>
      </c>
      <c r="N382" s="28">
        <v>0</v>
      </c>
      <c r="O382" s="16">
        <v>0</v>
      </c>
      <c r="P382" s="28">
        <v>0</v>
      </c>
      <c r="Q382" s="28">
        <v>0</v>
      </c>
      <c r="R382" s="28">
        <v>0</v>
      </c>
      <c r="S382" s="28">
        <v>0</v>
      </c>
      <c r="T382" s="29">
        <v>0</v>
      </c>
      <c r="U382" s="29">
        <v>0</v>
      </c>
      <c r="V382" s="29">
        <v>0</v>
      </c>
      <c r="W382" s="29">
        <v>0</v>
      </c>
      <c r="X382" s="28">
        <v>0</v>
      </c>
      <c r="Y382" s="28">
        <v>0</v>
      </c>
      <c r="Z382" s="28">
        <v>0</v>
      </c>
      <c r="AA382" s="28">
        <v>0</v>
      </c>
      <c r="AB382" s="28">
        <v>0</v>
      </c>
      <c r="AC382" s="28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BM382" t="s">
        <v>1940</v>
      </c>
    </row>
    <row r="383" spans="2:65" ht="14.25" x14ac:dyDescent="0.2">
      <c r="B383" s="16">
        <v>381</v>
      </c>
      <c r="C383" s="16"/>
      <c r="D383" s="16" t="s">
        <v>624</v>
      </c>
      <c r="E383" s="16" t="str">
        <f t="shared" si="20"/>
        <v>c</v>
      </c>
      <c r="F383" s="16">
        <f t="shared" si="19"/>
        <v>1</v>
      </c>
      <c r="G383" s="19" t="s">
        <v>26</v>
      </c>
      <c r="H383" s="3" t="s">
        <v>38</v>
      </c>
      <c r="I383" s="3">
        <f t="shared" si="21"/>
        <v>12</v>
      </c>
      <c r="J383" s="16">
        <v>5</v>
      </c>
      <c r="K383" s="16">
        <v>5</v>
      </c>
      <c r="L383" s="16">
        <f>[1]武器表!$I383</f>
        <v>144</v>
      </c>
      <c r="M383" s="28">
        <v>0</v>
      </c>
      <c r="N383" s="28">
        <v>0</v>
      </c>
      <c r="O383" s="28">
        <v>0</v>
      </c>
      <c r="P383" s="28">
        <v>0</v>
      </c>
      <c r="Q383" s="28">
        <v>0</v>
      </c>
      <c r="R383" s="28">
        <v>0</v>
      </c>
      <c r="S383" s="28">
        <v>0</v>
      </c>
      <c r="T383" s="29">
        <v>0</v>
      </c>
      <c r="U383" s="29">
        <v>0</v>
      </c>
      <c r="V383" s="29">
        <v>0</v>
      </c>
      <c r="W383" s="20">
        <v>0</v>
      </c>
      <c r="X383" s="28">
        <v>0</v>
      </c>
      <c r="Y383" s="28">
        <v>0</v>
      </c>
      <c r="Z383" s="28">
        <v>0</v>
      </c>
      <c r="AA383" s="28">
        <v>0</v>
      </c>
      <c r="AB383" s="28">
        <v>0</v>
      </c>
      <c r="AC383" s="28">
        <v>0</v>
      </c>
      <c r="AD383" s="29">
        <v>0</v>
      </c>
      <c r="AE383" s="29">
        <v>0</v>
      </c>
      <c r="AF383" s="29">
        <v>0</v>
      </c>
      <c r="AG383" s="29">
        <v>0</v>
      </c>
      <c r="AH383" s="29">
        <v>0</v>
      </c>
      <c r="BM383" t="s">
        <v>2119</v>
      </c>
    </row>
    <row r="384" spans="2:65" ht="14.25" x14ac:dyDescent="0.2">
      <c r="B384" s="16">
        <v>382</v>
      </c>
      <c r="C384" s="16"/>
      <c r="D384" s="16" t="s">
        <v>625</v>
      </c>
      <c r="E384" s="16" t="str">
        <f t="shared" si="20"/>
        <v>c</v>
      </c>
      <c r="F384" s="16">
        <f t="shared" si="19"/>
        <v>1</v>
      </c>
      <c r="G384" s="19" t="s">
        <v>26</v>
      </c>
      <c r="H384" s="3" t="s">
        <v>38</v>
      </c>
      <c r="I384" s="3">
        <f t="shared" si="21"/>
        <v>12</v>
      </c>
      <c r="J384" s="16">
        <v>5</v>
      </c>
      <c r="K384" s="16">
        <v>6</v>
      </c>
      <c r="L384" s="16">
        <f>[1]武器表!$I384</f>
        <v>172</v>
      </c>
      <c r="M384" s="28">
        <v>0</v>
      </c>
      <c r="N384" s="28">
        <v>0</v>
      </c>
      <c r="O384" s="28">
        <v>0</v>
      </c>
      <c r="P384" s="28">
        <v>0</v>
      </c>
      <c r="Q384" s="28">
        <v>0</v>
      </c>
      <c r="R384" s="28">
        <v>0</v>
      </c>
      <c r="S384" s="28">
        <v>0</v>
      </c>
      <c r="T384" s="29">
        <v>0</v>
      </c>
      <c r="U384" s="29">
        <v>0</v>
      </c>
      <c r="V384" s="29">
        <v>0</v>
      </c>
      <c r="W384" s="20">
        <v>0</v>
      </c>
      <c r="X384" s="28">
        <v>0</v>
      </c>
      <c r="Y384" s="28">
        <v>0</v>
      </c>
      <c r="Z384" s="28">
        <v>0</v>
      </c>
      <c r="AA384" s="28">
        <v>0</v>
      </c>
      <c r="AB384" s="28">
        <v>0</v>
      </c>
      <c r="AC384" s="28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BM384" t="s">
        <v>2120</v>
      </c>
    </row>
    <row r="385" spans="2:65" ht="14.25" x14ac:dyDescent="0.2">
      <c r="B385" s="16">
        <v>383</v>
      </c>
      <c r="C385" s="16"/>
      <c r="D385" s="16" t="s">
        <v>626</v>
      </c>
      <c r="E385" s="16" t="str">
        <f t="shared" si="20"/>
        <v>c</v>
      </c>
      <c r="F385" s="16">
        <f t="shared" si="19"/>
        <v>1</v>
      </c>
      <c r="G385" s="19" t="s">
        <v>26</v>
      </c>
      <c r="H385" s="3" t="s">
        <v>38</v>
      </c>
      <c r="I385" s="3">
        <f t="shared" si="21"/>
        <v>12</v>
      </c>
      <c r="J385" s="16">
        <v>5</v>
      </c>
      <c r="K385" s="16">
        <v>7</v>
      </c>
      <c r="L385" s="16">
        <f>[1]武器表!$I385</f>
        <v>201</v>
      </c>
      <c r="M385" s="28">
        <v>0</v>
      </c>
      <c r="N385" s="28">
        <v>0</v>
      </c>
      <c r="O385" s="28">
        <v>0</v>
      </c>
      <c r="P385" s="28">
        <v>0</v>
      </c>
      <c r="Q385" s="28">
        <v>0</v>
      </c>
      <c r="R385" s="28">
        <v>0</v>
      </c>
      <c r="S385" s="28">
        <v>0</v>
      </c>
      <c r="T385" s="29">
        <v>0</v>
      </c>
      <c r="U385" s="29">
        <v>0</v>
      </c>
      <c r="V385" s="29">
        <v>0</v>
      </c>
      <c r="W385" s="20">
        <v>0</v>
      </c>
      <c r="X385" s="28">
        <v>0</v>
      </c>
      <c r="Y385" s="28">
        <v>0</v>
      </c>
      <c r="Z385" s="28">
        <v>0</v>
      </c>
      <c r="AA385" s="28">
        <v>0</v>
      </c>
      <c r="AB385" s="28">
        <v>0</v>
      </c>
      <c r="AC385" s="28">
        <v>0</v>
      </c>
      <c r="AD385" s="29">
        <v>0</v>
      </c>
      <c r="AE385" s="29">
        <v>0</v>
      </c>
      <c r="AF385" s="29">
        <v>0</v>
      </c>
      <c r="AG385" s="29">
        <v>0</v>
      </c>
      <c r="AH385" s="29">
        <v>0</v>
      </c>
      <c r="BM385" t="s">
        <v>2121</v>
      </c>
    </row>
    <row r="386" spans="2:65" ht="14.25" x14ac:dyDescent="0.2">
      <c r="B386" s="16">
        <v>384</v>
      </c>
      <c r="C386" s="16"/>
      <c r="D386" s="16" t="s">
        <v>627</v>
      </c>
      <c r="E386" s="16" t="str">
        <f t="shared" si="20"/>
        <v>c</v>
      </c>
      <c r="F386" s="16">
        <f t="shared" si="19"/>
        <v>1</v>
      </c>
      <c r="G386" s="19" t="s">
        <v>26</v>
      </c>
      <c r="H386" s="3" t="s">
        <v>38</v>
      </c>
      <c r="I386" s="3">
        <f t="shared" si="21"/>
        <v>12</v>
      </c>
      <c r="J386" s="16">
        <v>5</v>
      </c>
      <c r="K386" s="16">
        <v>8</v>
      </c>
      <c r="L386" s="16">
        <f>[1]武器表!$I386</f>
        <v>230</v>
      </c>
      <c r="M386" s="28">
        <v>0</v>
      </c>
      <c r="N386" s="28">
        <v>0</v>
      </c>
      <c r="O386" s="28">
        <v>0</v>
      </c>
      <c r="P386" s="28">
        <v>0</v>
      </c>
      <c r="Q386" s="28">
        <v>0</v>
      </c>
      <c r="R386" s="28">
        <v>0</v>
      </c>
      <c r="S386" s="28">
        <v>0</v>
      </c>
      <c r="T386" s="29">
        <v>0</v>
      </c>
      <c r="U386" s="29">
        <v>0</v>
      </c>
      <c r="V386" s="29">
        <v>0</v>
      </c>
      <c r="W386" s="20">
        <v>0</v>
      </c>
      <c r="X386" s="28">
        <v>0</v>
      </c>
      <c r="Y386" s="28">
        <v>0</v>
      </c>
      <c r="Z386" s="28">
        <v>0</v>
      </c>
      <c r="AA386" s="28">
        <v>0</v>
      </c>
      <c r="AB386" s="28">
        <v>0</v>
      </c>
      <c r="AC386" s="28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BM386" t="s">
        <v>2122</v>
      </c>
    </row>
    <row r="387" spans="2:65" ht="14.25" x14ac:dyDescent="0.2">
      <c r="B387" s="16">
        <v>385</v>
      </c>
      <c r="C387" s="16"/>
      <c r="D387" s="16" t="s">
        <v>628</v>
      </c>
      <c r="E387" s="16" t="str">
        <f t="shared" si="20"/>
        <v>s</v>
      </c>
      <c r="F387" s="16">
        <f t="shared" si="19"/>
        <v>3</v>
      </c>
      <c r="G387" s="19" t="s">
        <v>26</v>
      </c>
      <c r="H387" s="3" t="s">
        <v>39</v>
      </c>
      <c r="I387" s="3">
        <f t="shared" si="21"/>
        <v>13</v>
      </c>
      <c r="J387" s="16">
        <v>0</v>
      </c>
      <c r="K387" s="16">
        <v>1</v>
      </c>
      <c r="L387" s="16">
        <f>[1]武器表!$I387</f>
        <v>27</v>
      </c>
      <c r="M387" s="28">
        <v>0</v>
      </c>
      <c r="N387" s="28">
        <v>0</v>
      </c>
      <c r="O387" s="16">
        <v>8</v>
      </c>
      <c r="P387" s="28">
        <v>0</v>
      </c>
      <c r="Q387" s="28">
        <v>0</v>
      </c>
      <c r="R387" s="28">
        <v>0</v>
      </c>
      <c r="S387" s="16">
        <v>4</v>
      </c>
      <c r="T387" s="29">
        <v>0</v>
      </c>
      <c r="U387" s="29">
        <v>0</v>
      </c>
      <c r="V387" s="29">
        <v>0</v>
      </c>
      <c r="W387" s="29">
        <v>0</v>
      </c>
      <c r="X387" s="28">
        <v>0</v>
      </c>
      <c r="Y387" s="28">
        <v>0</v>
      </c>
      <c r="Z387" s="28">
        <v>0</v>
      </c>
      <c r="AA387" s="28">
        <v>0</v>
      </c>
      <c r="AB387" s="28">
        <v>0</v>
      </c>
      <c r="AC387" s="28">
        <v>0</v>
      </c>
      <c r="AD387" s="29">
        <v>0</v>
      </c>
      <c r="AE387" s="20">
        <v>6.4000000000000001E-2</v>
      </c>
      <c r="AF387" s="29">
        <v>0</v>
      </c>
      <c r="AG387" s="29">
        <v>0</v>
      </c>
      <c r="AH387" s="29">
        <v>0</v>
      </c>
      <c r="BM387" t="s">
        <v>2123</v>
      </c>
    </row>
    <row r="388" spans="2:65" ht="14.25" x14ac:dyDescent="0.2">
      <c r="B388" s="16">
        <v>386</v>
      </c>
      <c r="C388" s="16"/>
      <c r="D388" s="16" t="s">
        <v>629</v>
      </c>
      <c r="E388" s="16" t="str">
        <f t="shared" si="20"/>
        <v>s</v>
      </c>
      <c r="F388" s="16">
        <f t="shared" ref="F388:F451" si="22">VLOOKUP(E388&amp;K388,AL$27:AM$58,2,FALSE)</f>
        <v>3</v>
      </c>
      <c r="G388" s="19" t="s">
        <v>26</v>
      </c>
      <c r="H388" s="3" t="s">
        <v>39</v>
      </c>
      <c r="I388" s="3">
        <f t="shared" si="21"/>
        <v>13</v>
      </c>
      <c r="J388" s="16">
        <v>0</v>
      </c>
      <c r="K388" s="16">
        <v>2</v>
      </c>
      <c r="L388" s="16">
        <f>[1]武器表!$I388</f>
        <v>55</v>
      </c>
      <c r="M388" s="28">
        <v>0</v>
      </c>
      <c r="N388" s="28">
        <v>0</v>
      </c>
      <c r="O388" s="28">
        <v>0</v>
      </c>
      <c r="P388" s="28">
        <v>0</v>
      </c>
      <c r="Q388" s="28">
        <v>0</v>
      </c>
      <c r="R388" s="28">
        <v>0</v>
      </c>
      <c r="S388" s="28">
        <v>0</v>
      </c>
      <c r="T388" s="29">
        <v>0</v>
      </c>
      <c r="U388" s="29">
        <v>0</v>
      </c>
      <c r="V388" s="29">
        <v>0</v>
      </c>
      <c r="W388" s="20">
        <v>0.12133333333333333</v>
      </c>
      <c r="X388" s="28">
        <v>0</v>
      </c>
      <c r="Y388" s="28">
        <v>0</v>
      </c>
      <c r="Z388" s="28">
        <v>0</v>
      </c>
      <c r="AA388" s="28">
        <v>0</v>
      </c>
      <c r="AB388" s="28">
        <v>0</v>
      </c>
      <c r="AC388" s="28">
        <v>0</v>
      </c>
      <c r="AD388" s="20">
        <v>9.7066666666666676E-2</v>
      </c>
      <c r="AE388" s="20">
        <v>9.7066666666666676E-2</v>
      </c>
      <c r="AF388" s="29">
        <v>0</v>
      </c>
      <c r="AG388" s="29">
        <v>0</v>
      </c>
      <c r="AH388" s="29">
        <v>0</v>
      </c>
      <c r="BM388" t="s">
        <v>2124</v>
      </c>
    </row>
    <row r="389" spans="2:65" ht="14.25" x14ac:dyDescent="0.2">
      <c r="B389" s="16">
        <v>387</v>
      </c>
      <c r="C389" s="16"/>
      <c r="D389" s="16" t="s">
        <v>630</v>
      </c>
      <c r="E389" s="16" t="str">
        <f t="shared" si="20"/>
        <v>s</v>
      </c>
      <c r="F389" s="16">
        <f t="shared" si="22"/>
        <v>4</v>
      </c>
      <c r="G389" s="19" t="s">
        <v>26</v>
      </c>
      <c r="H389" s="3" t="s">
        <v>39</v>
      </c>
      <c r="I389" s="3">
        <f t="shared" si="21"/>
        <v>13</v>
      </c>
      <c r="J389" s="16">
        <v>0</v>
      </c>
      <c r="K389" s="16">
        <v>3</v>
      </c>
      <c r="L389" s="16">
        <f>[1]武器表!$I389</f>
        <v>82</v>
      </c>
      <c r="M389" s="28">
        <v>0</v>
      </c>
      <c r="N389" s="28">
        <v>0</v>
      </c>
      <c r="O389" s="16">
        <v>25</v>
      </c>
      <c r="P389" s="28">
        <v>0</v>
      </c>
      <c r="Q389" s="28">
        <v>0</v>
      </c>
      <c r="R389" s="28">
        <v>0</v>
      </c>
      <c r="S389" s="28">
        <v>0</v>
      </c>
      <c r="T389" s="29">
        <v>0</v>
      </c>
      <c r="U389" s="29">
        <v>0</v>
      </c>
      <c r="V389" s="20">
        <v>0.02</v>
      </c>
      <c r="W389" s="20">
        <v>0.18133333333333332</v>
      </c>
      <c r="X389" s="28">
        <v>0</v>
      </c>
      <c r="Y389" s="28">
        <v>0</v>
      </c>
      <c r="Z389" s="28">
        <v>0</v>
      </c>
      <c r="AA389" s="28">
        <v>0</v>
      </c>
      <c r="AB389" s="28">
        <v>0</v>
      </c>
      <c r="AC389" s="28">
        <v>0</v>
      </c>
      <c r="AD389" s="29">
        <v>0</v>
      </c>
      <c r="AE389" s="29">
        <v>0</v>
      </c>
      <c r="AF389" s="20">
        <v>0.14506666666666665</v>
      </c>
      <c r="AG389" s="29">
        <v>0</v>
      </c>
      <c r="AH389" s="29">
        <v>0</v>
      </c>
      <c r="BM389" t="s">
        <v>2125</v>
      </c>
    </row>
    <row r="390" spans="2:65" ht="14.25" x14ac:dyDescent="0.2">
      <c r="B390" s="16">
        <v>388</v>
      </c>
      <c r="C390" s="16"/>
      <c r="D390" s="16" t="s">
        <v>631</v>
      </c>
      <c r="E390" s="16" t="str">
        <f t="shared" si="20"/>
        <v>s</v>
      </c>
      <c r="F390" s="16">
        <f t="shared" si="22"/>
        <v>4</v>
      </c>
      <c r="G390" s="19" t="s">
        <v>26</v>
      </c>
      <c r="H390" s="3" t="s">
        <v>39</v>
      </c>
      <c r="I390" s="3">
        <f t="shared" si="21"/>
        <v>13</v>
      </c>
      <c r="J390" s="16">
        <v>0</v>
      </c>
      <c r="K390" s="16">
        <v>4</v>
      </c>
      <c r="L390" s="16">
        <f>[1]武器表!$I390</f>
        <v>110</v>
      </c>
      <c r="M390" s="28">
        <v>0</v>
      </c>
      <c r="N390" s="28">
        <v>0</v>
      </c>
      <c r="O390" s="28">
        <v>0</v>
      </c>
      <c r="P390" s="28">
        <v>0</v>
      </c>
      <c r="Q390" s="16">
        <v>64</v>
      </c>
      <c r="R390" s="28">
        <v>0</v>
      </c>
      <c r="S390" s="28">
        <v>0</v>
      </c>
      <c r="T390" s="29">
        <v>0</v>
      </c>
      <c r="U390" s="29">
        <v>0</v>
      </c>
      <c r="V390" s="29">
        <v>0</v>
      </c>
      <c r="W390" s="20">
        <v>0.24266666666666667</v>
      </c>
      <c r="X390" s="28">
        <v>0</v>
      </c>
      <c r="Y390" s="28">
        <v>0</v>
      </c>
      <c r="Z390" s="28">
        <v>0</v>
      </c>
      <c r="AA390" s="28">
        <v>0</v>
      </c>
      <c r="AB390" s="28">
        <v>0</v>
      </c>
      <c r="AC390" s="28">
        <v>0</v>
      </c>
      <c r="AD390" s="29">
        <v>0</v>
      </c>
      <c r="AE390" s="20">
        <v>0.19413333333333335</v>
      </c>
      <c r="AF390" s="20">
        <v>0.19413333333333335</v>
      </c>
      <c r="AG390" s="29">
        <v>0</v>
      </c>
      <c r="AH390" s="29">
        <v>0</v>
      </c>
      <c r="BM390" t="s">
        <v>2126</v>
      </c>
    </row>
    <row r="391" spans="2:65" ht="14.25" x14ac:dyDescent="0.2">
      <c r="B391" s="16">
        <v>389</v>
      </c>
      <c r="C391" s="16"/>
      <c r="D391" s="16" t="s">
        <v>632</v>
      </c>
      <c r="E391" s="16" t="str">
        <f t="shared" si="20"/>
        <v>s</v>
      </c>
      <c r="F391" s="16">
        <f t="shared" si="22"/>
        <v>5</v>
      </c>
      <c r="G391" s="19" t="s">
        <v>26</v>
      </c>
      <c r="H391" s="3" t="s">
        <v>39</v>
      </c>
      <c r="I391" s="3">
        <f t="shared" si="21"/>
        <v>13</v>
      </c>
      <c r="J391" s="16">
        <v>0</v>
      </c>
      <c r="K391" s="16">
        <v>5</v>
      </c>
      <c r="L391" s="16">
        <f>[1]武器表!$I391</f>
        <v>137</v>
      </c>
      <c r="M391" s="28">
        <v>0</v>
      </c>
      <c r="N391" s="28">
        <v>0</v>
      </c>
      <c r="O391" s="16">
        <v>42</v>
      </c>
      <c r="P391" s="28">
        <v>0</v>
      </c>
      <c r="Q391" s="28">
        <v>0</v>
      </c>
      <c r="R391" s="28">
        <v>0</v>
      </c>
      <c r="S391" s="28">
        <v>0</v>
      </c>
      <c r="T391" s="29">
        <v>0</v>
      </c>
      <c r="U391" s="29">
        <v>0</v>
      </c>
      <c r="V391" s="29">
        <v>0</v>
      </c>
      <c r="W391" s="20">
        <v>0.30133333333333334</v>
      </c>
      <c r="X391" s="28">
        <v>0</v>
      </c>
      <c r="Y391" s="28">
        <v>0</v>
      </c>
      <c r="Z391" s="28">
        <v>0</v>
      </c>
      <c r="AA391" s="28">
        <v>0</v>
      </c>
      <c r="AB391" s="28">
        <v>0</v>
      </c>
      <c r="AC391" s="28">
        <v>0</v>
      </c>
      <c r="AD391" s="20">
        <v>0.24106666666666668</v>
      </c>
      <c r="AE391" s="29">
        <v>0</v>
      </c>
      <c r="AF391" s="20">
        <v>0.24106666666666668</v>
      </c>
      <c r="AG391" s="29">
        <v>0</v>
      </c>
      <c r="AH391" s="20">
        <v>0.24106666666666668</v>
      </c>
      <c r="BM391" t="s">
        <v>2127</v>
      </c>
    </row>
    <row r="392" spans="2:65" ht="14.25" x14ac:dyDescent="0.2">
      <c r="B392" s="16">
        <v>390</v>
      </c>
      <c r="C392" s="16"/>
      <c r="D392" s="16" t="s">
        <v>633</v>
      </c>
      <c r="E392" s="16" t="str">
        <f t="shared" si="20"/>
        <v>s</v>
      </c>
      <c r="F392" s="16">
        <f t="shared" si="22"/>
        <v>5</v>
      </c>
      <c r="G392" s="19" t="s">
        <v>26</v>
      </c>
      <c r="H392" s="3" t="s">
        <v>39</v>
      </c>
      <c r="I392" s="3">
        <f t="shared" si="21"/>
        <v>13</v>
      </c>
      <c r="J392" s="16">
        <v>0</v>
      </c>
      <c r="K392" s="16">
        <v>6</v>
      </c>
      <c r="L392" s="16">
        <f>[1]武器表!$I392</f>
        <v>165</v>
      </c>
      <c r="M392" s="28">
        <v>0</v>
      </c>
      <c r="N392" s="28">
        <v>0</v>
      </c>
      <c r="O392" s="16">
        <v>51</v>
      </c>
      <c r="P392" s="28">
        <v>0</v>
      </c>
      <c r="Q392" s="16">
        <v>95</v>
      </c>
      <c r="R392" s="28">
        <v>0</v>
      </c>
      <c r="S392" s="28">
        <v>0</v>
      </c>
      <c r="T392" s="29">
        <v>0</v>
      </c>
      <c r="U392" s="20">
        <v>0.1</v>
      </c>
      <c r="V392" s="29">
        <v>0</v>
      </c>
      <c r="W392" s="20">
        <v>0.36399999999999999</v>
      </c>
      <c r="X392" s="28">
        <v>0</v>
      </c>
      <c r="Y392" s="28">
        <v>0</v>
      </c>
      <c r="Z392" s="28">
        <v>0</v>
      </c>
      <c r="AA392" s="16">
        <v>23</v>
      </c>
      <c r="AB392" s="28">
        <v>0</v>
      </c>
      <c r="AC392" s="28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BM392" t="s">
        <v>2128</v>
      </c>
    </row>
    <row r="393" spans="2:65" ht="14.25" x14ac:dyDescent="0.2">
      <c r="B393" s="16">
        <v>391</v>
      </c>
      <c r="C393" s="16"/>
      <c r="D393" s="16" t="s">
        <v>634</v>
      </c>
      <c r="E393" s="16" t="str">
        <f t="shared" si="20"/>
        <v>s</v>
      </c>
      <c r="F393" s="16">
        <f t="shared" si="22"/>
        <v>6</v>
      </c>
      <c r="G393" s="19" t="s">
        <v>26</v>
      </c>
      <c r="H393" s="3" t="s">
        <v>39</v>
      </c>
      <c r="I393" s="3">
        <f t="shared" si="21"/>
        <v>13</v>
      </c>
      <c r="J393" s="16">
        <v>0</v>
      </c>
      <c r="K393" s="16">
        <v>7</v>
      </c>
      <c r="L393" s="16">
        <f>[1]武器表!$I393</f>
        <v>192</v>
      </c>
      <c r="M393" s="28">
        <v>0</v>
      </c>
      <c r="N393" s="28">
        <v>0</v>
      </c>
      <c r="O393" s="16">
        <v>59</v>
      </c>
      <c r="P393" s="28">
        <v>0</v>
      </c>
      <c r="Q393" s="28">
        <v>0</v>
      </c>
      <c r="R393" s="28">
        <v>0</v>
      </c>
      <c r="S393" s="28">
        <v>0</v>
      </c>
      <c r="T393" s="20">
        <v>0.13500000000000001</v>
      </c>
      <c r="U393" s="29">
        <v>0</v>
      </c>
      <c r="V393" s="29">
        <v>0</v>
      </c>
      <c r="W393" s="20">
        <v>0.42333333333333334</v>
      </c>
      <c r="X393" s="28">
        <v>0</v>
      </c>
      <c r="Y393" s="28">
        <v>0</v>
      </c>
      <c r="Z393" s="28">
        <v>0</v>
      </c>
      <c r="AA393" s="28">
        <v>0</v>
      </c>
      <c r="AB393" s="28">
        <v>0</v>
      </c>
      <c r="AC393" s="28">
        <v>0</v>
      </c>
      <c r="AD393" s="20">
        <v>0.33866666666666667</v>
      </c>
      <c r="AE393" s="20">
        <v>0.33866666666666667</v>
      </c>
      <c r="AF393" s="29">
        <v>0</v>
      </c>
      <c r="AG393" s="20">
        <v>0.33866666666666667</v>
      </c>
      <c r="AH393" s="29">
        <v>0</v>
      </c>
      <c r="BM393" t="s">
        <v>2129</v>
      </c>
    </row>
    <row r="394" spans="2:65" ht="14.25" x14ac:dyDescent="0.2">
      <c r="B394" s="16">
        <v>392</v>
      </c>
      <c r="C394" s="16"/>
      <c r="D394" s="16" t="s">
        <v>635</v>
      </c>
      <c r="E394" s="16" t="str">
        <f t="shared" si="20"/>
        <v>s</v>
      </c>
      <c r="F394" s="16">
        <f t="shared" si="22"/>
        <v>6</v>
      </c>
      <c r="G394" s="19" t="s">
        <v>26</v>
      </c>
      <c r="H394" s="3" t="s">
        <v>39</v>
      </c>
      <c r="I394" s="3">
        <f t="shared" si="21"/>
        <v>13</v>
      </c>
      <c r="J394" s="16">
        <v>0</v>
      </c>
      <c r="K394" s="16">
        <v>8</v>
      </c>
      <c r="L394" s="16">
        <f>[1]武器表!$I394</f>
        <v>220</v>
      </c>
      <c r="M394" s="28">
        <v>0</v>
      </c>
      <c r="N394" s="28">
        <v>0</v>
      </c>
      <c r="O394" s="28">
        <v>0</v>
      </c>
      <c r="P394" s="28">
        <v>0</v>
      </c>
      <c r="Q394" s="16">
        <v>127</v>
      </c>
      <c r="R394" s="28">
        <v>0</v>
      </c>
      <c r="S394" s="28">
        <v>0</v>
      </c>
      <c r="T394" s="29">
        <v>0</v>
      </c>
      <c r="U394" s="29">
        <v>0</v>
      </c>
      <c r="V394" s="20">
        <v>5.1666666666666666E-2</v>
      </c>
      <c r="W394" s="20">
        <v>0.48533333333333334</v>
      </c>
      <c r="X394" s="28">
        <v>0</v>
      </c>
      <c r="Y394" s="16">
        <v>26</v>
      </c>
      <c r="Z394" s="28">
        <v>0</v>
      </c>
      <c r="AA394" s="28">
        <v>0</v>
      </c>
      <c r="AB394" s="28">
        <v>0</v>
      </c>
      <c r="AC394" s="28">
        <v>0</v>
      </c>
      <c r="AD394" s="20">
        <v>0.3882666666666667</v>
      </c>
      <c r="AE394" s="29">
        <v>0</v>
      </c>
      <c r="AF394" s="29">
        <v>0</v>
      </c>
      <c r="AG394" s="29">
        <v>0</v>
      </c>
      <c r="AH394" s="20">
        <v>0.3882666666666667</v>
      </c>
      <c r="BM394" t="s">
        <v>2130</v>
      </c>
    </row>
    <row r="395" spans="2:65" ht="14.25" x14ac:dyDescent="0.2">
      <c r="B395" s="16">
        <v>393</v>
      </c>
      <c r="C395" s="16"/>
      <c r="D395" s="16" t="s">
        <v>636</v>
      </c>
      <c r="E395" s="16" t="str">
        <f t="shared" si="20"/>
        <v>a</v>
      </c>
      <c r="F395" s="16">
        <f t="shared" si="22"/>
        <v>2</v>
      </c>
      <c r="G395" s="19" t="s">
        <v>26</v>
      </c>
      <c r="H395" s="3" t="s">
        <v>39</v>
      </c>
      <c r="I395" s="3">
        <f t="shared" si="21"/>
        <v>13</v>
      </c>
      <c r="J395" s="16">
        <v>0</v>
      </c>
      <c r="K395" s="16">
        <v>1</v>
      </c>
      <c r="L395" s="16">
        <f>[1]武器表!$I395</f>
        <v>24</v>
      </c>
      <c r="M395" s="28">
        <v>0</v>
      </c>
      <c r="N395" s="28">
        <v>0</v>
      </c>
      <c r="O395" s="28">
        <v>0</v>
      </c>
      <c r="P395" s="28">
        <v>0</v>
      </c>
      <c r="Q395" s="28">
        <v>0</v>
      </c>
      <c r="R395" s="28">
        <v>0</v>
      </c>
      <c r="S395" s="28">
        <v>0</v>
      </c>
      <c r="T395" s="29">
        <v>0</v>
      </c>
      <c r="U395" s="29">
        <v>0</v>
      </c>
      <c r="V395" s="29">
        <v>0</v>
      </c>
      <c r="W395" s="20">
        <v>0.08</v>
      </c>
      <c r="X395" s="28">
        <v>0</v>
      </c>
      <c r="Y395" s="28">
        <v>0</v>
      </c>
      <c r="Z395" s="28">
        <v>0</v>
      </c>
      <c r="AA395" s="28">
        <v>0</v>
      </c>
      <c r="AB395" s="28">
        <v>0</v>
      </c>
      <c r="AC395" s="28">
        <v>0</v>
      </c>
      <c r="AD395" s="29">
        <v>0</v>
      </c>
      <c r="AE395" s="29">
        <v>0</v>
      </c>
      <c r="AF395" s="29">
        <v>0</v>
      </c>
      <c r="AG395" s="20">
        <v>6.4000000000000001E-2</v>
      </c>
      <c r="AH395" s="29">
        <v>0</v>
      </c>
      <c r="BM395" t="s">
        <v>2131</v>
      </c>
    </row>
    <row r="396" spans="2:65" ht="14.25" x14ac:dyDescent="0.2">
      <c r="B396" s="16">
        <v>394</v>
      </c>
      <c r="C396" s="16"/>
      <c r="D396" s="16" t="s">
        <v>578</v>
      </c>
      <c r="E396" s="16" t="str">
        <f t="shared" si="20"/>
        <v>a</v>
      </c>
      <c r="F396" s="16">
        <f t="shared" si="22"/>
        <v>2</v>
      </c>
      <c r="G396" s="19" t="s">
        <v>26</v>
      </c>
      <c r="H396" s="3" t="s">
        <v>39</v>
      </c>
      <c r="I396" s="3">
        <f t="shared" si="21"/>
        <v>13</v>
      </c>
      <c r="J396" s="16">
        <v>0</v>
      </c>
      <c r="K396" s="16">
        <v>2</v>
      </c>
      <c r="L396" s="16">
        <f>[1]武器表!$I396</f>
        <v>49</v>
      </c>
      <c r="M396" s="28">
        <v>0</v>
      </c>
      <c r="N396" s="28">
        <v>0</v>
      </c>
      <c r="O396" s="28">
        <v>0</v>
      </c>
      <c r="P396" s="28">
        <v>0</v>
      </c>
      <c r="Q396" s="28">
        <v>0</v>
      </c>
      <c r="R396" s="28">
        <v>0</v>
      </c>
      <c r="S396" s="28">
        <v>0</v>
      </c>
      <c r="T396" s="29">
        <v>0</v>
      </c>
      <c r="U396" s="20">
        <v>2.5000000000000001E-2</v>
      </c>
      <c r="V396" s="29">
        <v>0</v>
      </c>
      <c r="W396" s="29">
        <v>0</v>
      </c>
      <c r="X396" s="28">
        <v>0</v>
      </c>
      <c r="Y396" s="16">
        <v>5</v>
      </c>
      <c r="Z396" s="28">
        <v>0</v>
      </c>
      <c r="AA396" s="28">
        <v>0</v>
      </c>
      <c r="AB396" s="28">
        <v>0</v>
      </c>
      <c r="AC396" s="28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BM396" t="s">
        <v>2132</v>
      </c>
    </row>
    <row r="397" spans="2:65" ht="14.25" x14ac:dyDescent="0.2">
      <c r="B397" s="16">
        <v>395</v>
      </c>
      <c r="C397" s="16"/>
      <c r="D397" s="16" t="s">
        <v>637</v>
      </c>
      <c r="E397" s="16" t="str">
        <f t="shared" si="20"/>
        <v>a</v>
      </c>
      <c r="F397" s="16">
        <f t="shared" si="22"/>
        <v>2</v>
      </c>
      <c r="G397" s="19" t="s">
        <v>26</v>
      </c>
      <c r="H397" s="3" t="s">
        <v>39</v>
      </c>
      <c r="I397" s="3">
        <f t="shared" si="21"/>
        <v>13</v>
      </c>
      <c r="J397" s="16">
        <v>0</v>
      </c>
      <c r="K397" s="16">
        <v>3</v>
      </c>
      <c r="L397" s="16">
        <f>[1]武器表!$I397</f>
        <v>73</v>
      </c>
      <c r="M397" s="28">
        <v>0</v>
      </c>
      <c r="N397" s="28">
        <v>0</v>
      </c>
      <c r="O397" s="28">
        <v>0</v>
      </c>
      <c r="P397" s="28">
        <v>0</v>
      </c>
      <c r="Q397" s="16">
        <v>36</v>
      </c>
      <c r="R397" s="28">
        <v>0</v>
      </c>
      <c r="S397" s="28">
        <v>0</v>
      </c>
      <c r="T397" s="20">
        <v>4.4999999999999998E-2</v>
      </c>
      <c r="U397" s="29">
        <v>0</v>
      </c>
      <c r="V397" s="29">
        <v>0</v>
      </c>
      <c r="W397" s="29">
        <v>0</v>
      </c>
      <c r="X397" s="28">
        <v>0</v>
      </c>
      <c r="Y397" s="28">
        <v>0</v>
      </c>
      <c r="Z397" s="28">
        <v>0</v>
      </c>
      <c r="AA397" s="28">
        <v>0</v>
      </c>
      <c r="AB397" s="28">
        <v>0</v>
      </c>
      <c r="AC397" s="28">
        <v>0</v>
      </c>
      <c r="AD397" s="29">
        <v>0</v>
      </c>
      <c r="AE397" s="29">
        <v>0</v>
      </c>
      <c r="AF397" s="29">
        <v>0</v>
      </c>
      <c r="AG397" s="29">
        <v>0</v>
      </c>
      <c r="AH397" s="29">
        <v>0</v>
      </c>
      <c r="BM397" t="s">
        <v>2133</v>
      </c>
    </row>
    <row r="398" spans="2:65" ht="14.25" x14ac:dyDescent="0.2">
      <c r="B398" s="16">
        <v>396</v>
      </c>
      <c r="C398" s="16"/>
      <c r="D398" s="16" t="s">
        <v>230</v>
      </c>
      <c r="E398" s="16" t="str">
        <f t="shared" si="20"/>
        <v>a</v>
      </c>
      <c r="F398" s="16">
        <f t="shared" si="22"/>
        <v>3</v>
      </c>
      <c r="G398" s="19" t="s">
        <v>26</v>
      </c>
      <c r="H398" s="3" t="s">
        <v>39</v>
      </c>
      <c r="I398" s="3">
        <f t="shared" si="21"/>
        <v>13</v>
      </c>
      <c r="J398" s="16">
        <v>0</v>
      </c>
      <c r="K398" s="16">
        <v>4</v>
      </c>
      <c r="L398" s="16">
        <f>[1]武器表!$I398</f>
        <v>97</v>
      </c>
      <c r="M398" s="28">
        <v>0</v>
      </c>
      <c r="N398" s="28">
        <v>0</v>
      </c>
      <c r="O398" s="28">
        <v>0</v>
      </c>
      <c r="P398" s="28">
        <v>0</v>
      </c>
      <c r="Q398" s="28">
        <v>0</v>
      </c>
      <c r="R398" s="28">
        <v>0</v>
      </c>
      <c r="S398" s="28">
        <v>0</v>
      </c>
      <c r="T398" s="29">
        <v>0</v>
      </c>
      <c r="U398" s="29">
        <v>0</v>
      </c>
      <c r="V398" s="20">
        <v>0.02</v>
      </c>
      <c r="W398" s="20">
        <v>0.19133333333333333</v>
      </c>
      <c r="X398" s="28">
        <v>0</v>
      </c>
      <c r="Y398" s="28">
        <v>0</v>
      </c>
      <c r="Z398" s="28">
        <v>0</v>
      </c>
      <c r="AA398" s="28">
        <v>0</v>
      </c>
      <c r="AB398" s="28">
        <v>0</v>
      </c>
      <c r="AC398" s="28">
        <v>0</v>
      </c>
      <c r="AD398" s="29">
        <v>0</v>
      </c>
      <c r="AE398" s="29">
        <v>0</v>
      </c>
      <c r="AF398" s="29">
        <v>0</v>
      </c>
      <c r="AG398" s="20">
        <v>0.15306666666666668</v>
      </c>
      <c r="AH398" s="29">
        <v>0</v>
      </c>
      <c r="BM398" t="s">
        <v>2134</v>
      </c>
    </row>
    <row r="399" spans="2:65" ht="14.25" x14ac:dyDescent="0.2">
      <c r="B399" s="16">
        <v>397</v>
      </c>
      <c r="C399" s="16"/>
      <c r="D399" s="16" t="s">
        <v>638</v>
      </c>
      <c r="E399" s="16" t="str">
        <f t="shared" si="20"/>
        <v>a</v>
      </c>
      <c r="F399" s="16">
        <f t="shared" si="22"/>
        <v>3</v>
      </c>
      <c r="G399" s="19" t="s">
        <v>26</v>
      </c>
      <c r="H399" s="3" t="s">
        <v>39</v>
      </c>
      <c r="I399" s="3">
        <f t="shared" si="21"/>
        <v>13</v>
      </c>
      <c r="J399" s="16">
        <v>0</v>
      </c>
      <c r="K399" s="16">
        <v>5</v>
      </c>
      <c r="L399" s="16">
        <f>[1]武器表!$I399</f>
        <v>121</v>
      </c>
      <c r="M399" s="28">
        <v>0</v>
      </c>
      <c r="N399" s="28">
        <v>0</v>
      </c>
      <c r="O399" s="16">
        <v>32</v>
      </c>
      <c r="P399" s="28">
        <v>0</v>
      </c>
      <c r="Q399" s="28">
        <v>0</v>
      </c>
      <c r="R399" s="28">
        <v>0</v>
      </c>
      <c r="S399" s="28">
        <v>0</v>
      </c>
      <c r="T399" s="29">
        <v>0</v>
      </c>
      <c r="U399" s="29">
        <v>0</v>
      </c>
      <c r="V399" s="29">
        <v>0</v>
      </c>
      <c r="W399" s="20">
        <v>0.24</v>
      </c>
      <c r="X399" s="28">
        <v>0</v>
      </c>
      <c r="Y399" s="28">
        <v>0</v>
      </c>
      <c r="Z399" s="28">
        <v>0</v>
      </c>
      <c r="AA399" s="28">
        <v>0</v>
      </c>
      <c r="AB399" s="28">
        <v>0</v>
      </c>
      <c r="AC399" s="28">
        <v>0</v>
      </c>
      <c r="AD399" s="29">
        <v>0</v>
      </c>
      <c r="AE399" s="29">
        <v>0</v>
      </c>
      <c r="AF399" s="29">
        <v>0</v>
      </c>
      <c r="AG399" s="20">
        <v>0.192</v>
      </c>
      <c r="AH399" s="29">
        <v>0</v>
      </c>
      <c r="BM399" t="s">
        <v>2135</v>
      </c>
    </row>
    <row r="400" spans="2:65" ht="14.25" x14ac:dyDescent="0.2">
      <c r="B400" s="16">
        <v>398</v>
      </c>
      <c r="C400" s="16"/>
      <c r="D400" s="16" t="s">
        <v>639</v>
      </c>
      <c r="E400" s="16" t="str">
        <f t="shared" si="20"/>
        <v>a</v>
      </c>
      <c r="F400" s="16">
        <f t="shared" si="22"/>
        <v>3</v>
      </c>
      <c r="G400" s="19" t="s">
        <v>26</v>
      </c>
      <c r="H400" s="3" t="s">
        <v>39</v>
      </c>
      <c r="I400" s="3">
        <f t="shared" si="21"/>
        <v>13</v>
      </c>
      <c r="J400" s="16">
        <v>0</v>
      </c>
      <c r="K400" s="16">
        <v>6</v>
      </c>
      <c r="L400" s="16">
        <f>[1]武器表!$I400</f>
        <v>146</v>
      </c>
      <c r="M400" s="28">
        <v>0</v>
      </c>
      <c r="N400" s="28">
        <v>0</v>
      </c>
      <c r="O400" s="16">
        <v>38</v>
      </c>
      <c r="P400" s="28">
        <v>0</v>
      </c>
      <c r="Q400" s="28">
        <v>0</v>
      </c>
      <c r="R400" s="28">
        <v>0</v>
      </c>
      <c r="S400" s="28">
        <v>0</v>
      </c>
      <c r="T400" s="29">
        <v>0</v>
      </c>
      <c r="U400" s="29">
        <v>0</v>
      </c>
      <c r="V400" s="29">
        <v>0</v>
      </c>
      <c r="W400" s="20">
        <v>0.28800000000000003</v>
      </c>
      <c r="X400" s="28">
        <v>0</v>
      </c>
      <c r="Y400" s="28">
        <v>0</v>
      </c>
      <c r="Z400" s="28">
        <v>0</v>
      </c>
      <c r="AA400" s="28">
        <v>0</v>
      </c>
      <c r="AB400" s="28">
        <v>0</v>
      </c>
      <c r="AC400" s="28">
        <v>0</v>
      </c>
      <c r="AD400" s="29">
        <v>0</v>
      </c>
      <c r="AE400" s="29">
        <v>0</v>
      </c>
      <c r="AF400" s="20">
        <v>0.23040000000000005</v>
      </c>
      <c r="AG400" s="29">
        <v>0</v>
      </c>
      <c r="AH400" s="29">
        <v>0</v>
      </c>
      <c r="BM400" t="s">
        <v>2136</v>
      </c>
    </row>
    <row r="401" spans="2:65" ht="14.25" x14ac:dyDescent="0.2">
      <c r="B401" s="16">
        <v>399</v>
      </c>
      <c r="C401" s="16"/>
      <c r="D401" s="16" t="s">
        <v>640</v>
      </c>
      <c r="E401" s="16" t="str">
        <f t="shared" si="20"/>
        <v>a</v>
      </c>
      <c r="F401" s="16">
        <f t="shared" si="22"/>
        <v>4</v>
      </c>
      <c r="G401" s="19" t="s">
        <v>26</v>
      </c>
      <c r="H401" s="3" t="s">
        <v>39</v>
      </c>
      <c r="I401" s="3">
        <f t="shared" si="21"/>
        <v>13</v>
      </c>
      <c r="J401" s="16">
        <v>0</v>
      </c>
      <c r="K401" s="16">
        <v>7</v>
      </c>
      <c r="L401" s="16">
        <f>[1]武器表!$I401</f>
        <v>170</v>
      </c>
      <c r="M401" s="28">
        <v>0</v>
      </c>
      <c r="N401" s="28">
        <v>0</v>
      </c>
      <c r="O401" s="28">
        <v>0</v>
      </c>
      <c r="P401" s="28">
        <v>0</v>
      </c>
      <c r="Q401" s="28">
        <v>0</v>
      </c>
      <c r="R401" s="28">
        <v>0</v>
      </c>
      <c r="S401" s="28">
        <v>0</v>
      </c>
      <c r="T401" s="29">
        <v>0</v>
      </c>
      <c r="U401" s="29">
        <v>0</v>
      </c>
      <c r="V401" s="29">
        <v>0</v>
      </c>
      <c r="W401" s="20">
        <v>0.33466666666666667</v>
      </c>
      <c r="X401" s="28">
        <v>0</v>
      </c>
      <c r="Y401" s="28">
        <v>0</v>
      </c>
      <c r="Z401" s="28">
        <v>0</v>
      </c>
      <c r="AA401" s="28">
        <v>0</v>
      </c>
      <c r="AB401" s="16">
        <v>20</v>
      </c>
      <c r="AC401" s="28">
        <v>0</v>
      </c>
      <c r="AD401" s="29">
        <v>0</v>
      </c>
      <c r="AE401" s="20">
        <v>0.26773333333333332</v>
      </c>
      <c r="AF401" s="20">
        <v>0.26773333333333332</v>
      </c>
      <c r="AG401" s="29">
        <v>0</v>
      </c>
      <c r="AH401" s="29">
        <v>0</v>
      </c>
      <c r="BM401" t="s">
        <v>2137</v>
      </c>
    </row>
    <row r="402" spans="2:65" ht="14.25" x14ac:dyDescent="0.2">
      <c r="B402" s="16">
        <v>400</v>
      </c>
      <c r="C402" s="16"/>
      <c r="D402" s="16" t="s">
        <v>641</v>
      </c>
      <c r="E402" s="16" t="str">
        <f t="shared" si="20"/>
        <v>a</v>
      </c>
      <c r="F402" s="16">
        <f t="shared" si="22"/>
        <v>4</v>
      </c>
      <c r="G402" s="19" t="s">
        <v>26</v>
      </c>
      <c r="H402" s="3" t="s">
        <v>39</v>
      </c>
      <c r="I402" s="3">
        <f t="shared" si="21"/>
        <v>13</v>
      </c>
      <c r="J402" s="16">
        <v>0</v>
      </c>
      <c r="K402" s="16">
        <v>8</v>
      </c>
      <c r="L402" s="16">
        <f>[1]武器表!$I402</f>
        <v>194</v>
      </c>
      <c r="M402" s="28">
        <v>0</v>
      </c>
      <c r="N402" s="28">
        <v>0</v>
      </c>
      <c r="O402" s="28">
        <v>0</v>
      </c>
      <c r="P402" s="28">
        <v>0</v>
      </c>
      <c r="Q402" s="16">
        <v>95</v>
      </c>
      <c r="R402" s="28">
        <v>0</v>
      </c>
      <c r="S402" s="28">
        <v>0</v>
      </c>
      <c r="T402" s="29">
        <v>0</v>
      </c>
      <c r="U402" s="29">
        <v>0</v>
      </c>
      <c r="V402" s="29">
        <v>0</v>
      </c>
      <c r="W402" s="20">
        <v>0.38333333333333336</v>
      </c>
      <c r="X402" s="28">
        <v>0</v>
      </c>
      <c r="Y402" s="28">
        <v>0</v>
      </c>
      <c r="Z402" s="28">
        <v>0</v>
      </c>
      <c r="AA402" s="28">
        <v>0</v>
      </c>
      <c r="AB402" s="28">
        <v>0</v>
      </c>
      <c r="AC402" s="28">
        <v>0</v>
      </c>
      <c r="AD402" s="20">
        <v>0.3066666666666667</v>
      </c>
      <c r="AE402" s="29">
        <v>0</v>
      </c>
      <c r="AF402" s="29">
        <v>0</v>
      </c>
      <c r="AG402" s="20">
        <v>0.3066666666666667</v>
      </c>
      <c r="AH402" s="29">
        <v>0</v>
      </c>
      <c r="BM402" t="s">
        <v>2138</v>
      </c>
    </row>
    <row r="403" spans="2:65" ht="14.25" x14ac:dyDescent="0.2">
      <c r="B403" s="16">
        <v>401</v>
      </c>
      <c r="C403" s="16"/>
      <c r="D403" s="16" t="s">
        <v>229</v>
      </c>
      <c r="E403" s="16" t="str">
        <f t="shared" si="20"/>
        <v>b</v>
      </c>
      <c r="F403" s="16">
        <f t="shared" si="22"/>
        <v>1</v>
      </c>
      <c r="G403" s="19" t="s">
        <v>26</v>
      </c>
      <c r="H403" s="3" t="s">
        <v>39</v>
      </c>
      <c r="I403" s="3">
        <f t="shared" si="21"/>
        <v>13</v>
      </c>
      <c r="J403" s="16">
        <v>0</v>
      </c>
      <c r="K403" s="16">
        <v>1</v>
      </c>
      <c r="L403" s="16">
        <f>[1]武器表!$I403</f>
        <v>26</v>
      </c>
      <c r="M403" s="28">
        <v>0</v>
      </c>
      <c r="N403" s="28">
        <v>0</v>
      </c>
      <c r="O403" s="28">
        <v>0</v>
      </c>
      <c r="P403" s="28">
        <v>0</v>
      </c>
      <c r="Q403" s="16">
        <v>5</v>
      </c>
      <c r="R403" s="28">
        <v>0</v>
      </c>
      <c r="S403" s="28">
        <v>0</v>
      </c>
      <c r="T403" s="29">
        <v>0</v>
      </c>
      <c r="U403" s="29">
        <v>0</v>
      </c>
      <c r="V403" s="29">
        <v>0</v>
      </c>
      <c r="W403" s="29">
        <v>0</v>
      </c>
      <c r="X403" s="28">
        <v>0</v>
      </c>
      <c r="Y403" s="28">
        <v>0</v>
      </c>
      <c r="Z403" s="28">
        <v>0</v>
      </c>
      <c r="AA403" s="28">
        <v>0</v>
      </c>
      <c r="AB403" s="28">
        <v>0</v>
      </c>
      <c r="AC403" s="28">
        <v>0</v>
      </c>
      <c r="AD403" s="29">
        <v>0</v>
      </c>
      <c r="AE403" s="29">
        <v>0</v>
      </c>
      <c r="AF403" s="29">
        <v>0</v>
      </c>
      <c r="AG403" s="29">
        <v>0</v>
      </c>
      <c r="AH403" s="29">
        <v>0</v>
      </c>
      <c r="BM403" t="s">
        <v>2139</v>
      </c>
    </row>
    <row r="404" spans="2:65" ht="14.25" x14ac:dyDescent="0.2">
      <c r="B404" s="16">
        <v>402</v>
      </c>
      <c r="C404" s="16"/>
      <c r="D404" s="16" t="s">
        <v>311</v>
      </c>
      <c r="E404" s="16" t="str">
        <f t="shared" si="20"/>
        <v>b</v>
      </c>
      <c r="F404" s="16">
        <f t="shared" si="22"/>
        <v>1</v>
      </c>
      <c r="G404" s="19" t="s">
        <v>26</v>
      </c>
      <c r="H404" s="3" t="s">
        <v>39</v>
      </c>
      <c r="I404" s="3">
        <f t="shared" si="21"/>
        <v>13</v>
      </c>
      <c r="J404" s="16">
        <v>0</v>
      </c>
      <c r="K404" s="16">
        <v>2</v>
      </c>
      <c r="L404" s="16">
        <f>[1]武器表!$I404</f>
        <v>53</v>
      </c>
      <c r="M404" s="28">
        <v>0</v>
      </c>
      <c r="N404" s="28">
        <v>0</v>
      </c>
      <c r="O404" s="28">
        <v>0</v>
      </c>
      <c r="P404" s="28">
        <v>0</v>
      </c>
      <c r="Q404" s="28">
        <v>0</v>
      </c>
      <c r="R404" s="28">
        <v>0</v>
      </c>
      <c r="S404" s="28">
        <v>0</v>
      </c>
      <c r="T404" s="29">
        <v>0</v>
      </c>
      <c r="U404" s="29">
        <v>0</v>
      </c>
      <c r="V404" s="29">
        <v>0</v>
      </c>
      <c r="W404" s="29">
        <v>0</v>
      </c>
      <c r="X404" s="16">
        <v>2</v>
      </c>
      <c r="Y404" s="28">
        <v>0</v>
      </c>
      <c r="Z404" s="28">
        <v>0</v>
      </c>
      <c r="AA404" s="28">
        <v>0</v>
      </c>
      <c r="AB404" s="28">
        <v>0</v>
      </c>
      <c r="AC404" s="28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BM404" t="s">
        <v>2140</v>
      </c>
    </row>
    <row r="405" spans="2:65" ht="14.25" x14ac:dyDescent="0.2">
      <c r="B405" s="16">
        <v>403</v>
      </c>
      <c r="C405" s="16"/>
      <c r="D405" s="16" t="s">
        <v>642</v>
      </c>
      <c r="E405" s="16" t="str">
        <f t="shared" si="20"/>
        <v>b</v>
      </c>
      <c r="F405" s="16">
        <f t="shared" si="22"/>
        <v>1</v>
      </c>
      <c r="G405" s="19" t="s">
        <v>26</v>
      </c>
      <c r="H405" s="3" t="s">
        <v>39</v>
      </c>
      <c r="I405" s="3">
        <f t="shared" si="21"/>
        <v>13</v>
      </c>
      <c r="J405" s="16">
        <v>0</v>
      </c>
      <c r="K405" s="16">
        <v>3</v>
      </c>
      <c r="L405" s="16">
        <f>[1]武器表!$I405</f>
        <v>79</v>
      </c>
      <c r="M405" s="28">
        <v>0</v>
      </c>
      <c r="N405" s="28">
        <v>0</v>
      </c>
      <c r="O405" s="16">
        <v>8</v>
      </c>
      <c r="P405" s="28">
        <v>0</v>
      </c>
      <c r="Q405" s="28">
        <v>0</v>
      </c>
      <c r="R405" s="28">
        <v>0</v>
      </c>
      <c r="S405" s="28">
        <v>0</v>
      </c>
      <c r="T405" s="29">
        <v>0</v>
      </c>
      <c r="U405" s="29">
        <v>0</v>
      </c>
      <c r="V405" s="29">
        <v>0</v>
      </c>
      <c r="W405" s="29">
        <v>0</v>
      </c>
      <c r="X405" s="28">
        <v>0</v>
      </c>
      <c r="Y405" s="28">
        <v>0</v>
      </c>
      <c r="Z405" s="28">
        <v>0</v>
      </c>
      <c r="AA405" s="28">
        <v>0</v>
      </c>
      <c r="AB405" s="28">
        <v>0</v>
      </c>
      <c r="AC405" s="28">
        <v>0</v>
      </c>
      <c r="AD405" s="29">
        <v>0</v>
      </c>
      <c r="AE405" s="29">
        <v>0</v>
      </c>
      <c r="AF405" s="29">
        <v>0</v>
      </c>
      <c r="AG405" s="29">
        <v>0</v>
      </c>
      <c r="AH405" s="29">
        <v>0</v>
      </c>
      <c r="BM405" t="s">
        <v>2141</v>
      </c>
    </row>
    <row r="406" spans="2:65" ht="14.25" x14ac:dyDescent="0.2">
      <c r="B406" s="16">
        <v>404</v>
      </c>
      <c r="C406" s="16"/>
      <c r="D406" s="16" t="s">
        <v>228</v>
      </c>
      <c r="E406" s="16" t="str">
        <f t="shared" si="20"/>
        <v>b</v>
      </c>
      <c r="F406" s="16">
        <f t="shared" si="22"/>
        <v>1</v>
      </c>
      <c r="G406" s="19" t="s">
        <v>26</v>
      </c>
      <c r="H406" s="3" t="s">
        <v>39</v>
      </c>
      <c r="I406" s="3">
        <f t="shared" si="21"/>
        <v>13</v>
      </c>
      <c r="J406" s="16">
        <v>0</v>
      </c>
      <c r="K406" s="16">
        <v>4</v>
      </c>
      <c r="L406" s="16">
        <f>[1]武器表!$I406</f>
        <v>106</v>
      </c>
      <c r="M406" s="28">
        <v>0</v>
      </c>
      <c r="N406" s="28">
        <v>0</v>
      </c>
      <c r="O406" s="28">
        <v>0</v>
      </c>
      <c r="P406" s="28">
        <v>0</v>
      </c>
      <c r="Q406" s="28">
        <v>0</v>
      </c>
      <c r="R406" s="28">
        <v>0</v>
      </c>
      <c r="S406" s="28">
        <v>0</v>
      </c>
      <c r="T406" s="29">
        <v>0</v>
      </c>
      <c r="U406" s="29">
        <v>0</v>
      </c>
      <c r="V406" s="29">
        <v>0</v>
      </c>
      <c r="W406" s="20">
        <v>0.12466666666666666</v>
      </c>
      <c r="X406" s="28">
        <v>0</v>
      </c>
      <c r="Y406" s="28">
        <v>0</v>
      </c>
      <c r="Z406" s="28">
        <v>0</v>
      </c>
      <c r="AA406" s="28">
        <v>0</v>
      </c>
      <c r="AB406" s="28">
        <v>0</v>
      </c>
      <c r="AC406" s="28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BM406" t="s">
        <v>2142</v>
      </c>
    </row>
    <row r="407" spans="2:65" ht="14.25" x14ac:dyDescent="0.2">
      <c r="B407" s="16">
        <v>405</v>
      </c>
      <c r="C407" s="16"/>
      <c r="D407" s="16" t="s">
        <v>643</v>
      </c>
      <c r="E407" s="16" t="str">
        <f t="shared" si="20"/>
        <v>b</v>
      </c>
      <c r="F407" s="16">
        <f t="shared" si="22"/>
        <v>2</v>
      </c>
      <c r="G407" s="19" t="s">
        <v>26</v>
      </c>
      <c r="H407" s="3" t="s">
        <v>39</v>
      </c>
      <c r="I407" s="3">
        <f t="shared" si="21"/>
        <v>13</v>
      </c>
      <c r="J407" s="16">
        <v>0</v>
      </c>
      <c r="K407" s="16">
        <v>5</v>
      </c>
      <c r="L407" s="16">
        <f>[1]武器表!$I407</f>
        <v>132</v>
      </c>
      <c r="M407" s="28">
        <v>0</v>
      </c>
      <c r="N407" s="28">
        <v>0</v>
      </c>
      <c r="O407" s="28">
        <v>0</v>
      </c>
      <c r="P407" s="28">
        <v>0</v>
      </c>
      <c r="Q407" s="28">
        <v>0</v>
      </c>
      <c r="R407" s="28">
        <v>0</v>
      </c>
      <c r="S407" s="28">
        <v>0</v>
      </c>
      <c r="T407" s="29">
        <v>0</v>
      </c>
      <c r="U407" s="29">
        <v>0</v>
      </c>
      <c r="V407" s="29">
        <v>0</v>
      </c>
      <c r="W407" s="29">
        <v>0</v>
      </c>
      <c r="X407" s="28">
        <v>0</v>
      </c>
      <c r="Y407" s="28">
        <v>0</v>
      </c>
      <c r="Z407" s="28">
        <v>0</v>
      </c>
      <c r="AA407" s="28">
        <v>0</v>
      </c>
      <c r="AB407" s="28">
        <v>0</v>
      </c>
      <c r="AC407" s="28">
        <v>0</v>
      </c>
      <c r="AD407" s="20">
        <v>0.1232</v>
      </c>
      <c r="AE407" s="20">
        <v>0.1232</v>
      </c>
      <c r="AF407" s="29">
        <v>0</v>
      </c>
      <c r="AG407" s="29">
        <v>0</v>
      </c>
      <c r="AH407" s="29">
        <v>0</v>
      </c>
      <c r="BM407" t="s">
        <v>2143</v>
      </c>
    </row>
    <row r="408" spans="2:65" ht="14.25" x14ac:dyDescent="0.2">
      <c r="B408" s="16">
        <v>406</v>
      </c>
      <c r="C408" s="16"/>
      <c r="D408" s="16" t="s">
        <v>231</v>
      </c>
      <c r="E408" s="16" t="str">
        <f t="shared" si="20"/>
        <v>b</v>
      </c>
      <c r="F408" s="16">
        <f t="shared" si="22"/>
        <v>2</v>
      </c>
      <c r="G408" s="19" t="s">
        <v>26</v>
      </c>
      <c r="H408" s="3" t="s">
        <v>39</v>
      </c>
      <c r="I408" s="3">
        <f t="shared" si="21"/>
        <v>13</v>
      </c>
      <c r="J408" s="16">
        <v>0</v>
      </c>
      <c r="K408" s="16">
        <v>6</v>
      </c>
      <c r="L408" s="16">
        <f>[1]武器表!$I408</f>
        <v>158</v>
      </c>
      <c r="M408" s="28">
        <v>0</v>
      </c>
      <c r="N408" s="28">
        <v>0</v>
      </c>
      <c r="O408" s="28">
        <v>0</v>
      </c>
      <c r="P408" s="28">
        <v>0</v>
      </c>
      <c r="Q408" s="28">
        <v>0</v>
      </c>
      <c r="R408" s="16">
        <v>12</v>
      </c>
      <c r="S408" s="28">
        <v>0</v>
      </c>
      <c r="T408" s="29">
        <v>0</v>
      </c>
      <c r="U408" s="20">
        <v>0.03</v>
      </c>
      <c r="V408" s="29">
        <v>0</v>
      </c>
      <c r="W408" s="29">
        <v>0</v>
      </c>
      <c r="X408" s="28">
        <v>0</v>
      </c>
      <c r="Y408" s="28">
        <v>0</v>
      </c>
      <c r="Z408" s="28">
        <v>0</v>
      </c>
      <c r="AA408" s="28">
        <v>0</v>
      </c>
      <c r="AB408" s="28">
        <v>0</v>
      </c>
      <c r="AC408" s="28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BM408" t="s">
        <v>2144</v>
      </c>
    </row>
    <row r="409" spans="2:65" ht="14.25" x14ac:dyDescent="0.2">
      <c r="B409" s="16">
        <v>407</v>
      </c>
      <c r="C409" s="16"/>
      <c r="D409" s="16" t="s">
        <v>644</v>
      </c>
      <c r="E409" s="16" t="str">
        <f t="shared" si="20"/>
        <v>b</v>
      </c>
      <c r="F409" s="16">
        <f t="shared" si="22"/>
        <v>2</v>
      </c>
      <c r="G409" s="19" t="s">
        <v>26</v>
      </c>
      <c r="H409" s="3" t="s">
        <v>39</v>
      </c>
      <c r="I409" s="3">
        <f t="shared" si="21"/>
        <v>13</v>
      </c>
      <c r="J409" s="16">
        <v>0</v>
      </c>
      <c r="K409" s="16">
        <v>7</v>
      </c>
      <c r="L409" s="16">
        <f>[1]武器表!$I409</f>
        <v>185</v>
      </c>
      <c r="M409" s="28">
        <v>0</v>
      </c>
      <c r="N409" s="28">
        <v>0</v>
      </c>
      <c r="O409" s="16">
        <v>18</v>
      </c>
      <c r="P409" s="28">
        <v>0</v>
      </c>
      <c r="Q409" s="28">
        <v>0</v>
      </c>
      <c r="R409" s="28">
        <v>0</v>
      </c>
      <c r="S409" s="28">
        <v>0</v>
      </c>
      <c r="T409" s="29">
        <v>0</v>
      </c>
      <c r="U409" s="29">
        <v>0</v>
      </c>
      <c r="V409" s="29">
        <v>0</v>
      </c>
      <c r="W409" s="20">
        <v>0.21466666666666664</v>
      </c>
      <c r="X409" s="28">
        <v>0</v>
      </c>
      <c r="Y409" s="28">
        <v>0</v>
      </c>
      <c r="Z409" s="28">
        <v>0</v>
      </c>
      <c r="AA409" s="28">
        <v>0</v>
      </c>
      <c r="AB409" s="28">
        <v>0</v>
      </c>
      <c r="AC409" s="28">
        <v>0</v>
      </c>
      <c r="AD409" s="29">
        <v>0</v>
      </c>
      <c r="AE409" s="29">
        <v>0</v>
      </c>
      <c r="AF409" s="29">
        <v>0</v>
      </c>
      <c r="AG409" s="29">
        <v>0</v>
      </c>
      <c r="AH409" s="29">
        <v>0</v>
      </c>
      <c r="BM409" t="s">
        <v>2145</v>
      </c>
    </row>
    <row r="410" spans="2:65" ht="14.25" x14ac:dyDescent="0.2">
      <c r="B410" s="16">
        <v>408</v>
      </c>
      <c r="C410" s="16"/>
      <c r="D410" s="16" t="s">
        <v>202</v>
      </c>
      <c r="E410" s="16" t="str">
        <f t="shared" si="20"/>
        <v>b</v>
      </c>
      <c r="F410" s="16">
        <f t="shared" si="22"/>
        <v>2</v>
      </c>
      <c r="G410" s="19" t="s">
        <v>26</v>
      </c>
      <c r="H410" s="3" t="s">
        <v>39</v>
      </c>
      <c r="I410" s="3">
        <f t="shared" si="21"/>
        <v>13</v>
      </c>
      <c r="J410" s="16">
        <v>0</v>
      </c>
      <c r="K410" s="16">
        <v>8</v>
      </c>
      <c r="L410" s="16">
        <f>[1]武器表!$I410</f>
        <v>211</v>
      </c>
      <c r="M410" s="28">
        <v>0</v>
      </c>
      <c r="N410" s="28">
        <v>0</v>
      </c>
      <c r="O410" s="28">
        <v>0</v>
      </c>
      <c r="P410" s="28">
        <v>0</v>
      </c>
      <c r="Q410" s="28">
        <v>0</v>
      </c>
      <c r="R410" s="28">
        <v>0</v>
      </c>
      <c r="S410" s="28">
        <v>0</v>
      </c>
      <c r="T410" s="29">
        <v>0</v>
      </c>
      <c r="U410" s="29">
        <v>0</v>
      </c>
      <c r="V410" s="29">
        <v>0</v>
      </c>
      <c r="W410" s="20">
        <v>0.24666666666666667</v>
      </c>
      <c r="X410" s="28">
        <v>0</v>
      </c>
      <c r="Y410" s="28">
        <v>0</v>
      </c>
      <c r="Z410" s="28">
        <v>0</v>
      </c>
      <c r="AA410" s="28">
        <v>0</v>
      </c>
      <c r="AB410" s="28">
        <v>0</v>
      </c>
      <c r="AC410" s="28">
        <v>0</v>
      </c>
      <c r="AD410" s="29">
        <v>0</v>
      </c>
      <c r="AE410" s="29">
        <v>0</v>
      </c>
      <c r="AF410" s="20">
        <v>0.19733333333333336</v>
      </c>
      <c r="AG410" s="29">
        <v>0</v>
      </c>
      <c r="AH410" s="29">
        <v>0</v>
      </c>
      <c r="BM410" t="s">
        <v>2146</v>
      </c>
    </row>
    <row r="411" spans="2:65" ht="14.25" x14ac:dyDescent="0.2">
      <c r="B411" s="16">
        <v>409</v>
      </c>
      <c r="C411" s="16"/>
      <c r="D411" s="16" t="s">
        <v>316</v>
      </c>
      <c r="E411" s="16" t="str">
        <f t="shared" si="20"/>
        <v>c</v>
      </c>
      <c r="F411" s="16">
        <f t="shared" si="22"/>
        <v>1</v>
      </c>
      <c r="G411" s="19" t="s">
        <v>26</v>
      </c>
      <c r="H411" s="3" t="s">
        <v>39</v>
      </c>
      <c r="I411" s="3">
        <f t="shared" si="21"/>
        <v>13</v>
      </c>
      <c r="J411" s="16">
        <v>0</v>
      </c>
      <c r="K411" s="16">
        <v>1</v>
      </c>
      <c r="L411" s="16">
        <f>[1]武器表!$I411</f>
        <v>30</v>
      </c>
      <c r="M411" s="28">
        <v>0</v>
      </c>
      <c r="N411" s="28">
        <v>0</v>
      </c>
      <c r="O411" s="28">
        <v>0</v>
      </c>
      <c r="P411" s="28">
        <v>0</v>
      </c>
      <c r="Q411" s="28">
        <v>0</v>
      </c>
      <c r="R411" s="28">
        <v>0</v>
      </c>
      <c r="S411" s="28">
        <v>0</v>
      </c>
      <c r="T411" s="29">
        <v>0</v>
      </c>
      <c r="U411" s="29">
        <v>0</v>
      </c>
      <c r="V411" s="29">
        <v>0</v>
      </c>
      <c r="W411" s="20">
        <v>0</v>
      </c>
      <c r="X411" s="28">
        <v>0</v>
      </c>
      <c r="Y411" s="28">
        <v>0</v>
      </c>
      <c r="Z411" s="28">
        <v>0</v>
      </c>
      <c r="AA411" s="28">
        <v>0</v>
      </c>
      <c r="AB411" s="28">
        <v>0</v>
      </c>
      <c r="AC411" s="28">
        <v>0</v>
      </c>
      <c r="AD411" s="29">
        <v>0</v>
      </c>
      <c r="AE411" s="29">
        <v>0</v>
      </c>
      <c r="AF411" s="29">
        <v>0</v>
      </c>
      <c r="AG411" s="29">
        <v>0</v>
      </c>
      <c r="AH411" s="29">
        <v>0</v>
      </c>
      <c r="BM411" t="s">
        <v>2147</v>
      </c>
    </row>
    <row r="412" spans="2:65" ht="14.25" x14ac:dyDescent="0.2">
      <c r="B412" s="16">
        <v>410</v>
      </c>
      <c r="C412" s="16"/>
      <c r="D412" s="16" t="s">
        <v>645</v>
      </c>
      <c r="E412" s="16" t="str">
        <f t="shared" si="20"/>
        <v>c</v>
      </c>
      <c r="F412" s="16">
        <f t="shared" si="22"/>
        <v>1</v>
      </c>
      <c r="G412" s="19" t="s">
        <v>26</v>
      </c>
      <c r="H412" s="3" t="s">
        <v>39</v>
      </c>
      <c r="I412" s="3">
        <f t="shared" si="21"/>
        <v>13</v>
      </c>
      <c r="J412" s="16">
        <v>0</v>
      </c>
      <c r="K412" s="16">
        <v>2</v>
      </c>
      <c r="L412" s="16">
        <f>[1]武器表!$I412</f>
        <v>60</v>
      </c>
      <c r="M412" s="28">
        <v>0</v>
      </c>
      <c r="N412" s="28">
        <v>0</v>
      </c>
      <c r="O412" s="28">
        <v>0</v>
      </c>
      <c r="P412" s="28">
        <v>0</v>
      </c>
      <c r="Q412" s="28">
        <v>0</v>
      </c>
      <c r="R412" s="28">
        <v>0</v>
      </c>
      <c r="S412" s="28">
        <v>0</v>
      </c>
      <c r="T412" s="29">
        <v>0</v>
      </c>
      <c r="U412" s="29">
        <v>0</v>
      </c>
      <c r="V412" s="29">
        <v>0</v>
      </c>
      <c r="W412" s="20">
        <v>0</v>
      </c>
      <c r="X412" s="28">
        <v>0</v>
      </c>
      <c r="Y412" s="28">
        <v>0</v>
      </c>
      <c r="Z412" s="28">
        <v>0</v>
      </c>
      <c r="AA412" s="28">
        <v>0</v>
      </c>
      <c r="AB412" s="28">
        <v>0</v>
      </c>
      <c r="AC412" s="28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BM412" t="s">
        <v>2148</v>
      </c>
    </row>
    <row r="413" spans="2:65" ht="14.25" x14ac:dyDescent="0.2">
      <c r="B413" s="16">
        <v>411</v>
      </c>
      <c r="C413" s="16"/>
      <c r="D413" s="16" t="s">
        <v>646</v>
      </c>
      <c r="E413" s="16" t="str">
        <f t="shared" si="20"/>
        <v>c</v>
      </c>
      <c r="F413" s="16">
        <f t="shared" si="22"/>
        <v>1</v>
      </c>
      <c r="G413" s="19" t="s">
        <v>26</v>
      </c>
      <c r="H413" s="3" t="s">
        <v>39</v>
      </c>
      <c r="I413" s="3">
        <f t="shared" si="21"/>
        <v>13</v>
      </c>
      <c r="J413" s="16">
        <v>0</v>
      </c>
      <c r="K413" s="16">
        <v>3</v>
      </c>
      <c r="L413" s="16">
        <f>[1]武器表!$I413</f>
        <v>90</v>
      </c>
      <c r="M413" s="28">
        <v>0</v>
      </c>
      <c r="N413" s="28">
        <v>0</v>
      </c>
      <c r="O413" s="28">
        <v>0</v>
      </c>
      <c r="P413" s="28">
        <v>0</v>
      </c>
      <c r="Q413" s="28">
        <v>0</v>
      </c>
      <c r="R413" s="28">
        <v>0</v>
      </c>
      <c r="S413" s="28">
        <v>0</v>
      </c>
      <c r="T413" s="29">
        <v>0</v>
      </c>
      <c r="U413" s="29">
        <v>0</v>
      </c>
      <c r="V413" s="29">
        <v>0</v>
      </c>
      <c r="W413" s="20">
        <v>0</v>
      </c>
      <c r="X413" s="28">
        <v>0</v>
      </c>
      <c r="Y413" s="28">
        <v>0</v>
      </c>
      <c r="Z413" s="28">
        <v>0</v>
      </c>
      <c r="AA413" s="28">
        <v>0</v>
      </c>
      <c r="AB413" s="28">
        <v>0</v>
      </c>
      <c r="AC413" s="28">
        <v>0</v>
      </c>
      <c r="AD413" s="29">
        <v>0</v>
      </c>
      <c r="AE413" s="29">
        <v>0</v>
      </c>
      <c r="AF413" s="29">
        <v>0</v>
      </c>
      <c r="AG413" s="29">
        <v>0</v>
      </c>
      <c r="AH413" s="29">
        <v>0</v>
      </c>
      <c r="BM413" t="s">
        <v>2149</v>
      </c>
    </row>
    <row r="414" spans="2:65" ht="14.25" x14ac:dyDescent="0.2">
      <c r="B414" s="16">
        <v>412</v>
      </c>
      <c r="C414" s="16"/>
      <c r="D414" s="16" t="s">
        <v>647</v>
      </c>
      <c r="E414" s="16" t="str">
        <f t="shared" si="20"/>
        <v>c</v>
      </c>
      <c r="F414" s="16">
        <f t="shared" si="22"/>
        <v>1</v>
      </c>
      <c r="G414" s="19" t="s">
        <v>26</v>
      </c>
      <c r="H414" s="3" t="s">
        <v>39</v>
      </c>
      <c r="I414" s="3">
        <f t="shared" si="21"/>
        <v>13</v>
      </c>
      <c r="J414" s="16">
        <v>0</v>
      </c>
      <c r="K414" s="16">
        <v>4</v>
      </c>
      <c r="L414" s="16">
        <f>[1]武器表!$I414</f>
        <v>120</v>
      </c>
      <c r="M414" s="28">
        <v>0</v>
      </c>
      <c r="N414" s="28">
        <v>0</v>
      </c>
      <c r="O414" s="28">
        <v>0</v>
      </c>
      <c r="P414" s="28">
        <v>0</v>
      </c>
      <c r="Q414" s="28">
        <v>0</v>
      </c>
      <c r="R414" s="28">
        <v>0</v>
      </c>
      <c r="S414" s="28">
        <v>0</v>
      </c>
      <c r="T414" s="29">
        <v>0</v>
      </c>
      <c r="U414" s="29">
        <v>0</v>
      </c>
      <c r="V414" s="20">
        <v>0</v>
      </c>
      <c r="W414" s="29">
        <v>0</v>
      </c>
      <c r="X414" s="28">
        <v>0</v>
      </c>
      <c r="Y414" s="28">
        <v>0</v>
      </c>
      <c r="Z414" s="28">
        <v>0</v>
      </c>
      <c r="AA414" s="28">
        <v>0</v>
      </c>
      <c r="AB414" s="28">
        <v>0</v>
      </c>
      <c r="AC414" s="28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BM414" t="s">
        <v>2002</v>
      </c>
    </row>
    <row r="415" spans="2:65" ht="14.25" x14ac:dyDescent="0.2">
      <c r="B415" s="16">
        <v>413</v>
      </c>
      <c r="C415" s="16"/>
      <c r="D415" s="16" t="s">
        <v>648</v>
      </c>
      <c r="E415" s="16" t="str">
        <f t="shared" si="20"/>
        <v>c</v>
      </c>
      <c r="F415" s="16">
        <f t="shared" si="22"/>
        <v>1</v>
      </c>
      <c r="G415" s="19" t="s">
        <v>26</v>
      </c>
      <c r="H415" s="3" t="s">
        <v>39</v>
      </c>
      <c r="I415" s="3">
        <f t="shared" si="21"/>
        <v>13</v>
      </c>
      <c r="J415" s="16">
        <v>0</v>
      </c>
      <c r="K415" s="16">
        <v>5</v>
      </c>
      <c r="L415" s="16">
        <f>[1]武器表!$I415</f>
        <v>150</v>
      </c>
      <c r="M415" s="28">
        <v>0</v>
      </c>
      <c r="N415" s="28">
        <v>0</v>
      </c>
      <c r="O415" s="28">
        <v>0</v>
      </c>
      <c r="P415" s="28">
        <v>0</v>
      </c>
      <c r="Q415" s="28">
        <v>0</v>
      </c>
      <c r="R415" s="28">
        <v>0</v>
      </c>
      <c r="S415" s="28">
        <v>0</v>
      </c>
      <c r="T415" s="29">
        <v>0</v>
      </c>
      <c r="U415" s="29">
        <v>0</v>
      </c>
      <c r="V415" s="29">
        <v>0</v>
      </c>
      <c r="W415" s="29">
        <v>0</v>
      </c>
      <c r="X415" s="28">
        <v>0</v>
      </c>
      <c r="Y415" s="28">
        <v>0</v>
      </c>
      <c r="Z415" s="28">
        <v>0</v>
      </c>
      <c r="AA415" s="28">
        <v>0</v>
      </c>
      <c r="AB415" s="28">
        <v>0</v>
      </c>
      <c r="AC415" s="28">
        <v>0</v>
      </c>
      <c r="AD415" s="29">
        <v>0</v>
      </c>
      <c r="AE415" s="29">
        <v>0</v>
      </c>
      <c r="AF415" s="29">
        <v>0</v>
      </c>
      <c r="AG415" s="29">
        <v>0</v>
      </c>
      <c r="AH415" s="20">
        <v>0</v>
      </c>
      <c r="BM415" t="s">
        <v>2150</v>
      </c>
    </row>
    <row r="416" spans="2:65" ht="14.25" x14ac:dyDescent="0.2">
      <c r="B416" s="16">
        <v>414</v>
      </c>
      <c r="C416" s="16"/>
      <c r="D416" s="16" t="s">
        <v>649</v>
      </c>
      <c r="E416" s="16" t="str">
        <f t="shared" si="20"/>
        <v>c</v>
      </c>
      <c r="F416" s="16">
        <f t="shared" si="22"/>
        <v>1</v>
      </c>
      <c r="G416" s="19" t="s">
        <v>26</v>
      </c>
      <c r="H416" s="3" t="s">
        <v>39</v>
      </c>
      <c r="I416" s="3">
        <f t="shared" si="21"/>
        <v>13</v>
      </c>
      <c r="J416" s="16">
        <v>0</v>
      </c>
      <c r="K416" s="16">
        <v>6</v>
      </c>
      <c r="L416" s="16">
        <f>[1]武器表!$I416</f>
        <v>181</v>
      </c>
      <c r="M416" s="28">
        <v>0</v>
      </c>
      <c r="N416" s="28">
        <v>0</v>
      </c>
      <c r="O416" s="28">
        <v>0</v>
      </c>
      <c r="P416" s="28">
        <v>0</v>
      </c>
      <c r="Q416" s="28">
        <v>0</v>
      </c>
      <c r="R416" s="28">
        <v>0</v>
      </c>
      <c r="S416" s="28">
        <v>0</v>
      </c>
      <c r="T416" s="29">
        <v>0</v>
      </c>
      <c r="U416" s="29">
        <v>0</v>
      </c>
      <c r="V416" s="29">
        <v>0</v>
      </c>
      <c r="W416" s="29">
        <v>0</v>
      </c>
      <c r="X416" s="28">
        <v>0</v>
      </c>
      <c r="Y416" s="28">
        <v>0</v>
      </c>
      <c r="Z416" s="28">
        <v>0</v>
      </c>
      <c r="AA416" s="28">
        <v>0</v>
      </c>
      <c r="AB416" s="28">
        <v>0</v>
      </c>
      <c r="AC416" s="28">
        <v>0</v>
      </c>
      <c r="AD416" s="29">
        <v>0</v>
      </c>
      <c r="AE416" s="29">
        <v>0</v>
      </c>
      <c r="AF416" s="20">
        <v>0</v>
      </c>
      <c r="AG416" s="29">
        <v>0</v>
      </c>
      <c r="AH416" s="29">
        <v>0</v>
      </c>
      <c r="BM416" t="s">
        <v>2151</v>
      </c>
    </row>
    <row r="417" spans="2:65" ht="14.25" x14ac:dyDescent="0.2">
      <c r="B417" s="16">
        <v>415</v>
      </c>
      <c r="C417" s="16"/>
      <c r="D417" s="16" t="s">
        <v>650</v>
      </c>
      <c r="E417" s="16" t="str">
        <f t="shared" si="20"/>
        <v>c</v>
      </c>
      <c r="F417" s="16">
        <f t="shared" si="22"/>
        <v>1</v>
      </c>
      <c r="G417" s="19" t="s">
        <v>26</v>
      </c>
      <c r="H417" s="3" t="s">
        <v>39</v>
      </c>
      <c r="I417" s="3">
        <f t="shared" si="21"/>
        <v>13</v>
      </c>
      <c r="J417" s="16">
        <v>0</v>
      </c>
      <c r="K417" s="16">
        <v>7</v>
      </c>
      <c r="L417" s="16">
        <f>[1]武器表!$I417</f>
        <v>211</v>
      </c>
      <c r="M417" s="28">
        <v>0</v>
      </c>
      <c r="N417" s="28">
        <v>0</v>
      </c>
      <c r="O417" s="28">
        <v>0</v>
      </c>
      <c r="P417" s="28">
        <v>0</v>
      </c>
      <c r="Q417" s="28">
        <v>0</v>
      </c>
      <c r="R417" s="28">
        <v>0</v>
      </c>
      <c r="S417" s="28">
        <v>0</v>
      </c>
      <c r="T417" s="29">
        <v>0</v>
      </c>
      <c r="U417" s="29">
        <v>0</v>
      </c>
      <c r="V417" s="29">
        <v>0</v>
      </c>
      <c r="W417" s="29">
        <v>0</v>
      </c>
      <c r="X417" s="28">
        <v>0</v>
      </c>
      <c r="Y417" s="28">
        <v>0</v>
      </c>
      <c r="Z417" s="28">
        <v>0</v>
      </c>
      <c r="AA417" s="28">
        <v>0</v>
      </c>
      <c r="AB417" s="28">
        <v>0</v>
      </c>
      <c r="AC417" s="28">
        <v>0</v>
      </c>
      <c r="AD417" s="29">
        <v>0</v>
      </c>
      <c r="AE417" s="20">
        <v>0</v>
      </c>
      <c r="AF417" s="29">
        <v>0</v>
      </c>
      <c r="AG417" s="29">
        <v>0</v>
      </c>
      <c r="AH417" s="29">
        <v>0</v>
      </c>
      <c r="BM417" t="s">
        <v>2152</v>
      </c>
    </row>
    <row r="418" spans="2:65" ht="14.25" x14ac:dyDescent="0.2">
      <c r="B418" s="16">
        <v>416</v>
      </c>
      <c r="C418" s="16"/>
      <c r="D418" s="16" t="s">
        <v>651</v>
      </c>
      <c r="E418" s="16" t="str">
        <f t="shared" si="20"/>
        <v>c</v>
      </c>
      <c r="F418" s="16">
        <f t="shared" si="22"/>
        <v>1</v>
      </c>
      <c r="G418" s="19" t="s">
        <v>26</v>
      </c>
      <c r="H418" s="3" t="s">
        <v>39</v>
      </c>
      <c r="I418" s="3">
        <f t="shared" si="21"/>
        <v>13</v>
      </c>
      <c r="J418" s="16">
        <v>0</v>
      </c>
      <c r="K418" s="16">
        <v>8</v>
      </c>
      <c r="L418" s="16">
        <f>[1]武器表!$I418</f>
        <v>241</v>
      </c>
      <c r="M418" s="28">
        <v>0</v>
      </c>
      <c r="N418" s="28">
        <v>0</v>
      </c>
      <c r="O418" s="28">
        <v>0</v>
      </c>
      <c r="P418" s="28">
        <v>0</v>
      </c>
      <c r="Q418" s="28">
        <v>0</v>
      </c>
      <c r="R418" s="28">
        <v>0</v>
      </c>
      <c r="S418" s="28">
        <v>0</v>
      </c>
      <c r="T418" s="29">
        <v>0</v>
      </c>
      <c r="U418" s="29">
        <v>0</v>
      </c>
      <c r="V418" s="29">
        <v>0</v>
      </c>
      <c r="W418" s="29">
        <v>0</v>
      </c>
      <c r="X418" s="28">
        <v>0</v>
      </c>
      <c r="Y418" s="28">
        <v>0</v>
      </c>
      <c r="Z418" s="28">
        <v>0</v>
      </c>
      <c r="AA418" s="28">
        <v>0</v>
      </c>
      <c r="AB418" s="28">
        <v>0</v>
      </c>
      <c r="AC418" s="28">
        <v>0</v>
      </c>
      <c r="AD418" s="29">
        <v>0</v>
      </c>
      <c r="AE418" s="20">
        <v>0</v>
      </c>
      <c r="AF418" s="29">
        <v>0</v>
      </c>
      <c r="AG418" s="29">
        <v>0</v>
      </c>
      <c r="AH418" s="29">
        <v>0</v>
      </c>
      <c r="BM418" t="s">
        <v>2153</v>
      </c>
    </row>
    <row r="419" spans="2:65" ht="14.25" x14ac:dyDescent="0.2">
      <c r="B419" s="16">
        <v>417</v>
      </c>
      <c r="C419" s="16"/>
      <c r="D419" s="16" t="s">
        <v>652</v>
      </c>
      <c r="E419" s="16" t="str">
        <f t="shared" si="20"/>
        <v>s</v>
      </c>
      <c r="F419" s="16">
        <f t="shared" si="22"/>
        <v>3</v>
      </c>
      <c r="G419" s="19" t="s">
        <v>26</v>
      </c>
      <c r="H419" s="3" t="s">
        <v>40</v>
      </c>
      <c r="I419" s="3">
        <f t="shared" si="21"/>
        <v>14</v>
      </c>
      <c r="J419" s="16">
        <v>5</v>
      </c>
      <c r="K419" s="16">
        <v>1</v>
      </c>
      <c r="L419" s="16">
        <f>[1]武器表!$I419</f>
        <v>18</v>
      </c>
      <c r="M419" s="28">
        <v>0</v>
      </c>
      <c r="N419" s="28">
        <v>0</v>
      </c>
      <c r="O419" s="28">
        <v>0</v>
      </c>
      <c r="P419" s="28">
        <v>0</v>
      </c>
      <c r="Q419" s="28">
        <v>0</v>
      </c>
      <c r="R419" s="28">
        <v>0</v>
      </c>
      <c r="S419" s="16">
        <v>4</v>
      </c>
      <c r="T419" s="29">
        <v>0</v>
      </c>
      <c r="U419" s="29">
        <v>0</v>
      </c>
      <c r="V419" s="20">
        <v>6.6666666666666662E-3</v>
      </c>
      <c r="W419" s="20">
        <v>0.08</v>
      </c>
      <c r="X419" s="28">
        <v>0</v>
      </c>
      <c r="Y419" s="28">
        <v>0</v>
      </c>
      <c r="Z419" s="28">
        <v>0</v>
      </c>
      <c r="AA419" s="28">
        <v>0</v>
      </c>
      <c r="AB419" s="28">
        <v>0</v>
      </c>
      <c r="AC419" s="28">
        <v>0</v>
      </c>
      <c r="AD419" s="29">
        <v>0</v>
      </c>
      <c r="AE419" s="29">
        <v>0</v>
      </c>
      <c r="AF419" s="29">
        <v>0</v>
      </c>
      <c r="AG419" s="29">
        <v>0</v>
      </c>
      <c r="AH419" s="29">
        <v>0</v>
      </c>
      <c r="BM419" t="s">
        <v>2154</v>
      </c>
    </row>
    <row r="420" spans="2:65" ht="14.25" x14ac:dyDescent="0.2">
      <c r="B420" s="16">
        <v>418</v>
      </c>
      <c r="C420" s="16"/>
      <c r="D420" s="16" t="s">
        <v>653</v>
      </c>
      <c r="E420" s="16" t="str">
        <f t="shared" ref="E420:E483" si="23">E388</f>
        <v>s</v>
      </c>
      <c r="F420" s="16">
        <f t="shared" si="22"/>
        <v>3</v>
      </c>
      <c r="G420" s="19" t="s">
        <v>26</v>
      </c>
      <c r="H420" s="3" t="s">
        <v>40</v>
      </c>
      <c r="I420" s="3">
        <f t="shared" ref="I420:I483" si="24">I388+1</f>
        <v>14</v>
      </c>
      <c r="J420" s="16">
        <v>5</v>
      </c>
      <c r="K420" s="16">
        <v>2</v>
      </c>
      <c r="L420" s="16">
        <f>[1]武器表!$I420</f>
        <v>37</v>
      </c>
      <c r="M420" s="28">
        <v>0</v>
      </c>
      <c r="N420" s="28">
        <v>0</v>
      </c>
      <c r="O420" s="28">
        <v>0</v>
      </c>
      <c r="P420" s="28">
        <v>0</v>
      </c>
      <c r="Q420" s="28">
        <v>0</v>
      </c>
      <c r="R420" s="16">
        <v>13</v>
      </c>
      <c r="S420" s="28">
        <v>0</v>
      </c>
      <c r="T420" s="20">
        <v>0.04</v>
      </c>
      <c r="U420" s="29">
        <v>0</v>
      </c>
      <c r="V420" s="29">
        <v>0</v>
      </c>
      <c r="W420" s="20">
        <v>0.11066666666666666</v>
      </c>
      <c r="X420" s="28">
        <v>0</v>
      </c>
      <c r="Y420" s="28">
        <v>0</v>
      </c>
      <c r="Z420" s="28">
        <v>0</v>
      </c>
      <c r="AA420" s="28">
        <v>0</v>
      </c>
      <c r="AB420" s="28">
        <v>0</v>
      </c>
      <c r="AC420" s="28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BM420" t="s">
        <v>2155</v>
      </c>
    </row>
    <row r="421" spans="2:65" ht="14.25" x14ac:dyDescent="0.2">
      <c r="B421" s="16">
        <v>419</v>
      </c>
      <c r="C421" s="16"/>
      <c r="D421" s="16" t="s">
        <v>654</v>
      </c>
      <c r="E421" s="16" t="str">
        <f t="shared" si="23"/>
        <v>s</v>
      </c>
      <c r="F421" s="16">
        <f t="shared" si="22"/>
        <v>4</v>
      </c>
      <c r="G421" s="19" t="s">
        <v>26</v>
      </c>
      <c r="H421" s="3" t="s">
        <v>40</v>
      </c>
      <c r="I421" s="3">
        <f t="shared" si="24"/>
        <v>14</v>
      </c>
      <c r="J421" s="16">
        <v>5</v>
      </c>
      <c r="K421" s="16">
        <v>3</v>
      </c>
      <c r="L421" s="16">
        <f>[1]武器表!$I421</f>
        <v>55</v>
      </c>
      <c r="M421" s="28">
        <v>0</v>
      </c>
      <c r="N421" s="28">
        <v>0</v>
      </c>
      <c r="O421" s="28">
        <v>0</v>
      </c>
      <c r="P421" s="28">
        <v>0</v>
      </c>
      <c r="Q421" s="16">
        <v>69</v>
      </c>
      <c r="R421" s="16">
        <v>19</v>
      </c>
      <c r="S421" s="28">
        <v>0</v>
      </c>
      <c r="T421" s="29">
        <v>0</v>
      </c>
      <c r="U421" s="29">
        <v>0</v>
      </c>
      <c r="V421" s="20">
        <v>0.02</v>
      </c>
      <c r="W421" s="29">
        <v>0</v>
      </c>
      <c r="X421" s="28">
        <v>0</v>
      </c>
      <c r="Y421" s="28">
        <v>0</v>
      </c>
      <c r="Z421" s="28">
        <v>0</v>
      </c>
      <c r="AA421" s="28">
        <v>0</v>
      </c>
      <c r="AB421" s="16">
        <v>8</v>
      </c>
      <c r="AC421" s="28">
        <v>0</v>
      </c>
      <c r="AD421" s="29">
        <v>0</v>
      </c>
      <c r="AE421" s="29">
        <v>0</v>
      </c>
      <c r="AF421" s="29">
        <v>0</v>
      </c>
      <c r="AG421" s="29">
        <v>0</v>
      </c>
      <c r="AH421" s="29">
        <v>0</v>
      </c>
      <c r="BM421" t="s">
        <v>2156</v>
      </c>
    </row>
    <row r="422" spans="2:65" ht="14.25" x14ac:dyDescent="0.2">
      <c r="B422" s="16">
        <v>420</v>
      </c>
      <c r="C422" s="16"/>
      <c r="D422" s="16" t="s">
        <v>465</v>
      </c>
      <c r="E422" s="16" t="str">
        <f t="shared" si="23"/>
        <v>s</v>
      </c>
      <c r="F422" s="16">
        <f t="shared" si="22"/>
        <v>4</v>
      </c>
      <c r="G422" s="19" t="s">
        <v>26</v>
      </c>
      <c r="H422" s="3" t="s">
        <v>40</v>
      </c>
      <c r="I422" s="3">
        <f t="shared" si="24"/>
        <v>14</v>
      </c>
      <c r="J422" s="16">
        <v>5</v>
      </c>
      <c r="K422" s="16">
        <v>4</v>
      </c>
      <c r="L422" s="16">
        <f>[1]武器表!$I422</f>
        <v>73</v>
      </c>
      <c r="M422" s="28">
        <v>0</v>
      </c>
      <c r="N422" s="28">
        <v>0</v>
      </c>
      <c r="O422" s="28">
        <v>0</v>
      </c>
      <c r="P422" s="28">
        <v>0</v>
      </c>
      <c r="Q422" s="16">
        <v>92</v>
      </c>
      <c r="R422" s="28">
        <v>0</v>
      </c>
      <c r="S422" s="16">
        <v>16</v>
      </c>
      <c r="T422" s="20">
        <v>0.08</v>
      </c>
      <c r="U422" s="29">
        <v>0</v>
      </c>
      <c r="V422" s="29">
        <v>0</v>
      </c>
      <c r="W422" s="20">
        <v>0.22133333333333333</v>
      </c>
      <c r="X422" s="28">
        <v>0</v>
      </c>
      <c r="Y422" s="28">
        <v>0</v>
      </c>
      <c r="Z422" s="28">
        <v>0</v>
      </c>
      <c r="AA422" s="28">
        <v>0</v>
      </c>
      <c r="AB422" s="28">
        <v>0</v>
      </c>
      <c r="AC422" s="28">
        <v>0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BM422" t="s">
        <v>2157</v>
      </c>
    </row>
    <row r="423" spans="2:65" ht="14.25" x14ac:dyDescent="0.2">
      <c r="B423" s="16">
        <v>421</v>
      </c>
      <c r="C423" s="16"/>
      <c r="D423" s="16" t="s">
        <v>655</v>
      </c>
      <c r="E423" s="16" t="str">
        <f t="shared" si="23"/>
        <v>s</v>
      </c>
      <c r="F423" s="16">
        <f t="shared" si="22"/>
        <v>5</v>
      </c>
      <c r="G423" s="19" t="s">
        <v>26</v>
      </c>
      <c r="H423" s="3" t="s">
        <v>40</v>
      </c>
      <c r="I423" s="3">
        <f t="shared" si="24"/>
        <v>14</v>
      </c>
      <c r="J423" s="16">
        <v>5</v>
      </c>
      <c r="K423" s="16">
        <v>5</v>
      </c>
      <c r="L423" s="16">
        <f>[1]武器表!$I423</f>
        <v>92</v>
      </c>
      <c r="M423" s="28">
        <v>0</v>
      </c>
      <c r="N423" s="28">
        <v>0</v>
      </c>
      <c r="O423" s="28">
        <v>0</v>
      </c>
      <c r="P423" s="28">
        <v>0</v>
      </c>
      <c r="Q423" s="16">
        <v>115</v>
      </c>
      <c r="R423" s="28">
        <v>0</v>
      </c>
      <c r="S423" s="16">
        <v>20</v>
      </c>
      <c r="T423" s="29">
        <v>0</v>
      </c>
      <c r="U423" s="29">
        <v>0</v>
      </c>
      <c r="V423" s="20">
        <v>3.3333333333333333E-2</v>
      </c>
      <c r="W423" s="20">
        <v>0.27666666666666667</v>
      </c>
      <c r="X423" s="16">
        <v>22</v>
      </c>
      <c r="Y423" s="28">
        <v>0</v>
      </c>
      <c r="Z423" s="28">
        <v>0</v>
      </c>
      <c r="AA423" s="28">
        <v>0</v>
      </c>
      <c r="AB423" s="28">
        <v>0</v>
      </c>
      <c r="AC423" s="28">
        <v>0</v>
      </c>
      <c r="AD423" s="29">
        <v>0</v>
      </c>
      <c r="AE423" s="29">
        <v>0</v>
      </c>
      <c r="AF423" s="29">
        <v>0</v>
      </c>
      <c r="AG423" s="29">
        <v>0</v>
      </c>
      <c r="AH423" s="29">
        <v>0</v>
      </c>
      <c r="BM423" t="s">
        <v>2158</v>
      </c>
    </row>
    <row r="424" spans="2:65" ht="14.25" x14ac:dyDescent="0.2">
      <c r="B424" s="16">
        <v>422</v>
      </c>
      <c r="C424" s="16"/>
      <c r="D424" s="16" t="s">
        <v>656</v>
      </c>
      <c r="E424" s="16" t="str">
        <f t="shared" si="23"/>
        <v>s</v>
      </c>
      <c r="F424" s="16">
        <f t="shared" si="22"/>
        <v>5</v>
      </c>
      <c r="G424" s="19" t="s">
        <v>26</v>
      </c>
      <c r="H424" s="3" t="s">
        <v>40</v>
      </c>
      <c r="I424" s="3">
        <f t="shared" si="24"/>
        <v>14</v>
      </c>
      <c r="J424" s="16">
        <v>5</v>
      </c>
      <c r="K424" s="16">
        <v>6</v>
      </c>
      <c r="L424" s="16">
        <f>[1]武器表!$I424</f>
        <v>110</v>
      </c>
      <c r="M424" s="28">
        <v>0</v>
      </c>
      <c r="N424" s="28">
        <v>0</v>
      </c>
      <c r="O424" s="28">
        <v>0</v>
      </c>
      <c r="P424" s="28">
        <v>0</v>
      </c>
      <c r="Q424" s="16">
        <v>138</v>
      </c>
      <c r="R424" s="16">
        <v>38</v>
      </c>
      <c r="S424" s="28">
        <v>0</v>
      </c>
      <c r="T424" s="29">
        <v>0</v>
      </c>
      <c r="U424" s="29">
        <v>0</v>
      </c>
      <c r="V424" s="20">
        <v>0.04</v>
      </c>
      <c r="W424" s="20">
        <v>0.33266666666666667</v>
      </c>
      <c r="X424" s="28">
        <v>0</v>
      </c>
      <c r="Y424" s="28">
        <v>0</v>
      </c>
      <c r="Z424" s="16">
        <v>26</v>
      </c>
      <c r="AA424" s="28">
        <v>0</v>
      </c>
      <c r="AB424" s="28">
        <v>0</v>
      </c>
      <c r="AC424" s="28">
        <v>0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BM424" t="s">
        <v>2159</v>
      </c>
    </row>
    <row r="425" spans="2:65" ht="14.25" x14ac:dyDescent="0.2">
      <c r="B425" s="16">
        <v>423</v>
      </c>
      <c r="C425" s="16"/>
      <c r="D425" s="16" t="s">
        <v>657</v>
      </c>
      <c r="E425" s="16" t="str">
        <f t="shared" si="23"/>
        <v>s</v>
      </c>
      <c r="F425" s="16">
        <f t="shared" si="22"/>
        <v>6</v>
      </c>
      <c r="G425" s="19" t="s">
        <v>26</v>
      </c>
      <c r="H425" s="3" t="s">
        <v>40</v>
      </c>
      <c r="I425" s="3">
        <f t="shared" si="24"/>
        <v>14</v>
      </c>
      <c r="J425" s="16">
        <v>5</v>
      </c>
      <c r="K425" s="16">
        <v>7</v>
      </c>
      <c r="L425" s="16">
        <f>[1]武器表!$I425</f>
        <v>128</v>
      </c>
      <c r="M425" s="28">
        <v>0</v>
      </c>
      <c r="N425" s="28">
        <v>0</v>
      </c>
      <c r="O425" s="28">
        <v>0</v>
      </c>
      <c r="P425" s="28">
        <v>0</v>
      </c>
      <c r="Q425" s="28">
        <v>0</v>
      </c>
      <c r="R425" s="28">
        <v>0</v>
      </c>
      <c r="S425" s="16">
        <v>28</v>
      </c>
      <c r="T425" s="29">
        <v>0</v>
      </c>
      <c r="U425" s="20">
        <v>0.11</v>
      </c>
      <c r="V425" s="29">
        <v>0</v>
      </c>
      <c r="W425" s="20">
        <v>0.38733333333333336</v>
      </c>
      <c r="X425" s="28">
        <v>0</v>
      </c>
      <c r="Y425" s="28">
        <v>0</v>
      </c>
      <c r="Z425" s="28">
        <v>0</v>
      </c>
      <c r="AA425" s="28">
        <v>0</v>
      </c>
      <c r="AB425" s="16">
        <v>19</v>
      </c>
      <c r="AC425" s="28">
        <v>0</v>
      </c>
      <c r="AD425" s="20">
        <v>0.30986666666666673</v>
      </c>
      <c r="AE425" s="29">
        <v>0</v>
      </c>
      <c r="AF425" s="29">
        <v>0</v>
      </c>
      <c r="AG425" s="29">
        <v>0</v>
      </c>
      <c r="AH425" s="20">
        <v>0.30986666666666673</v>
      </c>
      <c r="BM425" t="s">
        <v>2160</v>
      </c>
    </row>
    <row r="426" spans="2:65" ht="14.25" x14ac:dyDescent="0.2">
      <c r="B426" s="16">
        <v>424</v>
      </c>
      <c r="C426" s="16"/>
      <c r="D426" s="16" t="s">
        <v>658</v>
      </c>
      <c r="E426" s="16" t="str">
        <f t="shared" si="23"/>
        <v>s</v>
      </c>
      <c r="F426" s="16">
        <f t="shared" si="22"/>
        <v>6</v>
      </c>
      <c r="G426" s="19" t="s">
        <v>26</v>
      </c>
      <c r="H426" s="3" t="s">
        <v>40</v>
      </c>
      <c r="I426" s="3">
        <f t="shared" si="24"/>
        <v>14</v>
      </c>
      <c r="J426" s="16">
        <v>5</v>
      </c>
      <c r="K426" s="16">
        <v>8</v>
      </c>
      <c r="L426" s="16">
        <f>[1]武器表!$I426</f>
        <v>147</v>
      </c>
      <c r="M426" s="28">
        <v>0</v>
      </c>
      <c r="N426" s="28">
        <v>0</v>
      </c>
      <c r="O426" s="28">
        <v>0</v>
      </c>
      <c r="P426" s="28">
        <v>0</v>
      </c>
      <c r="Q426" s="28">
        <v>0</v>
      </c>
      <c r="R426" s="16">
        <v>51</v>
      </c>
      <c r="S426" s="16">
        <v>32</v>
      </c>
      <c r="T426" s="29">
        <v>0</v>
      </c>
      <c r="U426" s="29">
        <v>0</v>
      </c>
      <c r="V426" s="29">
        <v>0</v>
      </c>
      <c r="W426" s="20">
        <v>0.44333333333333336</v>
      </c>
      <c r="X426" s="28">
        <v>0</v>
      </c>
      <c r="Y426" s="28">
        <v>0</v>
      </c>
      <c r="Z426" s="28">
        <v>0</v>
      </c>
      <c r="AA426" s="28">
        <v>0</v>
      </c>
      <c r="AB426" s="28">
        <v>0</v>
      </c>
      <c r="AC426" s="28">
        <v>0</v>
      </c>
      <c r="AD426" s="29">
        <v>0</v>
      </c>
      <c r="AE426" s="20">
        <v>0.35466666666666669</v>
      </c>
      <c r="AF426" s="29">
        <v>0</v>
      </c>
      <c r="AG426" s="20">
        <v>0.35466666666666669</v>
      </c>
      <c r="AH426" s="20">
        <v>0.35466666666666669</v>
      </c>
      <c r="BM426" t="s">
        <v>2161</v>
      </c>
    </row>
    <row r="427" spans="2:65" ht="14.25" x14ac:dyDescent="0.2">
      <c r="B427" s="16">
        <v>425</v>
      </c>
      <c r="C427" s="16"/>
      <c r="D427" s="16" t="s">
        <v>659</v>
      </c>
      <c r="E427" s="16" t="str">
        <f t="shared" si="23"/>
        <v>a</v>
      </c>
      <c r="F427" s="16">
        <f t="shared" si="22"/>
        <v>2</v>
      </c>
      <c r="G427" s="19" t="s">
        <v>26</v>
      </c>
      <c r="H427" s="3" t="s">
        <v>40</v>
      </c>
      <c r="I427" s="3">
        <f t="shared" si="24"/>
        <v>14</v>
      </c>
      <c r="J427" s="16">
        <v>5</v>
      </c>
      <c r="K427" s="16">
        <v>1</v>
      </c>
      <c r="L427" s="16">
        <f>[1]武器表!$I427</f>
        <v>16</v>
      </c>
      <c r="M427" s="28">
        <v>0</v>
      </c>
      <c r="N427" s="28">
        <v>0</v>
      </c>
      <c r="O427" s="28">
        <v>0</v>
      </c>
      <c r="P427" s="28">
        <v>0</v>
      </c>
      <c r="Q427" s="16">
        <v>17</v>
      </c>
      <c r="R427" s="16">
        <v>5</v>
      </c>
      <c r="S427" s="28">
        <v>0</v>
      </c>
      <c r="T427" s="29">
        <v>0</v>
      </c>
      <c r="U427" s="29">
        <v>0</v>
      </c>
      <c r="V427" s="29">
        <v>0</v>
      </c>
      <c r="W427" s="29">
        <v>0</v>
      </c>
      <c r="X427" s="28">
        <v>0</v>
      </c>
      <c r="Y427" s="28">
        <v>0</v>
      </c>
      <c r="Z427" s="28">
        <v>0</v>
      </c>
      <c r="AA427" s="28">
        <v>0</v>
      </c>
      <c r="AB427" s="28">
        <v>0</v>
      </c>
      <c r="AC427" s="28">
        <v>0</v>
      </c>
      <c r="AD427" s="29">
        <v>0</v>
      </c>
      <c r="AE427" s="29">
        <v>0</v>
      </c>
      <c r="AF427" s="29">
        <v>0</v>
      </c>
      <c r="AG427" s="29">
        <v>0</v>
      </c>
      <c r="AH427" s="29">
        <v>0</v>
      </c>
      <c r="BM427" t="s">
        <v>2162</v>
      </c>
    </row>
    <row r="428" spans="2:65" ht="14.25" x14ac:dyDescent="0.2">
      <c r="B428" s="16">
        <v>426</v>
      </c>
      <c r="C428" s="16"/>
      <c r="D428" s="16" t="s">
        <v>660</v>
      </c>
      <c r="E428" s="16" t="str">
        <f t="shared" si="23"/>
        <v>a</v>
      </c>
      <c r="F428" s="16">
        <f t="shared" si="22"/>
        <v>2</v>
      </c>
      <c r="G428" s="19" t="s">
        <v>26</v>
      </c>
      <c r="H428" s="3" t="s">
        <v>40</v>
      </c>
      <c r="I428" s="3">
        <f t="shared" si="24"/>
        <v>14</v>
      </c>
      <c r="J428" s="16">
        <v>5</v>
      </c>
      <c r="K428" s="16">
        <v>2</v>
      </c>
      <c r="L428" s="16">
        <f>[1]武器表!$I428</f>
        <v>32</v>
      </c>
      <c r="M428" s="28">
        <v>0</v>
      </c>
      <c r="N428" s="28">
        <v>0</v>
      </c>
      <c r="O428" s="28">
        <v>0</v>
      </c>
      <c r="P428" s="28">
        <v>0</v>
      </c>
      <c r="Q428" s="28">
        <v>0</v>
      </c>
      <c r="R428" s="16">
        <v>10</v>
      </c>
      <c r="S428" s="28">
        <v>0</v>
      </c>
      <c r="T428" s="20">
        <v>0.03</v>
      </c>
      <c r="U428" s="29">
        <v>0</v>
      </c>
      <c r="V428" s="29">
        <v>0</v>
      </c>
      <c r="W428" s="29">
        <v>0</v>
      </c>
      <c r="X428" s="28">
        <v>0</v>
      </c>
      <c r="Y428" s="28">
        <v>0</v>
      </c>
      <c r="Z428" s="28">
        <v>0</v>
      </c>
      <c r="AA428" s="28">
        <v>0</v>
      </c>
      <c r="AB428" s="28">
        <v>0</v>
      </c>
      <c r="AC428" s="28">
        <v>0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BM428" t="s">
        <v>2163</v>
      </c>
    </row>
    <row r="429" spans="2:65" ht="14.25" x14ac:dyDescent="0.2">
      <c r="B429" s="16">
        <v>427</v>
      </c>
      <c r="C429" s="16"/>
      <c r="D429" s="16" t="s">
        <v>661</v>
      </c>
      <c r="E429" s="16" t="str">
        <f t="shared" si="23"/>
        <v>a</v>
      </c>
      <c r="F429" s="16">
        <f t="shared" si="22"/>
        <v>2</v>
      </c>
      <c r="G429" s="19" t="s">
        <v>26</v>
      </c>
      <c r="H429" s="3" t="s">
        <v>40</v>
      </c>
      <c r="I429" s="3">
        <f t="shared" si="24"/>
        <v>14</v>
      </c>
      <c r="J429" s="16">
        <v>5</v>
      </c>
      <c r="K429" s="16">
        <v>3</v>
      </c>
      <c r="L429" s="16">
        <f>[1]武器表!$I429</f>
        <v>49</v>
      </c>
      <c r="M429" s="28">
        <v>0</v>
      </c>
      <c r="N429" s="28">
        <v>0</v>
      </c>
      <c r="O429" s="28">
        <v>0</v>
      </c>
      <c r="P429" s="28">
        <v>0</v>
      </c>
      <c r="Q429" s="28">
        <v>0</v>
      </c>
      <c r="R429" s="28">
        <v>0</v>
      </c>
      <c r="S429" s="16">
        <v>9</v>
      </c>
      <c r="T429" s="29">
        <v>0</v>
      </c>
      <c r="U429" s="29">
        <v>0</v>
      </c>
      <c r="V429" s="29">
        <v>0</v>
      </c>
      <c r="W429" s="20">
        <v>0.13066666666666665</v>
      </c>
      <c r="X429" s="28">
        <v>0</v>
      </c>
      <c r="Y429" s="28">
        <v>0</v>
      </c>
      <c r="Z429" s="28">
        <v>0</v>
      </c>
      <c r="AA429" s="28">
        <v>0</v>
      </c>
      <c r="AB429" s="28">
        <v>0</v>
      </c>
      <c r="AC429" s="28">
        <v>0</v>
      </c>
      <c r="AD429" s="29">
        <v>0</v>
      </c>
      <c r="AE429" s="29">
        <v>0</v>
      </c>
      <c r="AF429" s="29">
        <v>0</v>
      </c>
      <c r="AG429" s="29">
        <v>0</v>
      </c>
      <c r="AH429" s="29">
        <v>0</v>
      </c>
      <c r="BM429" t="s">
        <v>2164</v>
      </c>
    </row>
    <row r="430" spans="2:65" ht="14.25" x14ac:dyDescent="0.2">
      <c r="B430" s="16">
        <v>428</v>
      </c>
      <c r="C430" s="16"/>
      <c r="D430" s="16" t="s">
        <v>662</v>
      </c>
      <c r="E430" s="16" t="str">
        <f t="shared" si="23"/>
        <v>a</v>
      </c>
      <c r="F430" s="16">
        <f t="shared" si="22"/>
        <v>3</v>
      </c>
      <c r="G430" s="19" t="s">
        <v>26</v>
      </c>
      <c r="H430" s="3" t="s">
        <v>40</v>
      </c>
      <c r="I430" s="3">
        <f t="shared" si="24"/>
        <v>14</v>
      </c>
      <c r="J430" s="16">
        <v>5</v>
      </c>
      <c r="K430" s="16">
        <v>4</v>
      </c>
      <c r="L430" s="16">
        <f>[1]武器表!$I430</f>
        <v>65</v>
      </c>
      <c r="M430" s="28">
        <v>0</v>
      </c>
      <c r="N430" s="28">
        <v>0</v>
      </c>
      <c r="O430" s="28">
        <v>0</v>
      </c>
      <c r="P430" s="28">
        <v>0</v>
      </c>
      <c r="Q430" s="16">
        <v>69</v>
      </c>
      <c r="R430" s="16">
        <v>19</v>
      </c>
      <c r="S430" s="16">
        <v>12</v>
      </c>
      <c r="T430" s="29">
        <v>0</v>
      </c>
      <c r="U430" s="29">
        <v>0</v>
      </c>
      <c r="V430" s="29">
        <v>0</v>
      </c>
      <c r="W430" s="29">
        <v>0</v>
      </c>
      <c r="X430" s="28">
        <v>0</v>
      </c>
      <c r="Y430" s="28">
        <v>0</v>
      </c>
      <c r="Z430" s="28">
        <v>0</v>
      </c>
      <c r="AA430" s="28">
        <v>0</v>
      </c>
      <c r="AB430" s="28">
        <v>0</v>
      </c>
      <c r="AC430" s="28">
        <v>0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BM430" t="s">
        <v>2165</v>
      </c>
    </row>
    <row r="431" spans="2:65" ht="14.25" x14ac:dyDescent="0.2">
      <c r="B431" s="16">
        <v>429</v>
      </c>
      <c r="C431" s="16"/>
      <c r="D431" s="16" t="s">
        <v>213</v>
      </c>
      <c r="E431" s="16" t="str">
        <f t="shared" si="23"/>
        <v>a</v>
      </c>
      <c r="F431" s="16">
        <f t="shared" si="22"/>
        <v>3</v>
      </c>
      <c r="G431" s="19" t="s">
        <v>26</v>
      </c>
      <c r="H431" s="3" t="s">
        <v>40</v>
      </c>
      <c r="I431" s="3">
        <f t="shared" si="24"/>
        <v>14</v>
      </c>
      <c r="J431" s="16">
        <v>5</v>
      </c>
      <c r="K431" s="16">
        <v>5</v>
      </c>
      <c r="L431" s="16">
        <f>[1]武器表!$I431</f>
        <v>81</v>
      </c>
      <c r="M431" s="28">
        <v>0</v>
      </c>
      <c r="N431" s="28">
        <v>0</v>
      </c>
      <c r="O431" s="28">
        <v>0</v>
      </c>
      <c r="P431" s="28">
        <v>0</v>
      </c>
      <c r="Q431" s="16">
        <v>86</v>
      </c>
      <c r="R431" s="16">
        <v>24</v>
      </c>
      <c r="S431" s="28">
        <v>0</v>
      </c>
      <c r="T431" s="29">
        <v>0</v>
      </c>
      <c r="U431" s="29">
        <v>0</v>
      </c>
      <c r="V431" s="29">
        <v>0</v>
      </c>
      <c r="W431" s="20">
        <v>0.21533333333333335</v>
      </c>
      <c r="X431" s="28">
        <v>0</v>
      </c>
      <c r="Y431" s="28">
        <v>0</v>
      </c>
      <c r="Z431" s="28">
        <v>0</v>
      </c>
      <c r="AA431" s="28">
        <v>0</v>
      </c>
      <c r="AB431" s="28">
        <v>0</v>
      </c>
      <c r="AC431" s="28">
        <v>0</v>
      </c>
      <c r="AD431" s="29">
        <v>0</v>
      </c>
      <c r="AE431" s="29">
        <v>0</v>
      </c>
      <c r="AF431" s="29">
        <v>0</v>
      </c>
      <c r="AG431" s="29">
        <v>0</v>
      </c>
      <c r="AH431" s="29">
        <v>0</v>
      </c>
      <c r="BM431" t="s">
        <v>2166</v>
      </c>
    </row>
    <row r="432" spans="2:65" ht="14.25" x14ac:dyDescent="0.2">
      <c r="B432" s="16">
        <v>430</v>
      </c>
      <c r="C432" s="16"/>
      <c r="D432" s="16" t="s">
        <v>208</v>
      </c>
      <c r="E432" s="16" t="str">
        <f t="shared" si="23"/>
        <v>a</v>
      </c>
      <c r="F432" s="16">
        <f t="shared" si="22"/>
        <v>3</v>
      </c>
      <c r="G432" s="19" t="s">
        <v>26</v>
      </c>
      <c r="H432" s="3" t="s">
        <v>40</v>
      </c>
      <c r="I432" s="3">
        <f t="shared" si="24"/>
        <v>14</v>
      </c>
      <c r="J432" s="16">
        <v>5</v>
      </c>
      <c r="K432" s="16">
        <v>6</v>
      </c>
      <c r="L432" s="16">
        <f>[1]武器表!$I432</f>
        <v>97</v>
      </c>
      <c r="M432" s="28">
        <v>0</v>
      </c>
      <c r="N432" s="28">
        <v>0</v>
      </c>
      <c r="O432" s="28">
        <v>0</v>
      </c>
      <c r="P432" s="28">
        <v>0</v>
      </c>
      <c r="Q432" s="28">
        <v>0</v>
      </c>
      <c r="R432" s="16">
        <v>29</v>
      </c>
      <c r="S432" s="28">
        <v>0</v>
      </c>
      <c r="T432" s="29">
        <v>0</v>
      </c>
      <c r="U432" s="29">
        <v>0</v>
      </c>
      <c r="V432" s="29">
        <v>0</v>
      </c>
      <c r="W432" s="20">
        <v>0.25933333333333336</v>
      </c>
      <c r="X432" s="28">
        <v>0</v>
      </c>
      <c r="Y432" s="28">
        <v>0</v>
      </c>
      <c r="Z432" s="28">
        <v>0</v>
      </c>
      <c r="AA432" s="28">
        <v>0</v>
      </c>
      <c r="AB432" s="28">
        <v>0</v>
      </c>
      <c r="AC432" s="16">
        <v>20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BM432" t="s">
        <v>2167</v>
      </c>
    </row>
    <row r="433" spans="2:65" ht="14.25" x14ac:dyDescent="0.2">
      <c r="B433" s="16">
        <v>431</v>
      </c>
      <c r="C433" s="16"/>
      <c r="D433" s="16" t="s">
        <v>663</v>
      </c>
      <c r="E433" s="16" t="str">
        <f t="shared" si="23"/>
        <v>a</v>
      </c>
      <c r="F433" s="16">
        <f t="shared" si="22"/>
        <v>4</v>
      </c>
      <c r="G433" s="19" t="s">
        <v>26</v>
      </c>
      <c r="H433" s="3" t="s">
        <v>40</v>
      </c>
      <c r="I433" s="3">
        <f t="shared" si="24"/>
        <v>14</v>
      </c>
      <c r="J433" s="16">
        <v>5</v>
      </c>
      <c r="K433" s="16">
        <v>7</v>
      </c>
      <c r="L433" s="16">
        <f>[1]武器表!$I433</f>
        <v>114</v>
      </c>
      <c r="M433" s="28">
        <v>0</v>
      </c>
      <c r="N433" s="28">
        <v>0</v>
      </c>
      <c r="O433" s="28">
        <v>0</v>
      </c>
      <c r="P433" s="28">
        <v>0</v>
      </c>
      <c r="Q433" s="16">
        <v>121</v>
      </c>
      <c r="R433" s="28">
        <v>0</v>
      </c>
      <c r="S433" s="28">
        <v>0</v>
      </c>
      <c r="T433" s="20">
        <v>0.105</v>
      </c>
      <c r="U433" s="29">
        <v>0</v>
      </c>
      <c r="V433" s="29">
        <v>0</v>
      </c>
      <c r="W433" s="20">
        <v>0.30266666666666664</v>
      </c>
      <c r="X433" s="28">
        <v>0</v>
      </c>
      <c r="Y433" s="28">
        <v>0</v>
      </c>
      <c r="Z433" s="28">
        <v>0</v>
      </c>
      <c r="AA433" s="28">
        <v>0</v>
      </c>
      <c r="AB433" s="28">
        <v>0</v>
      </c>
      <c r="AC433" s="28">
        <v>0</v>
      </c>
      <c r="AD433" s="29">
        <v>0</v>
      </c>
      <c r="AE433" s="29">
        <v>0</v>
      </c>
      <c r="AF433" s="29">
        <v>0</v>
      </c>
      <c r="AG433" s="20">
        <v>0.24213333333333331</v>
      </c>
      <c r="AH433" s="29">
        <v>0</v>
      </c>
      <c r="BM433" t="s">
        <v>2168</v>
      </c>
    </row>
    <row r="434" spans="2:65" ht="14.25" x14ac:dyDescent="0.2">
      <c r="B434" s="16">
        <v>432</v>
      </c>
      <c r="C434" s="16"/>
      <c r="D434" s="16" t="s">
        <v>664</v>
      </c>
      <c r="E434" s="16" t="str">
        <f t="shared" si="23"/>
        <v>a</v>
      </c>
      <c r="F434" s="16">
        <f t="shared" si="22"/>
        <v>4</v>
      </c>
      <c r="G434" s="19" t="s">
        <v>26</v>
      </c>
      <c r="H434" s="3" t="s">
        <v>40</v>
      </c>
      <c r="I434" s="3">
        <f t="shared" si="24"/>
        <v>14</v>
      </c>
      <c r="J434" s="16">
        <v>5</v>
      </c>
      <c r="K434" s="16">
        <v>8</v>
      </c>
      <c r="L434" s="16">
        <f>[1]武器表!$I434</f>
        <v>130</v>
      </c>
      <c r="M434" s="28">
        <v>0</v>
      </c>
      <c r="N434" s="28">
        <v>0</v>
      </c>
      <c r="O434" s="28">
        <v>0</v>
      </c>
      <c r="P434" s="28">
        <v>0</v>
      </c>
      <c r="Q434" s="28">
        <v>0</v>
      </c>
      <c r="R434" s="28">
        <v>0</v>
      </c>
      <c r="S434" s="16">
        <v>24</v>
      </c>
      <c r="T434" s="20">
        <v>0.12</v>
      </c>
      <c r="U434" s="20">
        <v>9.5000000000000001E-2</v>
      </c>
      <c r="V434" s="29">
        <v>0</v>
      </c>
      <c r="W434" s="29">
        <v>0</v>
      </c>
      <c r="X434" s="28">
        <v>0</v>
      </c>
      <c r="Y434" s="28">
        <v>0</v>
      </c>
      <c r="Z434" s="28">
        <v>0</v>
      </c>
      <c r="AA434" s="28">
        <v>0</v>
      </c>
      <c r="AB434" s="28">
        <v>0</v>
      </c>
      <c r="AC434" s="28">
        <v>0</v>
      </c>
      <c r="AD434" s="29">
        <v>0</v>
      </c>
      <c r="AE434" s="29">
        <v>0</v>
      </c>
      <c r="AF434" s="29">
        <v>0</v>
      </c>
      <c r="AG434" s="29">
        <v>0</v>
      </c>
      <c r="AH434" s="20">
        <v>0.27680000000000005</v>
      </c>
      <c r="BM434" t="s">
        <v>2169</v>
      </c>
    </row>
    <row r="435" spans="2:65" ht="14.25" x14ac:dyDescent="0.2">
      <c r="B435" s="16">
        <v>433</v>
      </c>
      <c r="C435" s="16"/>
      <c r="D435" s="16" t="s">
        <v>391</v>
      </c>
      <c r="E435" s="16" t="str">
        <f t="shared" si="23"/>
        <v>b</v>
      </c>
      <c r="F435" s="16">
        <f t="shared" si="22"/>
        <v>1</v>
      </c>
      <c r="G435" s="19" t="s">
        <v>26</v>
      </c>
      <c r="H435" s="3" t="s">
        <v>40</v>
      </c>
      <c r="I435" s="3">
        <f t="shared" si="24"/>
        <v>14</v>
      </c>
      <c r="J435" s="16">
        <v>5</v>
      </c>
      <c r="K435" s="16">
        <v>1</v>
      </c>
      <c r="L435" s="16">
        <f>[1]武器表!$I435</f>
        <v>18</v>
      </c>
      <c r="M435" s="28">
        <v>0</v>
      </c>
      <c r="N435" s="28">
        <v>0</v>
      </c>
      <c r="O435" s="28">
        <v>0</v>
      </c>
      <c r="P435" s="28">
        <v>0</v>
      </c>
      <c r="Q435" s="28">
        <v>0</v>
      </c>
      <c r="R435" s="28">
        <v>0</v>
      </c>
      <c r="S435" s="28">
        <v>0</v>
      </c>
      <c r="T435" s="29">
        <v>0</v>
      </c>
      <c r="U435" s="29">
        <v>0</v>
      </c>
      <c r="V435" s="29">
        <v>0</v>
      </c>
      <c r="W435" s="20">
        <v>0.08</v>
      </c>
      <c r="X435" s="28">
        <v>0</v>
      </c>
      <c r="Y435" s="28">
        <v>0</v>
      </c>
      <c r="Z435" s="28">
        <v>0</v>
      </c>
      <c r="AA435" s="28">
        <v>0</v>
      </c>
      <c r="AB435" s="28">
        <v>0</v>
      </c>
      <c r="AC435" s="28">
        <v>0</v>
      </c>
      <c r="AD435" s="29">
        <v>0</v>
      </c>
      <c r="AE435" s="29">
        <v>0</v>
      </c>
      <c r="AF435" s="29">
        <v>0</v>
      </c>
      <c r="AG435" s="29">
        <v>0</v>
      </c>
      <c r="AH435" s="29">
        <v>0</v>
      </c>
      <c r="BM435" t="s">
        <v>2170</v>
      </c>
    </row>
    <row r="436" spans="2:65" ht="14.25" x14ac:dyDescent="0.2">
      <c r="B436" s="16">
        <v>434</v>
      </c>
      <c r="C436" s="16"/>
      <c r="D436" s="16" t="s">
        <v>665</v>
      </c>
      <c r="E436" s="16" t="str">
        <f t="shared" si="23"/>
        <v>b</v>
      </c>
      <c r="F436" s="16">
        <f t="shared" si="22"/>
        <v>1</v>
      </c>
      <c r="G436" s="19" t="s">
        <v>26</v>
      </c>
      <c r="H436" s="3" t="s">
        <v>40</v>
      </c>
      <c r="I436" s="3">
        <f t="shared" si="24"/>
        <v>14</v>
      </c>
      <c r="J436" s="16">
        <v>5</v>
      </c>
      <c r="K436" s="16">
        <v>2</v>
      </c>
      <c r="L436" s="16">
        <f>[1]武器表!$I436</f>
        <v>35</v>
      </c>
      <c r="M436" s="28">
        <v>0</v>
      </c>
      <c r="N436" s="28">
        <v>0</v>
      </c>
      <c r="O436" s="28">
        <v>0</v>
      </c>
      <c r="P436" s="28">
        <v>0</v>
      </c>
      <c r="Q436" s="16">
        <v>14</v>
      </c>
      <c r="R436" s="28">
        <v>0</v>
      </c>
      <c r="S436" s="28">
        <v>0</v>
      </c>
      <c r="T436" s="29">
        <v>0</v>
      </c>
      <c r="U436" s="29">
        <v>0</v>
      </c>
      <c r="V436" s="29">
        <v>0</v>
      </c>
      <c r="W436" s="29">
        <v>0</v>
      </c>
      <c r="X436" s="28">
        <v>0</v>
      </c>
      <c r="Y436" s="28">
        <v>0</v>
      </c>
      <c r="Z436" s="28">
        <v>0</v>
      </c>
      <c r="AA436" s="28">
        <v>0</v>
      </c>
      <c r="AB436" s="28">
        <v>0</v>
      </c>
      <c r="AC436" s="28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BM436" t="s">
        <v>2171</v>
      </c>
    </row>
    <row r="437" spans="2:65" ht="14.25" x14ac:dyDescent="0.2">
      <c r="B437" s="16">
        <v>435</v>
      </c>
      <c r="C437" s="16"/>
      <c r="D437" s="16" t="s">
        <v>666</v>
      </c>
      <c r="E437" s="16" t="str">
        <f t="shared" si="23"/>
        <v>b</v>
      </c>
      <c r="F437" s="16">
        <f t="shared" si="22"/>
        <v>1</v>
      </c>
      <c r="G437" s="19" t="s">
        <v>26</v>
      </c>
      <c r="H437" s="3" t="s">
        <v>40</v>
      </c>
      <c r="I437" s="3">
        <f t="shared" si="24"/>
        <v>14</v>
      </c>
      <c r="J437" s="16">
        <v>5</v>
      </c>
      <c r="K437" s="16">
        <v>3</v>
      </c>
      <c r="L437" s="16">
        <f>[1]武器表!$I437</f>
        <v>53</v>
      </c>
      <c r="M437" s="28">
        <v>0</v>
      </c>
      <c r="N437" s="28">
        <v>0</v>
      </c>
      <c r="O437" s="28">
        <v>0</v>
      </c>
      <c r="P437" s="28">
        <v>0</v>
      </c>
      <c r="Q437" s="28">
        <v>0</v>
      </c>
      <c r="R437" s="28">
        <v>0</v>
      </c>
      <c r="S437" s="28">
        <v>0</v>
      </c>
      <c r="T437" s="29">
        <v>0</v>
      </c>
      <c r="U437" s="29">
        <v>0</v>
      </c>
      <c r="V437" s="29">
        <v>0</v>
      </c>
      <c r="W437" s="20">
        <v>0.08</v>
      </c>
      <c r="X437" s="28">
        <v>0</v>
      </c>
      <c r="Y437" s="28">
        <v>0</v>
      </c>
      <c r="Z437" s="28">
        <v>0</v>
      </c>
      <c r="AA437" s="28">
        <v>0</v>
      </c>
      <c r="AB437" s="28">
        <v>0</v>
      </c>
      <c r="AC437" s="28">
        <v>0</v>
      </c>
      <c r="AD437" s="29">
        <v>0</v>
      </c>
      <c r="AE437" s="29">
        <v>0</v>
      </c>
      <c r="AF437" s="29">
        <v>0</v>
      </c>
      <c r="AG437" s="29">
        <v>0</v>
      </c>
      <c r="AH437" s="29">
        <v>0</v>
      </c>
      <c r="BM437" t="s">
        <v>2172</v>
      </c>
    </row>
    <row r="438" spans="2:65" ht="14.25" x14ac:dyDescent="0.2">
      <c r="B438" s="16">
        <v>436</v>
      </c>
      <c r="C438" s="16"/>
      <c r="D438" s="16" t="s">
        <v>667</v>
      </c>
      <c r="E438" s="16" t="str">
        <f t="shared" si="23"/>
        <v>b</v>
      </c>
      <c r="F438" s="16">
        <f t="shared" si="22"/>
        <v>1</v>
      </c>
      <c r="G438" s="19" t="s">
        <v>26</v>
      </c>
      <c r="H438" s="3" t="s">
        <v>40</v>
      </c>
      <c r="I438" s="3">
        <f t="shared" si="24"/>
        <v>14</v>
      </c>
      <c r="J438" s="16">
        <v>5</v>
      </c>
      <c r="K438" s="16">
        <v>4</v>
      </c>
      <c r="L438" s="16">
        <f>[1]武器表!$I438</f>
        <v>71</v>
      </c>
      <c r="M438" s="28">
        <v>0</v>
      </c>
      <c r="N438" s="28">
        <v>0</v>
      </c>
      <c r="O438" s="16">
        <v>7</v>
      </c>
      <c r="P438" s="28">
        <v>0</v>
      </c>
      <c r="Q438" s="28">
        <v>0</v>
      </c>
      <c r="R438" s="28">
        <v>0</v>
      </c>
      <c r="S438" s="28">
        <v>0</v>
      </c>
      <c r="T438" s="29">
        <v>0</v>
      </c>
      <c r="U438" s="29">
        <v>0</v>
      </c>
      <c r="V438" s="29">
        <v>0</v>
      </c>
      <c r="W438" s="29">
        <v>0</v>
      </c>
      <c r="X438" s="28">
        <v>0</v>
      </c>
      <c r="Y438" s="28">
        <v>0</v>
      </c>
      <c r="Z438" s="28">
        <v>0</v>
      </c>
      <c r="AA438" s="28">
        <v>0</v>
      </c>
      <c r="AB438" s="28">
        <v>0</v>
      </c>
      <c r="AC438" s="28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BM438" t="s">
        <v>2173</v>
      </c>
    </row>
    <row r="439" spans="2:65" ht="14.25" x14ac:dyDescent="0.2">
      <c r="B439" s="16">
        <v>437</v>
      </c>
      <c r="C439" s="16"/>
      <c r="D439" s="16" t="s">
        <v>668</v>
      </c>
      <c r="E439" s="16" t="str">
        <f t="shared" si="23"/>
        <v>b</v>
      </c>
      <c r="F439" s="16">
        <f t="shared" si="22"/>
        <v>2</v>
      </c>
      <c r="G439" s="19" t="s">
        <v>26</v>
      </c>
      <c r="H439" s="3" t="s">
        <v>40</v>
      </c>
      <c r="I439" s="3">
        <f t="shared" si="24"/>
        <v>14</v>
      </c>
      <c r="J439" s="16">
        <v>5</v>
      </c>
      <c r="K439" s="16">
        <v>5</v>
      </c>
      <c r="L439" s="16">
        <f>[1]武器表!$I439</f>
        <v>88</v>
      </c>
      <c r="M439" s="28">
        <v>0</v>
      </c>
      <c r="N439" s="28">
        <v>0</v>
      </c>
      <c r="O439" s="28">
        <v>0</v>
      </c>
      <c r="P439" s="28">
        <v>0</v>
      </c>
      <c r="Q439" s="28">
        <v>0</v>
      </c>
      <c r="R439" s="16">
        <v>10</v>
      </c>
      <c r="S439" s="28">
        <v>0</v>
      </c>
      <c r="T439" s="29">
        <v>0</v>
      </c>
      <c r="U439" s="29">
        <v>0</v>
      </c>
      <c r="V439" s="29">
        <v>0</v>
      </c>
      <c r="W439" s="29">
        <v>0</v>
      </c>
      <c r="X439" s="28">
        <v>0</v>
      </c>
      <c r="Y439" s="28">
        <v>0</v>
      </c>
      <c r="Z439" s="28">
        <v>0</v>
      </c>
      <c r="AA439" s="28">
        <v>0</v>
      </c>
      <c r="AB439" s="28">
        <v>0</v>
      </c>
      <c r="AC439" s="28">
        <v>0</v>
      </c>
      <c r="AD439" s="29">
        <v>0</v>
      </c>
      <c r="AE439" s="20">
        <v>0.1008</v>
      </c>
      <c r="AF439" s="29">
        <v>0</v>
      </c>
      <c r="AG439" s="29">
        <v>0</v>
      </c>
      <c r="AH439" s="29">
        <v>0</v>
      </c>
      <c r="BM439" t="s">
        <v>2174</v>
      </c>
    </row>
    <row r="440" spans="2:65" ht="14.25" x14ac:dyDescent="0.2">
      <c r="B440" s="16">
        <v>438</v>
      </c>
      <c r="C440" s="16"/>
      <c r="D440" s="16" t="s">
        <v>669</v>
      </c>
      <c r="E440" s="16" t="str">
        <f t="shared" si="23"/>
        <v>b</v>
      </c>
      <c r="F440" s="16">
        <f t="shared" si="22"/>
        <v>2</v>
      </c>
      <c r="G440" s="19" t="s">
        <v>26</v>
      </c>
      <c r="H440" s="3" t="s">
        <v>40</v>
      </c>
      <c r="I440" s="3">
        <f t="shared" si="24"/>
        <v>14</v>
      </c>
      <c r="J440" s="16">
        <v>5</v>
      </c>
      <c r="K440" s="16">
        <v>6</v>
      </c>
      <c r="L440" s="16">
        <f>[1]武器表!$I440</f>
        <v>106</v>
      </c>
      <c r="M440" s="28">
        <v>0</v>
      </c>
      <c r="N440" s="28">
        <v>0</v>
      </c>
      <c r="O440" s="28">
        <v>0</v>
      </c>
      <c r="P440" s="28">
        <v>0</v>
      </c>
      <c r="Q440" s="28">
        <v>0</v>
      </c>
      <c r="R440" s="28">
        <v>0</v>
      </c>
      <c r="S440" s="28">
        <v>0</v>
      </c>
      <c r="T440" s="20">
        <v>0.04</v>
      </c>
      <c r="U440" s="29">
        <v>0</v>
      </c>
      <c r="V440" s="29">
        <v>0</v>
      </c>
      <c r="W440" s="29">
        <v>0</v>
      </c>
      <c r="X440" s="28">
        <v>0</v>
      </c>
      <c r="Y440" s="28">
        <v>0</v>
      </c>
      <c r="Z440" s="28">
        <v>0</v>
      </c>
      <c r="AA440" s="28">
        <v>0</v>
      </c>
      <c r="AB440" s="28">
        <v>0</v>
      </c>
      <c r="AC440" s="28">
        <v>0</v>
      </c>
      <c r="AD440" s="29">
        <v>0</v>
      </c>
      <c r="AE440" s="29">
        <v>0</v>
      </c>
      <c r="AF440" s="29">
        <v>0</v>
      </c>
      <c r="AG440" s="29">
        <v>0</v>
      </c>
      <c r="AH440" s="20">
        <v>0.1216</v>
      </c>
      <c r="BM440" t="s">
        <v>2175</v>
      </c>
    </row>
    <row r="441" spans="2:65" ht="14.25" x14ac:dyDescent="0.2">
      <c r="B441" s="16">
        <v>439</v>
      </c>
      <c r="C441" s="16"/>
      <c r="D441" s="16" t="s">
        <v>670</v>
      </c>
      <c r="E441" s="16" t="str">
        <f t="shared" si="23"/>
        <v>b</v>
      </c>
      <c r="F441" s="16">
        <f t="shared" si="22"/>
        <v>2</v>
      </c>
      <c r="G441" s="19" t="s">
        <v>26</v>
      </c>
      <c r="H441" s="3" t="s">
        <v>40</v>
      </c>
      <c r="I441" s="3">
        <f t="shared" si="24"/>
        <v>14</v>
      </c>
      <c r="J441" s="16">
        <v>5</v>
      </c>
      <c r="K441" s="16">
        <v>7</v>
      </c>
      <c r="L441" s="16">
        <f>[1]武器表!$I441</f>
        <v>123</v>
      </c>
      <c r="M441" s="28">
        <v>0</v>
      </c>
      <c r="N441" s="28">
        <v>0</v>
      </c>
      <c r="O441" s="28">
        <v>0</v>
      </c>
      <c r="P441" s="28">
        <v>0</v>
      </c>
      <c r="Q441" s="28">
        <v>0</v>
      </c>
      <c r="R441" s="28">
        <v>0</v>
      </c>
      <c r="S441" s="28">
        <v>0</v>
      </c>
      <c r="T441" s="29">
        <v>0</v>
      </c>
      <c r="U441" s="29">
        <v>0</v>
      </c>
      <c r="V441" s="20">
        <v>1.4999999999999999E-2</v>
      </c>
      <c r="W441" s="20">
        <v>0.17600000000000002</v>
      </c>
      <c r="X441" s="28">
        <v>0</v>
      </c>
      <c r="Y441" s="28">
        <v>0</v>
      </c>
      <c r="Z441" s="28">
        <v>0</v>
      </c>
      <c r="AA441" s="28">
        <v>0</v>
      </c>
      <c r="AB441" s="28">
        <v>0</v>
      </c>
      <c r="AC441" s="28">
        <v>0</v>
      </c>
      <c r="AD441" s="29">
        <v>0</v>
      </c>
      <c r="AE441" s="29">
        <v>0</v>
      </c>
      <c r="AF441" s="29">
        <v>0</v>
      </c>
      <c r="AG441" s="29">
        <v>0</v>
      </c>
      <c r="AH441" s="29">
        <v>0</v>
      </c>
      <c r="BM441" t="s">
        <v>2176</v>
      </c>
    </row>
    <row r="442" spans="2:65" ht="14.25" x14ac:dyDescent="0.2">
      <c r="B442" s="16">
        <v>440</v>
      </c>
      <c r="C442" s="16"/>
      <c r="D442" s="16" t="s">
        <v>671</v>
      </c>
      <c r="E442" s="16" t="str">
        <f t="shared" si="23"/>
        <v>b</v>
      </c>
      <c r="F442" s="16">
        <f t="shared" si="22"/>
        <v>2</v>
      </c>
      <c r="G442" s="19" t="s">
        <v>26</v>
      </c>
      <c r="H442" s="3" t="s">
        <v>40</v>
      </c>
      <c r="I442" s="3">
        <f t="shared" si="24"/>
        <v>14</v>
      </c>
      <c r="J442" s="16">
        <v>5</v>
      </c>
      <c r="K442" s="16">
        <v>8</v>
      </c>
      <c r="L442" s="16">
        <f>[1]武器表!$I442</f>
        <v>141</v>
      </c>
      <c r="M442" s="28">
        <v>0</v>
      </c>
      <c r="N442" s="28">
        <v>0</v>
      </c>
      <c r="O442" s="28">
        <v>0</v>
      </c>
      <c r="P442" s="28">
        <v>0</v>
      </c>
      <c r="Q442" s="28">
        <v>0</v>
      </c>
      <c r="R442" s="16">
        <v>16</v>
      </c>
      <c r="S442" s="28">
        <v>0</v>
      </c>
      <c r="T442" s="20">
        <v>0.05</v>
      </c>
      <c r="U442" s="29">
        <v>0</v>
      </c>
      <c r="V442" s="29">
        <v>0</v>
      </c>
      <c r="W442" s="29">
        <v>0</v>
      </c>
      <c r="X442" s="28">
        <v>0</v>
      </c>
      <c r="Y442" s="28">
        <v>0</v>
      </c>
      <c r="Z442" s="28">
        <v>0</v>
      </c>
      <c r="AA442" s="28">
        <v>0</v>
      </c>
      <c r="AB442" s="28">
        <v>0</v>
      </c>
      <c r="AC442" s="28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BM442" t="s">
        <v>2177</v>
      </c>
    </row>
    <row r="443" spans="2:65" ht="14.25" x14ac:dyDescent="0.2">
      <c r="B443" s="16">
        <v>441</v>
      </c>
      <c r="C443" s="16"/>
      <c r="D443" s="16" t="s">
        <v>672</v>
      </c>
      <c r="E443" s="16" t="str">
        <f t="shared" si="23"/>
        <v>c</v>
      </c>
      <c r="F443" s="16">
        <f t="shared" si="22"/>
        <v>1</v>
      </c>
      <c r="G443" s="19" t="s">
        <v>26</v>
      </c>
      <c r="H443" s="3" t="s">
        <v>40</v>
      </c>
      <c r="I443" s="3">
        <f t="shared" si="24"/>
        <v>14</v>
      </c>
      <c r="J443" s="16">
        <v>5</v>
      </c>
      <c r="K443" s="16">
        <v>1</v>
      </c>
      <c r="L443" s="16">
        <f>[1]武器表!$I443</f>
        <v>20</v>
      </c>
      <c r="M443" s="28">
        <v>0</v>
      </c>
      <c r="N443" s="28">
        <v>0</v>
      </c>
      <c r="O443" s="28">
        <v>0</v>
      </c>
      <c r="P443" s="28">
        <v>0</v>
      </c>
      <c r="Q443" s="28">
        <v>0</v>
      </c>
      <c r="R443" s="28">
        <v>0</v>
      </c>
      <c r="S443" s="28">
        <v>0</v>
      </c>
      <c r="T443" s="29">
        <v>0</v>
      </c>
      <c r="U443" s="29">
        <v>0</v>
      </c>
      <c r="V443" s="29">
        <v>0</v>
      </c>
      <c r="W443" s="29">
        <v>0</v>
      </c>
      <c r="X443" s="28">
        <v>0</v>
      </c>
      <c r="Y443" s="28">
        <v>0</v>
      </c>
      <c r="Z443" s="28">
        <v>0</v>
      </c>
      <c r="AA443" s="28">
        <v>0</v>
      </c>
      <c r="AB443" s="28">
        <v>0</v>
      </c>
      <c r="AC443" s="28">
        <v>0</v>
      </c>
      <c r="AD443" s="29">
        <v>0</v>
      </c>
      <c r="AE443" s="29">
        <v>0</v>
      </c>
      <c r="AF443" s="20">
        <v>0</v>
      </c>
      <c r="AG443" s="29">
        <v>0</v>
      </c>
      <c r="AH443" s="29">
        <v>0</v>
      </c>
      <c r="BM443" t="s">
        <v>2178</v>
      </c>
    </row>
    <row r="444" spans="2:65" ht="14.25" x14ac:dyDescent="0.2">
      <c r="B444" s="16">
        <v>442</v>
      </c>
      <c r="C444" s="16"/>
      <c r="D444" s="16" t="s">
        <v>673</v>
      </c>
      <c r="E444" s="16" t="str">
        <f t="shared" si="23"/>
        <v>c</v>
      </c>
      <c r="F444" s="16">
        <f t="shared" si="22"/>
        <v>1</v>
      </c>
      <c r="G444" s="19" t="s">
        <v>26</v>
      </c>
      <c r="H444" s="3" t="s">
        <v>40</v>
      </c>
      <c r="I444" s="3">
        <f t="shared" si="24"/>
        <v>14</v>
      </c>
      <c r="J444" s="16">
        <v>5</v>
      </c>
      <c r="K444" s="16">
        <v>2</v>
      </c>
      <c r="L444" s="16">
        <f>[1]武器表!$I444</f>
        <v>40</v>
      </c>
      <c r="M444" s="28">
        <v>0</v>
      </c>
      <c r="N444" s="28">
        <v>0</v>
      </c>
      <c r="O444" s="28">
        <v>0</v>
      </c>
      <c r="P444" s="28">
        <v>0</v>
      </c>
      <c r="Q444" s="28">
        <v>0</v>
      </c>
      <c r="R444" s="28">
        <v>0</v>
      </c>
      <c r="S444" s="28">
        <v>0</v>
      </c>
      <c r="T444" s="29">
        <v>0</v>
      </c>
      <c r="U444" s="29">
        <v>0</v>
      </c>
      <c r="V444" s="20">
        <v>0</v>
      </c>
      <c r="W444" s="29">
        <v>0</v>
      </c>
      <c r="X444" s="28">
        <v>0</v>
      </c>
      <c r="Y444" s="28">
        <v>0</v>
      </c>
      <c r="Z444" s="28">
        <v>0</v>
      </c>
      <c r="AA444" s="28">
        <v>0</v>
      </c>
      <c r="AB444" s="28">
        <v>0</v>
      </c>
      <c r="AC444" s="28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BM444" t="s">
        <v>2179</v>
      </c>
    </row>
    <row r="445" spans="2:65" ht="14.25" x14ac:dyDescent="0.2">
      <c r="B445" s="16">
        <v>443</v>
      </c>
      <c r="C445" s="16"/>
      <c r="D445" s="16" t="s">
        <v>674</v>
      </c>
      <c r="E445" s="16" t="str">
        <f t="shared" si="23"/>
        <v>c</v>
      </c>
      <c r="F445" s="16">
        <f t="shared" si="22"/>
        <v>1</v>
      </c>
      <c r="G445" s="19" t="s">
        <v>26</v>
      </c>
      <c r="H445" s="3" t="s">
        <v>40</v>
      </c>
      <c r="I445" s="3">
        <f t="shared" si="24"/>
        <v>14</v>
      </c>
      <c r="J445" s="16">
        <v>5</v>
      </c>
      <c r="K445" s="16">
        <v>3</v>
      </c>
      <c r="L445" s="16">
        <f>[1]武器表!$I445</f>
        <v>60</v>
      </c>
      <c r="M445" s="28">
        <v>0</v>
      </c>
      <c r="N445" s="28">
        <v>0</v>
      </c>
      <c r="O445" s="28">
        <v>0</v>
      </c>
      <c r="P445" s="28">
        <v>0</v>
      </c>
      <c r="Q445" s="28">
        <v>0</v>
      </c>
      <c r="R445" s="28">
        <v>0</v>
      </c>
      <c r="S445" s="28">
        <v>0</v>
      </c>
      <c r="T445" s="29">
        <v>0</v>
      </c>
      <c r="U445" s="29">
        <v>0</v>
      </c>
      <c r="V445" s="29">
        <v>0</v>
      </c>
      <c r="W445" s="20">
        <v>0</v>
      </c>
      <c r="X445" s="28">
        <v>0</v>
      </c>
      <c r="Y445" s="28">
        <v>0</v>
      </c>
      <c r="Z445" s="28">
        <v>0</v>
      </c>
      <c r="AA445" s="28">
        <v>0</v>
      </c>
      <c r="AB445" s="28">
        <v>0</v>
      </c>
      <c r="AC445" s="28">
        <v>0</v>
      </c>
      <c r="AD445" s="29">
        <v>0</v>
      </c>
      <c r="AE445" s="29">
        <v>0</v>
      </c>
      <c r="AF445" s="29">
        <v>0</v>
      </c>
      <c r="AG445" s="29">
        <v>0</v>
      </c>
      <c r="AH445" s="29">
        <v>0</v>
      </c>
      <c r="BM445" t="s">
        <v>2148</v>
      </c>
    </row>
    <row r="446" spans="2:65" ht="14.25" x14ac:dyDescent="0.2">
      <c r="B446" s="16">
        <v>444</v>
      </c>
      <c r="C446" s="16"/>
      <c r="D446" s="16" t="s">
        <v>675</v>
      </c>
      <c r="E446" s="16" t="str">
        <f t="shared" si="23"/>
        <v>c</v>
      </c>
      <c r="F446" s="16">
        <f t="shared" si="22"/>
        <v>1</v>
      </c>
      <c r="G446" s="19" t="s">
        <v>26</v>
      </c>
      <c r="H446" s="3" t="s">
        <v>40</v>
      </c>
      <c r="I446" s="3">
        <f t="shared" si="24"/>
        <v>14</v>
      </c>
      <c r="J446" s="16">
        <v>5</v>
      </c>
      <c r="K446" s="16">
        <v>4</v>
      </c>
      <c r="L446" s="16">
        <f>[1]武器表!$I446</f>
        <v>80</v>
      </c>
      <c r="M446" s="28">
        <v>0</v>
      </c>
      <c r="N446" s="28">
        <v>0</v>
      </c>
      <c r="O446" s="28">
        <v>0</v>
      </c>
      <c r="P446" s="28">
        <v>0</v>
      </c>
      <c r="Q446" s="28">
        <v>0</v>
      </c>
      <c r="R446" s="28">
        <v>0</v>
      </c>
      <c r="S446" s="28">
        <v>0</v>
      </c>
      <c r="T446" s="29">
        <v>0</v>
      </c>
      <c r="U446" s="29">
        <v>0</v>
      </c>
      <c r="V446" s="29">
        <v>0</v>
      </c>
      <c r="W446" s="20">
        <v>0</v>
      </c>
      <c r="X446" s="28">
        <v>0</v>
      </c>
      <c r="Y446" s="28">
        <v>0</v>
      </c>
      <c r="Z446" s="28">
        <v>0</v>
      </c>
      <c r="AA446" s="28">
        <v>0</v>
      </c>
      <c r="AB446" s="28">
        <v>0</v>
      </c>
      <c r="AC446" s="28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BM446" t="s">
        <v>2180</v>
      </c>
    </row>
    <row r="447" spans="2:65" ht="14.25" x14ac:dyDescent="0.2">
      <c r="B447" s="16">
        <v>445</v>
      </c>
      <c r="C447" s="16"/>
      <c r="D447" s="16" t="s">
        <v>676</v>
      </c>
      <c r="E447" s="16" t="str">
        <f t="shared" si="23"/>
        <v>c</v>
      </c>
      <c r="F447" s="16">
        <f t="shared" si="22"/>
        <v>1</v>
      </c>
      <c r="G447" s="19" t="s">
        <v>26</v>
      </c>
      <c r="H447" s="3" t="s">
        <v>40</v>
      </c>
      <c r="I447" s="3">
        <f t="shared" si="24"/>
        <v>14</v>
      </c>
      <c r="J447" s="16">
        <v>5</v>
      </c>
      <c r="K447" s="16">
        <v>5</v>
      </c>
      <c r="L447" s="16">
        <f>[1]武器表!$I447</f>
        <v>101</v>
      </c>
      <c r="M447" s="28">
        <v>0</v>
      </c>
      <c r="N447" s="28">
        <v>0</v>
      </c>
      <c r="O447" s="28">
        <v>0</v>
      </c>
      <c r="P447" s="28">
        <v>0</v>
      </c>
      <c r="Q447" s="28">
        <v>0</v>
      </c>
      <c r="R447" s="28">
        <v>0</v>
      </c>
      <c r="S447" s="28">
        <v>0</v>
      </c>
      <c r="T447" s="29">
        <v>0</v>
      </c>
      <c r="U447" s="29">
        <v>0</v>
      </c>
      <c r="V447" s="20">
        <v>0</v>
      </c>
      <c r="W447" s="29">
        <v>0</v>
      </c>
      <c r="X447" s="28">
        <v>0</v>
      </c>
      <c r="Y447" s="28">
        <v>0</v>
      </c>
      <c r="Z447" s="28">
        <v>0</v>
      </c>
      <c r="AA447" s="28">
        <v>0</v>
      </c>
      <c r="AB447" s="28">
        <v>0</v>
      </c>
      <c r="AC447" s="28">
        <v>0</v>
      </c>
      <c r="AD447" s="29">
        <v>0</v>
      </c>
      <c r="AE447" s="29">
        <v>0</v>
      </c>
      <c r="AF447" s="29">
        <v>0</v>
      </c>
      <c r="AG447" s="29">
        <v>0</v>
      </c>
      <c r="AH447" s="29">
        <v>0</v>
      </c>
      <c r="BM447" t="s">
        <v>2181</v>
      </c>
    </row>
    <row r="448" spans="2:65" ht="14.25" x14ac:dyDescent="0.2">
      <c r="B448" s="16">
        <v>446</v>
      </c>
      <c r="C448" s="16"/>
      <c r="D448" s="16" t="s">
        <v>677</v>
      </c>
      <c r="E448" s="16" t="str">
        <f t="shared" si="23"/>
        <v>c</v>
      </c>
      <c r="F448" s="16">
        <f t="shared" si="22"/>
        <v>1</v>
      </c>
      <c r="G448" s="19" t="s">
        <v>26</v>
      </c>
      <c r="H448" s="3" t="s">
        <v>40</v>
      </c>
      <c r="I448" s="3">
        <f t="shared" si="24"/>
        <v>14</v>
      </c>
      <c r="J448" s="16">
        <v>5</v>
      </c>
      <c r="K448" s="16">
        <v>6</v>
      </c>
      <c r="L448" s="16">
        <f>[1]武器表!$I448</f>
        <v>121</v>
      </c>
      <c r="M448" s="28">
        <v>0</v>
      </c>
      <c r="N448" s="28">
        <v>0</v>
      </c>
      <c r="O448" s="28">
        <v>0</v>
      </c>
      <c r="P448" s="28">
        <v>0</v>
      </c>
      <c r="Q448" s="28">
        <v>0</v>
      </c>
      <c r="R448" s="28">
        <v>0</v>
      </c>
      <c r="S448" s="28">
        <v>0</v>
      </c>
      <c r="T448" s="29">
        <v>0</v>
      </c>
      <c r="U448" s="29">
        <v>0</v>
      </c>
      <c r="V448" s="29">
        <v>0</v>
      </c>
      <c r="W448" s="20">
        <v>0</v>
      </c>
      <c r="X448" s="28">
        <v>0</v>
      </c>
      <c r="Y448" s="28">
        <v>0</v>
      </c>
      <c r="Z448" s="28">
        <v>0</v>
      </c>
      <c r="AA448" s="28">
        <v>0</v>
      </c>
      <c r="AB448" s="28">
        <v>0</v>
      </c>
      <c r="AC448" s="28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BM448" t="s">
        <v>2182</v>
      </c>
    </row>
    <row r="449" spans="2:65" ht="14.25" x14ac:dyDescent="0.2">
      <c r="B449" s="16">
        <v>447</v>
      </c>
      <c r="C449" s="16"/>
      <c r="D449" s="16" t="s">
        <v>678</v>
      </c>
      <c r="E449" s="16" t="str">
        <f t="shared" si="23"/>
        <v>c</v>
      </c>
      <c r="F449" s="16">
        <f t="shared" si="22"/>
        <v>1</v>
      </c>
      <c r="G449" s="19" t="s">
        <v>26</v>
      </c>
      <c r="H449" s="3" t="s">
        <v>40</v>
      </c>
      <c r="I449" s="3">
        <f t="shared" si="24"/>
        <v>14</v>
      </c>
      <c r="J449" s="16">
        <v>5</v>
      </c>
      <c r="K449" s="16">
        <v>7</v>
      </c>
      <c r="L449" s="16">
        <f>[1]武器表!$I449</f>
        <v>141</v>
      </c>
      <c r="M449" s="28">
        <v>0</v>
      </c>
      <c r="N449" s="28">
        <v>0</v>
      </c>
      <c r="O449" s="28">
        <v>0</v>
      </c>
      <c r="P449" s="28">
        <v>0</v>
      </c>
      <c r="Q449" s="28">
        <v>0</v>
      </c>
      <c r="R449" s="28">
        <v>0</v>
      </c>
      <c r="S449" s="28">
        <v>0</v>
      </c>
      <c r="T449" s="29">
        <v>0</v>
      </c>
      <c r="U449" s="29">
        <v>0</v>
      </c>
      <c r="V449" s="29">
        <v>0</v>
      </c>
      <c r="W449" s="29">
        <v>0</v>
      </c>
      <c r="X449" s="28">
        <v>0</v>
      </c>
      <c r="Y449" s="28">
        <v>0</v>
      </c>
      <c r="Z449" s="28">
        <v>0</v>
      </c>
      <c r="AA449" s="28">
        <v>0</v>
      </c>
      <c r="AB449" s="28">
        <v>0</v>
      </c>
      <c r="AC449" s="28">
        <v>0</v>
      </c>
      <c r="AD449" s="20">
        <v>0</v>
      </c>
      <c r="AE449" s="29">
        <v>0</v>
      </c>
      <c r="AF449" s="29">
        <v>0</v>
      </c>
      <c r="AG449" s="29">
        <v>0</v>
      </c>
      <c r="AH449" s="29">
        <v>0</v>
      </c>
      <c r="BM449" t="s">
        <v>2183</v>
      </c>
    </row>
    <row r="450" spans="2:65" ht="14.25" x14ac:dyDescent="0.2">
      <c r="B450" s="16">
        <v>448</v>
      </c>
      <c r="C450" s="16"/>
      <c r="D450" s="16" t="s">
        <v>679</v>
      </c>
      <c r="E450" s="16" t="str">
        <f t="shared" si="23"/>
        <v>c</v>
      </c>
      <c r="F450" s="16">
        <f t="shared" si="22"/>
        <v>1</v>
      </c>
      <c r="G450" s="19" t="s">
        <v>26</v>
      </c>
      <c r="H450" s="3" t="s">
        <v>40</v>
      </c>
      <c r="I450" s="3">
        <f t="shared" si="24"/>
        <v>14</v>
      </c>
      <c r="J450" s="16">
        <v>5</v>
      </c>
      <c r="K450" s="16">
        <v>8</v>
      </c>
      <c r="L450" s="16">
        <f>[1]武器表!$I450</f>
        <v>161</v>
      </c>
      <c r="M450" s="28">
        <v>0</v>
      </c>
      <c r="N450" s="28">
        <v>0</v>
      </c>
      <c r="O450" s="28">
        <v>0</v>
      </c>
      <c r="P450" s="28">
        <v>0</v>
      </c>
      <c r="Q450" s="28">
        <v>0</v>
      </c>
      <c r="R450" s="28">
        <v>0</v>
      </c>
      <c r="S450" s="28">
        <v>0</v>
      </c>
      <c r="T450" s="29">
        <v>0</v>
      </c>
      <c r="U450" s="29">
        <v>0</v>
      </c>
      <c r="V450" s="29">
        <v>0</v>
      </c>
      <c r="W450" s="20">
        <v>0</v>
      </c>
      <c r="X450" s="28">
        <v>0</v>
      </c>
      <c r="Y450" s="28">
        <v>0</v>
      </c>
      <c r="Z450" s="28">
        <v>0</v>
      </c>
      <c r="AA450" s="28">
        <v>0</v>
      </c>
      <c r="AB450" s="28">
        <v>0</v>
      </c>
      <c r="AC450" s="28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BM450" t="s">
        <v>2184</v>
      </c>
    </row>
    <row r="451" spans="2:65" ht="14.25" x14ac:dyDescent="0.2">
      <c r="B451" s="16">
        <v>449</v>
      </c>
      <c r="C451" s="16"/>
      <c r="D451" s="16" t="s">
        <v>680</v>
      </c>
      <c r="E451" s="16" t="str">
        <f t="shared" si="23"/>
        <v>s</v>
      </c>
      <c r="F451" s="16">
        <f t="shared" si="22"/>
        <v>3</v>
      </c>
      <c r="G451" s="19" t="s">
        <v>26</v>
      </c>
      <c r="H451" s="3" t="s">
        <v>41</v>
      </c>
      <c r="I451" s="3">
        <f t="shared" si="24"/>
        <v>15</v>
      </c>
      <c r="J451" s="16">
        <v>9</v>
      </c>
      <c r="K451" s="16">
        <v>1</v>
      </c>
      <c r="L451" s="16">
        <f>[1]武器表!$I451</f>
        <v>25</v>
      </c>
      <c r="M451" s="28">
        <v>0</v>
      </c>
      <c r="N451" s="28">
        <v>0</v>
      </c>
      <c r="O451" s="16">
        <v>8</v>
      </c>
      <c r="P451" s="28">
        <v>0</v>
      </c>
      <c r="Q451" s="28">
        <v>0</v>
      </c>
      <c r="R451" s="28">
        <v>0</v>
      </c>
      <c r="S451" s="28">
        <v>0</v>
      </c>
      <c r="T451" s="29">
        <v>0</v>
      </c>
      <c r="U451" s="29">
        <v>0</v>
      </c>
      <c r="V451" s="29">
        <v>0</v>
      </c>
      <c r="W451" s="20">
        <v>0.08</v>
      </c>
      <c r="X451" s="28">
        <v>0</v>
      </c>
      <c r="Y451" s="28">
        <v>0</v>
      </c>
      <c r="Z451" s="16">
        <v>5</v>
      </c>
      <c r="AA451" s="28">
        <v>0</v>
      </c>
      <c r="AB451" s="28">
        <v>0</v>
      </c>
      <c r="AC451" s="28">
        <v>0</v>
      </c>
      <c r="AD451" s="29">
        <v>0</v>
      </c>
      <c r="AE451" s="29">
        <v>0</v>
      </c>
      <c r="AF451" s="29">
        <v>0</v>
      </c>
      <c r="AG451" s="29">
        <v>0</v>
      </c>
      <c r="AH451" s="29">
        <v>0</v>
      </c>
      <c r="BM451" t="s">
        <v>2185</v>
      </c>
    </row>
    <row r="452" spans="2:65" ht="14.25" x14ac:dyDescent="0.2">
      <c r="B452" s="16">
        <v>450</v>
      </c>
      <c r="C452" s="16"/>
      <c r="D452" s="16" t="s">
        <v>681</v>
      </c>
      <c r="E452" s="16" t="str">
        <f t="shared" si="23"/>
        <v>s</v>
      </c>
      <c r="F452" s="16">
        <f t="shared" ref="F452:F515" si="25">VLOOKUP(E452&amp;K452,AL$27:AM$58,2,FALSE)</f>
        <v>3</v>
      </c>
      <c r="G452" s="19" t="s">
        <v>26</v>
      </c>
      <c r="H452" s="3" t="s">
        <v>41</v>
      </c>
      <c r="I452" s="3">
        <f t="shared" si="24"/>
        <v>15</v>
      </c>
      <c r="J452" s="16">
        <v>9</v>
      </c>
      <c r="K452" s="16">
        <v>2</v>
      </c>
      <c r="L452" s="16">
        <f>[1]武器表!$I452</f>
        <v>50</v>
      </c>
      <c r="M452" s="28">
        <v>0</v>
      </c>
      <c r="N452" s="28">
        <v>0</v>
      </c>
      <c r="O452" s="16">
        <v>15</v>
      </c>
      <c r="P452" s="28">
        <v>0</v>
      </c>
      <c r="Q452" s="28">
        <v>0</v>
      </c>
      <c r="R452" s="16">
        <v>16</v>
      </c>
      <c r="S452" s="28">
        <v>0</v>
      </c>
      <c r="T452" s="29">
        <v>0</v>
      </c>
      <c r="U452" s="29">
        <v>0</v>
      </c>
      <c r="V452" s="29">
        <v>0</v>
      </c>
      <c r="W452" s="29">
        <v>0</v>
      </c>
      <c r="X452" s="28">
        <v>0</v>
      </c>
      <c r="Y452" s="28">
        <v>0</v>
      </c>
      <c r="Z452" s="28">
        <v>0</v>
      </c>
      <c r="AA452" s="28">
        <v>0</v>
      </c>
      <c r="AB452" s="16">
        <v>5</v>
      </c>
      <c r="AC452" s="28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BM452" t="s">
        <v>2186</v>
      </c>
    </row>
    <row r="453" spans="2:65" ht="14.25" x14ac:dyDescent="0.2">
      <c r="B453" s="16">
        <v>451</v>
      </c>
      <c r="C453" s="16"/>
      <c r="D453" s="16" t="s">
        <v>682</v>
      </c>
      <c r="E453" s="16" t="str">
        <f t="shared" si="23"/>
        <v>s</v>
      </c>
      <c r="F453" s="16">
        <f t="shared" si="25"/>
        <v>4</v>
      </c>
      <c r="G453" s="19" t="s">
        <v>26</v>
      </c>
      <c r="H453" s="3" t="s">
        <v>41</v>
      </c>
      <c r="I453" s="3">
        <f t="shared" si="24"/>
        <v>15</v>
      </c>
      <c r="J453" s="16">
        <v>9</v>
      </c>
      <c r="K453" s="16">
        <v>3</v>
      </c>
      <c r="L453" s="16">
        <f>[1]武器表!$I453</f>
        <v>75</v>
      </c>
      <c r="M453" s="28">
        <v>0</v>
      </c>
      <c r="N453" s="28">
        <v>0</v>
      </c>
      <c r="O453" s="28">
        <v>0</v>
      </c>
      <c r="P453" s="28">
        <v>0</v>
      </c>
      <c r="Q453" s="28">
        <v>0</v>
      </c>
      <c r="R453" s="16">
        <v>25</v>
      </c>
      <c r="S453" s="28">
        <v>0</v>
      </c>
      <c r="T453" s="29">
        <v>0</v>
      </c>
      <c r="U453" s="29">
        <v>0</v>
      </c>
      <c r="V453" s="29">
        <v>0</v>
      </c>
      <c r="W453" s="29">
        <v>0</v>
      </c>
      <c r="X453" s="28">
        <v>0</v>
      </c>
      <c r="Y453" s="28">
        <v>0</v>
      </c>
      <c r="Z453" s="28">
        <v>0</v>
      </c>
      <c r="AA453" s="16">
        <v>13</v>
      </c>
      <c r="AB453" s="16">
        <v>8</v>
      </c>
      <c r="AC453" s="28">
        <v>0</v>
      </c>
      <c r="AD453" s="29">
        <v>0</v>
      </c>
      <c r="AE453" s="20">
        <v>0.12906666666666666</v>
      </c>
      <c r="AF453" s="29">
        <v>0</v>
      </c>
      <c r="AG453" s="29">
        <v>0</v>
      </c>
      <c r="AH453" s="29">
        <v>0</v>
      </c>
      <c r="BM453" t="s">
        <v>2187</v>
      </c>
    </row>
    <row r="454" spans="2:65" ht="14.25" x14ac:dyDescent="0.2">
      <c r="B454" s="16">
        <v>452</v>
      </c>
      <c r="C454" s="16"/>
      <c r="D454" s="16" t="s">
        <v>683</v>
      </c>
      <c r="E454" s="16" t="str">
        <f t="shared" si="23"/>
        <v>s</v>
      </c>
      <c r="F454" s="16">
        <f t="shared" si="25"/>
        <v>4</v>
      </c>
      <c r="G454" s="19" t="s">
        <v>26</v>
      </c>
      <c r="H454" s="3" t="s">
        <v>41</v>
      </c>
      <c r="I454" s="3">
        <f t="shared" si="24"/>
        <v>15</v>
      </c>
      <c r="J454" s="16">
        <v>9</v>
      </c>
      <c r="K454" s="16">
        <v>4</v>
      </c>
      <c r="L454" s="16">
        <f>[1]武器表!$I454</f>
        <v>100</v>
      </c>
      <c r="M454" s="28">
        <v>0</v>
      </c>
      <c r="N454" s="28">
        <v>0</v>
      </c>
      <c r="O454" s="28">
        <v>0</v>
      </c>
      <c r="P454" s="28">
        <v>0</v>
      </c>
      <c r="Q454" s="28">
        <v>0</v>
      </c>
      <c r="R454" s="16">
        <v>33</v>
      </c>
      <c r="S454" s="28">
        <v>0</v>
      </c>
      <c r="T454" s="29">
        <v>0</v>
      </c>
      <c r="U454" s="29">
        <v>0</v>
      </c>
      <c r="V454" s="29">
        <v>0</v>
      </c>
      <c r="W454" s="20">
        <v>0.21533333333333335</v>
      </c>
      <c r="X454" s="28">
        <v>0</v>
      </c>
      <c r="Y454" s="28">
        <v>0</v>
      </c>
      <c r="Z454" s="28">
        <v>0</v>
      </c>
      <c r="AA454" s="28">
        <v>0</v>
      </c>
      <c r="AB454" s="28">
        <v>0</v>
      </c>
      <c r="AC454" s="28">
        <v>0</v>
      </c>
      <c r="AD454" s="29">
        <v>0</v>
      </c>
      <c r="AE454" s="20">
        <v>0.17226666666666668</v>
      </c>
      <c r="AF454" s="29">
        <v>0</v>
      </c>
      <c r="AG454" s="20">
        <v>0.17226666666666668</v>
      </c>
      <c r="AH454" s="29">
        <v>0</v>
      </c>
      <c r="BM454" t="s">
        <v>2188</v>
      </c>
    </row>
    <row r="455" spans="2:65" ht="14.25" x14ac:dyDescent="0.2">
      <c r="B455" s="16">
        <v>453</v>
      </c>
      <c r="C455" s="16"/>
      <c r="D455" s="16" t="s">
        <v>376</v>
      </c>
      <c r="E455" s="16" t="str">
        <f t="shared" si="23"/>
        <v>s</v>
      </c>
      <c r="F455" s="16">
        <f t="shared" si="25"/>
        <v>5</v>
      </c>
      <c r="G455" s="19" t="s">
        <v>26</v>
      </c>
      <c r="H455" s="3" t="s">
        <v>41</v>
      </c>
      <c r="I455" s="3">
        <f t="shared" si="24"/>
        <v>15</v>
      </c>
      <c r="J455" s="16">
        <v>9</v>
      </c>
      <c r="K455" s="16">
        <v>5</v>
      </c>
      <c r="L455" s="16">
        <f>[1]武器表!$I455</f>
        <v>125</v>
      </c>
      <c r="M455" s="28">
        <v>0</v>
      </c>
      <c r="N455" s="28">
        <v>0</v>
      </c>
      <c r="O455" s="28">
        <v>0</v>
      </c>
      <c r="P455" s="28">
        <v>0</v>
      </c>
      <c r="Q455" s="28">
        <v>0</v>
      </c>
      <c r="R455" s="28">
        <v>0</v>
      </c>
      <c r="S455" s="28">
        <v>0</v>
      </c>
      <c r="T455" s="29">
        <v>0</v>
      </c>
      <c r="U455" s="29">
        <v>0</v>
      </c>
      <c r="V455" s="29">
        <v>0</v>
      </c>
      <c r="W455" s="20">
        <v>0.26733333333333337</v>
      </c>
      <c r="X455" s="28">
        <v>0</v>
      </c>
      <c r="Y455" s="28">
        <v>0</v>
      </c>
      <c r="Z455" s="28">
        <v>0</v>
      </c>
      <c r="AA455" s="28">
        <v>0</v>
      </c>
      <c r="AB455" s="28">
        <v>0</v>
      </c>
      <c r="AC455" s="28">
        <v>0</v>
      </c>
      <c r="AD455" s="20">
        <v>0.2138666666666667</v>
      </c>
      <c r="AE455" s="20">
        <v>0.2138666666666667</v>
      </c>
      <c r="AF455" s="29">
        <v>0</v>
      </c>
      <c r="AG455" s="20">
        <v>0.2138666666666667</v>
      </c>
      <c r="AH455" s="20">
        <v>0.2138666666666667</v>
      </c>
      <c r="BM455" t="s">
        <v>2189</v>
      </c>
    </row>
    <row r="456" spans="2:65" ht="14.25" x14ac:dyDescent="0.2">
      <c r="B456" s="16">
        <v>454</v>
      </c>
      <c r="C456" s="16"/>
      <c r="D456" s="16" t="s">
        <v>684</v>
      </c>
      <c r="E456" s="16" t="str">
        <f t="shared" si="23"/>
        <v>s</v>
      </c>
      <c r="F456" s="16">
        <f t="shared" si="25"/>
        <v>5</v>
      </c>
      <c r="G456" s="19" t="s">
        <v>26</v>
      </c>
      <c r="H456" s="3" t="s">
        <v>41</v>
      </c>
      <c r="I456" s="3">
        <f t="shared" si="24"/>
        <v>15</v>
      </c>
      <c r="J456" s="16">
        <v>9</v>
      </c>
      <c r="K456" s="16">
        <v>6</v>
      </c>
      <c r="L456" s="16">
        <f>[1]武器表!$I456</f>
        <v>150</v>
      </c>
      <c r="M456" s="28">
        <v>0</v>
      </c>
      <c r="N456" s="28">
        <v>0</v>
      </c>
      <c r="O456" s="16">
        <v>46</v>
      </c>
      <c r="P456" s="28">
        <v>0</v>
      </c>
      <c r="Q456" s="28">
        <v>0</v>
      </c>
      <c r="R456" s="16">
        <v>49</v>
      </c>
      <c r="S456" s="28">
        <v>0</v>
      </c>
      <c r="T456" s="20">
        <v>0.12</v>
      </c>
      <c r="U456" s="29">
        <v>0</v>
      </c>
      <c r="V456" s="20">
        <v>0.04</v>
      </c>
      <c r="W456" s="20">
        <v>0.3213333333333333</v>
      </c>
      <c r="X456" s="28">
        <v>0</v>
      </c>
      <c r="Y456" s="28">
        <v>0</v>
      </c>
      <c r="Z456" s="28">
        <v>0</v>
      </c>
      <c r="AA456" s="28">
        <v>0</v>
      </c>
      <c r="AB456" s="28">
        <v>0</v>
      </c>
      <c r="AC456" s="28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BM456" t="s">
        <v>2190</v>
      </c>
    </row>
    <row r="457" spans="2:65" ht="14.25" x14ac:dyDescent="0.2">
      <c r="B457" s="16">
        <v>455</v>
      </c>
      <c r="C457" s="16"/>
      <c r="D457" s="16" t="s">
        <v>685</v>
      </c>
      <c r="E457" s="16" t="str">
        <f t="shared" si="23"/>
        <v>s</v>
      </c>
      <c r="F457" s="16">
        <f t="shared" si="25"/>
        <v>6</v>
      </c>
      <c r="G457" s="19" t="s">
        <v>26</v>
      </c>
      <c r="H457" s="3" t="s">
        <v>41</v>
      </c>
      <c r="I457" s="3">
        <f t="shared" si="24"/>
        <v>15</v>
      </c>
      <c r="J457" s="16">
        <v>9</v>
      </c>
      <c r="K457" s="16">
        <v>7</v>
      </c>
      <c r="L457" s="16">
        <f>[1]武器表!$I457</f>
        <v>175</v>
      </c>
      <c r="M457" s="28">
        <v>0</v>
      </c>
      <c r="N457" s="28">
        <v>0</v>
      </c>
      <c r="O457" s="16">
        <v>54</v>
      </c>
      <c r="P457" s="28">
        <v>0</v>
      </c>
      <c r="Q457" s="28">
        <v>0</v>
      </c>
      <c r="R457" s="16">
        <v>58</v>
      </c>
      <c r="S457" s="28">
        <v>0</v>
      </c>
      <c r="T457" s="29">
        <v>0</v>
      </c>
      <c r="U457" s="20">
        <v>0.14499999999999999</v>
      </c>
      <c r="V457" s="20">
        <v>4.6666666666666669E-2</v>
      </c>
      <c r="W457" s="20">
        <v>0.37666666666666665</v>
      </c>
      <c r="X457" s="28">
        <v>0</v>
      </c>
      <c r="Y457" s="28">
        <v>0</v>
      </c>
      <c r="Z457" s="28">
        <v>0</v>
      </c>
      <c r="AA457" s="28">
        <v>0</v>
      </c>
      <c r="AB457" s="28">
        <v>0</v>
      </c>
      <c r="AC457" s="28">
        <v>0</v>
      </c>
      <c r="AD457" s="20">
        <v>0.30133333333333334</v>
      </c>
      <c r="AE457" s="29">
        <v>0</v>
      </c>
      <c r="AF457" s="29">
        <v>0</v>
      </c>
      <c r="AG457" s="29">
        <v>0</v>
      </c>
      <c r="AH457" s="29">
        <v>0</v>
      </c>
      <c r="BM457" t="s">
        <v>2191</v>
      </c>
    </row>
    <row r="458" spans="2:65" ht="14.25" x14ac:dyDescent="0.2">
      <c r="B458" s="16">
        <v>456</v>
      </c>
      <c r="C458" s="16"/>
      <c r="D458" s="16" t="s">
        <v>686</v>
      </c>
      <c r="E458" s="16" t="str">
        <f t="shared" si="23"/>
        <v>s</v>
      </c>
      <c r="F458" s="16">
        <f t="shared" si="25"/>
        <v>6</v>
      </c>
      <c r="G458" s="19" t="s">
        <v>26</v>
      </c>
      <c r="H458" s="3" t="s">
        <v>41</v>
      </c>
      <c r="I458" s="3">
        <f t="shared" si="24"/>
        <v>15</v>
      </c>
      <c r="J458" s="16">
        <v>9</v>
      </c>
      <c r="K458" s="16">
        <v>8</v>
      </c>
      <c r="L458" s="16">
        <f>[1]武器表!$I458</f>
        <v>200</v>
      </c>
      <c r="M458" s="28">
        <v>0</v>
      </c>
      <c r="N458" s="28">
        <v>0</v>
      </c>
      <c r="O458" s="16">
        <v>61</v>
      </c>
      <c r="P458" s="28">
        <v>0</v>
      </c>
      <c r="Q458" s="16">
        <v>74</v>
      </c>
      <c r="R458" s="16">
        <v>66</v>
      </c>
      <c r="S458" s="28">
        <v>0</v>
      </c>
      <c r="T458" s="29">
        <v>0</v>
      </c>
      <c r="U458" s="29">
        <v>0</v>
      </c>
      <c r="V458" s="20">
        <v>5.333333333333333E-2</v>
      </c>
      <c r="W458" s="29">
        <v>0</v>
      </c>
      <c r="X458" s="28">
        <v>0</v>
      </c>
      <c r="Y458" s="28">
        <v>0</v>
      </c>
      <c r="Z458" s="28">
        <v>0</v>
      </c>
      <c r="AA458" s="28">
        <v>0</v>
      </c>
      <c r="AB458" s="28">
        <v>0</v>
      </c>
      <c r="AC458" s="28">
        <v>0</v>
      </c>
      <c r="AD458" s="29">
        <v>0</v>
      </c>
      <c r="AE458" s="20">
        <v>0.34293333333333337</v>
      </c>
      <c r="AF458" s="29">
        <v>0</v>
      </c>
      <c r="AG458" s="20">
        <v>0.34293333333333337</v>
      </c>
      <c r="AH458" s="29">
        <v>0</v>
      </c>
      <c r="BM458" t="s">
        <v>2192</v>
      </c>
    </row>
    <row r="459" spans="2:65" ht="14.25" x14ac:dyDescent="0.2">
      <c r="B459" s="16">
        <v>457</v>
      </c>
      <c r="C459" s="16"/>
      <c r="D459" s="16" t="s">
        <v>687</v>
      </c>
      <c r="E459" s="16" t="str">
        <f t="shared" si="23"/>
        <v>a</v>
      </c>
      <c r="F459" s="16">
        <f t="shared" si="25"/>
        <v>2</v>
      </c>
      <c r="G459" s="19" t="s">
        <v>26</v>
      </c>
      <c r="H459" s="3" t="s">
        <v>41</v>
      </c>
      <c r="I459" s="3">
        <f t="shared" si="24"/>
        <v>15</v>
      </c>
      <c r="J459" s="16">
        <v>9</v>
      </c>
      <c r="K459" s="16">
        <v>1</v>
      </c>
      <c r="L459" s="16">
        <f>[1]武器表!$I459</f>
        <v>22</v>
      </c>
      <c r="M459" s="28">
        <v>0</v>
      </c>
      <c r="N459" s="28">
        <v>0</v>
      </c>
      <c r="O459" s="16">
        <v>6</v>
      </c>
      <c r="P459" s="28">
        <v>0</v>
      </c>
      <c r="Q459" s="28">
        <v>0</v>
      </c>
      <c r="R459" s="28">
        <v>0</v>
      </c>
      <c r="S459" s="28">
        <v>0</v>
      </c>
      <c r="T459" s="29">
        <v>0</v>
      </c>
      <c r="U459" s="29">
        <v>0</v>
      </c>
      <c r="V459" s="29">
        <v>0</v>
      </c>
      <c r="W459" s="20">
        <v>0.08</v>
      </c>
      <c r="X459" s="28">
        <v>0</v>
      </c>
      <c r="Y459" s="28">
        <v>0</v>
      </c>
      <c r="Z459" s="28">
        <v>0</v>
      </c>
      <c r="AA459" s="28">
        <v>0</v>
      </c>
      <c r="AB459" s="28">
        <v>0</v>
      </c>
      <c r="AC459" s="28">
        <v>0</v>
      </c>
      <c r="AD459" s="29">
        <v>0</v>
      </c>
      <c r="AE459" s="29">
        <v>0</v>
      </c>
      <c r="AF459" s="29">
        <v>0</v>
      </c>
      <c r="AG459" s="29">
        <v>0</v>
      </c>
      <c r="AH459" s="29">
        <v>0</v>
      </c>
      <c r="BM459" t="s">
        <v>2193</v>
      </c>
    </row>
    <row r="460" spans="2:65" ht="14.25" x14ac:dyDescent="0.2">
      <c r="B460" s="16">
        <v>458</v>
      </c>
      <c r="C460" s="16"/>
      <c r="D460" s="16" t="s">
        <v>688</v>
      </c>
      <c r="E460" s="16" t="str">
        <f t="shared" si="23"/>
        <v>a</v>
      </c>
      <c r="F460" s="16">
        <f t="shared" si="25"/>
        <v>2</v>
      </c>
      <c r="G460" s="19" t="s">
        <v>26</v>
      </c>
      <c r="H460" s="3" t="s">
        <v>41</v>
      </c>
      <c r="I460" s="3">
        <f t="shared" si="24"/>
        <v>15</v>
      </c>
      <c r="J460" s="16">
        <v>9</v>
      </c>
      <c r="K460" s="16">
        <v>2</v>
      </c>
      <c r="L460" s="16">
        <f>[1]武器表!$I460</f>
        <v>44</v>
      </c>
      <c r="M460" s="28">
        <v>0</v>
      </c>
      <c r="N460" s="28">
        <v>0</v>
      </c>
      <c r="O460" s="28">
        <v>0</v>
      </c>
      <c r="P460" s="28">
        <v>0</v>
      </c>
      <c r="Q460" s="28">
        <v>0</v>
      </c>
      <c r="R460" s="28">
        <v>0</v>
      </c>
      <c r="S460" s="28">
        <v>0</v>
      </c>
      <c r="T460" s="20">
        <v>0.03</v>
      </c>
      <c r="U460" s="29">
        <v>0</v>
      </c>
      <c r="V460" s="29">
        <v>0</v>
      </c>
      <c r="W460" s="29">
        <v>0</v>
      </c>
      <c r="X460" s="28">
        <v>0</v>
      </c>
      <c r="Y460" s="28">
        <v>0</v>
      </c>
      <c r="Z460" s="28">
        <v>0</v>
      </c>
      <c r="AA460" s="16">
        <v>7</v>
      </c>
      <c r="AB460" s="28">
        <v>0</v>
      </c>
      <c r="AC460" s="28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BM460" t="s">
        <v>2194</v>
      </c>
    </row>
    <row r="461" spans="2:65" ht="14.25" x14ac:dyDescent="0.2">
      <c r="B461" s="16">
        <v>459</v>
      </c>
      <c r="C461" s="16"/>
      <c r="D461" s="16" t="s">
        <v>689</v>
      </c>
      <c r="E461" s="16" t="str">
        <f t="shared" si="23"/>
        <v>a</v>
      </c>
      <c r="F461" s="16">
        <f t="shared" si="25"/>
        <v>2</v>
      </c>
      <c r="G461" s="19" t="s">
        <v>26</v>
      </c>
      <c r="H461" s="3" t="s">
        <v>41</v>
      </c>
      <c r="I461" s="3">
        <f t="shared" si="24"/>
        <v>15</v>
      </c>
      <c r="J461" s="16">
        <v>9</v>
      </c>
      <c r="K461" s="16">
        <v>3</v>
      </c>
      <c r="L461" s="16">
        <f>[1]武器表!$I461</f>
        <v>66</v>
      </c>
      <c r="M461" s="28">
        <v>0</v>
      </c>
      <c r="N461" s="28">
        <v>0</v>
      </c>
      <c r="O461" s="16">
        <v>17</v>
      </c>
      <c r="P461" s="28">
        <v>0</v>
      </c>
      <c r="Q461" s="28">
        <v>0</v>
      </c>
      <c r="R461" s="28">
        <v>0</v>
      </c>
      <c r="S461" s="28">
        <v>0</v>
      </c>
      <c r="T461" s="29">
        <v>0</v>
      </c>
      <c r="U461" s="29">
        <v>0</v>
      </c>
      <c r="V461" s="29">
        <v>0</v>
      </c>
      <c r="W461" s="29">
        <v>0</v>
      </c>
      <c r="X461" s="28">
        <v>0</v>
      </c>
      <c r="Y461" s="28">
        <v>0</v>
      </c>
      <c r="Z461" s="28">
        <v>0</v>
      </c>
      <c r="AA461" s="28">
        <v>0</v>
      </c>
      <c r="AB461" s="28">
        <v>0</v>
      </c>
      <c r="AC461" s="28">
        <v>0</v>
      </c>
      <c r="AD461" s="29">
        <v>0</v>
      </c>
      <c r="AE461" s="29">
        <v>0</v>
      </c>
      <c r="AF461" s="29">
        <v>0</v>
      </c>
      <c r="AG461" s="20">
        <v>0.10186666666666666</v>
      </c>
      <c r="AH461" s="29">
        <v>0</v>
      </c>
      <c r="BM461" t="s">
        <v>2195</v>
      </c>
    </row>
    <row r="462" spans="2:65" ht="14.25" x14ac:dyDescent="0.2">
      <c r="B462" s="16">
        <v>460</v>
      </c>
      <c r="C462" s="16"/>
      <c r="D462" s="16" t="s">
        <v>690</v>
      </c>
      <c r="E462" s="16" t="str">
        <f t="shared" si="23"/>
        <v>a</v>
      </c>
      <c r="F462" s="16">
        <f t="shared" si="25"/>
        <v>3</v>
      </c>
      <c r="G462" s="19" t="s">
        <v>26</v>
      </c>
      <c r="H462" s="3" t="s">
        <v>41</v>
      </c>
      <c r="I462" s="3">
        <f t="shared" si="24"/>
        <v>15</v>
      </c>
      <c r="J462" s="16">
        <v>9</v>
      </c>
      <c r="K462" s="16">
        <v>4</v>
      </c>
      <c r="L462" s="16">
        <f>[1]武器表!$I462</f>
        <v>88</v>
      </c>
      <c r="M462" s="28">
        <v>0</v>
      </c>
      <c r="N462" s="28">
        <v>0</v>
      </c>
      <c r="O462" s="16">
        <v>23</v>
      </c>
      <c r="P462" s="28">
        <v>0</v>
      </c>
      <c r="Q462" s="28">
        <v>0</v>
      </c>
      <c r="R462" s="16">
        <v>25</v>
      </c>
      <c r="S462" s="28">
        <v>0</v>
      </c>
      <c r="T462" s="29">
        <v>0</v>
      </c>
      <c r="U462" s="20">
        <v>6.25E-2</v>
      </c>
      <c r="V462" s="29">
        <v>0</v>
      </c>
      <c r="W462" s="29">
        <v>0</v>
      </c>
      <c r="X462" s="28">
        <v>0</v>
      </c>
      <c r="Y462" s="28">
        <v>0</v>
      </c>
      <c r="Z462" s="28">
        <v>0</v>
      </c>
      <c r="AA462" s="28">
        <v>0</v>
      </c>
      <c r="AB462" s="28">
        <v>0</v>
      </c>
      <c r="AC462" s="28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BM462" t="s">
        <v>2196</v>
      </c>
    </row>
    <row r="463" spans="2:65" ht="14.25" x14ac:dyDescent="0.2">
      <c r="B463" s="16">
        <v>461</v>
      </c>
      <c r="C463" s="16"/>
      <c r="D463" s="16" t="s">
        <v>691</v>
      </c>
      <c r="E463" s="16" t="str">
        <f t="shared" si="23"/>
        <v>a</v>
      </c>
      <c r="F463" s="16">
        <f t="shared" si="25"/>
        <v>3</v>
      </c>
      <c r="G463" s="19" t="s">
        <v>26</v>
      </c>
      <c r="H463" s="3" t="s">
        <v>41</v>
      </c>
      <c r="I463" s="3">
        <f t="shared" si="24"/>
        <v>15</v>
      </c>
      <c r="J463" s="16">
        <v>9</v>
      </c>
      <c r="K463" s="16">
        <v>5</v>
      </c>
      <c r="L463" s="16">
        <f>[1]武器表!$I463</f>
        <v>110</v>
      </c>
      <c r="M463" s="28">
        <v>0</v>
      </c>
      <c r="N463" s="28">
        <v>0</v>
      </c>
      <c r="O463" s="16">
        <v>29</v>
      </c>
      <c r="P463" s="28">
        <v>0</v>
      </c>
      <c r="Q463" s="28">
        <v>0</v>
      </c>
      <c r="R463" s="16">
        <v>31</v>
      </c>
      <c r="S463" s="28">
        <v>0</v>
      </c>
      <c r="T463" s="29">
        <v>0</v>
      </c>
      <c r="U463" s="29">
        <v>0</v>
      </c>
      <c r="V463" s="20">
        <v>2.5000000000000001E-2</v>
      </c>
      <c r="W463" s="29">
        <v>0</v>
      </c>
      <c r="X463" s="28">
        <v>0</v>
      </c>
      <c r="Y463" s="28">
        <v>0</v>
      </c>
      <c r="Z463" s="28">
        <v>0</v>
      </c>
      <c r="AA463" s="28">
        <v>0</v>
      </c>
      <c r="AB463" s="28">
        <v>0</v>
      </c>
      <c r="AC463" s="28">
        <v>0</v>
      </c>
      <c r="AD463" s="29">
        <v>0</v>
      </c>
      <c r="AE463" s="29">
        <v>0</v>
      </c>
      <c r="AF463" s="29">
        <v>0</v>
      </c>
      <c r="AG463" s="29">
        <v>0</v>
      </c>
      <c r="AH463" s="29">
        <v>0</v>
      </c>
      <c r="BM463" t="s">
        <v>2197</v>
      </c>
    </row>
    <row r="464" spans="2:65" ht="14.25" x14ac:dyDescent="0.2">
      <c r="B464" s="16">
        <v>462</v>
      </c>
      <c r="C464" s="16"/>
      <c r="D464" s="16" t="s">
        <v>692</v>
      </c>
      <c r="E464" s="16" t="str">
        <f t="shared" si="23"/>
        <v>a</v>
      </c>
      <c r="F464" s="16">
        <f t="shared" si="25"/>
        <v>3</v>
      </c>
      <c r="G464" s="19" t="s">
        <v>26</v>
      </c>
      <c r="H464" s="3" t="s">
        <v>41</v>
      </c>
      <c r="I464" s="3">
        <f t="shared" si="24"/>
        <v>15</v>
      </c>
      <c r="J464" s="16">
        <v>9</v>
      </c>
      <c r="K464" s="16">
        <v>6</v>
      </c>
      <c r="L464" s="16">
        <f>[1]武器表!$I464</f>
        <v>132</v>
      </c>
      <c r="M464" s="28">
        <v>0</v>
      </c>
      <c r="N464" s="28">
        <v>0</v>
      </c>
      <c r="O464" s="28">
        <v>0</v>
      </c>
      <c r="P464" s="28">
        <v>0</v>
      </c>
      <c r="Q464" s="28">
        <v>0</v>
      </c>
      <c r="R464" s="16">
        <v>37</v>
      </c>
      <c r="S464" s="28">
        <v>0</v>
      </c>
      <c r="T464" s="29">
        <v>0</v>
      </c>
      <c r="U464" s="29">
        <v>0</v>
      </c>
      <c r="V464" s="29">
        <v>0</v>
      </c>
      <c r="W464" s="20">
        <v>0.254</v>
      </c>
      <c r="X464" s="28">
        <v>0</v>
      </c>
      <c r="Y464" s="28">
        <v>0</v>
      </c>
      <c r="Z464" s="28">
        <v>0</v>
      </c>
      <c r="AA464" s="28">
        <v>0</v>
      </c>
      <c r="AB464" s="28">
        <v>0</v>
      </c>
      <c r="AC464" s="28">
        <v>0</v>
      </c>
      <c r="AD464" s="29">
        <v>0</v>
      </c>
      <c r="AE464" s="29">
        <v>0</v>
      </c>
      <c r="AF464" s="20">
        <v>0.20320000000000002</v>
      </c>
      <c r="AG464" s="29">
        <v>0</v>
      </c>
      <c r="AH464" s="29">
        <v>0</v>
      </c>
      <c r="BM464" t="s">
        <v>2198</v>
      </c>
    </row>
    <row r="465" spans="2:65" ht="14.25" x14ac:dyDescent="0.2">
      <c r="B465" s="16">
        <v>463</v>
      </c>
      <c r="C465" s="16"/>
      <c r="D465" s="16" t="s">
        <v>693</v>
      </c>
      <c r="E465" s="16" t="str">
        <f t="shared" si="23"/>
        <v>a</v>
      </c>
      <c r="F465" s="16">
        <f t="shared" si="25"/>
        <v>4</v>
      </c>
      <c r="G465" s="19" t="s">
        <v>26</v>
      </c>
      <c r="H465" s="3" t="s">
        <v>41</v>
      </c>
      <c r="I465" s="3">
        <f t="shared" si="24"/>
        <v>15</v>
      </c>
      <c r="J465" s="16">
        <v>9</v>
      </c>
      <c r="K465" s="16">
        <v>7</v>
      </c>
      <c r="L465" s="16">
        <f>[1]武器表!$I465</f>
        <v>155</v>
      </c>
      <c r="M465" s="28">
        <v>0</v>
      </c>
      <c r="N465" s="28">
        <v>0</v>
      </c>
      <c r="O465" s="16">
        <v>40</v>
      </c>
      <c r="P465" s="28">
        <v>0</v>
      </c>
      <c r="Q465" s="28">
        <v>0</v>
      </c>
      <c r="R465" s="16">
        <v>43</v>
      </c>
      <c r="S465" s="28">
        <v>0</v>
      </c>
      <c r="T465" s="29">
        <v>0</v>
      </c>
      <c r="U465" s="29">
        <v>0</v>
      </c>
      <c r="V465" s="29">
        <v>0</v>
      </c>
      <c r="W465" s="20">
        <v>0.29600000000000004</v>
      </c>
      <c r="X465" s="28">
        <v>0</v>
      </c>
      <c r="Y465" s="28">
        <v>0</v>
      </c>
      <c r="Z465" s="28">
        <v>0</v>
      </c>
      <c r="AA465" s="28">
        <v>0</v>
      </c>
      <c r="AB465" s="28">
        <v>0</v>
      </c>
      <c r="AC465" s="28">
        <v>0</v>
      </c>
      <c r="AD465" s="29">
        <v>0</v>
      </c>
      <c r="AE465" s="29">
        <v>0</v>
      </c>
      <c r="AF465" s="20">
        <v>0.23680000000000004</v>
      </c>
      <c r="AG465" s="29">
        <v>0</v>
      </c>
      <c r="AH465" s="29">
        <v>0</v>
      </c>
      <c r="BM465" t="s">
        <v>2199</v>
      </c>
    </row>
    <row r="466" spans="2:65" ht="14.25" x14ac:dyDescent="0.2">
      <c r="B466" s="16">
        <v>464</v>
      </c>
      <c r="C466" s="16"/>
      <c r="D466" s="16" t="s">
        <v>694</v>
      </c>
      <c r="E466" s="16" t="str">
        <f t="shared" si="23"/>
        <v>a</v>
      </c>
      <c r="F466" s="16">
        <f t="shared" si="25"/>
        <v>4</v>
      </c>
      <c r="G466" s="19" t="s">
        <v>26</v>
      </c>
      <c r="H466" s="3" t="s">
        <v>41</v>
      </c>
      <c r="I466" s="3">
        <f t="shared" si="24"/>
        <v>15</v>
      </c>
      <c r="J466" s="16">
        <v>9</v>
      </c>
      <c r="K466" s="16">
        <v>8</v>
      </c>
      <c r="L466" s="16">
        <f>[1]武器表!$I466</f>
        <v>177</v>
      </c>
      <c r="M466" s="28">
        <v>0</v>
      </c>
      <c r="N466" s="28">
        <v>0</v>
      </c>
      <c r="O466" s="28">
        <v>0</v>
      </c>
      <c r="P466" s="28">
        <v>0</v>
      </c>
      <c r="Q466" s="28">
        <v>0</v>
      </c>
      <c r="R466" s="28">
        <v>0</v>
      </c>
      <c r="S466" s="28">
        <v>0</v>
      </c>
      <c r="T466" s="29">
        <v>0</v>
      </c>
      <c r="U466" s="29">
        <v>0</v>
      </c>
      <c r="V466" s="29">
        <v>0</v>
      </c>
      <c r="W466" s="20">
        <v>0.33933333333333332</v>
      </c>
      <c r="X466" s="28">
        <v>0</v>
      </c>
      <c r="Y466" s="28">
        <v>0</v>
      </c>
      <c r="Z466" s="16">
        <v>30</v>
      </c>
      <c r="AA466" s="16">
        <v>26</v>
      </c>
      <c r="AB466" s="28">
        <v>0</v>
      </c>
      <c r="AC466" s="28">
        <v>0</v>
      </c>
      <c r="AD466" s="29">
        <v>0</v>
      </c>
      <c r="AE466" s="20">
        <v>0.27146666666666669</v>
      </c>
      <c r="AF466" s="29">
        <v>0</v>
      </c>
      <c r="AG466" s="29">
        <v>0</v>
      </c>
      <c r="AH466" s="29">
        <v>0</v>
      </c>
      <c r="BM466" t="s">
        <v>2200</v>
      </c>
    </row>
    <row r="467" spans="2:65" ht="14.25" x14ac:dyDescent="0.2">
      <c r="B467" s="16">
        <v>465</v>
      </c>
      <c r="C467" s="16"/>
      <c r="D467" s="16" t="s">
        <v>695</v>
      </c>
      <c r="E467" s="16" t="str">
        <f t="shared" si="23"/>
        <v>b</v>
      </c>
      <c r="F467" s="16">
        <f t="shared" si="25"/>
        <v>1</v>
      </c>
      <c r="G467" s="19" t="s">
        <v>26</v>
      </c>
      <c r="H467" s="3" t="s">
        <v>41</v>
      </c>
      <c r="I467" s="3">
        <f t="shared" si="24"/>
        <v>15</v>
      </c>
      <c r="J467" s="16">
        <v>9</v>
      </c>
      <c r="K467" s="16">
        <v>1</v>
      </c>
      <c r="L467" s="16">
        <f>[1]武器表!$I467</f>
        <v>24</v>
      </c>
      <c r="M467" s="28">
        <v>0</v>
      </c>
      <c r="N467" s="28">
        <v>0</v>
      </c>
      <c r="O467" s="28">
        <v>0</v>
      </c>
      <c r="P467" s="28">
        <v>0</v>
      </c>
      <c r="Q467" s="28">
        <v>0</v>
      </c>
      <c r="R467" s="28">
        <v>0</v>
      </c>
      <c r="S467" s="28">
        <v>0</v>
      </c>
      <c r="T467" s="29">
        <v>0</v>
      </c>
      <c r="U467" s="29">
        <v>0</v>
      </c>
      <c r="V467" s="29">
        <v>0</v>
      </c>
      <c r="W467" s="29">
        <v>0</v>
      </c>
      <c r="X467" s="28">
        <v>0</v>
      </c>
      <c r="Y467" s="28">
        <v>0</v>
      </c>
      <c r="Z467" s="28">
        <v>0</v>
      </c>
      <c r="AA467" s="28">
        <v>0</v>
      </c>
      <c r="AB467" s="28">
        <v>0</v>
      </c>
      <c r="AC467" s="28">
        <v>0</v>
      </c>
      <c r="AD467" s="29">
        <v>0</v>
      </c>
      <c r="AE467" s="20">
        <v>6.4000000000000001E-2</v>
      </c>
      <c r="AF467" s="29">
        <v>0</v>
      </c>
      <c r="AG467" s="29">
        <v>0</v>
      </c>
      <c r="AH467" s="29">
        <v>0</v>
      </c>
      <c r="BM467" t="s">
        <v>2201</v>
      </c>
    </row>
    <row r="468" spans="2:65" ht="14.25" x14ac:dyDescent="0.2">
      <c r="B468" s="16">
        <v>466</v>
      </c>
      <c r="C468" s="16"/>
      <c r="D468" s="16" t="s">
        <v>696</v>
      </c>
      <c r="E468" s="16" t="str">
        <f t="shared" si="23"/>
        <v>b</v>
      </c>
      <c r="F468" s="16">
        <f t="shared" si="25"/>
        <v>1</v>
      </c>
      <c r="G468" s="19" t="s">
        <v>26</v>
      </c>
      <c r="H468" s="3" t="s">
        <v>41</v>
      </c>
      <c r="I468" s="3">
        <f t="shared" si="24"/>
        <v>15</v>
      </c>
      <c r="J468" s="16">
        <v>9</v>
      </c>
      <c r="K468" s="16">
        <v>2</v>
      </c>
      <c r="L468" s="16">
        <f>[1]武器表!$I468</f>
        <v>48</v>
      </c>
      <c r="M468" s="28">
        <v>0</v>
      </c>
      <c r="N468" s="28">
        <v>0</v>
      </c>
      <c r="O468" s="28">
        <v>0</v>
      </c>
      <c r="P468" s="28">
        <v>0</v>
      </c>
      <c r="Q468" s="28">
        <v>0</v>
      </c>
      <c r="R468" s="28">
        <v>0</v>
      </c>
      <c r="S468" s="28">
        <v>0</v>
      </c>
      <c r="T468" s="29">
        <v>0</v>
      </c>
      <c r="U468" s="29">
        <v>0</v>
      </c>
      <c r="V468" s="20">
        <v>5.0000000000000001E-3</v>
      </c>
      <c r="W468" s="29">
        <v>0</v>
      </c>
      <c r="X468" s="28">
        <v>0</v>
      </c>
      <c r="Y468" s="28">
        <v>0</v>
      </c>
      <c r="Z468" s="28">
        <v>0</v>
      </c>
      <c r="AA468" s="28">
        <v>0</v>
      </c>
      <c r="AB468" s="28">
        <v>0</v>
      </c>
      <c r="AC468" s="28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BM468" t="s">
        <v>2202</v>
      </c>
    </row>
    <row r="469" spans="2:65" ht="14.25" x14ac:dyDescent="0.2">
      <c r="B469" s="16">
        <v>467</v>
      </c>
      <c r="C469" s="16"/>
      <c r="D469" s="16" t="s">
        <v>697</v>
      </c>
      <c r="E469" s="16" t="str">
        <f t="shared" si="23"/>
        <v>b</v>
      </c>
      <c r="F469" s="16">
        <f t="shared" si="25"/>
        <v>1</v>
      </c>
      <c r="G469" s="19" t="s">
        <v>26</v>
      </c>
      <c r="H469" s="3" t="s">
        <v>41</v>
      </c>
      <c r="I469" s="3">
        <f t="shared" si="24"/>
        <v>15</v>
      </c>
      <c r="J469" s="16">
        <v>9</v>
      </c>
      <c r="K469" s="16">
        <v>3</v>
      </c>
      <c r="L469" s="16">
        <f>[1]武器表!$I469</f>
        <v>72</v>
      </c>
      <c r="M469" s="28">
        <v>0</v>
      </c>
      <c r="N469" s="28">
        <v>0</v>
      </c>
      <c r="O469" s="28">
        <v>0</v>
      </c>
      <c r="P469" s="28">
        <v>0</v>
      </c>
      <c r="Q469" s="28">
        <v>0</v>
      </c>
      <c r="R469" s="28">
        <v>0</v>
      </c>
      <c r="S469" s="28">
        <v>0</v>
      </c>
      <c r="T469" s="29">
        <v>0</v>
      </c>
      <c r="U469" s="29">
        <v>0</v>
      </c>
      <c r="V469" s="29">
        <v>0</v>
      </c>
      <c r="W469" s="20">
        <v>8.266666666666668E-2</v>
      </c>
      <c r="X469" s="28">
        <v>0</v>
      </c>
      <c r="Y469" s="28">
        <v>0</v>
      </c>
      <c r="Z469" s="28">
        <v>0</v>
      </c>
      <c r="AA469" s="28">
        <v>0</v>
      </c>
      <c r="AB469" s="28">
        <v>0</v>
      </c>
      <c r="AC469" s="28">
        <v>0</v>
      </c>
      <c r="AD469" s="29">
        <v>0</v>
      </c>
      <c r="AE469" s="29">
        <v>0</v>
      </c>
      <c r="AF469" s="29">
        <v>0</v>
      </c>
      <c r="AG469" s="29">
        <v>0</v>
      </c>
      <c r="AH469" s="29">
        <v>0</v>
      </c>
      <c r="BM469" t="s">
        <v>2203</v>
      </c>
    </row>
    <row r="470" spans="2:65" ht="14.25" x14ac:dyDescent="0.2">
      <c r="B470" s="16">
        <v>468</v>
      </c>
      <c r="C470" s="16"/>
      <c r="D470" s="16" t="s">
        <v>698</v>
      </c>
      <c r="E470" s="16" t="str">
        <f t="shared" si="23"/>
        <v>b</v>
      </c>
      <c r="F470" s="16">
        <f t="shared" si="25"/>
        <v>1</v>
      </c>
      <c r="G470" s="19" t="s">
        <v>26</v>
      </c>
      <c r="H470" s="3" t="s">
        <v>41</v>
      </c>
      <c r="I470" s="3">
        <f t="shared" si="24"/>
        <v>15</v>
      </c>
      <c r="J470" s="16">
        <v>9</v>
      </c>
      <c r="K470" s="16">
        <v>4</v>
      </c>
      <c r="L470" s="16">
        <f>[1]武器表!$I470</f>
        <v>96</v>
      </c>
      <c r="M470" s="28">
        <v>0</v>
      </c>
      <c r="N470" s="28">
        <v>0</v>
      </c>
      <c r="O470" s="28">
        <v>0</v>
      </c>
      <c r="P470" s="28">
        <v>0</v>
      </c>
      <c r="Q470" s="28">
        <v>0</v>
      </c>
      <c r="R470" s="16">
        <v>10</v>
      </c>
      <c r="S470" s="28">
        <v>0</v>
      </c>
      <c r="T470" s="29">
        <v>0</v>
      </c>
      <c r="U470" s="29">
        <v>0</v>
      </c>
      <c r="V470" s="29">
        <v>0</v>
      </c>
      <c r="W470" s="29">
        <v>0</v>
      </c>
      <c r="X470" s="28">
        <v>0</v>
      </c>
      <c r="Y470" s="28">
        <v>0</v>
      </c>
      <c r="Z470" s="28">
        <v>0</v>
      </c>
      <c r="AA470" s="28">
        <v>0</v>
      </c>
      <c r="AB470" s="28">
        <v>0</v>
      </c>
      <c r="AC470" s="28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BM470" t="s">
        <v>2204</v>
      </c>
    </row>
    <row r="471" spans="2:65" ht="14.25" x14ac:dyDescent="0.2">
      <c r="B471" s="16">
        <v>469</v>
      </c>
      <c r="C471" s="16"/>
      <c r="D471" s="16" t="s">
        <v>699</v>
      </c>
      <c r="E471" s="16" t="str">
        <f t="shared" si="23"/>
        <v>b</v>
      </c>
      <c r="F471" s="16">
        <f t="shared" si="25"/>
        <v>2</v>
      </c>
      <c r="G471" s="19" t="s">
        <v>26</v>
      </c>
      <c r="H471" s="3" t="s">
        <v>41</v>
      </c>
      <c r="I471" s="3">
        <f t="shared" si="24"/>
        <v>15</v>
      </c>
      <c r="J471" s="16">
        <v>9</v>
      </c>
      <c r="K471" s="16">
        <v>5</v>
      </c>
      <c r="L471" s="16">
        <f>[1]武器表!$I471</f>
        <v>120</v>
      </c>
      <c r="M471" s="28">
        <v>0</v>
      </c>
      <c r="N471" s="28">
        <v>0</v>
      </c>
      <c r="O471" s="28">
        <v>0</v>
      </c>
      <c r="P471" s="28">
        <v>0</v>
      </c>
      <c r="Q471" s="28">
        <v>0</v>
      </c>
      <c r="R471" s="28">
        <v>0</v>
      </c>
      <c r="S471" s="28">
        <v>0</v>
      </c>
      <c r="T471" s="20">
        <v>0.03</v>
      </c>
      <c r="U471" s="20">
        <v>3.2500000000000001E-2</v>
      </c>
      <c r="V471" s="29">
        <v>0</v>
      </c>
      <c r="W471" s="29">
        <v>0</v>
      </c>
      <c r="X471" s="28">
        <v>0</v>
      </c>
      <c r="Y471" s="28">
        <v>0</v>
      </c>
      <c r="Z471" s="28">
        <v>0</v>
      </c>
      <c r="AA471" s="28">
        <v>0</v>
      </c>
      <c r="AB471" s="28">
        <v>0</v>
      </c>
      <c r="AC471" s="28">
        <v>0</v>
      </c>
      <c r="AD471" s="29">
        <v>0</v>
      </c>
      <c r="AE471" s="29">
        <v>0</v>
      </c>
      <c r="AF471" s="29">
        <v>0</v>
      </c>
      <c r="AG471" s="29">
        <v>0</v>
      </c>
      <c r="AH471" s="29">
        <v>0</v>
      </c>
      <c r="BM471" t="s">
        <v>2205</v>
      </c>
    </row>
    <row r="472" spans="2:65" ht="14.25" x14ac:dyDescent="0.2">
      <c r="B472" s="16">
        <v>470</v>
      </c>
      <c r="C472" s="16"/>
      <c r="D472" s="16" t="s">
        <v>700</v>
      </c>
      <c r="E472" s="16" t="str">
        <f t="shared" si="23"/>
        <v>b</v>
      </c>
      <c r="F472" s="16">
        <f t="shared" si="25"/>
        <v>2</v>
      </c>
      <c r="G472" s="19" t="s">
        <v>26</v>
      </c>
      <c r="H472" s="3" t="s">
        <v>41</v>
      </c>
      <c r="I472" s="3">
        <f t="shared" si="24"/>
        <v>15</v>
      </c>
      <c r="J472" s="16">
        <v>9</v>
      </c>
      <c r="K472" s="16">
        <v>6</v>
      </c>
      <c r="L472" s="16">
        <f>[1]武器表!$I472</f>
        <v>144</v>
      </c>
      <c r="M472" s="28">
        <v>0</v>
      </c>
      <c r="N472" s="28">
        <v>0</v>
      </c>
      <c r="O472" s="28">
        <v>0</v>
      </c>
      <c r="P472" s="28">
        <v>0</v>
      </c>
      <c r="Q472" s="28">
        <v>0</v>
      </c>
      <c r="R472" s="28">
        <v>0</v>
      </c>
      <c r="S472" s="28">
        <v>0</v>
      </c>
      <c r="T472" s="20">
        <v>0.04</v>
      </c>
      <c r="U472" s="20">
        <v>3.7499999999999999E-2</v>
      </c>
      <c r="V472" s="29">
        <v>0</v>
      </c>
      <c r="W472" s="29">
        <v>0</v>
      </c>
      <c r="X472" s="28">
        <v>0</v>
      </c>
      <c r="Y472" s="28">
        <v>0</v>
      </c>
      <c r="Z472" s="28">
        <v>0</v>
      </c>
      <c r="AA472" s="28">
        <v>0</v>
      </c>
      <c r="AB472" s="28">
        <v>0</v>
      </c>
      <c r="AC472" s="28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BM472" t="s">
        <v>2206</v>
      </c>
    </row>
    <row r="473" spans="2:65" ht="14.25" x14ac:dyDescent="0.2">
      <c r="B473" s="16">
        <v>471</v>
      </c>
      <c r="C473" s="16"/>
      <c r="D473" s="16" t="s">
        <v>701</v>
      </c>
      <c r="E473" s="16" t="str">
        <f t="shared" si="23"/>
        <v>b</v>
      </c>
      <c r="F473" s="16">
        <f t="shared" si="25"/>
        <v>2</v>
      </c>
      <c r="G473" s="19" t="s">
        <v>26</v>
      </c>
      <c r="H473" s="3" t="s">
        <v>41</v>
      </c>
      <c r="I473" s="3">
        <f t="shared" si="24"/>
        <v>15</v>
      </c>
      <c r="J473" s="16">
        <v>9</v>
      </c>
      <c r="K473" s="16">
        <v>7</v>
      </c>
      <c r="L473" s="16">
        <f>[1]武器表!$I473</f>
        <v>168</v>
      </c>
      <c r="M473" s="28">
        <v>0</v>
      </c>
      <c r="N473" s="28">
        <v>0</v>
      </c>
      <c r="O473" s="28">
        <v>0</v>
      </c>
      <c r="P473" s="28">
        <v>0</v>
      </c>
      <c r="Q473" s="28">
        <v>0</v>
      </c>
      <c r="R473" s="28">
        <v>0</v>
      </c>
      <c r="S473" s="28">
        <v>0</v>
      </c>
      <c r="T473" s="29">
        <v>0</v>
      </c>
      <c r="U473" s="29">
        <v>0</v>
      </c>
      <c r="V473" s="29">
        <v>0</v>
      </c>
      <c r="W473" s="20">
        <v>0.19333333333333333</v>
      </c>
      <c r="X473" s="28">
        <v>0</v>
      </c>
      <c r="Y473" s="28">
        <v>0</v>
      </c>
      <c r="Z473" s="28">
        <v>0</v>
      </c>
      <c r="AA473" s="28">
        <v>0</v>
      </c>
      <c r="AB473" s="28">
        <v>0</v>
      </c>
      <c r="AC473" s="28">
        <v>0</v>
      </c>
      <c r="AD473" s="20">
        <v>0.15466666666666667</v>
      </c>
      <c r="AE473" s="29">
        <v>0</v>
      </c>
      <c r="AF473" s="29">
        <v>0</v>
      </c>
      <c r="AG473" s="29">
        <v>0</v>
      </c>
      <c r="AH473" s="29">
        <v>0</v>
      </c>
      <c r="BM473" t="s">
        <v>2207</v>
      </c>
    </row>
    <row r="474" spans="2:65" ht="14.25" x14ac:dyDescent="0.2">
      <c r="B474" s="16">
        <v>472</v>
      </c>
      <c r="C474" s="16"/>
      <c r="D474" s="16" t="s">
        <v>702</v>
      </c>
      <c r="E474" s="16" t="str">
        <f t="shared" si="23"/>
        <v>b</v>
      </c>
      <c r="F474" s="16">
        <f t="shared" si="25"/>
        <v>2</v>
      </c>
      <c r="G474" s="19" t="s">
        <v>26</v>
      </c>
      <c r="H474" s="3" t="s">
        <v>41</v>
      </c>
      <c r="I474" s="3">
        <f t="shared" si="24"/>
        <v>15</v>
      </c>
      <c r="J474" s="16">
        <v>9</v>
      </c>
      <c r="K474" s="16">
        <v>8</v>
      </c>
      <c r="L474" s="16">
        <f>[1]武器表!$I474</f>
        <v>192</v>
      </c>
      <c r="M474" s="28">
        <v>0</v>
      </c>
      <c r="N474" s="28">
        <v>0</v>
      </c>
      <c r="O474" s="16">
        <v>19</v>
      </c>
      <c r="P474" s="28">
        <v>0</v>
      </c>
      <c r="Q474" s="28">
        <v>0</v>
      </c>
      <c r="R474" s="16">
        <v>21</v>
      </c>
      <c r="S474" s="28">
        <v>0</v>
      </c>
      <c r="T474" s="29">
        <v>0</v>
      </c>
      <c r="U474" s="29">
        <v>0</v>
      </c>
      <c r="V474" s="29">
        <v>0</v>
      </c>
      <c r="W474" s="29">
        <v>0</v>
      </c>
      <c r="X474" s="28">
        <v>0</v>
      </c>
      <c r="Y474" s="28">
        <v>0</v>
      </c>
      <c r="Z474" s="28">
        <v>0</v>
      </c>
      <c r="AA474" s="28">
        <v>0</v>
      </c>
      <c r="AB474" s="28">
        <v>0</v>
      </c>
      <c r="AC474" s="28">
        <v>0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BM474" t="s">
        <v>2208</v>
      </c>
    </row>
    <row r="475" spans="2:65" ht="14.25" x14ac:dyDescent="0.2">
      <c r="B475" s="16">
        <v>473</v>
      </c>
      <c r="C475" s="16"/>
      <c r="D475" s="16" t="s">
        <v>703</v>
      </c>
      <c r="E475" s="16" t="str">
        <f t="shared" si="23"/>
        <v>c</v>
      </c>
      <c r="F475" s="16">
        <f t="shared" si="25"/>
        <v>1</v>
      </c>
      <c r="G475" s="19" t="s">
        <v>26</v>
      </c>
      <c r="H475" s="3" t="s">
        <v>41</v>
      </c>
      <c r="I475" s="3">
        <f t="shared" si="24"/>
        <v>15</v>
      </c>
      <c r="J475" s="16">
        <v>9</v>
      </c>
      <c r="K475" s="16">
        <v>1</v>
      </c>
      <c r="L475" s="16">
        <f>[1]武器表!$I475</f>
        <v>27</v>
      </c>
      <c r="M475" s="28">
        <v>0</v>
      </c>
      <c r="N475" s="28">
        <v>0</v>
      </c>
      <c r="O475" s="28">
        <v>0</v>
      </c>
      <c r="P475" s="28">
        <v>0</v>
      </c>
      <c r="Q475" s="16">
        <v>0</v>
      </c>
      <c r="R475" s="28">
        <v>0</v>
      </c>
      <c r="S475" s="28">
        <v>0</v>
      </c>
      <c r="T475" s="29">
        <v>0</v>
      </c>
      <c r="U475" s="29">
        <v>0</v>
      </c>
      <c r="V475" s="29">
        <v>0</v>
      </c>
      <c r="W475" s="29">
        <v>0</v>
      </c>
      <c r="X475" s="28">
        <v>0</v>
      </c>
      <c r="Y475" s="28">
        <v>0</v>
      </c>
      <c r="Z475" s="28">
        <v>0</v>
      </c>
      <c r="AA475" s="28">
        <v>0</v>
      </c>
      <c r="AB475" s="28">
        <v>0</v>
      </c>
      <c r="AC475" s="28">
        <v>0</v>
      </c>
      <c r="AD475" s="29">
        <v>0</v>
      </c>
      <c r="AE475" s="29">
        <v>0</v>
      </c>
      <c r="AF475" s="29">
        <v>0</v>
      </c>
      <c r="AG475" s="29">
        <v>0</v>
      </c>
      <c r="AH475" s="29">
        <v>0</v>
      </c>
      <c r="BM475" t="s">
        <v>1842</v>
      </c>
    </row>
    <row r="476" spans="2:65" ht="14.25" x14ac:dyDescent="0.2">
      <c r="B476" s="16">
        <v>474</v>
      </c>
      <c r="C476" s="16"/>
      <c r="D476" s="16" t="s">
        <v>704</v>
      </c>
      <c r="E476" s="16" t="str">
        <f t="shared" si="23"/>
        <v>c</v>
      </c>
      <c r="F476" s="16">
        <f t="shared" si="25"/>
        <v>1</v>
      </c>
      <c r="G476" s="19" t="s">
        <v>26</v>
      </c>
      <c r="H476" s="3" t="s">
        <v>41</v>
      </c>
      <c r="I476" s="3">
        <f t="shared" si="24"/>
        <v>15</v>
      </c>
      <c r="J476" s="16">
        <v>9</v>
      </c>
      <c r="K476" s="16">
        <v>2</v>
      </c>
      <c r="L476" s="16">
        <f>[1]武器表!$I476</f>
        <v>55</v>
      </c>
      <c r="M476" s="28">
        <v>0</v>
      </c>
      <c r="N476" s="28">
        <v>0</v>
      </c>
      <c r="O476" s="16">
        <v>0</v>
      </c>
      <c r="P476" s="28">
        <v>0</v>
      </c>
      <c r="Q476" s="28">
        <v>0</v>
      </c>
      <c r="R476" s="28">
        <v>0</v>
      </c>
      <c r="S476" s="28">
        <v>0</v>
      </c>
      <c r="T476" s="29">
        <v>0</v>
      </c>
      <c r="U476" s="29">
        <v>0</v>
      </c>
      <c r="V476" s="29">
        <v>0</v>
      </c>
      <c r="W476" s="29">
        <v>0</v>
      </c>
      <c r="X476" s="28">
        <v>0</v>
      </c>
      <c r="Y476" s="28">
        <v>0</v>
      </c>
      <c r="Z476" s="28">
        <v>0</v>
      </c>
      <c r="AA476" s="28">
        <v>0</v>
      </c>
      <c r="AB476" s="28">
        <v>0</v>
      </c>
      <c r="AC476" s="28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BM476" t="s">
        <v>1846</v>
      </c>
    </row>
    <row r="477" spans="2:65" ht="14.25" x14ac:dyDescent="0.2">
      <c r="B477" s="16">
        <v>475</v>
      </c>
      <c r="C477" s="16"/>
      <c r="D477" s="16" t="s">
        <v>705</v>
      </c>
      <c r="E477" s="16" t="str">
        <f t="shared" si="23"/>
        <v>c</v>
      </c>
      <c r="F477" s="16">
        <f t="shared" si="25"/>
        <v>1</v>
      </c>
      <c r="G477" s="19" t="s">
        <v>26</v>
      </c>
      <c r="H477" s="3" t="s">
        <v>41</v>
      </c>
      <c r="I477" s="3">
        <f t="shared" si="24"/>
        <v>15</v>
      </c>
      <c r="J477" s="16">
        <v>9</v>
      </c>
      <c r="K477" s="16">
        <v>3</v>
      </c>
      <c r="L477" s="16">
        <f>[1]武器表!$I477</f>
        <v>82</v>
      </c>
      <c r="M477" s="28">
        <v>0</v>
      </c>
      <c r="N477" s="28">
        <v>0</v>
      </c>
      <c r="O477" s="16">
        <v>0</v>
      </c>
      <c r="P477" s="28">
        <v>0</v>
      </c>
      <c r="Q477" s="28">
        <v>0</v>
      </c>
      <c r="R477" s="28">
        <v>0</v>
      </c>
      <c r="S477" s="28">
        <v>0</v>
      </c>
      <c r="T477" s="29">
        <v>0</v>
      </c>
      <c r="U477" s="29">
        <v>0</v>
      </c>
      <c r="V477" s="29">
        <v>0</v>
      </c>
      <c r="W477" s="29">
        <v>0</v>
      </c>
      <c r="X477" s="28">
        <v>0</v>
      </c>
      <c r="Y477" s="28">
        <v>0</v>
      </c>
      <c r="Z477" s="28">
        <v>0</v>
      </c>
      <c r="AA477" s="28">
        <v>0</v>
      </c>
      <c r="AB477" s="28">
        <v>0</v>
      </c>
      <c r="AC477" s="28">
        <v>0</v>
      </c>
      <c r="AD477" s="29">
        <v>0</v>
      </c>
      <c r="AE477" s="29">
        <v>0</v>
      </c>
      <c r="AF477" s="29">
        <v>0</v>
      </c>
      <c r="AG477" s="29">
        <v>0</v>
      </c>
      <c r="AH477" s="29">
        <v>0</v>
      </c>
      <c r="BM477" t="s">
        <v>1937</v>
      </c>
    </row>
    <row r="478" spans="2:65" ht="14.25" x14ac:dyDescent="0.2">
      <c r="B478" s="16">
        <v>476</v>
      </c>
      <c r="C478" s="16"/>
      <c r="D478" s="16" t="s">
        <v>706</v>
      </c>
      <c r="E478" s="16" t="str">
        <f t="shared" si="23"/>
        <v>c</v>
      </c>
      <c r="F478" s="16">
        <f t="shared" si="25"/>
        <v>1</v>
      </c>
      <c r="G478" s="19" t="s">
        <v>26</v>
      </c>
      <c r="H478" s="3" t="s">
        <v>41</v>
      </c>
      <c r="I478" s="3">
        <f t="shared" si="24"/>
        <v>15</v>
      </c>
      <c r="J478" s="16">
        <v>9</v>
      </c>
      <c r="K478" s="16">
        <v>4</v>
      </c>
      <c r="L478" s="16">
        <f>[1]武器表!$I478</f>
        <v>109</v>
      </c>
      <c r="M478" s="28">
        <v>0</v>
      </c>
      <c r="N478" s="28">
        <v>0</v>
      </c>
      <c r="O478" s="16">
        <v>0</v>
      </c>
      <c r="P478" s="28">
        <v>0</v>
      </c>
      <c r="Q478" s="28">
        <v>0</v>
      </c>
      <c r="R478" s="28">
        <v>0</v>
      </c>
      <c r="S478" s="28">
        <v>0</v>
      </c>
      <c r="T478" s="29">
        <v>0</v>
      </c>
      <c r="U478" s="29">
        <v>0</v>
      </c>
      <c r="V478" s="29">
        <v>0</v>
      </c>
      <c r="W478" s="29">
        <v>0</v>
      </c>
      <c r="X478" s="28">
        <v>0</v>
      </c>
      <c r="Y478" s="28">
        <v>0</v>
      </c>
      <c r="Z478" s="28">
        <v>0</v>
      </c>
      <c r="AA478" s="28">
        <v>0</v>
      </c>
      <c r="AB478" s="28">
        <v>0</v>
      </c>
      <c r="AC478" s="28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BM478" t="s">
        <v>2209</v>
      </c>
    </row>
    <row r="479" spans="2:65" ht="14.25" x14ac:dyDescent="0.2">
      <c r="B479" s="16">
        <v>477</v>
      </c>
      <c r="C479" s="16"/>
      <c r="D479" s="16" t="s">
        <v>707</v>
      </c>
      <c r="E479" s="16" t="str">
        <f t="shared" si="23"/>
        <v>c</v>
      </c>
      <c r="F479" s="16">
        <f t="shared" si="25"/>
        <v>1</v>
      </c>
      <c r="G479" s="19" t="s">
        <v>26</v>
      </c>
      <c r="H479" s="3" t="s">
        <v>41</v>
      </c>
      <c r="I479" s="3">
        <f t="shared" si="24"/>
        <v>15</v>
      </c>
      <c r="J479" s="16">
        <v>9</v>
      </c>
      <c r="K479" s="16">
        <v>5</v>
      </c>
      <c r="L479" s="16">
        <f>[1]武器表!$I479</f>
        <v>137</v>
      </c>
      <c r="M479" s="28">
        <v>0</v>
      </c>
      <c r="N479" s="28">
        <v>0</v>
      </c>
      <c r="O479" s="28">
        <v>0</v>
      </c>
      <c r="P479" s="28">
        <v>0</v>
      </c>
      <c r="Q479" s="28">
        <v>0</v>
      </c>
      <c r="R479" s="16">
        <v>0</v>
      </c>
      <c r="S479" s="28">
        <v>0</v>
      </c>
      <c r="T479" s="29">
        <v>0</v>
      </c>
      <c r="U479" s="29">
        <v>0</v>
      </c>
      <c r="V479" s="29">
        <v>0</v>
      </c>
      <c r="W479" s="29">
        <v>0</v>
      </c>
      <c r="X479" s="28">
        <v>0</v>
      </c>
      <c r="Y479" s="28">
        <v>0</v>
      </c>
      <c r="Z479" s="28">
        <v>0</v>
      </c>
      <c r="AA479" s="28">
        <v>0</v>
      </c>
      <c r="AB479" s="28">
        <v>0</v>
      </c>
      <c r="AC479" s="28">
        <v>0</v>
      </c>
      <c r="AD479" s="29">
        <v>0</v>
      </c>
      <c r="AE479" s="29">
        <v>0</v>
      </c>
      <c r="AF479" s="29">
        <v>0</v>
      </c>
      <c r="AG479" s="29">
        <v>0</v>
      </c>
      <c r="AH479" s="29">
        <v>0</v>
      </c>
      <c r="BM479" t="s">
        <v>2003</v>
      </c>
    </row>
    <row r="480" spans="2:65" ht="14.25" x14ac:dyDescent="0.2">
      <c r="B480" s="16">
        <v>478</v>
      </c>
      <c r="C480" s="16"/>
      <c r="D480" s="16" t="s">
        <v>708</v>
      </c>
      <c r="E480" s="16" t="str">
        <f t="shared" si="23"/>
        <v>c</v>
      </c>
      <c r="F480" s="16">
        <f t="shared" si="25"/>
        <v>1</v>
      </c>
      <c r="G480" s="19" t="s">
        <v>26</v>
      </c>
      <c r="H480" s="3" t="s">
        <v>41</v>
      </c>
      <c r="I480" s="3">
        <f t="shared" si="24"/>
        <v>15</v>
      </c>
      <c r="J480" s="16">
        <v>9</v>
      </c>
      <c r="K480" s="16">
        <v>6</v>
      </c>
      <c r="L480" s="16">
        <f>[1]武器表!$I480</f>
        <v>164</v>
      </c>
      <c r="M480" s="28">
        <v>0</v>
      </c>
      <c r="N480" s="28">
        <v>0</v>
      </c>
      <c r="O480" s="28">
        <v>0</v>
      </c>
      <c r="P480" s="28">
        <v>0</v>
      </c>
      <c r="Q480" s="16">
        <v>0</v>
      </c>
      <c r="R480" s="28">
        <v>0</v>
      </c>
      <c r="S480" s="28">
        <v>0</v>
      </c>
      <c r="T480" s="29">
        <v>0</v>
      </c>
      <c r="U480" s="29">
        <v>0</v>
      </c>
      <c r="V480" s="29">
        <v>0</v>
      </c>
      <c r="W480" s="29">
        <v>0</v>
      </c>
      <c r="X480" s="28">
        <v>0</v>
      </c>
      <c r="Y480" s="28">
        <v>0</v>
      </c>
      <c r="Z480" s="28">
        <v>0</v>
      </c>
      <c r="AA480" s="28">
        <v>0</v>
      </c>
      <c r="AB480" s="28">
        <v>0</v>
      </c>
      <c r="AC480" s="28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BM480" t="s">
        <v>2210</v>
      </c>
    </row>
    <row r="481" spans="2:65" ht="14.25" x14ac:dyDescent="0.2">
      <c r="B481" s="16">
        <v>479</v>
      </c>
      <c r="C481" s="16"/>
      <c r="D481" s="16" t="s">
        <v>709</v>
      </c>
      <c r="E481" s="16" t="str">
        <f t="shared" si="23"/>
        <v>c</v>
      </c>
      <c r="F481" s="16">
        <f t="shared" si="25"/>
        <v>1</v>
      </c>
      <c r="G481" s="19" t="s">
        <v>26</v>
      </c>
      <c r="H481" s="3" t="s">
        <v>41</v>
      </c>
      <c r="I481" s="3">
        <f t="shared" si="24"/>
        <v>15</v>
      </c>
      <c r="J481" s="16">
        <v>9</v>
      </c>
      <c r="K481" s="16">
        <v>7</v>
      </c>
      <c r="L481" s="16">
        <f>[1]武器表!$I481</f>
        <v>192</v>
      </c>
      <c r="M481" s="28">
        <v>0</v>
      </c>
      <c r="N481" s="28">
        <v>0</v>
      </c>
      <c r="O481" s="28">
        <v>0</v>
      </c>
      <c r="P481" s="28">
        <v>0</v>
      </c>
      <c r="Q481" s="28">
        <v>0</v>
      </c>
      <c r="R481" s="16">
        <v>0</v>
      </c>
      <c r="S481" s="28">
        <v>0</v>
      </c>
      <c r="T481" s="29">
        <v>0</v>
      </c>
      <c r="U481" s="29">
        <v>0</v>
      </c>
      <c r="V481" s="29">
        <v>0</v>
      </c>
      <c r="W481" s="29">
        <v>0</v>
      </c>
      <c r="X481" s="28">
        <v>0</v>
      </c>
      <c r="Y481" s="28">
        <v>0</v>
      </c>
      <c r="Z481" s="28">
        <v>0</v>
      </c>
      <c r="AA481" s="28">
        <v>0</v>
      </c>
      <c r="AB481" s="28">
        <v>0</v>
      </c>
      <c r="AC481" s="28">
        <v>0</v>
      </c>
      <c r="AD481" s="29">
        <v>0</v>
      </c>
      <c r="AE481" s="29">
        <v>0</v>
      </c>
      <c r="AF481" s="29">
        <v>0</v>
      </c>
      <c r="AG481" s="29">
        <v>0</v>
      </c>
      <c r="AH481" s="29">
        <v>0</v>
      </c>
      <c r="BM481" t="s">
        <v>2211</v>
      </c>
    </row>
    <row r="482" spans="2:65" ht="14.25" x14ac:dyDescent="0.2">
      <c r="B482" s="16">
        <v>480</v>
      </c>
      <c r="C482" s="16"/>
      <c r="D482" s="16" t="s">
        <v>710</v>
      </c>
      <c r="E482" s="16" t="str">
        <f t="shared" si="23"/>
        <v>c</v>
      </c>
      <c r="F482" s="16">
        <f t="shared" si="25"/>
        <v>1</v>
      </c>
      <c r="G482" s="19" t="s">
        <v>26</v>
      </c>
      <c r="H482" s="3" t="s">
        <v>41</v>
      </c>
      <c r="I482" s="3">
        <f t="shared" si="24"/>
        <v>15</v>
      </c>
      <c r="J482" s="16">
        <v>9</v>
      </c>
      <c r="K482" s="16">
        <v>8</v>
      </c>
      <c r="L482" s="16">
        <f>[1]武器表!$I482</f>
        <v>219</v>
      </c>
      <c r="M482" s="28">
        <v>0</v>
      </c>
      <c r="N482" s="28">
        <v>0</v>
      </c>
      <c r="O482" s="16">
        <v>0</v>
      </c>
      <c r="P482" s="28">
        <v>0</v>
      </c>
      <c r="Q482" s="28">
        <v>0</v>
      </c>
      <c r="R482" s="28">
        <v>0</v>
      </c>
      <c r="S482" s="28">
        <v>0</v>
      </c>
      <c r="T482" s="29">
        <v>0</v>
      </c>
      <c r="U482" s="29">
        <v>0</v>
      </c>
      <c r="V482" s="29">
        <v>0</v>
      </c>
      <c r="W482" s="29">
        <v>0</v>
      </c>
      <c r="X482" s="28">
        <v>0</v>
      </c>
      <c r="Y482" s="28">
        <v>0</v>
      </c>
      <c r="Z482" s="28">
        <v>0</v>
      </c>
      <c r="AA482" s="28">
        <v>0</v>
      </c>
      <c r="AB482" s="28">
        <v>0</v>
      </c>
      <c r="AC482" s="28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BM482" t="s">
        <v>2212</v>
      </c>
    </row>
    <row r="483" spans="2:65" ht="14.25" x14ac:dyDescent="0.2">
      <c r="B483" s="16">
        <v>481</v>
      </c>
      <c r="C483" s="16"/>
      <c r="D483" s="16" t="s">
        <v>711</v>
      </c>
      <c r="E483" s="16" t="str">
        <f t="shared" si="23"/>
        <v>s</v>
      </c>
      <c r="F483" s="16">
        <f t="shared" si="25"/>
        <v>3</v>
      </c>
      <c r="G483" s="19" t="s">
        <v>26</v>
      </c>
      <c r="H483" s="3" t="s">
        <v>42</v>
      </c>
      <c r="I483" s="3">
        <f t="shared" si="24"/>
        <v>16</v>
      </c>
      <c r="J483" s="16">
        <v>1</v>
      </c>
      <c r="K483" s="16">
        <v>1</v>
      </c>
      <c r="L483" s="16">
        <f>[1]武器表!$I483</f>
        <v>30</v>
      </c>
      <c r="M483" s="28">
        <v>0</v>
      </c>
      <c r="N483" s="28">
        <v>0</v>
      </c>
      <c r="O483" s="16">
        <v>9</v>
      </c>
      <c r="P483" s="28">
        <v>0</v>
      </c>
      <c r="Q483" s="28">
        <v>0</v>
      </c>
      <c r="R483" s="28">
        <v>0</v>
      </c>
      <c r="S483" s="28">
        <v>0</v>
      </c>
      <c r="T483" s="20">
        <v>2.5000000000000001E-2</v>
      </c>
      <c r="U483" s="29">
        <v>0</v>
      </c>
      <c r="V483" s="29">
        <v>0</v>
      </c>
      <c r="W483" s="20">
        <v>0.08</v>
      </c>
      <c r="X483" s="28">
        <v>0</v>
      </c>
      <c r="Y483" s="28">
        <v>0</v>
      </c>
      <c r="Z483" s="28">
        <v>0</v>
      </c>
      <c r="AA483" s="28">
        <v>0</v>
      </c>
      <c r="AB483" s="28">
        <v>0</v>
      </c>
      <c r="AC483" s="28">
        <v>0</v>
      </c>
      <c r="AD483" s="29">
        <v>0</v>
      </c>
      <c r="AE483" s="29">
        <v>0</v>
      </c>
      <c r="AF483" s="29">
        <v>0</v>
      </c>
      <c r="AG483" s="29">
        <v>0</v>
      </c>
      <c r="AH483" s="29">
        <v>0</v>
      </c>
      <c r="BM483" t="s">
        <v>2213</v>
      </c>
    </row>
    <row r="484" spans="2:65" ht="14.25" x14ac:dyDescent="0.2">
      <c r="B484" s="16">
        <v>482</v>
      </c>
      <c r="C484" s="16"/>
      <c r="D484" s="16" t="s">
        <v>712</v>
      </c>
      <c r="E484" s="16" t="str">
        <f t="shared" ref="E484:E547" si="26">E452</f>
        <v>s</v>
      </c>
      <c r="F484" s="16">
        <f t="shared" si="25"/>
        <v>3</v>
      </c>
      <c r="G484" s="19" t="s">
        <v>26</v>
      </c>
      <c r="H484" s="3" t="s">
        <v>42</v>
      </c>
      <c r="I484" s="3">
        <f t="shared" ref="I484:I547" si="27">I452+1</f>
        <v>16</v>
      </c>
      <c r="J484" s="16">
        <v>1</v>
      </c>
      <c r="K484" s="16">
        <v>2</v>
      </c>
      <c r="L484" s="16">
        <f>[1]武器表!$I484</f>
        <v>60</v>
      </c>
      <c r="M484" s="28">
        <v>0</v>
      </c>
      <c r="N484" s="28">
        <v>0</v>
      </c>
      <c r="O484" s="28">
        <v>0</v>
      </c>
      <c r="P484" s="28">
        <v>0</v>
      </c>
      <c r="Q484" s="28">
        <v>0</v>
      </c>
      <c r="R484" s="28">
        <v>0</v>
      </c>
      <c r="S484" s="28">
        <v>0</v>
      </c>
      <c r="T484" s="29">
        <v>0</v>
      </c>
      <c r="U484" s="29">
        <v>0</v>
      </c>
      <c r="V484" s="20">
        <v>1.4999999999999999E-2</v>
      </c>
      <c r="W484" s="20">
        <v>0.114</v>
      </c>
      <c r="X484" s="28">
        <v>0</v>
      </c>
      <c r="Y484" s="28">
        <v>0</v>
      </c>
      <c r="Z484" s="28">
        <v>0</v>
      </c>
      <c r="AA484" s="28">
        <v>0</v>
      </c>
      <c r="AB484" s="28">
        <v>0</v>
      </c>
      <c r="AC484" s="28">
        <v>0</v>
      </c>
      <c r="AD484" s="29">
        <v>0</v>
      </c>
      <c r="AE484" s="29">
        <v>0</v>
      </c>
      <c r="AF484" s="29">
        <v>0</v>
      </c>
      <c r="AG484" s="29">
        <v>0</v>
      </c>
      <c r="AH484" s="20">
        <v>9.1200000000000003E-2</v>
      </c>
      <c r="BM484" t="s">
        <v>2214</v>
      </c>
    </row>
    <row r="485" spans="2:65" ht="14.25" x14ac:dyDescent="0.2">
      <c r="B485" s="16">
        <v>483</v>
      </c>
      <c r="C485" s="16"/>
      <c r="D485" s="16" t="s">
        <v>713</v>
      </c>
      <c r="E485" s="16" t="str">
        <f t="shared" si="26"/>
        <v>s</v>
      </c>
      <c r="F485" s="16">
        <f t="shared" si="25"/>
        <v>4</v>
      </c>
      <c r="G485" s="19" t="s">
        <v>26</v>
      </c>
      <c r="H485" s="3" t="s">
        <v>42</v>
      </c>
      <c r="I485" s="3">
        <f t="shared" si="27"/>
        <v>16</v>
      </c>
      <c r="J485" s="16">
        <v>1</v>
      </c>
      <c r="K485" s="16">
        <v>3</v>
      </c>
      <c r="L485" s="16">
        <f>[1]武器表!$I485</f>
        <v>91</v>
      </c>
      <c r="M485" s="28">
        <v>0</v>
      </c>
      <c r="N485" s="28">
        <v>0</v>
      </c>
      <c r="O485" s="28">
        <v>0</v>
      </c>
      <c r="P485" s="28">
        <v>0</v>
      </c>
      <c r="Q485" s="28">
        <v>0</v>
      </c>
      <c r="R485" s="28">
        <v>0</v>
      </c>
      <c r="S485" s="28">
        <v>0</v>
      </c>
      <c r="T485" s="29">
        <v>0</v>
      </c>
      <c r="U485" s="20">
        <v>4.7500000000000001E-2</v>
      </c>
      <c r="V485" s="29">
        <v>0</v>
      </c>
      <c r="W485" s="20">
        <v>0.17199999999999999</v>
      </c>
      <c r="X485" s="28">
        <v>0</v>
      </c>
      <c r="Y485" s="28">
        <v>0</v>
      </c>
      <c r="Z485" s="28">
        <v>0</v>
      </c>
      <c r="AA485" s="28">
        <v>0</v>
      </c>
      <c r="AB485" s="28">
        <v>0</v>
      </c>
      <c r="AC485" s="28">
        <v>0</v>
      </c>
      <c r="AD485" s="29">
        <v>0</v>
      </c>
      <c r="AE485" s="29">
        <v>0</v>
      </c>
      <c r="AF485" s="20">
        <v>0.1376</v>
      </c>
      <c r="AG485" s="29">
        <v>0</v>
      </c>
      <c r="AH485" s="20">
        <v>0.1376</v>
      </c>
      <c r="BM485" t="s">
        <v>2215</v>
      </c>
    </row>
    <row r="486" spans="2:65" ht="14.25" x14ac:dyDescent="0.2">
      <c r="B486" s="16">
        <v>484</v>
      </c>
      <c r="C486" s="16"/>
      <c r="D486" s="16" t="s">
        <v>324</v>
      </c>
      <c r="E486" s="16" t="str">
        <f t="shared" si="26"/>
        <v>s</v>
      </c>
      <c r="F486" s="16">
        <f t="shared" si="25"/>
        <v>4</v>
      </c>
      <c r="G486" s="19" t="s">
        <v>26</v>
      </c>
      <c r="H486" s="3" t="s">
        <v>42</v>
      </c>
      <c r="I486" s="3">
        <f t="shared" si="27"/>
        <v>16</v>
      </c>
      <c r="J486" s="16">
        <v>1</v>
      </c>
      <c r="K486" s="16">
        <v>4</v>
      </c>
      <c r="L486" s="16">
        <f>[1]武器表!$I486</f>
        <v>121</v>
      </c>
      <c r="M486" s="28">
        <v>0</v>
      </c>
      <c r="N486" s="28">
        <v>0</v>
      </c>
      <c r="O486" s="28">
        <v>0</v>
      </c>
      <c r="P486" s="28">
        <v>0</v>
      </c>
      <c r="Q486" s="28">
        <v>0</v>
      </c>
      <c r="R486" s="28">
        <v>0</v>
      </c>
      <c r="S486" s="28">
        <v>0</v>
      </c>
      <c r="T486" s="29">
        <v>0</v>
      </c>
      <c r="U486" s="29">
        <v>0</v>
      </c>
      <c r="V486" s="20">
        <v>0.03</v>
      </c>
      <c r="W486" s="20">
        <v>0.22800000000000001</v>
      </c>
      <c r="X486" s="28">
        <v>0</v>
      </c>
      <c r="Y486" s="28">
        <v>0</v>
      </c>
      <c r="Z486" s="28">
        <v>0</v>
      </c>
      <c r="AA486" s="28">
        <v>0</v>
      </c>
      <c r="AB486" s="28">
        <v>0</v>
      </c>
      <c r="AC486" s="28">
        <v>0</v>
      </c>
      <c r="AD486" s="20">
        <v>0.18240000000000001</v>
      </c>
      <c r="AE486" s="29">
        <v>0</v>
      </c>
      <c r="AF486" s="20">
        <v>0.18240000000000001</v>
      </c>
      <c r="AG486" s="29">
        <v>0</v>
      </c>
      <c r="AH486" s="29">
        <v>0</v>
      </c>
      <c r="BM486" t="s">
        <v>2216</v>
      </c>
    </row>
    <row r="487" spans="2:65" ht="14.25" x14ac:dyDescent="0.2">
      <c r="B487" s="16">
        <v>485</v>
      </c>
      <c r="C487" s="16"/>
      <c r="D487" s="16" t="s">
        <v>714</v>
      </c>
      <c r="E487" s="16" t="str">
        <f t="shared" si="26"/>
        <v>s</v>
      </c>
      <c r="F487" s="16">
        <f t="shared" si="25"/>
        <v>5</v>
      </c>
      <c r="G487" s="19" t="s">
        <v>26</v>
      </c>
      <c r="H487" s="3" t="s">
        <v>42</v>
      </c>
      <c r="I487" s="3">
        <f t="shared" si="27"/>
        <v>16</v>
      </c>
      <c r="J487" s="16">
        <v>1</v>
      </c>
      <c r="K487" s="16">
        <v>5</v>
      </c>
      <c r="L487" s="16">
        <f>[1]武器表!$I487</f>
        <v>151</v>
      </c>
      <c r="M487" s="28">
        <v>0</v>
      </c>
      <c r="N487" s="28">
        <v>0</v>
      </c>
      <c r="O487" s="28">
        <v>0</v>
      </c>
      <c r="P487" s="28">
        <v>0</v>
      </c>
      <c r="Q487" s="28">
        <v>0</v>
      </c>
      <c r="R487" s="28">
        <v>0</v>
      </c>
      <c r="S487" s="28">
        <v>0</v>
      </c>
      <c r="T487" s="20">
        <v>0.115</v>
      </c>
      <c r="U487" s="29">
        <v>0</v>
      </c>
      <c r="V487" s="29">
        <v>0</v>
      </c>
      <c r="W487" s="20">
        <v>0.28533333333333333</v>
      </c>
      <c r="X487" s="28">
        <v>0</v>
      </c>
      <c r="Y487" s="28">
        <v>0</v>
      </c>
      <c r="Z487" s="28">
        <v>0</v>
      </c>
      <c r="AA487" s="28">
        <v>0</v>
      </c>
      <c r="AB487" s="28">
        <v>0</v>
      </c>
      <c r="AC487" s="28">
        <v>0</v>
      </c>
      <c r="AD487" s="20">
        <v>0.22826666666666667</v>
      </c>
      <c r="AE487" s="20">
        <v>0.22826666666666667</v>
      </c>
      <c r="AF487" s="29">
        <v>0</v>
      </c>
      <c r="AG487" s="20">
        <v>0.22826666666666667</v>
      </c>
      <c r="AH487" s="29">
        <v>0</v>
      </c>
      <c r="BM487" t="s">
        <v>2217</v>
      </c>
    </row>
    <row r="488" spans="2:65" ht="14.25" x14ac:dyDescent="0.2">
      <c r="B488" s="16">
        <v>486</v>
      </c>
      <c r="C488" s="16"/>
      <c r="D488" s="16" t="s">
        <v>715</v>
      </c>
      <c r="E488" s="16" t="str">
        <f t="shared" si="26"/>
        <v>s</v>
      </c>
      <c r="F488" s="16">
        <f t="shared" si="25"/>
        <v>5</v>
      </c>
      <c r="G488" s="19" t="s">
        <v>26</v>
      </c>
      <c r="H488" s="3" t="s">
        <v>42</v>
      </c>
      <c r="I488" s="3">
        <f t="shared" si="27"/>
        <v>16</v>
      </c>
      <c r="J488" s="16">
        <v>1</v>
      </c>
      <c r="K488" s="16">
        <v>6</v>
      </c>
      <c r="L488" s="16">
        <f>[1]武器表!$I488</f>
        <v>181</v>
      </c>
      <c r="M488" s="28">
        <v>0</v>
      </c>
      <c r="N488" s="28">
        <v>0</v>
      </c>
      <c r="O488" s="28">
        <v>0</v>
      </c>
      <c r="P488" s="28">
        <v>0</v>
      </c>
      <c r="Q488" s="28">
        <v>0</v>
      </c>
      <c r="R488" s="16">
        <v>38</v>
      </c>
      <c r="S488" s="28">
        <v>0</v>
      </c>
      <c r="T488" s="29">
        <v>0</v>
      </c>
      <c r="U488" s="29">
        <v>0</v>
      </c>
      <c r="V488" s="29">
        <v>0</v>
      </c>
      <c r="W488" s="20">
        <v>0.34200000000000003</v>
      </c>
      <c r="X488" s="28">
        <v>0</v>
      </c>
      <c r="Y488" s="28">
        <v>0</v>
      </c>
      <c r="Z488" s="28">
        <v>0</v>
      </c>
      <c r="AA488" s="28">
        <v>0</v>
      </c>
      <c r="AB488" s="28">
        <v>0</v>
      </c>
      <c r="AC488" s="16">
        <v>20</v>
      </c>
      <c r="AD488" s="29">
        <v>0</v>
      </c>
      <c r="AE488" s="29">
        <v>0</v>
      </c>
      <c r="AF488" s="20">
        <v>0.27360000000000001</v>
      </c>
      <c r="AG488" s="29">
        <v>0</v>
      </c>
      <c r="AH488" s="20">
        <v>0.27360000000000001</v>
      </c>
      <c r="BM488" t="s">
        <v>2218</v>
      </c>
    </row>
    <row r="489" spans="2:65" ht="14.25" x14ac:dyDescent="0.2">
      <c r="B489" s="16">
        <v>487</v>
      </c>
      <c r="C489" s="16"/>
      <c r="D489" s="16" t="s">
        <v>712</v>
      </c>
      <c r="E489" s="16" t="str">
        <f t="shared" si="26"/>
        <v>s</v>
      </c>
      <c r="F489" s="16">
        <f t="shared" si="25"/>
        <v>6</v>
      </c>
      <c r="G489" s="19" t="s">
        <v>26</v>
      </c>
      <c r="H489" s="3" t="s">
        <v>42</v>
      </c>
      <c r="I489" s="3">
        <f t="shared" si="27"/>
        <v>16</v>
      </c>
      <c r="J489" s="16">
        <v>1</v>
      </c>
      <c r="K489" s="16">
        <v>7</v>
      </c>
      <c r="L489" s="16">
        <f>[1]武器表!$I489</f>
        <v>211</v>
      </c>
      <c r="M489" s="28">
        <v>0</v>
      </c>
      <c r="N489" s="28">
        <v>0</v>
      </c>
      <c r="O489" s="28">
        <v>0</v>
      </c>
      <c r="P489" s="28">
        <v>0</v>
      </c>
      <c r="Q489" s="28">
        <v>0</v>
      </c>
      <c r="R489" s="28">
        <v>0</v>
      </c>
      <c r="S489" s="28">
        <v>0</v>
      </c>
      <c r="T489" s="20">
        <v>0.16</v>
      </c>
      <c r="U489" s="29">
        <v>0</v>
      </c>
      <c r="V489" s="20">
        <v>5.333333333333333E-2</v>
      </c>
      <c r="W489" s="20">
        <v>0.39866666666666667</v>
      </c>
      <c r="X489" s="28">
        <v>0</v>
      </c>
      <c r="Y489" s="28">
        <v>0</v>
      </c>
      <c r="Z489" s="28">
        <v>0</v>
      </c>
      <c r="AA489" s="28">
        <v>0</v>
      </c>
      <c r="AB489" s="16">
        <v>31</v>
      </c>
      <c r="AC489" s="28">
        <v>0</v>
      </c>
      <c r="AD489" s="29">
        <v>0</v>
      </c>
      <c r="AE489" s="29">
        <v>0</v>
      </c>
      <c r="AF489" s="20">
        <v>0.31893333333333335</v>
      </c>
      <c r="AG489" s="29">
        <v>0</v>
      </c>
      <c r="AH489" s="20">
        <v>0.31893333333333335</v>
      </c>
      <c r="BM489" t="s">
        <v>2219</v>
      </c>
    </row>
    <row r="490" spans="2:65" ht="14.25" x14ac:dyDescent="0.2">
      <c r="B490" s="16">
        <v>488</v>
      </c>
      <c r="C490" s="16"/>
      <c r="D490" s="16" t="s">
        <v>716</v>
      </c>
      <c r="E490" s="16" t="str">
        <f t="shared" si="26"/>
        <v>s</v>
      </c>
      <c r="F490" s="16">
        <f t="shared" si="25"/>
        <v>6</v>
      </c>
      <c r="G490" s="19" t="s">
        <v>26</v>
      </c>
      <c r="H490" s="3" t="s">
        <v>42</v>
      </c>
      <c r="I490" s="3">
        <f t="shared" si="27"/>
        <v>16</v>
      </c>
      <c r="J490" s="16">
        <v>1</v>
      </c>
      <c r="K490" s="16">
        <v>8</v>
      </c>
      <c r="L490" s="16">
        <f>[1]武器表!$I490</f>
        <v>242</v>
      </c>
      <c r="M490" s="28">
        <v>0</v>
      </c>
      <c r="N490" s="28">
        <v>0</v>
      </c>
      <c r="O490" s="28">
        <v>0</v>
      </c>
      <c r="P490" s="28">
        <v>0</v>
      </c>
      <c r="Q490" s="28">
        <v>0</v>
      </c>
      <c r="R490" s="16">
        <v>51</v>
      </c>
      <c r="S490" s="16">
        <v>37</v>
      </c>
      <c r="T490" s="29">
        <v>0</v>
      </c>
      <c r="U490" s="20">
        <v>0.1275</v>
      </c>
      <c r="V490" s="29">
        <v>0</v>
      </c>
      <c r="W490" s="20">
        <v>0.45666666666666667</v>
      </c>
      <c r="X490" s="28">
        <v>0</v>
      </c>
      <c r="Y490" s="28">
        <v>0</v>
      </c>
      <c r="Z490" s="28">
        <v>0</v>
      </c>
      <c r="AA490" s="28">
        <v>0</v>
      </c>
      <c r="AB490" s="28">
        <v>0</v>
      </c>
      <c r="AC490" s="28">
        <v>0</v>
      </c>
      <c r="AD490" s="29">
        <v>0</v>
      </c>
      <c r="AE490" s="29">
        <v>0</v>
      </c>
      <c r="AF490" s="29">
        <v>0</v>
      </c>
      <c r="AG490" s="20">
        <v>0.36533333333333334</v>
      </c>
      <c r="AH490" s="20">
        <v>0.36533333333333334</v>
      </c>
      <c r="BM490" t="s">
        <v>2220</v>
      </c>
    </row>
    <row r="491" spans="2:65" ht="14.25" x14ac:dyDescent="0.2">
      <c r="B491" s="16">
        <v>489</v>
      </c>
      <c r="C491" s="16"/>
      <c r="D491" s="16" t="s">
        <v>717</v>
      </c>
      <c r="E491" s="16" t="str">
        <f t="shared" si="26"/>
        <v>a</v>
      </c>
      <c r="F491" s="16">
        <f t="shared" si="25"/>
        <v>2</v>
      </c>
      <c r="G491" s="19" t="s">
        <v>26</v>
      </c>
      <c r="H491" s="3" t="s">
        <v>42</v>
      </c>
      <c r="I491" s="3">
        <f t="shared" si="27"/>
        <v>16</v>
      </c>
      <c r="J491" s="16">
        <v>1</v>
      </c>
      <c r="K491" s="16">
        <v>1</v>
      </c>
      <c r="L491" s="16">
        <f>[1]武器表!$I491</f>
        <v>27</v>
      </c>
      <c r="M491" s="28">
        <v>0</v>
      </c>
      <c r="N491" s="28">
        <v>0</v>
      </c>
      <c r="O491" s="28">
        <v>0</v>
      </c>
      <c r="P491" s="28">
        <v>0</v>
      </c>
      <c r="Q491" s="28">
        <v>0</v>
      </c>
      <c r="R491" s="28">
        <v>0</v>
      </c>
      <c r="S491" s="16">
        <v>3</v>
      </c>
      <c r="T491" s="29">
        <v>0</v>
      </c>
      <c r="U491" s="29">
        <v>0</v>
      </c>
      <c r="V491" s="29">
        <v>0</v>
      </c>
      <c r="W491" s="20">
        <v>0.08</v>
      </c>
      <c r="X491" s="28">
        <v>0</v>
      </c>
      <c r="Y491" s="28">
        <v>0</v>
      </c>
      <c r="Z491" s="28">
        <v>0</v>
      </c>
      <c r="AA491" s="28">
        <v>0</v>
      </c>
      <c r="AB491" s="28">
        <v>0</v>
      </c>
      <c r="AC491" s="28">
        <v>0</v>
      </c>
      <c r="AD491" s="29">
        <v>0</v>
      </c>
      <c r="AE491" s="29">
        <v>0</v>
      </c>
      <c r="AF491" s="29">
        <v>0</v>
      </c>
      <c r="AG491" s="29">
        <v>0</v>
      </c>
      <c r="AH491" s="29">
        <v>0</v>
      </c>
      <c r="BM491" t="s">
        <v>2221</v>
      </c>
    </row>
    <row r="492" spans="2:65" ht="14.25" x14ac:dyDescent="0.2">
      <c r="B492" s="16">
        <v>490</v>
      </c>
      <c r="C492" s="16"/>
      <c r="D492" s="16" t="s">
        <v>206</v>
      </c>
      <c r="E492" s="16" t="str">
        <f t="shared" si="26"/>
        <v>a</v>
      </c>
      <c r="F492" s="16">
        <f t="shared" si="25"/>
        <v>2</v>
      </c>
      <c r="G492" s="19" t="s">
        <v>26</v>
      </c>
      <c r="H492" s="3" t="s">
        <v>42</v>
      </c>
      <c r="I492" s="3">
        <f t="shared" si="27"/>
        <v>16</v>
      </c>
      <c r="J492" s="16">
        <v>1</v>
      </c>
      <c r="K492" s="16">
        <v>2</v>
      </c>
      <c r="L492" s="16">
        <f>[1]武器表!$I492</f>
        <v>53</v>
      </c>
      <c r="M492" s="28">
        <v>0</v>
      </c>
      <c r="N492" s="28">
        <v>0</v>
      </c>
      <c r="O492" s="28">
        <v>0</v>
      </c>
      <c r="P492" s="28">
        <v>0</v>
      </c>
      <c r="Q492" s="16">
        <v>10</v>
      </c>
      <c r="R492" s="28">
        <v>0</v>
      </c>
      <c r="S492" s="28">
        <v>0</v>
      </c>
      <c r="T492" s="29">
        <v>0</v>
      </c>
      <c r="U492" s="29">
        <v>0</v>
      </c>
      <c r="V492" s="29">
        <v>0</v>
      </c>
      <c r="W492" s="20">
        <v>9.0666666666666659E-2</v>
      </c>
      <c r="X492" s="28">
        <v>0</v>
      </c>
      <c r="Y492" s="28">
        <v>0</v>
      </c>
      <c r="Z492" s="28">
        <v>0</v>
      </c>
      <c r="AA492" s="28">
        <v>0</v>
      </c>
      <c r="AB492" s="28">
        <v>0</v>
      </c>
      <c r="AC492" s="28">
        <v>0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BM492" t="s">
        <v>2222</v>
      </c>
    </row>
    <row r="493" spans="2:65" ht="14.25" x14ac:dyDescent="0.2">
      <c r="B493" s="16">
        <v>491</v>
      </c>
      <c r="C493" s="16"/>
      <c r="D493" s="16" t="s">
        <v>718</v>
      </c>
      <c r="E493" s="16" t="str">
        <f t="shared" si="26"/>
        <v>a</v>
      </c>
      <c r="F493" s="16">
        <f t="shared" si="25"/>
        <v>2</v>
      </c>
      <c r="G493" s="19" t="s">
        <v>26</v>
      </c>
      <c r="H493" s="3" t="s">
        <v>42</v>
      </c>
      <c r="I493" s="3">
        <f t="shared" si="27"/>
        <v>16</v>
      </c>
      <c r="J493" s="16">
        <v>1</v>
      </c>
      <c r="K493" s="16">
        <v>3</v>
      </c>
      <c r="L493" s="16">
        <f>[1]武器表!$I493</f>
        <v>80</v>
      </c>
      <c r="M493" s="28">
        <v>0</v>
      </c>
      <c r="N493" s="28">
        <v>0</v>
      </c>
      <c r="O493" s="16">
        <v>21</v>
      </c>
      <c r="P493" s="28">
        <v>0</v>
      </c>
      <c r="Q493" s="28">
        <v>0</v>
      </c>
      <c r="R493" s="28">
        <v>0</v>
      </c>
      <c r="S493" s="28">
        <v>0</v>
      </c>
      <c r="T493" s="29">
        <v>0</v>
      </c>
      <c r="U493" s="29">
        <v>0</v>
      </c>
      <c r="V493" s="29">
        <v>0</v>
      </c>
      <c r="W493" s="29">
        <v>0</v>
      </c>
      <c r="X493" s="28">
        <v>0</v>
      </c>
      <c r="Y493" s="28">
        <v>0</v>
      </c>
      <c r="Z493" s="28">
        <v>0</v>
      </c>
      <c r="AA493" s="28">
        <v>0</v>
      </c>
      <c r="AB493" s="28">
        <v>0</v>
      </c>
      <c r="AC493" s="28">
        <v>0</v>
      </c>
      <c r="AD493" s="29">
        <v>0</v>
      </c>
      <c r="AE493" s="20">
        <v>0.10933333333333334</v>
      </c>
      <c r="AF493" s="29">
        <v>0</v>
      </c>
      <c r="AG493" s="29">
        <v>0</v>
      </c>
      <c r="AH493" s="29">
        <v>0</v>
      </c>
      <c r="BM493" t="s">
        <v>2223</v>
      </c>
    </row>
    <row r="494" spans="2:65" ht="14.25" x14ac:dyDescent="0.2">
      <c r="B494" s="16">
        <v>492</v>
      </c>
      <c r="C494" s="16"/>
      <c r="D494" s="16" t="s">
        <v>719</v>
      </c>
      <c r="E494" s="16" t="str">
        <f t="shared" si="26"/>
        <v>a</v>
      </c>
      <c r="F494" s="16">
        <f t="shared" si="25"/>
        <v>3</v>
      </c>
      <c r="G494" s="19" t="s">
        <v>26</v>
      </c>
      <c r="H494" s="3" t="s">
        <v>42</v>
      </c>
      <c r="I494" s="3">
        <f t="shared" si="27"/>
        <v>16</v>
      </c>
      <c r="J494" s="16">
        <v>1</v>
      </c>
      <c r="K494" s="16">
        <v>4</v>
      </c>
      <c r="L494" s="16">
        <f>[1]武器表!$I494</f>
        <v>107</v>
      </c>
      <c r="M494" s="28">
        <v>0</v>
      </c>
      <c r="N494" s="28">
        <v>0</v>
      </c>
      <c r="O494" s="28">
        <v>0</v>
      </c>
      <c r="P494" s="28">
        <v>0</v>
      </c>
      <c r="Q494" s="28">
        <v>0</v>
      </c>
      <c r="R494" s="28">
        <v>0</v>
      </c>
      <c r="S494" s="28">
        <v>0</v>
      </c>
      <c r="T494" s="20">
        <v>7.0000000000000007E-2</v>
      </c>
      <c r="U494" s="20">
        <v>4.7500000000000001E-2</v>
      </c>
      <c r="V494" s="29">
        <v>0</v>
      </c>
      <c r="W494" s="29">
        <v>0</v>
      </c>
      <c r="X494" s="28">
        <v>0</v>
      </c>
      <c r="Y494" s="28">
        <v>0</v>
      </c>
      <c r="Z494" s="28">
        <v>0</v>
      </c>
      <c r="AA494" s="28">
        <v>0</v>
      </c>
      <c r="AB494" s="28">
        <v>0</v>
      </c>
      <c r="AC494" s="28">
        <v>0</v>
      </c>
      <c r="AD494" s="29">
        <v>0</v>
      </c>
      <c r="AE494" s="29">
        <v>0</v>
      </c>
      <c r="AF494" s="29">
        <v>0</v>
      </c>
      <c r="AG494" s="29">
        <v>0</v>
      </c>
      <c r="AH494" s="20">
        <v>0.14613333333333331</v>
      </c>
      <c r="BM494" t="s">
        <v>2224</v>
      </c>
    </row>
    <row r="495" spans="2:65" ht="14.25" x14ac:dyDescent="0.2">
      <c r="B495" s="16">
        <v>493</v>
      </c>
      <c r="C495" s="16"/>
      <c r="D495" s="16" t="s">
        <v>720</v>
      </c>
      <c r="E495" s="16" t="str">
        <f t="shared" si="26"/>
        <v>a</v>
      </c>
      <c r="F495" s="16">
        <f t="shared" si="25"/>
        <v>3</v>
      </c>
      <c r="G495" s="19" t="s">
        <v>26</v>
      </c>
      <c r="H495" s="3" t="s">
        <v>42</v>
      </c>
      <c r="I495" s="3">
        <f t="shared" si="27"/>
        <v>16</v>
      </c>
      <c r="J495" s="16">
        <v>1</v>
      </c>
      <c r="K495" s="16">
        <v>5</v>
      </c>
      <c r="L495" s="16">
        <f>[1]武器表!$I495</f>
        <v>134</v>
      </c>
      <c r="M495" s="28">
        <v>0</v>
      </c>
      <c r="N495" s="28">
        <v>0</v>
      </c>
      <c r="O495" s="28">
        <v>0</v>
      </c>
      <c r="P495" s="28">
        <v>0</v>
      </c>
      <c r="Q495" s="28">
        <v>0</v>
      </c>
      <c r="R495" s="28">
        <v>0</v>
      </c>
      <c r="S495" s="28">
        <v>0</v>
      </c>
      <c r="T495" s="20">
        <v>8.5000000000000006E-2</v>
      </c>
      <c r="U495" s="29">
        <v>0</v>
      </c>
      <c r="V495" s="20">
        <v>2.8333333333333335E-2</v>
      </c>
      <c r="W495" s="29">
        <v>0</v>
      </c>
      <c r="X495" s="28">
        <v>0</v>
      </c>
      <c r="Y495" s="28">
        <v>0</v>
      </c>
      <c r="Z495" s="28">
        <v>0</v>
      </c>
      <c r="AA495" s="28">
        <v>0</v>
      </c>
      <c r="AB495" s="28">
        <v>0</v>
      </c>
      <c r="AC495" s="28">
        <v>0</v>
      </c>
      <c r="AD495" s="29">
        <v>0</v>
      </c>
      <c r="AE495" s="29">
        <v>0</v>
      </c>
      <c r="AF495" s="20">
        <v>0.18240000000000001</v>
      </c>
      <c r="AG495" s="29">
        <v>0</v>
      </c>
      <c r="AH495" s="29">
        <v>0</v>
      </c>
      <c r="BM495" t="s">
        <v>2225</v>
      </c>
    </row>
    <row r="496" spans="2:65" ht="14.25" x14ac:dyDescent="0.2">
      <c r="B496" s="16">
        <v>494</v>
      </c>
      <c r="C496" s="16"/>
      <c r="D496" s="16" t="s">
        <v>721</v>
      </c>
      <c r="E496" s="16" t="str">
        <f t="shared" si="26"/>
        <v>a</v>
      </c>
      <c r="F496" s="16">
        <f t="shared" si="25"/>
        <v>3</v>
      </c>
      <c r="G496" s="19" t="s">
        <v>26</v>
      </c>
      <c r="H496" s="3" t="s">
        <v>42</v>
      </c>
      <c r="I496" s="3">
        <f t="shared" si="27"/>
        <v>16</v>
      </c>
      <c r="J496" s="16">
        <v>1</v>
      </c>
      <c r="K496" s="16">
        <v>6</v>
      </c>
      <c r="L496" s="16">
        <f>[1]武器表!$I496</f>
        <v>160</v>
      </c>
      <c r="M496" s="28">
        <v>0</v>
      </c>
      <c r="N496" s="28">
        <v>0</v>
      </c>
      <c r="O496" s="28">
        <v>0</v>
      </c>
      <c r="P496" s="28">
        <v>0</v>
      </c>
      <c r="Q496" s="28">
        <v>0</v>
      </c>
      <c r="R496" s="28">
        <v>0</v>
      </c>
      <c r="S496" s="28">
        <v>0</v>
      </c>
      <c r="T496" s="29">
        <v>0</v>
      </c>
      <c r="U496" s="29">
        <v>0</v>
      </c>
      <c r="V496" s="29">
        <v>0</v>
      </c>
      <c r="W496" s="20">
        <v>0.27266666666666667</v>
      </c>
      <c r="X496" s="28">
        <v>0</v>
      </c>
      <c r="Y496" s="28">
        <v>0</v>
      </c>
      <c r="Z496" s="28">
        <v>0</v>
      </c>
      <c r="AA496" s="28">
        <v>0</v>
      </c>
      <c r="AB496" s="28">
        <v>0</v>
      </c>
      <c r="AC496" s="28">
        <v>0</v>
      </c>
      <c r="AD496" s="20">
        <v>0.21813333333333335</v>
      </c>
      <c r="AE496" s="20">
        <v>0.21813333333333335</v>
      </c>
      <c r="AF496" s="29">
        <v>0</v>
      </c>
      <c r="AG496" s="29">
        <v>0</v>
      </c>
      <c r="AH496" s="29">
        <v>0</v>
      </c>
      <c r="BM496" t="s">
        <v>2226</v>
      </c>
    </row>
    <row r="497" spans="2:65" ht="14.25" x14ac:dyDescent="0.2">
      <c r="B497" s="16">
        <v>495</v>
      </c>
      <c r="C497" s="16"/>
      <c r="D497" s="16" t="s">
        <v>722</v>
      </c>
      <c r="E497" s="16" t="str">
        <f t="shared" si="26"/>
        <v>a</v>
      </c>
      <c r="F497" s="16">
        <f t="shared" si="25"/>
        <v>4</v>
      </c>
      <c r="G497" s="19" t="s">
        <v>26</v>
      </c>
      <c r="H497" s="3" t="s">
        <v>42</v>
      </c>
      <c r="I497" s="3">
        <f t="shared" si="27"/>
        <v>16</v>
      </c>
      <c r="J497" s="16">
        <v>1</v>
      </c>
      <c r="K497" s="16">
        <v>7</v>
      </c>
      <c r="L497" s="16">
        <f>[1]武器表!$I497</f>
        <v>187</v>
      </c>
      <c r="M497" s="28">
        <v>0</v>
      </c>
      <c r="N497" s="28">
        <v>0</v>
      </c>
      <c r="O497" s="28">
        <v>0</v>
      </c>
      <c r="P497" s="28">
        <v>0</v>
      </c>
      <c r="Q497" s="28">
        <v>0</v>
      </c>
      <c r="R497" s="28">
        <v>0</v>
      </c>
      <c r="S497" s="16">
        <v>24</v>
      </c>
      <c r="T497" s="29">
        <v>0</v>
      </c>
      <c r="U497" s="29">
        <v>0</v>
      </c>
      <c r="V497" s="29">
        <v>0</v>
      </c>
      <c r="W497" s="29">
        <v>0</v>
      </c>
      <c r="X497" s="28">
        <v>0</v>
      </c>
      <c r="Y497" s="28">
        <v>0</v>
      </c>
      <c r="Z497" s="16">
        <v>20</v>
      </c>
      <c r="AA497" s="28">
        <v>0</v>
      </c>
      <c r="AB497" s="28">
        <v>0</v>
      </c>
      <c r="AC497" s="28">
        <v>0</v>
      </c>
      <c r="AD497" s="20">
        <v>0.25440000000000002</v>
      </c>
      <c r="AE497" s="20">
        <v>0.25440000000000002</v>
      </c>
      <c r="AF497" s="29">
        <v>0</v>
      </c>
      <c r="AG497" s="29">
        <v>0</v>
      </c>
      <c r="AH497" s="29">
        <v>0</v>
      </c>
      <c r="BM497" t="s">
        <v>2227</v>
      </c>
    </row>
    <row r="498" spans="2:65" ht="14.25" x14ac:dyDescent="0.2">
      <c r="B498" s="16">
        <v>496</v>
      </c>
      <c r="C498" s="16"/>
      <c r="D498" s="16" t="s">
        <v>723</v>
      </c>
      <c r="E498" s="16" t="str">
        <f t="shared" si="26"/>
        <v>a</v>
      </c>
      <c r="F498" s="16">
        <f t="shared" si="25"/>
        <v>4</v>
      </c>
      <c r="G498" s="19" t="s">
        <v>26</v>
      </c>
      <c r="H498" s="3" t="s">
        <v>42</v>
      </c>
      <c r="I498" s="3">
        <f t="shared" si="27"/>
        <v>16</v>
      </c>
      <c r="J498" s="16">
        <v>1</v>
      </c>
      <c r="K498" s="16">
        <v>8</v>
      </c>
      <c r="L498" s="16">
        <f>[1]武器表!$I498</f>
        <v>214</v>
      </c>
      <c r="M498" s="28">
        <v>0</v>
      </c>
      <c r="N498" s="28">
        <v>0</v>
      </c>
      <c r="O498" s="28">
        <v>0</v>
      </c>
      <c r="P498" s="28">
        <v>0</v>
      </c>
      <c r="Q498" s="28">
        <v>0</v>
      </c>
      <c r="R498" s="28">
        <v>0</v>
      </c>
      <c r="S498" s="16">
        <v>28</v>
      </c>
      <c r="T498" s="29">
        <v>0</v>
      </c>
      <c r="U498" s="29">
        <v>0</v>
      </c>
      <c r="V498" s="29">
        <v>0</v>
      </c>
      <c r="W498" s="20">
        <v>0.36399999999999999</v>
      </c>
      <c r="X498" s="28">
        <v>0</v>
      </c>
      <c r="Y498" s="28">
        <v>0</v>
      </c>
      <c r="Z498" s="28">
        <v>0</v>
      </c>
      <c r="AA498" s="28">
        <v>0</v>
      </c>
      <c r="AB498" s="28">
        <v>0</v>
      </c>
      <c r="AC498" s="28">
        <v>0</v>
      </c>
      <c r="AD498" s="29">
        <v>0</v>
      </c>
      <c r="AE498" s="29">
        <v>0</v>
      </c>
      <c r="AF498" s="20">
        <v>0.29120000000000001</v>
      </c>
      <c r="AG498" s="20">
        <v>0.29120000000000001</v>
      </c>
      <c r="AH498" s="29">
        <v>0</v>
      </c>
      <c r="BM498" t="s">
        <v>2228</v>
      </c>
    </row>
    <row r="499" spans="2:65" ht="14.25" x14ac:dyDescent="0.2">
      <c r="B499" s="16">
        <v>497</v>
      </c>
      <c r="C499" s="16"/>
      <c r="D499" s="16" t="s">
        <v>724</v>
      </c>
      <c r="E499" s="16" t="str">
        <f t="shared" si="26"/>
        <v>b</v>
      </c>
      <c r="F499" s="16">
        <f t="shared" si="25"/>
        <v>1</v>
      </c>
      <c r="G499" s="19" t="s">
        <v>26</v>
      </c>
      <c r="H499" s="3" t="s">
        <v>42</v>
      </c>
      <c r="I499" s="3">
        <f t="shared" si="27"/>
        <v>16</v>
      </c>
      <c r="J499" s="16">
        <v>1</v>
      </c>
      <c r="K499" s="16">
        <v>1</v>
      </c>
      <c r="L499" s="16">
        <f>[1]武器表!$I499</f>
        <v>29</v>
      </c>
      <c r="M499" s="28">
        <v>0</v>
      </c>
      <c r="N499" s="28">
        <v>0</v>
      </c>
      <c r="O499" s="28">
        <v>0</v>
      </c>
      <c r="P499" s="28">
        <v>0</v>
      </c>
      <c r="Q499" s="28">
        <v>0</v>
      </c>
      <c r="R499" s="28">
        <v>0</v>
      </c>
      <c r="S499" s="28">
        <v>0</v>
      </c>
      <c r="T499" s="29">
        <v>0</v>
      </c>
      <c r="U499" s="20">
        <v>5.0000000000000001E-3</v>
      </c>
      <c r="V499" s="29">
        <v>0</v>
      </c>
      <c r="W499" s="29">
        <v>0</v>
      </c>
      <c r="X499" s="28">
        <v>0</v>
      </c>
      <c r="Y499" s="28">
        <v>0</v>
      </c>
      <c r="Z499" s="28">
        <v>0</v>
      </c>
      <c r="AA499" s="28">
        <v>0</v>
      </c>
      <c r="AB499" s="28">
        <v>0</v>
      </c>
      <c r="AC499" s="28">
        <v>0</v>
      </c>
      <c r="AD499" s="29">
        <v>0</v>
      </c>
      <c r="AE499" s="29">
        <v>0</v>
      </c>
      <c r="AF499" s="29">
        <v>0</v>
      </c>
      <c r="AG499" s="29">
        <v>0</v>
      </c>
      <c r="AH499" s="29">
        <v>0</v>
      </c>
      <c r="BM499" t="s">
        <v>2229</v>
      </c>
    </row>
    <row r="500" spans="2:65" ht="14.25" x14ac:dyDescent="0.2">
      <c r="B500" s="16">
        <v>498</v>
      </c>
      <c r="C500" s="16"/>
      <c r="D500" s="16" t="s">
        <v>725</v>
      </c>
      <c r="E500" s="16" t="str">
        <f t="shared" si="26"/>
        <v>b</v>
      </c>
      <c r="F500" s="16">
        <f t="shared" si="25"/>
        <v>1</v>
      </c>
      <c r="G500" s="19" t="s">
        <v>26</v>
      </c>
      <c r="H500" s="3" t="s">
        <v>42</v>
      </c>
      <c r="I500" s="3">
        <f t="shared" si="27"/>
        <v>16</v>
      </c>
      <c r="J500" s="16">
        <v>1</v>
      </c>
      <c r="K500" s="16">
        <v>2</v>
      </c>
      <c r="L500" s="16">
        <f>[1]武器表!$I500</f>
        <v>58</v>
      </c>
      <c r="M500" s="28">
        <v>0</v>
      </c>
      <c r="N500" s="28">
        <v>0</v>
      </c>
      <c r="O500" s="28">
        <v>0</v>
      </c>
      <c r="P500" s="28">
        <v>0</v>
      </c>
      <c r="Q500" s="28">
        <v>0</v>
      </c>
      <c r="R500" s="28">
        <v>0</v>
      </c>
      <c r="S500" s="28">
        <v>0</v>
      </c>
      <c r="T500" s="29">
        <v>0</v>
      </c>
      <c r="U500" s="29">
        <v>0</v>
      </c>
      <c r="V500" s="20">
        <v>5.0000000000000001E-3</v>
      </c>
      <c r="W500" s="29">
        <v>0</v>
      </c>
      <c r="X500" s="28">
        <v>0</v>
      </c>
      <c r="Y500" s="28">
        <v>0</v>
      </c>
      <c r="Z500" s="28">
        <v>0</v>
      </c>
      <c r="AA500" s="28">
        <v>0</v>
      </c>
      <c r="AB500" s="28">
        <v>0</v>
      </c>
      <c r="AC500" s="28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BM500" t="s">
        <v>2230</v>
      </c>
    </row>
    <row r="501" spans="2:65" ht="14.25" x14ac:dyDescent="0.2">
      <c r="B501" s="16">
        <v>499</v>
      </c>
      <c r="C501" s="16"/>
      <c r="D501" s="16" t="s">
        <v>726</v>
      </c>
      <c r="E501" s="16" t="str">
        <f t="shared" si="26"/>
        <v>b</v>
      </c>
      <c r="F501" s="16">
        <f t="shared" si="25"/>
        <v>1</v>
      </c>
      <c r="G501" s="19" t="s">
        <v>26</v>
      </c>
      <c r="H501" s="3" t="s">
        <v>42</v>
      </c>
      <c r="I501" s="3">
        <f t="shared" si="27"/>
        <v>16</v>
      </c>
      <c r="J501" s="16">
        <v>1</v>
      </c>
      <c r="K501" s="16">
        <v>3</v>
      </c>
      <c r="L501" s="16">
        <f>[1]武器表!$I501</f>
        <v>87</v>
      </c>
      <c r="M501" s="28">
        <v>0</v>
      </c>
      <c r="N501" s="28">
        <v>0</v>
      </c>
      <c r="O501" s="28">
        <v>0</v>
      </c>
      <c r="P501" s="28">
        <v>0</v>
      </c>
      <c r="Q501" s="28">
        <v>0</v>
      </c>
      <c r="R501" s="16">
        <v>6</v>
      </c>
      <c r="S501" s="28">
        <v>0</v>
      </c>
      <c r="T501" s="29">
        <v>0</v>
      </c>
      <c r="U501" s="29">
        <v>0</v>
      </c>
      <c r="V501" s="29">
        <v>0</v>
      </c>
      <c r="W501" s="29">
        <v>0</v>
      </c>
      <c r="X501" s="28">
        <v>0</v>
      </c>
      <c r="Y501" s="28">
        <v>0</v>
      </c>
      <c r="Z501" s="28">
        <v>0</v>
      </c>
      <c r="AA501" s="28">
        <v>0</v>
      </c>
      <c r="AB501" s="28">
        <v>0</v>
      </c>
      <c r="AC501" s="28">
        <v>0</v>
      </c>
      <c r="AD501" s="29">
        <v>0</v>
      </c>
      <c r="AE501" s="29">
        <v>0</v>
      </c>
      <c r="AF501" s="29">
        <v>0</v>
      </c>
      <c r="AG501" s="29">
        <v>0</v>
      </c>
      <c r="AH501" s="29">
        <v>0</v>
      </c>
      <c r="BM501" t="s">
        <v>2231</v>
      </c>
    </row>
    <row r="502" spans="2:65" ht="14.25" x14ac:dyDescent="0.2">
      <c r="B502" s="16">
        <v>500</v>
      </c>
      <c r="C502" s="16"/>
      <c r="D502" s="16" t="s">
        <v>727</v>
      </c>
      <c r="E502" s="16" t="str">
        <f t="shared" si="26"/>
        <v>b</v>
      </c>
      <c r="F502" s="16">
        <f t="shared" si="25"/>
        <v>1</v>
      </c>
      <c r="G502" s="19" t="s">
        <v>26</v>
      </c>
      <c r="H502" s="3" t="s">
        <v>42</v>
      </c>
      <c r="I502" s="3">
        <f t="shared" si="27"/>
        <v>16</v>
      </c>
      <c r="J502" s="16">
        <v>1</v>
      </c>
      <c r="K502" s="16">
        <v>4</v>
      </c>
      <c r="L502" s="16">
        <f>[1]武器表!$I502</f>
        <v>116</v>
      </c>
      <c r="M502" s="28">
        <v>0</v>
      </c>
      <c r="N502" s="28">
        <v>0</v>
      </c>
      <c r="O502" s="28">
        <v>0</v>
      </c>
      <c r="P502" s="28">
        <v>0</v>
      </c>
      <c r="Q502" s="16">
        <v>9</v>
      </c>
      <c r="R502" s="28">
        <v>0</v>
      </c>
      <c r="S502" s="28">
        <v>0</v>
      </c>
      <c r="T502" s="29">
        <v>0</v>
      </c>
      <c r="U502" s="29">
        <v>0</v>
      </c>
      <c r="V502" s="29">
        <v>0</v>
      </c>
      <c r="W502" s="29">
        <v>0</v>
      </c>
      <c r="X502" s="28">
        <v>0</v>
      </c>
      <c r="Y502" s="28">
        <v>0</v>
      </c>
      <c r="Z502" s="28">
        <v>0</v>
      </c>
      <c r="AA502" s="28">
        <v>0</v>
      </c>
      <c r="AB502" s="28">
        <v>0</v>
      </c>
      <c r="AC502" s="28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BM502" t="s">
        <v>2232</v>
      </c>
    </row>
    <row r="503" spans="2:65" ht="14.25" x14ac:dyDescent="0.2">
      <c r="B503" s="16">
        <v>501</v>
      </c>
      <c r="C503" s="16"/>
      <c r="D503" s="16" t="s">
        <v>728</v>
      </c>
      <c r="E503" s="16" t="str">
        <f t="shared" si="26"/>
        <v>b</v>
      </c>
      <c r="F503" s="16">
        <f t="shared" si="25"/>
        <v>2</v>
      </c>
      <c r="G503" s="19" t="s">
        <v>26</v>
      </c>
      <c r="H503" s="3" t="s">
        <v>42</v>
      </c>
      <c r="I503" s="3">
        <f t="shared" si="27"/>
        <v>16</v>
      </c>
      <c r="J503" s="16">
        <v>1</v>
      </c>
      <c r="K503" s="16">
        <v>5</v>
      </c>
      <c r="L503" s="16">
        <f>[1]武器表!$I503</f>
        <v>145</v>
      </c>
      <c r="M503" s="28">
        <v>0</v>
      </c>
      <c r="N503" s="28">
        <v>0</v>
      </c>
      <c r="O503" s="28">
        <v>0</v>
      </c>
      <c r="P503" s="28">
        <v>0</v>
      </c>
      <c r="Q503" s="28">
        <v>0</v>
      </c>
      <c r="R503" s="28">
        <v>0</v>
      </c>
      <c r="S503" s="28">
        <v>0</v>
      </c>
      <c r="T503" s="29">
        <v>0</v>
      </c>
      <c r="U503" s="29">
        <v>0</v>
      </c>
      <c r="V503" s="29">
        <v>0</v>
      </c>
      <c r="W503" s="20">
        <v>0.15466666666666667</v>
      </c>
      <c r="X503" s="28">
        <v>0</v>
      </c>
      <c r="Y503" s="28">
        <v>0</v>
      </c>
      <c r="Z503" s="28">
        <v>0</v>
      </c>
      <c r="AA503" s="28">
        <v>0</v>
      </c>
      <c r="AB503" s="28">
        <v>0</v>
      </c>
      <c r="AC503" s="28">
        <v>0</v>
      </c>
      <c r="AD503" s="20">
        <v>0.12373333333333335</v>
      </c>
      <c r="AE503" s="29">
        <v>0</v>
      </c>
      <c r="AF503" s="29">
        <v>0</v>
      </c>
      <c r="AG503" s="29">
        <v>0</v>
      </c>
      <c r="AH503" s="29">
        <v>0</v>
      </c>
      <c r="BM503" t="s">
        <v>2233</v>
      </c>
    </row>
    <row r="504" spans="2:65" ht="14.25" x14ac:dyDescent="0.2">
      <c r="B504" s="16">
        <v>502</v>
      </c>
      <c r="C504" s="16"/>
      <c r="D504" s="16" t="s">
        <v>729</v>
      </c>
      <c r="E504" s="16" t="str">
        <f t="shared" si="26"/>
        <v>b</v>
      </c>
      <c r="F504" s="16">
        <f t="shared" si="25"/>
        <v>2</v>
      </c>
      <c r="G504" s="19" t="s">
        <v>26</v>
      </c>
      <c r="H504" s="3" t="s">
        <v>42</v>
      </c>
      <c r="I504" s="3">
        <f t="shared" si="27"/>
        <v>16</v>
      </c>
      <c r="J504" s="16">
        <v>1</v>
      </c>
      <c r="K504" s="16">
        <v>6</v>
      </c>
      <c r="L504" s="16">
        <f>[1]武器表!$I504</f>
        <v>174</v>
      </c>
      <c r="M504" s="28">
        <v>0</v>
      </c>
      <c r="N504" s="28">
        <v>0</v>
      </c>
      <c r="O504" s="28">
        <v>0</v>
      </c>
      <c r="P504" s="28">
        <v>0</v>
      </c>
      <c r="Q504" s="16">
        <v>13</v>
      </c>
      <c r="R504" s="28">
        <v>0</v>
      </c>
      <c r="S504" s="28">
        <v>0</v>
      </c>
      <c r="T504" s="29">
        <v>0</v>
      </c>
      <c r="U504" s="29">
        <v>0</v>
      </c>
      <c r="V504" s="29">
        <v>0</v>
      </c>
      <c r="W504" s="20">
        <v>0.18533333333333335</v>
      </c>
      <c r="X504" s="28">
        <v>0</v>
      </c>
      <c r="Y504" s="28">
        <v>0</v>
      </c>
      <c r="Z504" s="28">
        <v>0</v>
      </c>
      <c r="AA504" s="28">
        <v>0</v>
      </c>
      <c r="AB504" s="28">
        <v>0</v>
      </c>
      <c r="AC504" s="28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BM504" t="s">
        <v>2234</v>
      </c>
    </row>
    <row r="505" spans="2:65" ht="14.25" x14ac:dyDescent="0.2">
      <c r="B505" s="16">
        <v>503</v>
      </c>
      <c r="C505" s="16"/>
      <c r="D505" s="16" t="s">
        <v>730</v>
      </c>
      <c r="E505" s="16" t="str">
        <f t="shared" si="26"/>
        <v>b</v>
      </c>
      <c r="F505" s="16">
        <f t="shared" si="25"/>
        <v>2</v>
      </c>
      <c r="G505" s="19" t="s">
        <v>26</v>
      </c>
      <c r="H505" s="3" t="s">
        <v>42</v>
      </c>
      <c r="I505" s="3">
        <f t="shared" si="27"/>
        <v>16</v>
      </c>
      <c r="J505" s="16">
        <v>1</v>
      </c>
      <c r="K505" s="16">
        <v>7</v>
      </c>
      <c r="L505" s="16">
        <f>[1]武器表!$I505</f>
        <v>203</v>
      </c>
      <c r="M505" s="28">
        <v>0</v>
      </c>
      <c r="N505" s="28">
        <v>0</v>
      </c>
      <c r="O505" s="16">
        <v>20</v>
      </c>
      <c r="P505" s="28">
        <v>0</v>
      </c>
      <c r="Q505" s="28">
        <v>0</v>
      </c>
      <c r="R505" s="28">
        <v>0</v>
      </c>
      <c r="S505" s="28">
        <v>0</v>
      </c>
      <c r="T505" s="29">
        <v>0</v>
      </c>
      <c r="U505" s="29">
        <v>0</v>
      </c>
      <c r="V505" s="29">
        <v>0</v>
      </c>
      <c r="W505" s="29">
        <v>0</v>
      </c>
      <c r="X505" s="28">
        <v>0</v>
      </c>
      <c r="Y505" s="28">
        <v>0</v>
      </c>
      <c r="Z505" s="28">
        <v>0</v>
      </c>
      <c r="AA505" s="28">
        <v>0</v>
      </c>
      <c r="AB505" s="28">
        <v>0</v>
      </c>
      <c r="AC505" s="28">
        <v>0</v>
      </c>
      <c r="AD505" s="29">
        <v>0</v>
      </c>
      <c r="AE505" s="29">
        <v>0</v>
      </c>
      <c r="AF505" s="20">
        <v>0.17226666666666668</v>
      </c>
      <c r="AG505" s="29">
        <v>0</v>
      </c>
      <c r="AH505" s="29">
        <v>0</v>
      </c>
      <c r="BM505" t="s">
        <v>2235</v>
      </c>
    </row>
    <row r="506" spans="2:65" ht="14.25" x14ac:dyDescent="0.2">
      <c r="B506" s="16">
        <v>504</v>
      </c>
      <c r="C506" s="16"/>
      <c r="D506" s="16" t="s">
        <v>240</v>
      </c>
      <c r="E506" s="16" t="str">
        <f t="shared" si="26"/>
        <v>b</v>
      </c>
      <c r="F506" s="16">
        <f t="shared" si="25"/>
        <v>2</v>
      </c>
      <c r="G506" s="19" t="s">
        <v>26</v>
      </c>
      <c r="H506" s="3" t="s">
        <v>42</v>
      </c>
      <c r="I506" s="3">
        <f t="shared" si="27"/>
        <v>16</v>
      </c>
      <c r="J506" s="16">
        <v>1</v>
      </c>
      <c r="K506" s="16">
        <v>8</v>
      </c>
      <c r="L506" s="16">
        <f>[1]武器表!$I506</f>
        <v>232</v>
      </c>
      <c r="M506" s="28">
        <v>0</v>
      </c>
      <c r="N506" s="28">
        <v>0</v>
      </c>
      <c r="O506" s="28">
        <v>0</v>
      </c>
      <c r="P506" s="28">
        <v>0</v>
      </c>
      <c r="Q506" s="28">
        <v>0</v>
      </c>
      <c r="R506" s="28">
        <v>0</v>
      </c>
      <c r="S506" s="28">
        <v>0</v>
      </c>
      <c r="T506" s="29">
        <v>0</v>
      </c>
      <c r="U506" s="20">
        <v>0.04</v>
      </c>
      <c r="V506" s="29">
        <v>0</v>
      </c>
      <c r="W506" s="29">
        <v>0</v>
      </c>
      <c r="X506" s="28">
        <v>0</v>
      </c>
      <c r="Y506" s="28">
        <v>0</v>
      </c>
      <c r="Z506" s="16">
        <v>10</v>
      </c>
      <c r="AA506" s="28">
        <v>0</v>
      </c>
      <c r="AB506" s="28">
        <v>0</v>
      </c>
      <c r="AC506" s="28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BM506" t="s">
        <v>2236</v>
      </c>
    </row>
    <row r="507" spans="2:65" ht="14.25" x14ac:dyDescent="0.2">
      <c r="B507" s="16">
        <v>505</v>
      </c>
      <c r="C507" s="16"/>
      <c r="D507" s="16" t="s">
        <v>731</v>
      </c>
      <c r="E507" s="16" t="str">
        <f t="shared" si="26"/>
        <v>c</v>
      </c>
      <c r="F507" s="16">
        <f t="shared" si="25"/>
        <v>1</v>
      </c>
      <c r="G507" s="19" t="s">
        <v>26</v>
      </c>
      <c r="H507" s="3" t="s">
        <v>42</v>
      </c>
      <c r="I507" s="3">
        <f t="shared" si="27"/>
        <v>16</v>
      </c>
      <c r="J507" s="16">
        <v>1</v>
      </c>
      <c r="K507" s="16">
        <v>1</v>
      </c>
      <c r="L507" s="16">
        <f>[1]武器表!$I507</f>
        <v>33</v>
      </c>
      <c r="M507" s="28">
        <v>0</v>
      </c>
      <c r="N507" s="28">
        <v>0</v>
      </c>
      <c r="O507" s="28">
        <v>0</v>
      </c>
      <c r="P507" s="28">
        <v>0</v>
      </c>
      <c r="Q507" s="28">
        <v>0</v>
      </c>
      <c r="R507" s="16">
        <v>0</v>
      </c>
      <c r="S507" s="28">
        <v>0</v>
      </c>
      <c r="T507" s="29">
        <v>0</v>
      </c>
      <c r="U507" s="29">
        <v>0</v>
      </c>
      <c r="V507" s="29">
        <v>0</v>
      </c>
      <c r="W507" s="29">
        <v>0</v>
      </c>
      <c r="X507" s="28">
        <v>0</v>
      </c>
      <c r="Y507" s="28">
        <v>0</v>
      </c>
      <c r="Z507" s="28">
        <v>0</v>
      </c>
      <c r="AA507" s="28">
        <v>0</v>
      </c>
      <c r="AB507" s="28">
        <v>0</v>
      </c>
      <c r="AC507" s="28">
        <v>0</v>
      </c>
      <c r="AD507" s="29">
        <v>0</v>
      </c>
      <c r="AE507" s="29">
        <v>0</v>
      </c>
      <c r="AF507" s="29">
        <v>0</v>
      </c>
      <c r="AG507" s="29">
        <v>0</v>
      </c>
      <c r="AH507" s="29">
        <v>0</v>
      </c>
      <c r="BM507" t="s">
        <v>1934</v>
      </c>
    </row>
    <row r="508" spans="2:65" ht="14.25" x14ac:dyDescent="0.2">
      <c r="B508" s="16">
        <v>506</v>
      </c>
      <c r="C508" s="16"/>
      <c r="D508" s="16" t="s">
        <v>732</v>
      </c>
      <c r="E508" s="16" t="str">
        <f t="shared" si="26"/>
        <v>c</v>
      </c>
      <c r="F508" s="16">
        <f t="shared" si="25"/>
        <v>1</v>
      </c>
      <c r="G508" s="19" t="s">
        <v>26</v>
      </c>
      <c r="H508" s="3" t="s">
        <v>42</v>
      </c>
      <c r="I508" s="3">
        <f t="shared" si="27"/>
        <v>16</v>
      </c>
      <c r="J508" s="16">
        <v>1</v>
      </c>
      <c r="K508" s="16">
        <v>2</v>
      </c>
      <c r="L508" s="16">
        <f>[1]武器表!$I508</f>
        <v>66</v>
      </c>
      <c r="M508" s="28">
        <v>0</v>
      </c>
      <c r="N508" s="28">
        <v>0</v>
      </c>
      <c r="O508" s="28">
        <v>0</v>
      </c>
      <c r="P508" s="28">
        <v>0</v>
      </c>
      <c r="Q508" s="28">
        <v>0</v>
      </c>
      <c r="R508" s="28">
        <v>0</v>
      </c>
      <c r="S508" s="16">
        <v>0</v>
      </c>
      <c r="T508" s="29">
        <v>0</v>
      </c>
      <c r="U508" s="29">
        <v>0</v>
      </c>
      <c r="V508" s="29">
        <v>0</v>
      </c>
      <c r="W508" s="29">
        <v>0</v>
      </c>
      <c r="X508" s="28">
        <v>0</v>
      </c>
      <c r="Y508" s="28">
        <v>0</v>
      </c>
      <c r="Z508" s="28">
        <v>0</v>
      </c>
      <c r="AA508" s="28">
        <v>0</v>
      </c>
      <c r="AB508" s="28">
        <v>0</v>
      </c>
      <c r="AC508" s="28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BM508" t="s">
        <v>1936</v>
      </c>
    </row>
    <row r="509" spans="2:65" ht="14.25" x14ac:dyDescent="0.2">
      <c r="B509" s="16">
        <v>507</v>
      </c>
      <c r="C509" s="16"/>
      <c r="D509" s="16" t="s">
        <v>733</v>
      </c>
      <c r="E509" s="16" t="str">
        <f t="shared" si="26"/>
        <v>c</v>
      </c>
      <c r="F509" s="16">
        <f t="shared" si="25"/>
        <v>1</v>
      </c>
      <c r="G509" s="19" t="s">
        <v>26</v>
      </c>
      <c r="H509" s="3" t="s">
        <v>42</v>
      </c>
      <c r="I509" s="3">
        <f t="shared" si="27"/>
        <v>16</v>
      </c>
      <c r="J509" s="16">
        <v>1</v>
      </c>
      <c r="K509" s="16">
        <v>3</v>
      </c>
      <c r="L509" s="16">
        <f>[1]武器表!$I509</f>
        <v>99</v>
      </c>
      <c r="M509" s="28">
        <v>0</v>
      </c>
      <c r="N509" s="28">
        <v>0</v>
      </c>
      <c r="O509" s="28">
        <v>0</v>
      </c>
      <c r="P509" s="28">
        <v>0</v>
      </c>
      <c r="Q509" s="28">
        <v>0</v>
      </c>
      <c r="R509" s="28">
        <v>0</v>
      </c>
      <c r="S509" s="28">
        <v>0</v>
      </c>
      <c r="T509" s="29">
        <v>0</v>
      </c>
      <c r="U509" s="29">
        <v>0</v>
      </c>
      <c r="V509" s="29">
        <v>0</v>
      </c>
      <c r="W509" s="20">
        <v>0</v>
      </c>
      <c r="X509" s="28">
        <v>0</v>
      </c>
      <c r="Y509" s="28">
        <v>0</v>
      </c>
      <c r="Z509" s="28">
        <v>0</v>
      </c>
      <c r="AA509" s="28">
        <v>0</v>
      </c>
      <c r="AB509" s="28">
        <v>0</v>
      </c>
      <c r="AC509" s="28">
        <v>0</v>
      </c>
      <c r="AD509" s="29">
        <v>0</v>
      </c>
      <c r="AE509" s="29">
        <v>0</v>
      </c>
      <c r="AF509" s="29">
        <v>0</v>
      </c>
      <c r="AG509" s="29">
        <v>0</v>
      </c>
      <c r="AH509" s="29">
        <v>0</v>
      </c>
      <c r="BM509" t="s">
        <v>2237</v>
      </c>
    </row>
    <row r="510" spans="2:65" ht="14.25" x14ac:dyDescent="0.2">
      <c r="B510" s="16">
        <v>508</v>
      </c>
      <c r="C510" s="16"/>
      <c r="D510" s="16" t="s">
        <v>734</v>
      </c>
      <c r="E510" s="16" t="str">
        <f t="shared" si="26"/>
        <v>c</v>
      </c>
      <c r="F510" s="16">
        <f t="shared" si="25"/>
        <v>1</v>
      </c>
      <c r="G510" s="19" t="s">
        <v>26</v>
      </c>
      <c r="H510" s="3" t="s">
        <v>42</v>
      </c>
      <c r="I510" s="3">
        <f t="shared" si="27"/>
        <v>16</v>
      </c>
      <c r="J510" s="16">
        <v>1</v>
      </c>
      <c r="K510" s="16">
        <v>4</v>
      </c>
      <c r="L510" s="16">
        <f>[1]武器表!$I510</f>
        <v>132</v>
      </c>
      <c r="M510" s="28">
        <v>0</v>
      </c>
      <c r="N510" s="28">
        <v>0</v>
      </c>
      <c r="O510" s="28">
        <v>0</v>
      </c>
      <c r="P510" s="28">
        <v>0</v>
      </c>
      <c r="Q510" s="28">
        <v>0</v>
      </c>
      <c r="R510" s="28">
        <v>0</v>
      </c>
      <c r="S510" s="28">
        <v>0</v>
      </c>
      <c r="T510" s="29">
        <v>0</v>
      </c>
      <c r="U510" s="29">
        <v>0</v>
      </c>
      <c r="V510" s="29">
        <v>0</v>
      </c>
      <c r="W510" s="20">
        <v>0</v>
      </c>
      <c r="X510" s="28">
        <v>0</v>
      </c>
      <c r="Y510" s="28">
        <v>0</v>
      </c>
      <c r="Z510" s="28">
        <v>0</v>
      </c>
      <c r="AA510" s="28">
        <v>0</v>
      </c>
      <c r="AB510" s="28">
        <v>0</v>
      </c>
      <c r="AC510" s="28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BM510" t="s">
        <v>2238</v>
      </c>
    </row>
    <row r="511" spans="2:65" ht="14.25" x14ac:dyDescent="0.2">
      <c r="B511" s="16">
        <v>509</v>
      </c>
      <c r="C511" s="16"/>
      <c r="D511" s="16" t="s">
        <v>735</v>
      </c>
      <c r="E511" s="16" t="str">
        <f t="shared" si="26"/>
        <v>c</v>
      </c>
      <c r="F511" s="16">
        <f t="shared" si="25"/>
        <v>1</v>
      </c>
      <c r="G511" s="19" t="s">
        <v>26</v>
      </c>
      <c r="H511" s="3" t="s">
        <v>42</v>
      </c>
      <c r="I511" s="3">
        <f t="shared" si="27"/>
        <v>16</v>
      </c>
      <c r="J511" s="16">
        <v>1</v>
      </c>
      <c r="K511" s="16">
        <v>5</v>
      </c>
      <c r="L511" s="16">
        <f>[1]武器表!$I511</f>
        <v>166</v>
      </c>
      <c r="M511" s="28">
        <v>0</v>
      </c>
      <c r="N511" s="28">
        <v>0</v>
      </c>
      <c r="O511" s="16">
        <v>0</v>
      </c>
      <c r="P511" s="28">
        <v>0</v>
      </c>
      <c r="Q511" s="28">
        <v>0</v>
      </c>
      <c r="R511" s="28">
        <v>0</v>
      </c>
      <c r="S511" s="28">
        <v>0</v>
      </c>
      <c r="T511" s="29">
        <v>0</v>
      </c>
      <c r="U511" s="29">
        <v>0</v>
      </c>
      <c r="V511" s="29">
        <v>0</v>
      </c>
      <c r="W511" s="29">
        <v>0</v>
      </c>
      <c r="X511" s="28">
        <v>0</v>
      </c>
      <c r="Y511" s="28">
        <v>0</v>
      </c>
      <c r="Z511" s="28">
        <v>0</v>
      </c>
      <c r="AA511" s="28">
        <v>0</v>
      </c>
      <c r="AB511" s="28">
        <v>0</v>
      </c>
      <c r="AC511" s="28">
        <v>0</v>
      </c>
      <c r="AD511" s="29">
        <v>0</v>
      </c>
      <c r="AE511" s="29">
        <v>0</v>
      </c>
      <c r="AF511" s="29">
        <v>0</v>
      </c>
      <c r="AG511" s="29">
        <v>0</v>
      </c>
      <c r="AH511" s="29">
        <v>0</v>
      </c>
      <c r="BM511" t="s">
        <v>2239</v>
      </c>
    </row>
    <row r="512" spans="2:65" ht="14.25" x14ac:dyDescent="0.2">
      <c r="B512" s="16">
        <v>510</v>
      </c>
      <c r="C512" s="16"/>
      <c r="D512" s="16" t="s">
        <v>736</v>
      </c>
      <c r="E512" s="16" t="str">
        <f t="shared" si="26"/>
        <v>c</v>
      </c>
      <c r="F512" s="16">
        <f t="shared" si="25"/>
        <v>1</v>
      </c>
      <c r="G512" s="19" t="s">
        <v>26</v>
      </c>
      <c r="H512" s="3" t="s">
        <v>42</v>
      </c>
      <c r="I512" s="3">
        <f t="shared" si="27"/>
        <v>16</v>
      </c>
      <c r="J512" s="16">
        <v>1</v>
      </c>
      <c r="K512" s="16">
        <v>6</v>
      </c>
      <c r="L512" s="16">
        <f>[1]武器表!$I512</f>
        <v>199</v>
      </c>
      <c r="M512" s="28">
        <v>0</v>
      </c>
      <c r="N512" s="28">
        <v>0</v>
      </c>
      <c r="O512" s="28">
        <v>0</v>
      </c>
      <c r="P512" s="28">
        <v>0</v>
      </c>
      <c r="Q512" s="28">
        <v>0</v>
      </c>
      <c r="R512" s="28">
        <v>0</v>
      </c>
      <c r="S512" s="28">
        <v>0</v>
      </c>
      <c r="T512" s="29">
        <v>0</v>
      </c>
      <c r="U512" s="29">
        <v>0</v>
      </c>
      <c r="V512" s="29">
        <v>0</v>
      </c>
      <c r="W512" s="29">
        <v>0</v>
      </c>
      <c r="X512" s="28">
        <v>0</v>
      </c>
      <c r="Y512" s="28">
        <v>0</v>
      </c>
      <c r="Z512" s="28">
        <v>0</v>
      </c>
      <c r="AA512" s="28">
        <v>0</v>
      </c>
      <c r="AB512" s="28">
        <v>0</v>
      </c>
      <c r="AC512" s="28">
        <v>0</v>
      </c>
      <c r="AD512" s="29">
        <v>0</v>
      </c>
      <c r="AE512" s="29">
        <v>0</v>
      </c>
      <c r="AF512" s="29">
        <v>0</v>
      </c>
      <c r="AG512" s="29">
        <v>0</v>
      </c>
      <c r="AH512" s="20">
        <v>0</v>
      </c>
      <c r="BM512" t="s">
        <v>2240</v>
      </c>
    </row>
    <row r="513" spans="2:65" ht="14.25" x14ac:dyDescent="0.2">
      <c r="B513" s="16">
        <v>511</v>
      </c>
      <c r="C513" s="16"/>
      <c r="D513" s="16" t="s">
        <v>737</v>
      </c>
      <c r="E513" s="16" t="str">
        <f t="shared" si="26"/>
        <v>c</v>
      </c>
      <c r="F513" s="16">
        <f t="shared" si="25"/>
        <v>1</v>
      </c>
      <c r="G513" s="19" t="s">
        <v>26</v>
      </c>
      <c r="H513" s="3" t="s">
        <v>42</v>
      </c>
      <c r="I513" s="3">
        <f t="shared" si="27"/>
        <v>16</v>
      </c>
      <c r="J513" s="16">
        <v>1</v>
      </c>
      <c r="K513" s="16">
        <v>7</v>
      </c>
      <c r="L513" s="16">
        <f>[1]武器表!$I513</f>
        <v>232</v>
      </c>
      <c r="M513" s="28">
        <v>0</v>
      </c>
      <c r="N513" s="28">
        <v>0</v>
      </c>
      <c r="O513" s="28">
        <v>0</v>
      </c>
      <c r="P513" s="28">
        <v>0</v>
      </c>
      <c r="Q513" s="28">
        <v>0</v>
      </c>
      <c r="R513" s="28">
        <v>0</v>
      </c>
      <c r="S513" s="28">
        <v>0</v>
      </c>
      <c r="T513" s="29">
        <v>0</v>
      </c>
      <c r="U513" s="29">
        <v>0</v>
      </c>
      <c r="V513" s="29">
        <v>0</v>
      </c>
      <c r="W513" s="20">
        <v>0</v>
      </c>
      <c r="X513" s="28">
        <v>0</v>
      </c>
      <c r="Y513" s="28">
        <v>0</v>
      </c>
      <c r="Z513" s="28">
        <v>0</v>
      </c>
      <c r="AA513" s="28">
        <v>0</v>
      </c>
      <c r="AB513" s="28">
        <v>0</v>
      </c>
      <c r="AC513" s="28">
        <v>0</v>
      </c>
      <c r="AD513" s="29">
        <v>0</v>
      </c>
      <c r="AE513" s="29">
        <v>0</v>
      </c>
      <c r="AF513" s="29">
        <v>0</v>
      </c>
      <c r="AG513" s="29">
        <v>0</v>
      </c>
      <c r="AH513" s="29">
        <v>0</v>
      </c>
      <c r="BM513" t="s">
        <v>2241</v>
      </c>
    </row>
    <row r="514" spans="2:65" ht="14.25" x14ac:dyDescent="0.2">
      <c r="B514" s="16">
        <v>512</v>
      </c>
      <c r="C514" s="16"/>
      <c r="D514" s="16" t="s">
        <v>738</v>
      </c>
      <c r="E514" s="16" t="str">
        <f t="shared" si="26"/>
        <v>c</v>
      </c>
      <c r="F514" s="16">
        <f t="shared" si="25"/>
        <v>1</v>
      </c>
      <c r="G514" s="19" t="s">
        <v>26</v>
      </c>
      <c r="H514" s="3" t="s">
        <v>42</v>
      </c>
      <c r="I514" s="3">
        <f t="shared" si="27"/>
        <v>16</v>
      </c>
      <c r="J514" s="16">
        <v>1</v>
      </c>
      <c r="K514" s="16">
        <v>8</v>
      </c>
      <c r="L514" s="16">
        <f>[1]武器表!$I514</f>
        <v>265</v>
      </c>
      <c r="M514" s="28">
        <v>0</v>
      </c>
      <c r="N514" s="28">
        <v>0</v>
      </c>
      <c r="O514" s="28">
        <v>0</v>
      </c>
      <c r="P514" s="28">
        <v>0</v>
      </c>
      <c r="Q514" s="28">
        <v>0</v>
      </c>
      <c r="R514" s="28">
        <v>0</v>
      </c>
      <c r="S514" s="28">
        <v>0</v>
      </c>
      <c r="T514" s="29">
        <v>0</v>
      </c>
      <c r="U514" s="29">
        <v>0</v>
      </c>
      <c r="V514" s="29">
        <v>0</v>
      </c>
      <c r="W514" s="29">
        <v>0</v>
      </c>
      <c r="X514" s="28">
        <v>0</v>
      </c>
      <c r="Y514" s="28">
        <v>0</v>
      </c>
      <c r="Z514" s="28">
        <v>0</v>
      </c>
      <c r="AA514" s="28">
        <v>0</v>
      </c>
      <c r="AB514" s="28">
        <v>0</v>
      </c>
      <c r="AC514" s="28">
        <v>0</v>
      </c>
      <c r="AD514" s="29">
        <v>0</v>
      </c>
      <c r="AE514" s="29">
        <v>0</v>
      </c>
      <c r="AF514" s="20">
        <v>0</v>
      </c>
      <c r="AG514" s="29">
        <v>0</v>
      </c>
      <c r="AH514" s="29">
        <v>0</v>
      </c>
      <c r="BM514" t="s">
        <v>2242</v>
      </c>
    </row>
    <row r="515" spans="2:65" ht="14.25" x14ac:dyDescent="0.2">
      <c r="B515" s="16">
        <v>513</v>
      </c>
      <c r="C515" s="16"/>
      <c r="D515" s="16" t="s">
        <v>739</v>
      </c>
      <c r="E515" s="16" t="str">
        <f t="shared" si="26"/>
        <v>s</v>
      </c>
      <c r="F515" s="16">
        <f t="shared" si="25"/>
        <v>3</v>
      </c>
      <c r="G515" s="19" t="s">
        <v>26</v>
      </c>
      <c r="H515" s="3" t="s">
        <v>43</v>
      </c>
      <c r="I515" s="3">
        <f t="shared" si="27"/>
        <v>17</v>
      </c>
      <c r="J515" s="16">
        <v>10</v>
      </c>
      <c r="K515" s="16">
        <v>1</v>
      </c>
      <c r="L515" s="16">
        <f>[1]武器表!$I515</f>
        <v>21</v>
      </c>
      <c r="M515" s="28">
        <v>0</v>
      </c>
      <c r="N515" s="28">
        <v>0</v>
      </c>
      <c r="O515" s="28">
        <v>0</v>
      </c>
      <c r="P515" s="28">
        <v>0</v>
      </c>
      <c r="Q515" s="28">
        <v>0</v>
      </c>
      <c r="R515" s="16">
        <v>5</v>
      </c>
      <c r="S515" s="16">
        <v>5</v>
      </c>
      <c r="T515" s="29">
        <v>0</v>
      </c>
      <c r="U515" s="29">
        <v>0</v>
      </c>
      <c r="V515" s="29">
        <v>0</v>
      </c>
      <c r="W515" s="20">
        <v>0.08</v>
      </c>
      <c r="X515" s="28">
        <v>0</v>
      </c>
      <c r="Y515" s="28">
        <v>0</v>
      </c>
      <c r="Z515" s="28">
        <v>0</v>
      </c>
      <c r="AA515" s="28">
        <v>0</v>
      </c>
      <c r="AB515" s="28">
        <v>0</v>
      </c>
      <c r="AC515" s="28">
        <v>0</v>
      </c>
      <c r="AD515" s="29">
        <v>0</v>
      </c>
      <c r="AE515" s="29">
        <v>0</v>
      </c>
      <c r="AF515" s="29">
        <v>0</v>
      </c>
      <c r="AG515" s="29">
        <v>0</v>
      </c>
      <c r="AH515" s="29">
        <v>0</v>
      </c>
      <c r="BM515" t="s">
        <v>2243</v>
      </c>
    </row>
    <row r="516" spans="2:65" ht="14.25" x14ac:dyDescent="0.2">
      <c r="B516" s="16">
        <v>514</v>
      </c>
      <c r="C516" s="16"/>
      <c r="D516" s="16" t="s">
        <v>740</v>
      </c>
      <c r="E516" s="16" t="str">
        <f t="shared" si="26"/>
        <v>s</v>
      </c>
      <c r="F516" s="16">
        <f t="shared" ref="F516:F579" si="28">VLOOKUP(E516&amp;K516,AL$27:AM$58,2,FALSE)</f>
        <v>3</v>
      </c>
      <c r="G516" s="19" t="s">
        <v>26</v>
      </c>
      <c r="H516" s="3" t="s">
        <v>43</v>
      </c>
      <c r="I516" s="3">
        <f t="shared" si="27"/>
        <v>17</v>
      </c>
      <c r="J516" s="16">
        <v>10</v>
      </c>
      <c r="K516" s="16">
        <v>2</v>
      </c>
      <c r="L516" s="16">
        <f>[1]武器表!$I516</f>
        <v>42</v>
      </c>
      <c r="M516" s="28">
        <v>0</v>
      </c>
      <c r="N516" s="28">
        <v>0</v>
      </c>
      <c r="O516" s="28">
        <v>0</v>
      </c>
      <c r="P516" s="28">
        <v>0</v>
      </c>
      <c r="Q516" s="28">
        <v>0</v>
      </c>
      <c r="R516" s="28">
        <v>0</v>
      </c>
      <c r="S516" s="28">
        <v>0</v>
      </c>
      <c r="T516" s="20">
        <v>4.4999999999999998E-2</v>
      </c>
      <c r="U516" s="29">
        <v>0</v>
      </c>
      <c r="V516" s="20">
        <v>1.4999999999999999E-2</v>
      </c>
      <c r="W516" s="20">
        <v>0.10333333333333333</v>
      </c>
      <c r="X516" s="28">
        <v>0</v>
      </c>
      <c r="Y516" s="28">
        <v>0</v>
      </c>
      <c r="Z516" s="28">
        <v>0</v>
      </c>
      <c r="AA516" s="28">
        <v>0</v>
      </c>
      <c r="AB516" s="28">
        <v>0</v>
      </c>
      <c r="AC516" s="28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BM516" t="s">
        <v>2244</v>
      </c>
    </row>
    <row r="517" spans="2:65" ht="14.25" x14ac:dyDescent="0.2">
      <c r="B517" s="16">
        <v>515</v>
      </c>
      <c r="C517" s="16"/>
      <c r="D517" s="16" t="s">
        <v>739</v>
      </c>
      <c r="E517" s="16" t="str">
        <f t="shared" si="26"/>
        <v>s</v>
      </c>
      <c r="F517" s="16">
        <f t="shared" si="28"/>
        <v>4</v>
      </c>
      <c r="G517" s="19" t="s">
        <v>26</v>
      </c>
      <c r="H517" s="3" t="s">
        <v>43</v>
      </c>
      <c r="I517" s="3">
        <f t="shared" si="27"/>
        <v>17</v>
      </c>
      <c r="J517" s="16">
        <v>10</v>
      </c>
      <c r="K517" s="16">
        <v>3</v>
      </c>
      <c r="L517" s="16">
        <f>[1]武器表!$I517</f>
        <v>63</v>
      </c>
      <c r="M517" s="28">
        <v>0</v>
      </c>
      <c r="N517" s="28">
        <v>0</v>
      </c>
      <c r="O517" s="28">
        <v>0</v>
      </c>
      <c r="P517" s="28">
        <v>0</v>
      </c>
      <c r="Q517" s="28">
        <v>0</v>
      </c>
      <c r="R517" s="16">
        <v>16</v>
      </c>
      <c r="S517" s="28">
        <v>0</v>
      </c>
      <c r="T517" s="29">
        <v>0</v>
      </c>
      <c r="U517" s="20">
        <v>0.04</v>
      </c>
      <c r="V517" s="29">
        <v>0</v>
      </c>
      <c r="W517" s="29">
        <v>0</v>
      </c>
      <c r="X517" s="28">
        <v>0</v>
      </c>
      <c r="Y517" s="28">
        <v>0</v>
      </c>
      <c r="Z517" s="28">
        <v>0</v>
      </c>
      <c r="AA517" s="28">
        <v>0</v>
      </c>
      <c r="AB517" s="28">
        <v>0</v>
      </c>
      <c r="AC517" s="28">
        <v>0</v>
      </c>
      <c r="AD517" s="29">
        <v>0</v>
      </c>
      <c r="AE517" s="20">
        <v>0.1232</v>
      </c>
      <c r="AF517" s="29">
        <v>0</v>
      </c>
      <c r="AG517" s="29">
        <v>0</v>
      </c>
      <c r="AH517" s="20">
        <v>0.1232</v>
      </c>
      <c r="BM517" t="s">
        <v>2245</v>
      </c>
    </row>
    <row r="518" spans="2:65" ht="14.25" x14ac:dyDescent="0.2">
      <c r="B518" s="16">
        <v>516</v>
      </c>
      <c r="C518" s="16"/>
      <c r="D518" s="16" t="s">
        <v>741</v>
      </c>
      <c r="E518" s="16" t="str">
        <f t="shared" si="26"/>
        <v>s</v>
      </c>
      <c r="F518" s="16">
        <f t="shared" si="28"/>
        <v>4</v>
      </c>
      <c r="G518" s="19" t="s">
        <v>26</v>
      </c>
      <c r="H518" s="3" t="s">
        <v>43</v>
      </c>
      <c r="I518" s="3">
        <f t="shared" si="27"/>
        <v>17</v>
      </c>
      <c r="J518" s="16">
        <v>10</v>
      </c>
      <c r="K518" s="16">
        <v>4</v>
      </c>
      <c r="L518" s="16">
        <f>[1]武器表!$I518</f>
        <v>84</v>
      </c>
      <c r="M518" s="28">
        <v>0</v>
      </c>
      <c r="N518" s="28">
        <v>0</v>
      </c>
      <c r="O518" s="28">
        <v>0</v>
      </c>
      <c r="P518" s="28">
        <v>0</v>
      </c>
      <c r="Q518" s="28">
        <v>0</v>
      </c>
      <c r="R518" s="28">
        <v>0</v>
      </c>
      <c r="S518" s="28">
        <v>0</v>
      </c>
      <c r="T518" s="29">
        <v>0</v>
      </c>
      <c r="U518" s="29">
        <v>0</v>
      </c>
      <c r="V518" s="20">
        <v>3.1666666666666662E-2</v>
      </c>
      <c r="W518" s="29">
        <v>0</v>
      </c>
      <c r="X518" s="28">
        <v>0</v>
      </c>
      <c r="Y518" s="28">
        <v>0</v>
      </c>
      <c r="Z518" s="28">
        <v>0</v>
      </c>
      <c r="AA518" s="28">
        <v>0</v>
      </c>
      <c r="AB518" s="28">
        <v>0</v>
      </c>
      <c r="AC518" s="28">
        <v>0</v>
      </c>
      <c r="AD518" s="29">
        <v>0</v>
      </c>
      <c r="AE518" s="29">
        <v>0</v>
      </c>
      <c r="AF518" s="20">
        <v>0.16426666666666667</v>
      </c>
      <c r="AG518" s="20">
        <v>0.16426666666666667</v>
      </c>
      <c r="AH518" s="20">
        <v>0.16426666666666667</v>
      </c>
      <c r="BM518" t="s">
        <v>2246</v>
      </c>
    </row>
    <row r="519" spans="2:65" ht="14.25" x14ac:dyDescent="0.2">
      <c r="B519" s="16">
        <v>517</v>
      </c>
      <c r="C519" s="16"/>
      <c r="D519" s="16" t="s">
        <v>742</v>
      </c>
      <c r="E519" s="16" t="str">
        <f t="shared" si="26"/>
        <v>s</v>
      </c>
      <c r="F519" s="16">
        <f t="shared" si="28"/>
        <v>5</v>
      </c>
      <c r="G519" s="19" t="s">
        <v>26</v>
      </c>
      <c r="H519" s="3" t="s">
        <v>43</v>
      </c>
      <c r="I519" s="3">
        <f t="shared" si="27"/>
        <v>17</v>
      </c>
      <c r="J519" s="16">
        <v>10</v>
      </c>
      <c r="K519" s="16">
        <v>5</v>
      </c>
      <c r="L519" s="16">
        <f>[1]武器表!$I519</f>
        <v>105</v>
      </c>
      <c r="M519" s="28">
        <v>0</v>
      </c>
      <c r="N519" s="28">
        <v>0</v>
      </c>
      <c r="O519" s="28">
        <v>0</v>
      </c>
      <c r="P519" s="28">
        <v>0</v>
      </c>
      <c r="Q519" s="16">
        <v>77</v>
      </c>
      <c r="R519" s="16">
        <v>27</v>
      </c>
      <c r="S519" s="28">
        <v>0</v>
      </c>
      <c r="T519" s="29">
        <v>0</v>
      </c>
      <c r="U519" s="20">
        <v>6.7500000000000004E-2</v>
      </c>
      <c r="V519" s="29">
        <v>0</v>
      </c>
      <c r="W519" s="20">
        <v>0.25600000000000001</v>
      </c>
      <c r="X519" s="28">
        <v>0</v>
      </c>
      <c r="Y519" s="28">
        <v>0</v>
      </c>
      <c r="Z519" s="28">
        <v>0</v>
      </c>
      <c r="AA519" s="28">
        <v>0</v>
      </c>
      <c r="AB519" s="28">
        <v>0</v>
      </c>
      <c r="AC519" s="28">
        <v>0</v>
      </c>
      <c r="AD519" s="29">
        <v>0</v>
      </c>
      <c r="AE519" s="29">
        <v>0</v>
      </c>
      <c r="AF519" s="20">
        <v>0.20480000000000001</v>
      </c>
      <c r="AG519" s="29">
        <v>0</v>
      </c>
      <c r="AH519" s="29">
        <v>0</v>
      </c>
      <c r="BM519" t="s">
        <v>2247</v>
      </c>
    </row>
    <row r="520" spans="2:65" ht="14.25" x14ac:dyDescent="0.2">
      <c r="B520" s="16">
        <v>518</v>
      </c>
      <c r="C520" s="16"/>
      <c r="D520" s="16" t="s">
        <v>743</v>
      </c>
      <c r="E520" s="16" t="str">
        <f t="shared" si="26"/>
        <v>s</v>
      </c>
      <c r="F520" s="16">
        <f t="shared" si="28"/>
        <v>5</v>
      </c>
      <c r="G520" s="19" t="s">
        <v>26</v>
      </c>
      <c r="H520" s="3" t="s">
        <v>43</v>
      </c>
      <c r="I520" s="3">
        <f t="shared" si="27"/>
        <v>17</v>
      </c>
      <c r="J520" s="16">
        <v>10</v>
      </c>
      <c r="K520" s="16">
        <v>6</v>
      </c>
      <c r="L520" s="16">
        <f>[1]武器表!$I520</f>
        <v>126</v>
      </c>
      <c r="M520" s="28">
        <v>0</v>
      </c>
      <c r="N520" s="28">
        <v>0</v>
      </c>
      <c r="O520" s="28">
        <v>0</v>
      </c>
      <c r="P520" s="28">
        <v>0</v>
      </c>
      <c r="Q520" s="16">
        <v>92</v>
      </c>
      <c r="R520" s="16">
        <v>33</v>
      </c>
      <c r="S520" s="28">
        <v>0</v>
      </c>
      <c r="T520" s="29">
        <v>0</v>
      </c>
      <c r="U520" s="29">
        <v>0</v>
      </c>
      <c r="V520" s="20">
        <v>4.6666666666666669E-2</v>
      </c>
      <c r="W520" s="20">
        <v>0.30933333333333335</v>
      </c>
      <c r="X520" s="28">
        <v>0</v>
      </c>
      <c r="Y520" s="28">
        <v>0</v>
      </c>
      <c r="Z520" s="28">
        <v>0</v>
      </c>
      <c r="AA520" s="28">
        <v>0</v>
      </c>
      <c r="AB520" s="28">
        <v>0</v>
      </c>
      <c r="AC520" s="28">
        <v>0</v>
      </c>
      <c r="AD520" s="29">
        <v>0</v>
      </c>
      <c r="AE520" s="29">
        <v>0</v>
      </c>
      <c r="AF520" s="29">
        <v>0</v>
      </c>
      <c r="AG520" s="29">
        <v>0</v>
      </c>
      <c r="AH520" s="20">
        <v>0.2474666666666667</v>
      </c>
      <c r="BM520" t="s">
        <v>2248</v>
      </c>
    </row>
    <row r="521" spans="2:65" ht="14.25" x14ac:dyDescent="0.2">
      <c r="B521" s="16">
        <v>519</v>
      </c>
      <c r="C521" s="16"/>
      <c r="D521" s="16" t="s">
        <v>744</v>
      </c>
      <c r="E521" s="16" t="str">
        <f t="shared" si="26"/>
        <v>s</v>
      </c>
      <c r="F521" s="16">
        <f t="shared" si="28"/>
        <v>6</v>
      </c>
      <c r="G521" s="19" t="s">
        <v>26</v>
      </c>
      <c r="H521" s="3" t="s">
        <v>43</v>
      </c>
      <c r="I521" s="3">
        <f t="shared" si="27"/>
        <v>17</v>
      </c>
      <c r="J521" s="16">
        <v>10</v>
      </c>
      <c r="K521" s="16">
        <v>7</v>
      </c>
      <c r="L521" s="16">
        <f>[1]武器表!$I521</f>
        <v>147</v>
      </c>
      <c r="M521" s="28">
        <v>0</v>
      </c>
      <c r="N521" s="28">
        <v>0</v>
      </c>
      <c r="O521" s="16">
        <v>45</v>
      </c>
      <c r="P521" s="28">
        <v>0</v>
      </c>
      <c r="Q521" s="28">
        <v>0</v>
      </c>
      <c r="R521" s="16">
        <v>38</v>
      </c>
      <c r="S521" s="28">
        <v>0</v>
      </c>
      <c r="T521" s="29">
        <v>0</v>
      </c>
      <c r="U521" s="29">
        <v>0</v>
      </c>
      <c r="V521" s="20">
        <v>5.333333333333333E-2</v>
      </c>
      <c r="W521" s="20">
        <v>0.35933333333333328</v>
      </c>
      <c r="X521" s="28">
        <v>0</v>
      </c>
      <c r="Y521" s="28">
        <v>0</v>
      </c>
      <c r="Z521" s="28">
        <v>0</v>
      </c>
      <c r="AA521" s="28">
        <v>0</v>
      </c>
      <c r="AB521" s="28">
        <v>0</v>
      </c>
      <c r="AC521" s="28">
        <v>0</v>
      </c>
      <c r="AD521" s="20">
        <v>0.28746666666666665</v>
      </c>
      <c r="AE521" s="29">
        <v>0</v>
      </c>
      <c r="AF521" s="29">
        <v>0</v>
      </c>
      <c r="AG521" s="20">
        <v>0.28746666666666665</v>
      </c>
      <c r="AH521" s="29">
        <v>0</v>
      </c>
      <c r="BM521" t="s">
        <v>2249</v>
      </c>
    </row>
    <row r="522" spans="2:65" ht="14.25" x14ac:dyDescent="0.2">
      <c r="B522" s="16">
        <v>520</v>
      </c>
      <c r="C522" s="16"/>
      <c r="D522" s="16" t="s">
        <v>242</v>
      </c>
      <c r="E522" s="16" t="str">
        <f t="shared" si="26"/>
        <v>s</v>
      </c>
      <c r="F522" s="16">
        <f t="shared" si="28"/>
        <v>6</v>
      </c>
      <c r="G522" s="19" t="s">
        <v>26</v>
      </c>
      <c r="H522" s="3" t="s">
        <v>43</v>
      </c>
      <c r="I522" s="3">
        <f t="shared" si="27"/>
        <v>17</v>
      </c>
      <c r="J522" s="16">
        <v>10</v>
      </c>
      <c r="K522" s="16">
        <v>8</v>
      </c>
      <c r="L522" s="16">
        <f>[1]武器表!$I522</f>
        <v>168</v>
      </c>
      <c r="M522" s="28">
        <v>0</v>
      </c>
      <c r="N522" s="28">
        <v>0</v>
      </c>
      <c r="O522" s="28">
        <v>0</v>
      </c>
      <c r="P522" s="28">
        <v>0</v>
      </c>
      <c r="Q522" s="16">
        <v>123</v>
      </c>
      <c r="R522" s="28">
        <v>0</v>
      </c>
      <c r="S522" s="16">
        <v>37</v>
      </c>
      <c r="T522" s="29">
        <v>0</v>
      </c>
      <c r="U522" s="20">
        <v>0.11</v>
      </c>
      <c r="V522" s="29">
        <v>0</v>
      </c>
      <c r="W522" s="20">
        <v>0.41133333333333333</v>
      </c>
      <c r="X522" s="28">
        <v>0</v>
      </c>
      <c r="Y522" s="28">
        <v>0</v>
      </c>
      <c r="Z522" s="28">
        <v>0</v>
      </c>
      <c r="AA522" s="28">
        <v>0</v>
      </c>
      <c r="AB522" s="28">
        <v>0</v>
      </c>
      <c r="AC522" s="28">
        <v>0</v>
      </c>
      <c r="AD522" s="20">
        <v>0.32906666666666667</v>
      </c>
      <c r="AE522" s="20">
        <v>0.32906666666666667</v>
      </c>
      <c r="AF522" s="29">
        <v>0</v>
      </c>
      <c r="AG522" s="29">
        <v>0</v>
      </c>
      <c r="AH522" s="29">
        <v>0</v>
      </c>
      <c r="BM522" t="s">
        <v>2250</v>
      </c>
    </row>
    <row r="523" spans="2:65" ht="14.25" x14ac:dyDescent="0.2">
      <c r="B523" s="16">
        <v>521</v>
      </c>
      <c r="C523" s="16"/>
      <c r="D523" s="16" t="s">
        <v>745</v>
      </c>
      <c r="E523" s="16" t="str">
        <f t="shared" si="26"/>
        <v>a</v>
      </c>
      <c r="F523" s="16">
        <f t="shared" si="28"/>
        <v>2</v>
      </c>
      <c r="G523" s="19" t="s">
        <v>26</v>
      </c>
      <c r="H523" s="3" t="s">
        <v>43</v>
      </c>
      <c r="I523" s="3">
        <f t="shared" si="27"/>
        <v>17</v>
      </c>
      <c r="J523" s="16">
        <v>10</v>
      </c>
      <c r="K523" s="16">
        <v>1</v>
      </c>
      <c r="L523" s="16">
        <f>[1]武器表!$I523</f>
        <v>19</v>
      </c>
      <c r="M523" s="28">
        <v>0</v>
      </c>
      <c r="N523" s="28">
        <v>0</v>
      </c>
      <c r="O523" s="28">
        <v>0</v>
      </c>
      <c r="P523" s="28">
        <v>0</v>
      </c>
      <c r="Q523" s="28">
        <v>0</v>
      </c>
      <c r="R523" s="28">
        <v>0</v>
      </c>
      <c r="S523" s="28">
        <v>0</v>
      </c>
      <c r="T523" s="29">
        <v>0</v>
      </c>
      <c r="U523" s="29">
        <v>0</v>
      </c>
      <c r="V523" s="29">
        <v>0</v>
      </c>
      <c r="W523" s="20">
        <v>0.08</v>
      </c>
      <c r="X523" s="28">
        <v>0</v>
      </c>
      <c r="Y523" s="28">
        <v>0</v>
      </c>
      <c r="Z523" s="28">
        <v>0</v>
      </c>
      <c r="AA523" s="28">
        <v>0</v>
      </c>
      <c r="AB523" s="28">
        <v>0</v>
      </c>
      <c r="AC523" s="28">
        <v>0</v>
      </c>
      <c r="AD523" s="29">
        <v>0</v>
      </c>
      <c r="AE523" s="29">
        <v>0</v>
      </c>
      <c r="AF523" s="29">
        <v>0</v>
      </c>
      <c r="AG523" s="29">
        <v>0</v>
      </c>
      <c r="AH523" s="20">
        <v>6.4000000000000001E-2</v>
      </c>
      <c r="BM523" t="s">
        <v>2251</v>
      </c>
    </row>
    <row r="524" spans="2:65" ht="14.25" x14ac:dyDescent="0.2">
      <c r="B524" s="16">
        <v>522</v>
      </c>
      <c r="C524" s="16"/>
      <c r="D524" s="16" t="s">
        <v>223</v>
      </c>
      <c r="E524" s="16" t="str">
        <f t="shared" si="26"/>
        <v>a</v>
      </c>
      <c r="F524" s="16">
        <f t="shared" si="28"/>
        <v>2</v>
      </c>
      <c r="G524" s="19" t="s">
        <v>26</v>
      </c>
      <c r="H524" s="3" t="s">
        <v>43</v>
      </c>
      <c r="I524" s="3">
        <f t="shared" si="27"/>
        <v>17</v>
      </c>
      <c r="J524" s="16">
        <v>10</v>
      </c>
      <c r="K524" s="16">
        <v>2</v>
      </c>
      <c r="L524" s="16">
        <f>[1]武器表!$I524</f>
        <v>37</v>
      </c>
      <c r="M524" s="28">
        <v>0</v>
      </c>
      <c r="N524" s="28">
        <v>0</v>
      </c>
      <c r="O524" s="28">
        <v>0</v>
      </c>
      <c r="P524" s="28">
        <v>0</v>
      </c>
      <c r="Q524" s="28">
        <v>0</v>
      </c>
      <c r="R524" s="28">
        <v>0</v>
      </c>
      <c r="S524" s="28">
        <v>0</v>
      </c>
      <c r="T524" s="29">
        <v>0</v>
      </c>
      <c r="U524" s="29">
        <v>0</v>
      </c>
      <c r="V524" s="20">
        <v>1.1666666666666667E-2</v>
      </c>
      <c r="W524" s="29">
        <v>0</v>
      </c>
      <c r="X524" s="28">
        <v>0</v>
      </c>
      <c r="Y524" s="28">
        <v>0</v>
      </c>
      <c r="Z524" s="28">
        <v>0</v>
      </c>
      <c r="AA524" s="28">
        <v>0</v>
      </c>
      <c r="AB524" s="28">
        <v>0</v>
      </c>
      <c r="AC524" s="28">
        <v>0</v>
      </c>
      <c r="AD524" s="29">
        <v>0</v>
      </c>
      <c r="AE524" s="29">
        <v>0</v>
      </c>
      <c r="AF524" s="29">
        <v>0</v>
      </c>
      <c r="AG524" s="20">
        <v>6.4533333333333331E-2</v>
      </c>
      <c r="AH524" s="29">
        <v>0</v>
      </c>
      <c r="BM524" t="s">
        <v>2252</v>
      </c>
    </row>
    <row r="525" spans="2:65" ht="14.25" x14ac:dyDescent="0.2">
      <c r="B525" s="16">
        <v>523</v>
      </c>
      <c r="C525" s="16"/>
      <c r="D525" s="16" t="s">
        <v>245</v>
      </c>
      <c r="E525" s="16" t="str">
        <f t="shared" si="26"/>
        <v>a</v>
      </c>
      <c r="F525" s="16">
        <f t="shared" si="28"/>
        <v>2</v>
      </c>
      <c r="G525" s="19" t="s">
        <v>26</v>
      </c>
      <c r="H525" s="3" t="s">
        <v>43</v>
      </c>
      <c r="I525" s="3">
        <f t="shared" si="27"/>
        <v>17</v>
      </c>
      <c r="J525" s="16">
        <v>10</v>
      </c>
      <c r="K525" s="16">
        <v>3</v>
      </c>
      <c r="L525" s="16">
        <f>[1]武器表!$I525</f>
        <v>56</v>
      </c>
      <c r="M525" s="28">
        <v>0</v>
      </c>
      <c r="N525" s="28">
        <v>0</v>
      </c>
      <c r="O525" s="28">
        <v>0</v>
      </c>
      <c r="P525" s="28">
        <v>0</v>
      </c>
      <c r="Q525" s="28">
        <v>0</v>
      </c>
      <c r="R525" s="28">
        <v>0</v>
      </c>
      <c r="S525" s="28">
        <v>0</v>
      </c>
      <c r="T525" s="29">
        <v>0</v>
      </c>
      <c r="U525" s="20">
        <v>0.03</v>
      </c>
      <c r="V525" s="29">
        <v>0</v>
      </c>
      <c r="W525" s="20">
        <v>0.12133333333333333</v>
      </c>
      <c r="X525" s="28">
        <v>0</v>
      </c>
      <c r="Y525" s="28">
        <v>0</v>
      </c>
      <c r="Z525" s="28">
        <v>0</v>
      </c>
      <c r="AA525" s="28">
        <v>0</v>
      </c>
      <c r="AB525" s="28">
        <v>0</v>
      </c>
      <c r="AC525" s="28">
        <v>0</v>
      </c>
      <c r="AD525" s="29">
        <v>0</v>
      </c>
      <c r="AE525" s="29">
        <v>0</v>
      </c>
      <c r="AF525" s="29">
        <v>0</v>
      </c>
      <c r="AG525" s="29">
        <v>0</v>
      </c>
      <c r="AH525" s="29">
        <v>0</v>
      </c>
      <c r="BM525" t="s">
        <v>2253</v>
      </c>
    </row>
    <row r="526" spans="2:65" ht="14.25" x14ac:dyDescent="0.2">
      <c r="B526" s="16">
        <v>524</v>
      </c>
      <c r="C526" s="16"/>
      <c r="D526" s="16" t="s">
        <v>746</v>
      </c>
      <c r="E526" s="16" t="str">
        <f t="shared" si="26"/>
        <v>a</v>
      </c>
      <c r="F526" s="16">
        <f t="shared" si="28"/>
        <v>3</v>
      </c>
      <c r="G526" s="19" t="s">
        <v>26</v>
      </c>
      <c r="H526" s="3" t="s">
        <v>43</v>
      </c>
      <c r="I526" s="3">
        <f t="shared" si="27"/>
        <v>17</v>
      </c>
      <c r="J526" s="16">
        <v>10</v>
      </c>
      <c r="K526" s="16">
        <v>4</v>
      </c>
      <c r="L526" s="16">
        <f>[1]武器表!$I526</f>
        <v>74</v>
      </c>
      <c r="M526" s="28">
        <v>0</v>
      </c>
      <c r="N526" s="28">
        <v>0</v>
      </c>
      <c r="O526" s="28">
        <v>0</v>
      </c>
      <c r="P526" s="28">
        <v>0</v>
      </c>
      <c r="Q526" s="28">
        <v>0</v>
      </c>
      <c r="R526" s="16">
        <v>16</v>
      </c>
      <c r="S526" s="28">
        <v>0</v>
      </c>
      <c r="T526" s="29">
        <v>0</v>
      </c>
      <c r="U526" s="29">
        <v>0</v>
      </c>
      <c r="V526" s="29">
        <v>0</v>
      </c>
      <c r="W526" s="20">
        <v>0.16133333333333333</v>
      </c>
      <c r="X526" s="28">
        <v>0</v>
      </c>
      <c r="Y526" s="28">
        <v>0</v>
      </c>
      <c r="Z526" s="28">
        <v>0</v>
      </c>
      <c r="AA526" s="28">
        <v>0</v>
      </c>
      <c r="AB526" s="28">
        <v>0</v>
      </c>
      <c r="AC526" s="28">
        <v>0</v>
      </c>
      <c r="AD526" s="20">
        <v>0.12906666666666666</v>
      </c>
      <c r="AE526" s="29">
        <v>0</v>
      </c>
      <c r="AF526" s="29">
        <v>0</v>
      </c>
      <c r="AG526" s="29">
        <v>0</v>
      </c>
      <c r="AH526" s="29">
        <v>0</v>
      </c>
      <c r="BM526" t="s">
        <v>2254</v>
      </c>
    </row>
    <row r="527" spans="2:65" ht="14.25" x14ac:dyDescent="0.2">
      <c r="B527" s="16">
        <v>525</v>
      </c>
      <c r="C527" s="16"/>
      <c r="D527" s="16" t="s">
        <v>493</v>
      </c>
      <c r="E527" s="16" t="str">
        <f t="shared" si="26"/>
        <v>a</v>
      </c>
      <c r="F527" s="16">
        <f t="shared" si="28"/>
        <v>3</v>
      </c>
      <c r="G527" s="19" t="s">
        <v>26</v>
      </c>
      <c r="H527" s="3" t="s">
        <v>43</v>
      </c>
      <c r="I527" s="3">
        <f t="shared" si="27"/>
        <v>17</v>
      </c>
      <c r="J527" s="16">
        <v>10</v>
      </c>
      <c r="K527" s="16">
        <v>5</v>
      </c>
      <c r="L527" s="16">
        <f>[1]武器表!$I527</f>
        <v>93</v>
      </c>
      <c r="M527" s="28">
        <v>0</v>
      </c>
      <c r="N527" s="28">
        <v>0</v>
      </c>
      <c r="O527" s="28">
        <v>0</v>
      </c>
      <c r="P527" s="28">
        <v>0</v>
      </c>
      <c r="Q527" s="28">
        <v>0</v>
      </c>
      <c r="R527" s="28">
        <v>0</v>
      </c>
      <c r="S527" s="28">
        <v>0</v>
      </c>
      <c r="T527" s="29">
        <v>0</v>
      </c>
      <c r="U527" s="29">
        <v>0</v>
      </c>
      <c r="V527" s="20">
        <v>2.8333333333333335E-2</v>
      </c>
      <c r="W527" s="20">
        <v>0.20133333333333334</v>
      </c>
      <c r="X527" s="28">
        <v>0</v>
      </c>
      <c r="Y527" s="28">
        <v>0</v>
      </c>
      <c r="Z527" s="28">
        <v>0</v>
      </c>
      <c r="AA527" s="28">
        <v>0</v>
      </c>
      <c r="AB527" s="28">
        <v>0</v>
      </c>
      <c r="AC527" s="28">
        <v>0</v>
      </c>
      <c r="AD527" s="29">
        <v>0</v>
      </c>
      <c r="AE527" s="29">
        <v>0</v>
      </c>
      <c r="AF527" s="20">
        <v>0.16106666666666669</v>
      </c>
      <c r="AG527" s="29">
        <v>0</v>
      </c>
      <c r="AH527" s="29">
        <v>0</v>
      </c>
      <c r="BM527" t="s">
        <v>2255</v>
      </c>
    </row>
    <row r="528" spans="2:65" ht="14.25" x14ac:dyDescent="0.2">
      <c r="B528" s="16">
        <v>526</v>
      </c>
      <c r="C528" s="16"/>
      <c r="D528" s="16" t="s">
        <v>747</v>
      </c>
      <c r="E528" s="16" t="str">
        <f t="shared" si="26"/>
        <v>a</v>
      </c>
      <c r="F528" s="16">
        <f t="shared" si="28"/>
        <v>3</v>
      </c>
      <c r="G528" s="19" t="s">
        <v>26</v>
      </c>
      <c r="H528" s="3" t="s">
        <v>43</v>
      </c>
      <c r="I528" s="3">
        <f t="shared" si="27"/>
        <v>17</v>
      </c>
      <c r="J528" s="16">
        <v>10</v>
      </c>
      <c r="K528" s="16">
        <v>6</v>
      </c>
      <c r="L528" s="16">
        <f>[1]武器表!$I528</f>
        <v>111</v>
      </c>
      <c r="M528" s="28">
        <v>0</v>
      </c>
      <c r="N528" s="28">
        <v>0</v>
      </c>
      <c r="O528" s="28">
        <v>0</v>
      </c>
      <c r="P528" s="28">
        <v>0</v>
      </c>
      <c r="Q528" s="16">
        <v>69</v>
      </c>
      <c r="R528" s="28">
        <v>0</v>
      </c>
      <c r="S528" s="28">
        <v>0</v>
      </c>
      <c r="T528" s="29">
        <v>0</v>
      </c>
      <c r="U528" s="29">
        <v>0</v>
      </c>
      <c r="V528" s="20">
        <v>3.5000000000000003E-2</v>
      </c>
      <c r="W528" s="20">
        <v>0.24199999999999999</v>
      </c>
      <c r="X528" s="28">
        <v>0</v>
      </c>
      <c r="Y528" s="28">
        <v>0</v>
      </c>
      <c r="Z528" s="28">
        <v>0</v>
      </c>
      <c r="AA528" s="28">
        <v>0</v>
      </c>
      <c r="AB528" s="28">
        <v>0</v>
      </c>
      <c r="AC528" s="28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BM528" t="s">
        <v>2256</v>
      </c>
    </row>
    <row r="529" spans="2:65" ht="14.25" x14ac:dyDescent="0.2">
      <c r="B529" s="16">
        <v>527</v>
      </c>
      <c r="C529" s="16"/>
      <c r="D529" s="16" t="s">
        <v>492</v>
      </c>
      <c r="E529" s="16" t="str">
        <f t="shared" si="26"/>
        <v>a</v>
      </c>
      <c r="F529" s="16">
        <f t="shared" si="28"/>
        <v>4</v>
      </c>
      <c r="G529" s="19" t="s">
        <v>26</v>
      </c>
      <c r="H529" s="3" t="s">
        <v>43</v>
      </c>
      <c r="I529" s="3">
        <f t="shared" si="27"/>
        <v>17</v>
      </c>
      <c r="J529" s="16">
        <v>10</v>
      </c>
      <c r="K529" s="16">
        <v>7</v>
      </c>
      <c r="L529" s="16">
        <f>[1]武器表!$I529</f>
        <v>130</v>
      </c>
      <c r="M529" s="28">
        <v>0</v>
      </c>
      <c r="N529" s="28">
        <v>0</v>
      </c>
      <c r="O529" s="28">
        <v>0</v>
      </c>
      <c r="P529" s="28">
        <v>0</v>
      </c>
      <c r="Q529" s="28">
        <v>0</v>
      </c>
      <c r="R529" s="28">
        <v>0</v>
      </c>
      <c r="S529" s="28">
        <v>0</v>
      </c>
      <c r="T529" s="29">
        <v>0</v>
      </c>
      <c r="U529" s="29">
        <v>0</v>
      </c>
      <c r="V529" s="20">
        <v>0.04</v>
      </c>
      <c r="W529" s="20">
        <v>0.28266666666666668</v>
      </c>
      <c r="X529" s="28">
        <v>0</v>
      </c>
      <c r="Y529" s="28">
        <v>0</v>
      </c>
      <c r="Z529" s="16">
        <v>17</v>
      </c>
      <c r="AA529" s="28">
        <v>0</v>
      </c>
      <c r="AB529" s="28">
        <v>0</v>
      </c>
      <c r="AC529" s="28">
        <v>0</v>
      </c>
      <c r="AD529" s="20">
        <v>0.22613333333333335</v>
      </c>
      <c r="AE529" s="29">
        <v>0</v>
      </c>
      <c r="AF529" s="29">
        <v>0</v>
      </c>
      <c r="AG529" s="29">
        <v>0</v>
      </c>
      <c r="AH529" s="29">
        <v>0</v>
      </c>
      <c r="BM529" t="s">
        <v>2257</v>
      </c>
    </row>
    <row r="530" spans="2:65" ht="14.25" x14ac:dyDescent="0.2">
      <c r="B530" s="16">
        <v>528</v>
      </c>
      <c r="C530" s="16"/>
      <c r="D530" s="16" t="s">
        <v>494</v>
      </c>
      <c r="E530" s="16" t="str">
        <f t="shared" si="26"/>
        <v>a</v>
      </c>
      <c r="F530" s="16">
        <f t="shared" si="28"/>
        <v>4</v>
      </c>
      <c r="G530" s="19" t="s">
        <v>26</v>
      </c>
      <c r="H530" s="3" t="s">
        <v>43</v>
      </c>
      <c r="I530" s="3">
        <f t="shared" si="27"/>
        <v>17</v>
      </c>
      <c r="J530" s="16">
        <v>10</v>
      </c>
      <c r="K530" s="16">
        <v>8</v>
      </c>
      <c r="L530" s="16">
        <f>[1]武器表!$I530</f>
        <v>148</v>
      </c>
      <c r="M530" s="28">
        <v>0</v>
      </c>
      <c r="N530" s="28">
        <v>0</v>
      </c>
      <c r="O530" s="28">
        <v>0</v>
      </c>
      <c r="P530" s="28">
        <v>0</v>
      </c>
      <c r="Q530" s="28">
        <v>0</v>
      </c>
      <c r="R530" s="28">
        <v>0</v>
      </c>
      <c r="S530" s="28">
        <v>0</v>
      </c>
      <c r="T530" s="29">
        <v>0</v>
      </c>
      <c r="U530" s="29">
        <v>0</v>
      </c>
      <c r="V530" s="20">
        <v>4.6666666666666669E-2</v>
      </c>
      <c r="W530" s="20">
        <v>0.32400000000000001</v>
      </c>
      <c r="X530" s="28">
        <v>0</v>
      </c>
      <c r="Y530" s="28">
        <v>0</v>
      </c>
      <c r="Z530" s="28">
        <v>0</v>
      </c>
      <c r="AA530" s="28">
        <v>0</v>
      </c>
      <c r="AB530" s="28">
        <v>0</v>
      </c>
      <c r="AC530" s="28">
        <v>0</v>
      </c>
      <c r="AD530" s="20">
        <v>0.25920000000000004</v>
      </c>
      <c r="AE530" s="29">
        <v>0</v>
      </c>
      <c r="AF530" s="29">
        <v>0</v>
      </c>
      <c r="AG530" s="29">
        <v>0</v>
      </c>
      <c r="AH530" s="20">
        <v>0.25920000000000004</v>
      </c>
      <c r="BM530" t="s">
        <v>2258</v>
      </c>
    </row>
    <row r="531" spans="2:65" ht="14.25" x14ac:dyDescent="0.2">
      <c r="B531" s="16">
        <v>529</v>
      </c>
      <c r="C531" s="16"/>
      <c r="D531" s="16" t="s">
        <v>748</v>
      </c>
      <c r="E531" s="16" t="str">
        <f t="shared" si="26"/>
        <v>b</v>
      </c>
      <c r="F531" s="16">
        <f t="shared" si="28"/>
        <v>1</v>
      </c>
      <c r="G531" s="19" t="s">
        <v>26</v>
      </c>
      <c r="H531" s="3" t="s">
        <v>43</v>
      </c>
      <c r="I531" s="3">
        <f t="shared" si="27"/>
        <v>17</v>
      </c>
      <c r="J531" s="16">
        <v>10</v>
      </c>
      <c r="K531" s="16">
        <v>1</v>
      </c>
      <c r="L531" s="16">
        <f>[1]武器表!$I531</f>
        <v>20</v>
      </c>
      <c r="M531" s="28">
        <v>0</v>
      </c>
      <c r="N531" s="28">
        <v>0</v>
      </c>
      <c r="O531" s="28">
        <v>0</v>
      </c>
      <c r="P531" s="28">
        <v>0</v>
      </c>
      <c r="Q531" s="28">
        <v>0</v>
      </c>
      <c r="R531" s="28">
        <v>0</v>
      </c>
      <c r="S531" s="28">
        <v>0</v>
      </c>
      <c r="T531" s="29">
        <v>0</v>
      </c>
      <c r="U531" s="29">
        <v>0</v>
      </c>
      <c r="V531" s="29">
        <v>0</v>
      </c>
      <c r="W531" s="29">
        <v>0</v>
      </c>
      <c r="X531" s="28">
        <v>0</v>
      </c>
      <c r="Y531" s="28">
        <v>0</v>
      </c>
      <c r="Z531" s="28">
        <v>0</v>
      </c>
      <c r="AA531" s="28">
        <v>0</v>
      </c>
      <c r="AB531" s="28">
        <v>0</v>
      </c>
      <c r="AC531" s="28">
        <v>0</v>
      </c>
      <c r="AD531" s="29">
        <v>0</v>
      </c>
      <c r="AE531" s="29">
        <v>0</v>
      </c>
      <c r="AF531" s="20">
        <v>6.4000000000000001E-2</v>
      </c>
      <c r="AG531" s="29">
        <v>0</v>
      </c>
      <c r="AH531" s="29">
        <v>0</v>
      </c>
      <c r="BM531" t="s">
        <v>1801</v>
      </c>
    </row>
    <row r="532" spans="2:65" ht="14.25" x14ac:dyDescent="0.2">
      <c r="B532" s="16">
        <v>530</v>
      </c>
      <c r="C532" s="16"/>
      <c r="D532" s="16" t="s">
        <v>225</v>
      </c>
      <c r="E532" s="16" t="str">
        <f t="shared" si="26"/>
        <v>b</v>
      </c>
      <c r="F532" s="16">
        <f t="shared" si="28"/>
        <v>1</v>
      </c>
      <c r="G532" s="19" t="s">
        <v>26</v>
      </c>
      <c r="H532" s="3" t="s">
        <v>43</v>
      </c>
      <c r="I532" s="3">
        <f t="shared" si="27"/>
        <v>17</v>
      </c>
      <c r="J532" s="16">
        <v>10</v>
      </c>
      <c r="K532" s="16">
        <v>2</v>
      </c>
      <c r="L532" s="16">
        <f>[1]武器表!$I532</f>
        <v>40</v>
      </c>
      <c r="M532" s="28">
        <v>0</v>
      </c>
      <c r="N532" s="28">
        <v>0</v>
      </c>
      <c r="O532" s="28">
        <v>0</v>
      </c>
      <c r="P532" s="28">
        <v>0</v>
      </c>
      <c r="Q532" s="28">
        <v>0</v>
      </c>
      <c r="R532" s="28">
        <v>0</v>
      </c>
      <c r="S532" s="28">
        <v>0</v>
      </c>
      <c r="T532" s="29">
        <v>0</v>
      </c>
      <c r="U532" s="29">
        <v>0</v>
      </c>
      <c r="V532" s="29">
        <v>0</v>
      </c>
      <c r="W532" s="29">
        <v>0</v>
      </c>
      <c r="X532" s="28">
        <v>0</v>
      </c>
      <c r="Y532" s="28">
        <v>0</v>
      </c>
      <c r="Z532" s="28">
        <v>0</v>
      </c>
      <c r="AA532" s="28">
        <v>0</v>
      </c>
      <c r="AB532" s="28">
        <v>0</v>
      </c>
      <c r="AC532" s="28">
        <v>0</v>
      </c>
      <c r="AD532" s="29">
        <v>0</v>
      </c>
      <c r="AE532" s="20">
        <v>6.4000000000000001E-2</v>
      </c>
      <c r="AF532" s="29">
        <v>0</v>
      </c>
      <c r="AG532" s="29">
        <v>0</v>
      </c>
      <c r="AH532" s="29">
        <v>0</v>
      </c>
      <c r="BM532" t="s">
        <v>2259</v>
      </c>
    </row>
    <row r="533" spans="2:65" ht="14.25" x14ac:dyDescent="0.2">
      <c r="B533" s="16">
        <v>531</v>
      </c>
      <c r="C533" s="16"/>
      <c r="D533" s="16" t="s">
        <v>749</v>
      </c>
      <c r="E533" s="16" t="str">
        <f t="shared" si="26"/>
        <v>b</v>
      </c>
      <c r="F533" s="16">
        <f t="shared" si="28"/>
        <v>1</v>
      </c>
      <c r="G533" s="19" t="s">
        <v>26</v>
      </c>
      <c r="H533" s="3" t="s">
        <v>43</v>
      </c>
      <c r="I533" s="3">
        <f t="shared" si="27"/>
        <v>17</v>
      </c>
      <c r="J533" s="16">
        <v>10</v>
      </c>
      <c r="K533" s="16">
        <v>3</v>
      </c>
      <c r="L533" s="16">
        <f>[1]武器表!$I533</f>
        <v>60</v>
      </c>
      <c r="M533" s="28">
        <v>0</v>
      </c>
      <c r="N533" s="28">
        <v>0</v>
      </c>
      <c r="O533" s="28">
        <v>0</v>
      </c>
      <c r="P533" s="28">
        <v>0</v>
      </c>
      <c r="Q533" s="28">
        <v>0</v>
      </c>
      <c r="R533" s="28">
        <v>0</v>
      </c>
      <c r="S533" s="28">
        <v>0</v>
      </c>
      <c r="T533" s="29">
        <v>0</v>
      </c>
      <c r="U533" s="20">
        <v>1.2500000000000001E-2</v>
      </c>
      <c r="V533" s="29">
        <v>0</v>
      </c>
      <c r="W533" s="29">
        <v>0</v>
      </c>
      <c r="X533" s="28">
        <v>0</v>
      </c>
      <c r="Y533" s="28">
        <v>0</v>
      </c>
      <c r="Z533" s="28">
        <v>0</v>
      </c>
      <c r="AA533" s="28">
        <v>0</v>
      </c>
      <c r="AB533" s="28">
        <v>0</v>
      </c>
      <c r="AC533" s="28">
        <v>0</v>
      </c>
      <c r="AD533" s="29">
        <v>0</v>
      </c>
      <c r="AE533" s="29">
        <v>0</v>
      </c>
      <c r="AF533" s="29">
        <v>0</v>
      </c>
      <c r="AG533" s="29">
        <v>0</v>
      </c>
      <c r="AH533" s="29">
        <v>0</v>
      </c>
      <c r="BM533" t="s">
        <v>2260</v>
      </c>
    </row>
    <row r="534" spans="2:65" ht="14.25" x14ac:dyDescent="0.2">
      <c r="B534" s="16">
        <v>532</v>
      </c>
      <c r="C534" s="16"/>
      <c r="D534" s="16" t="s">
        <v>750</v>
      </c>
      <c r="E534" s="16" t="str">
        <f t="shared" si="26"/>
        <v>b</v>
      </c>
      <c r="F534" s="16">
        <f t="shared" si="28"/>
        <v>1</v>
      </c>
      <c r="G534" s="19" t="s">
        <v>26</v>
      </c>
      <c r="H534" s="3" t="s">
        <v>43</v>
      </c>
      <c r="I534" s="3">
        <f t="shared" si="27"/>
        <v>17</v>
      </c>
      <c r="J534" s="16">
        <v>10</v>
      </c>
      <c r="K534" s="16">
        <v>4</v>
      </c>
      <c r="L534" s="16">
        <f>[1]武器表!$I534</f>
        <v>81</v>
      </c>
      <c r="M534" s="28">
        <v>0</v>
      </c>
      <c r="N534" s="28">
        <v>0</v>
      </c>
      <c r="O534" s="28">
        <v>0</v>
      </c>
      <c r="P534" s="28">
        <v>0</v>
      </c>
      <c r="Q534" s="28">
        <v>0</v>
      </c>
      <c r="R534" s="28">
        <v>0</v>
      </c>
      <c r="S534" s="28">
        <v>0</v>
      </c>
      <c r="T534" s="29">
        <v>0</v>
      </c>
      <c r="U534" s="29">
        <v>0</v>
      </c>
      <c r="V534" s="29">
        <v>0</v>
      </c>
      <c r="W534" s="29">
        <v>0</v>
      </c>
      <c r="X534" s="28">
        <v>0</v>
      </c>
      <c r="Y534" s="28">
        <v>0</v>
      </c>
      <c r="Z534" s="28">
        <v>0</v>
      </c>
      <c r="AA534" s="28">
        <v>0</v>
      </c>
      <c r="AB534" s="28">
        <v>0</v>
      </c>
      <c r="AC534" s="28">
        <v>0</v>
      </c>
      <c r="AD534" s="29">
        <v>0</v>
      </c>
      <c r="AE534" s="29">
        <v>0</v>
      </c>
      <c r="AF534" s="20">
        <v>8.0533333333333346E-2</v>
      </c>
      <c r="AG534" s="29">
        <v>0</v>
      </c>
      <c r="AH534" s="29">
        <v>0</v>
      </c>
      <c r="BM534" t="s">
        <v>2261</v>
      </c>
    </row>
    <row r="535" spans="2:65" ht="14.25" x14ac:dyDescent="0.2">
      <c r="B535" s="16">
        <v>533</v>
      </c>
      <c r="C535" s="16"/>
      <c r="D535" s="16" t="s">
        <v>497</v>
      </c>
      <c r="E535" s="16" t="str">
        <f t="shared" si="26"/>
        <v>b</v>
      </c>
      <c r="F535" s="16">
        <f t="shared" si="28"/>
        <v>2</v>
      </c>
      <c r="G535" s="19" t="s">
        <v>26</v>
      </c>
      <c r="H535" s="3" t="s">
        <v>43</v>
      </c>
      <c r="I535" s="3">
        <f t="shared" si="27"/>
        <v>17</v>
      </c>
      <c r="J535" s="16">
        <v>10</v>
      </c>
      <c r="K535" s="16">
        <v>5</v>
      </c>
      <c r="L535" s="16">
        <f>[1]武器表!$I535</f>
        <v>101</v>
      </c>
      <c r="M535" s="28">
        <v>0</v>
      </c>
      <c r="N535" s="28">
        <v>0</v>
      </c>
      <c r="O535" s="16">
        <v>10</v>
      </c>
      <c r="P535" s="28">
        <v>0</v>
      </c>
      <c r="Q535" s="28">
        <v>0</v>
      </c>
      <c r="R535" s="28">
        <v>0</v>
      </c>
      <c r="S535" s="28">
        <v>0</v>
      </c>
      <c r="T535" s="29">
        <v>0</v>
      </c>
      <c r="U535" s="29">
        <v>0</v>
      </c>
      <c r="V535" s="29">
        <v>0</v>
      </c>
      <c r="W535" s="29">
        <v>0</v>
      </c>
      <c r="X535" s="28">
        <v>0</v>
      </c>
      <c r="Y535" s="28">
        <v>0</v>
      </c>
      <c r="Z535" s="28">
        <v>0</v>
      </c>
      <c r="AA535" s="28">
        <v>0</v>
      </c>
      <c r="AB535" s="28">
        <v>0</v>
      </c>
      <c r="AC535" s="28">
        <v>0</v>
      </c>
      <c r="AD535" s="20">
        <v>0.10026666666666667</v>
      </c>
      <c r="AE535" s="29">
        <v>0</v>
      </c>
      <c r="AF535" s="29">
        <v>0</v>
      </c>
      <c r="AG535" s="29">
        <v>0</v>
      </c>
      <c r="AH535" s="29">
        <v>0</v>
      </c>
      <c r="BM535" t="s">
        <v>2262</v>
      </c>
    </row>
    <row r="536" spans="2:65" ht="14.25" x14ac:dyDescent="0.2">
      <c r="B536" s="16">
        <v>534</v>
      </c>
      <c r="C536" s="16"/>
      <c r="D536" s="16" t="s">
        <v>751</v>
      </c>
      <c r="E536" s="16" t="str">
        <f t="shared" si="26"/>
        <v>b</v>
      </c>
      <c r="F536" s="16">
        <f t="shared" si="28"/>
        <v>2</v>
      </c>
      <c r="G536" s="19" t="s">
        <v>26</v>
      </c>
      <c r="H536" s="3" t="s">
        <v>43</v>
      </c>
      <c r="I536" s="3">
        <f t="shared" si="27"/>
        <v>17</v>
      </c>
      <c r="J536" s="16">
        <v>10</v>
      </c>
      <c r="K536" s="16">
        <v>6</v>
      </c>
      <c r="L536" s="16">
        <f>[1]武器表!$I536</f>
        <v>121</v>
      </c>
      <c r="M536" s="28">
        <v>0</v>
      </c>
      <c r="N536" s="28">
        <v>0</v>
      </c>
      <c r="O536" s="28">
        <v>0</v>
      </c>
      <c r="P536" s="28">
        <v>0</v>
      </c>
      <c r="Q536" s="28">
        <v>0</v>
      </c>
      <c r="R536" s="28">
        <v>0</v>
      </c>
      <c r="S536" s="16">
        <v>9</v>
      </c>
      <c r="T536" s="29">
        <v>0</v>
      </c>
      <c r="U536" s="29">
        <v>0</v>
      </c>
      <c r="V536" s="29">
        <v>0</v>
      </c>
      <c r="W536" s="29">
        <v>0</v>
      </c>
      <c r="X536" s="28">
        <v>0</v>
      </c>
      <c r="Y536" s="28">
        <v>0</v>
      </c>
      <c r="Z536" s="28">
        <v>0</v>
      </c>
      <c r="AA536" s="28">
        <v>0</v>
      </c>
      <c r="AB536" s="28">
        <v>0</v>
      </c>
      <c r="AC536" s="28">
        <v>0</v>
      </c>
      <c r="AD536" s="29">
        <v>0</v>
      </c>
      <c r="AE536" s="29">
        <v>0</v>
      </c>
      <c r="AF536" s="20">
        <v>0.12106666666666666</v>
      </c>
      <c r="AG536" s="29">
        <v>0</v>
      </c>
      <c r="AH536" s="29">
        <v>0</v>
      </c>
      <c r="BM536" t="s">
        <v>2263</v>
      </c>
    </row>
    <row r="537" spans="2:65" ht="14.25" x14ac:dyDescent="0.2">
      <c r="B537" s="16">
        <v>535</v>
      </c>
      <c r="C537" s="16"/>
      <c r="D537" s="16" t="s">
        <v>497</v>
      </c>
      <c r="E537" s="16" t="str">
        <f t="shared" si="26"/>
        <v>b</v>
      </c>
      <c r="F537" s="16">
        <f t="shared" si="28"/>
        <v>2</v>
      </c>
      <c r="G537" s="19" t="s">
        <v>26</v>
      </c>
      <c r="H537" s="3" t="s">
        <v>43</v>
      </c>
      <c r="I537" s="3">
        <f t="shared" si="27"/>
        <v>17</v>
      </c>
      <c r="J537" s="16">
        <v>10</v>
      </c>
      <c r="K537" s="16">
        <v>7</v>
      </c>
      <c r="L537" s="16">
        <f>[1]武器表!$I537</f>
        <v>141</v>
      </c>
      <c r="M537" s="28">
        <v>0</v>
      </c>
      <c r="N537" s="28">
        <v>0</v>
      </c>
      <c r="O537" s="16">
        <v>14</v>
      </c>
      <c r="P537" s="28">
        <v>0</v>
      </c>
      <c r="Q537" s="28">
        <v>0</v>
      </c>
      <c r="R537" s="28">
        <v>0</v>
      </c>
      <c r="S537" s="28">
        <v>0</v>
      </c>
      <c r="T537" s="29">
        <v>0</v>
      </c>
      <c r="U537" s="29">
        <v>0</v>
      </c>
      <c r="V537" s="29">
        <v>0</v>
      </c>
      <c r="W537" s="20">
        <v>0.17600000000000002</v>
      </c>
      <c r="X537" s="28">
        <v>0</v>
      </c>
      <c r="Y537" s="28">
        <v>0</v>
      </c>
      <c r="Z537" s="28">
        <v>0</v>
      </c>
      <c r="AA537" s="28">
        <v>0</v>
      </c>
      <c r="AB537" s="28">
        <v>0</v>
      </c>
      <c r="AC537" s="28">
        <v>0</v>
      </c>
      <c r="AD537" s="29">
        <v>0</v>
      </c>
      <c r="AE537" s="29">
        <v>0</v>
      </c>
      <c r="AF537" s="29">
        <v>0</v>
      </c>
      <c r="AG537" s="29">
        <v>0</v>
      </c>
      <c r="AH537" s="29">
        <v>0</v>
      </c>
      <c r="BM537" t="s">
        <v>2264</v>
      </c>
    </row>
    <row r="538" spans="2:65" ht="14.25" x14ac:dyDescent="0.2">
      <c r="B538" s="16">
        <v>536</v>
      </c>
      <c r="C538" s="16"/>
      <c r="D538" s="16" t="s">
        <v>748</v>
      </c>
      <c r="E538" s="16" t="str">
        <f t="shared" si="26"/>
        <v>b</v>
      </c>
      <c r="F538" s="16">
        <f t="shared" si="28"/>
        <v>2</v>
      </c>
      <c r="G538" s="19" t="s">
        <v>26</v>
      </c>
      <c r="H538" s="3" t="s">
        <v>43</v>
      </c>
      <c r="I538" s="3">
        <f t="shared" si="27"/>
        <v>17</v>
      </c>
      <c r="J538" s="16">
        <v>10</v>
      </c>
      <c r="K538" s="16">
        <v>8</v>
      </c>
      <c r="L538" s="16">
        <f>[1]武器表!$I538</f>
        <v>161</v>
      </c>
      <c r="M538" s="28">
        <v>0</v>
      </c>
      <c r="N538" s="28">
        <v>0</v>
      </c>
      <c r="O538" s="28">
        <v>0</v>
      </c>
      <c r="P538" s="28">
        <v>0</v>
      </c>
      <c r="Q538" s="28">
        <v>0</v>
      </c>
      <c r="R538" s="28">
        <v>0</v>
      </c>
      <c r="S538" s="28">
        <v>0</v>
      </c>
      <c r="T538" s="29">
        <v>0</v>
      </c>
      <c r="U538" s="20">
        <v>3.5000000000000003E-2</v>
      </c>
      <c r="V538" s="29">
        <v>0</v>
      </c>
      <c r="W538" s="29">
        <v>0</v>
      </c>
      <c r="X538" s="28">
        <v>0</v>
      </c>
      <c r="Y538" s="28">
        <v>0</v>
      </c>
      <c r="Z538" s="28">
        <v>0</v>
      </c>
      <c r="AA538" s="28">
        <v>0</v>
      </c>
      <c r="AB538" s="28">
        <v>0</v>
      </c>
      <c r="AC538" s="28">
        <v>0</v>
      </c>
      <c r="AD538" s="29">
        <v>0</v>
      </c>
      <c r="AE538" s="20">
        <v>0.16053333333333333</v>
      </c>
      <c r="AF538" s="29">
        <v>0</v>
      </c>
      <c r="AG538" s="29">
        <v>0</v>
      </c>
      <c r="AH538" s="29">
        <v>0</v>
      </c>
      <c r="BM538" t="s">
        <v>2265</v>
      </c>
    </row>
    <row r="539" spans="2:65" ht="14.25" x14ac:dyDescent="0.2">
      <c r="B539" s="16">
        <v>537</v>
      </c>
      <c r="C539" s="16"/>
      <c r="D539" s="16" t="s">
        <v>752</v>
      </c>
      <c r="E539" s="16" t="str">
        <f t="shared" si="26"/>
        <v>c</v>
      </c>
      <c r="F539" s="16">
        <f t="shared" si="28"/>
        <v>1</v>
      </c>
      <c r="G539" s="19" t="s">
        <v>26</v>
      </c>
      <c r="H539" s="3" t="s">
        <v>43</v>
      </c>
      <c r="I539" s="3">
        <f t="shared" si="27"/>
        <v>17</v>
      </c>
      <c r="J539" s="16">
        <v>10</v>
      </c>
      <c r="K539" s="16">
        <v>1</v>
      </c>
      <c r="L539" s="16">
        <f>[1]武器表!$I539</f>
        <v>23</v>
      </c>
      <c r="M539" s="28">
        <v>0</v>
      </c>
      <c r="N539" s="28">
        <v>0</v>
      </c>
      <c r="O539" s="28">
        <v>0</v>
      </c>
      <c r="P539" s="28">
        <v>0</v>
      </c>
      <c r="Q539" s="28">
        <v>0</v>
      </c>
      <c r="R539" s="28">
        <v>0</v>
      </c>
      <c r="S539" s="28">
        <v>0</v>
      </c>
      <c r="T539" s="29">
        <v>0</v>
      </c>
      <c r="U539" s="29">
        <v>0</v>
      </c>
      <c r="V539" s="29">
        <v>0</v>
      </c>
      <c r="W539" s="20">
        <v>0</v>
      </c>
      <c r="X539" s="28">
        <v>0</v>
      </c>
      <c r="Y539" s="28">
        <v>0</v>
      </c>
      <c r="Z539" s="28">
        <v>0</v>
      </c>
      <c r="AA539" s="28">
        <v>0</v>
      </c>
      <c r="AB539" s="28">
        <v>0</v>
      </c>
      <c r="AC539" s="28">
        <v>0</v>
      </c>
      <c r="AD539" s="29">
        <v>0</v>
      </c>
      <c r="AE539" s="29">
        <v>0</v>
      </c>
      <c r="AF539" s="29">
        <v>0</v>
      </c>
      <c r="AG539" s="29">
        <v>0</v>
      </c>
      <c r="AH539" s="29">
        <v>0</v>
      </c>
      <c r="BM539" t="s">
        <v>1775</v>
      </c>
    </row>
    <row r="540" spans="2:65" ht="14.25" x14ac:dyDescent="0.2">
      <c r="B540" s="16">
        <v>538</v>
      </c>
      <c r="C540" s="16"/>
      <c r="D540" s="16" t="s">
        <v>226</v>
      </c>
      <c r="E540" s="16" t="str">
        <f t="shared" si="26"/>
        <v>c</v>
      </c>
      <c r="F540" s="16">
        <f t="shared" si="28"/>
        <v>1</v>
      </c>
      <c r="G540" s="19" t="s">
        <v>26</v>
      </c>
      <c r="H540" s="3" t="s">
        <v>43</v>
      </c>
      <c r="I540" s="3">
        <f t="shared" si="27"/>
        <v>17</v>
      </c>
      <c r="J540" s="16">
        <v>10</v>
      </c>
      <c r="K540" s="16">
        <v>2</v>
      </c>
      <c r="L540" s="16">
        <f>[1]武器表!$I540</f>
        <v>46</v>
      </c>
      <c r="M540" s="28">
        <v>0</v>
      </c>
      <c r="N540" s="28">
        <v>0</v>
      </c>
      <c r="O540" s="28">
        <v>0</v>
      </c>
      <c r="P540" s="28">
        <v>0</v>
      </c>
      <c r="Q540" s="28">
        <v>0</v>
      </c>
      <c r="R540" s="28">
        <v>0</v>
      </c>
      <c r="S540" s="28">
        <v>0</v>
      </c>
      <c r="T540" s="29">
        <v>0</v>
      </c>
      <c r="U540" s="29">
        <v>0</v>
      </c>
      <c r="V540" s="29">
        <v>0</v>
      </c>
      <c r="W540" s="20">
        <v>0</v>
      </c>
      <c r="X540" s="28">
        <v>0</v>
      </c>
      <c r="Y540" s="28">
        <v>0</v>
      </c>
      <c r="Z540" s="28">
        <v>0</v>
      </c>
      <c r="AA540" s="28">
        <v>0</v>
      </c>
      <c r="AB540" s="28">
        <v>0</v>
      </c>
      <c r="AC540" s="28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BM540" t="s">
        <v>2061</v>
      </c>
    </row>
    <row r="541" spans="2:65" ht="14.25" x14ac:dyDescent="0.2">
      <c r="B541" s="16">
        <v>539</v>
      </c>
      <c r="C541" s="16"/>
      <c r="D541" s="16" t="s">
        <v>753</v>
      </c>
      <c r="E541" s="16" t="str">
        <f t="shared" si="26"/>
        <v>c</v>
      </c>
      <c r="F541" s="16">
        <f t="shared" si="28"/>
        <v>1</v>
      </c>
      <c r="G541" s="19" t="s">
        <v>26</v>
      </c>
      <c r="H541" s="3" t="s">
        <v>43</v>
      </c>
      <c r="I541" s="3">
        <f t="shared" si="27"/>
        <v>17</v>
      </c>
      <c r="J541" s="16">
        <v>10</v>
      </c>
      <c r="K541" s="16">
        <v>3</v>
      </c>
      <c r="L541" s="16">
        <f>[1]武器表!$I541</f>
        <v>69</v>
      </c>
      <c r="M541" s="28">
        <v>0</v>
      </c>
      <c r="N541" s="28">
        <v>0</v>
      </c>
      <c r="O541" s="28">
        <v>0</v>
      </c>
      <c r="P541" s="28">
        <v>0</v>
      </c>
      <c r="Q541" s="28">
        <v>0</v>
      </c>
      <c r="R541" s="28">
        <v>0</v>
      </c>
      <c r="S541" s="28">
        <v>0</v>
      </c>
      <c r="T541" s="29">
        <v>0</v>
      </c>
      <c r="U541" s="29">
        <v>0</v>
      </c>
      <c r="V541" s="29">
        <v>0</v>
      </c>
      <c r="W541" s="20">
        <v>0</v>
      </c>
      <c r="X541" s="28">
        <v>0</v>
      </c>
      <c r="Y541" s="28">
        <v>0</v>
      </c>
      <c r="Z541" s="28">
        <v>0</v>
      </c>
      <c r="AA541" s="28">
        <v>0</v>
      </c>
      <c r="AB541" s="28">
        <v>0</v>
      </c>
      <c r="AC541" s="28">
        <v>0</v>
      </c>
      <c r="AD541" s="29">
        <v>0</v>
      </c>
      <c r="AE541" s="29">
        <v>0</v>
      </c>
      <c r="AF541" s="29">
        <v>0</v>
      </c>
      <c r="AG541" s="29">
        <v>0</v>
      </c>
      <c r="AH541" s="29">
        <v>0</v>
      </c>
      <c r="BM541" t="s">
        <v>2086</v>
      </c>
    </row>
    <row r="542" spans="2:65" ht="14.25" x14ac:dyDescent="0.2">
      <c r="B542" s="16">
        <v>540</v>
      </c>
      <c r="C542" s="16"/>
      <c r="D542" s="16" t="s">
        <v>226</v>
      </c>
      <c r="E542" s="16" t="str">
        <f t="shared" si="26"/>
        <v>c</v>
      </c>
      <c r="F542" s="16">
        <f t="shared" si="28"/>
        <v>1</v>
      </c>
      <c r="G542" s="19" t="s">
        <v>26</v>
      </c>
      <c r="H542" s="3" t="s">
        <v>43</v>
      </c>
      <c r="I542" s="3">
        <f t="shared" si="27"/>
        <v>17</v>
      </c>
      <c r="J542" s="16">
        <v>10</v>
      </c>
      <c r="K542" s="16">
        <v>4</v>
      </c>
      <c r="L542" s="16">
        <f>[1]武器表!$I542</f>
        <v>92</v>
      </c>
      <c r="M542" s="28">
        <v>0</v>
      </c>
      <c r="N542" s="28">
        <v>0</v>
      </c>
      <c r="O542" s="28">
        <v>0</v>
      </c>
      <c r="P542" s="28">
        <v>0</v>
      </c>
      <c r="Q542" s="28">
        <v>0</v>
      </c>
      <c r="R542" s="28">
        <v>0</v>
      </c>
      <c r="S542" s="28">
        <v>0</v>
      </c>
      <c r="T542" s="29">
        <v>0</v>
      </c>
      <c r="U542" s="29">
        <v>0</v>
      </c>
      <c r="V542" s="29">
        <v>0</v>
      </c>
      <c r="W542" s="29">
        <v>0</v>
      </c>
      <c r="X542" s="28">
        <v>0</v>
      </c>
      <c r="Y542" s="28">
        <v>0</v>
      </c>
      <c r="Z542" s="28">
        <v>0</v>
      </c>
      <c r="AA542" s="28">
        <v>0</v>
      </c>
      <c r="AB542" s="28">
        <v>0</v>
      </c>
      <c r="AC542" s="28">
        <v>0</v>
      </c>
      <c r="AD542" s="29">
        <v>0</v>
      </c>
      <c r="AE542" s="29">
        <v>0</v>
      </c>
      <c r="AF542" s="29">
        <v>0</v>
      </c>
      <c r="AG542" s="29">
        <v>0</v>
      </c>
      <c r="AH542" s="20">
        <v>0</v>
      </c>
      <c r="BM542" t="s">
        <v>2266</v>
      </c>
    </row>
    <row r="543" spans="2:65" ht="14.25" x14ac:dyDescent="0.2">
      <c r="B543" s="16">
        <v>541</v>
      </c>
      <c r="C543" s="16"/>
      <c r="D543" s="16" t="s">
        <v>754</v>
      </c>
      <c r="E543" s="16" t="str">
        <f t="shared" si="26"/>
        <v>c</v>
      </c>
      <c r="F543" s="16">
        <f t="shared" si="28"/>
        <v>1</v>
      </c>
      <c r="G543" s="19" t="s">
        <v>26</v>
      </c>
      <c r="H543" s="3" t="s">
        <v>43</v>
      </c>
      <c r="I543" s="3">
        <f t="shared" si="27"/>
        <v>17</v>
      </c>
      <c r="J543" s="16">
        <v>10</v>
      </c>
      <c r="K543" s="16">
        <v>5</v>
      </c>
      <c r="L543" s="16">
        <f>[1]武器表!$I543</f>
        <v>115</v>
      </c>
      <c r="M543" s="28">
        <v>0</v>
      </c>
      <c r="N543" s="28">
        <v>0</v>
      </c>
      <c r="O543" s="28">
        <v>0</v>
      </c>
      <c r="P543" s="28">
        <v>0</v>
      </c>
      <c r="Q543" s="28">
        <v>0</v>
      </c>
      <c r="R543" s="28">
        <v>0</v>
      </c>
      <c r="S543" s="28">
        <v>0</v>
      </c>
      <c r="T543" s="29">
        <v>0</v>
      </c>
      <c r="U543" s="29">
        <v>0</v>
      </c>
      <c r="V543" s="29">
        <v>0</v>
      </c>
      <c r="W543" s="20">
        <v>0</v>
      </c>
      <c r="X543" s="28">
        <v>0</v>
      </c>
      <c r="Y543" s="28">
        <v>0</v>
      </c>
      <c r="Z543" s="28">
        <v>0</v>
      </c>
      <c r="AA543" s="28">
        <v>0</v>
      </c>
      <c r="AB543" s="28">
        <v>0</v>
      </c>
      <c r="AC543" s="28">
        <v>0</v>
      </c>
      <c r="AD543" s="29">
        <v>0</v>
      </c>
      <c r="AE543" s="29">
        <v>0</v>
      </c>
      <c r="AF543" s="29">
        <v>0</v>
      </c>
      <c r="AG543" s="29">
        <v>0</v>
      </c>
      <c r="AH543" s="29">
        <v>0</v>
      </c>
      <c r="BM543" t="s">
        <v>1940</v>
      </c>
    </row>
    <row r="544" spans="2:65" ht="14.25" x14ac:dyDescent="0.2">
      <c r="B544" s="16">
        <v>542</v>
      </c>
      <c r="C544" s="16"/>
      <c r="D544" s="16" t="s">
        <v>755</v>
      </c>
      <c r="E544" s="16" t="str">
        <f t="shared" si="26"/>
        <v>c</v>
      </c>
      <c r="F544" s="16">
        <f t="shared" si="28"/>
        <v>1</v>
      </c>
      <c r="G544" s="19" t="s">
        <v>26</v>
      </c>
      <c r="H544" s="3" t="s">
        <v>43</v>
      </c>
      <c r="I544" s="3">
        <f t="shared" si="27"/>
        <v>17</v>
      </c>
      <c r="J544" s="16">
        <v>10</v>
      </c>
      <c r="K544" s="16">
        <v>6</v>
      </c>
      <c r="L544" s="16">
        <f>[1]武器表!$I544</f>
        <v>138</v>
      </c>
      <c r="M544" s="28">
        <v>0</v>
      </c>
      <c r="N544" s="28">
        <v>0</v>
      </c>
      <c r="O544" s="16">
        <v>0</v>
      </c>
      <c r="P544" s="28">
        <v>0</v>
      </c>
      <c r="Q544" s="28">
        <v>0</v>
      </c>
      <c r="R544" s="28">
        <v>0</v>
      </c>
      <c r="S544" s="28">
        <v>0</v>
      </c>
      <c r="T544" s="29">
        <v>0</v>
      </c>
      <c r="U544" s="29">
        <v>0</v>
      </c>
      <c r="V544" s="29">
        <v>0</v>
      </c>
      <c r="W544" s="29">
        <v>0</v>
      </c>
      <c r="X544" s="28">
        <v>0</v>
      </c>
      <c r="Y544" s="28">
        <v>0</v>
      </c>
      <c r="Z544" s="28">
        <v>0</v>
      </c>
      <c r="AA544" s="28">
        <v>0</v>
      </c>
      <c r="AB544" s="28">
        <v>0</v>
      </c>
      <c r="AC544" s="28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BM544" t="s">
        <v>2267</v>
      </c>
    </row>
    <row r="545" spans="2:65" ht="14.25" x14ac:dyDescent="0.2">
      <c r="B545" s="16">
        <v>543</v>
      </c>
      <c r="C545" s="16"/>
      <c r="D545" s="16" t="s">
        <v>756</v>
      </c>
      <c r="E545" s="16" t="str">
        <f t="shared" si="26"/>
        <v>c</v>
      </c>
      <c r="F545" s="16">
        <f t="shared" si="28"/>
        <v>1</v>
      </c>
      <c r="G545" s="19" t="s">
        <v>26</v>
      </c>
      <c r="H545" s="3" t="s">
        <v>43</v>
      </c>
      <c r="I545" s="3">
        <f t="shared" si="27"/>
        <v>17</v>
      </c>
      <c r="J545" s="16">
        <v>10</v>
      </c>
      <c r="K545" s="16">
        <v>7</v>
      </c>
      <c r="L545" s="16">
        <f>[1]武器表!$I545</f>
        <v>161</v>
      </c>
      <c r="M545" s="28">
        <v>0</v>
      </c>
      <c r="N545" s="28">
        <v>0</v>
      </c>
      <c r="O545" s="28">
        <v>0</v>
      </c>
      <c r="P545" s="28">
        <v>0</v>
      </c>
      <c r="Q545" s="28">
        <v>0</v>
      </c>
      <c r="R545" s="16">
        <v>0</v>
      </c>
      <c r="S545" s="28">
        <v>0</v>
      </c>
      <c r="T545" s="29">
        <v>0</v>
      </c>
      <c r="U545" s="29">
        <v>0</v>
      </c>
      <c r="V545" s="29">
        <v>0</v>
      </c>
      <c r="W545" s="29">
        <v>0</v>
      </c>
      <c r="X545" s="28">
        <v>0</v>
      </c>
      <c r="Y545" s="28">
        <v>0</v>
      </c>
      <c r="Z545" s="28">
        <v>0</v>
      </c>
      <c r="AA545" s="28">
        <v>0</v>
      </c>
      <c r="AB545" s="28">
        <v>0</v>
      </c>
      <c r="AC545" s="28">
        <v>0</v>
      </c>
      <c r="AD545" s="29">
        <v>0</v>
      </c>
      <c r="AE545" s="29">
        <v>0</v>
      </c>
      <c r="AF545" s="29">
        <v>0</v>
      </c>
      <c r="AG545" s="29">
        <v>0</v>
      </c>
      <c r="AH545" s="29">
        <v>0</v>
      </c>
      <c r="BM545" t="s">
        <v>2184</v>
      </c>
    </row>
    <row r="546" spans="2:65" ht="14.25" x14ac:dyDescent="0.2">
      <c r="B546" s="16">
        <v>544</v>
      </c>
      <c r="C546" s="16"/>
      <c r="D546" s="16" t="s">
        <v>757</v>
      </c>
      <c r="E546" s="16" t="str">
        <f t="shared" si="26"/>
        <v>c</v>
      </c>
      <c r="F546" s="16">
        <f t="shared" si="28"/>
        <v>1</v>
      </c>
      <c r="G546" s="19" t="s">
        <v>26</v>
      </c>
      <c r="H546" s="3" t="s">
        <v>43</v>
      </c>
      <c r="I546" s="3">
        <f t="shared" si="27"/>
        <v>17</v>
      </c>
      <c r="J546" s="16">
        <v>10</v>
      </c>
      <c r="K546" s="16">
        <v>8</v>
      </c>
      <c r="L546" s="16">
        <f>[1]武器表!$I546</f>
        <v>184</v>
      </c>
      <c r="M546" s="28">
        <v>0</v>
      </c>
      <c r="N546" s="28">
        <v>0</v>
      </c>
      <c r="O546" s="28">
        <v>0</v>
      </c>
      <c r="P546" s="28">
        <v>0</v>
      </c>
      <c r="Q546" s="28">
        <v>0</v>
      </c>
      <c r="R546" s="28">
        <v>0</v>
      </c>
      <c r="S546" s="28">
        <v>0</v>
      </c>
      <c r="T546" s="29">
        <v>0</v>
      </c>
      <c r="U546" s="29">
        <v>0</v>
      </c>
      <c r="V546" s="29">
        <v>0</v>
      </c>
      <c r="W546" s="20">
        <v>0</v>
      </c>
      <c r="X546" s="28">
        <v>0</v>
      </c>
      <c r="Y546" s="28">
        <v>0</v>
      </c>
      <c r="Z546" s="28">
        <v>0</v>
      </c>
      <c r="AA546" s="28">
        <v>0</v>
      </c>
      <c r="AB546" s="28">
        <v>0</v>
      </c>
      <c r="AC546" s="28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BM546" t="s">
        <v>2268</v>
      </c>
    </row>
    <row r="547" spans="2:65" ht="14.25" x14ac:dyDescent="0.2">
      <c r="B547" s="16">
        <v>545</v>
      </c>
      <c r="C547" s="16"/>
      <c r="D547" s="16" t="s">
        <v>758</v>
      </c>
      <c r="E547" s="16" t="str">
        <f t="shared" si="26"/>
        <v>s</v>
      </c>
      <c r="F547" s="16">
        <f t="shared" si="28"/>
        <v>3</v>
      </c>
      <c r="G547" s="19" t="s">
        <v>26</v>
      </c>
      <c r="H547" s="3" t="s">
        <v>44</v>
      </c>
      <c r="I547" s="3">
        <f t="shared" si="27"/>
        <v>18</v>
      </c>
      <c r="J547" s="16">
        <v>10</v>
      </c>
      <c r="K547" s="16">
        <v>1</v>
      </c>
      <c r="L547" s="16">
        <f>[1]武器表!$I547</f>
        <v>20</v>
      </c>
      <c r="M547" s="28">
        <v>0</v>
      </c>
      <c r="N547" s="28">
        <v>0</v>
      </c>
      <c r="O547" s="28">
        <v>0</v>
      </c>
      <c r="P547" s="28">
        <v>0</v>
      </c>
      <c r="Q547" s="16">
        <v>23</v>
      </c>
      <c r="R547" s="28">
        <v>0</v>
      </c>
      <c r="S547" s="28">
        <v>0</v>
      </c>
      <c r="T547" s="29">
        <v>0</v>
      </c>
      <c r="U547" s="29">
        <v>0</v>
      </c>
      <c r="V547" s="29">
        <v>0</v>
      </c>
      <c r="W547" s="29">
        <v>0</v>
      </c>
      <c r="X547" s="28">
        <v>0</v>
      </c>
      <c r="Y547" s="28">
        <v>0</v>
      </c>
      <c r="Z547" s="28">
        <v>0</v>
      </c>
      <c r="AA547" s="28">
        <v>0</v>
      </c>
      <c r="AB547" s="28">
        <v>0</v>
      </c>
      <c r="AC547" s="28">
        <v>0</v>
      </c>
      <c r="AD547" s="20">
        <v>6.4000000000000001E-2</v>
      </c>
      <c r="AE547" s="29">
        <v>0</v>
      </c>
      <c r="AF547" s="20">
        <v>6.4000000000000001E-2</v>
      </c>
      <c r="AG547" s="29">
        <v>0</v>
      </c>
      <c r="AH547" s="29">
        <v>0</v>
      </c>
      <c r="BM547" t="s">
        <v>2269</v>
      </c>
    </row>
    <row r="548" spans="2:65" ht="14.25" x14ac:dyDescent="0.2">
      <c r="B548" s="16">
        <v>546</v>
      </c>
      <c r="C548" s="16"/>
      <c r="D548" s="16" t="s">
        <v>759</v>
      </c>
      <c r="E548" s="16" t="str">
        <f t="shared" ref="E548:E611" si="29">E516</f>
        <v>s</v>
      </c>
      <c r="F548" s="16">
        <f t="shared" si="28"/>
        <v>3</v>
      </c>
      <c r="G548" s="19" t="s">
        <v>26</v>
      </c>
      <c r="H548" s="3" t="s">
        <v>44</v>
      </c>
      <c r="I548" s="3">
        <f t="shared" ref="I548:I611" si="30">I516+1</f>
        <v>18</v>
      </c>
      <c r="J548" s="16">
        <v>10</v>
      </c>
      <c r="K548" s="16">
        <v>2</v>
      </c>
      <c r="L548" s="16">
        <f>[1]武器表!$I548</f>
        <v>40</v>
      </c>
      <c r="M548" s="28">
        <v>0</v>
      </c>
      <c r="N548" s="28">
        <v>0</v>
      </c>
      <c r="O548" s="28">
        <v>0</v>
      </c>
      <c r="P548" s="28">
        <v>0</v>
      </c>
      <c r="Q548" s="28">
        <v>0</v>
      </c>
      <c r="R548" s="28">
        <v>0</v>
      </c>
      <c r="S548" s="28">
        <v>0</v>
      </c>
      <c r="T548" s="29">
        <v>0</v>
      </c>
      <c r="U548" s="29">
        <v>0</v>
      </c>
      <c r="V548" s="29">
        <v>0</v>
      </c>
      <c r="W548" s="20">
        <v>0.11466666666666667</v>
      </c>
      <c r="X548" s="28">
        <v>0</v>
      </c>
      <c r="Y548" s="28">
        <v>0</v>
      </c>
      <c r="Z548" s="28">
        <v>0</v>
      </c>
      <c r="AA548" s="28">
        <v>0</v>
      </c>
      <c r="AB548" s="28">
        <v>0</v>
      </c>
      <c r="AC548" s="28">
        <v>0</v>
      </c>
      <c r="AD548" s="29">
        <v>0</v>
      </c>
      <c r="AE548" s="20">
        <v>9.1733333333333333E-2</v>
      </c>
      <c r="AF548" s="29">
        <v>0</v>
      </c>
      <c r="AG548" s="29">
        <v>0</v>
      </c>
      <c r="AH548" s="20">
        <v>9.1733333333333333E-2</v>
      </c>
      <c r="BM548" t="s">
        <v>2270</v>
      </c>
    </row>
    <row r="549" spans="2:65" ht="14.25" x14ac:dyDescent="0.2">
      <c r="B549" s="16">
        <v>547</v>
      </c>
      <c r="C549" s="16"/>
      <c r="D549" s="16" t="s">
        <v>760</v>
      </c>
      <c r="E549" s="16" t="str">
        <f t="shared" si="29"/>
        <v>s</v>
      </c>
      <c r="F549" s="16">
        <f t="shared" si="28"/>
        <v>4</v>
      </c>
      <c r="G549" s="19" t="s">
        <v>26</v>
      </c>
      <c r="H549" s="3" t="s">
        <v>44</v>
      </c>
      <c r="I549" s="3">
        <f t="shared" si="30"/>
        <v>18</v>
      </c>
      <c r="J549" s="16">
        <v>10</v>
      </c>
      <c r="K549" s="16">
        <v>3</v>
      </c>
      <c r="L549" s="16">
        <f>[1]武器表!$I549</f>
        <v>61</v>
      </c>
      <c r="M549" s="28">
        <v>0</v>
      </c>
      <c r="N549" s="28">
        <v>0</v>
      </c>
      <c r="O549" s="28">
        <v>0</v>
      </c>
      <c r="P549" s="28">
        <v>0</v>
      </c>
      <c r="Q549" s="28">
        <v>0</v>
      </c>
      <c r="R549" s="28">
        <v>0</v>
      </c>
      <c r="S549" s="28">
        <v>0</v>
      </c>
      <c r="T549" s="29">
        <v>0</v>
      </c>
      <c r="U549" s="29">
        <v>0</v>
      </c>
      <c r="V549" s="29">
        <v>0</v>
      </c>
      <c r="W549" s="20">
        <v>0.17399999999999999</v>
      </c>
      <c r="X549" s="28">
        <v>0</v>
      </c>
      <c r="Y549" s="28">
        <v>0</v>
      </c>
      <c r="Z549" s="28">
        <v>0</v>
      </c>
      <c r="AA549" s="28">
        <v>0</v>
      </c>
      <c r="AB549" s="28">
        <v>0</v>
      </c>
      <c r="AC549" s="28">
        <v>0</v>
      </c>
      <c r="AD549" s="29">
        <v>0</v>
      </c>
      <c r="AE549" s="20">
        <v>0.13919999999999999</v>
      </c>
      <c r="AF549" s="20">
        <v>0.13919999999999999</v>
      </c>
      <c r="AG549" s="29">
        <v>0</v>
      </c>
      <c r="AH549" s="20">
        <v>0.13919999999999999</v>
      </c>
      <c r="BM549" t="s">
        <v>2271</v>
      </c>
    </row>
    <row r="550" spans="2:65" ht="14.25" x14ac:dyDescent="0.2">
      <c r="B550" s="16">
        <v>548</v>
      </c>
      <c r="C550" s="16"/>
      <c r="D550" s="16" t="s">
        <v>761</v>
      </c>
      <c r="E550" s="16" t="str">
        <f t="shared" si="29"/>
        <v>s</v>
      </c>
      <c r="F550" s="16">
        <f t="shared" si="28"/>
        <v>4</v>
      </c>
      <c r="G550" s="19" t="s">
        <v>26</v>
      </c>
      <c r="H550" s="3" t="s">
        <v>44</v>
      </c>
      <c r="I550" s="3">
        <f t="shared" si="30"/>
        <v>18</v>
      </c>
      <c r="J550" s="16">
        <v>10</v>
      </c>
      <c r="K550" s="16">
        <v>4</v>
      </c>
      <c r="L550" s="16">
        <f>[1]武器表!$I550</f>
        <v>81</v>
      </c>
      <c r="M550" s="28">
        <v>0</v>
      </c>
      <c r="N550" s="28">
        <v>0</v>
      </c>
      <c r="O550" s="28">
        <v>0</v>
      </c>
      <c r="P550" s="28">
        <v>0</v>
      </c>
      <c r="Q550" s="16">
        <v>92</v>
      </c>
      <c r="R550" s="28">
        <v>0</v>
      </c>
      <c r="S550" s="28">
        <v>0</v>
      </c>
      <c r="T550" s="20">
        <v>7.4999999999999997E-2</v>
      </c>
      <c r="U550" s="29">
        <v>0</v>
      </c>
      <c r="V550" s="29">
        <v>0</v>
      </c>
      <c r="W550" s="20">
        <v>0.23</v>
      </c>
      <c r="X550" s="28">
        <v>0</v>
      </c>
      <c r="Y550" s="28">
        <v>0</v>
      </c>
      <c r="Z550" s="28">
        <v>0</v>
      </c>
      <c r="AA550" s="28">
        <v>0</v>
      </c>
      <c r="AB550" s="28">
        <v>0</v>
      </c>
      <c r="AC550" s="28">
        <v>0</v>
      </c>
      <c r="AD550" s="29">
        <v>0</v>
      </c>
      <c r="AE550" s="20">
        <v>0.18400000000000002</v>
      </c>
      <c r="AF550" s="29">
        <v>0</v>
      </c>
      <c r="AG550" s="29">
        <v>0</v>
      </c>
      <c r="AH550" s="29">
        <v>0</v>
      </c>
      <c r="BM550" t="s">
        <v>2272</v>
      </c>
    </row>
    <row r="551" spans="2:65" ht="14.25" x14ac:dyDescent="0.2">
      <c r="B551" s="16">
        <v>549</v>
      </c>
      <c r="C551" s="16"/>
      <c r="D551" s="16" t="s">
        <v>762</v>
      </c>
      <c r="E551" s="16" t="str">
        <f t="shared" si="29"/>
        <v>s</v>
      </c>
      <c r="F551" s="16">
        <f t="shared" si="28"/>
        <v>5</v>
      </c>
      <c r="G551" s="19" t="s">
        <v>26</v>
      </c>
      <c r="H551" s="3" t="s">
        <v>44</v>
      </c>
      <c r="I551" s="3">
        <f t="shared" si="30"/>
        <v>18</v>
      </c>
      <c r="J551" s="16">
        <v>10</v>
      </c>
      <c r="K551" s="16">
        <v>5</v>
      </c>
      <c r="L551" s="16">
        <f>[1]武器表!$I551</f>
        <v>101</v>
      </c>
      <c r="M551" s="28">
        <v>0</v>
      </c>
      <c r="N551" s="28">
        <v>0</v>
      </c>
      <c r="O551" s="28">
        <v>0</v>
      </c>
      <c r="P551" s="28">
        <v>0</v>
      </c>
      <c r="Q551" s="28">
        <v>0</v>
      </c>
      <c r="R551" s="16">
        <v>33</v>
      </c>
      <c r="S551" s="16">
        <v>19</v>
      </c>
      <c r="T551" s="29">
        <v>0</v>
      </c>
      <c r="U551" s="20">
        <v>8.2500000000000004E-2</v>
      </c>
      <c r="V551" s="29">
        <v>0</v>
      </c>
      <c r="W551" s="29">
        <v>0</v>
      </c>
      <c r="X551" s="28">
        <v>0</v>
      </c>
      <c r="Y551" s="28">
        <v>0</v>
      </c>
      <c r="Z551" s="28">
        <v>0</v>
      </c>
      <c r="AA551" s="28">
        <v>0</v>
      </c>
      <c r="AB551" s="28">
        <v>0</v>
      </c>
      <c r="AC551" s="28">
        <v>0</v>
      </c>
      <c r="AD551" s="20">
        <v>0.23040000000000005</v>
      </c>
      <c r="AE551" s="29">
        <v>0</v>
      </c>
      <c r="AF551" s="29">
        <v>0</v>
      </c>
      <c r="AG551" s="20">
        <v>0.23040000000000005</v>
      </c>
      <c r="AH551" s="29">
        <v>0</v>
      </c>
      <c r="BM551" t="s">
        <v>2273</v>
      </c>
    </row>
    <row r="552" spans="2:65" ht="14.25" x14ac:dyDescent="0.2">
      <c r="B552" s="16">
        <v>550</v>
      </c>
      <c r="C552" s="16"/>
      <c r="D552" s="16" t="s">
        <v>763</v>
      </c>
      <c r="E552" s="16" t="str">
        <f t="shared" si="29"/>
        <v>s</v>
      </c>
      <c r="F552" s="16">
        <f t="shared" si="28"/>
        <v>5</v>
      </c>
      <c r="G552" s="19" t="s">
        <v>26</v>
      </c>
      <c r="H552" s="3" t="s">
        <v>44</v>
      </c>
      <c r="I552" s="3">
        <f t="shared" si="30"/>
        <v>18</v>
      </c>
      <c r="J552" s="16">
        <v>10</v>
      </c>
      <c r="K552" s="16">
        <v>6</v>
      </c>
      <c r="L552" s="16">
        <f>[1]武器表!$I552</f>
        <v>121</v>
      </c>
      <c r="M552" s="28">
        <v>0</v>
      </c>
      <c r="N552" s="28">
        <v>0</v>
      </c>
      <c r="O552" s="28">
        <v>0</v>
      </c>
      <c r="P552" s="28">
        <v>0</v>
      </c>
      <c r="Q552" s="16">
        <v>138</v>
      </c>
      <c r="R552" s="16">
        <v>40</v>
      </c>
      <c r="S552" s="28">
        <v>0</v>
      </c>
      <c r="T552" s="29">
        <v>0</v>
      </c>
      <c r="U552" s="20">
        <v>0.1</v>
      </c>
      <c r="V552" s="29">
        <v>0</v>
      </c>
      <c r="W552" s="20">
        <v>0.34466666666666668</v>
      </c>
      <c r="X552" s="28">
        <v>0</v>
      </c>
      <c r="Y552" s="28">
        <v>0</v>
      </c>
      <c r="Z552" s="28">
        <v>0</v>
      </c>
      <c r="AA552" s="28">
        <v>0</v>
      </c>
      <c r="AB552" s="28">
        <v>0</v>
      </c>
      <c r="AC552" s="28">
        <v>0</v>
      </c>
      <c r="AD552" s="29">
        <v>0</v>
      </c>
      <c r="AE552" s="29">
        <v>0</v>
      </c>
      <c r="AF552" s="29">
        <v>0</v>
      </c>
      <c r="AG552" s="20">
        <v>0.27573333333333333</v>
      </c>
      <c r="AH552" s="29">
        <v>0</v>
      </c>
      <c r="BM552" t="s">
        <v>2274</v>
      </c>
    </row>
    <row r="553" spans="2:65" ht="14.25" x14ac:dyDescent="0.2">
      <c r="B553" s="16">
        <v>551</v>
      </c>
      <c r="C553" s="16"/>
      <c r="D553" s="16" t="s">
        <v>764</v>
      </c>
      <c r="E553" s="16" t="str">
        <f t="shared" si="29"/>
        <v>s</v>
      </c>
      <c r="F553" s="16">
        <f t="shared" si="28"/>
        <v>6</v>
      </c>
      <c r="G553" s="19" t="s">
        <v>26</v>
      </c>
      <c r="H553" s="3" t="s">
        <v>44</v>
      </c>
      <c r="I553" s="3">
        <f t="shared" si="30"/>
        <v>18</v>
      </c>
      <c r="J553" s="16">
        <v>10</v>
      </c>
      <c r="K553" s="16">
        <v>7</v>
      </c>
      <c r="L553" s="16">
        <f>[1]武器表!$I553</f>
        <v>142</v>
      </c>
      <c r="M553" s="28">
        <v>0</v>
      </c>
      <c r="N553" s="28">
        <v>0</v>
      </c>
      <c r="O553" s="28">
        <v>0</v>
      </c>
      <c r="P553" s="28">
        <v>0</v>
      </c>
      <c r="Q553" s="16">
        <v>161</v>
      </c>
      <c r="R553" s="28">
        <v>0</v>
      </c>
      <c r="S553" s="28">
        <v>0</v>
      </c>
      <c r="T553" s="29">
        <v>0</v>
      </c>
      <c r="U553" s="29">
        <v>0</v>
      </c>
      <c r="V553" s="29">
        <v>0</v>
      </c>
      <c r="W553" s="20">
        <v>0.40399999999999997</v>
      </c>
      <c r="X553" s="16">
        <v>27</v>
      </c>
      <c r="Y553" s="28">
        <v>0</v>
      </c>
      <c r="Z553" s="28">
        <v>0</v>
      </c>
      <c r="AA553" s="28">
        <v>0</v>
      </c>
      <c r="AB553" s="16">
        <v>23</v>
      </c>
      <c r="AC553" s="28">
        <v>0</v>
      </c>
      <c r="AD553" s="29">
        <v>0</v>
      </c>
      <c r="AE553" s="20">
        <v>0.32319999999999999</v>
      </c>
      <c r="AF553" s="20">
        <v>0.32319999999999999</v>
      </c>
      <c r="AG553" s="29">
        <v>0</v>
      </c>
      <c r="AH553" s="29">
        <v>0</v>
      </c>
      <c r="BM553" t="s">
        <v>2275</v>
      </c>
    </row>
    <row r="554" spans="2:65" ht="14.25" x14ac:dyDescent="0.2">
      <c r="B554" s="16">
        <v>552</v>
      </c>
      <c r="C554" s="16"/>
      <c r="D554" s="16" t="s">
        <v>765</v>
      </c>
      <c r="E554" s="16" t="str">
        <f t="shared" si="29"/>
        <v>s</v>
      </c>
      <c r="F554" s="16">
        <f t="shared" si="28"/>
        <v>6</v>
      </c>
      <c r="G554" s="19" t="s">
        <v>26</v>
      </c>
      <c r="H554" s="3" t="s">
        <v>44</v>
      </c>
      <c r="I554" s="3">
        <f t="shared" si="30"/>
        <v>18</v>
      </c>
      <c r="J554" s="16">
        <v>10</v>
      </c>
      <c r="K554" s="16">
        <v>8</v>
      </c>
      <c r="L554" s="16">
        <f>[1]武器表!$I554</f>
        <v>162</v>
      </c>
      <c r="M554" s="28">
        <v>0</v>
      </c>
      <c r="N554" s="28">
        <v>0</v>
      </c>
      <c r="O554" s="28">
        <v>0</v>
      </c>
      <c r="P554" s="28">
        <v>0</v>
      </c>
      <c r="Q554" s="16">
        <v>184</v>
      </c>
      <c r="R554" s="28">
        <v>0</v>
      </c>
      <c r="S554" s="16">
        <v>31</v>
      </c>
      <c r="T554" s="20">
        <v>0.155</v>
      </c>
      <c r="U554" s="29">
        <v>0</v>
      </c>
      <c r="V554" s="29">
        <v>0</v>
      </c>
      <c r="W554" s="20">
        <v>0.46133333333333332</v>
      </c>
      <c r="X554" s="28">
        <v>0</v>
      </c>
      <c r="Y554" s="28">
        <v>0</v>
      </c>
      <c r="Z554" s="28">
        <v>0</v>
      </c>
      <c r="AA554" s="28">
        <v>0</v>
      </c>
      <c r="AB554" s="28">
        <v>0</v>
      </c>
      <c r="AC554" s="28">
        <v>0</v>
      </c>
      <c r="AD554" s="20">
        <v>0.36906666666666665</v>
      </c>
      <c r="AE554" s="29">
        <v>0</v>
      </c>
      <c r="AF554" s="29">
        <v>0</v>
      </c>
      <c r="AG554" s="29">
        <v>0</v>
      </c>
      <c r="AH554" s="20">
        <v>0.36906666666666665</v>
      </c>
      <c r="BM554" t="s">
        <v>2276</v>
      </c>
    </row>
    <row r="555" spans="2:65" ht="14.25" x14ac:dyDescent="0.2">
      <c r="B555" s="16">
        <v>553</v>
      </c>
      <c r="C555" s="16"/>
      <c r="D555" s="16" t="s">
        <v>766</v>
      </c>
      <c r="E555" s="16" t="str">
        <f t="shared" si="29"/>
        <v>a</v>
      </c>
      <c r="F555" s="16">
        <f t="shared" si="28"/>
        <v>2</v>
      </c>
      <c r="G555" s="19" t="s">
        <v>26</v>
      </c>
      <c r="H555" s="3" t="s">
        <v>44</v>
      </c>
      <c r="I555" s="3">
        <f t="shared" si="30"/>
        <v>18</v>
      </c>
      <c r="J555" s="16">
        <v>10</v>
      </c>
      <c r="K555" s="16">
        <v>1</v>
      </c>
      <c r="L555" s="16">
        <f>[1]武器表!$I555</f>
        <v>18</v>
      </c>
      <c r="M555" s="28">
        <v>0</v>
      </c>
      <c r="N555" s="28">
        <v>0</v>
      </c>
      <c r="O555" s="28">
        <v>0</v>
      </c>
      <c r="P555" s="28">
        <v>0</v>
      </c>
      <c r="Q555" s="16">
        <v>17</v>
      </c>
      <c r="R555" s="28">
        <v>0</v>
      </c>
      <c r="S555" s="28">
        <v>0</v>
      </c>
      <c r="T555" s="29">
        <v>0</v>
      </c>
      <c r="U555" s="29">
        <v>0</v>
      </c>
      <c r="V555" s="29">
        <v>0</v>
      </c>
      <c r="W555" s="29">
        <v>0</v>
      </c>
      <c r="X555" s="28">
        <v>0</v>
      </c>
      <c r="Y555" s="28">
        <v>0</v>
      </c>
      <c r="Z555" s="28">
        <v>0</v>
      </c>
      <c r="AA555" s="28">
        <v>0</v>
      </c>
      <c r="AB555" s="28">
        <v>0</v>
      </c>
      <c r="AC555" s="28">
        <v>0</v>
      </c>
      <c r="AD555" s="29">
        <v>0</v>
      </c>
      <c r="AE555" s="29">
        <v>0</v>
      </c>
      <c r="AF555" s="20">
        <v>6.4000000000000001E-2</v>
      </c>
      <c r="AG555" s="29">
        <v>0</v>
      </c>
      <c r="AH555" s="29">
        <v>0</v>
      </c>
      <c r="BM555" t="s">
        <v>2277</v>
      </c>
    </row>
    <row r="556" spans="2:65" ht="14.25" x14ac:dyDescent="0.2">
      <c r="B556" s="16">
        <v>554</v>
      </c>
      <c r="C556" s="16"/>
      <c r="D556" s="16" t="s">
        <v>767</v>
      </c>
      <c r="E556" s="16" t="str">
        <f t="shared" si="29"/>
        <v>a</v>
      </c>
      <c r="F556" s="16">
        <f t="shared" si="28"/>
        <v>2</v>
      </c>
      <c r="G556" s="19" t="s">
        <v>26</v>
      </c>
      <c r="H556" s="3" t="s">
        <v>44</v>
      </c>
      <c r="I556" s="3">
        <f t="shared" si="30"/>
        <v>18</v>
      </c>
      <c r="J556" s="16">
        <v>10</v>
      </c>
      <c r="K556" s="16">
        <v>2</v>
      </c>
      <c r="L556" s="16">
        <f>[1]武器表!$I556</f>
        <v>36</v>
      </c>
      <c r="M556" s="28">
        <v>0</v>
      </c>
      <c r="N556" s="28">
        <v>0</v>
      </c>
      <c r="O556" s="28">
        <v>0</v>
      </c>
      <c r="P556" s="28">
        <v>0</v>
      </c>
      <c r="Q556" s="16">
        <v>35</v>
      </c>
      <c r="R556" s="28">
        <v>0</v>
      </c>
      <c r="S556" s="28">
        <v>0</v>
      </c>
      <c r="T556" s="29">
        <v>0</v>
      </c>
      <c r="U556" s="29">
        <v>0</v>
      </c>
      <c r="V556" s="29">
        <v>0</v>
      </c>
      <c r="W556" s="29">
        <v>0</v>
      </c>
      <c r="X556" s="28">
        <v>0</v>
      </c>
      <c r="Y556" s="28">
        <v>0</v>
      </c>
      <c r="Z556" s="28">
        <v>0</v>
      </c>
      <c r="AA556" s="28">
        <v>0</v>
      </c>
      <c r="AB556" s="28">
        <v>0</v>
      </c>
      <c r="AC556" s="28">
        <v>0</v>
      </c>
      <c r="AD556" s="29">
        <v>0</v>
      </c>
      <c r="AE556" s="29">
        <v>0</v>
      </c>
      <c r="AF556" s="20">
        <v>7.2533333333333325E-2</v>
      </c>
      <c r="AG556" s="29">
        <v>0</v>
      </c>
      <c r="AH556" s="29">
        <v>0</v>
      </c>
      <c r="BM556" t="s">
        <v>2278</v>
      </c>
    </row>
    <row r="557" spans="2:65" ht="14.25" x14ac:dyDescent="0.2">
      <c r="B557" s="16">
        <v>555</v>
      </c>
      <c r="C557" s="16"/>
      <c r="D557" s="16" t="s">
        <v>768</v>
      </c>
      <c r="E557" s="16" t="str">
        <f t="shared" si="29"/>
        <v>a</v>
      </c>
      <c r="F557" s="16">
        <f t="shared" si="28"/>
        <v>2</v>
      </c>
      <c r="G557" s="19" t="s">
        <v>26</v>
      </c>
      <c r="H557" s="3" t="s">
        <v>44</v>
      </c>
      <c r="I557" s="3">
        <f t="shared" si="30"/>
        <v>18</v>
      </c>
      <c r="J557" s="16">
        <v>10</v>
      </c>
      <c r="K557" s="16">
        <v>3</v>
      </c>
      <c r="L557" s="16">
        <f>[1]武器表!$I557</f>
        <v>54</v>
      </c>
      <c r="M557" s="28">
        <v>0</v>
      </c>
      <c r="N557" s="28">
        <v>0</v>
      </c>
      <c r="O557" s="28">
        <v>0</v>
      </c>
      <c r="P557" s="28">
        <v>0</v>
      </c>
      <c r="Q557" s="28">
        <v>0</v>
      </c>
      <c r="R557" s="28">
        <v>0</v>
      </c>
      <c r="S557" s="16">
        <v>9</v>
      </c>
      <c r="T557" s="29">
        <v>0</v>
      </c>
      <c r="U557" s="29">
        <v>0</v>
      </c>
      <c r="V557" s="29">
        <v>0</v>
      </c>
      <c r="W557" s="29">
        <v>0</v>
      </c>
      <c r="X557" s="28">
        <v>0</v>
      </c>
      <c r="Y557" s="28">
        <v>0</v>
      </c>
      <c r="Z557" s="28">
        <v>0</v>
      </c>
      <c r="AA557" s="28">
        <v>0</v>
      </c>
      <c r="AB557" s="28">
        <v>0</v>
      </c>
      <c r="AC557" s="28">
        <v>0</v>
      </c>
      <c r="AD557" s="29">
        <v>0</v>
      </c>
      <c r="AE557" s="29">
        <v>0</v>
      </c>
      <c r="AF557" s="20">
        <v>0.10880000000000001</v>
      </c>
      <c r="AG557" s="29">
        <v>0</v>
      </c>
      <c r="AH557" s="29">
        <v>0</v>
      </c>
      <c r="BM557" t="s">
        <v>2279</v>
      </c>
    </row>
    <row r="558" spans="2:65" ht="14.25" x14ac:dyDescent="0.2">
      <c r="B558" s="16">
        <v>556</v>
      </c>
      <c r="C558" s="16"/>
      <c r="D558" s="16" t="s">
        <v>769</v>
      </c>
      <c r="E558" s="16" t="str">
        <f t="shared" si="29"/>
        <v>a</v>
      </c>
      <c r="F558" s="16">
        <f t="shared" si="28"/>
        <v>3</v>
      </c>
      <c r="G558" s="19" t="s">
        <v>26</v>
      </c>
      <c r="H558" s="3" t="s">
        <v>44</v>
      </c>
      <c r="I558" s="3">
        <f t="shared" si="30"/>
        <v>18</v>
      </c>
      <c r="J558" s="16">
        <v>10</v>
      </c>
      <c r="K558" s="16">
        <v>4</v>
      </c>
      <c r="L558" s="16">
        <f>[1]武器表!$I558</f>
        <v>72</v>
      </c>
      <c r="M558" s="28">
        <v>0</v>
      </c>
      <c r="N558" s="28">
        <v>0</v>
      </c>
      <c r="O558" s="28">
        <v>0</v>
      </c>
      <c r="P558" s="28">
        <v>0</v>
      </c>
      <c r="Q558" s="16">
        <v>69</v>
      </c>
      <c r="R558" s="28">
        <v>0</v>
      </c>
      <c r="S558" s="28">
        <v>0</v>
      </c>
      <c r="T558" s="29">
        <v>0</v>
      </c>
      <c r="U558" s="29">
        <v>0</v>
      </c>
      <c r="V558" s="20">
        <v>0.02</v>
      </c>
      <c r="W558" s="20">
        <v>0.18133333333333332</v>
      </c>
      <c r="X558" s="28">
        <v>0</v>
      </c>
      <c r="Y558" s="28">
        <v>0</v>
      </c>
      <c r="Z558" s="28">
        <v>0</v>
      </c>
      <c r="AA558" s="28">
        <v>0</v>
      </c>
      <c r="AB558" s="28">
        <v>0</v>
      </c>
      <c r="AC558" s="28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BM558" t="s">
        <v>2280</v>
      </c>
    </row>
    <row r="559" spans="2:65" ht="14.25" x14ac:dyDescent="0.2">
      <c r="B559" s="16">
        <v>557</v>
      </c>
      <c r="C559" s="16"/>
      <c r="D559" s="16" t="s">
        <v>770</v>
      </c>
      <c r="E559" s="16" t="str">
        <f t="shared" si="29"/>
        <v>a</v>
      </c>
      <c r="F559" s="16">
        <f t="shared" si="28"/>
        <v>3</v>
      </c>
      <c r="G559" s="19" t="s">
        <v>26</v>
      </c>
      <c r="H559" s="3" t="s">
        <v>44</v>
      </c>
      <c r="I559" s="3">
        <f t="shared" si="30"/>
        <v>18</v>
      </c>
      <c r="J559" s="16">
        <v>10</v>
      </c>
      <c r="K559" s="16">
        <v>5</v>
      </c>
      <c r="L559" s="16">
        <f>[1]武器表!$I559</f>
        <v>89</v>
      </c>
      <c r="M559" s="28">
        <v>0</v>
      </c>
      <c r="N559" s="28">
        <v>0</v>
      </c>
      <c r="O559" s="28">
        <v>0</v>
      </c>
      <c r="P559" s="28">
        <v>0</v>
      </c>
      <c r="Q559" s="16">
        <v>86</v>
      </c>
      <c r="R559" s="28">
        <v>0</v>
      </c>
      <c r="S559" s="28">
        <v>0</v>
      </c>
      <c r="T559" s="29">
        <v>0</v>
      </c>
      <c r="U559" s="29">
        <v>0</v>
      </c>
      <c r="V559" s="20">
        <v>2.3333333333333334E-2</v>
      </c>
      <c r="W559" s="20">
        <v>0.22466666666666665</v>
      </c>
      <c r="X559" s="28">
        <v>0</v>
      </c>
      <c r="Y559" s="28">
        <v>0</v>
      </c>
      <c r="Z559" s="28">
        <v>0</v>
      </c>
      <c r="AA559" s="28">
        <v>0</v>
      </c>
      <c r="AB559" s="28">
        <v>0</v>
      </c>
      <c r="AC559" s="28">
        <v>0</v>
      </c>
      <c r="AD559" s="29">
        <v>0</v>
      </c>
      <c r="AE559" s="29">
        <v>0</v>
      </c>
      <c r="AF559" s="29">
        <v>0</v>
      </c>
      <c r="AG559" s="29">
        <v>0</v>
      </c>
      <c r="AH559" s="29">
        <v>0</v>
      </c>
      <c r="BM559" t="s">
        <v>2281</v>
      </c>
    </row>
    <row r="560" spans="2:65" ht="14.25" x14ac:dyDescent="0.2">
      <c r="B560" s="16">
        <v>558</v>
      </c>
      <c r="C560" s="16"/>
      <c r="D560" s="16" t="s">
        <v>771</v>
      </c>
      <c r="E560" s="16" t="str">
        <f t="shared" si="29"/>
        <v>a</v>
      </c>
      <c r="F560" s="16">
        <f t="shared" si="28"/>
        <v>3</v>
      </c>
      <c r="G560" s="19" t="s">
        <v>26</v>
      </c>
      <c r="H560" s="3" t="s">
        <v>44</v>
      </c>
      <c r="I560" s="3">
        <f t="shared" si="30"/>
        <v>18</v>
      </c>
      <c r="J560" s="16">
        <v>10</v>
      </c>
      <c r="K560" s="16">
        <v>6</v>
      </c>
      <c r="L560" s="16">
        <f>[1]武器表!$I560</f>
        <v>107</v>
      </c>
      <c r="M560" s="28">
        <v>0</v>
      </c>
      <c r="N560" s="28">
        <v>0</v>
      </c>
      <c r="O560" s="16">
        <v>28</v>
      </c>
      <c r="P560" s="28">
        <v>0</v>
      </c>
      <c r="Q560" s="16">
        <v>104</v>
      </c>
      <c r="R560" s="28">
        <v>0</v>
      </c>
      <c r="S560" s="16">
        <v>17</v>
      </c>
      <c r="T560" s="29">
        <v>0</v>
      </c>
      <c r="U560" s="29">
        <v>0</v>
      </c>
      <c r="V560" s="29">
        <v>0</v>
      </c>
      <c r="W560" s="29">
        <v>0</v>
      </c>
      <c r="X560" s="28">
        <v>0</v>
      </c>
      <c r="Y560" s="28">
        <v>0</v>
      </c>
      <c r="Z560" s="28">
        <v>0</v>
      </c>
      <c r="AA560" s="28">
        <v>0</v>
      </c>
      <c r="AB560" s="28">
        <v>0</v>
      </c>
      <c r="AC560" s="28">
        <v>0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BM560" t="s">
        <v>2282</v>
      </c>
    </row>
    <row r="561" spans="2:65" ht="14.25" x14ac:dyDescent="0.2">
      <c r="B561" s="16">
        <v>559</v>
      </c>
      <c r="C561" s="16"/>
      <c r="D561" s="16" t="s">
        <v>772</v>
      </c>
      <c r="E561" s="16" t="str">
        <f t="shared" si="29"/>
        <v>a</v>
      </c>
      <c r="F561" s="16">
        <f t="shared" si="28"/>
        <v>4</v>
      </c>
      <c r="G561" s="19" t="s">
        <v>26</v>
      </c>
      <c r="H561" s="3" t="s">
        <v>44</v>
      </c>
      <c r="I561" s="3">
        <f t="shared" si="30"/>
        <v>18</v>
      </c>
      <c r="J561" s="16">
        <v>10</v>
      </c>
      <c r="K561" s="16">
        <v>7</v>
      </c>
      <c r="L561" s="16">
        <f>[1]武器表!$I561</f>
        <v>125</v>
      </c>
      <c r="M561" s="28">
        <v>0</v>
      </c>
      <c r="N561" s="28">
        <v>0</v>
      </c>
      <c r="O561" s="28">
        <v>0</v>
      </c>
      <c r="P561" s="28">
        <v>0</v>
      </c>
      <c r="Q561" s="28">
        <v>0</v>
      </c>
      <c r="R561" s="16">
        <v>35</v>
      </c>
      <c r="S561" s="16">
        <v>20</v>
      </c>
      <c r="T561" s="29">
        <v>0</v>
      </c>
      <c r="U561" s="29">
        <v>0</v>
      </c>
      <c r="V561" s="29">
        <v>0</v>
      </c>
      <c r="W561" s="20">
        <v>0.31466666666666665</v>
      </c>
      <c r="X561" s="16">
        <v>20</v>
      </c>
      <c r="Y561" s="28">
        <v>0</v>
      </c>
      <c r="Z561" s="28">
        <v>0</v>
      </c>
      <c r="AA561" s="28">
        <v>0</v>
      </c>
      <c r="AB561" s="28">
        <v>0</v>
      </c>
      <c r="AC561" s="28">
        <v>0</v>
      </c>
      <c r="AD561" s="29">
        <v>0</v>
      </c>
      <c r="AE561" s="29">
        <v>0</v>
      </c>
      <c r="AF561" s="29">
        <v>0</v>
      </c>
      <c r="AG561" s="29">
        <v>0</v>
      </c>
      <c r="AH561" s="29">
        <v>0</v>
      </c>
      <c r="BM561" t="s">
        <v>2283</v>
      </c>
    </row>
    <row r="562" spans="2:65" ht="14.25" x14ac:dyDescent="0.2">
      <c r="B562" s="16">
        <v>560</v>
      </c>
      <c r="C562" s="16"/>
      <c r="D562" s="16" t="s">
        <v>773</v>
      </c>
      <c r="E562" s="16" t="str">
        <f t="shared" si="29"/>
        <v>a</v>
      </c>
      <c r="F562" s="16">
        <f t="shared" si="28"/>
        <v>4</v>
      </c>
      <c r="G562" s="19" t="s">
        <v>26</v>
      </c>
      <c r="H562" s="3" t="s">
        <v>44</v>
      </c>
      <c r="I562" s="3">
        <f t="shared" si="30"/>
        <v>18</v>
      </c>
      <c r="J562" s="16">
        <v>10</v>
      </c>
      <c r="K562" s="16">
        <v>8</v>
      </c>
      <c r="L562" s="16">
        <f>[1]武器表!$I562</f>
        <v>143</v>
      </c>
      <c r="M562" s="28">
        <v>0</v>
      </c>
      <c r="N562" s="28">
        <v>0</v>
      </c>
      <c r="O562" s="28">
        <v>0</v>
      </c>
      <c r="P562" s="28">
        <v>0</v>
      </c>
      <c r="Q562" s="28">
        <v>0</v>
      </c>
      <c r="R562" s="16">
        <v>40</v>
      </c>
      <c r="S562" s="16">
        <v>23</v>
      </c>
      <c r="T562" s="29">
        <v>0</v>
      </c>
      <c r="U562" s="29">
        <v>0</v>
      </c>
      <c r="V562" s="29">
        <v>0</v>
      </c>
      <c r="W562" s="20">
        <v>0.35933333333333328</v>
      </c>
      <c r="X562" s="28">
        <v>0</v>
      </c>
      <c r="Y562" s="28">
        <v>0</v>
      </c>
      <c r="Z562" s="28">
        <v>0</v>
      </c>
      <c r="AA562" s="28">
        <v>0</v>
      </c>
      <c r="AB562" s="28">
        <v>0</v>
      </c>
      <c r="AC562" s="28">
        <v>0</v>
      </c>
      <c r="AD562" s="29">
        <v>0</v>
      </c>
      <c r="AE562" s="29">
        <v>0</v>
      </c>
      <c r="AF562" s="20">
        <v>0.28746666666666665</v>
      </c>
      <c r="AG562" s="29">
        <v>0</v>
      </c>
      <c r="AH562" s="29">
        <v>0</v>
      </c>
      <c r="BM562" t="s">
        <v>2284</v>
      </c>
    </row>
    <row r="563" spans="2:65" ht="14.25" x14ac:dyDescent="0.2">
      <c r="B563" s="16">
        <v>561</v>
      </c>
      <c r="C563" s="16"/>
      <c r="D563" s="16" t="s">
        <v>774</v>
      </c>
      <c r="E563" s="16" t="str">
        <f t="shared" si="29"/>
        <v>b</v>
      </c>
      <c r="F563" s="16">
        <f t="shared" si="28"/>
        <v>1</v>
      </c>
      <c r="G563" s="19" t="s">
        <v>26</v>
      </c>
      <c r="H563" s="3" t="s">
        <v>44</v>
      </c>
      <c r="I563" s="3">
        <f t="shared" si="30"/>
        <v>18</v>
      </c>
      <c r="J563" s="16">
        <v>10</v>
      </c>
      <c r="K563" s="16">
        <v>1</v>
      </c>
      <c r="L563" s="16">
        <f>[1]武器表!$I563</f>
        <v>19</v>
      </c>
      <c r="M563" s="28">
        <v>0</v>
      </c>
      <c r="N563" s="28">
        <v>0</v>
      </c>
      <c r="O563" s="28">
        <v>0</v>
      </c>
      <c r="P563" s="28">
        <v>0</v>
      </c>
      <c r="Q563" s="16">
        <v>7</v>
      </c>
      <c r="R563" s="28">
        <v>0</v>
      </c>
      <c r="S563" s="28">
        <v>0</v>
      </c>
      <c r="T563" s="29">
        <v>0</v>
      </c>
      <c r="U563" s="29">
        <v>0</v>
      </c>
      <c r="V563" s="29">
        <v>0</v>
      </c>
      <c r="W563" s="29">
        <v>0</v>
      </c>
      <c r="X563" s="28">
        <v>0</v>
      </c>
      <c r="Y563" s="28">
        <v>0</v>
      </c>
      <c r="Z563" s="28">
        <v>0</v>
      </c>
      <c r="AA563" s="28">
        <v>0</v>
      </c>
      <c r="AB563" s="28">
        <v>0</v>
      </c>
      <c r="AC563" s="28">
        <v>0</v>
      </c>
      <c r="AD563" s="29">
        <v>0</v>
      </c>
      <c r="AE563" s="29">
        <v>0</v>
      </c>
      <c r="AF563" s="29">
        <v>0</v>
      </c>
      <c r="AG563" s="29">
        <v>0</v>
      </c>
      <c r="AH563" s="29">
        <v>0</v>
      </c>
      <c r="BM563" t="s">
        <v>2285</v>
      </c>
    </row>
    <row r="564" spans="2:65" ht="14.25" x14ac:dyDescent="0.2">
      <c r="B564" s="16">
        <v>562</v>
      </c>
      <c r="C564" s="16"/>
      <c r="D564" s="16" t="s">
        <v>775</v>
      </c>
      <c r="E564" s="16" t="str">
        <f t="shared" si="29"/>
        <v>b</v>
      </c>
      <c r="F564" s="16">
        <f t="shared" si="28"/>
        <v>1</v>
      </c>
      <c r="G564" s="19" t="s">
        <v>26</v>
      </c>
      <c r="H564" s="3" t="s">
        <v>44</v>
      </c>
      <c r="I564" s="3">
        <f t="shared" si="30"/>
        <v>18</v>
      </c>
      <c r="J564" s="16">
        <v>10</v>
      </c>
      <c r="K564" s="16">
        <v>2</v>
      </c>
      <c r="L564" s="16">
        <f>[1]武器表!$I564</f>
        <v>39</v>
      </c>
      <c r="M564" s="28">
        <v>0</v>
      </c>
      <c r="N564" s="28">
        <v>0</v>
      </c>
      <c r="O564" s="28">
        <v>0</v>
      </c>
      <c r="P564" s="28">
        <v>0</v>
      </c>
      <c r="Q564" s="16">
        <v>14</v>
      </c>
      <c r="R564" s="28">
        <v>0</v>
      </c>
      <c r="S564" s="28">
        <v>0</v>
      </c>
      <c r="T564" s="29">
        <v>0</v>
      </c>
      <c r="U564" s="29">
        <v>0</v>
      </c>
      <c r="V564" s="29">
        <v>0</v>
      </c>
      <c r="W564" s="29">
        <v>0</v>
      </c>
      <c r="X564" s="28">
        <v>0</v>
      </c>
      <c r="Y564" s="28">
        <v>0</v>
      </c>
      <c r="Z564" s="28">
        <v>0</v>
      </c>
      <c r="AA564" s="28">
        <v>0</v>
      </c>
      <c r="AB564" s="28">
        <v>0</v>
      </c>
      <c r="AC564" s="28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BM564" t="s">
        <v>2286</v>
      </c>
    </row>
    <row r="565" spans="2:65" ht="14.25" x14ac:dyDescent="0.2">
      <c r="B565" s="16">
        <v>563</v>
      </c>
      <c r="C565" s="16"/>
      <c r="D565" s="16" t="s">
        <v>776</v>
      </c>
      <c r="E565" s="16" t="str">
        <f t="shared" si="29"/>
        <v>b</v>
      </c>
      <c r="F565" s="16">
        <f t="shared" si="28"/>
        <v>1</v>
      </c>
      <c r="G565" s="19" t="s">
        <v>26</v>
      </c>
      <c r="H565" s="3" t="s">
        <v>44</v>
      </c>
      <c r="I565" s="3">
        <f t="shared" si="30"/>
        <v>18</v>
      </c>
      <c r="J565" s="16">
        <v>10</v>
      </c>
      <c r="K565" s="16">
        <v>3</v>
      </c>
      <c r="L565" s="16">
        <f>[1]武器表!$I565</f>
        <v>58</v>
      </c>
      <c r="M565" s="28">
        <v>0</v>
      </c>
      <c r="N565" s="28">
        <v>0</v>
      </c>
      <c r="O565" s="28">
        <v>0</v>
      </c>
      <c r="P565" s="28">
        <v>0</v>
      </c>
      <c r="Q565" s="28">
        <v>0</v>
      </c>
      <c r="R565" s="28">
        <v>0</v>
      </c>
      <c r="S565" s="28">
        <v>0</v>
      </c>
      <c r="T565" s="29">
        <v>0</v>
      </c>
      <c r="U565" s="29">
        <v>0</v>
      </c>
      <c r="V565" s="29">
        <v>0</v>
      </c>
      <c r="W565" s="20">
        <v>8.0666666666666664E-2</v>
      </c>
      <c r="X565" s="28">
        <v>0</v>
      </c>
      <c r="Y565" s="28">
        <v>0</v>
      </c>
      <c r="Z565" s="28">
        <v>0</v>
      </c>
      <c r="AA565" s="28">
        <v>0</v>
      </c>
      <c r="AB565" s="28">
        <v>0</v>
      </c>
      <c r="AC565" s="28">
        <v>0</v>
      </c>
      <c r="AD565" s="29">
        <v>0</v>
      </c>
      <c r="AE565" s="29">
        <v>0</v>
      </c>
      <c r="AF565" s="29">
        <v>0</v>
      </c>
      <c r="AG565" s="29">
        <v>0</v>
      </c>
      <c r="AH565" s="29">
        <v>0</v>
      </c>
      <c r="BM565" t="s">
        <v>2287</v>
      </c>
    </row>
    <row r="566" spans="2:65" ht="14.25" x14ac:dyDescent="0.2">
      <c r="B566" s="16">
        <v>564</v>
      </c>
      <c r="C566" s="16"/>
      <c r="D566" s="16" t="s">
        <v>777</v>
      </c>
      <c r="E566" s="16" t="str">
        <f t="shared" si="29"/>
        <v>b</v>
      </c>
      <c r="F566" s="16">
        <f t="shared" si="28"/>
        <v>1</v>
      </c>
      <c r="G566" s="19" t="s">
        <v>26</v>
      </c>
      <c r="H566" s="3" t="s">
        <v>44</v>
      </c>
      <c r="I566" s="3">
        <f t="shared" si="30"/>
        <v>18</v>
      </c>
      <c r="J566" s="16">
        <v>10</v>
      </c>
      <c r="K566" s="16">
        <v>4</v>
      </c>
      <c r="L566" s="16">
        <f>[1]武器表!$I566</f>
        <v>78</v>
      </c>
      <c r="M566" s="28">
        <v>0</v>
      </c>
      <c r="N566" s="28">
        <v>0</v>
      </c>
      <c r="O566" s="28">
        <v>0</v>
      </c>
      <c r="P566" s="28">
        <v>0</v>
      </c>
      <c r="Q566" s="28">
        <v>0</v>
      </c>
      <c r="R566" s="28">
        <v>0</v>
      </c>
      <c r="S566" s="28">
        <v>0</v>
      </c>
      <c r="T566" s="29">
        <v>0</v>
      </c>
      <c r="U566" s="29">
        <v>0</v>
      </c>
      <c r="V566" s="29">
        <v>0</v>
      </c>
      <c r="W566" s="20">
        <v>0.10800000000000001</v>
      </c>
      <c r="X566" s="28">
        <v>0</v>
      </c>
      <c r="Y566" s="28">
        <v>0</v>
      </c>
      <c r="Z566" s="28">
        <v>0</v>
      </c>
      <c r="AA566" s="28">
        <v>0</v>
      </c>
      <c r="AB566" s="28">
        <v>0</v>
      </c>
      <c r="AC566" s="28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BM566" t="s">
        <v>2288</v>
      </c>
    </row>
    <row r="567" spans="2:65" ht="14.25" x14ac:dyDescent="0.2">
      <c r="B567" s="16">
        <v>565</v>
      </c>
      <c r="C567" s="16"/>
      <c r="D567" s="16" t="s">
        <v>778</v>
      </c>
      <c r="E567" s="16" t="str">
        <f t="shared" si="29"/>
        <v>b</v>
      </c>
      <c r="F567" s="16">
        <f t="shared" si="28"/>
        <v>2</v>
      </c>
      <c r="G567" s="19" t="s">
        <v>26</v>
      </c>
      <c r="H567" s="3" t="s">
        <v>44</v>
      </c>
      <c r="I567" s="3">
        <f t="shared" si="30"/>
        <v>18</v>
      </c>
      <c r="J567" s="16">
        <v>10</v>
      </c>
      <c r="K567" s="16">
        <v>5</v>
      </c>
      <c r="L567" s="16">
        <f>[1]武器表!$I567</f>
        <v>97</v>
      </c>
      <c r="M567" s="28">
        <v>0</v>
      </c>
      <c r="N567" s="28">
        <v>0</v>
      </c>
      <c r="O567" s="28">
        <v>0</v>
      </c>
      <c r="P567" s="28">
        <v>0</v>
      </c>
      <c r="Q567" s="16">
        <v>36</v>
      </c>
      <c r="R567" s="28">
        <v>0</v>
      </c>
      <c r="S567" s="28">
        <v>0</v>
      </c>
      <c r="T567" s="29">
        <v>0</v>
      </c>
      <c r="U567" s="29">
        <v>0</v>
      </c>
      <c r="V567" s="29">
        <v>0</v>
      </c>
      <c r="W567" s="20">
        <v>0.13333333333333333</v>
      </c>
      <c r="X567" s="28">
        <v>0</v>
      </c>
      <c r="Y567" s="28">
        <v>0</v>
      </c>
      <c r="Z567" s="28">
        <v>0</v>
      </c>
      <c r="AA567" s="28">
        <v>0</v>
      </c>
      <c r="AB567" s="28">
        <v>0</v>
      </c>
      <c r="AC567" s="28">
        <v>0</v>
      </c>
      <c r="AD567" s="29">
        <v>0</v>
      </c>
      <c r="AE567" s="29">
        <v>0</v>
      </c>
      <c r="AF567" s="29">
        <v>0</v>
      </c>
      <c r="AG567" s="29">
        <v>0</v>
      </c>
      <c r="AH567" s="29">
        <v>0</v>
      </c>
      <c r="BM567" t="s">
        <v>2289</v>
      </c>
    </row>
    <row r="568" spans="2:65" ht="14.25" x14ac:dyDescent="0.2">
      <c r="B568" s="16">
        <v>566</v>
      </c>
      <c r="C568" s="16"/>
      <c r="D568" s="16" t="s">
        <v>779</v>
      </c>
      <c r="E568" s="16" t="str">
        <f t="shared" si="29"/>
        <v>b</v>
      </c>
      <c r="F568" s="16">
        <f t="shared" si="28"/>
        <v>2</v>
      </c>
      <c r="G568" s="19" t="s">
        <v>26</v>
      </c>
      <c r="H568" s="3" t="s">
        <v>44</v>
      </c>
      <c r="I568" s="3">
        <f t="shared" si="30"/>
        <v>18</v>
      </c>
      <c r="J568" s="16">
        <v>10</v>
      </c>
      <c r="K568" s="16">
        <v>6</v>
      </c>
      <c r="L568" s="16">
        <f>[1]武器表!$I568</f>
        <v>117</v>
      </c>
      <c r="M568" s="28">
        <v>0</v>
      </c>
      <c r="N568" s="28">
        <v>0</v>
      </c>
      <c r="O568" s="28">
        <v>0</v>
      </c>
      <c r="P568" s="28">
        <v>0</v>
      </c>
      <c r="Q568" s="28">
        <v>0</v>
      </c>
      <c r="R568" s="28">
        <v>0</v>
      </c>
      <c r="S568" s="28">
        <v>0</v>
      </c>
      <c r="T568" s="29">
        <v>0</v>
      </c>
      <c r="U568" s="29">
        <v>0</v>
      </c>
      <c r="V568" s="29">
        <v>0</v>
      </c>
      <c r="W568" s="20">
        <v>0.16</v>
      </c>
      <c r="X568" s="28">
        <v>0</v>
      </c>
      <c r="Y568" s="28">
        <v>0</v>
      </c>
      <c r="Z568" s="28">
        <v>0</v>
      </c>
      <c r="AA568" s="28">
        <v>0</v>
      </c>
      <c r="AB568" s="28">
        <v>0</v>
      </c>
      <c r="AC568" s="28">
        <v>0</v>
      </c>
      <c r="AD568" s="29">
        <v>0</v>
      </c>
      <c r="AE568" s="29">
        <v>0</v>
      </c>
      <c r="AF568" s="29">
        <v>0</v>
      </c>
      <c r="AG568" s="20">
        <v>0.128</v>
      </c>
      <c r="AH568" s="29">
        <v>0</v>
      </c>
      <c r="BM568" t="s">
        <v>2290</v>
      </c>
    </row>
    <row r="569" spans="2:65" ht="14.25" x14ac:dyDescent="0.2">
      <c r="B569" s="16">
        <v>567</v>
      </c>
      <c r="C569" s="16"/>
      <c r="D569" s="16" t="s">
        <v>780</v>
      </c>
      <c r="E569" s="16" t="str">
        <f t="shared" si="29"/>
        <v>b</v>
      </c>
      <c r="F569" s="16">
        <f t="shared" si="28"/>
        <v>2</v>
      </c>
      <c r="G569" s="19" t="s">
        <v>26</v>
      </c>
      <c r="H569" s="3" t="s">
        <v>44</v>
      </c>
      <c r="I569" s="3">
        <f t="shared" si="30"/>
        <v>18</v>
      </c>
      <c r="J569" s="16">
        <v>10</v>
      </c>
      <c r="K569" s="16">
        <v>7</v>
      </c>
      <c r="L569" s="16">
        <f>[1]武器表!$I569</f>
        <v>136</v>
      </c>
      <c r="M569" s="28">
        <v>0</v>
      </c>
      <c r="N569" s="28">
        <v>0</v>
      </c>
      <c r="O569" s="28">
        <v>0</v>
      </c>
      <c r="P569" s="28">
        <v>0</v>
      </c>
      <c r="Q569" s="28">
        <v>0</v>
      </c>
      <c r="R569" s="28">
        <v>0</v>
      </c>
      <c r="S569" s="28">
        <v>0</v>
      </c>
      <c r="T569" s="20">
        <v>0.04</v>
      </c>
      <c r="U569" s="29">
        <v>0</v>
      </c>
      <c r="V569" s="29">
        <v>0</v>
      </c>
      <c r="W569" s="20">
        <v>0.18666666666666668</v>
      </c>
      <c r="X569" s="28">
        <v>0</v>
      </c>
      <c r="Y569" s="28">
        <v>0</v>
      </c>
      <c r="Z569" s="28">
        <v>0</v>
      </c>
      <c r="AA569" s="28">
        <v>0</v>
      </c>
      <c r="AB569" s="28">
        <v>0</v>
      </c>
      <c r="AC569" s="28">
        <v>0</v>
      </c>
      <c r="AD569" s="29">
        <v>0</v>
      </c>
      <c r="AE569" s="29">
        <v>0</v>
      </c>
      <c r="AF569" s="29">
        <v>0</v>
      </c>
      <c r="AG569" s="29">
        <v>0</v>
      </c>
      <c r="AH569" s="29">
        <v>0</v>
      </c>
      <c r="BM569" t="s">
        <v>2291</v>
      </c>
    </row>
    <row r="570" spans="2:65" ht="14.25" x14ac:dyDescent="0.2">
      <c r="B570" s="16">
        <v>568</v>
      </c>
      <c r="C570" s="16"/>
      <c r="D570" s="16" t="s">
        <v>781</v>
      </c>
      <c r="E570" s="16" t="str">
        <f t="shared" si="29"/>
        <v>b</v>
      </c>
      <c r="F570" s="16">
        <f t="shared" si="28"/>
        <v>2</v>
      </c>
      <c r="G570" s="19" t="s">
        <v>26</v>
      </c>
      <c r="H570" s="3" t="s">
        <v>44</v>
      </c>
      <c r="I570" s="3">
        <f t="shared" si="30"/>
        <v>18</v>
      </c>
      <c r="J570" s="16">
        <v>10</v>
      </c>
      <c r="K570" s="16">
        <v>8</v>
      </c>
      <c r="L570" s="16">
        <f>[1]武器表!$I570</f>
        <v>156</v>
      </c>
      <c r="M570" s="28">
        <v>0</v>
      </c>
      <c r="N570" s="28">
        <v>0</v>
      </c>
      <c r="O570" s="28">
        <v>0</v>
      </c>
      <c r="P570" s="28">
        <v>0</v>
      </c>
      <c r="Q570" s="16">
        <v>58</v>
      </c>
      <c r="R570" s="28">
        <v>0</v>
      </c>
      <c r="S570" s="28">
        <v>0</v>
      </c>
      <c r="T570" s="29">
        <v>0</v>
      </c>
      <c r="U570" s="29">
        <v>0</v>
      </c>
      <c r="V570" s="29">
        <v>0</v>
      </c>
      <c r="W570" s="20">
        <v>0.21533333333333335</v>
      </c>
      <c r="X570" s="28">
        <v>0</v>
      </c>
      <c r="Y570" s="28">
        <v>0</v>
      </c>
      <c r="Z570" s="28">
        <v>0</v>
      </c>
      <c r="AA570" s="28">
        <v>0</v>
      </c>
      <c r="AB570" s="28">
        <v>0</v>
      </c>
      <c r="AC570" s="28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BM570" t="s">
        <v>2292</v>
      </c>
    </row>
    <row r="571" spans="2:65" ht="14.25" x14ac:dyDescent="0.2">
      <c r="B571" s="16">
        <v>569</v>
      </c>
      <c r="C571" s="16"/>
      <c r="D571" s="16" t="s">
        <v>248</v>
      </c>
      <c r="E571" s="16" t="str">
        <f t="shared" si="29"/>
        <v>c</v>
      </c>
      <c r="F571" s="16">
        <f t="shared" si="28"/>
        <v>1</v>
      </c>
      <c r="G571" s="19" t="s">
        <v>26</v>
      </c>
      <c r="H571" s="3" t="s">
        <v>44</v>
      </c>
      <c r="I571" s="3">
        <f t="shared" si="30"/>
        <v>18</v>
      </c>
      <c r="J571" s="16">
        <v>10</v>
      </c>
      <c r="K571" s="16">
        <v>1</v>
      </c>
      <c r="L571" s="16">
        <f>[1]武器表!$I571</f>
        <v>22</v>
      </c>
      <c r="M571" s="28">
        <v>0</v>
      </c>
      <c r="N571" s="28">
        <v>0</v>
      </c>
      <c r="O571" s="28">
        <v>0</v>
      </c>
      <c r="P571" s="28">
        <v>0</v>
      </c>
      <c r="Q571" s="28">
        <v>0</v>
      </c>
      <c r="R571" s="28">
        <v>0</v>
      </c>
      <c r="S571" s="28">
        <v>0</v>
      </c>
      <c r="T571" s="29">
        <v>0</v>
      </c>
      <c r="U571" s="29">
        <v>0</v>
      </c>
      <c r="V571" s="29">
        <v>0</v>
      </c>
      <c r="W571" s="20">
        <v>0</v>
      </c>
      <c r="X571" s="28">
        <v>0</v>
      </c>
      <c r="Y571" s="28">
        <v>0</v>
      </c>
      <c r="Z571" s="28">
        <v>0</v>
      </c>
      <c r="AA571" s="28">
        <v>0</v>
      </c>
      <c r="AB571" s="28">
        <v>0</v>
      </c>
      <c r="AC571" s="28">
        <v>0</v>
      </c>
      <c r="AD571" s="29">
        <v>0</v>
      </c>
      <c r="AE571" s="29">
        <v>0</v>
      </c>
      <c r="AF571" s="29">
        <v>0</v>
      </c>
      <c r="AG571" s="29">
        <v>0</v>
      </c>
      <c r="AH571" s="29">
        <v>0</v>
      </c>
      <c r="BM571" t="s">
        <v>1904</v>
      </c>
    </row>
    <row r="572" spans="2:65" ht="14.25" x14ac:dyDescent="0.2">
      <c r="B572" s="16">
        <v>570</v>
      </c>
      <c r="C572" s="16"/>
      <c r="D572" s="16" t="s">
        <v>782</v>
      </c>
      <c r="E572" s="16" t="str">
        <f t="shared" si="29"/>
        <v>c</v>
      </c>
      <c r="F572" s="16">
        <f t="shared" si="28"/>
        <v>1</v>
      </c>
      <c r="G572" s="19" t="s">
        <v>26</v>
      </c>
      <c r="H572" s="3" t="s">
        <v>44</v>
      </c>
      <c r="I572" s="3">
        <f t="shared" si="30"/>
        <v>18</v>
      </c>
      <c r="J572" s="16">
        <v>10</v>
      </c>
      <c r="K572" s="16">
        <v>2</v>
      </c>
      <c r="L572" s="16">
        <f>[1]武器表!$I572</f>
        <v>44</v>
      </c>
      <c r="M572" s="28">
        <v>0</v>
      </c>
      <c r="N572" s="28">
        <v>0</v>
      </c>
      <c r="O572" s="28">
        <v>0</v>
      </c>
      <c r="P572" s="28">
        <v>0</v>
      </c>
      <c r="Q572" s="28">
        <v>0</v>
      </c>
      <c r="R572" s="28">
        <v>0</v>
      </c>
      <c r="S572" s="28">
        <v>0</v>
      </c>
      <c r="T572" s="29">
        <v>0</v>
      </c>
      <c r="U572" s="29">
        <v>0</v>
      </c>
      <c r="V572" s="29">
        <v>0</v>
      </c>
      <c r="W572" s="20">
        <v>0</v>
      </c>
      <c r="X572" s="28">
        <v>0</v>
      </c>
      <c r="Y572" s="28">
        <v>0</v>
      </c>
      <c r="Z572" s="28">
        <v>0</v>
      </c>
      <c r="AA572" s="28">
        <v>0</v>
      </c>
      <c r="AB572" s="28">
        <v>0</v>
      </c>
      <c r="AC572" s="28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BM572" t="s">
        <v>2293</v>
      </c>
    </row>
    <row r="573" spans="2:65" ht="14.25" x14ac:dyDescent="0.2">
      <c r="B573" s="16">
        <v>571</v>
      </c>
      <c r="C573" s="16"/>
      <c r="D573" s="16" t="s">
        <v>783</v>
      </c>
      <c r="E573" s="16" t="str">
        <f t="shared" si="29"/>
        <v>c</v>
      </c>
      <c r="F573" s="16">
        <f t="shared" si="28"/>
        <v>1</v>
      </c>
      <c r="G573" s="19" t="s">
        <v>26</v>
      </c>
      <c r="H573" s="3" t="s">
        <v>44</v>
      </c>
      <c r="I573" s="3">
        <f t="shared" si="30"/>
        <v>18</v>
      </c>
      <c r="J573" s="16">
        <v>10</v>
      </c>
      <c r="K573" s="16">
        <v>3</v>
      </c>
      <c r="L573" s="16">
        <f>[1]武器表!$I573</f>
        <v>66</v>
      </c>
      <c r="M573" s="28">
        <v>0</v>
      </c>
      <c r="N573" s="28">
        <v>0</v>
      </c>
      <c r="O573" s="28">
        <v>0</v>
      </c>
      <c r="P573" s="28">
        <v>0</v>
      </c>
      <c r="Q573" s="16">
        <v>0</v>
      </c>
      <c r="R573" s="28">
        <v>0</v>
      </c>
      <c r="S573" s="28">
        <v>0</v>
      </c>
      <c r="T573" s="29">
        <v>0</v>
      </c>
      <c r="U573" s="29">
        <v>0</v>
      </c>
      <c r="V573" s="29">
        <v>0</v>
      </c>
      <c r="W573" s="29">
        <v>0</v>
      </c>
      <c r="X573" s="28">
        <v>0</v>
      </c>
      <c r="Y573" s="28">
        <v>0</v>
      </c>
      <c r="Z573" s="28">
        <v>0</v>
      </c>
      <c r="AA573" s="28">
        <v>0</v>
      </c>
      <c r="AB573" s="28">
        <v>0</v>
      </c>
      <c r="AC573" s="28">
        <v>0</v>
      </c>
      <c r="AD573" s="29">
        <v>0</v>
      </c>
      <c r="AE573" s="29">
        <v>0</v>
      </c>
      <c r="AF573" s="29">
        <v>0</v>
      </c>
      <c r="AG573" s="29">
        <v>0</v>
      </c>
      <c r="AH573" s="29">
        <v>0</v>
      </c>
      <c r="BM573" t="s">
        <v>1936</v>
      </c>
    </row>
    <row r="574" spans="2:65" ht="14.25" x14ac:dyDescent="0.2">
      <c r="B574" s="16">
        <v>572</v>
      </c>
      <c r="C574" s="16"/>
      <c r="D574" s="16" t="s">
        <v>784</v>
      </c>
      <c r="E574" s="16" t="str">
        <f t="shared" si="29"/>
        <v>c</v>
      </c>
      <c r="F574" s="16">
        <f t="shared" si="28"/>
        <v>1</v>
      </c>
      <c r="G574" s="19" t="s">
        <v>26</v>
      </c>
      <c r="H574" s="3" t="s">
        <v>44</v>
      </c>
      <c r="I574" s="3">
        <f t="shared" si="30"/>
        <v>18</v>
      </c>
      <c r="J574" s="16">
        <v>10</v>
      </c>
      <c r="K574" s="16">
        <v>4</v>
      </c>
      <c r="L574" s="16">
        <f>[1]武器表!$I574</f>
        <v>89</v>
      </c>
      <c r="M574" s="28">
        <v>0</v>
      </c>
      <c r="N574" s="28">
        <v>0</v>
      </c>
      <c r="O574" s="28">
        <v>0</v>
      </c>
      <c r="P574" s="28">
        <v>0</v>
      </c>
      <c r="Q574" s="28">
        <v>0</v>
      </c>
      <c r="R574" s="28">
        <v>0</v>
      </c>
      <c r="S574" s="28">
        <v>0</v>
      </c>
      <c r="T574" s="29">
        <v>0</v>
      </c>
      <c r="U574" s="29">
        <v>0</v>
      </c>
      <c r="V574" s="29">
        <v>0</v>
      </c>
      <c r="W574" s="29">
        <v>0</v>
      </c>
      <c r="X574" s="28">
        <v>0</v>
      </c>
      <c r="Y574" s="28">
        <v>0</v>
      </c>
      <c r="Z574" s="28">
        <v>0</v>
      </c>
      <c r="AA574" s="28">
        <v>0</v>
      </c>
      <c r="AB574" s="28">
        <v>0</v>
      </c>
      <c r="AC574" s="28">
        <v>0</v>
      </c>
      <c r="AD574" s="29">
        <v>0</v>
      </c>
      <c r="AE574" s="29">
        <v>0</v>
      </c>
      <c r="AF574" s="20">
        <v>0</v>
      </c>
      <c r="AG574" s="29">
        <v>0</v>
      </c>
      <c r="AH574" s="29">
        <v>0</v>
      </c>
      <c r="BM574" t="s">
        <v>2294</v>
      </c>
    </row>
    <row r="575" spans="2:65" ht="14.25" x14ac:dyDescent="0.2">
      <c r="B575" s="16">
        <v>573</v>
      </c>
      <c r="C575" s="16"/>
      <c r="D575" s="16" t="s">
        <v>785</v>
      </c>
      <c r="E575" s="16" t="str">
        <f t="shared" si="29"/>
        <v>c</v>
      </c>
      <c r="F575" s="16">
        <f t="shared" si="28"/>
        <v>1</v>
      </c>
      <c r="G575" s="19" t="s">
        <v>26</v>
      </c>
      <c r="H575" s="3" t="s">
        <v>44</v>
      </c>
      <c r="I575" s="3">
        <f t="shared" si="30"/>
        <v>18</v>
      </c>
      <c r="J575" s="16">
        <v>10</v>
      </c>
      <c r="K575" s="16">
        <v>5</v>
      </c>
      <c r="L575" s="16">
        <f>[1]武器表!$I575</f>
        <v>111</v>
      </c>
      <c r="M575" s="28">
        <v>0</v>
      </c>
      <c r="N575" s="28">
        <v>0</v>
      </c>
      <c r="O575" s="28">
        <v>0</v>
      </c>
      <c r="P575" s="28">
        <v>0</v>
      </c>
      <c r="Q575" s="28">
        <v>0</v>
      </c>
      <c r="R575" s="28">
        <v>0</v>
      </c>
      <c r="S575" s="28">
        <v>0</v>
      </c>
      <c r="T575" s="29">
        <v>0</v>
      </c>
      <c r="U575" s="29">
        <v>0</v>
      </c>
      <c r="V575" s="29">
        <v>0</v>
      </c>
      <c r="W575" s="20">
        <v>0</v>
      </c>
      <c r="X575" s="28">
        <v>0</v>
      </c>
      <c r="Y575" s="28">
        <v>0</v>
      </c>
      <c r="Z575" s="28">
        <v>0</v>
      </c>
      <c r="AA575" s="28">
        <v>0</v>
      </c>
      <c r="AB575" s="28">
        <v>0</v>
      </c>
      <c r="AC575" s="28">
        <v>0</v>
      </c>
      <c r="AD575" s="29">
        <v>0</v>
      </c>
      <c r="AE575" s="29">
        <v>0</v>
      </c>
      <c r="AF575" s="29">
        <v>0</v>
      </c>
      <c r="AG575" s="29">
        <v>0</v>
      </c>
      <c r="AH575" s="29">
        <v>0</v>
      </c>
      <c r="BM575" t="s">
        <v>2295</v>
      </c>
    </row>
    <row r="576" spans="2:65" ht="14.25" x14ac:dyDescent="0.2">
      <c r="B576" s="16">
        <v>574</v>
      </c>
      <c r="C576" s="16"/>
      <c r="D576" s="16" t="s">
        <v>786</v>
      </c>
      <c r="E576" s="16" t="str">
        <f t="shared" si="29"/>
        <v>c</v>
      </c>
      <c r="F576" s="16">
        <f t="shared" si="28"/>
        <v>1</v>
      </c>
      <c r="G576" s="19" t="s">
        <v>26</v>
      </c>
      <c r="H576" s="3" t="s">
        <v>44</v>
      </c>
      <c r="I576" s="3">
        <f t="shared" si="30"/>
        <v>18</v>
      </c>
      <c r="J576" s="16">
        <v>10</v>
      </c>
      <c r="K576" s="16">
        <v>6</v>
      </c>
      <c r="L576" s="16">
        <f>[1]武器表!$I576</f>
        <v>133</v>
      </c>
      <c r="M576" s="28">
        <v>0</v>
      </c>
      <c r="N576" s="28">
        <v>0</v>
      </c>
      <c r="O576" s="28">
        <v>0</v>
      </c>
      <c r="P576" s="28">
        <v>0</v>
      </c>
      <c r="Q576" s="28">
        <v>0</v>
      </c>
      <c r="R576" s="28">
        <v>0</v>
      </c>
      <c r="S576" s="28">
        <v>0</v>
      </c>
      <c r="T576" s="29">
        <v>0</v>
      </c>
      <c r="U576" s="29">
        <v>0</v>
      </c>
      <c r="V576" s="29">
        <v>0</v>
      </c>
      <c r="W576" s="20">
        <v>0</v>
      </c>
      <c r="X576" s="28">
        <v>0</v>
      </c>
      <c r="Y576" s="28">
        <v>0</v>
      </c>
      <c r="Z576" s="28">
        <v>0</v>
      </c>
      <c r="AA576" s="28">
        <v>0</v>
      </c>
      <c r="AB576" s="28">
        <v>0</v>
      </c>
      <c r="AC576" s="28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BM576" t="s">
        <v>2296</v>
      </c>
    </row>
    <row r="577" spans="2:65" ht="14.25" x14ac:dyDescent="0.2">
      <c r="B577" s="16">
        <v>575</v>
      </c>
      <c r="C577" s="16"/>
      <c r="D577" s="16" t="s">
        <v>249</v>
      </c>
      <c r="E577" s="16" t="str">
        <f t="shared" si="29"/>
        <v>c</v>
      </c>
      <c r="F577" s="16">
        <f t="shared" si="28"/>
        <v>1</v>
      </c>
      <c r="G577" s="19" t="s">
        <v>26</v>
      </c>
      <c r="H577" s="3" t="s">
        <v>44</v>
      </c>
      <c r="I577" s="3">
        <f t="shared" si="30"/>
        <v>18</v>
      </c>
      <c r="J577" s="16">
        <v>10</v>
      </c>
      <c r="K577" s="16">
        <v>7</v>
      </c>
      <c r="L577" s="16">
        <f>[1]武器表!$I577</f>
        <v>155</v>
      </c>
      <c r="M577" s="28">
        <v>0</v>
      </c>
      <c r="N577" s="28">
        <v>0</v>
      </c>
      <c r="O577" s="28">
        <v>0</v>
      </c>
      <c r="P577" s="28">
        <v>0</v>
      </c>
      <c r="Q577" s="28">
        <v>0</v>
      </c>
      <c r="R577" s="28">
        <v>0</v>
      </c>
      <c r="S577" s="28">
        <v>0</v>
      </c>
      <c r="T577" s="29">
        <v>0</v>
      </c>
      <c r="U577" s="29">
        <v>0</v>
      </c>
      <c r="V577" s="29">
        <v>0</v>
      </c>
      <c r="W577" s="29">
        <v>0</v>
      </c>
      <c r="X577" s="28">
        <v>0</v>
      </c>
      <c r="Y577" s="28">
        <v>0</v>
      </c>
      <c r="Z577" s="28">
        <v>0</v>
      </c>
      <c r="AA577" s="28">
        <v>0</v>
      </c>
      <c r="AB577" s="28">
        <v>0</v>
      </c>
      <c r="AC577" s="16">
        <v>0</v>
      </c>
      <c r="AD577" s="29">
        <v>0</v>
      </c>
      <c r="AE577" s="29">
        <v>0</v>
      </c>
      <c r="AF577" s="29">
        <v>0</v>
      </c>
      <c r="AG577" s="29">
        <v>0</v>
      </c>
      <c r="AH577" s="29">
        <v>0</v>
      </c>
      <c r="BM577" t="s">
        <v>1973</v>
      </c>
    </row>
    <row r="578" spans="2:65" ht="14.25" x14ac:dyDescent="0.2">
      <c r="B578" s="16">
        <v>576</v>
      </c>
      <c r="C578" s="16"/>
      <c r="D578" s="16" t="s">
        <v>787</v>
      </c>
      <c r="E578" s="16" t="str">
        <f t="shared" si="29"/>
        <v>c</v>
      </c>
      <c r="F578" s="16">
        <f t="shared" si="28"/>
        <v>1</v>
      </c>
      <c r="G578" s="19" t="s">
        <v>26</v>
      </c>
      <c r="H578" s="3" t="s">
        <v>44</v>
      </c>
      <c r="I578" s="3">
        <f t="shared" si="30"/>
        <v>18</v>
      </c>
      <c r="J578" s="16">
        <v>10</v>
      </c>
      <c r="K578" s="16">
        <v>8</v>
      </c>
      <c r="L578" s="16">
        <f>[1]武器表!$I578</f>
        <v>177</v>
      </c>
      <c r="M578" s="28">
        <v>0</v>
      </c>
      <c r="N578" s="28">
        <v>0</v>
      </c>
      <c r="O578" s="28">
        <v>0</v>
      </c>
      <c r="P578" s="28">
        <v>0</v>
      </c>
      <c r="Q578" s="28">
        <v>0</v>
      </c>
      <c r="R578" s="28">
        <v>0</v>
      </c>
      <c r="S578" s="28">
        <v>0</v>
      </c>
      <c r="T578" s="29">
        <v>0</v>
      </c>
      <c r="U578" s="29">
        <v>0</v>
      </c>
      <c r="V578" s="29">
        <v>0</v>
      </c>
      <c r="W578" s="29">
        <v>0</v>
      </c>
      <c r="X578" s="28">
        <v>0</v>
      </c>
      <c r="Y578" s="28">
        <v>0</v>
      </c>
      <c r="Z578" s="28">
        <v>0</v>
      </c>
      <c r="AA578" s="28">
        <v>0</v>
      </c>
      <c r="AB578" s="28">
        <v>0</v>
      </c>
      <c r="AC578" s="28">
        <v>0</v>
      </c>
      <c r="AD578" s="29">
        <v>0</v>
      </c>
      <c r="AE578" s="20">
        <v>0</v>
      </c>
      <c r="AF578" s="29">
        <v>0</v>
      </c>
      <c r="AG578" s="29">
        <v>0</v>
      </c>
      <c r="AH578" s="29">
        <v>0</v>
      </c>
      <c r="BM578" t="s">
        <v>2297</v>
      </c>
    </row>
    <row r="579" spans="2:65" ht="14.25" x14ac:dyDescent="0.2">
      <c r="B579" s="16">
        <v>577</v>
      </c>
      <c r="C579" s="16"/>
      <c r="D579" s="16" t="s">
        <v>788</v>
      </c>
      <c r="E579" s="16" t="str">
        <f t="shared" si="29"/>
        <v>s</v>
      </c>
      <c r="F579" s="16">
        <f t="shared" si="28"/>
        <v>3</v>
      </c>
      <c r="G579" s="19" t="s">
        <v>26</v>
      </c>
      <c r="H579" s="3" t="s">
        <v>45</v>
      </c>
      <c r="I579" s="3">
        <f t="shared" si="30"/>
        <v>19</v>
      </c>
      <c r="J579" s="16">
        <v>0</v>
      </c>
      <c r="K579" s="16">
        <v>1</v>
      </c>
      <c r="L579" s="16">
        <f>[1]武器表!$I579</f>
        <v>39</v>
      </c>
      <c r="M579" s="28">
        <v>0</v>
      </c>
      <c r="N579" s="28">
        <v>0</v>
      </c>
      <c r="O579" s="16">
        <v>12</v>
      </c>
      <c r="P579" s="28">
        <v>0</v>
      </c>
      <c r="Q579" s="28">
        <v>0</v>
      </c>
      <c r="R579" s="28">
        <v>0</v>
      </c>
      <c r="S579" s="28">
        <v>0</v>
      </c>
      <c r="T579" s="20">
        <v>2.5000000000000001E-2</v>
      </c>
      <c r="U579" s="20">
        <v>0.02</v>
      </c>
      <c r="V579" s="29">
        <v>0</v>
      </c>
      <c r="W579" s="29">
        <v>0</v>
      </c>
      <c r="X579" s="28">
        <v>0</v>
      </c>
      <c r="Y579" s="28">
        <v>0</v>
      </c>
      <c r="Z579" s="28">
        <v>0</v>
      </c>
      <c r="AA579" s="28">
        <v>0</v>
      </c>
      <c r="AB579" s="28">
        <v>0</v>
      </c>
      <c r="AC579" s="28">
        <v>0</v>
      </c>
      <c r="AD579" s="29">
        <v>0</v>
      </c>
      <c r="AE579" s="29">
        <v>0</v>
      </c>
      <c r="AF579" s="29">
        <v>0</v>
      </c>
      <c r="AG579" s="29">
        <v>0</v>
      </c>
      <c r="AH579" s="29">
        <v>0</v>
      </c>
      <c r="BM579" t="s">
        <v>2298</v>
      </c>
    </row>
    <row r="580" spans="2:65" ht="14.25" x14ac:dyDescent="0.2">
      <c r="B580" s="16">
        <v>578</v>
      </c>
      <c r="C580" s="16"/>
      <c r="D580" s="16" t="s">
        <v>789</v>
      </c>
      <c r="E580" s="16" t="str">
        <f t="shared" si="29"/>
        <v>s</v>
      </c>
      <c r="F580" s="16">
        <f t="shared" ref="F580:F642" si="31">VLOOKUP(E580&amp;K580,AL$27:AM$58,2,FALSE)</f>
        <v>3</v>
      </c>
      <c r="G580" s="19" t="s">
        <v>26</v>
      </c>
      <c r="H580" s="3" t="s">
        <v>45</v>
      </c>
      <c r="I580" s="3">
        <f t="shared" si="30"/>
        <v>19</v>
      </c>
      <c r="J580" s="16">
        <v>0</v>
      </c>
      <c r="K580" s="16">
        <v>2</v>
      </c>
      <c r="L580" s="16">
        <f>[1]武器表!$I580</f>
        <v>79</v>
      </c>
      <c r="M580" s="28">
        <v>0</v>
      </c>
      <c r="N580" s="28">
        <v>0</v>
      </c>
      <c r="O580" s="28">
        <v>0</v>
      </c>
      <c r="P580" s="28">
        <v>0</v>
      </c>
      <c r="Q580" s="28">
        <v>0</v>
      </c>
      <c r="R580" s="28">
        <v>0</v>
      </c>
      <c r="S580" s="28">
        <v>0</v>
      </c>
      <c r="T580" s="20">
        <v>0.05</v>
      </c>
      <c r="U580" s="29">
        <v>0</v>
      </c>
      <c r="V580" s="29">
        <v>0</v>
      </c>
      <c r="W580" s="20">
        <v>0.14533333333333334</v>
      </c>
      <c r="X580" s="28">
        <v>0</v>
      </c>
      <c r="Y580" s="28">
        <v>0</v>
      </c>
      <c r="Z580" s="28">
        <v>0</v>
      </c>
      <c r="AA580" s="28">
        <v>0</v>
      </c>
      <c r="AB580" s="28">
        <v>0</v>
      </c>
      <c r="AC580" s="28">
        <v>0</v>
      </c>
      <c r="AD580" s="20">
        <v>0.11626666666666668</v>
      </c>
      <c r="AE580" s="29">
        <v>0</v>
      </c>
      <c r="AF580" s="29">
        <v>0</v>
      </c>
      <c r="AG580" s="29">
        <v>0</v>
      </c>
      <c r="AH580" s="29">
        <v>0</v>
      </c>
      <c r="BM580" t="s">
        <v>2299</v>
      </c>
    </row>
    <row r="581" spans="2:65" ht="14.25" x14ac:dyDescent="0.2">
      <c r="B581" s="16">
        <v>579</v>
      </c>
      <c r="C581" s="16"/>
      <c r="D581" s="16" t="s">
        <v>790</v>
      </c>
      <c r="E581" s="16" t="str">
        <f t="shared" si="29"/>
        <v>s</v>
      </c>
      <c r="F581" s="16">
        <f t="shared" si="31"/>
        <v>4</v>
      </c>
      <c r="G581" s="19" t="s">
        <v>26</v>
      </c>
      <c r="H581" s="3" t="s">
        <v>45</v>
      </c>
      <c r="I581" s="3">
        <f t="shared" si="30"/>
        <v>19</v>
      </c>
      <c r="J581" s="16">
        <v>0</v>
      </c>
      <c r="K581" s="16">
        <v>3</v>
      </c>
      <c r="L581" s="16">
        <f>[1]武器表!$I581</f>
        <v>118</v>
      </c>
      <c r="M581" s="28">
        <v>0</v>
      </c>
      <c r="N581" s="28">
        <v>0</v>
      </c>
      <c r="O581" s="16">
        <v>36</v>
      </c>
      <c r="P581" s="28">
        <v>0</v>
      </c>
      <c r="Q581" s="28">
        <v>0</v>
      </c>
      <c r="R581" s="28">
        <v>0</v>
      </c>
      <c r="S581" s="16">
        <v>15</v>
      </c>
      <c r="T581" s="29">
        <v>0</v>
      </c>
      <c r="U581" s="20">
        <v>0.06</v>
      </c>
      <c r="V581" s="29">
        <v>0</v>
      </c>
      <c r="W581" s="20">
        <v>0.21866666666666668</v>
      </c>
      <c r="X581" s="28">
        <v>0</v>
      </c>
      <c r="Y581" s="28">
        <v>0</v>
      </c>
      <c r="Z581" s="28">
        <v>0</v>
      </c>
      <c r="AA581" s="28">
        <v>0</v>
      </c>
      <c r="AB581" s="28">
        <v>0</v>
      </c>
      <c r="AC581" s="28">
        <v>0</v>
      </c>
      <c r="AD581" s="29">
        <v>0</v>
      </c>
      <c r="AE581" s="29">
        <v>0</v>
      </c>
      <c r="AF581" s="29">
        <v>0</v>
      </c>
      <c r="AG581" s="29">
        <v>0</v>
      </c>
      <c r="AH581" s="29">
        <v>0</v>
      </c>
      <c r="BM581" t="s">
        <v>2300</v>
      </c>
    </row>
    <row r="582" spans="2:65" ht="14.25" x14ac:dyDescent="0.2">
      <c r="B582" s="16">
        <v>580</v>
      </c>
      <c r="C582" s="16"/>
      <c r="D582" s="16" t="s">
        <v>791</v>
      </c>
      <c r="E582" s="16" t="str">
        <f t="shared" si="29"/>
        <v>s</v>
      </c>
      <c r="F582" s="16">
        <f t="shared" si="31"/>
        <v>4</v>
      </c>
      <c r="G582" s="19" t="s">
        <v>26</v>
      </c>
      <c r="H582" s="3" t="s">
        <v>45</v>
      </c>
      <c r="I582" s="3">
        <f t="shared" si="30"/>
        <v>19</v>
      </c>
      <c r="J582" s="16">
        <v>0</v>
      </c>
      <c r="K582" s="16">
        <v>4</v>
      </c>
      <c r="L582" s="16">
        <f>[1]武器表!$I582</f>
        <v>157</v>
      </c>
      <c r="M582" s="28">
        <v>0</v>
      </c>
      <c r="N582" s="28">
        <v>0</v>
      </c>
      <c r="O582" s="16">
        <v>48</v>
      </c>
      <c r="P582" s="28">
        <v>0</v>
      </c>
      <c r="Q582" s="28">
        <v>0</v>
      </c>
      <c r="R582" s="16">
        <v>32</v>
      </c>
      <c r="S582" s="28">
        <v>0</v>
      </c>
      <c r="T582" s="20">
        <v>9.5000000000000001E-2</v>
      </c>
      <c r="U582" s="29">
        <v>0</v>
      </c>
      <c r="V582" s="20">
        <v>3.1666666666666662E-2</v>
      </c>
      <c r="W582" s="29">
        <v>0</v>
      </c>
      <c r="X582" s="28">
        <v>0</v>
      </c>
      <c r="Y582" s="28">
        <v>0</v>
      </c>
      <c r="Z582" s="28">
        <v>0</v>
      </c>
      <c r="AA582" s="28">
        <v>0</v>
      </c>
      <c r="AB582" s="28">
        <v>0</v>
      </c>
      <c r="AC582" s="28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BM582" t="s">
        <v>2301</v>
      </c>
    </row>
    <row r="583" spans="2:65" ht="14.25" x14ac:dyDescent="0.2">
      <c r="B583" s="16">
        <v>581</v>
      </c>
      <c r="C583" s="16"/>
      <c r="D583" s="16" t="s">
        <v>250</v>
      </c>
      <c r="E583" s="16" t="str">
        <f t="shared" si="29"/>
        <v>s</v>
      </c>
      <c r="F583" s="16">
        <f t="shared" si="31"/>
        <v>5</v>
      </c>
      <c r="G583" s="19" t="s">
        <v>26</v>
      </c>
      <c r="H583" s="3" t="s">
        <v>45</v>
      </c>
      <c r="I583" s="3">
        <f t="shared" si="30"/>
        <v>19</v>
      </c>
      <c r="J583" s="16">
        <v>0</v>
      </c>
      <c r="K583" s="16">
        <v>5</v>
      </c>
      <c r="L583" s="16">
        <f>[1]武器表!$I583</f>
        <v>197</v>
      </c>
      <c r="M583" s="28">
        <v>0</v>
      </c>
      <c r="N583" s="28">
        <v>0</v>
      </c>
      <c r="O583" s="16">
        <v>60</v>
      </c>
      <c r="P583" s="28">
        <v>0</v>
      </c>
      <c r="Q583" s="28">
        <v>0</v>
      </c>
      <c r="R583" s="28">
        <v>0</v>
      </c>
      <c r="S583" s="28">
        <v>0</v>
      </c>
      <c r="T583" s="29">
        <v>0</v>
      </c>
      <c r="U583" s="20">
        <v>0.1</v>
      </c>
      <c r="V583" s="29">
        <v>0</v>
      </c>
      <c r="W583" s="20">
        <v>0.36399999999999999</v>
      </c>
      <c r="X583" s="28">
        <v>0</v>
      </c>
      <c r="Y583" s="28">
        <v>0</v>
      </c>
      <c r="Z583" s="28">
        <v>0</v>
      </c>
      <c r="AA583" s="28">
        <v>0</v>
      </c>
      <c r="AB583" s="28">
        <v>0</v>
      </c>
      <c r="AC583" s="28">
        <v>0</v>
      </c>
      <c r="AD583" s="20">
        <v>0.29120000000000001</v>
      </c>
      <c r="AE583" s="29">
        <v>0</v>
      </c>
      <c r="AF583" s="29">
        <v>0</v>
      </c>
      <c r="AG583" s="29">
        <v>0</v>
      </c>
      <c r="AH583" s="20">
        <v>0.29120000000000001</v>
      </c>
      <c r="BM583" t="s">
        <v>2302</v>
      </c>
    </row>
    <row r="584" spans="2:65" ht="14.25" x14ac:dyDescent="0.2">
      <c r="B584" s="16">
        <v>582</v>
      </c>
      <c r="C584" s="16"/>
      <c r="D584" s="16" t="s">
        <v>792</v>
      </c>
      <c r="E584" s="16" t="str">
        <f t="shared" si="29"/>
        <v>s</v>
      </c>
      <c r="F584" s="16">
        <f t="shared" si="31"/>
        <v>5</v>
      </c>
      <c r="G584" s="19" t="s">
        <v>26</v>
      </c>
      <c r="H584" s="3" t="s">
        <v>45</v>
      </c>
      <c r="I584" s="3">
        <f t="shared" si="30"/>
        <v>19</v>
      </c>
      <c r="J584" s="16">
        <v>0</v>
      </c>
      <c r="K584" s="16">
        <v>6</v>
      </c>
      <c r="L584" s="16">
        <f>[1]武器表!$I584</f>
        <v>236</v>
      </c>
      <c r="M584" s="28">
        <v>0</v>
      </c>
      <c r="N584" s="28">
        <v>0</v>
      </c>
      <c r="O584" s="16">
        <v>73</v>
      </c>
      <c r="P584" s="28">
        <v>0</v>
      </c>
      <c r="Q584" s="28">
        <v>0</v>
      </c>
      <c r="R584" s="16">
        <v>48</v>
      </c>
      <c r="S584" s="28">
        <v>0</v>
      </c>
      <c r="T584" s="29">
        <v>0</v>
      </c>
      <c r="U584" s="29">
        <v>0</v>
      </c>
      <c r="V584" s="29">
        <v>0</v>
      </c>
      <c r="W584" s="20">
        <v>0.43733333333333335</v>
      </c>
      <c r="X584" s="28">
        <v>0</v>
      </c>
      <c r="Y584" s="28">
        <v>0</v>
      </c>
      <c r="Z584" s="28">
        <v>0</v>
      </c>
      <c r="AA584" s="28">
        <v>0</v>
      </c>
      <c r="AB584" s="28">
        <v>0</v>
      </c>
      <c r="AC584" s="28">
        <v>0</v>
      </c>
      <c r="AD584" s="29">
        <v>0</v>
      </c>
      <c r="AE584" s="29">
        <v>0</v>
      </c>
      <c r="AF584" s="20">
        <v>0.34986666666666671</v>
      </c>
      <c r="AG584" s="29">
        <v>0</v>
      </c>
      <c r="AH584" s="20">
        <v>0.34986666666666671</v>
      </c>
      <c r="BM584" t="s">
        <v>2303</v>
      </c>
    </row>
    <row r="585" spans="2:65" ht="14.25" x14ac:dyDescent="0.2">
      <c r="B585" s="16">
        <v>583</v>
      </c>
      <c r="C585" s="16"/>
      <c r="D585" s="16" t="s">
        <v>793</v>
      </c>
      <c r="E585" s="16" t="str">
        <f t="shared" si="29"/>
        <v>s</v>
      </c>
      <c r="F585" s="16">
        <f t="shared" si="31"/>
        <v>6</v>
      </c>
      <c r="G585" s="19" t="s">
        <v>26</v>
      </c>
      <c r="H585" s="3" t="s">
        <v>45</v>
      </c>
      <c r="I585" s="3">
        <f t="shared" si="30"/>
        <v>19</v>
      </c>
      <c r="J585" s="16">
        <v>0</v>
      </c>
      <c r="K585" s="16">
        <v>7</v>
      </c>
      <c r="L585" s="16">
        <f>[1]武器表!$I585</f>
        <v>275</v>
      </c>
      <c r="M585" s="28">
        <v>0</v>
      </c>
      <c r="N585" s="28">
        <v>0</v>
      </c>
      <c r="O585" s="16">
        <v>85</v>
      </c>
      <c r="P585" s="28">
        <v>0</v>
      </c>
      <c r="Q585" s="28">
        <v>0</v>
      </c>
      <c r="R585" s="28">
        <v>0</v>
      </c>
      <c r="S585" s="16">
        <v>34</v>
      </c>
      <c r="T585" s="20">
        <v>0.17</v>
      </c>
      <c r="U585" s="29">
        <v>0</v>
      </c>
      <c r="V585" s="20">
        <v>5.6666666666666671E-2</v>
      </c>
      <c r="W585" s="20">
        <v>0.51066666666666671</v>
      </c>
      <c r="X585" s="28">
        <v>0</v>
      </c>
      <c r="Y585" s="28">
        <v>0</v>
      </c>
      <c r="Z585" s="28">
        <v>0</v>
      </c>
      <c r="AA585" s="28">
        <v>0</v>
      </c>
      <c r="AB585" s="28">
        <v>0</v>
      </c>
      <c r="AC585" s="28">
        <v>0</v>
      </c>
      <c r="AD585" s="29">
        <v>0</v>
      </c>
      <c r="AE585" s="29">
        <v>0</v>
      </c>
      <c r="AF585" s="20">
        <v>0.40853333333333341</v>
      </c>
      <c r="AG585" s="29">
        <v>0</v>
      </c>
      <c r="AH585" s="29">
        <v>0</v>
      </c>
      <c r="BM585" t="s">
        <v>2304</v>
      </c>
    </row>
    <row r="586" spans="2:65" ht="14.25" x14ac:dyDescent="0.2">
      <c r="B586" s="16">
        <v>584</v>
      </c>
      <c r="C586" s="16"/>
      <c r="D586" s="16" t="s">
        <v>794</v>
      </c>
      <c r="E586" s="16" t="str">
        <f t="shared" si="29"/>
        <v>s</v>
      </c>
      <c r="F586" s="16">
        <f t="shared" si="31"/>
        <v>6</v>
      </c>
      <c r="G586" s="19" t="s">
        <v>26</v>
      </c>
      <c r="H586" s="3" t="s">
        <v>45</v>
      </c>
      <c r="I586" s="3">
        <f t="shared" si="30"/>
        <v>19</v>
      </c>
      <c r="J586" s="16">
        <v>0</v>
      </c>
      <c r="K586" s="16">
        <v>8</v>
      </c>
      <c r="L586" s="16">
        <f>[1]武器表!$I586</f>
        <v>314</v>
      </c>
      <c r="M586" s="28">
        <v>0</v>
      </c>
      <c r="N586" s="28">
        <v>0</v>
      </c>
      <c r="O586" s="16">
        <v>97</v>
      </c>
      <c r="P586" s="28">
        <v>0</v>
      </c>
      <c r="Q586" s="16">
        <v>74</v>
      </c>
      <c r="R586" s="28">
        <v>0</v>
      </c>
      <c r="S586" s="16">
        <v>39</v>
      </c>
      <c r="T586" s="29">
        <v>0</v>
      </c>
      <c r="U586" s="29">
        <v>0</v>
      </c>
      <c r="V586" s="20">
        <v>6.5000000000000002E-2</v>
      </c>
      <c r="W586" s="20">
        <v>0.58333333333333337</v>
      </c>
      <c r="X586" s="28">
        <v>0</v>
      </c>
      <c r="Y586" s="28">
        <v>0</v>
      </c>
      <c r="Z586" s="28">
        <v>0</v>
      </c>
      <c r="AA586" s="28">
        <v>0</v>
      </c>
      <c r="AB586" s="28">
        <v>0</v>
      </c>
      <c r="AC586" s="28">
        <v>0</v>
      </c>
      <c r="AD586" s="20">
        <v>0.46666666666666673</v>
      </c>
      <c r="AE586" s="29">
        <v>0</v>
      </c>
      <c r="AF586" s="29">
        <v>0</v>
      </c>
      <c r="AG586" s="29">
        <v>0</v>
      </c>
      <c r="AH586" s="29">
        <v>0</v>
      </c>
      <c r="BM586" t="s">
        <v>2305</v>
      </c>
    </row>
    <row r="587" spans="2:65" ht="14.25" x14ac:dyDescent="0.2">
      <c r="B587" s="16">
        <v>585</v>
      </c>
      <c r="C587" s="16"/>
      <c r="D587" s="16" t="s">
        <v>795</v>
      </c>
      <c r="E587" s="16" t="str">
        <f t="shared" si="29"/>
        <v>a</v>
      </c>
      <c r="F587" s="16">
        <f t="shared" si="31"/>
        <v>2</v>
      </c>
      <c r="G587" s="19" t="s">
        <v>26</v>
      </c>
      <c r="H587" s="3" t="s">
        <v>45</v>
      </c>
      <c r="I587" s="3">
        <f t="shared" si="30"/>
        <v>19</v>
      </c>
      <c r="J587" s="16">
        <v>0</v>
      </c>
      <c r="K587" s="16">
        <v>1</v>
      </c>
      <c r="L587" s="16">
        <f>[1]武器表!$I587</f>
        <v>35</v>
      </c>
      <c r="M587" s="28">
        <v>0</v>
      </c>
      <c r="N587" s="28">
        <v>0</v>
      </c>
      <c r="O587" s="28">
        <v>0</v>
      </c>
      <c r="P587" s="28">
        <v>0</v>
      </c>
      <c r="Q587" s="28">
        <v>0</v>
      </c>
      <c r="R587" s="28">
        <v>0</v>
      </c>
      <c r="S587" s="28">
        <v>0</v>
      </c>
      <c r="T587" s="29">
        <v>0</v>
      </c>
      <c r="U587" s="29">
        <v>0</v>
      </c>
      <c r="V587" s="29">
        <v>0</v>
      </c>
      <c r="W587" s="20">
        <v>0.08</v>
      </c>
      <c r="X587" s="28">
        <v>0</v>
      </c>
      <c r="Y587" s="28">
        <v>0</v>
      </c>
      <c r="Z587" s="28">
        <v>0</v>
      </c>
      <c r="AA587" s="28">
        <v>0</v>
      </c>
      <c r="AB587" s="28">
        <v>0</v>
      </c>
      <c r="AC587" s="16">
        <v>4</v>
      </c>
      <c r="AD587" s="29">
        <v>0</v>
      </c>
      <c r="AE587" s="29">
        <v>0</v>
      </c>
      <c r="AF587" s="29">
        <v>0</v>
      </c>
      <c r="AG587" s="29">
        <v>0</v>
      </c>
      <c r="AH587" s="29">
        <v>0</v>
      </c>
      <c r="BM587" t="s">
        <v>2306</v>
      </c>
    </row>
    <row r="588" spans="2:65" ht="14.25" x14ac:dyDescent="0.2">
      <c r="B588" s="16">
        <v>586</v>
      </c>
      <c r="C588" s="16"/>
      <c r="D588" s="16" t="s">
        <v>796</v>
      </c>
      <c r="E588" s="16" t="str">
        <f t="shared" si="29"/>
        <v>a</v>
      </c>
      <c r="F588" s="16">
        <f t="shared" si="31"/>
        <v>2</v>
      </c>
      <c r="G588" s="19" t="s">
        <v>26</v>
      </c>
      <c r="H588" s="3" t="s">
        <v>45</v>
      </c>
      <c r="I588" s="3">
        <f t="shared" si="30"/>
        <v>19</v>
      </c>
      <c r="J588" s="16">
        <v>0</v>
      </c>
      <c r="K588" s="16">
        <v>2</v>
      </c>
      <c r="L588" s="16">
        <f>[1]武器表!$I588</f>
        <v>70</v>
      </c>
      <c r="M588" s="28">
        <v>0</v>
      </c>
      <c r="N588" s="28">
        <v>0</v>
      </c>
      <c r="O588" s="28">
        <v>0</v>
      </c>
      <c r="P588" s="28">
        <v>0</v>
      </c>
      <c r="Q588" s="28">
        <v>0</v>
      </c>
      <c r="R588" s="28">
        <v>0</v>
      </c>
      <c r="S588" s="28">
        <v>0</v>
      </c>
      <c r="T588" s="29">
        <v>0</v>
      </c>
      <c r="U588" s="29">
        <v>0</v>
      </c>
      <c r="V588" s="29">
        <v>0</v>
      </c>
      <c r="W588" s="29">
        <v>0</v>
      </c>
      <c r="X588" s="28">
        <v>0</v>
      </c>
      <c r="Y588" s="28">
        <v>0</v>
      </c>
      <c r="Z588" s="28">
        <v>0</v>
      </c>
      <c r="AA588" s="16">
        <v>5</v>
      </c>
      <c r="AB588" s="28">
        <v>0</v>
      </c>
      <c r="AC588" s="28">
        <v>0</v>
      </c>
      <c r="AD588" s="29">
        <v>0</v>
      </c>
      <c r="AE588" s="20">
        <v>9.3333333333333324E-2</v>
      </c>
      <c r="AF588" s="29">
        <v>0</v>
      </c>
      <c r="AG588" s="29">
        <v>0</v>
      </c>
      <c r="AH588" s="29">
        <v>0</v>
      </c>
      <c r="BM588" t="s">
        <v>2307</v>
      </c>
    </row>
    <row r="589" spans="2:65" ht="14.25" x14ac:dyDescent="0.2">
      <c r="B589" s="16">
        <v>587</v>
      </c>
      <c r="C589" s="16"/>
      <c r="D589" s="16" t="s">
        <v>797</v>
      </c>
      <c r="E589" s="16" t="str">
        <f t="shared" si="29"/>
        <v>a</v>
      </c>
      <c r="F589" s="16">
        <f t="shared" si="31"/>
        <v>2</v>
      </c>
      <c r="G589" s="19" t="s">
        <v>26</v>
      </c>
      <c r="H589" s="3" t="s">
        <v>45</v>
      </c>
      <c r="I589" s="3">
        <f t="shared" si="30"/>
        <v>19</v>
      </c>
      <c r="J589" s="16">
        <v>0</v>
      </c>
      <c r="K589" s="16">
        <v>3</v>
      </c>
      <c r="L589" s="16">
        <f>[1]武器表!$I589</f>
        <v>104</v>
      </c>
      <c r="M589" s="28">
        <v>0</v>
      </c>
      <c r="N589" s="28">
        <v>0</v>
      </c>
      <c r="O589" s="28">
        <v>0</v>
      </c>
      <c r="P589" s="28">
        <v>0</v>
      </c>
      <c r="Q589" s="28">
        <v>0</v>
      </c>
      <c r="R589" s="16">
        <v>18</v>
      </c>
      <c r="S589" s="28">
        <v>0</v>
      </c>
      <c r="T589" s="29">
        <v>0</v>
      </c>
      <c r="U589" s="29">
        <v>0</v>
      </c>
      <c r="V589" s="29">
        <v>0</v>
      </c>
      <c r="W589" s="29">
        <v>0</v>
      </c>
      <c r="X589" s="28">
        <v>0</v>
      </c>
      <c r="Y589" s="28">
        <v>0</v>
      </c>
      <c r="Z589" s="28">
        <v>0</v>
      </c>
      <c r="AA589" s="28">
        <v>0</v>
      </c>
      <c r="AB589" s="28">
        <v>0</v>
      </c>
      <c r="AC589" s="28">
        <v>0</v>
      </c>
      <c r="AD589" s="29">
        <v>0</v>
      </c>
      <c r="AE589" s="29">
        <v>0</v>
      </c>
      <c r="AF589" s="29">
        <v>0</v>
      </c>
      <c r="AG589" s="20">
        <v>0.13973333333333332</v>
      </c>
      <c r="AH589" s="29">
        <v>0</v>
      </c>
      <c r="BM589" t="s">
        <v>2308</v>
      </c>
    </row>
    <row r="590" spans="2:65" ht="14.25" x14ac:dyDescent="0.2">
      <c r="B590" s="16">
        <v>588</v>
      </c>
      <c r="C590" s="16"/>
      <c r="D590" s="16" t="s">
        <v>251</v>
      </c>
      <c r="E590" s="16" t="str">
        <f t="shared" si="29"/>
        <v>a</v>
      </c>
      <c r="F590" s="16">
        <f t="shared" si="31"/>
        <v>3</v>
      </c>
      <c r="G590" s="19" t="s">
        <v>26</v>
      </c>
      <c r="H590" s="3" t="s">
        <v>45</v>
      </c>
      <c r="I590" s="3">
        <f t="shared" si="30"/>
        <v>19</v>
      </c>
      <c r="J590" s="16">
        <v>0</v>
      </c>
      <c r="K590" s="16">
        <v>4</v>
      </c>
      <c r="L590" s="16">
        <f>[1]武器表!$I590</f>
        <v>139</v>
      </c>
      <c r="M590" s="28">
        <v>0</v>
      </c>
      <c r="N590" s="28">
        <v>0</v>
      </c>
      <c r="O590" s="28">
        <v>0</v>
      </c>
      <c r="P590" s="28">
        <v>0</v>
      </c>
      <c r="Q590" s="28">
        <v>0</v>
      </c>
      <c r="R590" s="16">
        <v>24</v>
      </c>
      <c r="S590" s="28">
        <v>0</v>
      </c>
      <c r="T590" s="29">
        <v>0</v>
      </c>
      <c r="U590" s="29">
        <v>0</v>
      </c>
      <c r="V590" s="29">
        <v>0</v>
      </c>
      <c r="W590" s="20">
        <v>0.23266666666666666</v>
      </c>
      <c r="X590" s="28">
        <v>0</v>
      </c>
      <c r="Y590" s="28">
        <v>0</v>
      </c>
      <c r="Z590" s="28">
        <v>0</v>
      </c>
      <c r="AA590" s="28">
        <v>0</v>
      </c>
      <c r="AB590" s="28">
        <v>0</v>
      </c>
      <c r="AC590" s="28">
        <v>0</v>
      </c>
      <c r="AD590" s="29">
        <v>0</v>
      </c>
      <c r="AE590" s="29">
        <v>0</v>
      </c>
      <c r="AF590" s="29">
        <v>0</v>
      </c>
      <c r="AG590" s="29">
        <v>0</v>
      </c>
      <c r="AH590" s="20">
        <v>0.18613333333333335</v>
      </c>
      <c r="BM590" t="s">
        <v>2309</v>
      </c>
    </row>
    <row r="591" spans="2:65" ht="14.25" x14ac:dyDescent="0.2">
      <c r="B591" s="16">
        <v>589</v>
      </c>
      <c r="C591" s="16"/>
      <c r="D591" s="16" t="s">
        <v>798</v>
      </c>
      <c r="E591" s="16" t="str">
        <f t="shared" si="29"/>
        <v>a</v>
      </c>
      <c r="F591" s="16">
        <f t="shared" si="31"/>
        <v>3</v>
      </c>
      <c r="G591" s="19" t="s">
        <v>26</v>
      </c>
      <c r="H591" s="3" t="s">
        <v>45</v>
      </c>
      <c r="I591" s="3">
        <f t="shared" si="30"/>
        <v>19</v>
      </c>
      <c r="J591" s="16">
        <v>0</v>
      </c>
      <c r="K591" s="16">
        <v>5</v>
      </c>
      <c r="L591" s="16">
        <f>[1]武器表!$I591</f>
        <v>174</v>
      </c>
      <c r="M591" s="28">
        <v>0</v>
      </c>
      <c r="N591" s="28">
        <v>0</v>
      </c>
      <c r="O591" s="28">
        <v>0</v>
      </c>
      <c r="P591" s="28">
        <v>0</v>
      </c>
      <c r="Q591" s="28">
        <v>0</v>
      </c>
      <c r="R591" s="16">
        <v>30</v>
      </c>
      <c r="S591" s="28">
        <v>0</v>
      </c>
      <c r="T591" s="29">
        <v>0</v>
      </c>
      <c r="U591" s="29">
        <v>0</v>
      </c>
      <c r="V591" s="29">
        <v>0</v>
      </c>
      <c r="W591" s="20">
        <v>0.29133333333333333</v>
      </c>
      <c r="X591" s="28">
        <v>0</v>
      </c>
      <c r="Y591" s="28">
        <v>0</v>
      </c>
      <c r="Z591" s="28">
        <v>0</v>
      </c>
      <c r="AA591" s="28">
        <v>0</v>
      </c>
      <c r="AB591" s="28">
        <v>0</v>
      </c>
      <c r="AC591" s="28">
        <v>0</v>
      </c>
      <c r="AD591" s="29">
        <v>0</v>
      </c>
      <c r="AE591" s="20">
        <v>0.23306666666666667</v>
      </c>
      <c r="AF591" s="29">
        <v>0</v>
      </c>
      <c r="AG591" s="29">
        <v>0</v>
      </c>
      <c r="AH591" s="29">
        <v>0</v>
      </c>
      <c r="BM591" t="s">
        <v>2310</v>
      </c>
    </row>
    <row r="592" spans="2:65" ht="14.25" x14ac:dyDescent="0.2">
      <c r="B592" s="16">
        <v>590</v>
      </c>
      <c r="C592" s="16"/>
      <c r="D592" s="16" t="s">
        <v>799</v>
      </c>
      <c r="E592" s="16" t="str">
        <f t="shared" si="29"/>
        <v>a</v>
      </c>
      <c r="F592" s="16">
        <f t="shared" si="31"/>
        <v>3</v>
      </c>
      <c r="G592" s="19" t="s">
        <v>26</v>
      </c>
      <c r="H592" s="3" t="s">
        <v>45</v>
      </c>
      <c r="I592" s="3">
        <f t="shared" si="30"/>
        <v>19</v>
      </c>
      <c r="J592" s="16">
        <v>0</v>
      </c>
      <c r="K592" s="16">
        <v>6</v>
      </c>
      <c r="L592" s="16">
        <f>[1]武器表!$I592</f>
        <v>209</v>
      </c>
      <c r="M592" s="28">
        <v>0</v>
      </c>
      <c r="N592" s="28">
        <v>0</v>
      </c>
      <c r="O592" s="28">
        <v>0</v>
      </c>
      <c r="P592" s="28">
        <v>0</v>
      </c>
      <c r="Q592" s="28">
        <v>0</v>
      </c>
      <c r="R592" s="28">
        <v>0</v>
      </c>
      <c r="S592" s="28">
        <v>0</v>
      </c>
      <c r="T592" s="29">
        <v>0</v>
      </c>
      <c r="U592" s="20">
        <v>0.09</v>
      </c>
      <c r="V592" s="20">
        <v>3.6666666666666667E-2</v>
      </c>
      <c r="W592" s="20">
        <v>0.34866666666666668</v>
      </c>
      <c r="X592" s="28">
        <v>0</v>
      </c>
      <c r="Y592" s="28">
        <v>0</v>
      </c>
      <c r="Z592" s="28">
        <v>0</v>
      </c>
      <c r="AA592" s="28">
        <v>0</v>
      </c>
      <c r="AB592" s="28">
        <v>0</v>
      </c>
      <c r="AC592" s="28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BM592" t="s">
        <v>2311</v>
      </c>
    </row>
    <row r="593" spans="2:65" ht="14.25" x14ac:dyDescent="0.2">
      <c r="B593" s="16">
        <v>591</v>
      </c>
      <c r="C593" s="16"/>
      <c r="D593" s="16" t="s">
        <v>547</v>
      </c>
      <c r="E593" s="16" t="str">
        <f t="shared" si="29"/>
        <v>a</v>
      </c>
      <c r="F593" s="16">
        <f t="shared" si="31"/>
        <v>4</v>
      </c>
      <c r="G593" s="19" t="s">
        <v>26</v>
      </c>
      <c r="H593" s="3" t="s">
        <v>45</v>
      </c>
      <c r="I593" s="3">
        <f t="shared" si="30"/>
        <v>19</v>
      </c>
      <c r="J593" s="16">
        <v>0</v>
      </c>
      <c r="K593" s="16">
        <v>7</v>
      </c>
      <c r="L593" s="16">
        <f>[1]武器表!$I593</f>
        <v>243</v>
      </c>
      <c r="M593" s="28">
        <v>0</v>
      </c>
      <c r="N593" s="28">
        <v>0</v>
      </c>
      <c r="O593" s="28">
        <v>0</v>
      </c>
      <c r="P593" s="28">
        <v>0</v>
      </c>
      <c r="Q593" s="28">
        <v>0</v>
      </c>
      <c r="R593" s="28">
        <v>0</v>
      </c>
      <c r="S593" s="28">
        <v>0</v>
      </c>
      <c r="T593" s="29">
        <v>0</v>
      </c>
      <c r="U593" s="29">
        <v>0</v>
      </c>
      <c r="V593" s="29">
        <v>0</v>
      </c>
      <c r="W593" s="20">
        <v>0.40666666666666662</v>
      </c>
      <c r="X593" s="28">
        <v>0</v>
      </c>
      <c r="Y593" s="28">
        <v>0</v>
      </c>
      <c r="Z593" s="28">
        <v>0</v>
      </c>
      <c r="AA593" s="28">
        <v>0</v>
      </c>
      <c r="AB593" s="28">
        <v>0</v>
      </c>
      <c r="AC593" s="16">
        <v>28</v>
      </c>
      <c r="AD593" s="20">
        <v>0.32533333333333331</v>
      </c>
      <c r="AE593" s="29">
        <v>0</v>
      </c>
      <c r="AF593" s="29">
        <v>0</v>
      </c>
      <c r="AG593" s="20">
        <v>0.32533333333333331</v>
      </c>
      <c r="AH593" s="29">
        <v>0</v>
      </c>
      <c r="BM593" t="s">
        <v>2312</v>
      </c>
    </row>
    <row r="594" spans="2:65" ht="14.25" x14ac:dyDescent="0.2">
      <c r="B594" s="16">
        <v>592</v>
      </c>
      <c r="C594" s="16"/>
      <c r="D594" s="16" t="s">
        <v>800</v>
      </c>
      <c r="E594" s="16" t="str">
        <f t="shared" si="29"/>
        <v>a</v>
      </c>
      <c r="F594" s="16">
        <f t="shared" si="31"/>
        <v>4</v>
      </c>
      <c r="G594" s="19" t="s">
        <v>26</v>
      </c>
      <c r="H594" s="3" t="s">
        <v>45</v>
      </c>
      <c r="I594" s="3">
        <f t="shared" si="30"/>
        <v>19</v>
      </c>
      <c r="J594" s="16">
        <v>0</v>
      </c>
      <c r="K594" s="16">
        <v>8</v>
      </c>
      <c r="L594" s="16">
        <f>[1]武器表!$I594</f>
        <v>278</v>
      </c>
      <c r="M594" s="28">
        <v>0</v>
      </c>
      <c r="N594" s="28">
        <v>0</v>
      </c>
      <c r="O594" s="16">
        <v>73</v>
      </c>
      <c r="P594" s="28">
        <v>0</v>
      </c>
      <c r="Q594" s="28">
        <v>0</v>
      </c>
      <c r="R594" s="16">
        <v>48</v>
      </c>
      <c r="S594" s="16">
        <v>29</v>
      </c>
      <c r="T594" s="29">
        <v>0</v>
      </c>
      <c r="U594" s="29">
        <v>0</v>
      </c>
      <c r="V594" s="29">
        <v>0</v>
      </c>
      <c r="W594" s="20">
        <v>0.46533333333333332</v>
      </c>
      <c r="X594" s="28">
        <v>0</v>
      </c>
      <c r="Y594" s="28">
        <v>0</v>
      </c>
      <c r="Z594" s="28">
        <v>0</v>
      </c>
      <c r="AA594" s="28">
        <v>0</v>
      </c>
      <c r="AB594" s="28">
        <v>0</v>
      </c>
      <c r="AC594" s="28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BM594" t="s">
        <v>2313</v>
      </c>
    </row>
    <row r="595" spans="2:65" ht="14.25" x14ac:dyDescent="0.2">
      <c r="B595" s="16">
        <v>593</v>
      </c>
      <c r="C595" s="16"/>
      <c r="D595" s="16" t="s">
        <v>801</v>
      </c>
      <c r="E595" s="16" t="str">
        <f t="shared" si="29"/>
        <v>b</v>
      </c>
      <c r="F595" s="16">
        <f t="shared" si="31"/>
        <v>1</v>
      </c>
      <c r="G595" s="19" t="s">
        <v>26</v>
      </c>
      <c r="H595" s="3" t="s">
        <v>45</v>
      </c>
      <c r="I595" s="3">
        <f t="shared" si="30"/>
        <v>19</v>
      </c>
      <c r="J595" s="16">
        <v>0</v>
      </c>
      <c r="K595" s="16">
        <v>1</v>
      </c>
      <c r="L595" s="16">
        <f>[1]武器表!$I595</f>
        <v>38</v>
      </c>
      <c r="M595" s="28">
        <v>0</v>
      </c>
      <c r="N595" s="28">
        <v>0</v>
      </c>
      <c r="O595" s="28">
        <v>0</v>
      </c>
      <c r="P595" s="28">
        <v>0</v>
      </c>
      <c r="Q595" s="28">
        <v>0</v>
      </c>
      <c r="R595" s="28">
        <v>0</v>
      </c>
      <c r="S595" s="28">
        <v>0</v>
      </c>
      <c r="T595" s="29">
        <v>0</v>
      </c>
      <c r="U595" s="29">
        <v>0</v>
      </c>
      <c r="V595" s="29">
        <v>0</v>
      </c>
      <c r="W595" s="29">
        <v>0</v>
      </c>
      <c r="X595" s="28">
        <v>0</v>
      </c>
      <c r="Y595" s="28">
        <v>0</v>
      </c>
      <c r="Z595" s="28">
        <v>0</v>
      </c>
      <c r="AA595" s="28">
        <v>0</v>
      </c>
      <c r="AB595" s="28">
        <v>0</v>
      </c>
      <c r="AC595" s="28">
        <v>0</v>
      </c>
      <c r="AD595" s="29">
        <v>0</v>
      </c>
      <c r="AE595" s="20">
        <v>6.4000000000000001E-2</v>
      </c>
      <c r="AF595" s="29">
        <v>0</v>
      </c>
      <c r="AG595" s="29">
        <v>0</v>
      </c>
      <c r="AH595" s="29">
        <v>0</v>
      </c>
      <c r="BM595" t="s">
        <v>2314</v>
      </c>
    </row>
    <row r="596" spans="2:65" ht="14.25" x14ac:dyDescent="0.2">
      <c r="B596" s="16">
        <v>594</v>
      </c>
      <c r="C596" s="16"/>
      <c r="D596" s="16" t="s">
        <v>802</v>
      </c>
      <c r="E596" s="16" t="str">
        <f t="shared" si="29"/>
        <v>b</v>
      </c>
      <c r="F596" s="16">
        <f t="shared" si="31"/>
        <v>1</v>
      </c>
      <c r="G596" s="19" t="s">
        <v>26</v>
      </c>
      <c r="H596" s="3" t="s">
        <v>45</v>
      </c>
      <c r="I596" s="3">
        <f t="shared" si="30"/>
        <v>19</v>
      </c>
      <c r="J596" s="16">
        <v>0</v>
      </c>
      <c r="K596" s="16">
        <v>2</v>
      </c>
      <c r="L596" s="16">
        <f>[1]武器表!$I596</f>
        <v>76</v>
      </c>
      <c r="M596" s="28">
        <v>0</v>
      </c>
      <c r="N596" s="28">
        <v>0</v>
      </c>
      <c r="O596" s="28">
        <v>0</v>
      </c>
      <c r="P596" s="28">
        <v>0</v>
      </c>
      <c r="Q596" s="28">
        <v>0</v>
      </c>
      <c r="R596" s="28">
        <v>0</v>
      </c>
      <c r="S596" s="28">
        <v>0</v>
      </c>
      <c r="T596" s="29">
        <v>0</v>
      </c>
      <c r="U596" s="29">
        <v>0</v>
      </c>
      <c r="V596" s="20">
        <v>5.0000000000000001E-3</v>
      </c>
      <c r="W596" s="29">
        <v>0</v>
      </c>
      <c r="X596" s="28">
        <v>0</v>
      </c>
      <c r="Y596" s="28">
        <v>0</v>
      </c>
      <c r="Z596" s="28">
        <v>0</v>
      </c>
      <c r="AA596" s="28">
        <v>0</v>
      </c>
      <c r="AB596" s="28">
        <v>0</v>
      </c>
      <c r="AC596" s="28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BM596" t="s">
        <v>2315</v>
      </c>
    </row>
    <row r="597" spans="2:65" ht="14.25" x14ac:dyDescent="0.2">
      <c r="B597" s="16">
        <v>595</v>
      </c>
      <c r="C597" s="16"/>
      <c r="D597" s="16" t="s">
        <v>227</v>
      </c>
      <c r="E597" s="16" t="str">
        <f t="shared" si="29"/>
        <v>b</v>
      </c>
      <c r="F597" s="16">
        <f t="shared" si="31"/>
        <v>1</v>
      </c>
      <c r="G597" s="19" t="s">
        <v>26</v>
      </c>
      <c r="H597" s="3" t="s">
        <v>45</v>
      </c>
      <c r="I597" s="3">
        <f t="shared" si="30"/>
        <v>19</v>
      </c>
      <c r="J597" s="16">
        <v>0</v>
      </c>
      <c r="K597" s="16">
        <v>3</v>
      </c>
      <c r="L597" s="16">
        <f>[1]武器表!$I597</f>
        <v>113</v>
      </c>
      <c r="M597" s="28">
        <v>0</v>
      </c>
      <c r="N597" s="28">
        <v>0</v>
      </c>
      <c r="O597" s="28">
        <v>0</v>
      </c>
      <c r="P597" s="28">
        <v>0</v>
      </c>
      <c r="Q597" s="28">
        <v>0</v>
      </c>
      <c r="R597" s="28">
        <v>0</v>
      </c>
      <c r="S597" s="28">
        <v>0</v>
      </c>
      <c r="T597" s="29">
        <v>0</v>
      </c>
      <c r="U597" s="29">
        <v>0</v>
      </c>
      <c r="V597" s="29">
        <v>0</v>
      </c>
      <c r="W597" s="20">
        <v>0.11866666666666667</v>
      </c>
      <c r="X597" s="28">
        <v>0</v>
      </c>
      <c r="Y597" s="28">
        <v>0</v>
      </c>
      <c r="Z597" s="28">
        <v>0</v>
      </c>
      <c r="AA597" s="28">
        <v>0</v>
      </c>
      <c r="AB597" s="28">
        <v>0</v>
      </c>
      <c r="AC597" s="28">
        <v>0</v>
      </c>
      <c r="AD597" s="29">
        <v>0</v>
      </c>
      <c r="AE597" s="29">
        <v>0</v>
      </c>
      <c r="AF597" s="29">
        <v>0</v>
      </c>
      <c r="AG597" s="29">
        <v>0</v>
      </c>
      <c r="AH597" s="29">
        <v>0</v>
      </c>
      <c r="BM597" t="s">
        <v>2316</v>
      </c>
    </row>
    <row r="598" spans="2:65" ht="14.25" x14ac:dyDescent="0.2">
      <c r="B598" s="16">
        <v>596</v>
      </c>
      <c r="C598" s="16"/>
      <c r="D598" s="16" t="s">
        <v>803</v>
      </c>
      <c r="E598" s="16" t="str">
        <f t="shared" si="29"/>
        <v>b</v>
      </c>
      <c r="F598" s="16">
        <f t="shared" si="31"/>
        <v>1</v>
      </c>
      <c r="G598" s="19" t="s">
        <v>26</v>
      </c>
      <c r="H598" s="3" t="s">
        <v>45</v>
      </c>
      <c r="I598" s="3">
        <f t="shared" si="30"/>
        <v>19</v>
      </c>
      <c r="J598" s="16">
        <v>0</v>
      </c>
      <c r="K598" s="16">
        <v>4</v>
      </c>
      <c r="L598" s="16">
        <f>[1]武器表!$I598</f>
        <v>151</v>
      </c>
      <c r="M598" s="28">
        <v>0</v>
      </c>
      <c r="N598" s="28">
        <v>0</v>
      </c>
      <c r="O598" s="28">
        <v>0</v>
      </c>
      <c r="P598" s="28">
        <v>0</v>
      </c>
      <c r="Q598" s="16">
        <v>12</v>
      </c>
      <c r="R598" s="28">
        <v>0</v>
      </c>
      <c r="S598" s="28">
        <v>0</v>
      </c>
      <c r="T598" s="29">
        <v>0</v>
      </c>
      <c r="U598" s="29">
        <v>0</v>
      </c>
      <c r="V598" s="29">
        <v>0</v>
      </c>
      <c r="W598" s="29">
        <v>0</v>
      </c>
      <c r="X598" s="28">
        <v>0</v>
      </c>
      <c r="Y598" s="28">
        <v>0</v>
      </c>
      <c r="Z598" s="28">
        <v>0</v>
      </c>
      <c r="AA598" s="28">
        <v>0</v>
      </c>
      <c r="AB598" s="28">
        <v>0</v>
      </c>
      <c r="AC598" s="28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BM598" t="s">
        <v>2317</v>
      </c>
    </row>
    <row r="599" spans="2:65" ht="14.25" x14ac:dyDescent="0.2">
      <c r="B599" s="16">
        <v>597</v>
      </c>
      <c r="C599" s="16"/>
      <c r="D599" s="16" t="s">
        <v>804</v>
      </c>
      <c r="E599" s="16" t="str">
        <f t="shared" si="29"/>
        <v>b</v>
      </c>
      <c r="F599" s="16">
        <f t="shared" si="31"/>
        <v>2</v>
      </c>
      <c r="G599" s="19" t="s">
        <v>26</v>
      </c>
      <c r="H599" s="3" t="s">
        <v>45</v>
      </c>
      <c r="I599" s="3">
        <f t="shared" si="30"/>
        <v>19</v>
      </c>
      <c r="J599" s="16">
        <v>0</v>
      </c>
      <c r="K599" s="16">
        <v>5</v>
      </c>
      <c r="L599" s="16">
        <f>[1]武器表!$I599</f>
        <v>189</v>
      </c>
      <c r="M599" s="28">
        <v>0</v>
      </c>
      <c r="N599" s="28">
        <v>0</v>
      </c>
      <c r="O599" s="28">
        <v>0</v>
      </c>
      <c r="P599" s="28">
        <v>0</v>
      </c>
      <c r="Q599" s="28">
        <v>0</v>
      </c>
      <c r="R599" s="28">
        <v>0</v>
      </c>
      <c r="S599" s="28">
        <v>0</v>
      </c>
      <c r="T599" s="20">
        <v>0.04</v>
      </c>
      <c r="U599" s="29">
        <v>0</v>
      </c>
      <c r="V599" s="29">
        <v>0</v>
      </c>
      <c r="W599" s="29">
        <v>0</v>
      </c>
      <c r="X599" s="28">
        <v>0</v>
      </c>
      <c r="Y599" s="28">
        <v>0</v>
      </c>
      <c r="Z599" s="28">
        <v>0</v>
      </c>
      <c r="AA599" s="28">
        <v>0</v>
      </c>
      <c r="AB599" s="28">
        <v>0</v>
      </c>
      <c r="AC599" s="28">
        <v>0</v>
      </c>
      <c r="AD599" s="29">
        <v>0</v>
      </c>
      <c r="AE599" s="29">
        <v>0</v>
      </c>
      <c r="AF599" s="29">
        <v>0</v>
      </c>
      <c r="AG599" s="20">
        <v>0.15946666666666667</v>
      </c>
      <c r="AH599" s="29">
        <v>0</v>
      </c>
      <c r="BM599" t="s">
        <v>2318</v>
      </c>
    </row>
    <row r="600" spans="2:65" ht="14.25" x14ac:dyDescent="0.2">
      <c r="B600" s="16">
        <v>598</v>
      </c>
      <c r="C600" s="16"/>
      <c r="D600" s="16" t="s">
        <v>805</v>
      </c>
      <c r="E600" s="16" t="str">
        <f t="shared" si="29"/>
        <v>b</v>
      </c>
      <c r="F600" s="16">
        <f t="shared" si="31"/>
        <v>2</v>
      </c>
      <c r="G600" s="19" t="s">
        <v>26</v>
      </c>
      <c r="H600" s="3" t="s">
        <v>45</v>
      </c>
      <c r="I600" s="3">
        <f t="shared" si="30"/>
        <v>19</v>
      </c>
      <c r="J600" s="16">
        <v>0</v>
      </c>
      <c r="K600" s="16">
        <v>6</v>
      </c>
      <c r="L600" s="16">
        <f>[1]武器表!$I600</f>
        <v>227</v>
      </c>
      <c r="M600" s="28">
        <v>0</v>
      </c>
      <c r="N600" s="28">
        <v>0</v>
      </c>
      <c r="O600" s="28">
        <v>0</v>
      </c>
      <c r="P600" s="28">
        <v>0</v>
      </c>
      <c r="Q600" s="28">
        <v>0</v>
      </c>
      <c r="R600" s="28">
        <v>0</v>
      </c>
      <c r="S600" s="28">
        <v>0</v>
      </c>
      <c r="T600" s="29">
        <v>0</v>
      </c>
      <c r="U600" s="29">
        <v>0</v>
      </c>
      <c r="V600" s="29">
        <v>0</v>
      </c>
      <c r="W600" s="20">
        <v>0.23866666666666667</v>
      </c>
      <c r="X600" s="28">
        <v>0</v>
      </c>
      <c r="Y600" s="28">
        <v>0</v>
      </c>
      <c r="Z600" s="28">
        <v>0</v>
      </c>
      <c r="AA600" s="28">
        <v>0</v>
      </c>
      <c r="AB600" s="28">
        <v>0</v>
      </c>
      <c r="AC600" s="28">
        <v>0</v>
      </c>
      <c r="AD600" s="29">
        <v>0</v>
      </c>
      <c r="AE600" s="20">
        <v>0.19093333333333334</v>
      </c>
      <c r="AF600" s="29">
        <v>0</v>
      </c>
      <c r="AG600" s="29">
        <v>0</v>
      </c>
      <c r="AH600" s="29">
        <v>0</v>
      </c>
      <c r="BM600" t="s">
        <v>2319</v>
      </c>
    </row>
    <row r="601" spans="2:65" ht="14.25" x14ac:dyDescent="0.2">
      <c r="B601" s="16">
        <v>599</v>
      </c>
      <c r="C601" s="16"/>
      <c r="D601" s="16" t="s">
        <v>806</v>
      </c>
      <c r="E601" s="16" t="str">
        <f t="shared" si="29"/>
        <v>b</v>
      </c>
      <c r="F601" s="16">
        <f t="shared" si="31"/>
        <v>2</v>
      </c>
      <c r="G601" s="19" t="s">
        <v>26</v>
      </c>
      <c r="H601" s="3" t="s">
        <v>45</v>
      </c>
      <c r="I601" s="3">
        <f t="shared" si="30"/>
        <v>19</v>
      </c>
      <c r="J601" s="16">
        <v>0</v>
      </c>
      <c r="K601" s="16">
        <v>7</v>
      </c>
      <c r="L601" s="16">
        <f>[1]武器表!$I601</f>
        <v>265</v>
      </c>
      <c r="M601" s="28">
        <v>0</v>
      </c>
      <c r="N601" s="28">
        <v>0</v>
      </c>
      <c r="O601" s="16">
        <v>26</v>
      </c>
      <c r="P601" s="28">
        <v>0</v>
      </c>
      <c r="Q601" s="28">
        <v>0</v>
      </c>
      <c r="R601" s="28">
        <v>0</v>
      </c>
      <c r="S601" s="28">
        <v>0</v>
      </c>
      <c r="T601" s="29">
        <v>0</v>
      </c>
      <c r="U601" s="29">
        <v>0</v>
      </c>
      <c r="V601" s="29">
        <v>0</v>
      </c>
      <c r="W601" s="20">
        <v>0.27800000000000002</v>
      </c>
      <c r="X601" s="28">
        <v>0</v>
      </c>
      <c r="Y601" s="28">
        <v>0</v>
      </c>
      <c r="Z601" s="28">
        <v>0</v>
      </c>
      <c r="AA601" s="28">
        <v>0</v>
      </c>
      <c r="AB601" s="28">
        <v>0</v>
      </c>
      <c r="AC601" s="28">
        <v>0</v>
      </c>
      <c r="AD601" s="29">
        <v>0</v>
      </c>
      <c r="AE601" s="29">
        <v>0</v>
      </c>
      <c r="AF601" s="29">
        <v>0</v>
      </c>
      <c r="AG601" s="29">
        <v>0</v>
      </c>
      <c r="AH601" s="29">
        <v>0</v>
      </c>
      <c r="BM601" t="s">
        <v>2320</v>
      </c>
    </row>
    <row r="602" spans="2:65" ht="14.25" x14ac:dyDescent="0.2">
      <c r="B602" s="16">
        <v>600</v>
      </c>
      <c r="C602" s="16"/>
      <c r="D602" s="16" t="s">
        <v>252</v>
      </c>
      <c r="E602" s="16" t="str">
        <f t="shared" si="29"/>
        <v>b</v>
      </c>
      <c r="F602" s="16">
        <f t="shared" si="31"/>
        <v>2</v>
      </c>
      <c r="G602" s="19" t="s">
        <v>26</v>
      </c>
      <c r="H602" s="3" t="s">
        <v>45</v>
      </c>
      <c r="I602" s="3">
        <f t="shared" si="30"/>
        <v>19</v>
      </c>
      <c r="J602" s="16">
        <v>0</v>
      </c>
      <c r="K602" s="16">
        <v>8</v>
      </c>
      <c r="L602" s="16">
        <f>[1]武器表!$I602</f>
        <v>302</v>
      </c>
      <c r="M602" s="28">
        <v>0</v>
      </c>
      <c r="N602" s="28">
        <v>0</v>
      </c>
      <c r="O602" s="28">
        <v>0</v>
      </c>
      <c r="P602" s="28">
        <v>0</v>
      </c>
      <c r="Q602" s="28">
        <v>0</v>
      </c>
      <c r="R602" s="16">
        <v>20</v>
      </c>
      <c r="S602" s="28">
        <v>0</v>
      </c>
      <c r="T602" s="29">
        <v>0</v>
      </c>
      <c r="U602" s="29">
        <v>0</v>
      </c>
      <c r="V602" s="29">
        <v>0</v>
      </c>
      <c r="W602" s="29">
        <v>0</v>
      </c>
      <c r="X602" s="28">
        <v>0</v>
      </c>
      <c r="Y602" s="28">
        <v>0</v>
      </c>
      <c r="Z602" s="28">
        <v>0</v>
      </c>
      <c r="AA602" s="28">
        <v>0</v>
      </c>
      <c r="AB602" s="28">
        <v>0</v>
      </c>
      <c r="AC602" s="28">
        <v>0</v>
      </c>
      <c r="AD602" s="29">
        <v>0</v>
      </c>
      <c r="AE602" s="29">
        <v>0</v>
      </c>
      <c r="AF602" s="29">
        <v>0</v>
      </c>
      <c r="AG602" s="29">
        <v>0</v>
      </c>
      <c r="AH602" s="20">
        <v>0.25440000000000002</v>
      </c>
      <c r="BM602" t="s">
        <v>2321</v>
      </c>
    </row>
    <row r="603" spans="2:65" ht="14.25" x14ac:dyDescent="0.2">
      <c r="B603" s="16">
        <v>601</v>
      </c>
      <c r="C603" s="16"/>
      <c r="D603" s="16" t="s">
        <v>807</v>
      </c>
      <c r="E603" s="16" t="str">
        <f t="shared" si="29"/>
        <v>c</v>
      </c>
      <c r="F603" s="16">
        <f t="shared" si="31"/>
        <v>1</v>
      </c>
      <c r="G603" s="19" t="s">
        <v>26</v>
      </c>
      <c r="H603" s="3" t="s">
        <v>45</v>
      </c>
      <c r="I603" s="3">
        <f t="shared" si="30"/>
        <v>19</v>
      </c>
      <c r="J603" s="16">
        <v>0</v>
      </c>
      <c r="K603" s="16">
        <v>1</v>
      </c>
      <c r="L603" s="16">
        <f>[1]武器表!$I603</f>
        <v>43</v>
      </c>
      <c r="M603" s="28">
        <v>0</v>
      </c>
      <c r="N603" s="28">
        <v>0</v>
      </c>
      <c r="O603" s="28">
        <v>0</v>
      </c>
      <c r="P603" s="28">
        <v>0</v>
      </c>
      <c r="Q603" s="28">
        <v>0</v>
      </c>
      <c r="R603" s="28">
        <v>0</v>
      </c>
      <c r="S603" s="28">
        <v>0</v>
      </c>
      <c r="T603" s="29">
        <v>0</v>
      </c>
      <c r="U603" s="20">
        <v>0</v>
      </c>
      <c r="V603" s="29">
        <v>0</v>
      </c>
      <c r="W603" s="29">
        <v>0</v>
      </c>
      <c r="X603" s="28">
        <v>0</v>
      </c>
      <c r="Y603" s="28">
        <v>0</v>
      </c>
      <c r="Z603" s="28">
        <v>0</v>
      </c>
      <c r="AA603" s="28">
        <v>0</v>
      </c>
      <c r="AB603" s="28">
        <v>0</v>
      </c>
      <c r="AC603" s="28">
        <v>0</v>
      </c>
      <c r="AD603" s="29">
        <v>0</v>
      </c>
      <c r="AE603" s="29">
        <v>0</v>
      </c>
      <c r="AF603" s="29">
        <v>0</v>
      </c>
      <c r="AG603" s="29">
        <v>0</v>
      </c>
      <c r="AH603" s="29">
        <v>0</v>
      </c>
      <c r="BM603" t="s">
        <v>2322</v>
      </c>
    </row>
    <row r="604" spans="2:65" ht="14.25" x14ac:dyDescent="0.2">
      <c r="B604" s="16">
        <v>602</v>
      </c>
      <c r="C604" s="16"/>
      <c r="D604" s="16" t="s">
        <v>808</v>
      </c>
      <c r="E604" s="16" t="str">
        <f t="shared" si="29"/>
        <v>c</v>
      </c>
      <c r="F604" s="16">
        <f t="shared" si="31"/>
        <v>1</v>
      </c>
      <c r="G604" s="19" t="s">
        <v>26</v>
      </c>
      <c r="H604" s="3" t="s">
        <v>45</v>
      </c>
      <c r="I604" s="3">
        <f t="shared" si="30"/>
        <v>19</v>
      </c>
      <c r="J604" s="16">
        <v>0</v>
      </c>
      <c r="K604" s="16">
        <v>2</v>
      </c>
      <c r="L604" s="16">
        <f>[1]武器表!$I604</f>
        <v>86</v>
      </c>
      <c r="M604" s="28">
        <v>0</v>
      </c>
      <c r="N604" s="28">
        <v>0</v>
      </c>
      <c r="O604" s="28">
        <v>0</v>
      </c>
      <c r="P604" s="28">
        <v>0</v>
      </c>
      <c r="Q604" s="28">
        <v>0</v>
      </c>
      <c r="R604" s="28">
        <v>0</v>
      </c>
      <c r="S604" s="28">
        <v>0</v>
      </c>
      <c r="T604" s="29">
        <v>0</v>
      </c>
      <c r="U604" s="29">
        <v>0</v>
      </c>
      <c r="V604" s="29">
        <v>0</v>
      </c>
      <c r="W604" s="29">
        <v>0</v>
      </c>
      <c r="X604" s="28">
        <v>0</v>
      </c>
      <c r="Y604" s="28">
        <v>0</v>
      </c>
      <c r="Z604" s="28">
        <v>0</v>
      </c>
      <c r="AA604" s="28">
        <v>0</v>
      </c>
      <c r="AB604" s="28">
        <v>0</v>
      </c>
      <c r="AC604" s="28">
        <v>0</v>
      </c>
      <c r="AD604" s="29">
        <v>0</v>
      </c>
      <c r="AE604" s="20">
        <v>0</v>
      </c>
      <c r="AF604" s="29">
        <v>0</v>
      </c>
      <c r="AG604" s="29">
        <v>0</v>
      </c>
      <c r="AH604" s="29">
        <v>0</v>
      </c>
      <c r="BM604" t="s">
        <v>2323</v>
      </c>
    </row>
    <row r="605" spans="2:65" ht="14.25" x14ac:dyDescent="0.2">
      <c r="B605" s="16">
        <v>603</v>
      </c>
      <c r="C605" s="16"/>
      <c r="D605" s="16" t="s">
        <v>809</v>
      </c>
      <c r="E605" s="16" t="str">
        <f t="shared" si="29"/>
        <v>c</v>
      </c>
      <c r="F605" s="16">
        <f t="shared" si="31"/>
        <v>1</v>
      </c>
      <c r="G605" s="19" t="s">
        <v>26</v>
      </c>
      <c r="H605" s="3" t="s">
        <v>45</v>
      </c>
      <c r="I605" s="3">
        <f t="shared" si="30"/>
        <v>19</v>
      </c>
      <c r="J605" s="16">
        <v>0</v>
      </c>
      <c r="K605" s="16">
        <v>3</v>
      </c>
      <c r="L605" s="16">
        <f>[1]武器表!$I605</f>
        <v>129</v>
      </c>
      <c r="M605" s="28">
        <v>0</v>
      </c>
      <c r="N605" s="28">
        <v>0</v>
      </c>
      <c r="O605" s="28">
        <v>0</v>
      </c>
      <c r="P605" s="28">
        <v>0</v>
      </c>
      <c r="Q605" s="28">
        <v>0</v>
      </c>
      <c r="R605" s="28">
        <v>0</v>
      </c>
      <c r="S605" s="28">
        <v>0</v>
      </c>
      <c r="T605" s="29">
        <v>0</v>
      </c>
      <c r="U605" s="29">
        <v>0</v>
      </c>
      <c r="V605" s="29">
        <v>0</v>
      </c>
      <c r="W605" s="20">
        <v>0</v>
      </c>
      <c r="X605" s="28">
        <v>0</v>
      </c>
      <c r="Y605" s="28">
        <v>0</v>
      </c>
      <c r="Z605" s="28">
        <v>0</v>
      </c>
      <c r="AA605" s="28">
        <v>0</v>
      </c>
      <c r="AB605" s="28">
        <v>0</v>
      </c>
      <c r="AC605" s="28">
        <v>0</v>
      </c>
      <c r="AD605" s="29">
        <v>0</v>
      </c>
      <c r="AE605" s="29">
        <v>0</v>
      </c>
      <c r="AF605" s="29">
        <v>0</v>
      </c>
      <c r="AG605" s="29">
        <v>0</v>
      </c>
      <c r="AH605" s="29">
        <v>0</v>
      </c>
      <c r="BM605" t="s">
        <v>2324</v>
      </c>
    </row>
    <row r="606" spans="2:65" ht="14.25" x14ac:dyDescent="0.2">
      <c r="B606" s="16">
        <v>604</v>
      </c>
      <c r="C606" s="16"/>
      <c r="D606" s="16" t="s">
        <v>810</v>
      </c>
      <c r="E606" s="16" t="str">
        <f t="shared" si="29"/>
        <v>c</v>
      </c>
      <c r="F606" s="16">
        <f t="shared" si="31"/>
        <v>1</v>
      </c>
      <c r="G606" s="19" t="s">
        <v>26</v>
      </c>
      <c r="H606" s="3" t="s">
        <v>45</v>
      </c>
      <c r="I606" s="3">
        <f t="shared" si="30"/>
        <v>19</v>
      </c>
      <c r="J606" s="16">
        <v>0</v>
      </c>
      <c r="K606" s="16">
        <v>4</v>
      </c>
      <c r="L606" s="16">
        <f>[1]武器表!$I606</f>
        <v>172</v>
      </c>
      <c r="M606" s="28">
        <v>0</v>
      </c>
      <c r="N606" s="28">
        <v>0</v>
      </c>
      <c r="O606" s="28">
        <v>0</v>
      </c>
      <c r="P606" s="28">
        <v>0</v>
      </c>
      <c r="Q606" s="28">
        <v>0</v>
      </c>
      <c r="R606" s="28">
        <v>0</v>
      </c>
      <c r="S606" s="28">
        <v>0</v>
      </c>
      <c r="T606" s="29">
        <v>0</v>
      </c>
      <c r="U606" s="29">
        <v>0</v>
      </c>
      <c r="V606" s="29">
        <v>0</v>
      </c>
      <c r="W606" s="20">
        <v>0</v>
      </c>
      <c r="X606" s="28">
        <v>0</v>
      </c>
      <c r="Y606" s="28">
        <v>0</v>
      </c>
      <c r="Z606" s="28">
        <v>0</v>
      </c>
      <c r="AA606" s="28">
        <v>0</v>
      </c>
      <c r="AB606" s="28">
        <v>0</v>
      </c>
      <c r="AC606" s="28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BM606" t="s">
        <v>2120</v>
      </c>
    </row>
    <row r="607" spans="2:65" ht="14.25" x14ac:dyDescent="0.2">
      <c r="B607" s="16">
        <v>605</v>
      </c>
      <c r="C607" s="16"/>
      <c r="D607" s="16" t="s">
        <v>811</v>
      </c>
      <c r="E607" s="16" t="str">
        <f t="shared" si="29"/>
        <v>c</v>
      </c>
      <c r="F607" s="16">
        <f t="shared" si="31"/>
        <v>1</v>
      </c>
      <c r="G607" s="19" t="s">
        <v>26</v>
      </c>
      <c r="H607" s="3" t="s">
        <v>45</v>
      </c>
      <c r="I607" s="3">
        <f t="shared" si="30"/>
        <v>19</v>
      </c>
      <c r="J607" s="16">
        <v>0</v>
      </c>
      <c r="K607" s="16">
        <v>5</v>
      </c>
      <c r="L607" s="16">
        <f>[1]武器表!$I607</f>
        <v>215</v>
      </c>
      <c r="M607" s="28">
        <v>0</v>
      </c>
      <c r="N607" s="28">
        <v>0</v>
      </c>
      <c r="O607" s="28">
        <v>0</v>
      </c>
      <c r="P607" s="28">
        <v>0</v>
      </c>
      <c r="Q607" s="28">
        <v>0</v>
      </c>
      <c r="R607" s="28">
        <v>0</v>
      </c>
      <c r="S607" s="28">
        <v>0</v>
      </c>
      <c r="T607" s="29">
        <v>0</v>
      </c>
      <c r="U607" s="29">
        <v>0</v>
      </c>
      <c r="V607" s="29">
        <v>0</v>
      </c>
      <c r="W607" s="20">
        <v>0</v>
      </c>
      <c r="X607" s="28">
        <v>0</v>
      </c>
      <c r="Y607" s="28">
        <v>0</v>
      </c>
      <c r="Z607" s="28">
        <v>0</v>
      </c>
      <c r="AA607" s="28">
        <v>0</v>
      </c>
      <c r="AB607" s="28">
        <v>0</v>
      </c>
      <c r="AC607" s="28">
        <v>0</v>
      </c>
      <c r="AD607" s="29">
        <v>0</v>
      </c>
      <c r="AE607" s="29">
        <v>0</v>
      </c>
      <c r="AF607" s="29">
        <v>0</v>
      </c>
      <c r="AG607" s="29">
        <v>0</v>
      </c>
      <c r="AH607" s="29">
        <v>0</v>
      </c>
      <c r="BM607" t="s">
        <v>2325</v>
      </c>
    </row>
    <row r="608" spans="2:65" ht="14.25" x14ac:dyDescent="0.2">
      <c r="B608" s="16">
        <v>606</v>
      </c>
      <c r="C608" s="16"/>
      <c r="D608" s="16" t="s">
        <v>812</v>
      </c>
      <c r="E608" s="16" t="str">
        <f t="shared" si="29"/>
        <v>c</v>
      </c>
      <c r="F608" s="16">
        <f t="shared" si="31"/>
        <v>1</v>
      </c>
      <c r="G608" s="19" t="s">
        <v>26</v>
      </c>
      <c r="H608" s="3" t="s">
        <v>45</v>
      </c>
      <c r="I608" s="3">
        <f t="shared" si="30"/>
        <v>19</v>
      </c>
      <c r="J608" s="16">
        <v>0</v>
      </c>
      <c r="K608" s="16">
        <v>6</v>
      </c>
      <c r="L608" s="16">
        <f>[1]武器表!$I608</f>
        <v>259</v>
      </c>
      <c r="M608" s="28">
        <v>0</v>
      </c>
      <c r="N608" s="28">
        <v>0</v>
      </c>
      <c r="O608" s="28">
        <v>0</v>
      </c>
      <c r="P608" s="28">
        <v>0</v>
      </c>
      <c r="Q608" s="28">
        <v>0</v>
      </c>
      <c r="R608" s="28">
        <v>0</v>
      </c>
      <c r="S608" s="28">
        <v>0</v>
      </c>
      <c r="T608" s="29">
        <v>0</v>
      </c>
      <c r="U608" s="29">
        <v>0</v>
      </c>
      <c r="V608" s="29">
        <v>0</v>
      </c>
      <c r="W608" s="29">
        <v>0</v>
      </c>
      <c r="X608" s="28">
        <v>0</v>
      </c>
      <c r="Y608" s="28">
        <v>0</v>
      </c>
      <c r="Z608" s="28">
        <v>0</v>
      </c>
      <c r="AA608" s="28">
        <v>0</v>
      </c>
      <c r="AB608" s="28">
        <v>0</v>
      </c>
      <c r="AC608" s="28">
        <v>0</v>
      </c>
      <c r="AD608" s="20">
        <v>0</v>
      </c>
      <c r="AE608" s="29">
        <v>0</v>
      </c>
      <c r="AF608" s="29">
        <v>0</v>
      </c>
      <c r="AG608" s="29">
        <v>0</v>
      </c>
      <c r="AH608" s="29">
        <v>0</v>
      </c>
      <c r="BM608" t="s">
        <v>2326</v>
      </c>
    </row>
    <row r="609" spans="2:65" ht="14.25" x14ac:dyDescent="0.2">
      <c r="B609" s="16">
        <v>607</v>
      </c>
      <c r="C609" s="16"/>
      <c r="D609" s="16" t="s">
        <v>813</v>
      </c>
      <c r="E609" s="16" t="str">
        <f t="shared" si="29"/>
        <v>c</v>
      </c>
      <c r="F609" s="16">
        <f t="shared" si="31"/>
        <v>1</v>
      </c>
      <c r="G609" s="19" t="s">
        <v>26</v>
      </c>
      <c r="H609" s="3" t="s">
        <v>45</v>
      </c>
      <c r="I609" s="3">
        <f t="shared" si="30"/>
        <v>19</v>
      </c>
      <c r="J609" s="16">
        <v>0</v>
      </c>
      <c r="K609" s="16">
        <v>7</v>
      </c>
      <c r="L609" s="16">
        <f>[1]武器表!$I609</f>
        <v>302</v>
      </c>
      <c r="M609" s="28">
        <v>0</v>
      </c>
      <c r="N609" s="28">
        <v>0</v>
      </c>
      <c r="O609" s="28">
        <v>0</v>
      </c>
      <c r="P609" s="28">
        <v>0</v>
      </c>
      <c r="Q609" s="28">
        <v>0</v>
      </c>
      <c r="R609" s="28">
        <v>0</v>
      </c>
      <c r="S609" s="28">
        <v>0</v>
      </c>
      <c r="T609" s="29">
        <v>0</v>
      </c>
      <c r="U609" s="29">
        <v>0</v>
      </c>
      <c r="V609" s="29">
        <v>0</v>
      </c>
      <c r="W609" s="29">
        <v>0</v>
      </c>
      <c r="X609" s="28">
        <v>0</v>
      </c>
      <c r="Y609" s="28">
        <v>0</v>
      </c>
      <c r="Z609" s="28">
        <v>0</v>
      </c>
      <c r="AA609" s="28">
        <v>0</v>
      </c>
      <c r="AB609" s="28">
        <v>0</v>
      </c>
      <c r="AC609" s="28">
        <v>0</v>
      </c>
      <c r="AD609" s="29">
        <v>0</v>
      </c>
      <c r="AE609" s="20">
        <v>0</v>
      </c>
      <c r="AF609" s="29">
        <v>0</v>
      </c>
      <c r="AG609" s="29">
        <v>0</v>
      </c>
      <c r="AH609" s="29">
        <v>0</v>
      </c>
      <c r="BM609" t="s">
        <v>2327</v>
      </c>
    </row>
    <row r="610" spans="2:65" ht="14.25" x14ac:dyDescent="0.2">
      <c r="B610" s="16">
        <v>608</v>
      </c>
      <c r="C610" s="16"/>
      <c r="D610" s="16" t="s">
        <v>814</v>
      </c>
      <c r="E610" s="16" t="str">
        <f t="shared" si="29"/>
        <v>c</v>
      </c>
      <c r="F610" s="16">
        <f t="shared" si="31"/>
        <v>1</v>
      </c>
      <c r="G610" s="19" t="s">
        <v>26</v>
      </c>
      <c r="H610" s="3" t="s">
        <v>45</v>
      </c>
      <c r="I610" s="3">
        <f t="shared" si="30"/>
        <v>19</v>
      </c>
      <c r="J610" s="16">
        <v>0</v>
      </c>
      <c r="K610" s="16">
        <v>8</v>
      </c>
      <c r="L610" s="16">
        <f>[1]武器表!$I610</f>
        <v>345</v>
      </c>
      <c r="M610" s="28">
        <v>0</v>
      </c>
      <c r="N610" s="28">
        <v>0</v>
      </c>
      <c r="O610" s="16">
        <v>0</v>
      </c>
      <c r="P610" s="28">
        <v>0</v>
      </c>
      <c r="Q610" s="28">
        <v>0</v>
      </c>
      <c r="R610" s="28">
        <v>0</v>
      </c>
      <c r="S610" s="28">
        <v>0</v>
      </c>
      <c r="T610" s="29">
        <v>0</v>
      </c>
      <c r="U610" s="29">
        <v>0</v>
      </c>
      <c r="V610" s="29">
        <v>0</v>
      </c>
      <c r="W610" s="29">
        <v>0</v>
      </c>
      <c r="X610" s="28">
        <v>0</v>
      </c>
      <c r="Y610" s="28">
        <v>0</v>
      </c>
      <c r="Z610" s="28">
        <v>0</v>
      </c>
      <c r="AA610" s="28">
        <v>0</v>
      </c>
      <c r="AB610" s="28">
        <v>0</v>
      </c>
      <c r="AC610" s="28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BM610" t="s">
        <v>2328</v>
      </c>
    </row>
    <row r="611" spans="2:65" ht="14.25" x14ac:dyDescent="0.2">
      <c r="B611" s="16">
        <v>609</v>
      </c>
      <c r="C611" s="16"/>
      <c r="D611" s="16" t="s">
        <v>815</v>
      </c>
      <c r="E611" s="16" t="str">
        <f t="shared" si="29"/>
        <v>s</v>
      </c>
      <c r="F611" s="16">
        <f t="shared" si="31"/>
        <v>3</v>
      </c>
      <c r="G611" s="19" t="s">
        <v>26</v>
      </c>
      <c r="H611" s="3" t="s">
        <v>46</v>
      </c>
      <c r="I611" s="3">
        <f t="shared" si="30"/>
        <v>20</v>
      </c>
      <c r="J611" s="16">
        <v>1</v>
      </c>
      <c r="K611" s="16">
        <v>1</v>
      </c>
      <c r="L611" s="16">
        <f>[1]武器表!$I611</f>
        <v>35</v>
      </c>
      <c r="M611" s="28">
        <v>0</v>
      </c>
      <c r="N611" s="28">
        <v>0</v>
      </c>
      <c r="O611" s="28">
        <v>0</v>
      </c>
      <c r="P611" s="28">
        <v>0</v>
      </c>
      <c r="Q611" s="16">
        <v>15</v>
      </c>
      <c r="R611" s="28">
        <v>0</v>
      </c>
      <c r="S611" s="28">
        <v>0</v>
      </c>
      <c r="T611" s="29">
        <v>0</v>
      </c>
      <c r="U611" s="29">
        <v>0</v>
      </c>
      <c r="V611" s="20">
        <v>8.3333333333333332E-3</v>
      </c>
      <c r="W611" s="20">
        <v>0.08</v>
      </c>
      <c r="X611" s="28">
        <v>0</v>
      </c>
      <c r="Y611" s="28">
        <v>0</v>
      </c>
      <c r="Z611" s="28">
        <v>0</v>
      </c>
      <c r="AA611" s="28">
        <v>0</v>
      </c>
      <c r="AB611" s="28">
        <v>0</v>
      </c>
      <c r="AC611" s="28">
        <v>0</v>
      </c>
      <c r="AD611" s="29">
        <v>0</v>
      </c>
      <c r="AE611" s="29">
        <v>0</v>
      </c>
      <c r="AF611" s="29">
        <v>0</v>
      </c>
      <c r="AG611" s="29">
        <v>0</v>
      </c>
      <c r="AH611" s="29">
        <v>0</v>
      </c>
      <c r="BM611" t="s">
        <v>2329</v>
      </c>
    </row>
    <row r="612" spans="2:65" ht="14.25" x14ac:dyDescent="0.2">
      <c r="B612" s="16">
        <v>610</v>
      </c>
      <c r="C612" s="16"/>
      <c r="D612" s="16" t="s">
        <v>816</v>
      </c>
      <c r="E612" s="16" t="str">
        <f t="shared" ref="E612:E642" si="32">E580</f>
        <v>s</v>
      </c>
      <c r="F612" s="16">
        <f t="shared" si="31"/>
        <v>3</v>
      </c>
      <c r="G612" s="19" t="s">
        <v>26</v>
      </c>
      <c r="H612" s="3" t="s">
        <v>46</v>
      </c>
      <c r="I612" s="3">
        <f t="shared" ref="I612:I642" si="33">I580+1</f>
        <v>20</v>
      </c>
      <c r="J612" s="16">
        <v>1</v>
      </c>
      <c r="K612" s="16">
        <v>2</v>
      </c>
      <c r="L612" s="16">
        <f>[1]武器表!$I612</f>
        <v>69</v>
      </c>
      <c r="M612" s="28">
        <v>0</v>
      </c>
      <c r="N612" s="28">
        <v>0</v>
      </c>
      <c r="O612" s="28">
        <v>0</v>
      </c>
      <c r="P612" s="28">
        <v>0</v>
      </c>
      <c r="Q612" s="28">
        <v>0</v>
      </c>
      <c r="R612" s="28">
        <v>0</v>
      </c>
      <c r="S612" s="28">
        <v>0</v>
      </c>
      <c r="T612" s="20">
        <v>5.5E-2</v>
      </c>
      <c r="U612" s="20">
        <v>3.7499999999999999E-2</v>
      </c>
      <c r="V612" s="29">
        <v>0</v>
      </c>
      <c r="W612" s="29">
        <v>0</v>
      </c>
      <c r="X612" s="28">
        <v>0</v>
      </c>
      <c r="Y612" s="28">
        <v>0</v>
      </c>
      <c r="Z612" s="28">
        <v>0</v>
      </c>
      <c r="AA612" s="28">
        <v>0</v>
      </c>
      <c r="AB612" s="28">
        <v>0</v>
      </c>
      <c r="AC612" s="28">
        <v>0</v>
      </c>
      <c r="AD612" s="29">
        <v>0</v>
      </c>
      <c r="AE612" s="29">
        <v>0</v>
      </c>
      <c r="AF612" s="29">
        <v>0</v>
      </c>
      <c r="AG612" s="29">
        <v>0</v>
      </c>
      <c r="AH612" s="20">
        <v>0.11626666666666668</v>
      </c>
      <c r="BM612" t="s">
        <v>2330</v>
      </c>
    </row>
    <row r="613" spans="2:65" ht="14.25" x14ac:dyDescent="0.2">
      <c r="B613" s="16">
        <v>611</v>
      </c>
      <c r="C613" s="16"/>
      <c r="D613" s="16" t="s">
        <v>238</v>
      </c>
      <c r="E613" s="16" t="str">
        <f t="shared" si="32"/>
        <v>s</v>
      </c>
      <c r="F613" s="16">
        <f t="shared" si="31"/>
        <v>4</v>
      </c>
      <c r="G613" s="19" t="s">
        <v>26</v>
      </c>
      <c r="H613" s="3" t="s">
        <v>46</v>
      </c>
      <c r="I613" s="3">
        <f t="shared" si="33"/>
        <v>20</v>
      </c>
      <c r="J613" s="16">
        <v>1</v>
      </c>
      <c r="K613" s="16">
        <v>3</v>
      </c>
      <c r="L613" s="16">
        <f>[1]武器表!$I613</f>
        <v>104</v>
      </c>
      <c r="M613" s="28">
        <v>0</v>
      </c>
      <c r="N613" s="28">
        <v>0</v>
      </c>
      <c r="O613" s="28">
        <v>0</v>
      </c>
      <c r="P613" s="28">
        <v>0</v>
      </c>
      <c r="Q613" s="28">
        <v>0</v>
      </c>
      <c r="R613" s="16">
        <v>22</v>
      </c>
      <c r="S613" s="28">
        <v>0</v>
      </c>
      <c r="T613" s="29">
        <v>0</v>
      </c>
      <c r="U613" s="29">
        <v>0</v>
      </c>
      <c r="V613" s="29">
        <v>0</v>
      </c>
      <c r="W613" s="20">
        <v>0.21933333333333332</v>
      </c>
      <c r="X613" s="28">
        <v>0</v>
      </c>
      <c r="Y613" s="28">
        <v>0</v>
      </c>
      <c r="Z613" s="16">
        <v>14</v>
      </c>
      <c r="AA613" s="28">
        <v>0</v>
      </c>
      <c r="AB613" s="28">
        <v>0</v>
      </c>
      <c r="AC613" s="28">
        <v>0</v>
      </c>
      <c r="AD613" s="29">
        <v>0</v>
      </c>
      <c r="AE613" s="29">
        <v>0</v>
      </c>
      <c r="AF613" s="29">
        <v>0</v>
      </c>
      <c r="AG613" s="20">
        <v>0.17546666666666666</v>
      </c>
      <c r="AH613" s="29">
        <v>0</v>
      </c>
      <c r="BM613" t="s">
        <v>2331</v>
      </c>
    </row>
    <row r="614" spans="2:65" ht="14.25" x14ac:dyDescent="0.2">
      <c r="B614" s="16">
        <v>612</v>
      </c>
      <c r="C614" s="16"/>
      <c r="D614" s="16" t="s">
        <v>817</v>
      </c>
      <c r="E614" s="16" t="str">
        <f t="shared" si="32"/>
        <v>s</v>
      </c>
      <c r="F614" s="16">
        <f t="shared" si="31"/>
        <v>4</v>
      </c>
      <c r="G614" s="19" t="s">
        <v>26</v>
      </c>
      <c r="H614" s="3" t="s">
        <v>46</v>
      </c>
      <c r="I614" s="3">
        <f t="shared" si="33"/>
        <v>20</v>
      </c>
      <c r="J614" s="16">
        <v>1</v>
      </c>
      <c r="K614" s="16">
        <v>4</v>
      </c>
      <c r="L614" s="16">
        <f>[1]武器表!$I614</f>
        <v>138</v>
      </c>
      <c r="M614" s="28">
        <v>0</v>
      </c>
      <c r="N614" s="28">
        <v>0</v>
      </c>
      <c r="O614" s="28">
        <v>0</v>
      </c>
      <c r="P614" s="28">
        <v>0</v>
      </c>
      <c r="Q614" s="28">
        <v>0</v>
      </c>
      <c r="R614" s="28">
        <v>0</v>
      </c>
      <c r="S614" s="28">
        <v>0</v>
      </c>
      <c r="T614" s="29">
        <v>0</v>
      </c>
      <c r="U614" s="29">
        <v>0</v>
      </c>
      <c r="V614" s="20">
        <v>3.5000000000000003E-2</v>
      </c>
      <c r="W614" s="20">
        <v>0.29133333333333333</v>
      </c>
      <c r="X614" s="16">
        <v>18</v>
      </c>
      <c r="Y614" s="28">
        <v>0</v>
      </c>
      <c r="Z614" s="28">
        <v>0</v>
      </c>
      <c r="AA614" s="28">
        <v>0</v>
      </c>
      <c r="AB614" s="28">
        <v>0</v>
      </c>
      <c r="AC614" s="16">
        <v>18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BM614" t="s">
        <v>2332</v>
      </c>
    </row>
    <row r="615" spans="2:65" ht="14.25" x14ac:dyDescent="0.2">
      <c r="B615" s="16">
        <v>613</v>
      </c>
      <c r="C615" s="16"/>
      <c r="D615" s="16" t="s">
        <v>713</v>
      </c>
      <c r="E615" s="16" t="str">
        <f t="shared" si="32"/>
        <v>s</v>
      </c>
      <c r="F615" s="16">
        <f t="shared" si="31"/>
        <v>5</v>
      </c>
      <c r="G615" s="19" t="s">
        <v>26</v>
      </c>
      <c r="H615" s="3" t="s">
        <v>46</v>
      </c>
      <c r="I615" s="3">
        <f t="shared" si="33"/>
        <v>20</v>
      </c>
      <c r="J615" s="16">
        <v>1</v>
      </c>
      <c r="K615" s="16">
        <v>5</v>
      </c>
      <c r="L615" s="16">
        <f>[1]武器表!$I615</f>
        <v>173</v>
      </c>
      <c r="M615" s="28">
        <v>0</v>
      </c>
      <c r="N615" s="28">
        <v>0</v>
      </c>
      <c r="O615" s="28">
        <v>0</v>
      </c>
      <c r="P615" s="28">
        <v>0</v>
      </c>
      <c r="Q615" s="28">
        <v>0</v>
      </c>
      <c r="R615" s="28">
        <v>0</v>
      </c>
      <c r="S615" s="16">
        <v>27</v>
      </c>
      <c r="T615" s="29">
        <v>0</v>
      </c>
      <c r="U615" s="20">
        <v>0.09</v>
      </c>
      <c r="V615" s="29">
        <v>0</v>
      </c>
      <c r="W615" s="20">
        <v>0.36333333333333334</v>
      </c>
      <c r="X615" s="28">
        <v>0</v>
      </c>
      <c r="Y615" s="28">
        <v>0</v>
      </c>
      <c r="Z615" s="28">
        <v>0</v>
      </c>
      <c r="AA615" s="28">
        <v>0</v>
      </c>
      <c r="AB615" s="28">
        <v>0</v>
      </c>
      <c r="AC615" s="16">
        <v>23</v>
      </c>
      <c r="AD615" s="20">
        <v>0.29066666666666668</v>
      </c>
      <c r="AE615" s="29">
        <v>0</v>
      </c>
      <c r="AF615" s="29">
        <v>0</v>
      </c>
      <c r="AG615" s="29">
        <v>0</v>
      </c>
      <c r="AH615" s="29">
        <v>0</v>
      </c>
      <c r="BM615" t="s">
        <v>2333</v>
      </c>
    </row>
    <row r="616" spans="2:65" ht="14.25" x14ac:dyDescent="0.2">
      <c r="B616" s="16">
        <v>614</v>
      </c>
      <c r="C616" s="16"/>
      <c r="D616" s="16" t="s">
        <v>818</v>
      </c>
      <c r="E616" s="16" t="str">
        <f t="shared" si="32"/>
        <v>s</v>
      </c>
      <c r="F616" s="16">
        <f t="shared" si="31"/>
        <v>5</v>
      </c>
      <c r="G616" s="19" t="s">
        <v>26</v>
      </c>
      <c r="H616" s="3" t="s">
        <v>46</v>
      </c>
      <c r="I616" s="3">
        <f t="shared" si="33"/>
        <v>20</v>
      </c>
      <c r="J616" s="16">
        <v>1</v>
      </c>
      <c r="K616" s="16">
        <v>6</v>
      </c>
      <c r="L616" s="16">
        <f>[1]武器表!$I616</f>
        <v>208</v>
      </c>
      <c r="M616" s="28">
        <v>0</v>
      </c>
      <c r="N616" s="28">
        <v>0</v>
      </c>
      <c r="O616" s="16">
        <v>64</v>
      </c>
      <c r="P616" s="28">
        <v>0</v>
      </c>
      <c r="Q616" s="28">
        <v>0</v>
      </c>
      <c r="R616" s="16">
        <v>44</v>
      </c>
      <c r="S616" s="28">
        <v>0</v>
      </c>
      <c r="T616" s="29">
        <v>0</v>
      </c>
      <c r="U616" s="20">
        <v>0.11</v>
      </c>
      <c r="V616" s="29">
        <v>0</v>
      </c>
      <c r="W616" s="29">
        <v>0</v>
      </c>
      <c r="X616" s="28">
        <v>0</v>
      </c>
      <c r="Y616" s="28">
        <v>0</v>
      </c>
      <c r="Z616" s="28">
        <v>0</v>
      </c>
      <c r="AA616" s="16">
        <v>28</v>
      </c>
      <c r="AB616" s="28">
        <v>0</v>
      </c>
      <c r="AC616" s="28">
        <v>0</v>
      </c>
      <c r="AD616" s="29">
        <v>0</v>
      </c>
      <c r="AE616" s="29">
        <v>0</v>
      </c>
      <c r="AF616" s="20">
        <v>0.34986666666666671</v>
      </c>
      <c r="AG616" s="29">
        <v>0</v>
      </c>
      <c r="AH616" s="29">
        <v>0</v>
      </c>
      <c r="BM616" t="s">
        <v>2334</v>
      </c>
    </row>
    <row r="617" spans="2:65" ht="14.25" x14ac:dyDescent="0.2">
      <c r="B617" s="16">
        <v>615</v>
      </c>
      <c r="C617" s="16"/>
      <c r="D617" s="16" t="s">
        <v>819</v>
      </c>
      <c r="E617" s="16" t="str">
        <f t="shared" si="32"/>
        <v>s</v>
      </c>
      <c r="F617" s="16">
        <f t="shared" si="31"/>
        <v>6</v>
      </c>
      <c r="G617" s="19" t="s">
        <v>26</v>
      </c>
      <c r="H617" s="3" t="s">
        <v>46</v>
      </c>
      <c r="I617" s="3">
        <f t="shared" si="33"/>
        <v>20</v>
      </c>
      <c r="J617" s="16">
        <v>1</v>
      </c>
      <c r="K617" s="16">
        <v>7</v>
      </c>
      <c r="L617" s="16">
        <f>[1]武器表!$I617</f>
        <v>242</v>
      </c>
      <c r="M617" s="28">
        <v>0</v>
      </c>
      <c r="N617" s="28">
        <v>0</v>
      </c>
      <c r="O617" s="28">
        <v>0</v>
      </c>
      <c r="P617" s="28">
        <v>0</v>
      </c>
      <c r="Q617" s="28">
        <v>0</v>
      </c>
      <c r="R617" s="28">
        <v>0</v>
      </c>
      <c r="S617" s="28">
        <v>0</v>
      </c>
      <c r="T617" s="29">
        <v>0</v>
      </c>
      <c r="U617" s="20">
        <v>0.1275</v>
      </c>
      <c r="V617" s="29">
        <v>0</v>
      </c>
      <c r="W617" s="20">
        <v>0.51</v>
      </c>
      <c r="X617" s="28">
        <v>0</v>
      </c>
      <c r="Y617" s="16">
        <v>32</v>
      </c>
      <c r="Z617" s="28">
        <v>0</v>
      </c>
      <c r="AA617" s="28">
        <v>0</v>
      </c>
      <c r="AB617" s="28">
        <v>0</v>
      </c>
      <c r="AC617" s="28">
        <v>0</v>
      </c>
      <c r="AD617" s="29">
        <v>0</v>
      </c>
      <c r="AE617" s="29">
        <v>0</v>
      </c>
      <c r="AF617" s="20">
        <v>0.40800000000000003</v>
      </c>
      <c r="AG617" s="20">
        <v>0.40800000000000003</v>
      </c>
      <c r="AH617" s="20">
        <v>0.40800000000000003</v>
      </c>
      <c r="BM617" t="s">
        <v>2335</v>
      </c>
    </row>
    <row r="618" spans="2:65" ht="14.25" x14ac:dyDescent="0.2">
      <c r="B618" s="16">
        <v>616</v>
      </c>
      <c r="C618" s="16"/>
      <c r="D618" s="16" t="s">
        <v>820</v>
      </c>
      <c r="E618" s="16" t="str">
        <f t="shared" si="32"/>
        <v>s</v>
      </c>
      <c r="F618" s="16">
        <f t="shared" si="31"/>
        <v>6</v>
      </c>
      <c r="G618" s="19" t="s">
        <v>26</v>
      </c>
      <c r="H618" s="3" t="s">
        <v>46</v>
      </c>
      <c r="I618" s="3">
        <f t="shared" si="33"/>
        <v>20</v>
      </c>
      <c r="J618" s="16">
        <v>1</v>
      </c>
      <c r="K618" s="16">
        <v>8</v>
      </c>
      <c r="L618" s="16">
        <f>[1]武器表!$I618</f>
        <v>277</v>
      </c>
      <c r="M618" s="28">
        <v>0</v>
      </c>
      <c r="N618" s="28">
        <v>0</v>
      </c>
      <c r="O618" s="28">
        <v>0</v>
      </c>
      <c r="P618" s="28">
        <v>0</v>
      </c>
      <c r="Q618" s="28">
        <v>0</v>
      </c>
      <c r="R618" s="28">
        <v>0</v>
      </c>
      <c r="S618" s="16">
        <v>43</v>
      </c>
      <c r="T618" s="20">
        <v>0.215</v>
      </c>
      <c r="U618" s="20">
        <v>0.14499999999999999</v>
      </c>
      <c r="V618" s="20">
        <v>7.166666666666667E-2</v>
      </c>
      <c r="W618" s="20">
        <v>0.58266666666666667</v>
      </c>
      <c r="X618" s="28">
        <v>0</v>
      </c>
      <c r="Y618" s="28">
        <v>0</v>
      </c>
      <c r="Z618" s="28">
        <v>0</v>
      </c>
      <c r="AA618" s="28">
        <v>0</v>
      </c>
      <c r="AB618" s="28">
        <v>0</v>
      </c>
      <c r="AC618" s="28">
        <v>0</v>
      </c>
      <c r="AD618" s="29">
        <v>0</v>
      </c>
      <c r="AE618" s="29">
        <v>0</v>
      </c>
      <c r="AF618" s="29">
        <v>0</v>
      </c>
      <c r="AG618" s="20">
        <v>0.46613333333333334</v>
      </c>
      <c r="AH618" s="29">
        <v>0</v>
      </c>
      <c r="BM618" t="s">
        <v>2336</v>
      </c>
    </row>
    <row r="619" spans="2:65" ht="14.25" x14ac:dyDescent="0.2">
      <c r="B619" s="16">
        <v>617</v>
      </c>
      <c r="C619" s="16"/>
      <c r="D619" s="16" t="s">
        <v>821</v>
      </c>
      <c r="E619" s="16" t="str">
        <f t="shared" si="32"/>
        <v>a</v>
      </c>
      <c r="F619" s="16">
        <f t="shared" si="31"/>
        <v>2</v>
      </c>
      <c r="G619" s="19" t="s">
        <v>26</v>
      </c>
      <c r="H619" s="3" t="s">
        <v>46</v>
      </c>
      <c r="I619" s="3">
        <f t="shared" si="33"/>
        <v>20</v>
      </c>
      <c r="J619" s="16">
        <v>1</v>
      </c>
      <c r="K619" s="16">
        <v>1</v>
      </c>
      <c r="L619" s="16">
        <f>[1]武器表!$I619</f>
        <v>31</v>
      </c>
      <c r="M619" s="28">
        <v>0</v>
      </c>
      <c r="N619" s="28">
        <v>0</v>
      </c>
      <c r="O619" s="28">
        <v>0</v>
      </c>
      <c r="P619" s="28">
        <v>0</v>
      </c>
      <c r="Q619" s="28">
        <v>0</v>
      </c>
      <c r="R619" s="28">
        <v>0</v>
      </c>
      <c r="S619" s="16">
        <v>4</v>
      </c>
      <c r="T619" s="29">
        <v>0</v>
      </c>
      <c r="U619" s="29">
        <v>0</v>
      </c>
      <c r="V619" s="20">
        <v>6.6666666666666662E-3</v>
      </c>
      <c r="W619" s="29">
        <v>0</v>
      </c>
      <c r="X619" s="28">
        <v>0</v>
      </c>
      <c r="Y619" s="28">
        <v>0</v>
      </c>
      <c r="Z619" s="28">
        <v>0</v>
      </c>
      <c r="AA619" s="28">
        <v>0</v>
      </c>
      <c r="AB619" s="28">
        <v>0</v>
      </c>
      <c r="AC619" s="28">
        <v>0</v>
      </c>
      <c r="AD619" s="29">
        <v>0</v>
      </c>
      <c r="AE619" s="29">
        <v>0</v>
      </c>
      <c r="AF619" s="29">
        <v>0</v>
      </c>
      <c r="AG619" s="29">
        <v>0</v>
      </c>
      <c r="AH619" s="29">
        <v>0</v>
      </c>
      <c r="BM619" t="s">
        <v>2337</v>
      </c>
    </row>
    <row r="620" spans="2:65" ht="14.25" x14ac:dyDescent="0.2">
      <c r="B620" s="16">
        <v>618</v>
      </c>
      <c r="C620" s="16"/>
      <c r="D620" s="16" t="s">
        <v>822</v>
      </c>
      <c r="E620" s="16" t="str">
        <f t="shared" si="32"/>
        <v>a</v>
      </c>
      <c r="F620" s="16">
        <f t="shared" si="31"/>
        <v>2</v>
      </c>
      <c r="G620" s="19" t="s">
        <v>26</v>
      </c>
      <c r="H620" s="3" t="s">
        <v>46</v>
      </c>
      <c r="I620" s="3">
        <f t="shared" si="33"/>
        <v>20</v>
      </c>
      <c r="J620" s="16">
        <v>1</v>
      </c>
      <c r="K620" s="16">
        <v>2</v>
      </c>
      <c r="L620" s="16">
        <f>[1]武器表!$I620</f>
        <v>61</v>
      </c>
      <c r="M620" s="28">
        <v>0</v>
      </c>
      <c r="N620" s="28">
        <v>0</v>
      </c>
      <c r="O620" s="28">
        <v>0</v>
      </c>
      <c r="P620" s="28">
        <v>0</v>
      </c>
      <c r="Q620" s="28">
        <v>0</v>
      </c>
      <c r="R620" s="16">
        <v>11</v>
      </c>
      <c r="S620" s="28">
        <v>0</v>
      </c>
      <c r="T620" s="29">
        <v>0</v>
      </c>
      <c r="U620" s="29">
        <v>0</v>
      </c>
      <c r="V620" s="29">
        <v>0</v>
      </c>
      <c r="W620" s="20">
        <v>0.11599999999999999</v>
      </c>
      <c r="X620" s="28">
        <v>0</v>
      </c>
      <c r="Y620" s="28">
        <v>0</v>
      </c>
      <c r="Z620" s="28">
        <v>0</v>
      </c>
      <c r="AA620" s="28">
        <v>0</v>
      </c>
      <c r="AB620" s="28">
        <v>0</v>
      </c>
      <c r="AC620" s="28">
        <v>0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BM620" t="s">
        <v>2338</v>
      </c>
    </row>
    <row r="621" spans="2:65" ht="14.25" x14ac:dyDescent="0.2">
      <c r="B621" s="16">
        <v>619</v>
      </c>
      <c r="C621" s="16"/>
      <c r="D621" s="16" t="s">
        <v>205</v>
      </c>
      <c r="E621" s="16" t="str">
        <f t="shared" si="32"/>
        <v>a</v>
      </c>
      <c r="F621" s="16">
        <f t="shared" si="31"/>
        <v>2</v>
      </c>
      <c r="G621" s="19" t="s">
        <v>26</v>
      </c>
      <c r="H621" s="3" t="s">
        <v>46</v>
      </c>
      <c r="I621" s="3">
        <f t="shared" si="33"/>
        <v>20</v>
      </c>
      <c r="J621" s="16">
        <v>1</v>
      </c>
      <c r="K621" s="16">
        <v>3</v>
      </c>
      <c r="L621" s="16">
        <f>[1]武器表!$I621</f>
        <v>92</v>
      </c>
      <c r="M621" s="28">
        <v>0</v>
      </c>
      <c r="N621" s="28">
        <v>0</v>
      </c>
      <c r="O621" s="28">
        <v>0</v>
      </c>
      <c r="P621" s="28">
        <v>0</v>
      </c>
      <c r="Q621" s="28">
        <v>0</v>
      </c>
      <c r="R621" s="28">
        <v>0</v>
      </c>
      <c r="S621" s="28">
        <v>0</v>
      </c>
      <c r="T621" s="20">
        <v>0.06</v>
      </c>
      <c r="U621" s="29">
        <v>0</v>
      </c>
      <c r="V621" s="29">
        <v>0</v>
      </c>
      <c r="W621" s="29">
        <v>0</v>
      </c>
      <c r="X621" s="28">
        <v>0</v>
      </c>
      <c r="Y621" s="28">
        <v>0</v>
      </c>
      <c r="Z621" s="28">
        <v>0</v>
      </c>
      <c r="AA621" s="28">
        <v>0</v>
      </c>
      <c r="AB621" s="28">
        <v>0</v>
      </c>
      <c r="AC621" s="28">
        <v>0</v>
      </c>
      <c r="AD621" s="29">
        <v>0</v>
      </c>
      <c r="AE621" s="20">
        <v>0.13866666666666666</v>
      </c>
      <c r="AF621" s="29">
        <v>0</v>
      </c>
      <c r="AG621" s="29">
        <v>0</v>
      </c>
      <c r="AH621" s="29">
        <v>0</v>
      </c>
      <c r="BM621" t="s">
        <v>2339</v>
      </c>
    </row>
    <row r="622" spans="2:65" ht="14.25" x14ac:dyDescent="0.2">
      <c r="B622" s="16">
        <v>620</v>
      </c>
      <c r="C622" s="16"/>
      <c r="D622" s="16" t="s">
        <v>239</v>
      </c>
      <c r="E622" s="16" t="str">
        <f t="shared" si="32"/>
        <v>a</v>
      </c>
      <c r="F622" s="16">
        <f t="shared" si="31"/>
        <v>3</v>
      </c>
      <c r="G622" s="19" t="s">
        <v>26</v>
      </c>
      <c r="H622" s="3" t="s">
        <v>46</v>
      </c>
      <c r="I622" s="3">
        <f t="shared" si="33"/>
        <v>20</v>
      </c>
      <c r="J622" s="16">
        <v>1</v>
      </c>
      <c r="K622" s="16">
        <v>4</v>
      </c>
      <c r="L622" s="16">
        <f>[1]武器表!$I622</f>
        <v>122</v>
      </c>
      <c r="M622" s="28">
        <v>0</v>
      </c>
      <c r="N622" s="28">
        <v>0</v>
      </c>
      <c r="O622" s="28">
        <v>0</v>
      </c>
      <c r="P622" s="28">
        <v>0</v>
      </c>
      <c r="Q622" s="28">
        <v>0</v>
      </c>
      <c r="R622" s="28">
        <v>0</v>
      </c>
      <c r="S622" s="28">
        <v>0</v>
      </c>
      <c r="T622" s="29">
        <v>0</v>
      </c>
      <c r="U622" s="29">
        <v>0</v>
      </c>
      <c r="V622" s="29">
        <v>0</v>
      </c>
      <c r="W622" s="20">
        <v>0.23133333333333334</v>
      </c>
      <c r="X622" s="16">
        <v>14</v>
      </c>
      <c r="Y622" s="28">
        <v>0</v>
      </c>
      <c r="Z622" s="28">
        <v>0</v>
      </c>
      <c r="AA622" s="28">
        <v>0</v>
      </c>
      <c r="AB622" s="28">
        <v>0</v>
      </c>
      <c r="AC622" s="28">
        <v>0</v>
      </c>
      <c r="AD622" s="20">
        <v>0.18506666666666668</v>
      </c>
      <c r="AE622" s="29">
        <v>0</v>
      </c>
      <c r="AF622" s="29">
        <v>0</v>
      </c>
      <c r="AG622" s="29">
        <v>0</v>
      </c>
      <c r="AH622" s="29">
        <v>0</v>
      </c>
      <c r="BM622" t="s">
        <v>2340</v>
      </c>
    </row>
    <row r="623" spans="2:65" ht="14.25" x14ac:dyDescent="0.2">
      <c r="B623" s="16">
        <v>621</v>
      </c>
      <c r="C623" s="16"/>
      <c r="D623" s="16" t="s">
        <v>823</v>
      </c>
      <c r="E623" s="16" t="str">
        <f t="shared" si="32"/>
        <v>a</v>
      </c>
      <c r="F623" s="16">
        <f t="shared" si="31"/>
        <v>3</v>
      </c>
      <c r="G623" s="19" t="s">
        <v>26</v>
      </c>
      <c r="H623" s="3" t="s">
        <v>46</v>
      </c>
      <c r="I623" s="3">
        <f t="shared" si="33"/>
        <v>20</v>
      </c>
      <c r="J623" s="16">
        <v>1</v>
      </c>
      <c r="K623" s="16">
        <v>5</v>
      </c>
      <c r="L623" s="16">
        <f>[1]武器表!$I623</f>
        <v>153</v>
      </c>
      <c r="M623" s="28">
        <v>0</v>
      </c>
      <c r="N623" s="28">
        <v>0</v>
      </c>
      <c r="O623" s="28">
        <v>0</v>
      </c>
      <c r="P623" s="28">
        <v>0</v>
      </c>
      <c r="Q623" s="28">
        <v>0</v>
      </c>
      <c r="R623" s="28">
        <v>0</v>
      </c>
      <c r="S623" s="28">
        <v>0</v>
      </c>
      <c r="T623" s="29">
        <v>0</v>
      </c>
      <c r="U623" s="20">
        <v>6.7500000000000004E-2</v>
      </c>
      <c r="V623" s="29">
        <v>0</v>
      </c>
      <c r="W623" s="20">
        <v>0.28800000000000003</v>
      </c>
      <c r="X623" s="28">
        <v>0</v>
      </c>
      <c r="Y623" s="28">
        <v>0</v>
      </c>
      <c r="Z623" s="28">
        <v>0</v>
      </c>
      <c r="AA623" s="28">
        <v>0</v>
      </c>
      <c r="AB623" s="28">
        <v>0</v>
      </c>
      <c r="AC623" s="28">
        <v>0</v>
      </c>
      <c r="AD623" s="29">
        <v>0</v>
      </c>
      <c r="AE623" s="20">
        <v>0.23040000000000005</v>
      </c>
      <c r="AF623" s="29">
        <v>0</v>
      </c>
      <c r="AG623" s="29">
        <v>0</v>
      </c>
      <c r="AH623" s="29">
        <v>0</v>
      </c>
      <c r="BM623" t="s">
        <v>2341</v>
      </c>
    </row>
    <row r="624" spans="2:65" ht="14.25" x14ac:dyDescent="0.2">
      <c r="B624" s="16">
        <v>622</v>
      </c>
      <c r="C624" s="16"/>
      <c r="D624" s="16" t="s">
        <v>824</v>
      </c>
      <c r="E624" s="16" t="str">
        <f t="shared" si="32"/>
        <v>a</v>
      </c>
      <c r="F624" s="16">
        <f t="shared" si="31"/>
        <v>3</v>
      </c>
      <c r="G624" s="19" t="s">
        <v>26</v>
      </c>
      <c r="H624" s="3" t="s">
        <v>46</v>
      </c>
      <c r="I624" s="3">
        <f t="shared" si="33"/>
        <v>20</v>
      </c>
      <c r="J624" s="16">
        <v>1</v>
      </c>
      <c r="K624" s="16">
        <v>6</v>
      </c>
      <c r="L624" s="16">
        <f>[1]武器表!$I624</f>
        <v>184</v>
      </c>
      <c r="M624" s="28">
        <v>0</v>
      </c>
      <c r="N624" s="28">
        <v>0</v>
      </c>
      <c r="O624" s="28">
        <v>0</v>
      </c>
      <c r="P624" s="28">
        <v>0</v>
      </c>
      <c r="Q624" s="28">
        <v>0</v>
      </c>
      <c r="R624" s="28">
        <v>0</v>
      </c>
      <c r="S624" s="28">
        <v>0</v>
      </c>
      <c r="T624" s="20">
        <v>0.12</v>
      </c>
      <c r="U624" s="20">
        <v>8.2500000000000004E-2</v>
      </c>
      <c r="V624" s="29">
        <v>0</v>
      </c>
      <c r="W624" s="29">
        <v>0</v>
      </c>
      <c r="X624" s="28">
        <v>0</v>
      </c>
      <c r="Y624" s="28">
        <v>0</v>
      </c>
      <c r="Z624" s="28">
        <v>0</v>
      </c>
      <c r="AA624" s="28">
        <v>0</v>
      </c>
      <c r="AB624" s="28">
        <v>0</v>
      </c>
      <c r="AC624" s="28">
        <v>0</v>
      </c>
      <c r="AD624" s="29">
        <v>0</v>
      </c>
      <c r="AE624" s="20">
        <v>0.27733333333333332</v>
      </c>
      <c r="AF624" s="29">
        <v>0</v>
      </c>
      <c r="AG624" s="29">
        <v>0</v>
      </c>
      <c r="AH624" s="29">
        <v>0</v>
      </c>
      <c r="BM624" t="s">
        <v>2342</v>
      </c>
    </row>
    <row r="625" spans="2:65" ht="14.25" x14ac:dyDescent="0.2">
      <c r="B625" s="16">
        <v>623</v>
      </c>
      <c r="C625" s="16"/>
      <c r="D625" s="16" t="s">
        <v>825</v>
      </c>
      <c r="E625" s="16" t="str">
        <f t="shared" si="32"/>
        <v>a</v>
      </c>
      <c r="F625" s="16">
        <f t="shared" si="31"/>
        <v>4</v>
      </c>
      <c r="G625" s="19" t="s">
        <v>26</v>
      </c>
      <c r="H625" s="3" t="s">
        <v>46</v>
      </c>
      <c r="I625" s="3">
        <f t="shared" si="33"/>
        <v>20</v>
      </c>
      <c r="J625" s="16">
        <v>1</v>
      </c>
      <c r="K625" s="16">
        <v>7</v>
      </c>
      <c r="L625" s="16">
        <f>[1]武器表!$I625</f>
        <v>214</v>
      </c>
      <c r="M625" s="28">
        <v>0</v>
      </c>
      <c r="N625" s="28">
        <v>0</v>
      </c>
      <c r="O625" s="28">
        <v>0</v>
      </c>
      <c r="P625" s="28">
        <v>0</v>
      </c>
      <c r="Q625" s="28">
        <v>0</v>
      </c>
      <c r="R625" s="28">
        <v>0</v>
      </c>
      <c r="S625" s="28">
        <v>0</v>
      </c>
      <c r="T625" s="29">
        <v>0</v>
      </c>
      <c r="U625" s="20">
        <v>9.5000000000000001E-2</v>
      </c>
      <c r="V625" s="29">
        <v>0</v>
      </c>
      <c r="W625" s="20">
        <v>0.40399999999999997</v>
      </c>
      <c r="X625" s="28">
        <v>0</v>
      </c>
      <c r="Y625" s="28">
        <v>0</v>
      </c>
      <c r="Z625" s="28">
        <v>0</v>
      </c>
      <c r="AA625" s="28">
        <v>0</v>
      </c>
      <c r="AB625" s="28">
        <v>0</v>
      </c>
      <c r="AC625" s="28">
        <v>0</v>
      </c>
      <c r="AD625" s="29">
        <v>0</v>
      </c>
      <c r="AE625" s="29">
        <v>0</v>
      </c>
      <c r="AF625" s="20">
        <v>0.32319999999999999</v>
      </c>
      <c r="AG625" s="20">
        <v>0.32319999999999999</v>
      </c>
      <c r="AH625" s="29">
        <v>0</v>
      </c>
      <c r="BM625" t="s">
        <v>2343</v>
      </c>
    </row>
    <row r="626" spans="2:65" ht="14.25" x14ac:dyDescent="0.2">
      <c r="B626" s="16">
        <v>624</v>
      </c>
      <c r="C626" s="16"/>
      <c r="D626" s="16" t="s">
        <v>826</v>
      </c>
      <c r="E626" s="16" t="str">
        <f t="shared" si="32"/>
        <v>a</v>
      </c>
      <c r="F626" s="16">
        <f t="shared" si="31"/>
        <v>4</v>
      </c>
      <c r="G626" s="19" t="s">
        <v>26</v>
      </c>
      <c r="H626" s="3" t="s">
        <v>46</v>
      </c>
      <c r="I626" s="3">
        <f t="shared" si="33"/>
        <v>20</v>
      </c>
      <c r="J626" s="16">
        <v>1</v>
      </c>
      <c r="K626" s="16">
        <v>8</v>
      </c>
      <c r="L626" s="16">
        <f>[1]武器表!$I626</f>
        <v>245</v>
      </c>
      <c r="M626" s="28">
        <v>0</v>
      </c>
      <c r="N626" s="28">
        <v>0</v>
      </c>
      <c r="O626" s="28">
        <v>0</v>
      </c>
      <c r="P626" s="28">
        <v>0</v>
      </c>
      <c r="Q626" s="28">
        <v>0</v>
      </c>
      <c r="R626" s="28">
        <v>0</v>
      </c>
      <c r="S626" s="28">
        <v>0</v>
      </c>
      <c r="T626" s="29">
        <v>0</v>
      </c>
      <c r="U626" s="29">
        <v>0</v>
      </c>
      <c r="V626" s="29">
        <v>0</v>
      </c>
      <c r="W626" s="20">
        <v>0.46200000000000002</v>
      </c>
      <c r="X626" s="28">
        <v>0</v>
      </c>
      <c r="Y626" s="28">
        <v>0</v>
      </c>
      <c r="Z626" s="28">
        <v>0</v>
      </c>
      <c r="AA626" s="28">
        <v>0</v>
      </c>
      <c r="AB626" s="28">
        <v>0</v>
      </c>
      <c r="AC626" s="28">
        <v>0</v>
      </c>
      <c r="AD626" s="29">
        <v>0</v>
      </c>
      <c r="AE626" s="29">
        <v>0</v>
      </c>
      <c r="AF626" s="20">
        <v>0.36960000000000004</v>
      </c>
      <c r="AG626" s="20">
        <v>0.36960000000000004</v>
      </c>
      <c r="AH626" s="20">
        <v>0.36960000000000004</v>
      </c>
      <c r="BM626" t="s">
        <v>2344</v>
      </c>
    </row>
    <row r="627" spans="2:65" ht="14.25" x14ac:dyDescent="0.2">
      <c r="B627" s="16">
        <v>625</v>
      </c>
      <c r="C627" s="16"/>
      <c r="D627" s="16" t="s">
        <v>827</v>
      </c>
      <c r="E627" s="16" t="str">
        <f t="shared" si="32"/>
        <v>b</v>
      </c>
      <c r="F627" s="16">
        <f t="shared" si="31"/>
        <v>1</v>
      </c>
      <c r="G627" s="19" t="s">
        <v>26</v>
      </c>
      <c r="H627" s="3" t="s">
        <v>46</v>
      </c>
      <c r="I627" s="3">
        <f t="shared" si="33"/>
        <v>20</v>
      </c>
      <c r="J627" s="16">
        <v>1</v>
      </c>
      <c r="K627" s="16">
        <v>1</v>
      </c>
      <c r="L627" s="16">
        <f>[1]武器表!$I627</f>
        <v>33</v>
      </c>
      <c r="M627" s="28">
        <v>0</v>
      </c>
      <c r="N627" s="28">
        <v>0</v>
      </c>
      <c r="O627" s="28">
        <v>0</v>
      </c>
      <c r="P627" s="28">
        <v>0</v>
      </c>
      <c r="Q627" s="28">
        <v>0</v>
      </c>
      <c r="R627" s="28">
        <v>0</v>
      </c>
      <c r="S627" s="28">
        <v>0</v>
      </c>
      <c r="T627" s="29">
        <v>0</v>
      </c>
      <c r="U627" s="29">
        <v>0</v>
      </c>
      <c r="V627" s="29">
        <v>0</v>
      </c>
      <c r="W627" s="20">
        <v>0.08</v>
      </c>
      <c r="X627" s="28">
        <v>0</v>
      </c>
      <c r="Y627" s="28">
        <v>0</v>
      </c>
      <c r="Z627" s="28">
        <v>0</v>
      </c>
      <c r="AA627" s="28">
        <v>0</v>
      </c>
      <c r="AB627" s="28">
        <v>0</v>
      </c>
      <c r="AC627" s="28">
        <v>0</v>
      </c>
      <c r="AD627" s="29">
        <v>0</v>
      </c>
      <c r="AE627" s="29">
        <v>0</v>
      </c>
      <c r="AF627" s="29">
        <v>0</v>
      </c>
      <c r="AG627" s="29">
        <v>0</v>
      </c>
      <c r="AH627" s="29">
        <v>0</v>
      </c>
      <c r="BM627" t="s">
        <v>2345</v>
      </c>
    </row>
    <row r="628" spans="2:65" ht="14.25" x14ac:dyDescent="0.2">
      <c r="B628" s="16">
        <v>626</v>
      </c>
      <c r="C628" s="16"/>
      <c r="D628" s="16" t="s">
        <v>828</v>
      </c>
      <c r="E628" s="16" t="str">
        <f t="shared" si="32"/>
        <v>b</v>
      </c>
      <c r="F628" s="16">
        <f t="shared" si="31"/>
        <v>1</v>
      </c>
      <c r="G628" s="19" t="s">
        <v>26</v>
      </c>
      <c r="H628" s="3" t="s">
        <v>46</v>
      </c>
      <c r="I628" s="3">
        <f t="shared" si="33"/>
        <v>20</v>
      </c>
      <c r="J628" s="16">
        <v>1</v>
      </c>
      <c r="K628" s="16">
        <v>2</v>
      </c>
      <c r="L628" s="16">
        <f>[1]武器表!$I628</f>
        <v>67</v>
      </c>
      <c r="M628" s="28">
        <v>0</v>
      </c>
      <c r="N628" s="28">
        <v>0</v>
      </c>
      <c r="O628" s="28">
        <v>0</v>
      </c>
      <c r="P628" s="28">
        <v>0</v>
      </c>
      <c r="Q628" s="28">
        <v>0</v>
      </c>
      <c r="R628" s="28">
        <v>0</v>
      </c>
      <c r="S628" s="28">
        <v>0</v>
      </c>
      <c r="T628" s="29">
        <v>0</v>
      </c>
      <c r="U628" s="29">
        <v>0</v>
      </c>
      <c r="V628" s="29">
        <v>0</v>
      </c>
      <c r="W628" s="20">
        <v>0.08</v>
      </c>
      <c r="X628" s="28">
        <v>0</v>
      </c>
      <c r="Y628" s="28">
        <v>0</v>
      </c>
      <c r="Z628" s="28">
        <v>0</v>
      </c>
      <c r="AA628" s="28">
        <v>0</v>
      </c>
      <c r="AB628" s="28">
        <v>0</v>
      </c>
      <c r="AC628" s="28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BM628" t="s">
        <v>2346</v>
      </c>
    </row>
    <row r="629" spans="2:65" ht="14.25" x14ac:dyDescent="0.2">
      <c r="B629" s="16">
        <v>627</v>
      </c>
      <c r="C629" s="16"/>
      <c r="D629" s="16" t="s">
        <v>829</v>
      </c>
      <c r="E629" s="16" t="str">
        <f t="shared" si="32"/>
        <v>b</v>
      </c>
      <c r="F629" s="16">
        <f t="shared" si="31"/>
        <v>1</v>
      </c>
      <c r="G629" s="19" t="s">
        <v>26</v>
      </c>
      <c r="H629" s="3" t="s">
        <v>46</v>
      </c>
      <c r="I629" s="3">
        <f t="shared" si="33"/>
        <v>20</v>
      </c>
      <c r="J629" s="16">
        <v>1</v>
      </c>
      <c r="K629" s="16">
        <v>3</v>
      </c>
      <c r="L629" s="16">
        <f>[1]武器表!$I629</f>
        <v>100</v>
      </c>
      <c r="M629" s="28">
        <v>0</v>
      </c>
      <c r="N629" s="28">
        <v>0</v>
      </c>
      <c r="O629" s="28">
        <v>0</v>
      </c>
      <c r="P629" s="28">
        <v>0</v>
      </c>
      <c r="Q629" s="28">
        <v>0</v>
      </c>
      <c r="R629" s="16">
        <v>7</v>
      </c>
      <c r="S629" s="28">
        <v>0</v>
      </c>
      <c r="T629" s="29">
        <v>0</v>
      </c>
      <c r="U629" s="29">
        <v>0</v>
      </c>
      <c r="V629" s="29">
        <v>0</v>
      </c>
      <c r="W629" s="29">
        <v>0</v>
      </c>
      <c r="X629" s="28">
        <v>0</v>
      </c>
      <c r="Y629" s="28">
        <v>0</v>
      </c>
      <c r="Z629" s="28">
        <v>0</v>
      </c>
      <c r="AA629" s="28">
        <v>0</v>
      </c>
      <c r="AB629" s="28">
        <v>0</v>
      </c>
      <c r="AC629" s="28">
        <v>0</v>
      </c>
      <c r="AD629" s="29">
        <v>0</v>
      </c>
      <c r="AE629" s="29">
        <v>0</v>
      </c>
      <c r="AF629" s="29">
        <v>0</v>
      </c>
      <c r="AG629" s="29">
        <v>0</v>
      </c>
      <c r="AH629" s="29">
        <v>0</v>
      </c>
      <c r="BM629" t="s">
        <v>2347</v>
      </c>
    </row>
    <row r="630" spans="2:65" ht="14.25" x14ac:dyDescent="0.2">
      <c r="B630" s="16">
        <v>628</v>
      </c>
      <c r="C630" s="16"/>
      <c r="D630" s="16" t="s">
        <v>830</v>
      </c>
      <c r="E630" s="16" t="str">
        <f t="shared" si="32"/>
        <v>b</v>
      </c>
      <c r="F630" s="16">
        <f t="shared" si="31"/>
        <v>1</v>
      </c>
      <c r="G630" s="19" t="s">
        <v>26</v>
      </c>
      <c r="H630" s="3" t="s">
        <v>46</v>
      </c>
      <c r="I630" s="3">
        <f t="shared" si="33"/>
        <v>20</v>
      </c>
      <c r="J630" s="16">
        <v>1</v>
      </c>
      <c r="K630" s="16">
        <v>4</v>
      </c>
      <c r="L630" s="16">
        <f>[1]武器表!$I630</f>
        <v>133</v>
      </c>
      <c r="M630" s="28">
        <v>0</v>
      </c>
      <c r="N630" s="28">
        <v>0</v>
      </c>
      <c r="O630" s="28">
        <v>0</v>
      </c>
      <c r="P630" s="28">
        <v>0</v>
      </c>
      <c r="Q630" s="28">
        <v>0</v>
      </c>
      <c r="R630" s="28">
        <v>0</v>
      </c>
      <c r="S630" s="28">
        <v>0</v>
      </c>
      <c r="T630" s="29">
        <v>0</v>
      </c>
      <c r="U630" s="29">
        <v>0</v>
      </c>
      <c r="V630" s="29">
        <v>0</v>
      </c>
      <c r="W630" s="29">
        <v>0</v>
      </c>
      <c r="X630" s="28">
        <v>0</v>
      </c>
      <c r="Y630" s="28">
        <v>0</v>
      </c>
      <c r="Z630" s="28">
        <v>0</v>
      </c>
      <c r="AA630" s="28">
        <v>0</v>
      </c>
      <c r="AB630" s="28">
        <v>0</v>
      </c>
      <c r="AC630" s="28">
        <v>0</v>
      </c>
      <c r="AD630" s="29">
        <v>0</v>
      </c>
      <c r="AE630" s="29">
        <v>0</v>
      </c>
      <c r="AF630" s="29">
        <v>0</v>
      </c>
      <c r="AG630" s="29">
        <v>0</v>
      </c>
      <c r="AH630" s="20">
        <v>0.12053333333333334</v>
      </c>
      <c r="BM630" t="s">
        <v>2348</v>
      </c>
    </row>
    <row r="631" spans="2:65" ht="14.25" x14ac:dyDescent="0.2">
      <c r="B631" s="16">
        <v>629</v>
      </c>
      <c r="C631" s="16"/>
      <c r="D631" s="16" t="s">
        <v>831</v>
      </c>
      <c r="E631" s="16" t="str">
        <f t="shared" si="32"/>
        <v>b</v>
      </c>
      <c r="F631" s="16">
        <f t="shared" si="31"/>
        <v>2</v>
      </c>
      <c r="G631" s="19" t="s">
        <v>26</v>
      </c>
      <c r="H631" s="3" t="s">
        <v>46</v>
      </c>
      <c r="I631" s="3">
        <f t="shared" si="33"/>
        <v>20</v>
      </c>
      <c r="J631" s="16">
        <v>1</v>
      </c>
      <c r="K631" s="16">
        <v>5</v>
      </c>
      <c r="L631" s="16">
        <f>[1]武器表!$I631</f>
        <v>166</v>
      </c>
      <c r="M631" s="28">
        <v>0</v>
      </c>
      <c r="N631" s="28">
        <v>0</v>
      </c>
      <c r="O631" s="16">
        <v>17</v>
      </c>
      <c r="P631" s="28">
        <v>0</v>
      </c>
      <c r="Q631" s="28">
        <v>0</v>
      </c>
      <c r="R631" s="28">
        <v>0</v>
      </c>
      <c r="S631" s="28">
        <v>0</v>
      </c>
      <c r="T631" s="29">
        <v>0</v>
      </c>
      <c r="U631" s="29">
        <v>0</v>
      </c>
      <c r="V631" s="29">
        <v>0</v>
      </c>
      <c r="W631" s="29">
        <v>0</v>
      </c>
      <c r="X631" s="28">
        <v>0</v>
      </c>
      <c r="Y631" s="28">
        <v>0</v>
      </c>
      <c r="Z631" s="16">
        <v>7</v>
      </c>
      <c r="AA631" s="28">
        <v>0</v>
      </c>
      <c r="AB631" s="28">
        <v>0</v>
      </c>
      <c r="AC631" s="28">
        <v>0</v>
      </c>
      <c r="AD631" s="29">
        <v>0</v>
      </c>
      <c r="AE631" s="29">
        <v>0</v>
      </c>
      <c r="AF631" s="29">
        <v>0</v>
      </c>
      <c r="AG631" s="29">
        <v>0</v>
      </c>
      <c r="AH631" s="29">
        <v>0</v>
      </c>
      <c r="BM631" t="s">
        <v>2349</v>
      </c>
    </row>
    <row r="632" spans="2:65" ht="14.25" x14ac:dyDescent="0.2">
      <c r="B632" s="16">
        <v>630</v>
      </c>
      <c r="C632" s="16"/>
      <c r="D632" s="16" t="s">
        <v>832</v>
      </c>
      <c r="E632" s="16" t="str">
        <f t="shared" si="32"/>
        <v>b</v>
      </c>
      <c r="F632" s="16">
        <f t="shared" si="31"/>
        <v>2</v>
      </c>
      <c r="G632" s="19" t="s">
        <v>26</v>
      </c>
      <c r="H632" s="3" t="s">
        <v>46</v>
      </c>
      <c r="I632" s="3">
        <f t="shared" si="33"/>
        <v>20</v>
      </c>
      <c r="J632" s="16">
        <v>1</v>
      </c>
      <c r="K632" s="16">
        <v>6</v>
      </c>
      <c r="L632" s="16">
        <f>[1]武器表!$I632</f>
        <v>200</v>
      </c>
      <c r="M632" s="28">
        <v>0</v>
      </c>
      <c r="N632" s="28">
        <v>0</v>
      </c>
      <c r="O632" s="28">
        <v>0</v>
      </c>
      <c r="P632" s="28">
        <v>0</v>
      </c>
      <c r="Q632" s="28">
        <v>0</v>
      </c>
      <c r="R632" s="16">
        <v>14</v>
      </c>
      <c r="S632" s="28">
        <v>0</v>
      </c>
      <c r="T632" s="29">
        <v>0</v>
      </c>
      <c r="U632" s="20">
        <v>3.5000000000000003E-2</v>
      </c>
      <c r="V632" s="29">
        <v>0</v>
      </c>
      <c r="W632" s="29">
        <v>0</v>
      </c>
      <c r="X632" s="28">
        <v>0</v>
      </c>
      <c r="Y632" s="28">
        <v>0</v>
      </c>
      <c r="Z632" s="28">
        <v>0</v>
      </c>
      <c r="AA632" s="28">
        <v>0</v>
      </c>
      <c r="AB632" s="28">
        <v>0</v>
      </c>
      <c r="AC632" s="28">
        <v>0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BM632" t="s">
        <v>2350</v>
      </c>
    </row>
    <row r="633" spans="2:65" ht="14.25" x14ac:dyDescent="0.2">
      <c r="B633" s="16">
        <v>631</v>
      </c>
      <c r="C633" s="16"/>
      <c r="D633" s="16" t="s">
        <v>833</v>
      </c>
      <c r="E633" s="16" t="str">
        <f t="shared" si="32"/>
        <v>b</v>
      </c>
      <c r="F633" s="16">
        <f t="shared" si="31"/>
        <v>2</v>
      </c>
      <c r="G633" s="19" t="s">
        <v>26</v>
      </c>
      <c r="H633" s="3" t="s">
        <v>46</v>
      </c>
      <c r="I633" s="3">
        <f t="shared" si="33"/>
        <v>20</v>
      </c>
      <c r="J633" s="16">
        <v>1</v>
      </c>
      <c r="K633" s="16">
        <v>7</v>
      </c>
      <c r="L633" s="16">
        <f>[1]武器表!$I633</f>
        <v>233</v>
      </c>
      <c r="M633" s="28">
        <v>0</v>
      </c>
      <c r="N633" s="28">
        <v>0</v>
      </c>
      <c r="O633" s="28">
        <v>0</v>
      </c>
      <c r="P633" s="28">
        <v>0</v>
      </c>
      <c r="Q633" s="28">
        <v>0</v>
      </c>
      <c r="R633" s="28">
        <v>0</v>
      </c>
      <c r="S633" s="28">
        <v>0</v>
      </c>
      <c r="T633" s="20">
        <v>0.06</v>
      </c>
      <c r="U633" s="29">
        <v>0</v>
      </c>
      <c r="V633" s="29">
        <v>0</v>
      </c>
      <c r="W633" s="20">
        <v>0.26400000000000001</v>
      </c>
      <c r="X633" s="28">
        <v>0</v>
      </c>
      <c r="Y633" s="28">
        <v>0</v>
      </c>
      <c r="Z633" s="28">
        <v>0</v>
      </c>
      <c r="AA633" s="28">
        <v>0</v>
      </c>
      <c r="AB633" s="28">
        <v>0</v>
      </c>
      <c r="AC633" s="28">
        <v>0</v>
      </c>
      <c r="AD633" s="29">
        <v>0</v>
      </c>
      <c r="AE633" s="29">
        <v>0</v>
      </c>
      <c r="AF633" s="29">
        <v>0</v>
      </c>
      <c r="AG633" s="29">
        <v>0</v>
      </c>
      <c r="AH633" s="29">
        <v>0</v>
      </c>
      <c r="BM633" t="s">
        <v>2351</v>
      </c>
    </row>
    <row r="634" spans="2:65" ht="14.25" x14ac:dyDescent="0.2">
      <c r="B634" s="16">
        <v>632</v>
      </c>
      <c r="C634" s="16"/>
      <c r="D634" s="16" t="s">
        <v>254</v>
      </c>
      <c r="E634" s="16" t="str">
        <f t="shared" si="32"/>
        <v>b</v>
      </c>
      <c r="F634" s="16">
        <f t="shared" si="31"/>
        <v>2</v>
      </c>
      <c r="G634" s="19" t="s">
        <v>26</v>
      </c>
      <c r="H634" s="3" t="s">
        <v>46</v>
      </c>
      <c r="I634" s="3">
        <f t="shared" si="33"/>
        <v>20</v>
      </c>
      <c r="J634" s="16">
        <v>1</v>
      </c>
      <c r="K634" s="16">
        <v>8</v>
      </c>
      <c r="L634" s="16">
        <f>[1]武器表!$I634</f>
        <v>266</v>
      </c>
      <c r="M634" s="28">
        <v>0</v>
      </c>
      <c r="N634" s="28">
        <v>0</v>
      </c>
      <c r="O634" s="28">
        <v>0</v>
      </c>
      <c r="P634" s="28">
        <v>0</v>
      </c>
      <c r="Q634" s="28">
        <v>0</v>
      </c>
      <c r="R634" s="28">
        <v>0</v>
      </c>
      <c r="S634" s="28">
        <v>0</v>
      </c>
      <c r="T634" s="29">
        <v>0</v>
      </c>
      <c r="U634" s="29">
        <v>0</v>
      </c>
      <c r="V634" s="29">
        <v>0</v>
      </c>
      <c r="W634" s="20">
        <v>0.30199999999999999</v>
      </c>
      <c r="X634" s="28">
        <v>0</v>
      </c>
      <c r="Y634" s="28">
        <v>0</v>
      </c>
      <c r="Z634" s="28">
        <v>0</v>
      </c>
      <c r="AA634" s="28">
        <v>0</v>
      </c>
      <c r="AB634" s="28">
        <v>0</v>
      </c>
      <c r="AC634" s="28">
        <v>0</v>
      </c>
      <c r="AD634" s="29">
        <v>0</v>
      </c>
      <c r="AE634" s="29">
        <v>0</v>
      </c>
      <c r="AF634" s="29">
        <v>0</v>
      </c>
      <c r="AG634" s="29">
        <v>0</v>
      </c>
      <c r="AH634" s="20">
        <v>0.24160000000000001</v>
      </c>
      <c r="BM634" t="s">
        <v>2352</v>
      </c>
    </row>
    <row r="635" spans="2:65" ht="14.25" x14ac:dyDescent="0.2">
      <c r="B635" s="16">
        <v>633</v>
      </c>
      <c r="C635" s="16"/>
      <c r="D635" s="16" t="s">
        <v>834</v>
      </c>
      <c r="E635" s="16" t="str">
        <f t="shared" si="32"/>
        <v>c</v>
      </c>
      <c r="F635" s="16">
        <f t="shared" si="31"/>
        <v>1</v>
      </c>
      <c r="G635" s="19" t="s">
        <v>26</v>
      </c>
      <c r="H635" s="3" t="s">
        <v>46</v>
      </c>
      <c r="I635" s="3">
        <f t="shared" si="33"/>
        <v>20</v>
      </c>
      <c r="J635" s="16">
        <v>1</v>
      </c>
      <c r="K635" s="16">
        <v>1</v>
      </c>
      <c r="L635" s="16">
        <f>[1]武器表!$I635</f>
        <v>38</v>
      </c>
      <c r="M635" s="28">
        <v>0</v>
      </c>
      <c r="N635" s="28">
        <v>0</v>
      </c>
      <c r="O635" s="28">
        <v>0</v>
      </c>
      <c r="P635" s="28">
        <v>0</v>
      </c>
      <c r="Q635" s="28">
        <v>0</v>
      </c>
      <c r="R635" s="28">
        <v>0</v>
      </c>
      <c r="S635" s="28">
        <v>0</v>
      </c>
      <c r="T635" s="29">
        <v>0</v>
      </c>
      <c r="U635" s="29">
        <v>0</v>
      </c>
      <c r="V635" s="29">
        <v>0</v>
      </c>
      <c r="W635" s="29">
        <v>0</v>
      </c>
      <c r="X635" s="28">
        <v>0</v>
      </c>
      <c r="Y635" s="28">
        <v>0</v>
      </c>
      <c r="Z635" s="28">
        <v>0</v>
      </c>
      <c r="AA635" s="28">
        <v>0</v>
      </c>
      <c r="AB635" s="28">
        <v>0</v>
      </c>
      <c r="AC635" s="28">
        <v>0</v>
      </c>
      <c r="AD635" s="29">
        <v>0</v>
      </c>
      <c r="AE635" s="29">
        <v>0</v>
      </c>
      <c r="AF635" s="20">
        <v>0</v>
      </c>
      <c r="AG635" s="29">
        <v>0</v>
      </c>
      <c r="AH635" s="29">
        <v>0</v>
      </c>
      <c r="BM635" t="s">
        <v>2353</v>
      </c>
    </row>
    <row r="636" spans="2:65" ht="14.25" x14ac:dyDescent="0.2">
      <c r="B636" s="16">
        <v>634</v>
      </c>
      <c r="C636" s="16"/>
      <c r="D636" s="16" t="s">
        <v>835</v>
      </c>
      <c r="E636" s="16" t="str">
        <f t="shared" si="32"/>
        <v>c</v>
      </c>
      <c r="F636" s="16">
        <f t="shared" si="31"/>
        <v>1</v>
      </c>
      <c r="G636" s="19" t="s">
        <v>26</v>
      </c>
      <c r="H636" s="3" t="s">
        <v>46</v>
      </c>
      <c r="I636" s="3">
        <f t="shared" si="33"/>
        <v>20</v>
      </c>
      <c r="J636" s="16">
        <v>1</v>
      </c>
      <c r="K636" s="16">
        <v>2</v>
      </c>
      <c r="L636" s="16">
        <f>[1]武器表!$I636</f>
        <v>76</v>
      </c>
      <c r="M636" s="28">
        <v>0</v>
      </c>
      <c r="N636" s="28">
        <v>0</v>
      </c>
      <c r="O636" s="28">
        <v>0</v>
      </c>
      <c r="P636" s="28">
        <v>0</v>
      </c>
      <c r="Q636" s="28">
        <v>0</v>
      </c>
      <c r="R636" s="28">
        <v>0</v>
      </c>
      <c r="S636" s="16">
        <v>0</v>
      </c>
      <c r="T636" s="29">
        <v>0</v>
      </c>
      <c r="U636" s="29">
        <v>0</v>
      </c>
      <c r="V636" s="29">
        <v>0</v>
      </c>
      <c r="W636" s="29">
        <v>0</v>
      </c>
      <c r="X636" s="28">
        <v>0</v>
      </c>
      <c r="Y636" s="28">
        <v>0</v>
      </c>
      <c r="Z636" s="28">
        <v>0</v>
      </c>
      <c r="AA636" s="28">
        <v>0</v>
      </c>
      <c r="AB636" s="28">
        <v>0</v>
      </c>
      <c r="AC636" s="28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BM636" t="s">
        <v>2354</v>
      </c>
    </row>
    <row r="637" spans="2:65" ht="14.25" x14ac:dyDescent="0.2">
      <c r="B637" s="16">
        <v>635</v>
      </c>
      <c r="C637" s="16"/>
      <c r="D637" s="16" t="s">
        <v>836</v>
      </c>
      <c r="E637" s="16" t="str">
        <f t="shared" si="32"/>
        <v>c</v>
      </c>
      <c r="F637" s="16">
        <f t="shared" si="31"/>
        <v>1</v>
      </c>
      <c r="G637" s="19" t="s">
        <v>26</v>
      </c>
      <c r="H637" s="3" t="s">
        <v>46</v>
      </c>
      <c r="I637" s="3">
        <f t="shared" si="33"/>
        <v>20</v>
      </c>
      <c r="J637" s="16">
        <v>1</v>
      </c>
      <c r="K637" s="16">
        <v>3</v>
      </c>
      <c r="L637" s="16">
        <f>[1]武器表!$I637</f>
        <v>114</v>
      </c>
      <c r="M637" s="28">
        <v>0</v>
      </c>
      <c r="N637" s="28">
        <v>0</v>
      </c>
      <c r="O637" s="28">
        <v>0</v>
      </c>
      <c r="P637" s="28">
        <v>0</v>
      </c>
      <c r="Q637" s="16">
        <v>0</v>
      </c>
      <c r="R637" s="28">
        <v>0</v>
      </c>
      <c r="S637" s="28">
        <v>0</v>
      </c>
      <c r="T637" s="29">
        <v>0</v>
      </c>
      <c r="U637" s="29">
        <v>0</v>
      </c>
      <c r="V637" s="29">
        <v>0</v>
      </c>
      <c r="W637" s="29">
        <v>0</v>
      </c>
      <c r="X637" s="28">
        <v>0</v>
      </c>
      <c r="Y637" s="28">
        <v>0</v>
      </c>
      <c r="Z637" s="28">
        <v>0</v>
      </c>
      <c r="AA637" s="28">
        <v>0</v>
      </c>
      <c r="AB637" s="28">
        <v>0</v>
      </c>
      <c r="AC637" s="28">
        <v>0</v>
      </c>
      <c r="AD637" s="29">
        <v>0</v>
      </c>
      <c r="AE637" s="29">
        <v>0</v>
      </c>
      <c r="AF637" s="29">
        <v>0</v>
      </c>
      <c r="AG637" s="29">
        <v>0</v>
      </c>
      <c r="AH637" s="29">
        <v>0</v>
      </c>
      <c r="BM637" t="s">
        <v>1811</v>
      </c>
    </row>
    <row r="638" spans="2:65" ht="14.25" x14ac:dyDescent="0.2">
      <c r="B638" s="16">
        <v>636</v>
      </c>
      <c r="C638" s="16"/>
      <c r="D638" s="16" t="s">
        <v>837</v>
      </c>
      <c r="E638" s="16" t="str">
        <f t="shared" si="32"/>
        <v>c</v>
      </c>
      <c r="F638" s="16">
        <f t="shared" si="31"/>
        <v>1</v>
      </c>
      <c r="G638" s="19" t="s">
        <v>26</v>
      </c>
      <c r="H638" s="3" t="s">
        <v>46</v>
      </c>
      <c r="I638" s="3">
        <f t="shared" si="33"/>
        <v>20</v>
      </c>
      <c r="J638" s="16">
        <v>1</v>
      </c>
      <c r="K638" s="16">
        <v>4</v>
      </c>
      <c r="L638" s="16">
        <f>[1]武器表!$I638</f>
        <v>152</v>
      </c>
      <c r="M638" s="28">
        <v>0</v>
      </c>
      <c r="N638" s="28">
        <v>0</v>
      </c>
      <c r="O638" s="28">
        <v>0</v>
      </c>
      <c r="P638" s="28">
        <v>0</v>
      </c>
      <c r="Q638" s="28">
        <v>0</v>
      </c>
      <c r="R638" s="28">
        <v>0</v>
      </c>
      <c r="S638" s="28">
        <v>0</v>
      </c>
      <c r="T638" s="29">
        <v>0</v>
      </c>
      <c r="U638" s="29">
        <v>0</v>
      </c>
      <c r="V638" s="29">
        <v>0</v>
      </c>
      <c r="W638" s="29">
        <v>0</v>
      </c>
      <c r="X638" s="28">
        <v>0</v>
      </c>
      <c r="Y638" s="28">
        <v>0</v>
      </c>
      <c r="Z638" s="28">
        <v>0</v>
      </c>
      <c r="AA638" s="28">
        <v>0</v>
      </c>
      <c r="AB638" s="28">
        <v>0</v>
      </c>
      <c r="AC638" s="28">
        <v>0</v>
      </c>
      <c r="AD638" s="29">
        <v>0</v>
      </c>
      <c r="AE638" s="29">
        <v>0</v>
      </c>
      <c r="AF638" s="20">
        <v>0</v>
      </c>
      <c r="AG638" s="29">
        <v>0</v>
      </c>
      <c r="AH638" s="29">
        <v>0</v>
      </c>
      <c r="BM638" t="s">
        <v>2355</v>
      </c>
    </row>
    <row r="639" spans="2:65" ht="14.25" x14ac:dyDescent="0.2">
      <c r="B639" s="16">
        <v>637</v>
      </c>
      <c r="C639" s="16"/>
      <c r="D639" s="16" t="s">
        <v>838</v>
      </c>
      <c r="E639" s="16" t="str">
        <f t="shared" si="32"/>
        <v>c</v>
      </c>
      <c r="F639" s="16">
        <f t="shared" si="31"/>
        <v>1</v>
      </c>
      <c r="G639" s="19" t="s">
        <v>26</v>
      </c>
      <c r="H639" s="3" t="s">
        <v>46</v>
      </c>
      <c r="I639" s="3">
        <f t="shared" si="33"/>
        <v>20</v>
      </c>
      <c r="J639" s="16">
        <v>1</v>
      </c>
      <c r="K639" s="16">
        <v>5</v>
      </c>
      <c r="L639" s="16">
        <f>[1]武器表!$I639</f>
        <v>190</v>
      </c>
      <c r="M639" s="28">
        <v>0</v>
      </c>
      <c r="N639" s="28">
        <v>0</v>
      </c>
      <c r="O639" s="28">
        <v>0</v>
      </c>
      <c r="P639" s="28">
        <v>0</v>
      </c>
      <c r="Q639" s="28">
        <v>0</v>
      </c>
      <c r="R639" s="28">
        <v>0</v>
      </c>
      <c r="S639" s="28">
        <v>0</v>
      </c>
      <c r="T639" s="29">
        <v>0</v>
      </c>
      <c r="U639" s="29">
        <v>0</v>
      </c>
      <c r="V639" s="29">
        <v>0</v>
      </c>
      <c r="W639" s="29">
        <v>0</v>
      </c>
      <c r="X639" s="28">
        <v>0</v>
      </c>
      <c r="Y639" s="28">
        <v>0</v>
      </c>
      <c r="Z639" s="28">
        <v>0</v>
      </c>
      <c r="AA639" s="28">
        <v>0</v>
      </c>
      <c r="AB639" s="28">
        <v>0</v>
      </c>
      <c r="AC639" s="28">
        <v>0</v>
      </c>
      <c r="AD639" s="29">
        <v>0</v>
      </c>
      <c r="AE639" s="29">
        <v>0</v>
      </c>
      <c r="AF639" s="29">
        <v>0</v>
      </c>
      <c r="AG639" s="29">
        <v>0</v>
      </c>
      <c r="AH639" s="20">
        <v>0</v>
      </c>
      <c r="BM639" t="s">
        <v>2356</v>
      </c>
    </row>
    <row r="640" spans="2:65" ht="14.25" x14ac:dyDescent="0.2">
      <c r="B640" s="16">
        <v>638</v>
      </c>
      <c r="C640" s="16"/>
      <c r="D640" s="16" t="s">
        <v>839</v>
      </c>
      <c r="E640" s="16" t="str">
        <f t="shared" si="32"/>
        <v>c</v>
      </c>
      <c r="F640" s="16">
        <f t="shared" si="31"/>
        <v>1</v>
      </c>
      <c r="G640" s="19" t="s">
        <v>26</v>
      </c>
      <c r="H640" s="3" t="s">
        <v>46</v>
      </c>
      <c r="I640" s="3">
        <f t="shared" si="33"/>
        <v>20</v>
      </c>
      <c r="J640" s="16">
        <v>1</v>
      </c>
      <c r="K640" s="16">
        <v>6</v>
      </c>
      <c r="L640" s="16">
        <f>[1]武器表!$I640</f>
        <v>228</v>
      </c>
      <c r="M640" s="28">
        <v>0</v>
      </c>
      <c r="N640" s="28">
        <v>0</v>
      </c>
      <c r="O640" s="28">
        <v>0</v>
      </c>
      <c r="P640" s="28">
        <v>0</v>
      </c>
      <c r="Q640" s="16">
        <v>0</v>
      </c>
      <c r="R640" s="28">
        <v>0</v>
      </c>
      <c r="S640" s="28">
        <v>0</v>
      </c>
      <c r="T640" s="29">
        <v>0</v>
      </c>
      <c r="U640" s="29">
        <v>0</v>
      </c>
      <c r="V640" s="29">
        <v>0</v>
      </c>
      <c r="W640" s="29">
        <v>0</v>
      </c>
      <c r="X640" s="28">
        <v>0</v>
      </c>
      <c r="Y640" s="28">
        <v>0</v>
      </c>
      <c r="Z640" s="28">
        <v>0</v>
      </c>
      <c r="AA640" s="28">
        <v>0</v>
      </c>
      <c r="AB640" s="28">
        <v>0</v>
      </c>
      <c r="AC640" s="28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BM640" t="s">
        <v>2357</v>
      </c>
    </row>
    <row r="641" spans="2:65" ht="14.25" x14ac:dyDescent="0.2">
      <c r="B641" s="16">
        <v>639</v>
      </c>
      <c r="C641" s="16"/>
      <c r="D641" s="16" t="s">
        <v>840</v>
      </c>
      <c r="E641" s="16" t="str">
        <f t="shared" si="32"/>
        <v>c</v>
      </c>
      <c r="F641" s="16">
        <f t="shared" si="31"/>
        <v>1</v>
      </c>
      <c r="G641" s="19" t="s">
        <v>26</v>
      </c>
      <c r="H641" s="3" t="s">
        <v>46</v>
      </c>
      <c r="I641" s="3">
        <f t="shared" si="33"/>
        <v>20</v>
      </c>
      <c r="J641" s="16">
        <v>1</v>
      </c>
      <c r="K641" s="16">
        <v>7</v>
      </c>
      <c r="L641" s="16">
        <f>[1]武器表!$I641</f>
        <v>265</v>
      </c>
      <c r="M641" s="28">
        <v>0</v>
      </c>
      <c r="N641" s="28">
        <v>0</v>
      </c>
      <c r="O641" s="28">
        <v>0</v>
      </c>
      <c r="P641" s="28">
        <v>0</v>
      </c>
      <c r="Q641" s="28">
        <v>0</v>
      </c>
      <c r="R641" s="16">
        <v>0</v>
      </c>
      <c r="S641" s="28">
        <v>0</v>
      </c>
      <c r="T641" s="29">
        <v>0</v>
      </c>
      <c r="U641" s="29">
        <v>0</v>
      </c>
      <c r="V641" s="29">
        <v>0</v>
      </c>
      <c r="W641" s="29">
        <v>0</v>
      </c>
      <c r="X641" s="28">
        <v>0</v>
      </c>
      <c r="Y641" s="28">
        <v>0</v>
      </c>
      <c r="Z641" s="28">
        <v>0</v>
      </c>
      <c r="AA641" s="28">
        <v>0</v>
      </c>
      <c r="AB641" s="28">
        <v>0</v>
      </c>
      <c r="AC641" s="28">
        <v>0</v>
      </c>
      <c r="AD641" s="29">
        <v>0</v>
      </c>
      <c r="AE641" s="29">
        <v>0</v>
      </c>
      <c r="AF641" s="29">
        <v>0</v>
      </c>
      <c r="AG641" s="29">
        <v>0</v>
      </c>
      <c r="AH641" s="29">
        <v>0</v>
      </c>
      <c r="BM641" t="s">
        <v>2358</v>
      </c>
    </row>
    <row r="642" spans="2:65" ht="14.25" x14ac:dyDescent="0.2">
      <c r="B642" s="16">
        <v>640</v>
      </c>
      <c r="C642" s="16"/>
      <c r="D642" s="16" t="s">
        <v>841</v>
      </c>
      <c r="E642" s="16" t="str">
        <f t="shared" si="32"/>
        <v>c</v>
      </c>
      <c r="F642" s="16">
        <f t="shared" si="31"/>
        <v>1</v>
      </c>
      <c r="G642" s="19" t="s">
        <v>26</v>
      </c>
      <c r="H642" s="3" t="s">
        <v>46</v>
      </c>
      <c r="I642" s="3">
        <f t="shared" si="33"/>
        <v>20</v>
      </c>
      <c r="J642" s="16">
        <v>1</v>
      </c>
      <c r="K642" s="16">
        <v>8</v>
      </c>
      <c r="L642" s="16">
        <f>[1]武器表!$I642</f>
        <v>303</v>
      </c>
      <c r="M642" s="28">
        <v>0</v>
      </c>
      <c r="N642" s="28">
        <v>0</v>
      </c>
      <c r="O642" s="28">
        <v>0</v>
      </c>
      <c r="P642" s="28">
        <v>0</v>
      </c>
      <c r="Q642" s="28">
        <v>0</v>
      </c>
      <c r="R642" s="28">
        <v>0</v>
      </c>
      <c r="S642" s="28">
        <v>0</v>
      </c>
      <c r="T642" s="29">
        <v>0</v>
      </c>
      <c r="U642" s="29">
        <v>0</v>
      </c>
      <c r="V642" s="29">
        <v>0</v>
      </c>
      <c r="W642" s="29">
        <v>0</v>
      </c>
      <c r="X642" s="28">
        <v>0</v>
      </c>
      <c r="Y642" s="28">
        <v>0</v>
      </c>
      <c r="Z642" s="28">
        <v>0</v>
      </c>
      <c r="AA642" s="28">
        <v>0</v>
      </c>
      <c r="AB642" s="28">
        <v>0</v>
      </c>
      <c r="AC642" s="28">
        <v>0</v>
      </c>
      <c r="AD642" s="29">
        <v>0</v>
      </c>
      <c r="AE642" s="29">
        <v>0</v>
      </c>
      <c r="AF642" s="29">
        <v>0</v>
      </c>
      <c r="AG642" s="29">
        <v>0</v>
      </c>
      <c r="AH642" s="20">
        <v>0</v>
      </c>
      <c r="BM642" t="s">
        <v>2359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34</xdr:col>
                <xdr:colOff>266700</xdr:colOff>
                <xdr:row>1</xdr:row>
                <xdr:rowOff>114300</xdr:rowOff>
              </from>
              <to>
                <xdr:col>35</xdr:col>
                <xdr:colOff>657225</xdr:colOff>
                <xdr:row>3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19050</xdr:rowOff>
              </from>
              <to>
                <xdr:col>0</xdr:col>
                <xdr:colOff>561975</xdr:colOff>
                <xdr:row>11</xdr:row>
                <xdr:rowOff>123825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A642"/>
  <sheetViews>
    <sheetView tabSelected="1" topLeftCell="AI1" workbookViewId="0">
      <selection activeCell="AO16" sqref="AO16"/>
    </sheetView>
  </sheetViews>
  <sheetFormatPr defaultRowHeight="13.5" x14ac:dyDescent="0.15"/>
  <cols>
    <col min="4" max="4" width="20.125" customWidth="1"/>
    <col min="5" max="5" width="8.25" customWidth="1"/>
    <col min="12" max="12" width="3.25" customWidth="1"/>
    <col min="13" max="13" width="6" customWidth="1"/>
    <col min="39" max="39" width="9.5" bestFit="1" customWidth="1"/>
    <col min="41" max="41" width="34.625" customWidth="1"/>
    <col min="42" max="43" width="13.625" customWidth="1"/>
    <col min="45" max="46" width="13.375" customWidth="1"/>
    <col min="48" max="49" width="17.5" customWidth="1"/>
    <col min="51" max="52" width="12.125" customWidth="1"/>
  </cols>
  <sheetData>
    <row r="2" spans="1:53" ht="14.25" x14ac:dyDescent="0.2">
      <c r="B2" s="16" t="s">
        <v>5</v>
      </c>
      <c r="C2" s="16" t="s">
        <v>117</v>
      </c>
      <c r="D2" s="17" t="s">
        <v>0</v>
      </c>
      <c r="E2" s="17" t="s">
        <v>994</v>
      </c>
      <c r="F2" s="17" t="s">
        <v>1</v>
      </c>
      <c r="G2" s="17" t="s">
        <v>975</v>
      </c>
      <c r="H2" s="17" t="s">
        <v>129</v>
      </c>
      <c r="I2" s="17" t="s">
        <v>2</v>
      </c>
      <c r="J2" s="17"/>
      <c r="K2" s="17" t="s">
        <v>842</v>
      </c>
      <c r="L2" s="17"/>
      <c r="M2" s="17"/>
      <c r="N2" s="17" t="s">
        <v>130</v>
      </c>
      <c r="O2" s="17" t="s">
        <v>3</v>
      </c>
      <c r="P2" s="17" t="s">
        <v>4</v>
      </c>
      <c r="Q2" s="16" t="s">
        <v>6</v>
      </c>
      <c r="R2" s="16" t="s">
        <v>7</v>
      </c>
      <c r="S2" s="17" t="s">
        <v>8</v>
      </c>
      <c r="T2" s="17" t="s">
        <v>9</v>
      </c>
      <c r="U2" s="17" t="s">
        <v>10</v>
      </c>
      <c r="V2" s="17" t="s">
        <v>11</v>
      </c>
      <c r="W2" s="17" t="s">
        <v>12</v>
      </c>
      <c r="X2" s="17" t="s">
        <v>13</v>
      </c>
      <c r="Y2" s="17" t="s">
        <v>14</v>
      </c>
      <c r="Z2" s="17" t="s">
        <v>15</v>
      </c>
      <c r="AA2" s="17" t="s">
        <v>47</v>
      </c>
      <c r="AB2" s="17" t="s">
        <v>48</v>
      </c>
      <c r="AC2" s="17" t="s">
        <v>49</v>
      </c>
      <c r="AD2" s="17" t="s">
        <v>50</v>
      </c>
      <c r="AE2" s="17" t="s">
        <v>51</v>
      </c>
      <c r="AF2" s="17" t="s">
        <v>52</v>
      </c>
      <c r="AG2" s="17" t="s">
        <v>53</v>
      </c>
      <c r="AH2" s="17" t="s">
        <v>16</v>
      </c>
      <c r="AI2" s="17" t="s">
        <v>17</v>
      </c>
      <c r="AJ2" s="17" t="s">
        <v>18</v>
      </c>
      <c r="AK2" s="17" t="s">
        <v>19</v>
      </c>
      <c r="AL2" s="17" t="s">
        <v>20</v>
      </c>
      <c r="AN2" s="65" t="s">
        <v>2933</v>
      </c>
      <c r="AO2" s="41" t="s">
        <v>974</v>
      </c>
      <c r="AP2" s="35" t="s">
        <v>850</v>
      </c>
      <c r="AQ2" s="35"/>
      <c r="AR2" s="35" t="s">
        <v>851</v>
      </c>
      <c r="AS2" s="35" t="s">
        <v>852</v>
      </c>
      <c r="AT2" s="35"/>
      <c r="AU2" s="35" t="s">
        <v>851</v>
      </c>
      <c r="AV2" s="35" t="s">
        <v>853</v>
      </c>
      <c r="AW2" s="35"/>
      <c r="AX2" s="35" t="s">
        <v>851</v>
      </c>
      <c r="AY2" s="35" t="s">
        <v>854</v>
      </c>
      <c r="AZ2" s="35"/>
      <c r="BA2" s="35" t="s">
        <v>851</v>
      </c>
    </row>
    <row r="3" spans="1:53" ht="14.25" x14ac:dyDescent="0.2">
      <c r="A3">
        <f>B3+10000</f>
        <v>10001</v>
      </c>
      <c r="B3" s="16">
        <v>1</v>
      </c>
      <c r="C3" s="16"/>
      <c r="D3" s="16" t="s">
        <v>291</v>
      </c>
      <c r="E3" s="16">
        <f t="shared" ref="E3:E66" si="0">VLOOKUP(J3&amp;O3,test8,4,FALSE)</f>
        <v>1</v>
      </c>
      <c r="F3" s="39" t="s">
        <v>21</v>
      </c>
      <c r="G3" s="42">
        <f>IF(F3="c",4,3)</f>
        <v>3</v>
      </c>
      <c r="H3" s="19" t="s">
        <v>26</v>
      </c>
      <c r="I3" s="3" t="s">
        <v>27</v>
      </c>
      <c r="J3" s="3" t="s">
        <v>995</v>
      </c>
      <c r="K3" s="3" t="str">
        <f t="shared" ref="K3:K66" si="1">IF(F3="c","--",VLOOKUP(I3,professionNatrue,2,FALSE))</f>
        <v>火</v>
      </c>
      <c r="L3" s="3">
        <v>1</v>
      </c>
      <c r="M3" s="3">
        <f t="shared" ref="M3:M66" si="2">VLOOKUP(I3,professionNatureNum,3,FALSE)</f>
        <v>4</v>
      </c>
      <c r="N3" s="16">
        <v>0</v>
      </c>
      <c r="O3" s="16">
        <v>1</v>
      </c>
      <c r="P3" s="16">
        <v>21</v>
      </c>
      <c r="Q3" s="28">
        <v>0</v>
      </c>
      <c r="R3" s="28">
        <v>0</v>
      </c>
      <c r="S3" s="28">
        <v>0</v>
      </c>
      <c r="T3" s="28">
        <v>0</v>
      </c>
      <c r="U3" s="16">
        <v>1</v>
      </c>
      <c r="V3" s="28">
        <v>0</v>
      </c>
      <c r="W3" s="28">
        <v>0</v>
      </c>
      <c r="X3" s="20">
        <v>1.4999999999999999E-2</v>
      </c>
      <c r="Y3" s="29">
        <v>0</v>
      </c>
      <c r="Z3" s="29">
        <v>0</v>
      </c>
      <c r="AA3" s="29">
        <v>0</v>
      </c>
      <c r="AB3" s="28">
        <v>0</v>
      </c>
      <c r="AC3" s="28">
        <v>0</v>
      </c>
      <c r="AD3" s="28">
        <v>0</v>
      </c>
      <c r="AE3" s="28">
        <v>0</v>
      </c>
      <c r="AF3" s="28">
        <v>0</v>
      </c>
      <c r="AG3" s="16">
        <v>3</v>
      </c>
      <c r="AH3" s="29">
        <v>0</v>
      </c>
      <c r="AI3" s="29">
        <v>0</v>
      </c>
      <c r="AJ3" s="29">
        <v>0</v>
      </c>
      <c r="AK3" s="29">
        <v>0</v>
      </c>
      <c r="AL3" s="29">
        <v>0</v>
      </c>
      <c r="AM3" s="22">
        <f t="shared" ref="AM3:AM66" si="3">(SUM(P3:W3)/1.5+(1-50/(50+SUM(AB3:AG3)/6))*O3*10*VLOOKUP(I3,test2,2,FALSE)+(AL3+AK3+AJ3+AI3+AH3+AA3+Z3+Y3+X3)*200)</f>
        <v>18.21122112211221</v>
      </c>
      <c r="AN3">
        <f t="shared" ref="AN3:AN66" si="4">INT((VLOOKUP(AP3,sell,6,FALSE)*AR3+VLOOKUP(AS3,sell,6,FALSE)*AU3+VLOOKUP(AV3,sell,6,FALSE)*AX3+VLOOKUP(AY3,sell,6,FALSE)*BA3)/2)</f>
        <v>840</v>
      </c>
      <c r="AO3" t="str">
        <f t="shared" ref="AO3:AO66" si="5">getMarking(VLOOKUP(F3,simple1,2,FALSE),G3)</f>
        <v>,耀眼的石头,剧毒牙,夏娃的坚果</v>
      </c>
      <c r="AP3" s="25" t="str">
        <f>IF(F3="c",getSring(AO3,4),VLOOKUP(K3&amp;F3,test4,2,FALSE))</f>
        <v>顶级火之精华</v>
      </c>
      <c r="AQ3" s="25">
        <f t="shared" ref="AQ3:AQ66" si="6">VLOOKUP(AP3,test9,2,FALSE)+30000</f>
        <v>30010</v>
      </c>
      <c r="AR3" s="25">
        <f t="shared" ref="AR3:AR66" si="7">ROUND(AM3/VLOOKUP(AP3,test7,5,FALSE),0)</f>
        <v>2</v>
      </c>
      <c r="AS3" s="25" t="str">
        <f>getSring(AO3,1)</f>
        <v>耀眼的石头</v>
      </c>
      <c r="AT3" s="25">
        <f t="shared" ref="AT3:AT66" si="8">VLOOKUP(AS3,test9,2,FALSE)+30000</f>
        <v>30034</v>
      </c>
      <c r="AU3" s="25">
        <f t="shared" ref="AU3:AU66" si="9">ROUND(AM3/VLOOKUP(AS3,test7,5,FALSE)/4,0)</f>
        <v>2</v>
      </c>
      <c r="AV3" s="25" t="str">
        <f>getSring(AO3,2)</f>
        <v>剧毒牙</v>
      </c>
      <c r="AW3" s="25">
        <f t="shared" ref="AW3:AW66" si="10">VLOOKUP(AV3,test9,2,FALSE)+30000</f>
        <v>30038</v>
      </c>
      <c r="AX3" s="25">
        <f t="shared" ref="AX3:AX66" si="11">ROUND(AM3/4/VLOOKUP(AV3,test7,5,FALSE),0)</f>
        <v>2</v>
      </c>
      <c r="AY3" s="25" t="str">
        <f>getSring(AO3,3)</f>
        <v>夏娃的坚果</v>
      </c>
      <c r="AZ3" s="25">
        <f t="shared" ref="AZ3:AZ66" si="12">VLOOKUP(AY3,test9,2,FALSE)+30000</f>
        <v>30042</v>
      </c>
      <c r="BA3" s="25">
        <f>AX3</f>
        <v>2</v>
      </c>
    </row>
    <row r="4" spans="1:53" ht="14.25" x14ac:dyDescent="0.2">
      <c r="A4">
        <f t="shared" ref="A4:A67" si="13">B4+10000</f>
        <v>10002</v>
      </c>
      <c r="B4" s="16">
        <v>2</v>
      </c>
      <c r="C4" s="16"/>
      <c r="D4" s="16" t="s">
        <v>292</v>
      </c>
      <c r="E4" s="16">
        <f t="shared" si="0"/>
        <v>1</v>
      </c>
      <c r="F4" s="39" t="s">
        <v>21</v>
      </c>
      <c r="G4" s="42">
        <f t="shared" ref="G4:G67" si="14">IF(F4="c",4,3)</f>
        <v>3</v>
      </c>
      <c r="H4" s="19" t="s">
        <v>26</v>
      </c>
      <c r="I4" s="3" t="s">
        <v>27</v>
      </c>
      <c r="J4" s="3" t="s">
        <v>995</v>
      </c>
      <c r="K4" s="3" t="str">
        <f t="shared" si="1"/>
        <v>火</v>
      </c>
      <c r="L4" s="3">
        <v>1</v>
      </c>
      <c r="M4" s="3">
        <f t="shared" si="2"/>
        <v>4</v>
      </c>
      <c r="N4" s="16">
        <v>0</v>
      </c>
      <c r="O4" s="16">
        <v>2</v>
      </c>
      <c r="P4" s="16">
        <v>41</v>
      </c>
      <c r="Q4" s="28">
        <v>0</v>
      </c>
      <c r="R4" s="28">
        <v>0</v>
      </c>
      <c r="S4" s="16">
        <v>13</v>
      </c>
      <c r="T4" s="28">
        <v>0</v>
      </c>
      <c r="U4" s="28">
        <v>0</v>
      </c>
      <c r="V4" s="28">
        <v>0</v>
      </c>
      <c r="W4" s="28">
        <v>0</v>
      </c>
      <c r="X4" s="29">
        <v>0</v>
      </c>
      <c r="Y4" s="29">
        <v>0</v>
      </c>
      <c r="Z4" s="29">
        <v>0</v>
      </c>
      <c r="AA4" s="29">
        <v>0</v>
      </c>
      <c r="AB4" s="28">
        <v>0</v>
      </c>
      <c r="AC4" s="28">
        <v>0</v>
      </c>
      <c r="AD4" s="16">
        <v>7</v>
      </c>
      <c r="AE4" s="28">
        <v>0</v>
      </c>
      <c r="AF4" s="28">
        <v>0</v>
      </c>
      <c r="AG4" s="28">
        <v>0</v>
      </c>
      <c r="AH4" s="29">
        <v>0</v>
      </c>
      <c r="AI4" s="29">
        <v>0</v>
      </c>
      <c r="AJ4" s="29">
        <v>0</v>
      </c>
      <c r="AK4" s="29">
        <v>0</v>
      </c>
      <c r="AL4" s="20">
        <v>6.4000000000000001E-2</v>
      </c>
      <c r="AM4" s="22">
        <f t="shared" si="3"/>
        <v>51.308143322475573</v>
      </c>
      <c r="AN4">
        <f t="shared" si="4"/>
        <v>2100</v>
      </c>
      <c r="AO4" t="str">
        <f t="shared" si="5"/>
        <v>,耀眼的石头,剧毒牙,五彩的蘑菇</v>
      </c>
      <c r="AP4" s="25" t="str">
        <f>IF(F4="c",getSring(AO4,4),VLOOKUP(K4&amp;F4,test4,2,FALSE))</f>
        <v>顶级火之精华</v>
      </c>
      <c r="AQ4" s="25">
        <f t="shared" si="6"/>
        <v>30010</v>
      </c>
      <c r="AR4" s="25">
        <f t="shared" si="7"/>
        <v>5</v>
      </c>
      <c r="AS4" s="25" t="str">
        <f t="shared" ref="AS4:AS67" si="15">getSring(AO4,1)</f>
        <v>耀眼的石头</v>
      </c>
      <c r="AT4" s="25">
        <f t="shared" si="8"/>
        <v>30034</v>
      </c>
      <c r="AU4" s="25">
        <f t="shared" si="9"/>
        <v>5</v>
      </c>
      <c r="AV4" s="25" t="str">
        <f t="shared" ref="AV4:AV67" si="16">getSring(AO4,2)</f>
        <v>剧毒牙</v>
      </c>
      <c r="AW4" s="25">
        <f t="shared" si="10"/>
        <v>30038</v>
      </c>
      <c r="AX4" s="25">
        <f t="shared" si="11"/>
        <v>5</v>
      </c>
      <c r="AY4" s="25" t="str">
        <f t="shared" ref="AY4:AY67" si="17">getSring(AO4,3)</f>
        <v>五彩的蘑菇</v>
      </c>
      <c r="AZ4" s="25">
        <f t="shared" si="12"/>
        <v>30022</v>
      </c>
      <c r="BA4" s="25">
        <f t="shared" ref="BA4:BA67" si="18">AX4</f>
        <v>5</v>
      </c>
    </row>
    <row r="5" spans="1:53" ht="14.25" x14ac:dyDescent="0.2">
      <c r="A5">
        <f t="shared" si="13"/>
        <v>10003</v>
      </c>
      <c r="B5" s="16">
        <v>3</v>
      </c>
      <c r="C5" s="16"/>
      <c r="D5" s="16" t="s">
        <v>293</v>
      </c>
      <c r="E5" s="16">
        <f t="shared" si="0"/>
        <v>2</v>
      </c>
      <c r="F5" s="39" t="s">
        <v>21</v>
      </c>
      <c r="G5" s="42">
        <f t="shared" si="14"/>
        <v>3</v>
      </c>
      <c r="H5" s="19" t="s">
        <v>26</v>
      </c>
      <c r="I5" s="3" t="s">
        <v>27</v>
      </c>
      <c r="J5" s="3" t="s">
        <v>995</v>
      </c>
      <c r="K5" s="3" t="str">
        <f t="shared" si="1"/>
        <v>火</v>
      </c>
      <c r="L5" s="3">
        <v>1</v>
      </c>
      <c r="M5" s="3">
        <f t="shared" si="2"/>
        <v>4</v>
      </c>
      <c r="N5" s="16">
        <v>0</v>
      </c>
      <c r="O5" s="16">
        <v>3</v>
      </c>
      <c r="P5" s="16">
        <v>62</v>
      </c>
      <c r="Q5" s="28">
        <v>0</v>
      </c>
      <c r="R5" s="28">
        <v>0</v>
      </c>
      <c r="S5" s="16">
        <v>19</v>
      </c>
      <c r="T5" s="28">
        <v>0</v>
      </c>
      <c r="U5" s="28">
        <v>0</v>
      </c>
      <c r="V5" s="28">
        <v>0</v>
      </c>
      <c r="W5" s="16">
        <v>10</v>
      </c>
      <c r="X5" s="29">
        <v>0</v>
      </c>
      <c r="Y5" s="20">
        <v>2.2499999999999999E-2</v>
      </c>
      <c r="Z5" s="29">
        <v>0</v>
      </c>
      <c r="AA5" s="29">
        <v>0</v>
      </c>
      <c r="AB5" s="28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9">
        <v>0</v>
      </c>
      <c r="AI5" s="29">
        <v>0</v>
      </c>
      <c r="AJ5" s="29">
        <v>0</v>
      </c>
      <c r="AK5" s="20">
        <v>8.8533333333333339E-2</v>
      </c>
      <c r="AL5" s="29">
        <v>0</v>
      </c>
      <c r="AM5" s="22">
        <f t="shared" si="3"/>
        <v>82.873333333333335</v>
      </c>
      <c r="AN5">
        <f t="shared" si="4"/>
        <v>3780</v>
      </c>
      <c r="AO5" t="str">
        <f t="shared" si="5"/>
        <v>,剧毒牙,五彩的蘑菇,夏娃的坚果</v>
      </c>
      <c r="AP5" s="25" t="str">
        <f>IF(F5="c",getSring(AO5,4),VLOOKUP(K5&amp;F5,test4,2,FALSE))</f>
        <v>顶级火之精华</v>
      </c>
      <c r="AQ5" s="25">
        <f t="shared" si="6"/>
        <v>30010</v>
      </c>
      <c r="AR5" s="25">
        <f t="shared" si="7"/>
        <v>9</v>
      </c>
      <c r="AS5" s="25" t="str">
        <f t="shared" si="15"/>
        <v>剧毒牙</v>
      </c>
      <c r="AT5" s="25">
        <f t="shared" si="8"/>
        <v>30038</v>
      </c>
      <c r="AU5" s="25">
        <f t="shared" si="9"/>
        <v>9</v>
      </c>
      <c r="AV5" s="25" t="str">
        <f t="shared" si="16"/>
        <v>五彩的蘑菇</v>
      </c>
      <c r="AW5" s="25">
        <f t="shared" si="10"/>
        <v>30022</v>
      </c>
      <c r="AX5" s="25">
        <f t="shared" si="11"/>
        <v>9</v>
      </c>
      <c r="AY5" s="25" t="str">
        <f t="shared" si="17"/>
        <v>夏娃的坚果</v>
      </c>
      <c r="AZ5" s="25">
        <f t="shared" si="12"/>
        <v>30042</v>
      </c>
      <c r="BA5" s="25">
        <f t="shared" si="18"/>
        <v>9</v>
      </c>
    </row>
    <row r="6" spans="1:53" ht="14.25" x14ac:dyDescent="0.2">
      <c r="A6">
        <f t="shared" si="13"/>
        <v>10004</v>
      </c>
      <c r="B6" s="16">
        <v>4</v>
      </c>
      <c r="C6" s="16"/>
      <c r="D6" s="16" t="s">
        <v>294</v>
      </c>
      <c r="E6" s="16">
        <f t="shared" si="0"/>
        <v>2</v>
      </c>
      <c r="F6" s="39" t="s">
        <v>21</v>
      </c>
      <c r="G6" s="42">
        <f t="shared" si="14"/>
        <v>3</v>
      </c>
      <c r="H6" s="19" t="s">
        <v>26</v>
      </c>
      <c r="I6" s="3" t="s">
        <v>27</v>
      </c>
      <c r="J6" s="3" t="s">
        <v>995</v>
      </c>
      <c r="K6" s="3" t="str">
        <f t="shared" si="1"/>
        <v>火</v>
      </c>
      <c r="L6" s="3">
        <v>1</v>
      </c>
      <c r="M6" s="3">
        <f t="shared" si="2"/>
        <v>4</v>
      </c>
      <c r="N6" s="16">
        <v>0</v>
      </c>
      <c r="O6" s="16">
        <v>4</v>
      </c>
      <c r="P6" s="16">
        <v>82</v>
      </c>
      <c r="Q6" s="28">
        <v>0</v>
      </c>
      <c r="R6" s="28">
        <v>0</v>
      </c>
      <c r="S6" s="16">
        <v>25</v>
      </c>
      <c r="T6" s="28">
        <v>0</v>
      </c>
      <c r="U6" s="16">
        <v>4</v>
      </c>
      <c r="V6" s="28">
        <v>0</v>
      </c>
      <c r="W6" s="28">
        <v>0</v>
      </c>
      <c r="X6" s="29">
        <v>0</v>
      </c>
      <c r="Y6" s="29">
        <v>0</v>
      </c>
      <c r="Z6" s="29">
        <v>0</v>
      </c>
      <c r="AA6" s="20">
        <v>0.14666666666666667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9">
        <v>0</v>
      </c>
      <c r="AI6" s="20">
        <v>0.11733333333333335</v>
      </c>
      <c r="AJ6" s="29">
        <v>0</v>
      </c>
      <c r="AK6" s="29">
        <v>0</v>
      </c>
      <c r="AL6" s="29">
        <v>0</v>
      </c>
      <c r="AM6" s="22">
        <f t="shared" si="3"/>
        <v>126.80000000000001</v>
      </c>
      <c r="AN6">
        <f t="shared" si="4"/>
        <v>5460</v>
      </c>
      <c r="AO6" t="str">
        <f t="shared" si="5"/>
        <v>,紫水晶,斑斓的稻草,五彩的蘑菇</v>
      </c>
      <c r="AP6" s="25" t="str">
        <f>IF(F6="c",getSring(AO6,4),VLOOKUP(K6&amp;F6,test4,2,FALSE))</f>
        <v>顶级火之精华</v>
      </c>
      <c r="AQ6" s="25">
        <f t="shared" si="6"/>
        <v>30010</v>
      </c>
      <c r="AR6" s="25">
        <f t="shared" si="7"/>
        <v>13</v>
      </c>
      <c r="AS6" s="25" t="str">
        <f t="shared" si="15"/>
        <v>紫水晶</v>
      </c>
      <c r="AT6" s="25">
        <f t="shared" si="8"/>
        <v>30030</v>
      </c>
      <c r="AU6" s="25">
        <f t="shared" si="9"/>
        <v>13</v>
      </c>
      <c r="AV6" s="25" t="str">
        <f t="shared" si="16"/>
        <v>斑斓的稻草</v>
      </c>
      <c r="AW6" s="25">
        <f t="shared" si="10"/>
        <v>30026</v>
      </c>
      <c r="AX6" s="25">
        <f t="shared" si="11"/>
        <v>13</v>
      </c>
      <c r="AY6" s="25" t="str">
        <f t="shared" si="17"/>
        <v>五彩的蘑菇</v>
      </c>
      <c r="AZ6" s="25">
        <f t="shared" si="12"/>
        <v>30022</v>
      </c>
      <c r="BA6" s="25">
        <f t="shared" si="18"/>
        <v>13</v>
      </c>
    </row>
    <row r="7" spans="1:53" ht="14.25" x14ac:dyDescent="0.2">
      <c r="A7">
        <f t="shared" si="13"/>
        <v>10005</v>
      </c>
      <c r="B7" s="16">
        <v>5</v>
      </c>
      <c r="C7" s="16"/>
      <c r="D7" s="16" t="s">
        <v>295</v>
      </c>
      <c r="E7" s="16">
        <f t="shared" si="0"/>
        <v>3</v>
      </c>
      <c r="F7" s="39" t="s">
        <v>21</v>
      </c>
      <c r="G7" s="42">
        <f t="shared" si="14"/>
        <v>3</v>
      </c>
      <c r="H7" s="19" t="s">
        <v>26</v>
      </c>
      <c r="I7" s="3" t="s">
        <v>27</v>
      </c>
      <c r="J7" s="3" t="s">
        <v>995</v>
      </c>
      <c r="K7" s="3" t="str">
        <f t="shared" si="1"/>
        <v>火</v>
      </c>
      <c r="L7" s="3">
        <v>1</v>
      </c>
      <c r="M7" s="3">
        <f t="shared" si="2"/>
        <v>4</v>
      </c>
      <c r="N7" s="16">
        <v>0</v>
      </c>
      <c r="O7" s="16">
        <v>5</v>
      </c>
      <c r="P7" s="16">
        <v>103</v>
      </c>
      <c r="Q7" s="28">
        <v>0</v>
      </c>
      <c r="R7" s="28">
        <v>0</v>
      </c>
      <c r="S7" s="16">
        <v>32</v>
      </c>
      <c r="T7" s="28">
        <v>0</v>
      </c>
      <c r="U7" s="28">
        <v>0</v>
      </c>
      <c r="V7" s="28">
        <v>0</v>
      </c>
      <c r="W7" s="28">
        <v>0</v>
      </c>
      <c r="X7" s="29">
        <v>0</v>
      </c>
      <c r="Y7" s="29">
        <v>0</v>
      </c>
      <c r="Z7" s="29">
        <v>0</v>
      </c>
      <c r="AA7" s="20">
        <v>0.184</v>
      </c>
      <c r="AB7" s="28">
        <v>0</v>
      </c>
      <c r="AC7" s="16">
        <v>16</v>
      </c>
      <c r="AD7" s="28">
        <v>0</v>
      </c>
      <c r="AE7" s="28">
        <v>0</v>
      </c>
      <c r="AF7" s="28">
        <v>0</v>
      </c>
      <c r="AG7" s="28">
        <v>0</v>
      </c>
      <c r="AH7" s="20">
        <v>0.1472</v>
      </c>
      <c r="AI7" s="29">
        <v>0</v>
      </c>
      <c r="AJ7" s="29">
        <v>0</v>
      </c>
      <c r="AK7" s="20">
        <v>0.1472</v>
      </c>
      <c r="AL7" s="29">
        <v>0</v>
      </c>
      <c r="AM7" s="22">
        <f t="shared" si="3"/>
        <v>199.60405063291137</v>
      </c>
      <c r="AN7">
        <f t="shared" si="4"/>
        <v>8820</v>
      </c>
      <c r="AO7" t="str">
        <f t="shared" si="5"/>
        <v>,耀眼的石头,紫水晶,剧毒牙</v>
      </c>
      <c r="AP7" s="25" t="str">
        <f>IF(F7="c",getSring(AO7,4),VLOOKUP(K7&amp;F7,test4,2,FALSE))</f>
        <v>顶级火之精华</v>
      </c>
      <c r="AQ7" s="25">
        <f t="shared" si="6"/>
        <v>30010</v>
      </c>
      <c r="AR7" s="25">
        <f t="shared" si="7"/>
        <v>21</v>
      </c>
      <c r="AS7" s="25" t="str">
        <f t="shared" si="15"/>
        <v>耀眼的石头</v>
      </c>
      <c r="AT7" s="25">
        <f t="shared" si="8"/>
        <v>30034</v>
      </c>
      <c r="AU7" s="25">
        <f t="shared" si="9"/>
        <v>21</v>
      </c>
      <c r="AV7" s="25" t="str">
        <f t="shared" si="16"/>
        <v>紫水晶</v>
      </c>
      <c r="AW7" s="25">
        <f t="shared" si="10"/>
        <v>30030</v>
      </c>
      <c r="AX7" s="25">
        <f t="shared" si="11"/>
        <v>21</v>
      </c>
      <c r="AY7" s="25" t="str">
        <f t="shared" si="17"/>
        <v>剧毒牙</v>
      </c>
      <c r="AZ7" s="25">
        <f t="shared" si="12"/>
        <v>30038</v>
      </c>
      <c r="BA7" s="25">
        <f t="shared" si="18"/>
        <v>21</v>
      </c>
    </row>
    <row r="8" spans="1:53" ht="14.25" x14ac:dyDescent="0.2">
      <c r="A8">
        <f t="shared" si="13"/>
        <v>10006</v>
      </c>
      <c r="B8" s="16">
        <v>6</v>
      </c>
      <c r="C8" s="16"/>
      <c r="D8" s="16" t="s">
        <v>296</v>
      </c>
      <c r="E8" s="16">
        <f t="shared" si="0"/>
        <v>3</v>
      </c>
      <c r="F8" s="39" t="s">
        <v>21</v>
      </c>
      <c r="G8" s="42">
        <f t="shared" si="14"/>
        <v>3</v>
      </c>
      <c r="H8" s="19" t="s">
        <v>26</v>
      </c>
      <c r="I8" s="3" t="s">
        <v>27</v>
      </c>
      <c r="J8" s="3" t="s">
        <v>995</v>
      </c>
      <c r="K8" s="3" t="str">
        <f t="shared" si="1"/>
        <v>火</v>
      </c>
      <c r="L8" s="3">
        <v>1</v>
      </c>
      <c r="M8" s="3">
        <f t="shared" si="2"/>
        <v>4</v>
      </c>
      <c r="N8" s="16">
        <v>0</v>
      </c>
      <c r="O8" s="16">
        <v>6</v>
      </c>
      <c r="P8" s="16">
        <v>124</v>
      </c>
      <c r="Q8" s="28">
        <v>0</v>
      </c>
      <c r="R8" s="28">
        <v>0</v>
      </c>
      <c r="S8" s="16">
        <v>38</v>
      </c>
      <c r="T8" s="28">
        <v>0</v>
      </c>
      <c r="U8" s="28">
        <v>0</v>
      </c>
      <c r="V8" s="28">
        <v>0</v>
      </c>
      <c r="W8" s="28">
        <v>0</v>
      </c>
      <c r="X8" s="20">
        <v>9.5000000000000001E-2</v>
      </c>
      <c r="Y8" s="29">
        <v>0</v>
      </c>
      <c r="Z8" s="29">
        <v>0</v>
      </c>
      <c r="AA8" s="20">
        <v>0.22066666666666668</v>
      </c>
      <c r="AB8" s="28">
        <v>0</v>
      </c>
      <c r="AC8" s="16">
        <v>19</v>
      </c>
      <c r="AD8" s="28">
        <v>0</v>
      </c>
      <c r="AE8" s="28">
        <v>0</v>
      </c>
      <c r="AF8" s="28">
        <v>0</v>
      </c>
      <c r="AG8" s="28">
        <v>0</v>
      </c>
      <c r="AH8" s="20">
        <v>0.17653333333333335</v>
      </c>
      <c r="AI8" s="29">
        <v>0</v>
      </c>
      <c r="AJ8" s="29">
        <v>0</v>
      </c>
      <c r="AK8" s="29">
        <v>0</v>
      </c>
      <c r="AL8" s="29">
        <v>0</v>
      </c>
      <c r="AM8" s="22">
        <f t="shared" si="3"/>
        <v>226.09517241379308</v>
      </c>
      <c r="AN8">
        <f t="shared" si="4"/>
        <v>10080</v>
      </c>
      <c r="AO8" t="str">
        <f t="shared" si="5"/>
        <v>,剧毒牙,耀眼的石头,斑斓的稻草</v>
      </c>
      <c r="AP8" s="25" t="str">
        <f>IF(F8="c",getSring(AO8,4),VLOOKUP(K8&amp;F8,test4,2,FALSE))</f>
        <v>顶级火之精华</v>
      </c>
      <c r="AQ8" s="25">
        <f t="shared" si="6"/>
        <v>30010</v>
      </c>
      <c r="AR8" s="25">
        <f t="shared" si="7"/>
        <v>24</v>
      </c>
      <c r="AS8" s="25" t="str">
        <f t="shared" si="15"/>
        <v>剧毒牙</v>
      </c>
      <c r="AT8" s="25">
        <f t="shared" si="8"/>
        <v>30038</v>
      </c>
      <c r="AU8" s="25">
        <f t="shared" si="9"/>
        <v>24</v>
      </c>
      <c r="AV8" s="25" t="str">
        <f t="shared" si="16"/>
        <v>耀眼的石头</v>
      </c>
      <c r="AW8" s="25">
        <f t="shared" si="10"/>
        <v>30034</v>
      </c>
      <c r="AX8" s="25">
        <f t="shared" si="11"/>
        <v>24</v>
      </c>
      <c r="AY8" s="25" t="str">
        <f t="shared" si="17"/>
        <v>斑斓的稻草</v>
      </c>
      <c r="AZ8" s="25">
        <f t="shared" si="12"/>
        <v>30026</v>
      </c>
      <c r="BA8" s="25">
        <f t="shared" si="18"/>
        <v>24</v>
      </c>
    </row>
    <row r="9" spans="1:53" ht="14.25" x14ac:dyDescent="0.2">
      <c r="A9">
        <f t="shared" si="13"/>
        <v>10007</v>
      </c>
      <c r="B9" s="16">
        <v>7</v>
      </c>
      <c r="C9" s="16"/>
      <c r="D9" s="16" t="s">
        <v>297</v>
      </c>
      <c r="E9" s="16">
        <f t="shared" si="0"/>
        <v>4</v>
      </c>
      <c r="F9" s="39" t="s">
        <v>21</v>
      </c>
      <c r="G9" s="42">
        <f t="shared" si="14"/>
        <v>3</v>
      </c>
      <c r="H9" s="19" t="s">
        <v>26</v>
      </c>
      <c r="I9" s="3" t="s">
        <v>27</v>
      </c>
      <c r="J9" s="3" t="s">
        <v>995</v>
      </c>
      <c r="K9" s="3" t="str">
        <f t="shared" si="1"/>
        <v>火</v>
      </c>
      <c r="L9" s="3">
        <v>1</v>
      </c>
      <c r="M9" s="3">
        <f t="shared" si="2"/>
        <v>4</v>
      </c>
      <c r="N9" s="16">
        <v>0</v>
      </c>
      <c r="O9" s="16">
        <v>7</v>
      </c>
      <c r="P9" s="16">
        <v>144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0">
        <v>0.11</v>
      </c>
      <c r="Y9" s="29">
        <v>0</v>
      </c>
      <c r="Z9" s="20">
        <v>3.6666666666666667E-2</v>
      </c>
      <c r="AA9" s="20">
        <v>0.25666666666666665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9">
        <v>0</v>
      </c>
      <c r="AI9" s="20">
        <v>0.20533333333333334</v>
      </c>
      <c r="AJ9" s="20">
        <v>0.20533333333333334</v>
      </c>
      <c r="AK9" s="29">
        <v>0</v>
      </c>
      <c r="AL9" s="20">
        <v>0.20533333333333334</v>
      </c>
      <c r="AM9" s="22">
        <f t="shared" si="3"/>
        <v>299.86666666666667</v>
      </c>
      <c r="AN9">
        <f t="shared" si="4"/>
        <v>13020</v>
      </c>
      <c r="AO9" t="str">
        <f t="shared" si="5"/>
        <v>,紫水晶,耀眼的石头,夏娃的坚果</v>
      </c>
      <c r="AP9" s="25" t="str">
        <f>IF(F9="c",getSring(AO9,4),VLOOKUP(K9&amp;F9,test4,2,FALSE))</f>
        <v>顶级火之精华</v>
      </c>
      <c r="AQ9" s="25">
        <f t="shared" si="6"/>
        <v>30010</v>
      </c>
      <c r="AR9" s="25">
        <f t="shared" si="7"/>
        <v>31</v>
      </c>
      <c r="AS9" s="25" t="str">
        <f t="shared" si="15"/>
        <v>紫水晶</v>
      </c>
      <c r="AT9" s="25">
        <f t="shared" si="8"/>
        <v>30030</v>
      </c>
      <c r="AU9" s="25">
        <f t="shared" si="9"/>
        <v>31</v>
      </c>
      <c r="AV9" s="25" t="str">
        <f t="shared" si="16"/>
        <v>耀眼的石头</v>
      </c>
      <c r="AW9" s="25">
        <f t="shared" si="10"/>
        <v>30034</v>
      </c>
      <c r="AX9" s="25">
        <f t="shared" si="11"/>
        <v>31</v>
      </c>
      <c r="AY9" s="25" t="str">
        <f t="shared" si="17"/>
        <v>夏娃的坚果</v>
      </c>
      <c r="AZ9" s="25">
        <f t="shared" si="12"/>
        <v>30042</v>
      </c>
      <c r="BA9" s="25">
        <f t="shared" si="18"/>
        <v>31</v>
      </c>
    </row>
    <row r="10" spans="1:53" ht="14.25" x14ac:dyDescent="0.2">
      <c r="A10">
        <f t="shared" si="13"/>
        <v>10008</v>
      </c>
      <c r="B10" s="16">
        <v>8</v>
      </c>
      <c r="C10" s="16"/>
      <c r="D10" s="16" t="s">
        <v>298</v>
      </c>
      <c r="E10" s="16">
        <f t="shared" si="0"/>
        <v>4</v>
      </c>
      <c r="F10" s="39" t="s">
        <v>289</v>
      </c>
      <c r="G10" s="42">
        <f t="shared" si="14"/>
        <v>3</v>
      </c>
      <c r="H10" s="19" t="s">
        <v>26</v>
      </c>
      <c r="I10" s="3" t="s">
        <v>27</v>
      </c>
      <c r="J10" s="3" t="s">
        <v>995</v>
      </c>
      <c r="K10" s="3" t="str">
        <f t="shared" si="1"/>
        <v>火</v>
      </c>
      <c r="L10" s="3">
        <v>1</v>
      </c>
      <c r="M10" s="3">
        <f t="shared" si="2"/>
        <v>4</v>
      </c>
      <c r="N10" s="16">
        <v>0</v>
      </c>
      <c r="O10" s="16">
        <v>8</v>
      </c>
      <c r="P10" s="16">
        <v>165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9">
        <v>0</v>
      </c>
      <c r="Y10" s="29">
        <v>0</v>
      </c>
      <c r="Z10" s="20">
        <v>4.3333333333333328E-2</v>
      </c>
      <c r="AA10" s="20">
        <v>0.29466666666666663</v>
      </c>
      <c r="AB10" s="28">
        <v>0</v>
      </c>
      <c r="AC10" s="28">
        <v>0</v>
      </c>
      <c r="AD10" s="16">
        <v>29</v>
      </c>
      <c r="AE10" s="28">
        <v>0</v>
      </c>
      <c r="AF10" s="28">
        <v>0</v>
      </c>
      <c r="AG10" s="16">
        <v>26</v>
      </c>
      <c r="AH10" s="29">
        <v>0</v>
      </c>
      <c r="AI10" s="20">
        <v>0.23573333333333332</v>
      </c>
      <c r="AJ10" s="29">
        <v>0</v>
      </c>
      <c r="AK10" s="29">
        <v>0</v>
      </c>
      <c r="AL10" s="20">
        <v>0.23573333333333332</v>
      </c>
      <c r="AM10" s="22">
        <f t="shared" si="3"/>
        <v>340.06234741784044</v>
      </c>
      <c r="AN10">
        <f t="shared" si="4"/>
        <v>14700</v>
      </c>
      <c r="AO10" t="str">
        <f t="shared" si="5"/>
        <v>,紫水晶,耀眼的石头,剧毒牙</v>
      </c>
      <c r="AP10" s="25" t="str">
        <f>IF(F10="c",getSring(AO10,4),VLOOKUP(K10&amp;F10,test4,2,FALSE))</f>
        <v>顶级火之精华</v>
      </c>
      <c r="AQ10" s="25">
        <f t="shared" si="6"/>
        <v>30010</v>
      </c>
      <c r="AR10" s="25">
        <f t="shared" si="7"/>
        <v>35</v>
      </c>
      <c r="AS10" s="25" t="str">
        <f t="shared" si="15"/>
        <v>紫水晶</v>
      </c>
      <c r="AT10" s="25">
        <f t="shared" si="8"/>
        <v>30030</v>
      </c>
      <c r="AU10" s="25">
        <f t="shared" si="9"/>
        <v>35</v>
      </c>
      <c r="AV10" s="25" t="str">
        <f t="shared" si="16"/>
        <v>耀眼的石头</v>
      </c>
      <c r="AW10" s="25">
        <f t="shared" si="10"/>
        <v>30034</v>
      </c>
      <c r="AX10" s="25">
        <f t="shared" si="11"/>
        <v>35</v>
      </c>
      <c r="AY10" s="25" t="str">
        <f t="shared" si="17"/>
        <v>剧毒牙</v>
      </c>
      <c r="AZ10" s="25">
        <f t="shared" si="12"/>
        <v>30038</v>
      </c>
      <c r="BA10" s="25">
        <f t="shared" si="18"/>
        <v>35</v>
      </c>
    </row>
    <row r="11" spans="1:53" ht="14.25" x14ac:dyDescent="0.2">
      <c r="A11">
        <f t="shared" si="13"/>
        <v>10009</v>
      </c>
      <c r="B11" s="16">
        <v>9</v>
      </c>
      <c r="C11" s="16"/>
      <c r="D11" s="16" t="s">
        <v>299</v>
      </c>
      <c r="E11" s="16">
        <f t="shared" si="0"/>
        <v>1</v>
      </c>
      <c r="F11" s="39" t="s">
        <v>948</v>
      </c>
      <c r="G11" s="42">
        <f t="shared" si="14"/>
        <v>3</v>
      </c>
      <c r="H11" s="19" t="s">
        <v>26</v>
      </c>
      <c r="I11" s="3" t="s">
        <v>27</v>
      </c>
      <c r="J11" s="3" t="s">
        <v>995</v>
      </c>
      <c r="K11" s="3" t="str">
        <f t="shared" si="1"/>
        <v>火</v>
      </c>
      <c r="L11" s="3">
        <v>1</v>
      </c>
      <c r="M11" s="3">
        <f t="shared" si="2"/>
        <v>4</v>
      </c>
      <c r="N11" s="16">
        <v>0</v>
      </c>
      <c r="O11" s="16">
        <v>1</v>
      </c>
      <c r="P11" s="16">
        <v>18</v>
      </c>
      <c r="Q11" s="28">
        <v>0</v>
      </c>
      <c r="R11" s="28">
        <v>0</v>
      </c>
      <c r="S11" s="16">
        <v>5</v>
      </c>
      <c r="T11" s="28">
        <v>0</v>
      </c>
      <c r="U11" s="28">
        <v>0</v>
      </c>
      <c r="V11" s="28">
        <v>0</v>
      </c>
      <c r="W11" s="28">
        <v>0</v>
      </c>
      <c r="X11" s="29">
        <v>0</v>
      </c>
      <c r="Y11" s="29">
        <v>0</v>
      </c>
      <c r="Z11" s="29">
        <v>0</v>
      </c>
      <c r="AA11" s="29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9">
        <v>0</v>
      </c>
      <c r="AI11" s="29">
        <v>0</v>
      </c>
      <c r="AJ11" s="29">
        <v>0</v>
      </c>
      <c r="AK11" s="29">
        <v>0</v>
      </c>
      <c r="AL11" s="20">
        <v>6.4000000000000001E-2</v>
      </c>
      <c r="AM11" s="22">
        <f t="shared" si="3"/>
        <v>28.133333333333333</v>
      </c>
      <c r="AN11">
        <f t="shared" si="4"/>
        <v>1260</v>
      </c>
      <c r="AO11" t="str">
        <f t="shared" si="5"/>
        <v>,黄水晶,发光的石头,诱人的蘑菇</v>
      </c>
      <c r="AP11" s="25" t="str">
        <f>IF(F11="c",getSring(AO11,4),VLOOKUP(K11&amp;F11,test4,2,FALSE))</f>
        <v>上级火之精华</v>
      </c>
      <c r="AQ11" s="25">
        <f t="shared" si="6"/>
        <v>30011</v>
      </c>
      <c r="AR11" s="25">
        <f t="shared" si="7"/>
        <v>6</v>
      </c>
      <c r="AS11" s="25" t="str">
        <f t="shared" si="15"/>
        <v>黄水晶</v>
      </c>
      <c r="AT11" s="25">
        <f t="shared" si="8"/>
        <v>30029</v>
      </c>
      <c r="AU11" s="25">
        <f t="shared" si="9"/>
        <v>6</v>
      </c>
      <c r="AV11" s="25" t="str">
        <f t="shared" si="16"/>
        <v>发光的石头</v>
      </c>
      <c r="AW11" s="25">
        <f t="shared" si="10"/>
        <v>30033</v>
      </c>
      <c r="AX11" s="25">
        <f t="shared" si="11"/>
        <v>6</v>
      </c>
      <c r="AY11" s="25" t="str">
        <f t="shared" si="17"/>
        <v>诱人的蘑菇</v>
      </c>
      <c r="AZ11" s="25">
        <f t="shared" si="12"/>
        <v>30021</v>
      </c>
      <c r="BA11" s="25">
        <f t="shared" si="18"/>
        <v>6</v>
      </c>
    </row>
    <row r="12" spans="1:53" ht="14.25" x14ac:dyDescent="0.2">
      <c r="A12">
        <f t="shared" si="13"/>
        <v>10010</v>
      </c>
      <c r="B12" s="16">
        <v>10</v>
      </c>
      <c r="C12" s="16"/>
      <c r="D12" s="16" t="s">
        <v>300</v>
      </c>
      <c r="E12" s="16">
        <f t="shared" si="0"/>
        <v>1</v>
      </c>
      <c r="F12" s="39" t="s">
        <v>23</v>
      </c>
      <c r="G12" s="42">
        <f t="shared" si="14"/>
        <v>3</v>
      </c>
      <c r="H12" s="19" t="s">
        <v>26</v>
      </c>
      <c r="I12" s="3" t="s">
        <v>27</v>
      </c>
      <c r="J12" s="3" t="s">
        <v>995</v>
      </c>
      <c r="K12" s="3" t="str">
        <f t="shared" si="1"/>
        <v>火</v>
      </c>
      <c r="L12" s="3">
        <v>1</v>
      </c>
      <c r="M12" s="3">
        <f t="shared" si="2"/>
        <v>4</v>
      </c>
      <c r="N12" s="16">
        <v>0</v>
      </c>
      <c r="O12" s="16">
        <v>2</v>
      </c>
      <c r="P12" s="16">
        <v>36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9">
        <v>0</v>
      </c>
      <c r="Y12" s="29">
        <v>0</v>
      </c>
      <c r="Z12" s="29">
        <v>0</v>
      </c>
      <c r="AA12" s="20">
        <v>0.08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9">
        <v>0</v>
      </c>
      <c r="AI12" s="29">
        <v>0</v>
      </c>
      <c r="AJ12" s="29">
        <v>0</v>
      </c>
      <c r="AK12" s="20">
        <v>6.4000000000000001E-2</v>
      </c>
      <c r="AL12" s="29">
        <v>0</v>
      </c>
      <c r="AM12" s="22">
        <f t="shared" si="3"/>
        <v>52.800000000000004</v>
      </c>
      <c r="AN12">
        <f t="shared" si="4"/>
        <v>2310</v>
      </c>
      <c r="AO12" t="str">
        <f t="shared" si="5"/>
        <v>,带血的牙,诱人的蘑菇,发光的石头</v>
      </c>
      <c r="AP12" s="25" t="str">
        <f>IF(F12="c",getSring(AO12,4),VLOOKUP(K12&amp;F12,test4,2,FALSE))</f>
        <v>上级火之精华</v>
      </c>
      <c r="AQ12" s="25">
        <f t="shared" si="6"/>
        <v>30011</v>
      </c>
      <c r="AR12" s="25">
        <f t="shared" si="7"/>
        <v>11</v>
      </c>
      <c r="AS12" s="25" t="str">
        <f t="shared" si="15"/>
        <v>带血的牙</v>
      </c>
      <c r="AT12" s="25">
        <f t="shared" si="8"/>
        <v>30037</v>
      </c>
      <c r="AU12" s="25">
        <f t="shared" si="9"/>
        <v>11</v>
      </c>
      <c r="AV12" s="25" t="str">
        <f t="shared" si="16"/>
        <v>诱人的蘑菇</v>
      </c>
      <c r="AW12" s="25">
        <f t="shared" si="10"/>
        <v>30021</v>
      </c>
      <c r="AX12" s="25">
        <f t="shared" si="11"/>
        <v>11</v>
      </c>
      <c r="AY12" s="25" t="str">
        <f t="shared" si="17"/>
        <v>发光的石头</v>
      </c>
      <c r="AZ12" s="25">
        <f t="shared" si="12"/>
        <v>30033</v>
      </c>
      <c r="BA12" s="25">
        <f t="shared" si="18"/>
        <v>11</v>
      </c>
    </row>
    <row r="13" spans="1:53" ht="14.25" x14ac:dyDescent="0.2">
      <c r="A13">
        <f t="shared" si="13"/>
        <v>10011</v>
      </c>
      <c r="B13" s="16">
        <v>11</v>
      </c>
      <c r="C13" s="16"/>
      <c r="D13" s="16" t="s">
        <v>301</v>
      </c>
      <c r="E13" s="16">
        <f t="shared" si="0"/>
        <v>2</v>
      </c>
      <c r="F13" s="39" t="s">
        <v>23</v>
      </c>
      <c r="G13" s="42">
        <f t="shared" si="14"/>
        <v>3</v>
      </c>
      <c r="H13" s="19" t="s">
        <v>26</v>
      </c>
      <c r="I13" s="3" t="s">
        <v>27</v>
      </c>
      <c r="J13" s="3" t="s">
        <v>995</v>
      </c>
      <c r="K13" s="3" t="str">
        <f t="shared" si="1"/>
        <v>火</v>
      </c>
      <c r="L13" s="3">
        <v>1</v>
      </c>
      <c r="M13" s="3">
        <f t="shared" si="2"/>
        <v>4</v>
      </c>
      <c r="N13" s="16">
        <v>0</v>
      </c>
      <c r="O13" s="16">
        <v>3</v>
      </c>
      <c r="P13" s="16">
        <v>55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9">
        <v>0</v>
      </c>
      <c r="Y13" s="29">
        <v>0</v>
      </c>
      <c r="Z13" s="29">
        <v>0</v>
      </c>
      <c r="AA13" s="29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9">
        <v>0</v>
      </c>
      <c r="AI13" s="29">
        <v>0</v>
      </c>
      <c r="AJ13" s="29">
        <v>0</v>
      </c>
      <c r="AK13" s="20">
        <v>7.0933333333333334E-2</v>
      </c>
      <c r="AL13" s="20">
        <v>7.0933333333333334E-2</v>
      </c>
      <c r="AM13" s="22">
        <f t="shared" si="3"/>
        <v>65.039999999999992</v>
      </c>
      <c r="AN13">
        <f t="shared" si="4"/>
        <v>2940</v>
      </c>
      <c r="AO13" t="str">
        <f t="shared" si="5"/>
        <v>,黄水晶,诱人的坚果,灰色的稻草</v>
      </c>
      <c r="AP13" s="25" t="str">
        <f>IF(F13="c",getSring(AO13,4),VLOOKUP(K13&amp;F13,test4,2,FALSE))</f>
        <v>上级火之精华</v>
      </c>
      <c r="AQ13" s="25">
        <f t="shared" si="6"/>
        <v>30011</v>
      </c>
      <c r="AR13" s="25">
        <f t="shared" si="7"/>
        <v>14</v>
      </c>
      <c r="AS13" s="25" t="str">
        <f t="shared" si="15"/>
        <v>黄水晶</v>
      </c>
      <c r="AT13" s="25">
        <f t="shared" si="8"/>
        <v>30029</v>
      </c>
      <c r="AU13" s="25">
        <f t="shared" si="9"/>
        <v>14</v>
      </c>
      <c r="AV13" s="25" t="str">
        <f t="shared" si="16"/>
        <v>诱人的坚果</v>
      </c>
      <c r="AW13" s="25">
        <f t="shared" si="10"/>
        <v>30041</v>
      </c>
      <c r="AX13" s="25">
        <f t="shared" si="11"/>
        <v>14</v>
      </c>
      <c r="AY13" s="25" t="str">
        <f t="shared" si="17"/>
        <v>灰色的稻草</v>
      </c>
      <c r="AZ13" s="25">
        <f t="shared" si="12"/>
        <v>30025</v>
      </c>
      <c r="BA13" s="25">
        <f t="shared" si="18"/>
        <v>14</v>
      </c>
    </row>
    <row r="14" spans="1:53" ht="14.25" x14ac:dyDescent="0.2">
      <c r="A14">
        <f t="shared" si="13"/>
        <v>10012</v>
      </c>
      <c r="B14" s="16">
        <v>12</v>
      </c>
      <c r="C14" s="16"/>
      <c r="D14" s="16" t="s">
        <v>302</v>
      </c>
      <c r="E14" s="16">
        <f t="shared" si="0"/>
        <v>2</v>
      </c>
      <c r="F14" s="39" t="s">
        <v>23</v>
      </c>
      <c r="G14" s="42">
        <f t="shared" si="14"/>
        <v>3</v>
      </c>
      <c r="H14" s="19" t="s">
        <v>26</v>
      </c>
      <c r="I14" s="3" t="s">
        <v>27</v>
      </c>
      <c r="J14" s="3" t="s">
        <v>995</v>
      </c>
      <c r="K14" s="3" t="str">
        <f t="shared" si="1"/>
        <v>火</v>
      </c>
      <c r="L14" s="3">
        <v>1</v>
      </c>
      <c r="M14" s="3">
        <f t="shared" si="2"/>
        <v>4</v>
      </c>
      <c r="N14" s="16">
        <v>0</v>
      </c>
      <c r="O14" s="16">
        <v>4</v>
      </c>
      <c r="P14" s="16">
        <v>73</v>
      </c>
      <c r="Q14" s="28">
        <v>0</v>
      </c>
      <c r="R14" s="28">
        <v>0</v>
      </c>
      <c r="S14" s="16">
        <v>19</v>
      </c>
      <c r="T14" s="28">
        <v>0</v>
      </c>
      <c r="U14" s="28">
        <v>0</v>
      </c>
      <c r="V14" s="28">
        <v>0</v>
      </c>
      <c r="W14" s="28">
        <v>0</v>
      </c>
      <c r="X14" s="29">
        <v>0</v>
      </c>
      <c r="Y14" s="29">
        <v>0</v>
      </c>
      <c r="Z14" s="29">
        <v>0</v>
      </c>
      <c r="AA14" s="20">
        <v>0.11800000000000001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9">
        <v>0</v>
      </c>
      <c r="AI14" s="29">
        <v>0</v>
      </c>
      <c r="AJ14" s="20">
        <v>9.4400000000000012E-2</v>
      </c>
      <c r="AK14" s="29">
        <v>0</v>
      </c>
      <c r="AL14" s="29">
        <v>0</v>
      </c>
      <c r="AM14" s="22">
        <f t="shared" si="3"/>
        <v>103.81333333333333</v>
      </c>
      <c r="AN14">
        <f t="shared" si="4"/>
        <v>4620</v>
      </c>
      <c r="AO14" t="str">
        <f t="shared" si="5"/>
        <v>,发光的石头,黄水晶,灰色的稻草</v>
      </c>
      <c r="AP14" s="25" t="str">
        <f>IF(F14="c",getSring(AO14,4),VLOOKUP(K14&amp;F14,test4,2,FALSE))</f>
        <v>上级火之精华</v>
      </c>
      <c r="AQ14" s="25">
        <f t="shared" si="6"/>
        <v>30011</v>
      </c>
      <c r="AR14" s="25">
        <f t="shared" si="7"/>
        <v>22</v>
      </c>
      <c r="AS14" s="25" t="str">
        <f t="shared" si="15"/>
        <v>发光的石头</v>
      </c>
      <c r="AT14" s="25">
        <f t="shared" si="8"/>
        <v>30033</v>
      </c>
      <c r="AU14" s="25">
        <f t="shared" si="9"/>
        <v>22</v>
      </c>
      <c r="AV14" s="25" t="str">
        <f t="shared" si="16"/>
        <v>黄水晶</v>
      </c>
      <c r="AW14" s="25">
        <f t="shared" si="10"/>
        <v>30029</v>
      </c>
      <c r="AX14" s="25">
        <f t="shared" si="11"/>
        <v>22</v>
      </c>
      <c r="AY14" s="25" t="str">
        <f t="shared" si="17"/>
        <v>灰色的稻草</v>
      </c>
      <c r="AZ14" s="25">
        <f t="shared" si="12"/>
        <v>30025</v>
      </c>
      <c r="BA14" s="25">
        <f t="shared" si="18"/>
        <v>22</v>
      </c>
    </row>
    <row r="15" spans="1:53" ht="14.25" x14ac:dyDescent="0.2">
      <c r="A15">
        <f t="shared" si="13"/>
        <v>10013</v>
      </c>
      <c r="B15" s="16">
        <v>13</v>
      </c>
      <c r="C15" s="16"/>
      <c r="D15" s="16" t="s">
        <v>230</v>
      </c>
      <c r="E15" s="16">
        <f t="shared" si="0"/>
        <v>3</v>
      </c>
      <c r="F15" s="39" t="s">
        <v>23</v>
      </c>
      <c r="G15" s="42">
        <f t="shared" si="14"/>
        <v>3</v>
      </c>
      <c r="H15" s="19" t="s">
        <v>26</v>
      </c>
      <c r="I15" s="3" t="s">
        <v>27</v>
      </c>
      <c r="J15" s="3" t="s">
        <v>995</v>
      </c>
      <c r="K15" s="3" t="str">
        <f t="shared" si="1"/>
        <v>火</v>
      </c>
      <c r="L15" s="3">
        <v>1</v>
      </c>
      <c r="M15" s="3">
        <f t="shared" si="2"/>
        <v>4</v>
      </c>
      <c r="N15" s="16">
        <v>0</v>
      </c>
      <c r="O15" s="16">
        <v>5</v>
      </c>
      <c r="P15" s="16">
        <v>91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9">
        <v>0</v>
      </c>
      <c r="Y15" s="29">
        <v>0</v>
      </c>
      <c r="Z15" s="29">
        <v>0</v>
      </c>
      <c r="AA15" s="20">
        <v>0.14733333333333332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16">
        <v>12</v>
      </c>
      <c r="AH15" s="29">
        <v>0</v>
      </c>
      <c r="AI15" s="20">
        <v>0.11786666666666666</v>
      </c>
      <c r="AJ15" s="29">
        <v>0</v>
      </c>
      <c r="AK15" s="29">
        <v>0</v>
      </c>
      <c r="AL15" s="29">
        <v>0</v>
      </c>
      <c r="AM15" s="22">
        <f t="shared" si="3"/>
        <v>124.28358974358974</v>
      </c>
      <c r="AN15">
        <f t="shared" si="4"/>
        <v>5460</v>
      </c>
      <c r="AO15" t="str">
        <f t="shared" si="5"/>
        <v>,黄水晶,灰色的稻草,发光的石头</v>
      </c>
      <c r="AP15" s="25" t="str">
        <f>IF(F15="c",getSring(AO15,4),VLOOKUP(K15&amp;F15,test4,2,FALSE))</f>
        <v>上级火之精华</v>
      </c>
      <c r="AQ15" s="25">
        <f t="shared" si="6"/>
        <v>30011</v>
      </c>
      <c r="AR15" s="25">
        <f t="shared" si="7"/>
        <v>26</v>
      </c>
      <c r="AS15" s="25" t="str">
        <f t="shared" si="15"/>
        <v>黄水晶</v>
      </c>
      <c r="AT15" s="25">
        <f t="shared" si="8"/>
        <v>30029</v>
      </c>
      <c r="AU15" s="25">
        <f t="shared" si="9"/>
        <v>26</v>
      </c>
      <c r="AV15" s="25" t="str">
        <f t="shared" si="16"/>
        <v>灰色的稻草</v>
      </c>
      <c r="AW15" s="25">
        <f t="shared" si="10"/>
        <v>30025</v>
      </c>
      <c r="AX15" s="25">
        <f t="shared" si="11"/>
        <v>26</v>
      </c>
      <c r="AY15" s="25" t="str">
        <f t="shared" si="17"/>
        <v>发光的石头</v>
      </c>
      <c r="AZ15" s="25">
        <f t="shared" si="12"/>
        <v>30033</v>
      </c>
      <c r="BA15" s="25">
        <f t="shared" si="18"/>
        <v>26</v>
      </c>
    </row>
    <row r="16" spans="1:53" ht="14.25" x14ac:dyDescent="0.2">
      <c r="A16">
        <f t="shared" si="13"/>
        <v>10014</v>
      </c>
      <c r="B16" s="16">
        <v>14</v>
      </c>
      <c r="C16" s="16"/>
      <c r="D16" s="16" t="s">
        <v>303</v>
      </c>
      <c r="E16" s="16">
        <f t="shared" si="0"/>
        <v>3</v>
      </c>
      <c r="F16" s="39" t="s">
        <v>23</v>
      </c>
      <c r="G16" s="42">
        <f t="shared" si="14"/>
        <v>3</v>
      </c>
      <c r="H16" s="19" t="s">
        <v>26</v>
      </c>
      <c r="I16" s="3" t="s">
        <v>27</v>
      </c>
      <c r="J16" s="3" t="s">
        <v>995</v>
      </c>
      <c r="K16" s="3" t="str">
        <f t="shared" si="1"/>
        <v>火</v>
      </c>
      <c r="L16" s="3">
        <v>1</v>
      </c>
      <c r="M16" s="3">
        <f t="shared" si="2"/>
        <v>4</v>
      </c>
      <c r="N16" s="16">
        <v>0</v>
      </c>
      <c r="O16" s="16">
        <v>6</v>
      </c>
      <c r="P16" s="16">
        <v>109</v>
      </c>
      <c r="Q16" s="28">
        <v>0</v>
      </c>
      <c r="R16" s="28">
        <v>0</v>
      </c>
      <c r="S16" s="16">
        <v>29</v>
      </c>
      <c r="T16" s="28">
        <v>0</v>
      </c>
      <c r="U16" s="28">
        <v>0</v>
      </c>
      <c r="V16" s="28">
        <v>0</v>
      </c>
      <c r="W16" s="28">
        <v>0</v>
      </c>
      <c r="X16" s="29">
        <v>0</v>
      </c>
      <c r="Y16" s="29">
        <v>0</v>
      </c>
      <c r="Z16" s="29">
        <v>0</v>
      </c>
      <c r="AA16" s="20">
        <v>0.17666666666666667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9">
        <v>0</v>
      </c>
      <c r="AI16" s="29">
        <v>0</v>
      </c>
      <c r="AJ16" s="29">
        <v>0</v>
      </c>
      <c r="AK16" s="20">
        <v>0.14133333333333334</v>
      </c>
      <c r="AL16" s="29">
        <v>0</v>
      </c>
      <c r="AM16" s="22">
        <f t="shared" si="3"/>
        <v>155.6</v>
      </c>
      <c r="AN16">
        <f t="shared" si="4"/>
        <v>6720</v>
      </c>
      <c r="AO16" t="str">
        <f t="shared" si="5"/>
        <v>,黄水晶,灰色的稻草,带血的牙</v>
      </c>
      <c r="AP16" s="25" t="str">
        <f>IF(F16="c",getSring(AO16,4),VLOOKUP(K16&amp;F16,test4,2,FALSE))</f>
        <v>上级火之精华</v>
      </c>
      <c r="AQ16" s="25">
        <f t="shared" si="6"/>
        <v>30011</v>
      </c>
      <c r="AR16" s="25">
        <f t="shared" si="7"/>
        <v>32</v>
      </c>
      <c r="AS16" s="25" t="str">
        <f t="shared" si="15"/>
        <v>黄水晶</v>
      </c>
      <c r="AT16" s="25">
        <f t="shared" si="8"/>
        <v>30029</v>
      </c>
      <c r="AU16" s="25">
        <f t="shared" si="9"/>
        <v>32</v>
      </c>
      <c r="AV16" s="25" t="str">
        <f t="shared" si="16"/>
        <v>灰色的稻草</v>
      </c>
      <c r="AW16" s="25">
        <f t="shared" si="10"/>
        <v>30025</v>
      </c>
      <c r="AX16" s="25">
        <f t="shared" si="11"/>
        <v>32</v>
      </c>
      <c r="AY16" s="25" t="str">
        <f t="shared" si="17"/>
        <v>带血的牙</v>
      </c>
      <c r="AZ16" s="25">
        <f t="shared" si="12"/>
        <v>30037</v>
      </c>
      <c r="BA16" s="25">
        <f t="shared" si="18"/>
        <v>32</v>
      </c>
    </row>
    <row r="17" spans="1:53" ht="14.25" x14ac:dyDescent="0.2">
      <c r="A17">
        <f t="shared" si="13"/>
        <v>10015</v>
      </c>
      <c r="B17" s="16">
        <v>15</v>
      </c>
      <c r="C17" s="16"/>
      <c r="D17" s="16" t="s">
        <v>304</v>
      </c>
      <c r="E17" s="16">
        <f t="shared" si="0"/>
        <v>4</v>
      </c>
      <c r="F17" s="39" t="s">
        <v>23</v>
      </c>
      <c r="G17" s="42">
        <f t="shared" si="14"/>
        <v>3</v>
      </c>
      <c r="H17" s="19" t="s">
        <v>26</v>
      </c>
      <c r="I17" s="3" t="s">
        <v>27</v>
      </c>
      <c r="J17" s="3" t="s">
        <v>995</v>
      </c>
      <c r="K17" s="3" t="str">
        <f t="shared" si="1"/>
        <v>火</v>
      </c>
      <c r="L17" s="3">
        <v>1</v>
      </c>
      <c r="M17" s="3">
        <f t="shared" si="2"/>
        <v>4</v>
      </c>
      <c r="N17" s="16">
        <v>0</v>
      </c>
      <c r="O17" s="16">
        <v>7</v>
      </c>
      <c r="P17" s="16">
        <v>128</v>
      </c>
      <c r="Q17" s="28">
        <v>0</v>
      </c>
      <c r="R17" s="28">
        <v>0</v>
      </c>
      <c r="S17" s="16">
        <v>33</v>
      </c>
      <c r="T17" s="28">
        <v>0</v>
      </c>
      <c r="U17" s="28">
        <v>0</v>
      </c>
      <c r="V17" s="28">
        <v>0</v>
      </c>
      <c r="W17" s="28">
        <v>0</v>
      </c>
      <c r="X17" s="20">
        <v>8.5000000000000006E-2</v>
      </c>
      <c r="Y17" s="29">
        <v>0</v>
      </c>
      <c r="Z17" s="29">
        <v>0</v>
      </c>
      <c r="AA17" s="20">
        <v>0.20600000000000002</v>
      </c>
      <c r="AB17" s="28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9">
        <v>0</v>
      </c>
      <c r="AI17" s="29">
        <v>0</v>
      </c>
      <c r="AJ17" s="29">
        <v>0</v>
      </c>
      <c r="AK17" s="20">
        <v>0.16480000000000003</v>
      </c>
      <c r="AL17" s="29">
        <v>0</v>
      </c>
      <c r="AM17" s="22">
        <f t="shared" si="3"/>
        <v>198.49333333333334</v>
      </c>
      <c r="AN17">
        <f t="shared" si="4"/>
        <v>8610</v>
      </c>
      <c r="AO17" t="str">
        <f t="shared" si="5"/>
        <v>,诱人的蘑菇,带血的牙,黄水晶</v>
      </c>
      <c r="AP17" s="25" t="str">
        <f>IF(F17="c",getSring(AO17,4),VLOOKUP(K17&amp;F17,test4,2,FALSE))</f>
        <v>上级火之精华</v>
      </c>
      <c r="AQ17" s="25">
        <f t="shared" si="6"/>
        <v>30011</v>
      </c>
      <c r="AR17" s="25">
        <f t="shared" si="7"/>
        <v>41</v>
      </c>
      <c r="AS17" s="25" t="str">
        <f t="shared" si="15"/>
        <v>诱人的蘑菇</v>
      </c>
      <c r="AT17" s="25">
        <f t="shared" si="8"/>
        <v>30021</v>
      </c>
      <c r="AU17" s="25">
        <f t="shared" si="9"/>
        <v>41</v>
      </c>
      <c r="AV17" s="25" t="str">
        <f t="shared" si="16"/>
        <v>带血的牙</v>
      </c>
      <c r="AW17" s="25">
        <f t="shared" si="10"/>
        <v>30037</v>
      </c>
      <c r="AX17" s="25">
        <f t="shared" si="11"/>
        <v>41</v>
      </c>
      <c r="AY17" s="25" t="str">
        <f t="shared" si="17"/>
        <v>黄水晶</v>
      </c>
      <c r="AZ17" s="25">
        <f t="shared" si="12"/>
        <v>30029</v>
      </c>
      <c r="BA17" s="25">
        <f t="shared" si="18"/>
        <v>41</v>
      </c>
    </row>
    <row r="18" spans="1:53" ht="14.25" x14ac:dyDescent="0.2">
      <c r="A18">
        <f t="shared" si="13"/>
        <v>10016</v>
      </c>
      <c r="B18" s="16">
        <v>16</v>
      </c>
      <c r="C18" s="16"/>
      <c r="D18" s="16" t="s">
        <v>305</v>
      </c>
      <c r="E18" s="16">
        <f t="shared" si="0"/>
        <v>4</v>
      </c>
      <c r="F18" s="39" t="s">
        <v>23</v>
      </c>
      <c r="G18" s="42">
        <f t="shared" si="14"/>
        <v>3</v>
      </c>
      <c r="H18" s="19" t="s">
        <v>26</v>
      </c>
      <c r="I18" s="3" t="s">
        <v>27</v>
      </c>
      <c r="J18" s="3" t="s">
        <v>995</v>
      </c>
      <c r="K18" s="3" t="str">
        <f t="shared" si="1"/>
        <v>火</v>
      </c>
      <c r="L18" s="3">
        <v>1</v>
      </c>
      <c r="M18" s="3">
        <f t="shared" si="2"/>
        <v>4</v>
      </c>
      <c r="N18" s="16">
        <v>0</v>
      </c>
      <c r="O18" s="16">
        <v>8</v>
      </c>
      <c r="P18" s="16">
        <v>146</v>
      </c>
      <c r="Q18" s="28">
        <v>0</v>
      </c>
      <c r="R18" s="28">
        <v>0</v>
      </c>
      <c r="S18" s="16">
        <v>38</v>
      </c>
      <c r="T18" s="28">
        <v>0</v>
      </c>
      <c r="U18" s="28">
        <v>0</v>
      </c>
      <c r="V18" s="16">
        <v>19</v>
      </c>
      <c r="W18" s="28">
        <v>0</v>
      </c>
      <c r="X18" s="29">
        <v>0</v>
      </c>
      <c r="Y18" s="29">
        <v>0</v>
      </c>
      <c r="Z18" s="20">
        <v>3.1666666666666662E-2</v>
      </c>
      <c r="AA18" s="20">
        <v>0.23533333333333334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2">
        <f t="shared" si="3"/>
        <v>188.73333333333335</v>
      </c>
      <c r="AN18">
        <f t="shared" si="4"/>
        <v>8190</v>
      </c>
      <c r="AO18" t="str">
        <f t="shared" si="5"/>
        <v>,黄水晶,灰色的稻草,诱人的坚果</v>
      </c>
      <c r="AP18" s="25" t="str">
        <f>IF(F18="c",getSring(AO18,4),VLOOKUP(K18&amp;F18,test4,2,FALSE))</f>
        <v>上级火之精华</v>
      </c>
      <c r="AQ18" s="25">
        <f t="shared" si="6"/>
        <v>30011</v>
      </c>
      <c r="AR18" s="25">
        <f t="shared" si="7"/>
        <v>39</v>
      </c>
      <c r="AS18" s="25" t="str">
        <f t="shared" si="15"/>
        <v>黄水晶</v>
      </c>
      <c r="AT18" s="25">
        <f t="shared" si="8"/>
        <v>30029</v>
      </c>
      <c r="AU18" s="25">
        <f t="shared" si="9"/>
        <v>39</v>
      </c>
      <c r="AV18" s="25" t="str">
        <f t="shared" si="16"/>
        <v>灰色的稻草</v>
      </c>
      <c r="AW18" s="25">
        <f t="shared" si="10"/>
        <v>30025</v>
      </c>
      <c r="AX18" s="25">
        <f t="shared" si="11"/>
        <v>39</v>
      </c>
      <c r="AY18" s="25" t="str">
        <f t="shared" si="17"/>
        <v>诱人的坚果</v>
      </c>
      <c r="AZ18" s="25">
        <f t="shared" si="12"/>
        <v>30041</v>
      </c>
      <c r="BA18" s="25">
        <f t="shared" si="18"/>
        <v>39</v>
      </c>
    </row>
    <row r="19" spans="1:53" ht="14.25" x14ac:dyDescent="0.2">
      <c r="A19">
        <f t="shared" si="13"/>
        <v>10017</v>
      </c>
      <c r="B19" s="16">
        <v>17</v>
      </c>
      <c r="C19" s="16"/>
      <c r="D19" s="16" t="s">
        <v>306</v>
      </c>
      <c r="E19" s="16">
        <f t="shared" si="0"/>
        <v>1</v>
      </c>
      <c r="F19" s="39" t="s">
        <v>24</v>
      </c>
      <c r="G19" s="42">
        <f t="shared" si="14"/>
        <v>3</v>
      </c>
      <c r="H19" s="19" t="s">
        <v>26</v>
      </c>
      <c r="I19" s="3" t="s">
        <v>27</v>
      </c>
      <c r="J19" s="3" t="s">
        <v>995</v>
      </c>
      <c r="K19" s="3" t="str">
        <f t="shared" si="1"/>
        <v>火</v>
      </c>
      <c r="L19" s="3">
        <v>1</v>
      </c>
      <c r="M19" s="3">
        <f t="shared" si="2"/>
        <v>4</v>
      </c>
      <c r="N19" s="16">
        <v>0</v>
      </c>
      <c r="O19" s="16">
        <v>1</v>
      </c>
      <c r="P19" s="16">
        <v>20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9">
        <v>0</v>
      </c>
      <c r="Y19" s="29">
        <v>0</v>
      </c>
      <c r="Z19" s="29">
        <v>0</v>
      </c>
      <c r="AA19" s="29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0">
        <v>6.4000000000000001E-2</v>
      </c>
      <c r="AI19" s="29">
        <v>0</v>
      </c>
      <c r="AJ19" s="29">
        <v>0</v>
      </c>
      <c r="AK19" s="29">
        <v>0</v>
      </c>
      <c r="AL19" s="29">
        <v>0</v>
      </c>
      <c r="AM19" s="22">
        <f t="shared" si="3"/>
        <v>26.133333333333333</v>
      </c>
      <c r="AN19">
        <f t="shared" si="4"/>
        <v>1155</v>
      </c>
      <c r="AO19" t="str">
        <f t="shared" si="5"/>
        <v>,蓝水晶,长獠牙,美味的坚果</v>
      </c>
      <c r="AP19" s="25" t="str">
        <f>IF(F19="c",getSring(AO19,4),VLOOKUP(K19&amp;F19,test4,2,FALSE))</f>
        <v>火之精华</v>
      </c>
      <c r="AQ19" s="25">
        <f t="shared" si="6"/>
        <v>30012</v>
      </c>
      <c r="AR19" s="25">
        <f t="shared" si="7"/>
        <v>11</v>
      </c>
      <c r="AS19" s="25" t="str">
        <f t="shared" si="15"/>
        <v>蓝水晶</v>
      </c>
      <c r="AT19" s="25">
        <f t="shared" si="8"/>
        <v>30028</v>
      </c>
      <c r="AU19" s="25">
        <f t="shared" si="9"/>
        <v>11</v>
      </c>
      <c r="AV19" s="25" t="str">
        <f t="shared" si="16"/>
        <v>长獠牙</v>
      </c>
      <c r="AW19" s="25">
        <f t="shared" si="10"/>
        <v>30036</v>
      </c>
      <c r="AX19" s="25">
        <f t="shared" si="11"/>
        <v>11</v>
      </c>
      <c r="AY19" s="25" t="str">
        <f t="shared" si="17"/>
        <v>美味的坚果</v>
      </c>
      <c r="AZ19" s="25">
        <f t="shared" si="12"/>
        <v>30040</v>
      </c>
      <c r="BA19" s="25">
        <f t="shared" si="18"/>
        <v>11</v>
      </c>
    </row>
    <row r="20" spans="1:53" ht="14.25" x14ac:dyDescent="0.2">
      <c r="A20">
        <f t="shared" si="13"/>
        <v>10018</v>
      </c>
      <c r="B20" s="16">
        <v>18</v>
      </c>
      <c r="C20" s="16"/>
      <c r="D20" s="16" t="s">
        <v>307</v>
      </c>
      <c r="E20" s="16">
        <f t="shared" si="0"/>
        <v>1</v>
      </c>
      <c r="F20" s="39" t="s">
        <v>24</v>
      </c>
      <c r="G20" s="42">
        <f t="shared" si="14"/>
        <v>3</v>
      </c>
      <c r="H20" s="19" t="s">
        <v>26</v>
      </c>
      <c r="I20" s="3" t="s">
        <v>27</v>
      </c>
      <c r="J20" s="3" t="s">
        <v>995</v>
      </c>
      <c r="K20" s="3" t="str">
        <f t="shared" si="1"/>
        <v>火</v>
      </c>
      <c r="L20" s="3">
        <v>1</v>
      </c>
      <c r="M20" s="3">
        <f t="shared" si="2"/>
        <v>4</v>
      </c>
      <c r="N20" s="16">
        <v>0</v>
      </c>
      <c r="O20" s="16">
        <v>2</v>
      </c>
      <c r="P20" s="16">
        <v>40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9">
        <v>0</v>
      </c>
      <c r="Y20" s="29">
        <v>0</v>
      </c>
      <c r="Z20" s="29">
        <v>0</v>
      </c>
      <c r="AA20" s="20">
        <v>0.08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2">
        <f t="shared" si="3"/>
        <v>42.666666666666671</v>
      </c>
      <c r="AN20">
        <f t="shared" si="4"/>
        <v>1890</v>
      </c>
      <c r="AO20" t="str">
        <f t="shared" si="5"/>
        <v>,坚硬的石头,扁扁的稻草,美味的坚果</v>
      </c>
      <c r="AP20" s="25" t="str">
        <f>IF(F20="c",getSring(AO20,4),VLOOKUP(K20&amp;F20,test4,2,FALSE))</f>
        <v>火之精华</v>
      </c>
      <c r="AQ20" s="25">
        <f t="shared" si="6"/>
        <v>30012</v>
      </c>
      <c r="AR20" s="25">
        <f t="shared" si="7"/>
        <v>18</v>
      </c>
      <c r="AS20" s="25" t="str">
        <f t="shared" si="15"/>
        <v>坚硬的石头</v>
      </c>
      <c r="AT20" s="25">
        <f t="shared" si="8"/>
        <v>30032</v>
      </c>
      <c r="AU20" s="25">
        <f t="shared" si="9"/>
        <v>18</v>
      </c>
      <c r="AV20" s="25" t="str">
        <f t="shared" si="16"/>
        <v>扁扁的稻草</v>
      </c>
      <c r="AW20" s="25">
        <f t="shared" si="10"/>
        <v>30024</v>
      </c>
      <c r="AX20" s="25">
        <f t="shared" si="11"/>
        <v>18</v>
      </c>
      <c r="AY20" s="25" t="str">
        <f t="shared" si="17"/>
        <v>美味的坚果</v>
      </c>
      <c r="AZ20" s="25">
        <f t="shared" si="12"/>
        <v>30040</v>
      </c>
      <c r="BA20" s="25">
        <f t="shared" si="18"/>
        <v>18</v>
      </c>
    </row>
    <row r="21" spans="1:53" ht="14.25" x14ac:dyDescent="0.2">
      <c r="A21">
        <f t="shared" si="13"/>
        <v>10019</v>
      </c>
      <c r="B21" s="16">
        <v>19</v>
      </c>
      <c r="C21" s="16"/>
      <c r="D21" s="16" t="s">
        <v>308</v>
      </c>
      <c r="E21" s="16">
        <f t="shared" si="0"/>
        <v>2</v>
      </c>
      <c r="F21" s="39" t="s">
        <v>24</v>
      </c>
      <c r="G21" s="42">
        <f t="shared" si="14"/>
        <v>3</v>
      </c>
      <c r="H21" s="19" t="s">
        <v>26</v>
      </c>
      <c r="I21" s="3" t="s">
        <v>27</v>
      </c>
      <c r="J21" s="3" t="s">
        <v>995</v>
      </c>
      <c r="K21" s="3" t="str">
        <f t="shared" si="1"/>
        <v>火</v>
      </c>
      <c r="L21" s="3">
        <v>1</v>
      </c>
      <c r="M21" s="3">
        <f t="shared" si="2"/>
        <v>4</v>
      </c>
      <c r="N21" s="16">
        <v>0</v>
      </c>
      <c r="O21" s="16">
        <v>3</v>
      </c>
      <c r="P21" s="16">
        <v>59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9">
        <v>0</v>
      </c>
      <c r="Y21" s="29">
        <v>0</v>
      </c>
      <c r="Z21" s="29">
        <v>0</v>
      </c>
      <c r="AA21" s="20">
        <v>0.08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9">
        <v>0</v>
      </c>
      <c r="AI21" s="29">
        <v>0</v>
      </c>
      <c r="AJ21" s="29">
        <v>0</v>
      </c>
      <c r="AK21" s="29">
        <v>0</v>
      </c>
      <c r="AL21" s="29">
        <v>0</v>
      </c>
      <c r="AM21" s="22">
        <f t="shared" si="3"/>
        <v>55.333333333333336</v>
      </c>
      <c r="AN21">
        <f t="shared" si="4"/>
        <v>2415</v>
      </c>
      <c r="AO21" t="str">
        <f t="shared" si="5"/>
        <v>,漂亮的蘑菇,坚硬的石头,美味的坚果</v>
      </c>
      <c r="AP21" s="25" t="str">
        <f>IF(F21="c",getSring(AO21,4),VLOOKUP(K21&amp;F21,test4,2,FALSE))</f>
        <v>火之精华</v>
      </c>
      <c r="AQ21" s="25">
        <f t="shared" si="6"/>
        <v>30012</v>
      </c>
      <c r="AR21" s="25">
        <f t="shared" si="7"/>
        <v>23</v>
      </c>
      <c r="AS21" s="25" t="str">
        <f t="shared" si="15"/>
        <v>漂亮的蘑菇</v>
      </c>
      <c r="AT21" s="25">
        <f t="shared" si="8"/>
        <v>30020</v>
      </c>
      <c r="AU21" s="25">
        <f t="shared" si="9"/>
        <v>23</v>
      </c>
      <c r="AV21" s="25" t="str">
        <f t="shared" si="16"/>
        <v>坚硬的石头</v>
      </c>
      <c r="AW21" s="25">
        <f t="shared" si="10"/>
        <v>30032</v>
      </c>
      <c r="AX21" s="25">
        <f t="shared" si="11"/>
        <v>23</v>
      </c>
      <c r="AY21" s="25" t="str">
        <f t="shared" si="17"/>
        <v>美味的坚果</v>
      </c>
      <c r="AZ21" s="25">
        <f t="shared" si="12"/>
        <v>30040</v>
      </c>
      <c r="BA21" s="25">
        <f t="shared" si="18"/>
        <v>23</v>
      </c>
    </row>
    <row r="22" spans="1:53" ht="14.25" x14ac:dyDescent="0.2">
      <c r="A22">
        <f t="shared" si="13"/>
        <v>10020</v>
      </c>
      <c r="B22" s="16">
        <v>20</v>
      </c>
      <c r="C22" s="16"/>
      <c r="D22" s="16" t="s">
        <v>309</v>
      </c>
      <c r="E22" s="16">
        <f t="shared" si="0"/>
        <v>2</v>
      </c>
      <c r="F22" s="39" t="s">
        <v>24</v>
      </c>
      <c r="G22" s="42">
        <f t="shared" si="14"/>
        <v>3</v>
      </c>
      <c r="H22" s="19" t="s">
        <v>26</v>
      </c>
      <c r="I22" s="3" t="s">
        <v>27</v>
      </c>
      <c r="J22" s="3" t="s">
        <v>995</v>
      </c>
      <c r="K22" s="3" t="str">
        <f t="shared" si="1"/>
        <v>火</v>
      </c>
      <c r="L22" s="3">
        <v>1</v>
      </c>
      <c r="M22" s="3">
        <f t="shared" si="2"/>
        <v>4</v>
      </c>
      <c r="N22" s="16">
        <v>0</v>
      </c>
      <c r="O22" s="16">
        <v>4</v>
      </c>
      <c r="P22" s="16">
        <v>79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9">
        <v>0</v>
      </c>
      <c r="Y22" s="29">
        <v>0</v>
      </c>
      <c r="Z22" s="29">
        <v>0</v>
      </c>
      <c r="AA22" s="29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9">
        <v>0</v>
      </c>
      <c r="AI22" s="20">
        <v>6.5066666666666662E-2</v>
      </c>
      <c r="AJ22" s="29">
        <v>0</v>
      </c>
      <c r="AK22" s="29">
        <v>0</v>
      </c>
      <c r="AL22" s="29">
        <v>0</v>
      </c>
      <c r="AM22" s="22">
        <f t="shared" si="3"/>
        <v>65.679999999999993</v>
      </c>
      <c r="AN22">
        <f t="shared" si="4"/>
        <v>2835</v>
      </c>
      <c r="AO22" t="str">
        <f t="shared" si="5"/>
        <v>,长獠牙,坚硬的石头,扁扁的稻草</v>
      </c>
      <c r="AP22" s="25" t="str">
        <f>IF(F22="c",getSring(AO22,4),VLOOKUP(K22&amp;F22,test4,2,FALSE))</f>
        <v>火之精华</v>
      </c>
      <c r="AQ22" s="25">
        <f t="shared" si="6"/>
        <v>30012</v>
      </c>
      <c r="AR22" s="25">
        <f t="shared" si="7"/>
        <v>27</v>
      </c>
      <c r="AS22" s="25" t="str">
        <f t="shared" si="15"/>
        <v>长獠牙</v>
      </c>
      <c r="AT22" s="25">
        <f t="shared" si="8"/>
        <v>30036</v>
      </c>
      <c r="AU22" s="25">
        <f t="shared" si="9"/>
        <v>27</v>
      </c>
      <c r="AV22" s="25" t="str">
        <f t="shared" si="16"/>
        <v>坚硬的石头</v>
      </c>
      <c r="AW22" s="25">
        <f t="shared" si="10"/>
        <v>30032</v>
      </c>
      <c r="AX22" s="25">
        <f t="shared" si="11"/>
        <v>27</v>
      </c>
      <c r="AY22" s="25" t="str">
        <f t="shared" si="17"/>
        <v>扁扁的稻草</v>
      </c>
      <c r="AZ22" s="25">
        <f t="shared" si="12"/>
        <v>30024</v>
      </c>
      <c r="BA22" s="25">
        <f t="shared" si="18"/>
        <v>27</v>
      </c>
    </row>
    <row r="23" spans="1:53" ht="14.25" x14ac:dyDescent="0.2">
      <c r="A23">
        <f t="shared" si="13"/>
        <v>10021</v>
      </c>
      <c r="B23" s="16">
        <v>21</v>
      </c>
      <c r="C23" s="16"/>
      <c r="D23" s="16" t="s">
        <v>310</v>
      </c>
      <c r="E23" s="16">
        <f t="shared" si="0"/>
        <v>3</v>
      </c>
      <c r="F23" s="39" t="s">
        <v>24</v>
      </c>
      <c r="G23" s="42">
        <f t="shared" si="14"/>
        <v>3</v>
      </c>
      <c r="H23" s="19" t="s">
        <v>26</v>
      </c>
      <c r="I23" s="3" t="s">
        <v>27</v>
      </c>
      <c r="J23" s="3" t="s">
        <v>995</v>
      </c>
      <c r="K23" s="3" t="str">
        <f t="shared" si="1"/>
        <v>火</v>
      </c>
      <c r="L23" s="3">
        <v>1</v>
      </c>
      <c r="M23" s="3">
        <f t="shared" si="2"/>
        <v>4</v>
      </c>
      <c r="N23" s="16">
        <v>0</v>
      </c>
      <c r="O23" s="16">
        <v>5</v>
      </c>
      <c r="P23" s="16">
        <v>99</v>
      </c>
      <c r="Q23" s="28">
        <v>0</v>
      </c>
      <c r="R23" s="28">
        <v>0</v>
      </c>
      <c r="S23" s="16">
        <v>10</v>
      </c>
      <c r="T23" s="28">
        <v>0</v>
      </c>
      <c r="U23" s="28">
        <v>0</v>
      </c>
      <c r="V23" s="28">
        <v>0</v>
      </c>
      <c r="W23" s="28">
        <v>0</v>
      </c>
      <c r="X23" s="29">
        <v>0</v>
      </c>
      <c r="Y23" s="20">
        <v>1.2500000000000001E-2</v>
      </c>
      <c r="Z23" s="29">
        <v>0</v>
      </c>
      <c r="AA23" s="29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9">
        <v>0</v>
      </c>
      <c r="AI23" s="29">
        <v>0</v>
      </c>
      <c r="AJ23" s="29">
        <v>0</v>
      </c>
      <c r="AK23" s="29">
        <v>0</v>
      </c>
      <c r="AL23" s="29">
        <v>0</v>
      </c>
      <c r="AM23" s="22">
        <f t="shared" si="3"/>
        <v>75.166666666666671</v>
      </c>
      <c r="AN23">
        <f t="shared" si="4"/>
        <v>3255</v>
      </c>
      <c r="AO23" t="str">
        <f t="shared" si="5"/>
        <v>,长獠牙,坚硬的石头,美味的坚果</v>
      </c>
      <c r="AP23" s="25" t="str">
        <f>IF(F23="c",getSring(AO23,4),VLOOKUP(K23&amp;F23,test4,2,FALSE))</f>
        <v>火之精华</v>
      </c>
      <c r="AQ23" s="25">
        <f t="shared" si="6"/>
        <v>30012</v>
      </c>
      <c r="AR23" s="25">
        <f t="shared" si="7"/>
        <v>31</v>
      </c>
      <c r="AS23" s="25" t="str">
        <f t="shared" si="15"/>
        <v>长獠牙</v>
      </c>
      <c r="AT23" s="25">
        <f t="shared" si="8"/>
        <v>30036</v>
      </c>
      <c r="AU23" s="25">
        <f t="shared" si="9"/>
        <v>31</v>
      </c>
      <c r="AV23" s="25" t="str">
        <f t="shared" si="16"/>
        <v>坚硬的石头</v>
      </c>
      <c r="AW23" s="25">
        <f t="shared" si="10"/>
        <v>30032</v>
      </c>
      <c r="AX23" s="25">
        <f t="shared" si="11"/>
        <v>31</v>
      </c>
      <c r="AY23" s="25" t="str">
        <f t="shared" si="17"/>
        <v>美味的坚果</v>
      </c>
      <c r="AZ23" s="25">
        <f t="shared" si="12"/>
        <v>30040</v>
      </c>
      <c r="BA23" s="25">
        <f t="shared" si="18"/>
        <v>31</v>
      </c>
    </row>
    <row r="24" spans="1:53" ht="14.25" x14ac:dyDescent="0.2">
      <c r="A24">
        <f t="shared" si="13"/>
        <v>10022</v>
      </c>
      <c r="B24" s="16">
        <v>22</v>
      </c>
      <c r="C24" s="16"/>
      <c r="D24" s="16" t="s">
        <v>311</v>
      </c>
      <c r="E24" s="16">
        <f t="shared" si="0"/>
        <v>3</v>
      </c>
      <c r="F24" s="39" t="s">
        <v>24</v>
      </c>
      <c r="G24" s="42">
        <f t="shared" si="14"/>
        <v>3</v>
      </c>
      <c r="H24" s="19" t="s">
        <v>26</v>
      </c>
      <c r="I24" s="3" t="s">
        <v>27</v>
      </c>
      <c r="J24" s="3" t="s">
        <v>995</v>
      </c>
      <c r="K24" s="3" t="str">
        <f t="shared" si="1"/>
        <v>火</v>
      </c>
      <c r="L24" s="3">
        <v>1</v>
      </c>
      <c r="M24" s="3">
        <f t="shared" si="2"/>
        <v>4</v>
      </c>
      <c r="N24" s="16">
        <v>0</v>
      </c>
      <c r="O24" s="16">
        <v>6</v>
      </c>
      <c r="P24" s="16">
        <v>119</v>
      </c>
      <c r="Q24" s="28">
        <v>0</v>
      </c>
      <c r="R24" s="28">
        <v>0</v>
      </c>
      <c r="S24" s="16">
        <v>12</v>
      </c>
      <c r="T24" s="28">
        <v>0</v>
      </c>
      <c r="U24" s="28">
        <v>0</v>
      </c>
      <c r="V24" s="28">
        <v>0</v>
      </c>
      <c r="W24" s="28">
        <v>0</v>
      </c>
      <c r="X24" s="29">
        <v>0</v>
      </c>
      <c r="Y24" s="29">
        <v>0</v>
      </c>
      <c r="Z24" s="29">
        <v>0</v>
      </c>
      <c r="AA24" s="20">
        <v>0.12266666666666667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2">
        <f t="shared" si="3"/>
        <v>111.86666666666666</v>
      </c>
      <c r="AN24">
        <f t="shared" si="4"/>
        <v>4935</v>
      </c>
      <c r="AO24" t="str">
        <f t="shared" si="5"/>
        <v>,蓝水晶,坚硬的石头,扁扁的稻草</v>
      </c>
      <c r="AP24" s="25" t="str">
        <f>IF(F24="c",getSring(AO24,4),VLOOKUP(K24&amp;F24,test4,2,FALSE))</f>
        <v>火之精华</v>
      </c>
      <c r="AQ24" s="25">
        <f t="shared" si="6"/>
        <v>30012</v>
      </c>
      <c r="AR24" s="25">
        <f t="shared" si="7"/>
        <v>47</v>
      </c>
      <c r="AS24" s="25" t="str">
        <f t="shared" si="15"/>
        <v>蓝水晶</v>
      </c>
      <c r="AT24" s="25">
        <f t="shared" si="8"/>
        <v>30028</v>
      </c>
      <c r="AU24" s="25">
        <f t="shared" si="9"/>
        <v>47</v>
      </c>
      <c r="AV24" s="25" t="str">
        <f t="shared" si="16"/>
        <v>坚硬的石头</v>
      </c>
      <c r="AW24" s="25">
        <f t="shared" si="10"/>
        <v>30032</v>
      </c>
      <c r="AX24" s="25">
        <f t="shared" si="11"/>
        <v>47</v>
      </c>
      <c r="AY24" s="25" t="str">
        <f t="shared" si="17"/>
        <v>扁扁的稻草</v>
      </c>
      <c r="AZ24" s="25">
        <f t="shared" si="12"/>
        <v>30024</v>
      </c>
      <c r="BA24" s="25">
        <f t="shared" si="18"/>
        <v>47</v>
      </c>
    </row>
    <row r="25" spans="1:53" ht="14.25" x14ac:dyDescent="0.2">
      <c r="A25">
        <f t="shared" si="13"/>
        <v>10023</v>
      </c>
      <c r="B25" s="16">
        <v>23</v>
      </c>
      <c r="C25" s="16"/>
      <c r="D25" s="16" t="s">
        <v>312</v>
      </c>
      <c r="E25" s="16">
        <f t="shared" si="0"/>
        <v>4</v>
      </c>
      <c r="F25" s="39" t="s">
        <v>24</v>
      </c>
      <c r="G25" s="42">
        <f t="shared" si="14"/>
        <v>3</v>
      </c>
      <c r="H25" s="19" t="s">
        <v>26</v>
      </c>
      <c r="I25" s="3" t="s">
        <v>27</v>
      </c>
      <c r="J25" s="3" t="s">
        <v>995</v>
      </c>
      <c r="K25" s="3" t="str">
        <f t="shared" si="1"/>
        <v>火</v>
      </c>
      <c r="L25" s="3">
        <v>1</v>
      </c>
      <c r="M25" s="3">
        <f t="shared" si="2"/>
        <v>4</v>
      </c>
      <c r="N25" s="16">
        <v>0</v>
      </c>
      <c r="O25" s="16">
        <v>7</v>
      </c>
      <c r="P25" s="16">
        <v>139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9">
        <v>0</v>
      </c>
      <c r="Y25" s="29">
        <v>0</v>
      </c>
      <c r="Z25" s="20">
        <v>1.1666666666666667E-2</v>
      </c>
      <c r="AA25" s="20">
        <v>0.14333333333333334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9">
        <v>0</v>
      </c>
      <c r="AI25" s="29">
        <v>0</v>
      </c>
      <c r="AJ25" s="29">
        <v>0</v>
      </c>
      <c r="AK25" s="29">
        <v>0</v>
      </c>
      <c r="AL25" s="29">
        <v>0</v>
      </c>
      <c r="AM25" s="22">
        <f t="shared" si="3"/>
        <v>123.66666666666667</v>
      </c>
      <c r="AN25">
        <f t="shared" si="4"/>
        <v>5460</v>
      </c>
      <c r="AO25" t="str">
        <f t="shared" si="5"/>
        <v>,扁扁的稻草,美味的坚果,坚硬的石头</v>
      </c>
      <c r="AP25" s="25" t="str">
        <f>IF(F25="c",getSring(AO25,4),VLOOKUP(K25&amp;F25,test4,2,FALSE))</f>
        <v>火之精华</v>
      </c>
      <c r="AQ25" s="25">
        <f t="shared" si="6"/>
        <v>30012</v>
      </c>
      <c r="AR25" s="25">
        <f t="shared" si="7"/>
        <v>52</v>
      </c>
      <c r="AS25" s="25" t="str">
        <f t="shared" si="15"/>
        <v>扁扁的稻草</v>
      </c>
      <c r="AT25" s="25">
        <f t="shared" si="8"/>
        <v>30024</v>
      </c>
      <c r="AU25" s="25">
        <f t="shared" si="9"/>
        <v>52</v>
      </c>
      <c r="AV25" s="25" t="str">
        <f t="shared" si="16"/>
        <v>美味的坚果</v>
      </c>
      <c r="AW25" s="25">
        <f t="shared" si="10"/>
        <v>30040</v>
      </c>
      <c r="AX25" s="25">
        <f t="shared" si="11"/>
        <v>52</v>
      </c>
      <c r="AY25" s="25" t="str">
        <f t="shared" si="17"/>
        <v>坚硬的石头</v>
      </c>
      <c r="AZ25" s="25">
        <f t="shared" si="12"/>
        <v>30032</v>
      </c>
      <c r="BA25" s="25">
        <f t="shared" si="18"/>
        <v>52</v>
      </c>
    </row>
    <row r="26" spans="1:53" ht="14.25" x14ac:dyDescent="0.2">
      <c r="A26">
        <f t="shared" si="13"/>
        <v>10024</v>
      </c>
      <c r="B26" s="16">
        <v>24</v>
      </c>
      <c r="C26" s="16"/>
      <c r="D26" s="16" t="s">
        <v>313</v>
      </c>
      <c r="E26" s="16">
        <f t="shared" si="0"/>
        <v>4</v>
      </c>
      <c r="F26" s="39" t="s">
        <v>24</v>
      </c>
      <c r="G26" s="42">
        <f t="shared" si="14"/>
        <v>3</v>
      </c>
      <c r="H26" s="19" t="s">
        <v>26</v>
      </c>
      <c r="I26" s="3" t="s">
        <v>27</v>
      </c>
      <c r="J26" s="3" t="s">
        <v>995</v>
      </c>
      <c r="K26" s="3" t="str">
        <f t="shared" si="1"/>
        <v>火</v>
      </c>
      <c r="L26" s="3">
        <v>1</v>
      </c>
      <c r="M26" s="3">
        <f t="shared" si="2"/>
        <v>4</v>
      </c>
      <c r="N26" s="16">
        <v>0</v>
      </c>
      <c r="O26" s="16">
        <v>8</v>
      </c>
      <c r="P26" s="16">
        <v>158</v>
      </c>
      <c r="Q26" s="28">
        <v>0</v>
      </c>
      <c r="R26" s="28">
        <v>0</v>
      </c>
      <c r="S26" s="16">
        <v>16</v>
      </c>
      <c r="T26" s="28">
        <v>0</v>
      </c>
      <c r="U26" s="28">
        <v>0</v>
      </c>
      <c r="V26" s="28">
        <v>0</v>
      </c>
      <c r="W26" s="28">
        <v>0</v>
      </c>
      <c r="X26" s="29">
        <v>0</v>
      </c>
      <c r="Y26" s="29">
        <v>0</v>
      </c>
      <c r="Z26" s="29">
        <v>0</v>
      </c>
      <c r="AA26" s="20">
        <v>0.16333333333333333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2">
        <f t="shared" si="3"/>
        <v>148.66666666666666</v>
      </c>
      <c r="AN26">
        <f t="shared" si="4"/>
        <v>6510</v>
      </c>
      <c r="AO26" t="str">
        <f t="shared" si="5"/>
        <v>,坚硬的石头,蓝水晶,美味的坚果</v>
      </c>
      <c r="AP26" s="25" t="str">
        <f>IF(F26="c",getSring(AO26,4),VLOOKUP(K26&amp;F26,test4,2,FALSE))</f>
        <v>火之精华</v>
      </c>
      <c r="AQ26" s="25">
        <f t="shared" si="6"/>
        <v>30012</v>
      </c>
      <c r="AR26" s="25">
        <f t="shared" si="7"/>
        <v>62</v>
      </c>
      <c r="AS26" s="25" t="str">
        <f t="shared" si="15"/>
        <v>坚硬的石头</v>
      </c>
      <c r="AT26" s="25">
        <f t="shared" si="8"/>
        <v>30032</v>
      </c>
      <c r="AU26" s="25">
        <f t="shared" si="9"/>
        <v>62</v>
      </c>
      <c r="AV26" s="25" t="str">
        <f t="shared" si="16"/>
        <v>蓝水晶</v>
      </c>
      <c r="AW26" s="25">
        <f t="shared" si="10"/>
        <v>30028</v>
      </c>
      <c r="AX26" s="25">
        <f t="shared" si="11"/>
        <v>62</v>
      </c>
      <c r="AY26" s="25" t="str">
        <f t="shared" si="17"/>
        <v>美味的坚果</v>
      </c>
      <c r="AZ26" s="25">
        <f t="shared" si="12"/>
        <v>30040</v>
      </c>
      <c r="BA26" s="25">
        <f t="shared" si="18"/>
        <v>62</v>
      </c>
    </row>
    <row r="27" spans="1:53" ht="14.25" x14ac:dyDescent="0.2">
      <c r="A27">
        <f t="shared" si="13"/>
        <v>10025</v>
      </c>
      <c r="B27" s="16">
        <v>25</v>
      </c>
      <c r="C27" s="16"/>
      <c r="D27" s="16" t="s">
        <v>203</v>
      </c>
      <c r="E27" s="16">
        <f t="shared" si="0"/>
        <v>1</v>
      </c>
      <c r="F27" s="39" t="s">
        <v>25</v>
      </c>
      <c r="G27" s="42">
        <f t="shared" si="14"/>
        <v>4</v>
      </c>
      <c r="H27" s="19" t="s">
        <v>26</v>
      </c>
      <c r="I27" s="3" t="s">
        <v>27</v>
      </c>
      <c r="J27" s="3" t="s">
        <v>995</v>
      </c>
      <c r="K27" s="3" t="str">
        <f t="shared" si="1"/>
        <v>--</v>
      </c>
      <c r="L27" s="3">
        <v>1</v>
      </c>
      <c r="M27" s="3">
        <f t="shared" si="2"/>
        <v>4</v>
      </c>
      <c r="N27" s="16">
        <v>0</v>
      </c>
      <c r="O27" s="16">
        <v>1</v>
      </c>
      <c r="P27" s="16">
        <v>23</v>
      </c>
      <c r="Q27" s="28">
        <v>0</v>
      </c>
      <c r="R27" s="28">
        <v>0</v>
      </c>
      <c r="S27" s="16">
        <v>0</v>
      </c>
      <c r="T27" s="28">
        <v>0</v>
      </c>
      <c r="U27" s="28">
        <v>0</v>
      </c>
      <c r="V27" s="28">
        <v>0</v>
      </c>
      <c r="W27" s="28">
        <v>0</v>
      </c>
      <c r="X27" s="29">
        <v>0</v>
      </c>
      <c r="Y27" s="29">
        <v>0</v>
      </c>
      <c r="Z27" s="29">
        <v>0</v>
      </c>
      <c r="AA27" s="29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9">
        <v>0</v>
      </c>
      <c r="AI27" s="29">
        <v>0</v>
      </c>
      <c r="AJ27" s="29">
        <v>0</v>
      </c>
      <c r="AK27" s="29">
        <v>0</v>
      </c>
      <c r="AL27" s="29">
        <v>0</v>
      </c>
      <c r="AM27" s="22">
        <f t="shared" si="3"/>
        <v>15.333333333333334</v>
      </c>
      <c r="AN27">
        <f t="shared" si="4"/>
        <v>675</v>
      </c>
      <c r="AO27" t="str">
        <f t="shared" si="5"/>
        <v>,狗牙,稻草,多汁的坚果,蘑菇</v>
      </c>
      <c r="AP27" s="25" t="str">
        <f>IF(F27="c",getSring(AO27,4),VLOOKUP(K27&amp;F27,test4,2,FALSE))</f>
        <v>蘑菇</v>
      </c>
      <c r="AQ27" s="25">
        <f t="shared" si="6"/>
        <v>30019</v>
      </c>
      <c r="AR27" s="25">
        <f t="shared" si="7"/>
        <v>51</v>
      </c>
      <c r="AS27" s="25" t="str">
        <f t="shared" si="15"/>
        <v>狗牙</v>
      </c>
      <c r="AT27" s="25">
        <f t="shared" si="8"/>
        <v>30035</v>
      </c>
      <c r="AU27" s="25">
        <f t="shared" si="9"/>
        <v>13</v>
      </c>
      <c r="AV27" s="25" t="str">
        <f t="shared" si="16"/>
        <v>稻草</v>
      </c>
      <c r="AW27" s="25">
        <f t="shared" si="10"/>
        <v>30023</v>
      </c>
      <c r="AX27" s="25">
        <f t="shared" si="11"/>
        <v>13</v>
      </c>
      <c r="AY27" s="25" t="str">
        <f t="shared" si="17"/>
        <v>多汁的坚果</v>
      </c>
      <c r="AZ27" s="25">
        <f t="shared" si="12"/>
        <v>30039</v>
      </c>
      <c r="BA27" s="25">
        <f t="shared" si="18"/>
        <v>13</v>
      </c>
    </row>
    <row r="28" spans="1:53" ht="14.25" x14ac:dyDescent="0.2">
      <c r="A28">
        <f t="shared" si="13"/>
        <v>10026</v>
      </c>
      <c r="B28" s="16">
        <v>26</v>
      </c>
      <c r="C28" s="16"/>
      <c r="D28" s="16" t="s">
        <v>314</v>
      </c>
      <c r="E28" s="16">
        <f t="shared" si="0"/>
        <v>1</v>
      </c>
      <c r="F28" s="39" t="s">
        <v>25</v>
      </c>
      <c r="G28" s="42">
        <f t="shared" si="14"/>
        <v>4</v>
      </c>
      <c r="H28" s="19" t="s">
        <v>26</v>
      </c>
      <c r="I28" s="3" t="s">
        <v>27</v>
      </c>
      <c r="J28" s="3" t="s">
        <v>995</v>
      </c>
      <c r="K28" s="3" t="str">
        <f t="shared" si="1"/>
        <v>--</v>
      </c>
      <c r="L28" s="3">
        <v>1</v>
      </c>
      <c r="M28" s="3">
        <f t="shared" si="2"/>
        <v>4</v>
      </c>
      <c r="N28" s="16">
        <v>0</v>
      </c>
      <c r="O28" s="16">
        <v>2</v>
      </c>
      <c r="P28" s="16">
        <v>45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9">
        <v>0</v>
      </c>
      <c r="Y28" s="29">
        <v>0</v>
      </c>
      <c r="Z28" s="29">
        <v>0</v>
      </c>
      <c r="AA28" s="29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9">
        <v>0</v>
      </c>
      <c r="AI28" s="29">
        <v>0</v>
      </c>
      <c r="AJ28" s="29">
        <v>0</v>
      </c>
      <c r="AK28" s="29">
        <v>0</v>
      </c>
      <c r="AL28" s="20">
        <v>0</v>
      </c>
      <c r="AM28" s="22">
        <f t="shared" si="3"/>
        <v>30</v>
      </c>
      <c r="AN28">
        <f t="shared" si="4"/>
        <v>1312</v>
      </c>
      <c r="AO28" t="str">
        <f t="shared" si="5"/>
        <v>,蘑菇,石头,红水晶,稻草</v>
      </c>
      <c r="AP28" s="25" t="str">
        <f>IF(F28="c",getSring(AO28,4),VLOOKUP(K28&amp;F28,test4,2,FALSE))</f>
        <v>稻草</v>
      </c>
      <c r="AQ28" s="25">
        <f t="shared" si="6"/>
        <v>30023</v>
      </c>
      <c r="AR28" s="25">
        <f t="shared" si="7"/>
        <v>100</v>
      </c>
      <c r="AS28" s="25" t="str">
        <f t="shared" si="15"/>
        <v>蘑菇</v>
      </c>
      <c r="AT28" s="25">
        <f t="shared" si="8"/>
        <v>30019</v>
      </c>
      <c r="AU28" s="25">
        <f t="shared" si="9"/>
        <v>25</v>
      </c>
      <c r="AV28" s="25" t="str">
        <f t="shared" si="16"/>
        <v>石头</v>
      </c>
      <c r="AW28" s="25">
        <f t="shared" si="10"/>
        <v>30031</v>
      </c>
      <c r="AX28" s="25">
        <f t="shared" si="11"/>
        <v>25</v>
      </c>
      <c r="AY28" s="25" t="str">
        <f t="shared" si="17"/>
        <v>红水晶</v>
      </c>
      <c r="AZ28" s="25">
        <f t="shared" si="12"/>
        <v>30027</v>
      </c>
      <c r="BA28" s="25">
        <f t="shared" si="18"/>
        <v>25</v>
      </c>
    </row>
    <row r="29" spans="1:53" ht="14.25" x14ac:dyDescent="0.2">
      <c r="A29">
        <f t="shared" si="13"/>
        <v>10027</v>
      </c>
      <c r="B29" s="16">
        <v>27</v>
      </c>
      <c r="C29" s="16"/>
      <c r="D29" s="16" t="s">
        <v>315</v>
      </c>
      <c r="E29" s="16">
        <f t="shared" si="0"/>
        <v>2</v>
      </c>
      <c r="F29" s="39" t="s">
        <v>25</v>
      </c>
      <c r="G29" s="42">
        <f t="shared" si="14"/>
        <v>4</v>
      </c>
      <c r="H29" s="19" t="s">
        <v>26</v>
      </c>
      <c r="I29" s="3" t="s">
        <v>27</v>
      </c>
      <c r="J29" s="3" t="s">
        <v>995</v>
      </c>
      <c r="K29" s="3" t="str">
        <f t="shared" si="1"/>
        <v>--</v>
      </c>
      <c r="L29" s="3">
        <v>1</v>
      </c>
      <c r="M29" s="3">
        <f t="shared" si="2"/>
        <v>4</v>
      </c>
      <c r="N29" s="16">
        <v>0</v>
      </c>
      <c r="O29" s="16">
        <v>3</v>
      </c>
      <c r="P29" s="16">
        <v>68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9">
        <v>0</v>
      </c>
      <c r="Y29" s="29">
        <v>0</v>
      </c>
      <c r="Z29" s="29">
        <v>0</v>
      </c>
      <c r="AA29" s="20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22">
        <f t="shared" si="3"/>
        <v>45.333333333333336</v>
      </c>
      <c r="AN29">
        <f t="shared" si="4"/>
        <v>1987</v>
      </c>
      <c r="AO29" t="str">
        <f t="shared" si="5"/>
        <v>,稻草,多汁的坚果,蘑菇,红水晶</v>
      </c>
      <c r="AP29" s="25" t="str">
        <f>IF(F29="c",getSring(AO29,4),VLOOKUP(K29&amp;F29,test4,2,FALSE))</f>
        <v>红水晶</v>
      </c>
      <c r="AQ29" s="25">
        <f t="shared" si="6"/>
        <v>30027</v>
      </c>
      <c r="AR29" s="25">
        <f t="shared" si="7"/>
        <v>151</v>
      </c>
      <c r="AS29" s="25" t="str">
        <f t="shared" si="15"/>
        <v>稻草</v>
      </c>
      <c r="AT29" s="25">
        <f t="shared" si="8"/>
        <v>30023</v>
      </c>
      <c r="AU29" s="25">
        <f t="shared" si="9"/>
        <v>38</v>
      </c>
      <c r="AV29" s="25" t="str">
        <f t="shared" si="16"/>
        <v>多汁的坚果</v>
      </c>
      <c r="AW29" s="25">
        <f t="shared" si="10"/>
        <v>30039</v>
      </c>
      <c r="AX29" s="25">
        <f t="shared" si="11"/>
        <v>38</v>
      </c>
      <c r="AY29" s="25" t="str">
        <f t="shared" si="17"/>
        <v>蘑菇</v>
      </c>
      <c r="AZ29" s="25">
        <f t="shared" si="12"/>
        <v>30019</v>
      </c>
      <c r="BA29" s="25">
        <f t="shared" si="18"/>
        <v>38</v>
      </c>
    </row>
    <row r="30" spans="1:53" ht="14.25" x14ac:dyDescent="0.2">
      <c r="A30">
        <f t="shared" si="13"/>
        <v>10028</v>
      </c>
      <c r="B30" s="16">
        <v>28</v>
      </c>
      <c r="C30" s="16"/>
      <c r="D30" s="16" t="s">
        <v>316</v>
      </c>
      <c r="E30" s="16">
        <f t="shared" si="0"/>
        <v>2</v>
      </c>
      <c r="F30" s="39" t="s">
        <v>25</v>
      </c>
      <c r="G30" s="42">
        <f t="shared" si="14"/>
        <v>4</v>
      </c>
      <c r="H30" s="19" t="s">
        <v>26</v>
      </c>
      <c r="I30" s="3" t="s">
        <v>27</v>
      </c>
      <c r="J30" s="3" t="s">
        <v>995</v>
      </c>
      <c r="K30" s="3" t="str">
        <f t="shared" si="1"/>
        <v>--</v>
      </c>
      <c r="L30" s="3">
        <v>1</v>
      </c>
      <c r="M30" s="3">
        <f t="shared" si="2"/>
        <v>4</v>
      </c>
      <c r="N30" s="16">
        <v>0</v>
      </c>
      <c r="O30" s="16">
        <v>4</v>
      </c>
      <c r="P30" s="16">
        <v>90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9">
        <v>0</v>
      </c>
      <c r="Y30" s="29">
        <v>0</v>
      </c>
      <c r="Z30" s="29">
        <v>0</v>
      </c>
      <c r="AA30" s="29">
        <v>0</v>
      </c>
      <c r="AB30" s="28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9">
        <v>0</v>
      </c>
      <c r="AI30" s="20">
        <v>0</v>
      </c>
      <c r="AJ30" s="29">
        <v>0</v>
      </c>
      <c r="AK30" s="29">
        <v>0</v>
      </c>
      <c r="AL30" s="29">
        <v>0</v>
      </c>
      <c r="AM30" s="22">
        <f t="shared" si="3"/>
        <v>60</v>
      </c>
      <c r="AN30">
        <f t="shared" si="4"/>
        <v>2625</v>
      </c>
      <c r="AO30" t="str">
        <f t="shared" si="5"/>
        <v>,稻草,石头,红水晶,狗牙</v>
      </c>
      <c r="AP30" s="25" t="str">
        <f>IF(F30="c",getSring(AO30,4),VLOOKUP(K30&amp;F30,test4,2,FALSE))</f>
        <v>狗牙</v>
      </c>
      <c r="AQ30" s="25">
        <f t="shared" si="6"/>
        <v>30035</v>
      </c>
      <c r="AR30" s="25">
        <f t="shared" si="7"/>
        <v>200</v>
      </c>
      <c r="AS30" s="25" t="str">
        <f t="shared" si="15"/>
        <v>稻草</v>
      </c>
      <c r="AT30" s="25">
        <f t="shared" si="8"/>
        <v>30023</v>
      </c>
      <c r="AU30" s="25">
        <f t="shared" si="9"/>
        <v>50</v>
      </c>
      <c r="AV30" s="25" t="str">
        <f t="shared" si="16"/>
        <v>石头</v>
      </c>
      <c r="AW30" s="25">
        <f t="shared" si="10"/>
        <v>30031</v>
      </c>
      <c r="AX30" s="25">
        <f t="shared" si="11"/>
        <v>50</v>
      </c>
      <c r="AY30" s="25" t="str">
        <f t="shared" si="17"/>
        <v>红水晶</v>
      </c>
      <c r="AZ30" s="25">
        <f t="shared" si="12"/>
        <v>30027</v>
      </c>
      <c r="BA30" s="25">
        <f t="shared" si="18"/>
        <v>50</v>
      </c>
    </row>
    <row r="31" spans="1:53" ht="14.25" x14ac:dyDescent="0.2">
      <c r="A31">
        <f t="shared" si="13"/>
        <v>10029</v>
      </c>
      <c r="B31" s="16">
        <v>29</v>
      </c>
      <c r="C31" s="16"/>
      <c r="D31" s="16" t="s">
        <v>317</v>
      </c>
      <c r="E31" s="16">
        <f t="shared" si="0"/>
        <v>3</v>
      </c>
      <c r="F31" s="39" t="s">
        <v>25</v>
      </c>
      <c r="G31" s="42">
        <f t="shared" si="14"/>
        <v>4</v>
      </c>
      <c r="H31" s="19" t="s">
        <v>26</v>
      </c>
      <c r="I31" s="3" t="s">
        <v>27</v>
      </c>
      <c r="J31" s="3" t="s">
        <v>995</v>
      </c>
      <c r="K31" s="3" t="str">
        <f t="shared" si="1"/>
        <v>--</v>
      </c>
      <c r="L31" s="3">
        <v>1</v>
      </c>
      <c r="M31" s="3">
        <f t="shared" si="2"/>
        <v>4</v>
      </c>
      <c r="N31" s="16">
        <v>0</v>
      </c>
      <c r="O31" s="16">
        <v>5</v>
      </c>
      <c r="P31" s="16">
        <v>113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9">
        <v>0</v>
      </c>
      <c r="Y31" s="29">
        <v>0</v>
      </c>
      <c r="Z31" s="29">
        <v>0</v>
      </c>
      <c r="AA31" s="20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9">
        <v>0</v>
      </c>
      <c r="AI31" s="29">
        <v>0</v>
      </c>
      <c r="AJ31" s="29">
        <v>0</v>
      </c>
      <c r="AK31" s="29">
        <v>0</v>
      </c>
      <c r="AL31" s="29">
        <v>0</v>
      </c>
      <c r="AM31" s="22">
        <f t="shared" si="3"/>
        <v>75.333333333333329</v>
      </c>
      <c r="AN31">
        <f t="shared" si="4"/>
        <v>3300</v>
      </c>
      <c r="AO31" t="str">
        <f t="shared" si="5"/>
        <v>,狗牙,蘑菇,石头,红水晶</v>
      </c>
      <c r="AP31" s="25" t="str">
        <f>IF(F31="c",getSring(AO31,4),VLOOKUP(K31&amp;F31,test4,2,FALSE))</f>
        <v>红水晶</v>
      </c>
      <c r="AQ31" s="25">
        <f t="shared" si="6"/>
        <v>30027</v>
      </c>
      <c r="AR31" s="25">
        <f t="shared" si="7"/>
        <v>251</v>
      </c>
      <c r="AS31" s="25" t="str">
        <f t="shared" si="15"/>
        <v>狗牙</v>
      </c>
      <c r="AT31" s="25">
        <f t="shared" si="8"/>
        <v>30035</v>
      </c>
      <c r="AU31" s="25">
        <f t="shared" si="9"/>
        <v>63</v>
      </c>
      <c r="AV31" s="25" t="str">
        <f t="shared" si="16"/>
        <v>蘑菇</v>
      </c>
      <c r="AW31" s="25">
        <f t="shared" si="10"/>
        <v>30019</v>
      </c>
      <c r="AX31" s="25">
        <f t="shared" si="11"/>
        <v>63</v>
      </c>
      <c r="AY31" s="25" t="str">
        <f t="shared" si="17"/>
        <v>石头</v>
      </c>
      <c r="AZ31" s="25">
        <f t="shared" si="12"/>
        <v>30031</v>
      </c>
      <c r="BA31" s="25">
        <f t="shared" si="18"/>
        <v>63</v>
      </c>
    </row>
    <row r="32" spans="1:53" ht="14.25" x14ac:dyDescent="0.2">
      <c r="A32">
        <f t="shared" si="13"/>
        <v>10030</v>
      </c>
      <c r="B32" s="16">
        <v>30</v>
      </c>
      <c r="C32" s="16"/>
      <c r="D32" s="16" t="s">
        <v>232</v>
      </c>
      <c r="E32" s="16">
        <f t="shared" si="0"/>
        <v>3</v>
      </c>
      <c r="F32" s="39" t="s">
        <v>25</v>
      </c>
      <c r="G32" s="42">
        <f t="shared" si="14"/>
        <v>4</v>
      </c>
      <c r="H32" s="19" t="s">
        <v>26</v>
      </c>
      <c r="I32" s="3" t="s">
        <v>27</v>
      </c>
      <c r="J32" s="3" t="s">
        <v>995</v>
      </c>
      <c r="K32" s="3" t="str">
        <f t="shared" si="1"/>
        <v>--</v>
      </c>
      <c r="L32" s="3">
        <v>1</v>
      </c>
      <c r="M32" s="3">
        <f t="shared" si="2"/>
        <v>4</v>
      </c>
      <c r="N32" s="16">
        <v>0</v>
      </c>
      <c r="O32" s="16">
        <v>6</v>
      </c>
      <c r="P32" s="16">
        <v>135</v>
      </c>
      <c r="Q32" s="28">
        <v>0</v>
      </c>
      <c r="R32" s="28">
        <v>0</v>
      </c>
      <c r="S32" s="16">
        <v>0</v>
      </c>
      <c r="T32" s="28">
        <v>0</v>
      </c>
      <c r="U32" s="28">
        <v>0</v>
      </c>
      <c r="V32" s="28">
        <v>0</v>
      </c>
      <c r="W32" s="28">
        <v>0</v>
      </c>
      <c r="X32" s="29">
        <v>0</v>
      </c>
      <c r="Y32" s="29">
        <v>0</v>
      </c>
      <c r="Z32" s="29">
        <v>0</v>
      </c>
      <c r="AA32" s="29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2">
        <f t="shared" si="3"/>
        <v>90</v>
      </c>
      <c r="AN32">
        <f t="shared" si="4"/>
        <v>3937</v>
      </c>
      <c r="AO32" t="str">
        <f t="shared" si="5"/>
        <v>,红水晶,稻草,多汁的坚果,蘑菇</v>
      </c>
      <c r="AP32" s="25" t="str">
        <f>IF(F32="c",getSring(AO32,4),VLOOKUP(K32&amp;F32,test4,2,FALSE))</f>
        <v>蘑菇</v>
      </c>
      <c r="AQ32" s="25">
        <f t="shared" si="6"/>
        <v>30019</v>
      </c>
      <c r="AR32" s="25">
        <f t="shared" si="7"/>
        <v>300</v>
      </c>
      <c r="AS32" s="25" t="str">
        <f t="shared" si="15"/>
        <v>红水晶</v>
      </c>
      <c r="AT32" s="25">
        <f t="shared" si="8"/>
        <v>30027</v>
      </c>
      <c r="AU32" s="25">
        <f t="shared" si="9"/>
        <v>75</v>
      </c>
      <c r="AV32" s="25" t="str">
        <f t="shared" si="16"/>
        <v>稻草</v>
      </c>
      <c r="AW32" s="25">
        <f t="shared" si="10"/>
        <v>30023</v>
      </c>
      <c r="AX32" s="25">
        <f t="shared" si="11"/>
        <v>75</v>
      </c>
      <c r="AY32" s="25" t="str">
        <f t="shared" si="17"/>
        <v>多汁的坚果</v>
      </c>
      <c r="AZ32" s="25">
        <f t="shared" si="12"/>
        <v>30039</v>
      </c>
      <c r="BA32" s="25">
        <f t="shared" si="18"/>
        <v>75</v>
      </c>
    </row>
    <row r="33" spans="1:53" ht="14.25" x14ac:dyDescent="0.2">
      <c r="A33">
        <f t="shared" si="13"/>
        <v>10031</v>
      </c>
      <c r="B33" s="16">
        <v>31</v>
      </c>
      <c r="C33" s="16"/>
      <c r="D33" s="16" t="s">
        <v>232</v>
      </c>
      <c r="E33" s="16">
        <f t="shared" si="0"/>
        <v>4</v>
      </c>
      <c r="F33" s="39" t="s">
        <v>25</v>
      </c>
      <c r="G33" s="42">
        <f t="shared" si="14"/>
        <v>4</v>
      </c>
      <c r="H33" s="19" t="s">
        <v>26</v>
      </c>
      <c r="I33" s="3" t="s">
        <v>27</v>
      </c>
      <c r="J33" s="3" t="s">
        <v>995</v>
      </c>
      <c r="K33" s="3" t="str">
        <f t="shared" si="1"/>
        <v>--</v>
      </c>
      <c r="L33" s="3">
        <v>1</v>
      </c>
      <c r="M33" s="3">
        <f t="shared" si="2"/>
        <v>4</v>
      </c>
      <c r="N33" s="16">
        <v>0</v>
      </c>
      <c r="O33" s="16">
        <v>7</v>
      </c>
      <c r="P33" s="16">
        <v>158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9">
        <v>0</v>
      </c>
      <c r="Y33" s="29">
        <v>0</v>
      </c>
      <c r="Z33" s="29">
        <v>0</v>
      </c>
      <c r="AA33" s="20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9">
        <v>0</v>
      </c>
      <c r="AI33" s="29">
        <v>0</v>
      </c>
      <c r="AJ33" s="29">
        <v>0</v>
      </c>
      <c r="AK33" s="29">
        <v>0</v>
      </c>
      <c r="AL33" s="29">
        <v>0</v>
      </c>
      <c r="AM33" s="22">
        <f t="shared" si="3"/>
        <v>105.33333333333333</v>
      </c>
      <c r="AN33">
        <f t="shared" si="4"/>
        <v>4612</v>
      </c>
      <c r="AO33" t="str">
        <f t="shared" si="5"/>
        <v>,狗牙,石头,红水晶,稻草</v>
      </c>
      <c r="AP33" s="25" t="str">
        <f>IF(F33="c",getSring(AO33,4),VLOOKUP(K33&amp;F33,test4,2,FALSE))</f>
        <v>稻草</v>
      </c>
      <c r="AQ33" s="25">
        <f t="shared" si="6"/>
        <v>30023</v>
      </c>
      <c r="AR33" s="25">
        <f t="shared" si="7"/>
        <v>351</v>
      </c>
      <c r="AS33" s="25" t="str">
        <f t="shared" si="15"/>
        <v>狗牙</v>
      </c>
      <c r="AT33" s="25">
        <f t="shared" si="8"/>
        <v>30035</v>
      </c>
      <c r="AU33" s="25">
        <f t="shared" si="9"/>
        <v>88</v>
      </c>
      <c r="AV33" s="25" t="str">
        <f t="shared" si="16"/>
        <v>石头</v>
      </c>
      <c r="AW33" s="25">
        <f t="shared" si="10"/>
        <v>30031</v>
      </c>
      <c r="AX33" s="25">
        <f t="shared" si="11"/>
        <v>88</v>
      </c>
      <c r="AY33" s="25" t="str">
        <f t="shared" si="17"/>
        <v>红水晶</v>
      </c>
      <c r="AZ33" s="25">
        <f t="shared" si="12"/>
        <v>30027</v>
      </c>
      <c r="BA33" s="25">
        <f t="shared" si="18"/>
        <v>88</v>
      </c>
    </row>
    <row r="34" spans="1:53" ht="14.25" x14ac:dyDescent="0.2">
      <c r="A34">
        <f t="shared" si="13"/>
        <v>10032</v>
      </c>
      <c r="B34" s="16">
        <v>32</v>
      </c>
      <c r="C34" s="16"/>
      <c r="D34" s="16" t="s">
        <v>318</v>
      </c>
      <c r="E34" s="16">
        <f t="shared" si="0"/>
        <v>4</v>
      </c>
      <c r="F34" s="39" t="s">
        <v>25</v>
      </c>
      <c r="G34" s="42">
        <f t="shared" si="14"/>
        <v>4</v>
      </c>
      <c r="H34" s="19" t="s">
        <v>26</v>
      </c>
      <c r="I34" s="3" t="s">
        <v>27</v>
      </c>
      <c r="J34" s="3" t="s">
        <v>995</v>
      </c>
      <c r="K34" s="3" t="str">
        <f t="shared" si="1"/>
        <v>--</v>
      </c>
      <c r="L34" s="3">
        <v>1</v>
      </c>
      <c r="M34" s="3">
        <f t="shared" si="2"/>
        <v>4</v>
      </c>
      <c r="N34" s="16">
        <v>0</v>
      </c>
      <c r="O34" s="16">
        <v>8</v>
      </c>
      <c r="P34" s="16">
        <v>181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9">
        <v>0</v>
      </c>
      <c r="Y34" s="29">
        <v>0</v>
      </c>
      <c r="Z34" s="29">
        <v>0</v>
      </c>
      <c r="AA34" s="20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2">
        <f t="shared" si="3"/>
        <v>120.66666666666667</v>
      </c>
      <c r="AN34">
        <f t="shared" si="4"/>
        <v>5287</v>
      </c>
      <c r="AO34" t="str">
        <f t="shared" si="5"/>
        <v>,石头,红水晶,狗牙,稻草</v>
      </c>
      <c r="AP34" s="25" t="str">
        <f>IF(F34="c",getSring(AO34,4),VLOOKUP(K34&amp;F34,test4,2,FALSE))</f>
        <v>稻草</v>
      </c>
      <c r="AQ34" s="25">
        <f t="shared" si="6"/>
        <v>30023</v>
      </c>
      <c r="AR34" s="25">
        <f t="shared" si="7"/>
        <v>402</v>
      </c>
      <c r="AS34" s="25" t="str">
        <f t="shared" si="15"/>
        <v>石头</v>
      </c>
      <c r="AT34" s="25">
        <f t="shared" si="8"/>
        <v>30031</v>
      </c>
      <c r="AU34" s="25">
        <f t="shared" si="9"/>
        <v>101</v>
      </c>
      <c r="AV34" s="25" t="str">
        <f t="shared" si="16"/>
        <v>红水晶</v>
      </c>
      <c r="AW34" s="25">
        <f t="shared" si="10"/>
        <v>30027</v>
      </c>
      <c r="AX34" s="25">
        <f t="shared" si="11"/>
        <v>101</v>
      </c>
      <c r="AY34" s="25" t="str">
        <f t="shared" si="17"/>
        <v>狗牙</v>
      </c>
      <c r="AZ34" s="25">
        <f t="shared" si="12"/>
        <v>30035</v>
      </c>
      <c r="BA34" s="25">
        <f t="shared" si="18"/>
        <v>101</v>
      </c>
    </row>
    <row r="35" spans="1:53" ht="14.25" x14ac:dyDescent="0.2">
      <c r="A35">
        <f t="shared" si="13"/>
        <v>10033</v>
      </c>
      <c r="B35" s="16">
        <v>33</v>
      </c>
      <c r="C35" s="16"/>
      <c r="D35" s="16" t="s">
        <v>319</v>
      </c>
      <c r="E35" s="16">
        <f t="shared" si="0"/>
        <v>1</v>
      </c>
      <c r="F35" s="39" t="str">
        <f>F3</f>
        <v>s</v>
      </c>
      <c r="G35" s="42">
        <f t="shared" si="14"/>
        <v>3</v>
      </c>
      <c r="H35" s="19" t="s">
        <v>26</v>
      </c>
      <c r="I35" s="3" t="s">
        <v>28</v>
      </c>
      <c r="J35" s="3" t="s">
        <v>995</v>
      </c>
      <c r="K35" s="3" t="str">
        <f t="shared" si="1"/>
        <v>风</v>
      </c>
      <c r="L35" s="3">
        <f>L3+1</f>
        <v>2</v>
      </c>
      <c r="M35" s="3">
        <f t="shared" si="2"/>
        <v>1</v>
      </c>
      <c r="N35" s="16">
        <v>1</v>
      </c>
      <c r="O35" s="16">
        <v>1</v>
      </c>
      <c r="P35" s="16">
        <v>21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9">
        <v>0</v>
      </c>
      <c r="Y35" s="29">
        <v>0</v>
      </c>
      <c r="Z35" s="29">
        <v>0</v>
      </c>
      <c r="AA35" s="29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9">
        <v>0</v>
      </c>
      <c r="AI35" s="20">
        <v>6.4000000000000001E-2</v>
      </c>
      <c r="AJ35" s="20">
        <v>6.4000000000000001E-2</v>
      </c>
      <c r="AK35" s="20">
        <v>6.4000000000000001E-2</v>
      </c>
      <c r="AL35" s="29">
        <v>0</v>
      </c>
      <c r="AM35" s="22">
        <f t="shared" si="3"/>
        <v>52.4</v>
      </c>
      <c r="AN35">
        <f t="shared" si="4"/>
        <v>2340</v>
      </c>
      <c r="AO35" t="str">
        <f t="shared" si="5"/>
        <v>,耀眼的石头,夏娃的坚果,紫水晶</v>
      </c>
      <c r="AP35" s="25" t="str">
        <f>IF(F35="c",getSring(AO35,4),VLOOKUP(K35&amp;F35,test4,2,FALSE))</f>
        <v>顶级风之精华</v>
      </c>
      <c r="AQ35" s="25">
        <f t="shared" si="6"/>
        <v>30001</v>
      </c>
      <c r="AR35" s="25">
        <f t="shared" si="7"/>
        <v>3</v>
      </c>
      <c r="AS35" s="25" t="str">
        <f t="shared" si="15"/>
        <v>耀眼的石头</v>
      </c>
      <c r="AT35" s="25">
        <f t="shared" si="8"/>
        <v>30034</v>
      </c>
      <c r="AU35" s="25">
        <f t="shared" si="9"/>
        <v>5</v>
      </c>
      <c r="AV35" s="25" t="str">
        <f t="shared" si="16"/>
        <v>夏娃的坚果</v>
      </c>
      <c r="AW35" s="25">
        <f t="shared" si="10"/>
        <v>30042</v>
      </c>
      <c r="AX35" s="25">
        <f t="shared" si="11"/>
        <v>5</v>
      </c>
      <c r="AY35" s="25" t="str">
        <f t="shared" si="17"/>
        <v>紫水晶</v>
      </c>
      <c r="AZ35" s="25">
        <f t="shared" si="12"/>
        <v>30030</v>
      </c>
      <c r="BA35" s="25">
        <f t="shared" si="18"/>
        <v>5</v>
      </c>
    </row>
    <row r="36" spans="1:53" ht="14.25" x14ac:dyDescent="0.2">
      <c r="A36">
        <f t="shared" si="13"/>
        <v>10034</v>
      </c>
      <c r="B36" s="16">
        <v>34</v>
      </c>
      <c r="C36" s="16"/>
      <c r="D36" s="16" t="s">
        <v>204</v>
      </c>
      <c r="E36" s="16">
        <f t="shared" si="0"/>
        <v>1</v>
      </c>
      <c r="F36" s="39" t="str">
        <f t="shared" ref="F36:F99" si="19">F4</f>
        <v>s</v>
      </c>
      <c r="G36" s="42">
        <f t="shared" si="14"/>
        <v>3</v>
      </c>
      <c r="H36" s="19" t="s">
        <v>26</v>
      </c>
      <c r="I36" s="3" t="s">
        <v>28</v>
      </c>
      <c r="J36" s="3" t="s">
        <v>995</v>
      </c>
      <c r="K36" s="3" t="str">
        <f t="shared" si="1"/>
        <v>风</v>
      </c>
      <c r="L36" s="3">
        <f t="shared" ref="L36:L99" si="20">L4+1</f>
        <v>2</v>
      </c>
      <c r="M36" s="3">
        <f t="shared" si="2"/>
        <v>1</v>
      </c>
      <c r="N36" s="16">
        <v>1</v>
      </c>
      <c r="O36" s="16">
        <v>2</v>
      </c>
      <c r="P36" s="16">
        <v>42</v>
      </c>
      <c r="Q36" s="28">
        <v>0</v>
      </c>
      <c r="R36" s="28">
        <v>0</v>
      </c>
      <c r="S36" s="16">
        <v>13</v>
      </c>
      <c r="T36" s="28">
        <v>0</v>
      </c>
      <c r="U36" s="28">
        <v>0</v>
      </c>
      <c r="V36" s="28">
        <v>0</v>
      </c>
      <c r="W36" s="28">
        <v>0</v>
      </c>
      <c r="X36" s="29">
        <v>0</v>
      </c>
      <c r="Y36" s="29">
        <v>0</v>
      </c>
      <c r="Z36" s="29">
        <v>0</v>
      </c>
      <c r="AA36" s="29">
        <v>0</v>
      </c>
      <c r="AB36" s="28">
        <v>0</v>
      </c>
      <c r="AC36" s="28">
        <v>0</v>
      </c>
      <c r="AD36" s="28">
        <v>0</v>
      </c>
      <c r="AE36" s="16">
        <v>6</v>
      </c>
      <c r="AF36" s="28">
        <v>0</v>
      </c>
      <c r="AG36" s="28">
        <v>0</v>
      </c>
      <c r="AH36" s="29">
        <v>0</v>
      </c>
      <c r="AI36" s="29">
        <v>0</v>
      </c>
      <c r="AJ36" s="29">
        <v>0</v>
      </c>
      <c r="AK36" s="29">
        <v>0</v>
      </c>
      <c r="AL36" s="20">
        <v>6.4000000000000001E-2</v>
      </c>
      <c r="AM36" s="22">
        <f t="shared" si="3"/>
        <v>51.427450980392166</v>
      </c>
      <c r="AN36">
        <f t="shared" si="4"/>
        <v>2340</v>
      </c>
      <c r="AO36" t="str">
        <f t="shared" si="5"/>
        <v>,五彩的蘑菇,剧毒牙,紫水晶</v>
      </c>
      <c r="AP36" s="25" t="str">
        <f>IF(F36="c",getSring(AO36,4),VLOOKUP(K36&amp;F36,test4,2,FALSE))</f>
        <v>顶级风之精华</v>
      </c>
      <c r="AQ36" s="25">
        <f t="shared" si="6"/>
        <v>30001</v>
      </c>
      <c r="AR36" s="25">
        <f t="shared" si="7"/>
        <v>3</v>
      </c>
      <c r="AS36" s="25" t="str">
        <f t="shared" si="15"/>
        <v>五彩的蘑菇</v>
      </c>
      <c r="AT36" s="25">
        <f t="shared" si="8"/>
        <v>30022</v>
      </c>
      <c r="AU36" s="25">
        <f t="shared" si="9"/>
        <v>5</v>
      </c>
      <c r="AV36" s="25" t="str">
        <f t="shared" si="16"/>
        <v>剧毒牙</v>
      </c>
      <c r="AW36" s="25">
        <f t="shared" si="10"/>
        <v>30038</v>
      </c>
      <c r="AX36" s="25">
        <f t="shared" si="11"/>
        <v>5</v>
      </c>
      <c r="AY36" s="25" t="str">
        <f t="shared" si="17"/>
        <v>紫水晶</v>
      </c>
      <c r="AZ36" s="25">
        <f t="shared" si="12"/>
        <v>30030</v>
      </c>
      <c r="BA36" s="25">
        <f t="shared" si="18"/>
        <v>5</v>
      </c>
    </row>
    <row r="37" spans="1:53" ht="14.25" x14ac:dyDescent="0.2">
      <c r="A37">
        <f t="shared" si="13"/>
        <v>10035</v>
      </c>
      <c r="B37" s="16">
        <v>35</v>
      </c>
      <c r="C37" s="16"/>
      <c r="D37" s="16" t="s">
        <v>320</v>
      </c>
      <c r="E37" s="16">
        <f t="shared" si="0"/>
        <v>2</v>
      </c>
      <c r="F37" s="39" t="str">
        <f t="shared" si="19"/>
        <v>s</v>
      </c>
      <c r="G37" s="42">
        <f t="shared" si="14"/>
        <v>3</v>
      </c>
      <c r="H37" s="19" t="s">
        <v>26</v>
      </c>
      <c r="I37" s="3" t="s">
        <v>28</v>
      </c>
      <c r="J37" s="3" t="s">
        <v>995</v>
      </c>
      <c r="K37" s="3" t="str">
        <f t="shared" si="1"/>
        <v>风</v>
      </c>
      <c r="L37" s="3">
        <f t="shared" si="20"/>
        <v>2</v>
      </c>
      <c r="M37" s="3">
        <f t="shared" si="2"/>
        <v>1</v>
      </c>
      <c r="N37" s="16">
        <v>1</v>
      </c>
      <c r="O37" s="16">
        <v>3</v>
      </c>
      <c r="P37" s="16">
        <v>62</v>
      </c>
      <c r="Q37" s="28">
        <v>0</v>
      </c>
      <c r="R37" s="28">
        <v>0</v>
      </c>
      <c r="S37" s="16">
        <v>19</v>
      </c>
      <c r="T37" s="28">
        <v>0</v>
      </c>
      <c r="U37" s="28">
        <v>0</v>
      </c>
      <c r="V37" s="16">
        <v>17</v>
      </c>
      <c r="W37" s="28">
        <v>0</v>
      </c>
      <c r="X37" s="29">
        <v>0</v>
      </c>
      <c r="Y37" s="29">
        <v>0</v>
      </c>
      <c r="Z37" s="29">
        <v>0</v>
      </c>
      <c r="AA37" s="20">
        <v>0.11133333333333333</v>
      </c>
      <c r="AB37" s="28">
        <v>0</v>
      </c>
      <c r="AC37" s="28">
        <v>0</v>
      </c>
      <c r="AD37" s="28">
        <v>0</v>
      </c>
      <c r="AE37" s="16">
        <v>10</v>
      </c>
      <c r="AF37" s="28">
        <v>0</v>
      </c>
      <c r="AG37" s="28">
        <v>0</v>
      </c>
      <c r="AH37" s="29">
        <v>0</v>
      </c>
      <c r="AI37" s="29">
        <v>0</v>
      </c>
      <c r="AJ37" s="29">
        <v>0</v>
      </c>
      <c r="AK37" s="29">
        <v>0</v>
      </c>
      <c r="AL37" s="29">
        <v>0</v>
      </c>
      <c r="AM37" s="22">
        <f t="shared" si="3"/>
        <v>92.43870967741934</v>
      </c>
      <c r="AN37">
        <f t="shared" si="4"/>
        <v>4200</v>
      </c>
      <c r="AO37" t="str">
        <f t="shared" si="5"/>
        <v>,耀眼的石头,剧毒牙,紫水晶</v>
      </c>
      <c r="AP37" s="25" t="str">
        <f>IF(F37="c",getSring(AO37,4),VLOOKUP(K37&amp;F37,test4,2,FALSE))</f>
        <v>顶级风之精华</v>
      </c>
      <c r="AQ37" s="25">
        <f t="shared" si="6"/>
        <v>30001</v>
      </c>
      <c r="AR37" s="25">
        <f t="shared" si="7"/>
        <v>5</v>
      </c>
      <c r="AS37" s="25" t="str">
        <f t="shared" si="15"/>
        <v>耀眼的石头</v>
      </c>
      <c r="AT37" s="25">
        <f t="shared" si="8"/>
        <v>30034</v>
      </c>
      <c r="AU37" s="25">
        <f t="shared" si="9"/>
        <v>10</v>
      </c>
      <c r="AV37" s="25" t="str">
        <f t="shared" si="16"/>
        <v>剧毒牙</v>
      </c>
      <c r="AW37" s="25">
        <f t="shared" si="10"/>
        <v>30038</v>
      </c>
      <c r="AX37" s="25">
        <f t="shared" si="11"/>
        <v>10</v>
      </c>
      <c r="AY37" s="25" t="str">
        <f t="shared" si="17"/>
        <v>紫水晶</v>
      </c>
      <c r="AZ37" s="25">
        <f t="shared" si="12"/>
        <v>30030</v>
      </c>
      <c r="BA37" s="25">
        <f t="shared" si="18"/>
        <v>10</v>
      </c>
    </row>
    <row r="38" spans="1:53" ht="14.25" x14ac:dyDescent="0.2">
      <c r="A38">
        <f t="shared" si="13"/>
        <v>10036</v>
      </c>
      <c r="B38" s="16">
        <v>36</v>
      </c>
      <c r="C38" s="16"/>
      <c r="D38" s="16" t="s">
        <v>321</v>
      </c>
      <c r="E38" s="16">
        <f t="shared" si="0"/>
        <v>2</v>
      </c>
      <c r="F38" s="39" t="str">
        <f t="shared" si="19"/>
        <v>s</v>
      </c>
      <c r="G38" s="42">
        <f t="shared" si="14"/>
        <v>3</v>
      </c>
      <c r="H38" s="19" t="s">
        <v>26</v>
      </c>
      <c r="I38" s="3" t="s">
        <v>28</v>
      </c>
      <c r="J38" s="3" t="s">
        <v>995</v>
      </c>
      <c r="K38" s="3" t="str">
        <f t="shared" si="1"/>
        <v>风</v>
      </c>
      <c r="L38" s="3">
        <f t="shared" si="20"/>
        <v>2</v>
      </c>
      <c r="M38" s="3">
        <f t="shared" si="2"/>
        <v>1</v>
      </c>
      <c r="N38" s="16">
        <v>1</v>
      </c>
      <c r="O38" s="16">
        <v>4</v>
      </c>
      <c r="P38" s="16">
        <v>83</v>
      </c>
      <c r="Q38" s="28">
        <v>0</v>
      </c>
      <c r="R38" s="28">
        <v>0</v>
      </c>
      <c r="S38" s="16">
        <v>26</v>
      </c>
      <c r="T38" s="28">
        <v>0</v>
      </c>
      <c r="U38" s="28">
        <v>0</v>
      </c>
      <c r="V38" s="28">
        <v>0</v>
      </c>
      <c r="W38" s="28">
        <v>0</v>
      </c>
      <c r="X38" s="20">
        <v>6.5000000000000002E-2</v>
      </c>
      <c r="Y38" s="29">
        <v>0</v>
      </c>
      <c r="Z38" s="29">
        <v>0</v>
      </c>
      <c r="AA38" s="29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0">
        <v>0.11840000000000002</v>
      </c>
      <c r="AI38" s="29">
        <v>0</v>
      </c>
      <c r="AJ38" s="29">
        <v>0</v>
      </c>
      <c r="AK38" s="20">
        <v>0.11840000000000002</v>
      </c>
      <c r="AL38" s="29">
        <v>0</v>
      </c>
      <c r="AM38" s="22">
        <f t="shared" si="3"/>
        <v>133.0266666666667</v>
      </c>
      <c r="AN38">
        <f t="shared" si="4"/>
        <v>5880</v>
      </c>
      <c r="AO38" t="str">
        <f t="shared" si="5"/>
        <v>,五彩的蘑菇,耀眼的石头,紫水晶</v>
      </c>
      <c r="AP38" s="25" t="str">
        <f>IF(F38="c",getSring(AO38,4),VLOOKUP(K38&amp;F38,test4,2,FALSE))</f>
        <v>顶级风之精华</v>
      </c>
      <c r="AQ38" s="25">
        <f t="shared" si="6"/>
        <v>30001</v>
      </c>
      <c r="AR38" s="25">
        <f t="shared" si="7"/>
        <v>7</v>
      </c>
      <c r="AS38" s="25" t="str">
        <f t="shared" si="15"/>
        <v>五彩的蘑菇</v>
      </c>
      <c r="AT38" s="25">
        <f t="shared" si="8"/>
        <v>30022</v>
      </c>
      <c r="AU38" s="25">
        <f t="shared" si="9"/>
        <v>14</v>
      </c>
      <c r="AV38" s="25" t="str">
        <f t="shared" si="16"/>
        <v>耀眼的石头</v>
      </c>
      <c r="AW38" s="25">
        <f t="shared" si="10"/>
        <v>30034</v>
      </c>
      <c r="AX38" s="25">
        <f t="shared" si="11"/>
        <v>14</v>
      </c>
      <c r="AY38" s="25" t="str">
        <f t="shared" si="17"/>
        <v>紫水晶</v>
      </c>
      <c r="AZ38" s="25">
        <f t="shared" si="12"/>
        <v>30030</v>
      </c>
      <c r="BA38" s="25">
        <f t="shared" si="18"/>
        <v>14</v>
      </c>
    </row>
    <row r="39" spans="1:53" ht="14.25" x14ac:dyDescent="0.2">
      <c r="A39">
        <f t="shared" si="13"/>
        <v>10037</v>
      </c>
      <c r="B39" s="16">
        <v>37</v>
      </c>
      <c r="C39" s="16"/>
      <c r="D39" s="16" t="s">
        <v>322</v>
      </c>
      <c r="E39" s="16">
        <f t="shared" si="0"/>
        <v>3</v>
      </c>
      <c r="F39" s="39" t="str">
        <f t="shared" si="19"/>
        <v>s</v>
      </c>
      <c r="G39" s="42">
        <f t="shared" si="14"/>
        <v>3</v>
      </c>
      <c r="H39" s="19" t="s">
        <v>26</v>
      </c>
      <c r="I39" s="3" t="s">
        <v>28</v>
      </c>
      <c r="J39" s="3" t="s">
        <v>995</v>
      </c>
      <c r="K39" s="3" t="str">
        <f t="shared" si="1"/>
        <v>风</v>
      </c>
      <c r="L39" s="3">
        <f t="shared" si="20"/>
        <v>2</v>
      </c>
      <c r="M39" s="3">
        <f t="shared" si="2"/>
        <v>1</v>
      </c>
      <c r="N39" s="16">
        <v>1</v>
      </c>
      <c r="O39" s="16">
        <v>5</v>
      </c>
      <c r="P39" s="16">
        <v>104</v>
      </c>
      <c r="Q39" s="28">
        <v>0</v>
      </c>
      <c r="R39" s="28">
        <v>0</v>
      </c>
      <c r="S39" s="16">
        <v>32</v>
      </c>
      <c r="T39" s="28">
        <v>0</v>
      </c>
      <c r="U39" s="28">
        <v>0</v>
      </c>
      <c r="V39" s="16">
        <v>28</v>
      </c>
      <c r="W39" s="16">
        <v>16</v>
      </c>
      <c r="X39" s="29">
        <v>0</v>
      </c>
      <c r="Y39" s="29">
        <v>0</v>
      </c>
      <c r="Z39" s="20">
        <v>2.6666666666666665E-2</v>
      </c>
      <c r="AA39" s="20">
        <v>0.18533333333333335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22">
        <f t="shared" si="3"/>
        <v>162.4</v>
      </c>
      <c r="AN39">
        <f t="shared" si="4"/>
        <v>6900</v>
      </c>
      <c r="AO39" t="str">
        <f t="shared" si="5"/>
        <v>,紫水晶,夏娃的坚果,斑斓的稻草</v>
      </c>
      <c r="AP39" s="25" t="str">
        <f>IF(F39="c",getSring(AO39,4),VLOOKUP(K39&amp;F39,test4,2,FALSE))</f>
        <v>顶级风之精华</v>
      </c>
      <c r="AQ39" s="25">
        <f t="shared" si="6"/>
        <v>30001</v>
      </c>
      <c r="AR39" s="25">
        <f t="shared" si="7"/>
        <v>8</v>
      </c>
      <c r="AS39" s="25" t="str">
        <f t="shared" si="15"/>
        <v>紫水晶</v>
      </c>
      <c r="AT39" s="25">
        <f t="shared" si="8"/>
        <v>30030</v>
      </c>
      <c r="AU39" s="25">
        <f t="shared" si="9"/>
        <v>17</v>
      </c>
      <c r="AV39" s="25" t="str">
        <f t="shared" si="16"/>
        <v>夏娃的坚果</v>
      </c>
      <c r="AW39" s="25">
        <f t="shared" si="10"/>
        <v>30042</v>
      </c>
      <c r="AX39" s="25">
        <f t="shared" si="11"/>
        <v>17</v>
      </c>
      <c r="AY39" s="25" t="str">
        <f t="shared" si="17"/>
        <v>斑斓的稻草</v>
      </c>
      <c r="AZ39" s="25">
        <f t="shared" si="12"/>
        <v>30026</v>
      </c>
      <c r="BA39" s="25">
        <f t="shared" si="18"/>
        <v>17</v>
      </c>
    </row>
    <row r="40" spans="1:53" ht="14.25" x14ac:dyDescent="0.2">
      <c r="A40">
        <f t="shared" si="13"/>
        <v>10038</v>
      </c>
      <c r="B40" s="16">
        <v>38</v>
      </c>
      <c r="C40" s="16"/>
      <c r="D40" s="16" t="s">
        <v>323</v>
      </c>
      <c r="E40" s="16">
        <f t="shared" si="0"/>
        <v>3</v>
      </c>
      <c r="F40" s="39" t="str">
        <f t="shared" si="19"/>
        <v>s</v>
      </c>
      <c r="G40" s="42">
        <f t="shared" si="14"/>
        <v>3</v>
      </c>
      <c r="H40" s="19" t="s">
        <v>26</v>
      </c>
      <c r="I40" s="3" t="s">
        <v>28</v>
      </c>
      <c r="J40" s="3" t="s">
        <v>995</v>
      </c>
      <c r="K40" s="3" t="str">
        <f t="shared" si="1"/>
        <v>风</v>
      </c>
      <c r="L40" s="3">
        <f t="shared" si="20"/>
        <v>2</v>
      </c>
      <c r="M40" s="3">
        <f t="shared" si="2"/>
        <v>1</v>
      </c>
      <c r="N40" s="16">
        <v>1</v>
      </c>
      <c r="O40" s="16">
        <v>6</v>
      </c>
      <c r="P40" s="16">
        <v>125</v>
      </c>
      <c r="Q40" s="28">
        <v>0</v>
      </c>
      <c r="R40" s="28">
        <v>0</v>
      </c>
      <c r="S40" s="16">
        <v>38</v>
      </c>
      <c r="T40" s="28">
        <v>0</v>
      </c>
      <c r="U40" s="28">
        <v>0</v>
      </c>
      <c r="V40" s="16">
        <v>33</v>
      </c>
      <c r="W40" s="16">
        <v>19</v>
      </c>
      <c r="X40" s="29">
        <v>0</v>
      </c>
      <c r="Y40" s="29">
        <v>0</v>
      </c>
      <c r="Z40" s="29">
        <v>0</v>
      </c>
      <c r="AA40" s="29">
        <v>0</v>
      </c>
      <c r="AB40" s="28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0">
        <v>0.17760000000000001</v>
      </c>
      <c r="AI40" s="29">
        <v>0</v>
      </c>
      <c r="AJ40" s="29">
        <v>0</v>
      </c>
      <c r="AK40" s="29">
        <v>0</v>
      </c>
      <c r="AL40" s="20">
        <v>0.17760000000000001</v>
      </c>
      <c r="AM40" s="22">
        <f t="shared" si="3"/>
        <v>214.37333333333333</v>
      </c>
      <c r="AN40">
        <f t="shared" si="4"/>
        <v>9240</v>
      </c>
      <c r="AO40" t="str">
        <f t="shared" si="5"/>
        <v>,斑斓的稻草,五彩的蘑菇,剧毒牙</v>
      </c>
      <c r="AP40" s="25" t="str">
        <f>IF(F40="c",getSring(AO40,4),VLOOKUP(K40&amp;F40,test4,2,FALSE))</f>
        <v>顶级风之精华</v>
      </c>
      <c r="AQ40" s="25">
        <f t="shared" si="6"/>
        <v>30001</v>
      </c>
      <c r="AR40" s="25">
        <f t="shared" si="7"/>
        <v>11</v>
      </c>
      <c r="AS40" s="25" t="str">
        <f t="shared" si="15"/>
        <v>斑斓的稻草</v>
      </c>
      <c r="AT40" s="25">
        <f t="shared" si="8"/>
        <v>30026</v>
      </c>
      <c r="AU40" s="25">
        <f t="shared" si="9"/>
        <v>22</v>
      </c>
      <c r="AV40" s="25" t="str">
        <f t="shared" si="16"/>
        <v>五彩的蘑菇</v>
      </c>
      <c r="AW40" s="25">
        <f t="shared" si="10"/>
        <v>30022</v>
      </c>
      <c r="AX40" s="25">
        <f t="shared" si="11"/>
        <v>22</v>
      </c>
      <c r="AY40" s="25" t="str">
        <f t="shared" si="17"/>
        <v>剧毒牙</v>
      </c>
      <c r="AZ40" s="25">
        <f t="shared" si="12"/>
        <v>30038</v>
      </c>
      <c r="BA40" s="25">
        <f t="shared" si="18"/>
        <v>22</v>
      </c>
    </row>
    <row r="41" spans="1:53" ht="14.25" x14ac:dyDescent="0.2">
      <c r="A41">
        <f t="shared" si="13"/>
        <v>10039</v>
      </c>
      <c r="B41" s="16">
        <v>39</v>
      </c>
      <c r="C41" s="16"/>
      <c r="D41" s="16" t="s">
        <v>324</v>
      </c>
      <c r="E41" s="16">
        <f t="shared" si="0"/>
        <v>4</v>
      </c>
      <c r="F41" s="39" t="str">
        <f t="shared" si="19"/>
        <v>s</v>
      </c>
      <c r="G41" s="42">
        <f t="shared" si="14"/>
        <v>3</v>
      </c>
      <c r="H41" s="19" t="s">
        <v>26</v>
      </c>
      <c r="I41" s="3" t="s">
        <v>28</v>
      </c>
      <c r="J41" s="3" t="s">
        <v>995</v>
      </c>
      <c r="K41" s="3" t="str">
        <f t="shared" si="1"/>
        <v>风</v>
      </c>
      <c r="L41" s="3">
        <f t="shared" si="20"/>
        <v>2</v>
      </c>
      <c r="M41" s="3">
        <f t="shared" si="2"/>
        <v>1</v>
      </c>
      <c r="N41" s="16">
        <v>1</v>
      </c>
      <c r="O41" s="16">
        <v>7</v>
      </c>
      <c r="P41" s="16">
        <v>146</v>
      </c>
      <c r="Q41" s="28">
        <v>0</v>
      </c>
      <c r="R41" s="28">
        <v>0</v>
      </c>
      <c r="S41" s="16">
        <v>45</v>
      </c>
      <c r="T41" s="28">
        <v>0</v>
      </c>
      <c r="U41" s="28">
        <v>0</v>
      </c>
      <c r="V41" s="28">
        <v>0</v>
      </c>
      <c r="W41" s="16">
        <v>22</v>
      </c>
      <c r="X41" s="29">
        <v>0</v>
      </c>
      <c r="Y41" s="29">
        <v>0</v>
      </c>
      <c r="Z41" s="29">
        <v>0</v>
      </c>
      <c r="AA41" s="20">
        <v>0.25866666666666666</v>
      </c>
      <c r="AB41" s="28">
        <v>0</v>
      </c>
      <c r="AC41" s="28">
        <v>0</v>
      </c>
      <c r="AD41" s="28">
        <v>0</v>
      </c>
      <c r="AE41" s="28">
        <v>0</v>
      </c>
      <c r="AF41" s="16">
        <v>22</v>
      </c>
      <c r="AG41" s="28">
        <v>0</v>
      </c>
      <c r="AH41" s="29">
        <v>0</v>
      </c>
      <c r="AI41" s="20">
        <v>0.20693333333333333</v>
      </c>
      <c r="AJ41" s="29">
        <v>0</v>
      </c>
      <c r="AK41" s="29">
        <v>0</v>
      </c>
      <c r="AL41" s="20">
        <v>0.20693333333333333</v>
      </c>
      <c r="AM41" s="22">
        <f t="shared" si="3"/>
        <v>300.41971014492754</v>
      </c>
      <c r="AN41">
        <f t="shared" si="4"/>
        <v>13260</v>
      </c>
      <c r="AO41" t="str">
        <f t="shared" si="5"/>
        <v>,剧毒牙,五彩的蘑菇,耀眼的石头</v>
      </c>
      <c r="AP41" s="25" t="str">
        <f>IF(F41="c",getSring(AO41,4),VLOOKUP(K41&amp;F41,test4,2,FALSE))</f>
        <v>顶级风之精华</v>
      </c>
      <c r="AQ41" s="25">
        <f t="shared" si="6"/>
        <v>30001</v>
      </c>
      <c r="AR41" s="25">
        <f t="shared" si="7"/>
        <v>16</v>
      </c>
      <c r="AS41" s="25" t="str">
        <f t="shared" si="15"/>
        <v>剧毒牙</v>
      </c>
      <c r="AT41" s="25">
        <f t="shared" si="8"/>
        <v>30038</v>
      </c>
      <c r="AU41" s="25">
        <f t="shared" si="9"/>
        <v>31</v>
      </c>
      <c r="AV41" s="25" t="str">
        <f t="shared" si="16"/>
        <v>五彩的蘑菇</v>
      </c>
      <c r="AW41" s="25">
        <f t="shared" si="10"/>
        <v>30022</v>
      </c>
      <c r="AX41" s="25">
        <f t="shared" si="11"/>
        <v>31</v>
      </c>
      <c r="AY41" s="25" t="str">
        <f t="shared" si="17"/>
        <v>耀眼的石头</v>
      </c>
      <c r="AZ41" s="25">
        <f t="shared" si="12"/>
        <v>30034</v>
      </c>
      <c r="BA41" s="25">
        <f t="shared" si="18"/>
        <v>31</v>
      </c>
    </row>
    <row r="42" spans="1:53" ht="14.25" x14ac:dyDescent="0.2">
      <c r="A42">
        <f t="shared" si="13"/>
        <v>10040</v>
      </c>
      <c r="B42" s="16">
        <v>40</v>
      </c>
      <c r="C42" s="16"/>
      <c r="D42" s="16" t="s">
        <v>325</v>
      </c>
      <c r="E42" s="16">
        <f t="shared" si="0"/>
        <v>4</v>
      </c>
      <c r="F42" s="39" t="str">
        <f t="shared" si="19"/>
        <v>s</v>
      </c>
      <c r="G42" s="42">
        <f t="shared" si="14"/>
        <v>3</v>
      </c>
      <c r="H42" s="19" t="s">
        <v>26</v>
      </c>
      <c r="I42" s="3" t="s">
        <v>28</v>
      </c>
      <c r="J42" s="3" t="s">
        <v>995</v>
      </c>
      <c r="K42" s="3" t="str">
        <f t="shared" si="1"/>
        <v>风</v>
      </c>
      <c r="L42" s="3">
        <f t="shared" si="20"/>
        <v>2</v>
      </c>
      <c r="M42" s="3">
        <f t="shared" si="2"/>
        <v>1</v>
      </c>
      <c r="N42" s="16">
        <v>1</v>
      </c>
      <c r="O42" s="16">
        <v>8</v>
      </c>
      <c r="P42" s="16">
        <v>166</v>
      </c>
      <c r="Q42" s="28">
        <v>0</v>
      </c>
      <c r="R42" s="28">
        <v>0</v>
      </c>
      <c r="S42" s="16">
        <v>51</v>
      </c>
      <c r="T42" s="28">
        <v>0</v>
      </c>
      <c r="U42" s="28">
        <v>0</v>
      </c>
      <c r="V42" s="16">
        <v>44</v>
      </c>
      <c r="W42" s="28">
        <v>0</v>
      </c>
      <c r="X42" s="29">
        <v>0</v>
      </c>
      <c r="Y42" s="29">
        <v>0</v>
      </c>
      <c r="Z42" s="20">
        <v>4.3333333333333328E-2</v>
      </c>
      <c r="AA42" s="20">
        <v>0.29600000000000004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0">
        <v>0.23680000000000004</v>
      </c>
      <c r="AI42" s="29">
        <v>0</v>
      </c>
      <c r="AJ42" s="20">
        <v>0.23680000000000004</v>
      </c>
      <c r="AK42" s="29">
        <v>0</v>
      </c>
      <c r="AL42" s="29">
        <v>0</v>
      </c>
      <c r="AM42" s="22">
        <f t="shared" si="3"/>
        <v>336.5866666666667</v>
      </c>
      <c r="AN42">
        <f t="shared" si="4"/>
        <v>14940</v>
      </c>
      <c r="AO42" t="str">
        <f t="shared" si="5"/>
        <v>,紫水晶,五彩的蘑菇,耀眼的石头</v>
      </c>
      <c r="AP42" s="25" t="str">
        <f>IF(F42="c",getSring(AO42,4),VLOOKUP(K42&amp;F42,test4,2,FALSE))</f>
        <v>顶级风之精华</v>
      </c>
      <c r="AQ42" s="25">
        <f t="shared" si="6"/>
        <v>30001</v>
      </c>
      <c r="AR42" s="25">
        <f t="shared" si="7"/>
        <v>18</v>
      </c>
      <c r="AS42" s="25" t="str">
        <f t="shared" si="15"/>
        <v>紫水晶</v>
      </c>
      <c r="AT42" s="25">
        <f t="shared" si="8"/>
        <v>30030</v>
      </c>
      <c r="AU42" s="25">
        <f t="shared" si="9"/>
        <v>35</v>
      </c>
      <c r="AV42" s="25" t="str">
        <f t="shared" si="16"/>
        <v>五彩的蘑菇</v>
      </c>
      <c r="AW42" s="25">
        <f t="shared" si="10"/>
        <v>30022</v>
      </c>
      <c r="AX42" s="25">
        <f t="shared" si="11"/>
        <v>35</v>
      </c>
      <c r="AY42" s="25" t="str">
        <f t="shared" si="17"/>
        <v>耀眼的石头</v>
      </c>
      <c r="AZ42" s="25">
        <f t="shared" si="12"/>
        <v>30034</v>
      </c>
      <c r="BA42" s="25">
        <f t="shared" si="18"/>
        <v>35</v>
      </c>
    </row>
    <row r="43" spans="1:53" ht="14.25" x14ac:dyDescent="0.2">
      <c r="A43">
        <f t="shared" si="13"/>
        <v>10041</v>
      </c>
      <c r="B43" s="16">
        <v>41</v>
      </c>
      <c r="C43" s="16"/>
      <c r="D43" s="16" t="s">
        <v>326</v>
      </c>
      <c r="E43" s="16">
        <f t="shared" si="0"/>
        <v>1</v>
      </c>
      <c r="F43" s="39" t="str">
        <f t="shared" si="19"/>
        <v>a</v>
      </c>
      <c r="G43" s="42">
        <f t="shared" si="14"/>
        <v>3</v>
      </c>
      <c r="H43" s="19" t="s">
        <v>26</v>
      </c>
      <c r="I43" s="3" t="s">
        <v>28</v>
      </c>
      <c r="J43" s="3" t="s">
        <v>995</v>
      </c>
      <c r="K43" s="3" t="str">
        <f t="shared" si="1"/>
        <v>风</v>
      </c>
      <c r="L43" s="3">
        <f t="shared" si="20"/>
        <v>2</v>
      </c>
      <c r="M43" s="3">
        <f t="shared" si="2"/>
        <v>1</v>
      </c>
      <c r="N43" s="16">
        <v>1</v>
      </c>
      <c r="O43" s="16">
        <v>1</v>
      </c>
      <c r="P43" s="16">
        <v>18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9">
        <v>0</v>
      </c>
      <c r="Y43" s="29">
        <v>0</v>
      </c>
      <c r="Z43" s="29">
        <v>0</v>
      </c>
      <c r="AA43" s="20">
        <v>0.08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9">
        <v>0</v>
      </c>
      <c r="AI43" s="20">
        <v>6.4000000000000001E-2</v>
      </c>
      <c r="AJ43" s="29">
        <v>0</v>
      </c>
      <c r="AK43" s="29">
        <v>0</v>
      </c>
      <c r="AL43" s="29">
        <v>0</v>
      </c>
      <c r="AM43" s="22">
        <f t="shared" si="3"/>
        <v>40.800000000000004</v>
      </c>
      <c r="AN43">
        <f t="shared" si="4"/>
        <v>1770</v>
      </c>
      <c r="AO43" t="str">
        <f t="shared" si="5"/>
        <v>,诱人的蘑菇,黄水晶,带血的牙</v>
      </c>
      <c r="AP43" s="25" t="str">
        <f>IF(F43="c",getSring(AO43,4),VLOOKUP(K43&amp;F43,test4,2,FALSE))</f>
        <v>上级风之精华</v>
      </c>
      <c r="AQ43" s="25">
        <f t="shared" si="6"/>
        <v>30002</v>
      </c>
      <c r="AR43" s="25">
        <f t="shared" si="7"/>
        <v>4</v>
      </c>
      <c r="AS43" s="25" t="str">
        <f t="shared" si="15"/>
        <v>诱人的蘑菇</v>
      </c>
      <c r="AT43" s="25">
        <f t="shared" si="8"/>
        <v>30021</v>
      </c>
      <c r="AU43" s="25">
        <f t="shared" si="9"/>
        <v>9</v>
      </c>
      <c r="AV43" s="25" t="str">
        <f t="shared" si="16"/>
        <v>黄水晶</v>
      </c>
      <c r="AW43" s="25">
        <f t="shared" si="10"/>
        <v>30029</v>
      </c>
      <c r="AX43" s="25">
        <f t="shared" si="11"/>
        <v>9</v>
      </c>
      <c r="AY43" s="25" t="str">
        <f t="shared" si="17"/>
        <v>带血的牙</v>
      </c>
      <c r="AZ43" s="25">
        <f t="shared" si="12"/>
        <v>30037</v>
      </c>
      <c r="BA43" s="25">
        <f t="shared" si="18"/>
        <v>9</v>
      </c>
    </row>
    <row r="44" spans="1:53" ht="14.25" x14ac:dyDescent="0.2">
      <c r="A44">
        <f t="shared" si="13"/>
        <v>10042</v>
      </c>
      <c r="B44" s="16">
        <v>42</v>
      </c>
      <c r="C44" s="16"/>
      <c r="D44" s="16" t="s">
        <v>327</v>
      </c>
      <c r="E44" s="16">
        <f t="shared" si="0"/>
        <v>1</v>
      </c>
      <c r="F44" s="39" t="str">
        <f t="shared" si="19"/>
        <v>a</v>
      </c>
      <c r="G44" s="42">
        <f t="shared" si="14"/>
        <v>3</v>
      </c>
      <c r="H44" s="19" t="s">
        <v>26</v>
      </c>
      <c r="I44" s="3" t="s">
        <v>28</v>
      </c>
      <c r="J44" s="3" t="s">
        <v>995</v>
      </c>
      <c r="K44" s="3" t="str">
        <f t="shared" si="1"/>
        <v>风</v>
      </c>
      <c r="L44" s="3">
        <f t="shared" si="20"/>
        <v>2</v>
      </c>
      <c r="M44" s="3">
        <f t="shared" si="2"/>
        <v>1</v>
      </c>
      <c r="N44" s="16">
        <v>1</v>
      </c>
      <c r="O44" s="16">
        <v>2</v>
      </c>
      <c r="P44" s="16">
        <v>37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9">
        <v>0</v>
      </c>
      <c r="Y44" s="29">
        <v>0</v>
      </c>
      <c r="Z44" s="29">
        <v>0</v>
      </c>
      <c r="AA44" s="20">
        <v>0.08</v>
      </c>
      <c r="AB44" s="28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9">
        <v>0</v>
      </c>
      <c r="AI44" s="20">
        <v>6.4000000000000001E-2</v>
      </c>
      <c r="AJ44" s="29">
        <v>0</v>
      </c>
      <c r="AK44" s="29">
        <v>0</v>
      </c>
      <c r="AL44" s="29">
        <v>0</v>
      </c>
      <c r="AM44" s="22">
        <f t="shared" si="3"/>
        <v>53.466666666666669</v>
      </c>
      <c r="AN44">
        <f t="shared" si="4"/>
        <v>2430</v>
      </c>
      <c r="AO44" t="str">
        <f t="shared" si="5"/>
        <v>,黄水晶,灰色的稻草,诱人的坚果</v>
      </c>
      <c r="AP44" s="25" t="str">
        <f>IF(F44="c",getSring(AO44,4),VLOOKUP(K44&amp;F44,test4,2,FALSE))</f>
        <v>上级风之精华</v>
      </c>
      <c r="AQ44" s="25">
        <f t="shared" si="6"/>
        <v>30002</v>
      </c>
      <c r="AR44" s="25">
        <f t="shared" si="7"/>
        <v>6</v>
      </c>
      <c r="AS44" s="25" t="str">
        <f t="shared" si="15"/>
        <v>黄水晶</v>
      </c>
      <c r="AT44" s="25">
        <f t="shared" si="8"/>
        <v>30029</v>
      </c>
      <c r="AU44" s="25">
        <f t="shared" si="9"/>
        <v>11</v>
      </c>
      <c r="AV44" s="25" t="str">
        <f t="shared" si="16"/>
        <v>灰色的稻草</v>
      </c>
      <c r="AW44" s="25">
        <f t="shared" si="10"/>
        <v>30025</v>
      </c>
      <c r="AX44" s="25">
        <f t="shared" si="11"/>
        <v>11</v>
      </c>
      <c r="AY44" s="25" t="str">
        <f t="shared" si="17"/>
        <v>诱人的坚果</v>
      </c>
      <c r="AZ44" s="25">
        <f t="shared" si="12"/>
        <v>30041</v>
      </c>
      <c r="BA44" s="25">
        <f t="shared" si="18"/>
        <v>11</v>
      </c>
    </row>
    <row r="45" spans="1:53" ht="14.25" x14ac:dyDescent="0.2">
      <c r="A45">
        <f t="shared" si="13"/>
        <v>10043</v>
      </c>
      <c r="B45" s="16">
        <v>43</v>
      </c>
      <c r="C45" s="16"/>
      <c r="D45" s="16" t="s">
        <v>328</v>
      </c>
      <c r="E45" s="16">
        <f t="shared" si="0"/>
        <v>2</v>
      </c>
      <c r="F45" s="39" t="str">
        <f t="shared" si="19"/>
        <v>a</v>
      </c>
      <c r="G45" s="42">
        <f t="shared" si="14"/>
        <v>3</v>
      </c>
      <c r="H45" s="19" t="s">
        <v>26</v>
      </c>
      <c r="I45" s="3" t="s">
        <v>28</v>
      </c>
      <c r="J45" s="3" t="s">
        <v>995</v>
      </c>
      <c r="K45" s="3" t="str">
        <f t="shared" si="1"/>
        <v>风</v>
      </c>
      <c r="L45" s="3">
        <f t="shared" si="20"/>
        <v>2</v>
      </c>
      <c r="M45" s="3">
        <f t="shared" si="2"/>
        <v>1</v>
      </c>
      <c r="N45" s="16">
        <v>1</v>
      </c>
      <c r="O45" s="16">
        <v>3</v>
      </c>
      <c r="P45" s="16">
        <v>55</v>
      </c>
      <c r="Q45" s="28">
        <v>0</v>
      </c>
      <c r="R45" s="28">
        <v>0</v>
      </c>
      <c r="S45" s="28">
        <v>0</v>
      </c>
      <c r="T45" s="28">
        <v>0</v>
      </c>
      <c r="U45" s="28">
        <v>0</v>
      </c>
      <c r="V45" s="28">
        <v>0</v>
      </c>
      <c r="W45" s="28">
        <v>0</v>
      </c>
      <c r="X45" s="29">
        <v>0</v>
      </c>
      <c r="Y45" s="20">
        <v>0.03</v>
      </c>
      <c r="Z45" s="29">
        <v>0</v>
      </c>
      <c r="AA45" s="20">
        <v>8.8000000000000009E-2</v>
      </c>
      <c r="AB45" s="28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9">
        <v>0</v>
      </c>
      <c r="AI45" s="29">
        <v>0</v>
      </c>
      <c r="AJ45" s="29">
        <v>0</v>
      </c>
      <c r="AK45" s="29">
        <v>0</v>
      </c>
      <c r="AL45" s="29">
        <v>0</v>
      </c>
      <c r="AM45" s="22">
        <f t="shared" si="3"/>
        <v>60.266666666666666</v>
      </c>
      <c r="AN45">
        <f t="shared" si="4"/>
        <v>2610</v>
      </c>
      <c r="AO45" t="str">
        <f t="shared" si="5"/>
        <v>,诱人的蘑菇,灰色的稻草,发光的石头</v>
      </c>
      <c r="AP45" s="25" t="str">
        <f>IF(F45="c",getSring(AO45,4),VLOOKUP(K45&amp;F45,test4,2,FALSE))</f>
        <v>上级风之精华</v>
      </c>
      <c r="AQ45" s="25">
        <f t="shared" si="6"/>
        <v>30002</v>
      </c>
      <c r="AR45" s="25">
        <f t="shared" si="7"/>
        <v>6</v>
      </c>
      <c r="AS45" s="25" t="str">
        <f t="shared" si="15"/>
        <v>诱人的蘑菇</v>
      </c>
      <c r="AT45" s="25">
        <f t="shared" si="8"/>
        <v>30021</v>
      </c>
      <c r="AU45" s="25">
        <f t="shared" si="9"/>
        <v>13</v>
      </c>
      <c r="AV45" s="25" t="str">
        <f t="shared" si="16"/>
        <v>灰色的稻草</v>
      </c>
      <c r="AW45" s="25">
        <f t="shared" si="10"/>
        <v>30025</v>
      </c>
      <c r="AX45" s="25">
        <f t="shared" si="11"/>
        <v>13</v>
      </c>
      <c r="AY45" s="25" t="str">
        <f t="shared" si="17"/>
        <v>发光的石头</v>
      </c>
      <c r="AZ45" s="25">
        <f t="shared" si="12"/>
        <v>30033</v>
      </c>
      <c r="BA45" s="25">
        <f t="shared" si="18"/>
        <v>13</v>
      </c>
    </row>
    <row r="46" spans="1:53" ht="14.25" x14ac:dyDescent="0.2">
      <c r="A46">
        <f t="shared" si="13"/>
        <v>10044</v>
      </c>
      <c r="B46" s="16">
        <v>44</v>
      </c>
      <c r="C46" s="16"/>
      <c r="D46" s="16" t="s">
        <v>329</v>
      </c>
      <c r="E46" s="16">
        <f t="shared" si="0"/>
        <v>2</v>
      </c>
      <c r="F46" s="39" t="str">
        <f t="shared" si="19"/>
        <v>a</v>
      </c>
      <c r="G46" s="42">
        <f t="shared" si="14"/>
        <v>3</v>
      </c>
      <c r="H46" s="19" t="s">
        <v>26</v>
      </c>
      <c r="I46" s="3" t="s">
        <v>28</v>
      </c>
      <c r="J46" s="3" t="s">
        <v>995</v>
      </c>
      <c r="K46" s="3" t="str">
        <f t="shared" si="1"/>
        <v>风</v>
      </c>
      <c r="L46" s="3">
        <f t="shared" si="20"/>
        <v>2</v>
      </c>
      <c r="M46" s="3">
        <f t="shared" si="2"/>
        <v>1</v>
      </c>
      <c r="N46" s="16">
        <v>1</v>
      </c>
      <c r="O46" s="16">
        <v>4</v>
      </c>
      <c r="P46" s="16">
        <v>74</v>
      </c>
      <c r="Q46" s="28">
        <v>0</v>
      </c>
      <c r="R46" s="28">
        <v>0</v>
      </c>
      <c r="S46" s="16">
        <v>19</v>
      </c>
      <c r="T46" s="28">
        <v>0</v>
      </c>
      <c r="U46" s="28">
        <v>0</v>
      </c>
      <c r="V46" s="28">
        <v>0</v>
      </c>
      <c r="W46" s="28">
        <v>0</v>
      </c>
      <c r="X46" s="29">
        <v>0</v>
      </c>
      <c r="Y46" s="29">
        <v>0</v>
      </c>
      <c r="Z46" s="29">
        <v>0</v>
      </c>
      <c r="AA46" s="20">
        <v>0.11933333333333333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0">
        <v>9.5466666666666672E-2</v>
      </c>
      <c r="AI46" s="29">
        <v>0</v>
      </c>
      <c r="AJ46" s="29">
        <v>0</v>
      </c>
      <c r="AK46" s="29">
        <v>0</v>
      </c>
      <c r="AL46" s="29">
        <v>0</v>
      </c>
      <c r="AM46" s="22">
        <f t="shared" si="3"/>
        <v>104.96000000000001</v>
      </c>
      <c r="AN46">
        <f t="shared" si="4"/>
        <v>4620</v>
      </c>
      <c r="AO46" t="str">
        <f t="shared" si="5"/>
        <v>,发光的石头,诱人的蘑菇,黄水晶</v>
      </c>
      <c r="AP46" s="25" t="str">
        <f>IF(F46="c",getSring(AO46,4),VLOOKUP(K46&amp;F46,test4,2,FALSE))</f>
        <v>上级风之精华</v>
      </c>
      <c r="AQ46" s="25">
        <f t="shared" si="6"/>
        <v>30002</v>
      </c>
      <c r="AR46" s="25">
        <f t="shared" si="7"/>
        <v>11</v>
      </c>
      <c r="AS46" s="25" t="str">
        <f t="shared" si="15"/>
        <v>发光的石头</v>
      </c>
      <c r="AT46" s="25">
        <f t="shared" si="8"/>
        <v>30033</v>
      </c>
      <c r="AU46" s="25">
        <f t="shared" si="9"/>
        <v>22</v>
      </c>
      <c r="AV46" s="25" t="str">
        <f t="shared" si="16"/>
        <v>诱人的蘑菇</v>
      </c>
      <c r="AW46" s="25">
        <f t="shared" si="10"/>
        <v>30021</v>
      </c>
      <c r="AX46" s="25">
        <f t="shared" si="11"/>
        <v>22</v>
      </c>
      <c r="AY46" s="25" t="str">
        <f t="shared" si="17"/>
        <v>黄水晶</v>
      </c>
      <c r="AZ46" s="25">
        <f t="shared" si="12"/>
        <v>30029</v>
      </c>
      <c r="BA46" s="25">
        <f t="shared" si="18"/>
        <v>22</v>
      </c>
    </row>
    <row r="47" spans="1:53" ht="14.25" x14ac:dyDescent="0.2">
      <c r="A47">
        <f t="shared" si="13"/>
        <v>10045</v>
      </c>
      <c r="B47" s="16">
        <v>45</v>
      </c>
      <c r="C47" s="16"/>
      <c r="D47" s="16" t="s">
        <v>326</v>
      </c>
      <c r="E47" s="16">
        <f t="shared" si="0"/>
        <v>3</v>
      </c>
      <c r="F47" s="39" t="str">
        <f t="shared" si="19"/>
        <v>a</v>
      </c>
      <c r="G47" s="42">
        <f t="shared" si="14"/>
        <v>3</v>
      </c>
      <c r="H47" s="19" t="s">
        <v>26</v>
      </c>
      <c r="I47" s="3" t="s">
        <v>28</v>
      </c>
      <c r="J47" s="3" t="s">
        <v>995</v>
      </c>
      <c r="K47" s="3" t="str">
        <f t="shared" si="1"/>
        <v>风</v>
      </c>
      <c r="L47" s="3">
        <f t="shared" si="20"/>
        <v>2</v>
      </c>
      <c r="M47" s="3">
        <f t="shared" si="2"/>
        <v>1</v>
      </c>
      <c r="N47" s="16">
        <v>1</v>
      </c>
      <c r="O47" s="16">
        <v>5</v>
      </c>
      <c r="P47" s="16">
        <v>92</v>
      </c>
      <c r="Q47" s="28">
        <v>0</v>
      </c>
      <c r="R47" s="28">
        <v>0</v>
      </c>
      <c r="S47" s="16">
        <v>24</v>
      </c>
      <c r="T47" s="28">
        <v>0</v>
      </c>
      <c r="U47" s="28">
        <v>0</v>
      </c>
      <c r="V47" s="28">
        <v>0</v>
      </c>
      <c r="W47" s="28">
        <v>0</v>
      </c>
      <c r="X47" s="29">
        <v>0</v>
      </c>
      <c r="Y47" s="20">
        <v>5.2499999999999998E-2</v>
      </c>
      <c r="Z47" s="29">
        <v>0</v>
      </c>
      <c r="AA47" s="29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9">
        <v>0</v>
      </c>
      <c r="AI47" s="20">
        <v>0.11893333333333334</v>
      </c>
      <c r="AJ47" s="29">
        <v>0</v>
      </c>
      <c r="AK47" s="29">
        <v>0</v>
      </c>
      <c r="AL47" s="29">
        <v>0</v>
      </c>
      <c r="AM47" s="22">
        <f t="shared" si="3"/>
        <v>111.61999999999999</v>
      </c>
      <c r="AN47">
        <f t="shared" si="4"/>
        <v>4950</v>
      </c>
      <c r="AO47" t="str">
        <f t="shared" si="5"/>
        <v>,灰色的稻草,黄水晶,诱人的蘑菇</v>
      </c>
      <c r="AP47" s="25" t="str">
        <f>IF(F47="c",getSring(AO47,4),VLOOKUP(K47&amp;F47,test4,2,FALSE))</f>
        <v>上级风之精华</v>
      </c>
      <c r="AQ47" s="25">
        <f t="shared" si="6"/>
        <v>30002</v>
      </c>
      <c r="AR47" s="25">
        <f t="shared" si="7"/>
        <v>12</v>
      </c>
      <c r="AS47" s="25" t="str">
        <f t="shared" si="15"/>
        <v>灰色的稻草</v>
      </c>
      <c r="AT47" s="25">
        <f t="shared" si="8"/>
        <v>30025</v>
      </c>
      <c r="AU47" s="25">
        <f t="shared" si="9"/>
        <v>23</v>
      </c>
      <c r="AV47" s="25" t="str">
        <f t="shared" si="16"/>
        <v>黄水晶</v>
      </c>
      <c r="AW47" s="25">
        <f t="shared" si="10"/>
        <v>30029</v>
      </c>
      <c r="AX47" s="25">
        <f t="shared" si="11"/>
        <v>23</v>
      </c>
      <c r="AY47" s="25" t="str">
        <f t="shared" si="17"/>
        <v>诱人的蘑菇</v>
      </c>
      <c r="AZ47" s="25">
        <f t="shared" si="12"/>
        <v>30021</v>
      </c>
      <c r="BA47" s="25">
        <f t="shared" si="18"/>
        <v>23</v>
      </c>
    </row>
    <row r="48" spans="1:53" ht="14.25" x14ac:dyDescent="0.2">
      <c r="A48">
        <f t="shared" si="13"/>
        <v>10046</v>
      </c>
      <c r="B48" s="16">
        <v>46</v>
      </c>
      <c r="C48" s="16"/>
      <c r="D48" s="16" t="s">
        <v>330</v>
      </c>
      <c r="E48" s="16">
        <f t="shared" si="0"/>
        <v>3</v>
      </c>
      <c r="F48" s="39" t="str">
        <f t="shared" si="19"/>
        <v>a</v>
      </c>
      <c r="G48" s="42">
        <f t="shared" si="14"/>
        <v>3</v>
      </c>
      <c r="H48" s="19" t="s">
        <v>26</v>
      </c>
      <c r="I48" s="3" t="s">
        <v>28</v>
      </c>
      <c r="J48" s="3" t="s">
        <v>995</v>
      </c>
      <c r="K48" s="3" t="str">
        <f t="shared" si="1"/>
        <v>风</v>
      </c>
      <c r="L48" s="3">
        <f t="shared" si="20"/>
        <v>2</v>
      </c>
      <c r="M48" s="3">
        <f t="shared" si="2"/>
        <v>1</v>
      </c>
      <c r="N48" s="16">
        <v>1</v>
      </c>
      <c r="O48" s="16">
        <v>6</v>
      </c>
      <c r="P48" s="16">
        <v>110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28">
        <v>0</v>
      </c>
      <c r="W48" s="28">
        <v>0</v>
      </c>
      <c r="X48" s="20">
        <v>7.0000000000000007E-2</v>
      </c>
      <c r="Y48" s="29">
        <v>0</v>
      </c>
      <c r="Z48" s="29">
        <v>0</v>
      </c>
      <c r="AA48" s="20">
        <v>0.17733333333333334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9">
        <v>0</v>
      </c>
      <c r="AI48" s="29">
        <v>0</v>
      </c>
      <c r="AJ48" s="29">
        <v>0</v>
      </c>
      <c r="AK48" s="29">
        <v>0</v>
      </c>
      <c r="AL48" s="20">
        <v>0.14186666666666667</v>
      </c>
      <c r="AM48" s="22">
        <f t="shared" si="3"/>
        <v>151.17333333333335</v>
      </c>
      <c r="AN48">
        <f t="shared" si="4"/>
        <v>6630</v>
      </c>
      <c r="AO48" t="str">
        <f t="shared" si="5"/>
        <v>,发光的石头,黄水晶,带血的牙</v>
      </c>
      <c r="AP48" s="25" t="str">
        <f>IF(F48="c",getSring(AO48,4),VLOOKUP(K48&amp;F48,test4,2,FALSE))</f>
        <v>上级风之精华</v>
      </c>
      <c r="AQ48" s="25">
        <f t="shared" si="6"/>
        <v>30002</v>
      </c>
      <c r="AR48" s="25">
        <f t="shared" si="7"/>
        <v>16</v>
      </c>
      <c r="AS48" s="25" t="str">
        <f t="shared" si="15"/>
        <v>发光的石头</v>
      </c>
      <c r="AT48" s="25">
        <f t="shared" si="8"/>
        <v>30033</v>
      </c>
      <c r="AU48" s="25">
        <f t="shared" si="9"/>
        <v>31</v>
      </c>
      <c r="AV48" s="25" t="str">
        <f t="shared" si="16"/>
        <v>黄水晶</v>
      </c>
      <c r="AW48" s="25">
        <f t="shared" si="10"/>
        <v>30029</v>
      </c>
      <c r="AX48" s="25">
        <f t="shared" si="11"/>
        <v>31</v>
      </c>
      <c r="AY48" s="25" t="str">
        <f t="shared" si="17"/>
        <v>带血的牙</v>
      </c>
      <c r="AZ48" s="25">
        <f t="shared" si="12"/>
        <v>30037</v>
      </c>
      <c r="BA48" s="25">
        <f t="shared" si="18"/>
        <v>31</v>
      </c>
    </row>
    <row r="49" spans="1:53" ht="14.25" x14ac:dyDescent="0.2">
      <c r="A49">
        <f t="shared" si="13"/>
        <v>10047</v>
      </c>
      <c r="B49" s="16">
        <v>47</v>
      </c>
      <c r="C49" s="16"/>
      <c r="D49" s="16" t="s">
        <v>331</v>
      </c>
      <c r="E49" s="16">
        <f t="shared" si="0"/>
        <v>4</v>
      </c>
      <c r="F49" s="39" t="str">
        <f t="shared" si="19"/>
        <v>a</v>
      </c>
      <c r="G49" s="42">
        <f t="shared" si="14"/>
        <v>3</v>
      </c>
      <c r="H49" s="19" t="s">
        <v>26</v>
      </c>
      <c r="I49" s="3" t="s">
        <v>28</v>
      </c>
      <c r="J49" s="3" t="s">
        <v>995</v>
      </c>
      <c r="K49" s="3" t="str">
        <f t="shared" si="1"/>
        <v>风</v>
      </c>
      <c r="L49" s="3">
        <f t="shared" si="20"/>
        <v>2</v>
      </c>
      <c r="M49" s="3">
        <f t="shared" si="2"/>
        <v>1</v>
      </c>
      <c r="N49" s="16">
        <v>1</v>
      </c>
      <c r="O49" s="16">
        <v>7</v>
      </c>
      <c r="P49" s="16">
        <v>129</v>
      </c>
      <c r="Q49" s="28">
        <v>0</v>
      </c>
      <c r="R49" s="28">
        <v>0</v>
      </c>
      <c r="S49" s="16">
        <v>34</v>
      </c>
      <c r="T49" s="28">
        <v>0</v>
      </c>
      <c r="U49" s="28">
        <v>0</v>
      </c>
      <c r="V49" s="28">
        <v>0</v>
      </c>
      <c r="W49" s="16">
        <v>17</v>
      </c>
      <c r="X49" s="20">
        <v>8.5000000000000006E-2</v>
      </c>
      <c r="Y49" s="29">
        <v>0</v>
      </c>
      <c r="Z49" s="29">
        <v>0</v>
      </c>
      <c r="AA49" s="20">
        <v>0.20733333333333334</v>
      </c>
      <c r="AB49" s="28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9">
        <v>0</v>
      </c>
      <c r="AI49" s="29">
        <v>0</v>
      </c>
      <c r="AJ49" s="29">
        <v>0</v>
      </c>
      <c r="AK49" s="29">
        <v>0</v>
      </c>
      <c r="AL49" s="29">
        <v>0</v>
      </c>
      <c r="AM49" s="22">
        <f t="shared" si="3"/>
        <v>178.46666666666667</v>
      </c>
      <c r="AN49">
        <f t="shared" si="4"/>
        <v>7890</v>
      </c>
      <c r="AO49" t="str">
        <f t="shared" si="5"/>
        <v>,发光的石头,带血的牙,灰色的稻草</v>
      </c>
      <c r="AP49" s="25" t="str">
        <f>IF(F49="c",getSring(AO49,4),VLOOKUP(K49&amp;F49,test4,2,FALSE))</f>
        <v>上级风之精华</v>
      </c>
      <c r="AQ49" s="25">
        <f t="shared" si="6"/>
        <v>30002</v>
      </c>
      <c r="AR49" s="25">
        <f t="shared" si="7"/>
        <v>19</v>
      </c>
      <c r="AS49" s="25" t="str">
        <f t="shared" si="15"/>
        <v>发光的石头</v>
      </c>
      <c r="AT49" s="25">
        <f t="shared" si="8"/>
        <v>30033</v>
      </c>
      <c r="AU49" s="25">
        <f t="shared" si="9"/>
        <v>37</v>
      </c>
      <c r="AV49" s="25" t="str">
        <f t="shared" si="16"/>
        <v>带血的牙</v>
      </c>
      <c r="AW49" s="25">
        <f t="shared" si="10"/>
        <v>30037</v>
      </c>
      <c r="AX49" s="25">
        <f t="shared" si="11"/>
        <v>37</v>
      </c>
      <c r="AY49" s="25" t="str">
        <f t="shared" si="17"/>
        <v>灰色的稻草</v>
      </c>
      <c r="AZ49" s="25">
        <f t="shared" si="12"/>
        <v>30025</v>
      </c>
      <c r="BA49" s="25">
        <f t="shared" si="18"/>
        <v>37</v>
      </c>
    </row>
    <row r="50" spans="1:53" ht="14.25" x14ac:dyDescent="0.2">
      <c r="A50">
        <f t="shared" si="13"/>
        <v>10048</v>
      </c>
      <c r="B50" s="16">
        <v>48</v>
      </c>
      <c r="C50" s="16"/>
      <c r="D50" s="16" t="s">
        <v>332</v>
      </c>
      <c r="E50" s="16">
        <f t="shared" si="0"/>
        <v>4</v>
      </c>
      <c r="F50" s="39" t="str">
        <f t="shared" si="19"/>
        <v>a</v>
      </c>
      <c r="G50" s="42">
        <f t="shared" si="14"/>
        <v>3</v>
      </c>
      <c r="H50" s="19" t="s">
        <v>26</v>
      </c>
      <c r="I50" s="3" t="s">
        <v>28</v>
      </c>
      <c r="J50" s="3" t="s">
        <v>995</v>
      </c>
      <c r="K50" s="3" t="str">
        <f t="shared" si="1"/>
        <v>风</v>
      </c>
      <c r="L50" s="3">
        <f t="shared" si="20"/>
        <v>2</v>
      </c>
      <c r="M50" s="3">
        <f t="shared" si="2"/>
        <v>1</v>
      </c>
      <c r="N50" s="16">
        <v>1</v>
      </c>
      <c r="O50" s="16">
        <v>8</v>
      </c>
      <c r="P50" s="16">
        <v>147</v>
      </c>
      <c r="Q50" s="28">
        <v>0</v>
      </c>
      <c r="R50" s="28">
        <v>0</v>
      </c>
      <c r="S50" s="16">
        <v>38</v>
      </c>
      <c r="T50" s="28">
        <v>0</v>
      </c>
      <c r="U50" s="28">
        <v>0</v>
      </c>
      <c r="V50" s="28">
        <v>0</v>
      </c>
      <c r="W50" s="28">
        <v>0</v>
      </c>
      <c r="X50" s="20">
        <v>9.5000000000000001E-2</v>
      </c>
      <c r="Y50" s="29">
        <v>0</v>
      </c>
      <c r="Z50" s="20">
        <v>3.1666666666666662E-2</v>
      </c>
      <c r="AA50" s="29">
        <v>0</v>
      </c>
      <c r="AB50" s="28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9">
        <v>0</v>
      </c>
      <c r="AI50" s="20">
        <v>0.18933333333333335</v>
      </c>
      <c r="AJ50" s="29">
        <v>0</v>
      </c>
      <c r="AK50" s="29">
        <v>0</v>
      </c>
      <c r="AL50" s="29">
        <v>0</v>
      </c>
      <c r="AM50" s="22">
        <f t="shared" si="3"/>
        <v>186.53333333333333</v>
      </c>
      <c r="AN50">
        <f t="shared" si="4"/>
        <v>8070</v>
      </c>
      <c r="AO50" t="str">
        <f t="shared" si="5"/>
        <v>,诱人的坚果,发光的石头,诱人的蘑菇</v>
      </c>
      <c r="AP50" s="25" t="str">
        <f>IF(F50="c",getSring(AO50,4),VLOOKUP(K50&amp;F50,test4,2,FALSE))</f>
        <v>上级风之精华</v>
      </c>
      <c r="AQ50" s="25">
        <f t="shared" si="6"/>
        <v>30002</v>
      </c>
      <c r="AR50" s="25">
        <f t="shared" si="7"/>
        <v>19</v>
      </c>
      <c r="AS50" s="25" t="str">
        <f t="shared" si="15"/>
        <v>诱人的坚果</v>
      </c>
      <c r="AT50" s="25">
        <f t="shared" si="8"/>
        <v>30041</v>
      </c>
      <c r="AU50" s="25">
        <f t="shared" si="9"/>
        <v>39</v>
      </c>
      <c r="AV50" s="25" t="str">
        <f t="shared" si="16"/>
        <v>发光的石头</v>
      </c>
      <c r="AW50" s="25">
        <f t="shared" si="10"/>
        <v>30033</v>
      </c>
      <c r="AX50" s="25">
        <f t="shared" si="11"/>
        <v>39</v>
      </c>
      <c r="AY50" s="25" t="str">
        <f t="shared" si="17"/>
        <v>诱人的蘑菇</v>
      </c>
      <c r="AZ50" s="25">
        <f t="shared" si="12"/>
        <v>30021</v>
      </c>
      <c r="BA50" s="25">
        <f t="shared" si="18"/>
        <v>39</v>
      </c>
    </row>
    <row r="51" spans="1:53" ht="14.25" x14ac:dyDescent="0.2">
      <c r="A51">
        <f t="shared" si="13"/>
        <v>10049</v>
      </c>
      <c r="B51" s="16">
        <v>49</v>
      </c>
      <c r="C51" s="16"/>
      <c r="D51" s="16" t="s">
        <v>333</v>
      </c>
      <c r="E51" s="16">
        <f t="shared" si="0"/>
        <v>1</v>
      </c>
      <c r="F51" s="39" t="str">
        <f t="shared" si="19"/>
        <v>b</v>
      </c>
      <c r="G51" s="42">
        <f t="shared" si="14"/>
        <v>3</v>
      </c>
      <c r="H51" s="19" t="s">
        <v>26</v>
      </c>
      <c r="I51" s="3" t="s">
        <v>28</v>
      </c>
      <c r="J51" s="3" t="s">
        <v>995</v>
      </c>
      <c r="K51" s="3" t="str">
        <f t="shared" si="1"/>
        <v>风</v>
      </c>
      <c r="L51" s="3">
        <f t="shared" si="20"/>
        <v>2</v>
      </c>
      <c r="M51" s="3">
        <f t="shared" si="2"/>
        <v>1</v>
      </c>
      <c r="N51" s="16">
        <v>1</v>
      </c>
      <c r="O51" s="16">
        <v>1</v>
      </c>
      <c r="P51" s="16">
        <v>20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28">
        <v>0</v>
      </c>
      <c r="W51" s="28">
        <v>0</v>
      </c>
      <c r="X51" s="29">
        <v>0</v>
      </c>
      <c r="Y51" s="29">
        <v>0</v>
      </c>
      <c r="Z51" s="29">
        <v>0</v>
      </c>
      <c r="AA51" s="29">
        <v>0</v>
      </c>
      <c r="AB51" s="28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9">
        <v>0</v>
      </c>
      <c r="AI51" s="29">
        <v>0</v>
      </c>
      <c r="AJ51" s="20">
        <v>6.4000000000000001E-2</v>
      </c>
      <c r="AK51" s="29">
        <v>0</v>
      </c>
      <c r="AL51" s="29">
        <v>0</v>
      </c>
      <c r="AM51" s="22">
        <f t="shared" si="3"/>
        <v>26.133333333333333</v>
      </c>
      <c r="AN51">
        <f t="shared" si="4"/>
        <v>1095</v>
      </c>
      <c r="AO51" t="str">
        <f t="shared" si="5"/>
        <v>,坚硬的石头,蓝水晶,扁扁的稻草</v>
      </c>
      <c r="AP51" s="25" t="str">
        <f>IF(F51="c",getSring(AO51,4),VLOOKUP(K51&amp;F51,test4,2,FALSE))</f>
        <v>风之精华</v>
      </c>
      <c r="AQ51" s="25">
        <f t="shared" si="6"/>
        <v>30003</v>
      </c>
      <c r="AR51" s="25">
        <f t="shared" si="7"/>
        <v>5</v>
      </c>
      <c r="AS51" s="25" t="str">
        <f t="shared" si="15"/>
        <v>坚硬的石头</v>
      </c>
      <c r="AT51" s="25">
        <f t="shared" si="8"/>
        <v>30032</v>
      </c>
      <c r="AU51" s="25">
        <f t="shared" si="9"/>
        <v>11</v>
      </c>
      <c r="AV51" s="25" t="str">
        <f t="shared" si="16"/>
        <v>蓝水晶</v>
      </c>
      <c r="AW51" s="25">
        <f t="shared" si="10"/>
        <v>30028</v>
      </c>
      <c r="AX51" s="25">
        <f t="shared" si="11"/>
        <v>11</v>
      </c>
      <c r="AY51" s="25" t="str">
        <f t="shared" si="17"/>
        <v>扁扁的稻草</v>
      </c>
      <c r="AZ51" s="25">
        <f t="shared" si="12"/>
        <v>30024</v>
      </c>
      <c r="BA51" s="25">
        <f t="shared" si="18"/>
        <v>11</v>
      </c>
    </row>
    <row r="52" spans="1:53" ht="14.25" x14ac:dyDescent="0.2">
      <c r="A52">
        <f t="shared" si="13"/>
        <v>10050</v>
      </c>
      <c r="B52" s="16">
        <v>50</v>
      </c>
      <c r="C52" s="16"/>
      <c r="D52" s="16" t="s">
        <v>334</v>
      </c>
      <c r="E52" s="16">
        <f t="shared" si="0"/>
        <v>1</v>
      </c>
      <c r="F52" s="39" t="str">
        <f t="shared" si="19"/>
        <v>b</v>
      </c>
      <c r="G52" s="42">
        <f t="shared" si="14"/>
        <v>3</v>
      </c>
      <c r="H52" s="19" t="s">
        <v>26</v>
      </c>
      <c r="I52" s="3" t="s">
        <v>28</v>
      </c>
      <c r="J52" s="3" t="s">
        <v>995</v>
      </c>
      <c r="K52" s="3" t="str">
        <f t="shared" si="1"/>
        <v>风</v>
      </c>
      <c r="L52" s="3">
        <f t="shared" si="20"/>
        <v>2</v>
      </c>
      <c r="M52" s="3">
        <f t="shared" si="2"/>
        <v>1</v>
      </c>
      <c r="N52" s="16">
        <v>1</v>
      </c>
      <c r="O52" s="16">
        <v>2</v>
      </c>
      <c r="P52" s="16">
        <v>40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9">
        <v>0</v>
      </c>
      <c r="Y52" s="29">
        <v>0</v>
      </c>
      <c r="Z52" s="29">
        <v>0</v>
      </c>
      <c r="AA52" s="29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28">
        <v>0</v>
      </c>
      <c r="AH52" s="29">
        <v>0</v>
      </c>
      <c r="AI52" s="29">
        <v>0</v>
      </c>
      <c r="AJ52" s="29">
        <v>0</v>
      </c>
      <c r="AK52" s="29">
        <v>0</v>
      </c>
      <c r="AL52" s="20">
        <v>6.4000000000000001E-2</v>
      </c>
      <c r="AM52" s="22">
        <f t="shared" si="3"/>
        <v>39.466666666666669</v>
      </c>
      <c r="AN52">
        <f t="shared" si="4"/>
        <v>1680</v>
      </c>
      <c r="AO52" t="str">
        <f t="shared" si="5"/>
        <v>,坚硬的石头,扁扁的稻草,长獠牙</v>
      </c>
      <c r="AP52" s="25" t="str">
        <f>IF(F52="c",getSring(AO52,4),VLOOKUP(K52&amp;F52,test4,2,FALSE))</f>
        <v>风之精华</v>
      </c>
      <c r="AQ52" s="25">
        <f t="shared" si="6"/>
        <v>30003</v>
      </c>
      <c r="AR52" s="25">
        <f t="shared" si="7"/>
        <v>8</v>
      </c>
      <c r="AS52" s="25" t="str">
        <f t="shared" si="15"/>
        <v>坚硬的石头</v>
      </c>
      <c r="AT52" s="25">
        <f t="shared" si="8"/>
        <v>30032</v>
      </c>
      <c r="AU52" s="25">
        <f t="shared" si="9"/>
        <v>16</v>
      </c>
      <c r="AV52" s="25" t="str">
        <f t="shared" si="16"/>
        <v>扁扁的稻草</v>
      </c>
      <c r="AW52" s="25">
        <f t="shared" si="10"/>
        <v>30024</v>
      </c>
      <c r="AX52" s="25">
        <f t="shared" si="11"/>
        <v>16</v>
      </c>
      <c r="AY52" s="25" t="str">
        <f t="shared" si="17"/>
        <v>长獠牙</v>
      </c>
      <c r="AZ52" s="25">
        <f t="shared" si="12"/>
        <v>30036</v>
      </c>
      <c r="BA52" s="25">
        <f t="shared" si="18"/>
        <v>16</v>
      </c>
    </row>
    <row r="53" spans="1:53" ht="14.25" x14ac:dyDescent="0.2">
      <c r="A53">
        <f t="shared" si="13"/>
        <v>10051</v>
      </c>
      <c r="B53" s="16">
        <v>51</v>
      </c>
      <c r="C53" s="16"/>
      <c r="D53" s="16" t="s">
        <v>335</v>
      </c>
      <c r="E53" s="16">
        <f t="shared" si="0"/>
        <v>2</v>
      </c>
      <c r="F53" s="39" t="str">
        <f t="shared" si="19"/>
        <v>b</v>
      </c>
      <c r="G53" s="42">
        <f t="shared" si="14"/>
        <v>3</v>
      </c>
      <c r="H53" s="19" t="s">
        <v>26</v>
      </c>
      <c r="I53" s="3" t="s">
        <v>28</v>
      </c>
      <c r="J53" s="3" t="s">
        <v>995</v>
      </c>
      <c r="K53" s="3" t="str">
        <f t="shared" si="1"/>
        <v>风</v>
      </c>
      <c r="L53" s="3">
        <f t="shared" si="20"/>
        <v>2</v>
      </c>
      <c r="M53" s="3">
        <f t="shared" si="2"/>
        <v>1</v>
      </c>
      <c r="N53" s="16">
        <v>1</v>
      </c>
      <c r="O53" s="16">
        <v>3</v>
      </c>
      <c r="P53" s="16">
        <v>60</v>
      </c>
      <c r="Q53" s="28">
        <v>0</v>
      </c>
      <c r="R53" s="28">
        <v>0</v>
      </c>
      <c r="S53" s="16">
        <v>6</v>
      </c>
      <c r="T53" s="28">
        <v>0</v>
      </c>
      <c r="U53" s="28">
        <v>0</v>
      </c>
      <c r="V53" s="28">
        <v>0</v>
      </c>
      <c r="W53" s="28">
        <v>0</v>
      </c>
      <c r="X53" s="29">
        <v>0</v>
      </c>
      <c r="Y53" s="29">
        <v>0</v>
      </c>
      <c r="Z53" s="29">
        <v>0</v>
      </c>
      <c r="AA53" s="29">
        <v>0</v>
      </c>
      <c r="AB53" s="28">
        <v>0</v>
      </c>
      <c r="AC53" s="28">
        <v>0</v>
      </c>
      <c r="AD53" s="28">
        <v>0</v>
      </c>
      <c r="AE53" s="28">
        <v>0</v>
      </c>
      <c r="AF53" s="28">
        <v>0</v>
      </c>
      <c r="AG53" s="28">
        <v>0</v>
      </c>
      <c r="AH53" s="29">
        <v>0</v>
      </c>
      <c r="AI53" s="29">
        <v>0</v>
      </c>
      <c r="AJ53" s="29">
        <v>0</v>
      </c>
      <c r="AK53" s="29">
        <v>0</v>
      </c>
      <c r="AL53" s="29">
        <v>0</v>
      </c>
      <c r="AM53" s="22">
        <f t="shared" si="3"/>
        <v>44</v>
      </c>
      <c r="AN53">
        <f t="shared" si="4"/>
        <v>1890</v>
      </c>
      <c r="AO53" t="str">
        <f t="shared" si="5"/>
        <v>,漂亮的蘑菇,蓝水晶,坚硬的石头</v>
      </c>
      <c r="AP53" s="25" t="str">
        <f>IF(F53="c",getSring(AO53,4),VLOOKUP(K53&amp;F53,test4,2,FALSE))</f>
        <v>风之精华</v>
      </c>
      <c r="AQ53" s="25">
        <f t="shared" si="6"/>
        <v>30003</v>
      </c>
      <c r="AR53" s="25">
        <f t="shared" si="7"/>
        <v>9</v>
      </c>
      <c r="AS53" s="25" t="str">
        <f t="shared" si="15"/>
        <v>漂亮的蘑菇</v>
      </c>
      <c r="AT53" s="25">
        <f t="shared" si="8"/>
        <v>30020</v>
      </c>
      <c r="AU53" s="25">
        <f t="shared" si="9"/>
        <v>18</v>
      </c>
      <c r="AV53" s="25" t="str">
        <f t="shared" si="16"/>
        <v>蓝水晶</v>
      </c>
      <c r="AW53" s="25">
        <f t="shared" si="10"/>
        <v>30028</v>
      </c>
      <c r="AX53" s="25">
        <f t="shared" si="11"/>
        <v>18</v>
      </c>
      <c r="AY53" s="25" t="str">
        <f t="shared" si="17"/>
        <v>坚硬的石头</v>
      </c>
      <c r="AZ53" s="25">
        <f t="shared" si="12"/>
        <v>30032</v>
      </c>
      <c r="BA53" s="25">
        <f t="shared" si="18"/>
        <v>18</v>
      </c>
    </row>
    <row r="54" spans="1:53" ht="14.25" x14ac:dyDescent="0.2">
      <c r="A54">
        <f t="shared" si="13"/>
        <v>10052</v>
      </c>
      <c r="B54" s="16">
        <v>52</v>
      </c>
      <c r="C54" s="16"/>
      <c r="D54" s="16" t="s">
        <v>336</v>
      </c>
      <c r="E54" s="16">
        <f t="shared" si="0"/>
        <v>2</v>
      </c>
      <c r="F54" s="39" t="str">
        <f t="shared" si="19"/>
        <v>b</v>
      </c>
      <c r="G54" s="42">
        <f t="shared" si="14"/>
        <v>3</v>
      </c>
      <c r="H54" s="19" t="s">
        <v>26</v>
      </c>
      <c r="I54" s="3" t="s">
        <v>28</v>
      </c>
      <c r="J54" s="3" t="s">
        <v>995</v>
      </c>
      <c r="K54" s="3" t="str">
        <f t="shared" si="1"/>
        <v>风</v>
      </c>
      <c r="L54" s="3">
        <f t="shared" si="20"/>
        <v>2</v>
      </c>
      <c r="M54" s="3">
        <f t="shared" si="2"/>
        <v>1</v>
      </c>
      <c r="N54" s="16">
        <v>1</v>
      </c>
      <c r="O54" s="16">
        <v>4</v>
      </c>
      <c r="P54" s="16">
        <v>80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28">
        <v>0</v>
      </c>
      <c r="W54" s="28">
        <v>0</v>
      </c>
      <c r="X54" s="29">
        <v>0</v>
      </c>
      <c r="Y54" s="29">
        <v>0</v>
      </c>
      <c r="Z54" s="29">
        <v>0</v>
      </c>
      <c r="AA54" s="29">
        <v>0</v>
      </c>
      <c r="AB54" s="28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9">
        <v>0</v>
      </c>
      <c r="AI54" s="29">
        <v>0</v>
      </c>
      <c r="AJ54" s="29">
        <v>0</v>
      </c>
      <c r="AK54" s="20">
        <v>6.5599999999999992E-2</v>
      </c>
      <c r="AL54" s="29">
        <v>0</v>
      </c>
      <c r="AM54" s="22">
        <f t="shared" si="3"/>
        <v>66.453333333333333</v>
      </c>
      <c r="AN54">
        <f t="shared" si="4"/>
        <v>2940</v>
      </c>
      <c r="AO54" t="str">
        <f t="shared" si="5"/>
        <v>,长獠牙,蓝水晶,扁扁的稻草</v>
      </c>
      <c r="AP54" s="25" t="str">
        <f>IF(F54="c",getSring(AO54,4),VLOOKUP(K54&amp;F54,test4,2,FALSE))</f>
        <v>风之精华</v>
      </c>
      <c r="AQ54" s="25">
        <f t="shared" si="6"/>
        <v>30003</v>
      </c>
      <c r="AR54" s="25">
        <f t="shared" si="7"/>
        <v>14</v>
      </c>
      <c r="AS54" s="25" t="str">
        <f t="shared" si="15"/>
        <v>长獠牙</v>
      </c>
      <c r="AT54" s="25">
        <f t="shared" si="8"/>
        <v>30036</v>
      </c>
      <c r="AU54" s="25">
        <f t="shared" si="9"/>
        <v>28</v>
      </c>
      <c r="AV54" s="25" t="str">
        <f t="shared" si="16"/>
        <v>蓝水晶</v>
      </c>
      <c r="AW54" s="25">
        <f t="shared" si="10"/>
        <v>30028</v>
      </c>
      <c r="AX54" s="25">
        <f t="shared" si="11"/>
        <v>28</v>
      </c>
      <c r="AY54" s="25" t="str">
        <f t="shared" si="17"/>
        <v>扁扁的稻草</v>
      </c>
      <c r="AZ54" s="25">
        <f t="shared" si="12"/>
        <v>30024</v>
      </c>
      <c r="BA54" s="25">
        <f t="shared" si="18"/>
        <v>28</v>
      </c>
    </row>
    <row r="55" spans="1:53" ht="14.25" x14ac:dyDescent="0.2">
      <c r="A55">
        <f t="shared" si="13"/>
        <v>10053</v>
      </c>
      <c r="B55" s="16">
        <v>53</v>
      </c>
      <c r="C55" s="16"/>
      <c r="D55" s="16" t="s">
        <v>337</v>
      </c>
      <c r="E55" s="16">
        <f t="shared" si="0"/>
        <v>3</v>
      </c>
      <c r="F55" s="39" t="str">
        <f t="shared" si="19"/>
        <v>b</v>
      </c>
      <c r="G55" s="42">
        <f t="shared" si="14"/>
        <v>3</v>
      </c>
      <c r="H55" s="19" t="s">
        <v>26</v>
      </c>
      <c r="I55" s="3" t="s">
        <v>28</v>
      </c>
      <c r="J55" s="3" t="s">
        <v>995</v>
      </c>
      <c r="K55" s="3" t="str">
        <f t="shared" si="1"/>
        <v>风</v>
      </c>
      <c r="L55" s="3">
        <f t="shared" si="20"/>
        <v>2</v>
      </c>
      <c r="M55" s="3">
        <f t="shared" si="2"/>
        <v>1</v>
      </c>
      <c r="N55" s="16">
        <v>1</v>
      </c>
      <c r="O55" s="16">
        <v>5</v>
      </c>
      <c r="P55" s="16">
        <v>100</v>
      </c>
      <c r="Q55" s="28">
        <v>0</v>
      </c>
      <c r="R55" s="28">
        <v>0</v>
      </c>
      <c r="S55" s="16">
        <v>10</v>
      </c>
      <c r="T55" s="28">
        <v>0</v>
      </c>
      <c r="U55" s="28">
        <v>0</v>
      </c>
      <c r="V55" s="28">
        <v>0</v>
      </c>
      <c r="W55" s="28">
        <v>0</v>
      </c>
      <c r="X55" s="29">
        <v>0</v>
      </c>
      <c r="Y55" s="29">
        <v>0</v>
      </c>
      <c r="Z55" s="29">
        <v>0</v>
      </c>
      <c r="AA55" s="29">
        <v>0</v>
      </c>
      <c r="AB55" s="28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9">
        <v>0</v>
      </c>
      <c r="AI55" s="20">
        <v>8.2666666666666666E-2</v>
      </c>
      <c r="AJ55" s="29">
        <v>0</v>
      </c>
      <c r="AK55" s="29">
        <v>0</v>
      </c>
      <c r="AL55" s="29">
        <v>0</v>
      </c>
      <c r="AM55" s="22">
        <f t="shared" si="3"/>
        <v>89.86666666666666</v>
      </c>
      <c r="AN55">
        <f t="shared" si="4"/>
        <v>3945</v>
      </c>
      <c r="AO55" t="str">
        <f t="shared" si="5"/>
        <v>,蓝水晶,长獠牙,扁扁的稻草</v>
      </c>
      <c r="AP55" s="25" t="str">
        <f>IF(F55="c",getSring(AO55,4),VLOOKUP(K55&amp;F55,test4,2,FALSE))</f>
        <v>风之精华</v>
      </c>
      <c r="AQ55" s="25">
        <f t="shared" si="6"/>
        <v>30003</v>
      </c>
      <c r="AR55" s="25">
        <f t="shared" si="7"/>
        <v>19</v>
      </c>
      <c r="AS55" s="25" t="str">
        <f t="shared" si="15"/>
        <v>蓝水晶</v>
      </c>
      <c r="AT55" s="25">
        <f t="shared" si="8"/>
        <v>30028</v>
      </c>
      <c r="AU55" s="25">
        <f t="shared" si="9"/>
        <v>37</v>
      </c>
      <c r="AV55" s="25" t="str">
        <f t="shared" si="16"/>
        <v>长獠牙</v>
      </c>
      <c r="AW55" s="25">
        <f t="shared" si="10"/>
        <v>30036</v>
      </c>
      <c r="AX55" s="25">
        <f t="shared" si="11"/>
        <v>37</v>
      </c>
      <c r="AY55" s="25" t="str">
        <f t="shared" si="17"/>
        <v>扁扁的稻草</v>
      </c>
      <c r="AZ55" s="25">
        <f t="shared" si="12"/>
        <v>30024</v>
      </c>
      <c r="BA55" s="25">
        <f t="shared" si="18"/>
        <v>37</v>
      </c>
    </row>
    <row r="56" spans="1:53" ht="14.25" x14ac:dyDescent="0.2">
      <c r="A56">
        <f t="shared" si="13"/>
        <v>10054</v>
      </c>
      <c r="B56" s="16">
        <v>54</v>
      </c>
      <c r="C56" s="16"/>
      <c r="D56" s="16" t="s">
        <v>338</v>
      </c>
      <c r="E56" s="16">
        <f t="shared" si="0"/>
        <v>3</v>
      </c>
      <c r="F56" s="39" t="str">
        <f t="shared" si="19"/>
        <v>b</v>
      </c>
      <c r="G56" s="42">
        <f t="shared" si="14"/>
        <v>3</v>
      </c>
      <c r="H56" s="19" t="s">
        <v>26</v>
      </c>
      <c r="I56" s="3" t="s">
        <v>28</v>
      </c>
      <c r="J56" s="3" t="s">
        <v>995</v>
      </c>
      <c r="K56" s="3" t="str">
        <f t="shared" si="1"/>
        <v>风</v>
      </c>
      <c r="L56" s="3">
        <f t="shared" si="20"/>
        <v>2</v>
      </c>
      <c r="M56" s="3">
        <f t="shared" si="2"/>
        <v>1</v>
      </c>
      <c r="N56" s="16">
        <v>1</v>
      </c>
      <c r="O56" s="16">
        <v>6</v>
      </c>
      <c r="P56" s="16">
        <v>120</v>
      </c>
      <c r="Q56" s="28">
        <v>0</v>
      </c>
      <c r="R56" s="28">
        <v>0</v>
      </c>
      <c r="S56" s="16">
        <v>12</v>
      </c>
      <c r="T56" s="28">
        <v>0</v>
      </c>
      <c r="U56" s="28">
        <v>0</v>
      </c>
      <c r="V56" s="28">
        <v>0</v>
      </c>
      <c r="W56" s="28">
        <v>0</v>
      </c>
      <c r="X56" s="29">
        <v>0</v>
      </c>
      <c r="Y56" s="29">
        <v>0</v>
      </c>
      <c r="Z56" s="29">
        <v>0</v>
      </c>
      <c r="AA56" s="20">
        <v>0.12333333333333334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2">
        <f t="shared" si="3"/>
        <v>112.66666666666667</v>
      </c>
      <c r="AN56">
        <f t="shared" si="4"/>
        <v>4875</v>
      </c>
      <c r="AO56" t="str">
        <f t="shared" si="5"/>
        <v>,坚硬的石头,蓝水晶,扁扁的稻草</v>
      </c>
      <c r="AP56" s="25" t="str">
        <f>IF(F56="c",getSring(AO56,4),VLOOKUP(K56&amp;F56,test4,2,FALSE))</f>
        <v>风之精华</v>
      </c>
      <c r="AQ56" s="25">
        <f t="shared" si="6"/>
        <v>30003</v>
      </c>
      <c r="AR56" s="25">
        <f t="shared" si="7"/>
        <v>23</v>
      </c>
      <c r="AS56" s="25" t="str">
        <f t="shared" si="15"/>
        <v>坚硬的石头</v>
      </c>
      <c r="AT56" s="25">
        <f t="shared" si="8"/>
        <v>30032</v>
      </c>
      <c r="AU56" s="25">
        <f t="shared" si="9"/>
        <v>47</v>
      </c>
      <c r="AV56" s="25" t="str">
        <f t="shared" si="16"/>
        <v>蓝水晶</v>
      </c>
      <c r="AW56" s="25">
        <f t="shared" si="10"/>
        <v>30028</v>
      </c>
      <c r="AX56" s="25">
        <f t="shared" si="11"/>
        <v>47</v>
      </c>
      <c r="AY56" s="25" t="str">
        <f t="shared" si="17"/>
        <v>扁扁的稻草</v>
      </c>
      <c r="AZ56" s="25">
        <f t="shared" si="12"/>
        <v>30024</v>
      </c>
      <c r="BA56" s="25">
        <f t="shared" si="18"/>
        <v>47</v>
      </c>
    </row>
    <row r="57" spans="1:53" ht="14.25" x14ac:dyDescent="0.2">
      <c r="A57">
        <f t="shared" si="13"/>
        <v>10055</v>
      </c>
      <c r="B57" s="16">
        <v>55</v>
      </c>
      <c r="C57" s="16"/>
      <c r="D57" s="16" t="s">
        <v>339</v>
      </c>
      <c r="E57" s="16">
        <f t="shared" si="0"/>
        <v>4</v>
      </c>
      <c r="F57" s="39" t="str">
        <f t="shared" si="19"/>
        <v>b</v>
      </c>
      <c r="G57" s="42">
        <f t="shared" si="14"/>
        <v>3</v>
      </c>
      <c r="H57" s="19" t="s">
        <v>26</v>
      </c>
      <c r="I57" s="3" t="s">
        <v>28</v>
      </c>
      <c r="J57" s="3" t="s">
        <v>995</v>
      </c>
      <c r="K57" s="3" t="str">
        <f t="shared" si="1"/>
        <v>风</v>
      </c>
      <c r="L57" s="3">
        <f t="shared" si="20"/>
        <v>2</v>
      </c>
      <c r="M57" s="3">
        <f t="shared" si="2"/>
        <v>1</v>
      </c>
      <c r="N57" s="16">
        <v>1</v>
      </c>
      <c r="O57" s="16">
        <v>7</v>
      </c>
      <c r="P57" s="16">
        <v>140</v>
      </c>
      <c r="Q57" s="28">
        <v>0</v>
      </c>
      <c r="R57" s="28">
        <v>0</v>
      </c>
      <c r="S57" s="16">
        <v>14</v>
      </c>
      <c r="T57" s="28">
        <v>0</v>
      </c>
      <c r="U57" s="28">
        <v>0</v>
      </c>
      <c r="V57" s="28">
        <v>0</v>
      </c>
      <c r="W57" s="28">
        <v>0</v>
      </c>
      <c r="X57" s="29">
        <v>0</v>
      </c>
      <c r="Y57" s="20">
        <v>0.03</v>
      </c>
      <c r="Z57" s="29">
        <v>0</v>
      </c>
      <c r="AA57" s="29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9">
        <v>0</v>
      </c>
      <c r="AI57" s="29">
        <v>0</v>
      </c>
      <c r="AJ57" s="29">
        <v>0</v>
      </c>
      <c r="AK57" s="29">
        <v>0</v>
      </c>
      <c r="AL57" s="29">
        <v>0</v>
      </c>
      <c r="AM57" s="22">
        <f t="shared" si="3"/>
        <v>108.66666666666667</v>
      </c>
      <c r="AN57">
        <f t="shared" si="4"/>
        <v>4785</v>
      </c>
      <c r="AO57" t="str">
        <f t="shared" si="5"/>
        <v>,美味的坚果,长獠牙,坚硬的石头</v>
      </c>
      <c r="AP57" s="25" t="str">
        <f>IF(F57="c",getSring(AO57,4),VLOOKUP(K57&amp;F57,test4,2,FALSE))</f>
        <v>风之精华</v>
      </c>
      <c r="AQ57" s="25">
        <f t="shared" si="6"/>
        <v>30003</v>
      </c>
      <c r="AR57" s="25">
        <f t="shared" si="7"/>
        <v>23</v>
      </c>
      <c r="AS57" s="25" t="str">
        <f t="shared" si="15"/>
        <v>美味的坚果</v>
      </c>
      <c r="AT57" s="25">
        <f t="shared" si="8"/>
        <v>30040</v>
      </c>
      <c r="AU57" s="25">
        <f t="shared" si="9"/>
        <v>45</v>
      </c>
      <c r="AV57" s="25" t="str">
        <f t="shared" si="16"/>
        <v>长獠牙</v>
      </c>
      <c r="AW57" s="25">
        <f t="shared" si="10"/>
        <v>30036</v>
      </c>
      <c r="AX57" s="25">
        <f t="shared" si="11"/>
        <v>45</v>
      </c>
      <c r="AY57" s="25" t="str">
        <f t="shared" si="17"/>
        <v>坚硬的石头</v>
      </c>
      <c r="AZ57" s="25">
        <f t="shared" si="12"/>
        <v>30032</v>
      </c>
      <c r="BA57" s="25">
        <f t="shared" si="18"/>
        <v>45</v>
      </c>
    </row>
    <row r="58" spans="1:53" ht="14.25" x14ac:dyDescent="0.2">
      <c r="A58">
        <f t="shared" si="13"/>
        <v>10056</v>
      </c>
      <c r="B58" s="16">
        <v>56</v>
      </c>
      <c r="C58" s="16"/>
      <c r="D58" s="16" t="s">
        <v>340</v>
      </c>
      <c r="E58" s="16">
        <f t="shared" si="0"/>
        <v>4</v>
      </c>
      <c r="F58" s="39" t="str">
        <f t="shared" si="19"/>
        <v>b</v>
      </c>
      <c r="G58" s="42">
        <f t="shared" si="14"/>
        <v>3</v>
      </c>
      <c r="H58" s="19" t="s">
        <v>26</v>
      </c>
      <c r="I58" s="3" t="s">
        <v>28</v>
      </c>
      <c r="J58" s="3" t="s">
        <v>995</v>
      </c>
      <c r="K58" s="3" t="str">
        <f t="shared" si="1"/>
        <v>风</v>
      </c>
      <c r="L58" s="3">
        <f t="shared" si="20"/>
        <v>2</v>
      </c>
      <c r="M58" s="3">
        <f t="shared" si="2"/>
        <v>1</v>
      </c>
      <c r="N58" s="16">
        <v>1</v>
      </c>
      <c r="O58" s="16">
        <v>8</v>
      </c>
      <c r="P58" s="16">
        <v>160</v>
      </c>
      <c r="Q58" s="28">
        <v>0</v>
      </c>
      <c r="R58" s="28">
        <v>0</v>
      </c>
      <c r="S58" s="28">
        <v>0</v>
      </c>
      <c r="T58" s="28">
        <v>0</v>
      </c>
      <c r="U58" s="28">
        <v>0</v>
      </c>
      <c r="V58" s="28">
        <v>0</v>
      </c>
      <c r="W58" s="28">
        <v>0</v>
      </c>
      <c r="X58" s="29">
        <v>0</v>
      </c>
      <c r="Y58" s="29">
        <v>0</v>
      </c>
      <c r="Z58" s="29">
        <v>0</v>
      </c>
      <c r="AA58" s="20">
        <v>0.16466666666666666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9">
        <v>0</v>
      </c>
      <c r="AI58" s="29">
        <v>0</v>
      </c>
      <c r="AJ58" s="20">
        <v>0.13173333333333334</v>
      </c>
      <c r="AK58" s="29">
        <v>0</v>
      </c>
      <c r="AL58" s="29">
        <v>0</v>
      </c>
      <c r="AM58" s="22">
        <f t="shared" si="3"/>
        <v>165.94666666666666</v>
      </c>
      <c r="AN58">
        <f t="shared" si="4"/>
        <v>7305</v>
      </c>
      <c r="AO58" t="str">
        <f t="shared" si="5"/>
        <v>,长獠牙,漂亮的蘑菇,蓝水晶</v>
      </c>
      <c r="AP58" s="25" t="str">
        <f>IF(F58="c",getSring(AO58,4),VLOOKUP(K58&amp;F58,test4,2,FALSE))</f>
        <v>风之精华</v>
      </c>
      <c r="AQ58" s="25">
        <f t="shared" si="6"/>
        <v>30003</v>
      </c>
      <c r="AR58" s="25">
        <f t="shared" si="7"/>
        <v>35</v>
      </c>
      <c r="AS58" s="25" t="str">
        <f t="shared" si="15"/>
        <v>长獠牙</v>
      </c>
      <c r="AT58" s="25">
        <f t="shared" si="8"/>
        <v>30036</v>
      </c>
      <c r="AU58" s="25">
        <f t="shared" si="9"/>
        <v>69</v>
      </c>
      <c r="AV58" s="25" t="str">
        <f t="shared" si="16"/>
        <v>漂亮的蘑菇</v>
      </c>
      <c r="AW58" s="25">
        <f t="shared" si="10"/>
        <v>30020</v>
      </c>
      <c r="AX58" s="25">
        <f t="shared" si="11"/>
        <v>69</v>
      </c>
      <c r="AY58" s="25" t="str">
        <f t="shared" si="17"/>
        <v>蓝水晶</v>
      </c>
      <c r="AZ58" s="25">
        <f t="shared" si="12"/>
        <v>30028</v>
      </c>
      <c r="BA58" s="25">
        <f t="shared" si="18"/>
        <v>69</v>
      </c>
    </row>
    <row r="59" spans="1:53" ht="14.25" x14ac:dyDescent="0.2">
      <c r="A59">
        <f t="shared" si="13"/>
        <v>10057</v>
      </c>
      <c r="B59" s="16">
        <v>57</v>
      </c>
      <c r="C59" s="16"/>
      <c r="D59" s="16" t="s">
        <v>341</v>
      </c>
      <c r="E59" s="16">
        <f t="shared" si="0"/>
        <v>1</v>
      </c>
      <c r="F59" s="39" t="str">
        <f t="shared" si="19"/>
        <v>c</v>
      </c>
      <c r="G59" s="42">
        <f t="shared" si="14"/>
        <v>4</v>
      </c>
      <c r="H59" s="19" t="s">
        <v>26</v>
      </c>
      <c r="I59" s="3" t="s">
        <v>28</v>
      </c>
      <c r="J59" s="3" t="s">
        <v>995</v>
      </c>
      <c r="K59" s="3" t="str">
        <f t="shared" si="1"/>
        <v>--</v>
      </c>
      <c r="L59" s="3">
        <f t="shared" si="20"/>
        <v>2</v>
      </c>
      <c r="M59" s="3">
        <f t="shared" si="2"/>
        <v>1</v>
      </c>
      <c r="N59" s="16">
        <v>1</v>
      </c>
      <c r="O59" s="16">
        <v>1</v>
      </c>
      <c r="P59" s="16">
        <v>23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28">
        <v>0</v>
      </c>
      <c r="W59" s="28">
        <v>0</v>
      </c>
      <c r="X59" s="20">
        <v>0</v>
      </c>
      <c r="Y59" s="29">
        <v>0</v>
      </c>
      <c r="Z59" s="29">
        <v>0</v>
      </c>
      <c r="AA59" s="29">
        <v>0</v>
      </c>
      <c r="AB59" s="28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9">
        <v>0</v>
      </c>
      <c r="AI59" s="29">
        <v>0</v>
      </c>
      <c r="AJ59" s="29">
        <v>0</v>
      </c>
      <c r="AK59" s="29">
        <v>0</v>
      </c>
      <c r="AL59" s="29">
        <v>0</v>
      </c>
      <c r="AM59" s="22">
        <f t="shared" si="3"/>
        <v>15.333333333333334</v>
      </c>
      <c r="AN59">
        <f t="shared" si="4"/>
        <v>675</v>
      </c>
      <c r="AO59" t="str">
        <f t="shared" si="5"/>
        <v>,狗牙,稻草,石头,多汁的坚果</v>
      </c>
      <c r="AP59" s="25" t="str">
        <f>IF(F59="c",getSring(AO59,4),VLOOKUP(K59&amp;F59,test4,2,FALSE))</f>
        <v>多汁的坚果</v>
      </c>
      <c r="AQ59" s="25">
        <f t="shared" si="6"/>
        <v>30039</v>
      </c>
      <c r="AR59" s="25">
        <f t="shared" si="7"/>
        <v>51</v>
      </c>
      <c r="AS59" s="25" t="str">
        <f t="shared" si="15"/>
        <v>狗牙</v>
      </c>
      <c r="AT59" s="25">
        <f t="shared" si="8"/>
        <v>30035</v>
      </c>
      <c r="AU59" s="25">
        <f t="shared" si="9"/>
        <v>13</v>
      </c>
      <c r="AV59" s="25" t="str">
        <f t="shared" si="16"/>
        <v>稻草</v>
      </c>
      <c r="AW59" s="25">
        <f t="shared" si="10"/>
        <v>30023</v>
      </c>
      <c r="AX59" s="25">
        <f t="shared" si="11"/>
        <v>13</v>
      </c>
      <c r="AY59" s="25" t="str">
        <f t="shared" si="17"/>
        <v>石头</v>
      </c>
      <c r="AZ59" s="25">
        <f t="shared" si="12"/>
        <v>30031</v>
      </c>
      <c r="BA59" s="25">
        <f t="shared" si="18"/>
        <v>13</v>
      </c>
    </row>
    <row r="60" spans="1:53" ht="14.25" x14ac:dyDescent="0.2">
      <c r="A60">
        <f t="shared" si="13"/>
        <v>10058</v>
      </c>
      <c r="B60" s="16">
        <v>58</v>
      </c>
      <c r="C60" s="16"/>
      <c r="D60" s="16" t="s">
        <v>342</v>
      </c>
      <c r="E60" s="16">
        <f t="shared" si="0"/>
        <v>1</v>
      </c>
      <c r="F60" s="39" t="str">
        <f t="shared" si="19"/>
        <v>c</v>
      </c>
      <c r="G60" s="42">
        <f t="shared" si="14"/>
        <v>4</v>
      </c>
      <c r="H60" s="19" t="s">
        <v>26</v>
      </c>
      <c r="I60" s="3" t="s">
        <v>28</v>
      </c>
      <c r="J60" s="3" t="s">
        <v>995</v>
      </c>
      <c r="K60" s="3" t="str">
        <f t="shared" si="1"/>
        <v>--</v>
      </c>
      <c r="L60" s="3">
        <f t="shared" si="20"/>
        <v>2</v>
      </c>
      <c r="M60" s="3">
        <f t="shared" si="2"/>
        <v>1</v>
      </c>
      <c r="N60" s="16">
        <v>1</v>
      </c>
      <c r="O60" s="16">
        <v>2</v>
      </c>
      <c r="P60" s="16">
        <v>46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28">
        <v>0</v>
      </c>
      <c r="W60" s="28">
        <v>0</v>
      </c>
      <c r="X60" s="29">
        <v>0</v>
      </c>
      <c r="Y60" s="29">
        <v>0</v>
      </c>
      <c r="Z60" s="29">
        <v>0</v>
      </c>
      <c r="AA60" s="29">
        <v>0</v>
      </c>
      <c r="AB60" s="28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9">
        <v>0</v>
      </c>
      <c r="AI60" s="29">
        <v>0</v>
      </c>
      <c r="AJ60" s="29">
        <v>0</v>
      </c>
      <c r="AK60" s="20">
        <v>0</v>
      </c>
      <c r="AL60" s="29">
        <v>0</v>
      </c>
      <c r="AM60" s="22">
        <f t="shared" si="3"/>
        <v>30.666666666666668</v>
      </c>
      <c r="AN60">
        <f t="shared" si="4"/>
        <v>1350</v>
      </c>
      <c r="AO60" t="str">
        <f t="shared" si="5"/>
        <v>,红水晶,狗牙,石头,蘑菇</v>
      </c>
      <c r="AP60" s="25" t="str">
        <f>IF(F60="c",getSring(AO60,4),VLOOKUP(K60&amp;F60,test4,2,FALSE))</f>
        <v>蘑菇</v>
      </c>
      <c r="AQ60" s="25">
        <f t="shared" si="6"/>
        <v>30019</v>
      </c>
      <c r="AR60" s="25">
        <f t="shared" si="7"/>
        <v>102</v>
      </c>
      <c r="AS60" s="25" t="str">
        <f t="shared" si="15"/>
        <v>红水晶</v>
      </c>
      <c r="AT60" s="25">
        <f t="shared" si="8"/>
        <v>30027</v>
      </c>
      <c r="AU60" s="25">
        <f t="shared" si="9"/>
        <v>26</v>
      </c>
      <c r="AV60" s="25" t="str">
        <f t="shared" si="16"/>
        <v>狗牙</v>
      </c>
      <c r="AW60" s="25">
        <f t="shared" si="10"/>
        <v>30035</v>
      </c>
      <c r="AX60" s="25">
        <f t="shared" si="11"/>
        <v>26</v>
      </c>
      <c r="AY60" s="25" t="str">
        <f t="shared" si="17"/>
        <v>石头</v>
      </c>
      <c r="AZ60" s="25">
        <f t="shared" si="12"/>
        <v>30031</v>
      </c>
      <c r="BA60" s="25">
        <f t="shared" si="18"/>
        <v>26</v>
      </c>
    </row>
    <row r="61" spans="1:53" ht="14.25" x14ac:dyDescent="0.2">
      <c r="A61">
        <f t="shared" si="13"/>
        <v>10059</v>
      </c>
      <c r="B61" s="16">
        <v>59</v>
      </c>
      <c r="C61" s="16"/>
      <c r="D61" s="16" t="s">
        <v>343</v>
      </c>
      <c r="E61" s="16">
        <f t="shared" si="0"/>
        <v>2</v>
      </c>
      <c r="F61" s="39" t="str">
        <f t="shared" si="19"/>
        <v>c</v>
      </c>
      <c r="G61" s="42">
        <f t="shared" si="14"/>
        <v>4</v>
      </c>
      <c r="H61" s="19" t="s">
        <v>26</v>
      </c>
      <c r="I61" s="3" t="s">
        <v>28</v>
      </c>
      <c r="J61" s="3" t="s">
        <v>995</v>
      </c>
      <c r="K61" s="3" t="str">
        <f t="shared" si="1"/>
        <v>--</v>
      </c>
      <c r="L61" s="3">
        <f t="shared" si="20"/>
        <v>2</v>
      </c>
      <c r="M61" s="3">
        <f t="shared" si="2"/>
        <v>1</v>
      </c>
      <c r="N61" s="16">
        <v>1</v>
      </c>
      <c r="O61" s="16">
        <v>3</v>
      </c>
      <c r="P61" s="16">
        <v>68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16">
        <v>0</v>
      </c>
      <c r="W61" s="28">
        <v>0</v>
      </c>
      <c r="X61" s="29">
        <v>0</v>
      </c>
      <c r="Y61" s="29">
        <v>0</v>
      </c>
      <c r="Z61" s="29">
        <v>0</v>
      </c>
      <c r="AA61" s="29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9">
        <v>0</v>
      </c>
      <c r="AI61" s="29">
        <v>0</v>
      </c>
      <c r="AJ61" s="29">
        <v>0</v>
      </c>
      <c r="AK61" s="29">
        <v>0</v>
      </c>
      <c r="AL61" s="29">
        <v>0</v>
      </c>
      <c r="AM61" s="22">
        <f t="shared" si="3"/>
        <v>45.333333333333336</v>
      </c>
      <c r="AN61">
        <f t="shared" si="4"/>
        <v>1987</v>
      </c>
      <c r="AO61" t="str">
        <f t="shared" si="5"/>
        <v>,多汁的坚果,稻草,石头,红水晶</v>
      </c>
      <c r="AP61" s="25" t="str">
        <f>IF(F61="c",getSring(AO61,4),VLOOKUP(K61&amp;F61,test4,2,FALSE))</f>
        <v>红水晶</v>
      </c>
      <c r="AQ61" s="25">
        <f t="shared" si="6"/>
        <v>30027</v>
      </c>
      <c r="AR61" s="25">
        <f t="shared" si="7"/>
        <v>151</v>
      </c>
      <c r="AS61" s="25" t="str">
        <f t="shared" si="15"/>
        <v>多汁的坚果</v>
      </c>
      <c r="AT61" s="25">
        <f t="shared" si="8"/>
        <v>30039</v>
      </c>
      <c r="AU61" s="25">
        <f t="shared" si="9"/>
        <v>38</v>
      </c>
      <c r="AV61" s="25" t="str">
        <f t="shared" si="16"/>
        <v>稻草</v>
      </c>
      <c r="AW61" s="25">
        <f t="shared" si="10"/>
        <v>30023</v>
      </c>
      <c r="AX61" s="25">
        <f t="shared" si="11"/>
        <v>38</v>
      </c>
      <c r="AY61" s="25" t="str">
        <f t="shared" si="17"/>
        <v>石头</v>
      </c>
      <c r="AZ61" s="25">
        <f t="shared" si="12"/>
        <v>30031</v>
      </c>
      <c r="BA61" s="25">
        <f t="shared" si="18"/>
        <v>38</v>
      </c>
    </row>
    <row r="62" spans="1:53" ht="14.25" x14ac:dyDescent="0.2">
      <c r="A62">
        <f t="shared" si="13"/>
        <v>10060</v>
      </c>
      <c r="B62" s="16">
        <v>60</v>
      </c>
      <c r="C62" s="16"/>
      <c r="D62" s="16" t="s">
        <v>344</v>
      </c>
      <c r="E62" s="16">
        <f t="shared" si="0"/>
        <v>2</v>
      </c>
      <c r="F62" s="39" t="str">
        <f t="shared" si="19"/>
        <v>c</v>
      </c>
      <c r="G62" s="42">
        <f t="shared" si="14"/>
        <v>4</v>
      </c>
      <c r="H62" s="19" t="s">
        <v>26</v>
      </c>
      <c r="I62" s="3" t="s">
        <v>28</v>
      </c>
      <c r="J62" s="3" t="s">
        <v>995</v>
      </c>
      <c r="K62" s="3" t="str">
        <f t="shared" si="1"/>
        <v>--</v>
      </c>
      <c r="L62" s="3">
        <f t="shared" si="20"/>
        <v>2</v>
      </c>
      <c r="M62" s="3">
        <f t="shared" si="2"/>
        <v>1</v>
      </c>
      <c r="N62" s="16">
        <v>1</v>
      </c>
      <c r="O62" s="16">
        <v>4</v>
      </c>
      <c r="P62" s="16">
        <v>91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28">
        <v>0</v>
      </c>
      <c r="W62" s="28">
        <v>0</v>
      </c>
      <c r="X62" s="29">
        <v>0</v>
      </c>
      <c r="Y62" s="29">
        <v>0</v>
      </c>
      <c r="Z62" s="29">
        <v>0</v>
      </c>
      <c r="AA62" s="29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9">
        <v>0</v>
      </c>
      <c r="AI62" s="29">
        <v>0</v>
      </c>
      <c r="AJ62" s="20">
        <v>0</v>
      </c>
      <c r="AK62" s="29">
        <v>0</v>
      </c>
      <c r="AL62" s="29">
        <v>0</v>
      </c>
      <c r="AM62" s="22">
        <f t="shared" si="3"/>
        <v>60.666666666666664</v>
      </c>
      <c r="AN62">
        <f t="shared" si="4"/>
        <v>2662</v>
      </c>
      <c r="AO62" t="str">
        <f t="shared" si="5"/>
        <v>,红水晶,多汁的坚果,石头,稻草</v>
      </c>
      <c r="AP62" s="25" t="str">
        <f>IF(F62="c",getSring(AO62,4),VLOOKUP(K62&amp;F62,test4,2,FALSE))</f>
        <v>稻草</v>
      </c>
      <c r="AQ62" s="25">
        <f t="shared" si="6"/>
        <v>30023</v>
      </c>
      <c r="AR62" s="25">
        <f t="shared" si="7"/>
        <v>202</v>
      </c>
      <c r="AS62" s="25" t="str">
        <f t="shared" si="15"/>
        <v>红水晶</v>
      </c>
      <c r="AT62" s="25">
        <f t="shared" si="8"/>
        <v>30027</v>
      </c>
      <c r="AU62" s="25">
        <f t="shared" si="9"/>
        <v>51</v>
      </c>
      <c r="AV62" s="25" t="str">
        <f t="shared" si="16"/>
        <v>多汁的坚果</v>
      </c>
      <c r="AW62" s="25">
        <f t="shared" si="10"/>
        <v>30039</v>
      </c>
      <c r="AX62" s="25">
        <f t="shared" si="11"/>
        <v>51</v>
      </c>
      <c r="AY62" s="25" t="str">
        <f t="shared" si="17"/>
        <v>石头</v>
      </c>
      <c r="AZ62" s="25">
        <f t="shared" si="12"/>
        <v>30031</v>
      </c>
      <c r="BA62" s="25">
        <f t="shared" si="18"/>
        <v>51</v>
      </c>
    </row>
    <row r="63" spans="1:53" ht="14.25" x14ac:dyDescent="0.2">
      <c r="A63">
        <f t="shared" si="13"/>
        <v>10061</v>
      </c>
      <c r="B63" s="16">
        <v>61</v>
      </c>
      <c r="C63" s="16"/>
      <c r="D63" s="16" t="s">
        <v>345</v>
      </c>
      <c r="E63" s="16">
        <f t="shared" si="0"/>
        <v>3</v>
      </c>
      <c r="F63" s="39" t="str">
        <f t="shared" si="19"/>
        <v>c</v>
      </c>
      <c r="G63" s="42">
        <f t="shared" si="14"/>
        <v>4</v>
      </c>
      <c r="H63" s="19" t="s">
        <v>26</v>
      </c>
      <c r="I63" s="3" t="s">
        <v>28</v>
      </c>
      <c r="J63" s="3" t="s">
        <v>995</v>
      </c>
      <c r="K63" s="3" t="str">
        <f t="shared" si="1"/>
        <v>--</v>
      </c>
      <c r="L63" s="3">
        <f t="shared" si="20"/>
        <v>2</v>
      </c>
      <c r="M63" s="3">
        <f t="shared" si="2"/>
        <v>1</v>
      </c>
      <c r="N63" s="16">
        <v>1</v>
      </c>
      <c r="O63" s="16">
        <v>5</v>
      </c>
      <c r="P63" s="16">
        <v>114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28">
        <v>0</v>
      </c>
      <c r="W63" s="28">
        <v>0</v>
      </c>
      <c r="X63" s="29">
        <v>0</v>
      </c>
      <c r="Y63" s="29">
        <v>0</v>
      </c>
      <c r="Z63" s="29">
        <v>0</v>
      </c>
      <c r="AA63" s="20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9">
        <v>0</v>
      </c>
      <c r="AI63" s="29">
        <v>0</v>
      </c>
      <c r="AJ63" s="29">
        <v>0</v>
      </c>
      <c r="AK63" s="29">
        <v>0</v>
      </c>
      <c r="AL63" s="29">
        <v>0</v>
      </c>
      <c r="AM63" s="22">
        <f t="shared" si="3"/>
        <v>76</v>
      </c>
      <c r="AN63">
        <f t="shared" si="4"/>
        <v>3315</v>
      </c>
      <c r="AO63" t="str">
        <f t="shared" si="5"/>
        <v>,蘑菇,稻草,石头,多汁的坚果</v>
      </c>
      <c r="AP63" s="25" t="str">
        <f>IF(F63="c",getSring(AO63,4),VLOOKUP(K63&amp;F63,test4,2,FALSE))</f>
        <v>多汁的坚果</v>
      </c>
      <c r="AQ63" s="25">
        <f t="shared" si="6"/>
        <v>30039</v>
      </c>
      <c r="AR63" s="25">
        <f t="shared" si="7"/>
        <v>253</v>
      </c>
      <c r="AS63" s="25" t="str">
        <f t="shared" si="15"/>
        <v>蘑菇</v>
      </c>
      <c r="AT63" s="25">
        <f t="shared" si="8"/>
        <v>30019</v>
      </c>
      <c r="AU63" s="25">
        <f t="shared" si="9"/>
        <v>63</v>
      </c>
      <c r="AV63" s="25" t="str">
        <f t="shared" si="16"/>
        <v>稻草</v>
      </c>
      <c r="AW63" s="25">
        <f t="shared" si="10"/>
        <v>30023</v>
      </c>
      <c r="AX63" s="25">
        <f t="shared" si="11"/>
        <v>63</v>
      </c>
      <c r="AY63" s="25" t="str">
        <f t="shared" si="17"/>
        <v>石头</v>
      </c>
      <c r="AZ63" s="25">
        <f t="shared" si="12"/>
        <v>30031</v>
      </c>
      <c r="BA63" s="25">
        <f t="shared" si="18"/>
        <v>63</v>
      </c>
    </row>
    <row r="64" spans="1:53" ht="14.25" x14ac:dyDescent="0.2">
      <c r="A64">
        <f t="shared" si="13"/>
        <v>10062</v>
      </c>
      <c r="B64" s="16">
        <v>62</v>
      </c>
      <c r="C64" s="16"/>
      <c r="D64" s="16" t="s">
        <v>346</v>
      </c>
      <c r="E64" s="16">
        <f t="shared" si="0"/>
        <v>3</v>
      </c>
      <c r="F64" s="39" t="str">
        <f t="shared" si="19"/>
        <v>c</v>
      </c>
      <c r="G64" s="42">
        <f t="shared" si="14"/>
        <v>4</v>
      </c>
      <c r="H64" s="19" t="s">
        <v>26</v>
      </c>
      <c r="I64" s="3" t="s">
        <v>28</v>
      </c>
      <c r="J64" s="3" t="s">
        <v>995</v>
      </c>
      <c r="K64" s="3" t="str">
        <f t="shared" si="1"/>
        <v>--</v>
      </c>
      <c r="L64" s="3">
        <f t="shared" si="20"/>
        <v>2</v>
      </c>
      <c r="M64" s="3">
        <f t="shared" si="2"/>
        <v>1</v>
      </c>
      <c r="N64" s="16">
        <v>1</v>
      </c>
      <c r="O64" s="16">
        <v>6</v>
      </c>
      <c r="P64" s="16">
        <v>137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28">
        <v>0</v>
      </c>
      <c r="W64" s="28">
        <v>0</v>
      </c>
      <c r="X64" s="29">
        <v>0</v>
      </c>
      <c r="Y64" s="29">
        <v>0</v>
      </c>
      <c r="Z64" s="29">
        <v>0</v>
      </c>
      <c r="AA64" s="29">
        <v>0</v>
      </c>
      <c r="AB64" s="28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9">
        <v>0</v>
      </c>
      <c r="AI64" s="20">
        <v>0</v>
      </c>
      <c r="AJ64" s="29">
        <v>0</v>
      </c>
      <c r="AK64" s="29">
        <v>0</v>
      </c>
      <c r="AL64" s="29">
        <v>0</v>
      </c>
      <c r="AM64" s="22">
        <f t="shared" si="3"/>
        <v>91.333333333333329</v>
      </c>
      <c r="AN64">
        <f t="shared" si="4"/>
        <v>3990</v>
      </c>
      <c r="AO64" t="str">
        <f t="shared" si="5"/>
        <v>,稻草,红水晶,蘑菇,石头</v>
      </c>
      <c r="AP64" s="25" t="str">
        <f>IF(F64="c",getSring(AO64,4),VLOOKUP(K64&amp;F64,test4,2,FALSE))</f>
        <v>石头</v>
      </c>
      <c r="AQ64" s="25">
        <f t="shared" si="6"/>
        <v>30031</v>
      </c>
      <c r="AR64" s="25">
        <f t="shared" si="7"/>
        <v>304</v>
      </c>
      <c r="AS64" s="25" t="str">
        <f t="shared" si="15"/>
        <v>稻草</v>
      </c>
      <c r="AT64" s="25">
        <f t="shared" si="8"/>
        <v>30023</v>
      </c>
      <c r="AU64" s="25">
        <f t="shared" si="9"/>
        <v>76</v>
      </c>
      <c r="AV64" s="25" t="str">
        <f t="shared" si="16"/>
        <v>红水晶</v>
      </c>
      <c r="AW64" s="25">
        <f t="shared" si="10"/>
        <v>30027</v>
      </c>
      <c r="AX64" s="25">
        <f t="shared" si="11"/>
        <v>76</v>
      </c>
      <c r="AY64" s="25" t="str">
        <f t="shared" si="17"/>
        <v>蘑菇</v>
      </c>
      <c r="AZ64" s="25">
        <f t="shared" si="12"/>
        <v>30019</v>
      </c>
      <c r="BA64" s="25">
        <f t="shared" si="18"/>
        <v>76</v>
      </c>
    </row>
    <row r="65" spans="1:53" ht="14.25" x14ac:dyDescent="0.2">
      <c r="A65">
        <f t="shared" si="13"/>
        <v>10063</v>
      </c>
      <c r="B65" s="16">
        <v>63</v>
      </c>
      <c r="C65" s="16"/>
      <c r="D65" s="16" t="s">
        <v>241</v>
      </c>
      <c r="E65" s="16">
        <f t="shared" si="0"/>
        <v>4</v>
      </c>
      <c r="F65" s="39" t="str">
        <f t="shared" si="19"/>
        <v>c</v>
      </c>
      <c r="G65" s="42">
        <f t="shared" si="14"/>
        <v>4</v>
      </c>
      <c r="H65" s="19" t="s">
        <v>26</v>
      </c>
      <c r="I65" s="3" t="s">
        <v>28</v>
      </c>
      <c r="J65" s="3" t="s">
        <v>995</v>
      </c>
      <c r="K65" s="3" t="str">
        <f t="shared" si="1"/>
        <v>--</v>
      </c>
      <c r="L65" s="3">
        <f t="shared" si="20"/>
        <v>2</v>
      </c>
      <c r="M65" s="3">
        <f t="shared" si="2"/>
        <v>1</v>
      </c>
      <c r="N65" s="16">
        <v>1</v>
      </c>
      <c r="O65" s="16">
        <v>7</v>
      </c>
      <c r="P65" s="16">
        <v>160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28">
        <v>0</v>
      </c>
      <c r="W65" s="28">
        <v>0</v>
      </c>
      <c r="X65" s="29">
        <v>0</v>
      </c>
      <c r="Y65" s="29">
        <v>0</v>
      </c>
      <c r="Z65" s="29">
        <v>0</v>
      </c>
      <c r="AA65" s="20">
        <v>0</v>
      </c>
      <c r="AB65" s="28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9">
        <v>0</v>
      </c>
      <c r="AI65" s="29">
        <v>0</v>
      </c>
      <c r="AJ65" s="29">
        <v>0</v>
      </c>
      <c r="AK65" s="29">
        <v>0</v>
      </c>
      <c r="AL65" s="29">
        <v>0</v>
      </c>
      <c r="AM65" s="22">
        <f t="shared" si="3"/>
        <v>106.66666666666667</v>
      </c>
      <c r="AN65">
        <f t="shared" si="4"/>
        <v>4672</v>
      </c>
      <c r="AO65" t="str">
        <f t="shared" si="5"/>
        <v>,石头,红水晶,多汁的坚果,狗牙</v>
      </c>
      <c r="AP65" s="25" t="str">
        <f>IF(F65="c",getSring(AO65,4),VLOOKUP(K65&amp;F65,test4,2,FALSE))</f>
        <v>狗牙</v>
      </c>
      <c r="AQ65" s="25">
        <f t="shared" si="6"/>
        <v>30035</v>
      </c>
      <c r="AR65" s="25">
        <f t="shared" si="7"/>
        <v>356</v>
      </c>
      <c r="AS65" s="25" t="str">
        <f t="shared" si="15"/>
        <v>石头</v>
      </c>
      <c r="AT65" s="25">
        <f t="shared" si="8"/>
        <v>30031</v>
      </c>
      <c r="AU65" s="25">
        <f t="shared" si="9"/>
        <v>89</v>
      </c>
      <c r="AV65" s="25" t="str">
        <f t="shared" si="16"/>
        <v>红水晶</v>
      </c>
      <c r="AW65" s="25">
        <f t="shared" si="10"/>
        <v>30027</v>
      </c>
      <c r="AX65" s="25">
        <f t="shared" si="11"/>
        <v>89</v>
      </c>
      <c r="AY65" s="25" t="str">
        <f t="shared" si="17"/>
        <v>多汁的坚果</v>
      </c>
      <c r="AZ65" s="25">
        <f t="shared" si="12"/>
        <v>30039</v>
      </c>
      <c r="BA65" s="25">
        <f t="shared" si="18"/>
        <v>89</v>
      </c>
    </row>
    <row r="66" spans="1:53" ht="14.25" x14ac:dyDescent="0.2">
      <c r="A66">
        <f t="shared" si="13"/>
        <v>10064</v>
      </c>
      <c r="B66" s="16">
        <v>64</v>
      </c>
      <c r="C66" s="16"/>
      <c r="D66" s="16" t="s">
        <v>347</v>
      </c>
      <c r="E66" s="16">
        <f t="shared" si="0"/>
        <v>4</v>
      </c>
      <c r="F66" s="39" t="str">
        <f t="shared" si="19"/>
        <v>c</v>
      </c>
      <c r="G66" s="42">
        <f t="shared" si="14"/>
        <v>4</v>
      </c>
      <c r="H66" s="19" t="s">
        <v>26</v>
      </c>
      <c r="I66" s="3" t="s">
        <v>28</v>
      </c>
      <c r="J66" s="3" t="s">
        <v>995</v>
      </c>
      <c r="K66" s="3" t="str">
        <f t="shared" si="1"/>
        <v>--</v>
      </c>
      <c r="L66" s="3">
        <f t="shared" si="20"/>
        <v>2</v>
      </c>
      <c r="M66" s="3">
        <f t="shared" si="2"/>
        <v>1</v>
      </c>
      <c r="N66" s="16">
        <v>1</v>
      </c>
      <c r="O66" s="16">
        <v>8</v>
      </c>
      <c r="P66" s="16">
        <v>182</v>
      </c>
      <c r="Q66" s="28">
        <v>0</v>
      </c>
      <c r="R66" s="28">
        <v>0</v>
      </c>
      <c r="S66" s="28">
        <v>0</v>
      </c>
      <c r="T66" s="28">
        <v>0</v>
      </c>
      <c r="U66" s="28">
        <v>0</v>
      </c>
      <c r="V66" s="28">
        <v>0</v>
      </c>
      <c r="W66" s="28">
        <v>0</v>
      </c>
      <c r="X66" s="29">
        <v>0</v>
      </c>
      <c r="Y66" s="29">
        <v>0</v>
      </c>
      <c r="Z66" s="29">
        <v>0</v>
      </c>
      <c r="AA66" s="29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9">
        <v>0</v>
      </c>
      <c r="AI66" s="29">
        <v>0</v>
      </c>
      <c r="AJ66" s="20">
        <v>0</v>
      </c>
      <c r="AK66" s="29">
        <v>0</v>
      </c>
      <c r="AL66" s="29">
        <v>0</v>
      </c>
      <c r="AM66" s="22">
        <f t="shared" si="3"/>
        <v>121.33333333333333</v>
      </c>
      <c r="AN66">
        <f t="shared" si="4"/>
        <v>5302</v>
      </c>
      <c r="AO66" t="str">
        <f t="shared" si="5"/>
        <v>,红水晶,石头,狗牙,蘑菇</v>
      </c>
      <c r="AP66" s="25" t="str">
        <f>IF(F66="c",getSring(AO66,4),VLOOKUP(K66&amp;F66,test4,2,FALSE))</f>
        <v>蘑菇</v>
      </c>
      <c r="AQ66" s="25">
        <f t="shared" si="6"/>
        <v>30019</v>
      </c>
      <c r="AR66" s="25">
        <f t="shared" si="7"/>
        <v>404</v>
      </c>
      <c r="AS66" s="25" t="str">
        <f t="shared" si="15"/>
        <v>红水晶</v>
      </c>
      <c r="AT66" s="25">
        <f t="shared" si="8"/>
        <v>30027</v>
      </c>
      <c r="AU66" s="25">
        <f t="shared" si="9"/>
        <v>101</v>
      </c>
      <c r="AV66" s="25" t="str">
        <f t="shared" si="16"/>
        <v>石头</v>
      </c>
      <c r="AW66" s="25">
        <f t="shared" si="10"/>
        <v>30031</v>
      </c>
      <c r="AX66" s="25">
        <f t="shared" si="11"/>
        <v>101</v>
      </c>
      <c r="AY66" s="25" t="str">
        <f t="shared" si="17"/>
        <v>狗牙</v>
      </c>
      <c r="AZ66" s="25">
        <f t="shared" si="12"/>
        <v>30035</v>
      </c>
      <c r="BA66" s="25">
        <f t="shared" si="18"/>
        <v>101</v>
      </c>
    </row>
    <row r="67" spans="1:53" ht="14.25" x14ac:dyDescent="0.2">
      <c r="A67">
        <f t="shared" si="13"/>
        <v>10065</v>
      </c>
      <c r="B67" s="16">
        <v>65</v>
      </c>
      <c r="C67" s="16"/>
      <c r="D67" s="16" t="s">
        <v>348</v>
      </c>
      <c r="E67" s="16">
        <f t="shared" ref="E67:E130" si="21">VLOOKUP(J67&amp;O67,test8,4,FALSE)</f>
        <v>1</v>
      </c>
      <c r="F67" s="39" t="str">
        <f t="shared" si="19"/>
        <v>s</v>
      </c>
      <c r="G67" s="42">
        <f t="shared" si="14"/>
        <v>3</v>
      </c>
      <c r="H67" s="19" t="s">
        <v>26</v>
      </c>
      <c r="I67" s="3" t="s">
        <v>29</v>
      </c>
      <c r="J67" s="3" t="s">
        <v>995</v>
      </c>
      <c r="K67" s="3" t="str">
        <f t="shared" ref="K67:K130" si="22">IF(F67="c","--",VLOOKUP(I67,professionNatrue,2,FALSE))</f>
        <v>雷</v>
      </c>
      <c r="L67" s="3">
        <f t="shared" si="20"/>
        <v>3</v>
      </c>
      <c r="M67" s="3">
        <f t="shared" ref="M67:M130" si="23">VLOOKUP(I67,professionNatureNum,3,FALSE)</f>
        <v>2</v>
      </c>
      <c r="N67" s="16">
        <v>5</v>
      </c>
      <c r="O67" s="16">
        <v>1</v>
      </c>
      <c r="P67" s="16">
        <v>6</v>
      </c>
      <c r="Q67" s="28">
        <v>0</v>
      </c>
      <c r="R67" s="28">
        <v>0</v>
      </c>
      <c r="S67" s="28">
        <v>0</v>
      </c>
      <c r="T67" s="28">
        <v>0</v>
      </c>
      <c r="U67" s="16">
        <v>19</v>
      </c>
      <c r="V67" s="28">
        <v>0</v>
      </c>
      <c r="W67" s="28">
        <v>0</v>
      </c>
      <c r="X67" s="29">
        <v>0</v>
      </c>
      <c r="Y67" s="29">
        <v>0</v>
      </c>
      <c r="Z67" s="29">
        <v>0</v>
      </c>
      <c r="AA67" s="20">
        <v>0.08</v>
      </c>
      <c r="AB67" s="28">
        <v>0</v>
      </c>
      <c r="AC67" s="28">
        <v>0</v>
      </c>
      <c r="AD67" s="28">
        <v>0</v>
      </c>
      <c r="AE67" s="28">
        <v>0</v>
      </c>
      <c r="AF67" s="16">
        <v>2</v>
      </c>
      <c r="AG67" s="28">
        <v>0</v>
      </c>
      <c r="AH67" s="29">
        <v>0</v>
      </c>
      <c r="AI67" s="29">
        <v>0</v>
      </c>
      <c r="AJ67" s="29">
        <v>0</v>
      </c>
      <c r="AK67" s="29">
        <v>0</v>
      </c>
      <c r="AL67" s="29">
        <v>0</v>
      </c>
      <c r="AM67" s="22">
        <f t="shared" ref="AM67:AM130" si="24">(SUM(P67:W67)/1.5+(1-50/(50+SUM(AB67:AG67)/6))*O67*10*VLOOKUP(I67,test2,2,FALSE)+(AL67+AK67+AJ67+AI67+AH67+AA67+Z67+Y67+X67)*200)</f>
        <v>32.865342163355407</v>
      </c>
      <c r="AN67">
        <f t="shared" ref="AN67:AN130" si="25">INT((VLOOKUP(AP67,sell,6,FALSE)*AR67+VLOOKUP(AS67,sell,6,FALSE)*AU67+VLOOKUP(AV67,sell,6,FALSE)*AX67+VLOOKUP(AY67,sell,6,FALSE)*BA67)/2)</f>
        <v>1380</v>
      </c>
      <c r="AO67" t="str">
        <f t="shared" ref="AO67:AO130" si="26">getMarking(VLOOKUP(F67,simple1,2,FALSE),G67)</f>
        <v>,耀眼的石头,夏娃的坚果,紫水晶</v>
      </c>
      <c r="AP67" s="25" t="str">
        <f>IF(F67="c",getSring(AO67,4),VLOOKUP(K67&amp;F67,test4,2,FALSE))</f>
        <v>顶级雷之精华</v>
      </c>
      <c r="AQ67" s="25">
        <f t="shared" ref="AQ67:AQ130" si="27">VLOOKUP(AP67,test9,2,FALSE)+30000</f>
        <v>30004</v>
      </c>
      <c r="AR67" s="25">
        <f t="shared" ref="AR67:AR130" si="28">ROUND(AM67/VLOOKUP(AP67,test7,5,FALSE),0)</f>
        <v>7</v>
      </c>
      <c r="AS67" s="25" t="str">
        <f t="shared" si="15"/>
        <v>耀眼的石头</v>
      </c>
      <c r="AT67" s="25">
        <f t="shared" ref="AT67:AT130" si="29">VLOOKUP(AS67,test9,2,FALSE)+30000</f>
        <v>30034</v>
      </c>
      <c r="AU67" s="25">
        <f t="shared" ref="AU67:AU130" si="30">ROUND(AM67/VLOOKUP(AS67,test7,5,FALSE)/4,0)</f>
        <v>3</v>
      </c>
      <c r="AV67" s="25" t="str">
        <f t="shared" si="16"/>
        <v>夏娃的坚果</v>
      </c>
      <c r="AW67" s="25">
        <f t="shared" ref="AW67:AW130" si="31">VLOOKUP(AV67,test9,2,FALSE)+30000</f>
        <v>30042</v>
      </c>
      <c r="AX67" s="25">
        <f t="shared" ref="AX67:AX130" si="32">ROUND(AM67/4/VLOOKUP(AV67,test7,5,FALSE),0)</f>
        <v>3</v>
      </c>
      <c r="AY67" s="25" t="str">
        <f t="shared" si="17"/>
        <v>紫水晶</v>
      </c>
      <c r="AZ67" s="25">
        <f t="shared" ref="AZ67:AZ130" si="33">VLOOKUP(AY67,test9,2,FALSE)+30000</f>
        <v>30030</v>
      </c>
      <c r="BA67" s="25">
        <f t="shared" si="18"/>
        <v>3</v>
      </c>
    </row>
    <row r="68" spans="1:53" ht="14.25" x14ac:dyDescent="0.2">
      <c r="A68">
        <f t="shared" ref="A68:A131" si="34">B68+10000</f>
        <v>10066</v>
      </c>
      <c r="B68" s="16">
        <v>66</v>
      </c>
      <c r="C68" s="16"/>
      <c r="D68" s="16" t="s">
        <v>349</v>
      </c>
      <c r="E68" s="16">
        <f t="shared" si="21"/>
        <v>1</v>
      </c>
      <c r="F68" s="39" t="str">
        <f t="shared" si="19"/>
        <v>s</v>
      </c>
      <c r="G68" s="42">
        <f t="shared" ref="G68:G131" si="35">IF(F68="c",4,3)</f>
        <v>3</v>
      </c>
      <c r="H68" s="19" t="s">
        <v>26</v>
      </c>
      <c r="I68" s="3" t="s">
        <v>29</v>
      </c>
      <c r="J68" s="3" t="s">
        <v>995</v>
      </c>
      <c r="K68" s="3" t="str">
        <f t="shared" si="22"/>
        <v>雷</v>
      </c>
      <c r="L68" s="3">
        <f t="shared" si="20"/>
        <v>3</v>
      </c>
      <c r="M68" s="3">
        <f t="shared" si="23"/>
        <v>2</v>
      </c>
      <c r="N68" s="16">
        <v>5</v>
      </c>
      <c r="O68" s="16">
        <v>2</v>
      </c>
      <c r="P68" s="16">
        <v>12</v>
      </c>
      <c r="Q68" s="28">
        <v>0</v>
      </c>
      <c r="R68" s="28">
        <v>0</v>
      </c>
      <c r="S68" s="28">
        <v>0</v>
      </c>
      <c r="T68" s="28">
        <v>0</v>
      </c>
      <c r="U68" s="28">
        <v>0</v>
      </c>
      <c r="V68" s="28">
        <v>0</v>
      </c>
      <c r="W68" s="28">
        <v>0</v>
      </c>
      <c r="X68" s="29">
        <v>0</v>
      </c>
      <c r="Y68" s="20">
        <v>2.2499999999999999E-2</v>
      </c>
      <c r="Z68" s="29">
        <v>0</v>
      </c>
      <c r="AA68" s="20">
        <v>0.08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9">
        <v>0</v>
      </c>
      <c r="AI68" s="29">
        <v>0</v>
      </c>
      <c r="AJ68" s="20">
        <v>6.4000000000000001E-2</v>
      </c>
      <c r="AK68" s="29">
        <v>0</v>
      </c>
      <c r="AL68" s="29">
        <v>0</v>
      </c>
      <c r="AM68" s="22">
        <f t="shared" si="24"/>
        <v>41.300000000000004</v>
      </c>
      <c r="AN68">
        <f t="shared" si="25"/>
        <v>1800</v>
      </c>
      <c r="AO68" t="str">
        <f t="shared" si="26"/>
        <v>,剧毒牙,斑斓的稻草,夏娃的坚果</v>
      </c>
      <c r="AP68" s="25" t="str">
        <f>IF(F68="c",getSring(AO68,4),VLOOKUP(K68&amp;F68,test4,2,FALSE))</f>
        <v>顶级雷之精华</v>
      </c>
      <c r="AQ68" s="25">
        <f t="shared" si="27"/>
        <v>30004</v>
      </c>
      <c r="AR68" s="25">
        <f t="shared" si="28"/>
        <v>9</v>
      </c>
      <c r="AS68" s="25" t="str">
        <f t="shared" ref="AS68:AS131" si="36">getSring(AO68,1)</f>
        <v>剧毒牙</v>
      </c>
      <c r="AT68" s="25">
        <f t="shared" si="29"/>
        <v>30038</v>
      </c>
      <c r="AU68" s="25">
        <f t="shared" si="30"/>
        <v>4</v>
      </c>
      <c r="AV68" s="25" t="str">
        <f t="shared" ref="AV68:AV131" si="37">getSring(AO68,2)</f>
        <v>斑斓的稻草</v>
      </c>
      <c r="AW68" s="25">
        <f t="shared" si="31"/>
        <v>30026</v>
      </c>
      <c r="AX68" s="25">
        <f t="shared" si="32"/>
        <v>4</v>
      </c>
      <c r="AY68" s="25" t="str">
        <f t="shared" ref="AY68:AY131" si="38">getSring(AO68,3)</f>
        <v>夏娃的坚果</v>
      </c>
      <c r="AZ68" s="25">
        <f t="shared" si="33"/>
        <v>30042</v>
      </c>
      <c r="BA68" s="25">
        <f t="shared" ref="BA68:BA131" si="39">AX68</f>
        <v>4</v>
      </c>
    </row>
    <row r="69" spans="1:53" ht="14.25" x14ac:dyDescent="0.2">
      <c r="A69">
        <f t="shared" si="34"/>
        <v>10067</v>
      </c>
      <c r="B69" s="16">
        <v>67</v>
      </c>
      <c r="C69" s="16"/>
      <c r="D69" s="16" t="s">
        <v>350</v>
      </c>
      <c r="E69" s="16">
        <f t="shared" si="21"/>
        <v>2</v>
      </c>
      <c r="F69" s="39" t="str">
        <f t="shared" si="19"/>
        <v>s</v>
      </c>
      <c r="G69" s="42">
        <f t="shared" si="35"/>
        <v>3</v>
      </c>
      <c r="H69" s="19" t="s">
        <v>26</v>
      </c>
      <c r="I69" s="3" t="s">
        <v>29</v>
      </c>
      <c r="J69" s="3" t="s">
        <v>995</v>
      </c>
      <c r="K69" s="3" t="str">
        <f t="shared" si="22"/>
        <v>雷</v>
      </c>
      <c r="L69" s="3">
        <f t="shared" si="20"/>
        <v>3</v>
      </c>
      <c r="M69" s="3">
        <f t="shared" si="23"/>
        <v>2</v>
      </c>
      <c r="N69" s="16">
        <v>5</v>
      </c>
      <c r="O69" s="16">
        <v>3</v>
      </c>
      <c r="P69" s="16">
        <v>19</v>
      </c>
      <c r="Q69" s="28">
        <v>0</v>
      </c>
      <c r="R69" s="28">
        <v>0</v>
      </c>
      <c r="S69" s="28">
        <v>0</v>
      </c>
      <c r="T69" s="28">
        <v>0</v>
      </c>
      <c r="U69" s="16">
        <v>58</v>
      </c>
      <c r="V69" s="28">
        <v>0</v>
      </c>
      <c r="W69" s="16">
        <v>11</v>
      </c>
      <c r="X69" s="29">
        <v>0</v>
      </c>
      <c r="Y69" s="29">
        <v>0</v>
      </c>
      <c r="Z69" s="29">
        <v>0</v>
      </c>
      <c r="AA69" s="20">
        <v>0.10533333333333333</v>
      </c>
      <c r="AB69" s="28">
        <v>0</v>
      </c>
      <c r="AC69" s="28">
        <v>0</v>
      </c>
      <c r="AD69" s="16">
        <v>12</v>
      </c>
      <c r="AE69" s="28">
        <v>0</v>
      </c>
      <c r="AF69" s="28">
        <v>0</v>
      </c>
      <c r="AG69" s="28">
        <v>0</v>
      </c>
      <c r="AH69" s="29">
        <v>0</v>
      </c>
      <c r="AI69" s="29">
        <v>0</v>
      </c>
      <c r="AJ69" s="29">
        <v>0</v>
      </c>
      <c r="AK69" s="29">
        <v>0</v>
      </c>
      <c r="AL69" s="29">
        <v>0</v>
      </c>
      <c r="AM69" s="22">
        <f t="shared" si="24"/>
        <v>83.194871794871787</v>
      </c>
      <c r="AN69">
        <f t="shared" si="25"/>
        <v>3660</v>
      </c>
      <c r="AO69" t="str">
        <f t="shared" si="26"/>
        <v>,斑斓的稻草,耀眼的石头,剧毒牙</v>
      </c>
      <c r="AP69" s="25" t="str">
        <f>IF(F69="c",getSring(AO69,4),VLOOKUP(K69&amp;F69,test4,2,FALSE))</f>
        <v>顶级雷之精华</v>
      </c>
      <c r="AQ69" s="25">
        <f t="shared" si="27"/>
        <v>30004</v>
      </c>
      <c r="AR69" s="25">
        <f t="shared" si="28"/>
        <v>17</v>
      </c>
      <c r="AS69" s="25" t="str">
        <f t="shared" si="36"/>
        <v>斑斓的稻草</v>
      </c>
      <c r="AT69" s="25">
        <f t="shared" si="29"/>
        <v>30026</v>
      </c>
      <c r="AU69" s="25">
        <f t="shared" si="30"/>
        <v>9</v>
      </c>
      <c r="AV69" s="25" t="str">
        <f t="shared" si="37"/>
        <v>耀眼的石头</v>
      </c>
      <c r="AW69" s="25">
        <f t="shared" si="31"/>
        <v>30034</v>
      </c>
      <c r="AX69" s="25">
        <f t="shared" si="32"/>
        <v>9</v>
      </c>
      <c r="AY69" s="25" t="str">
        <f t="shared" si="38"/>
        <v>剧毒牙</v>
      </c>
      <c r="AZ69" s="25">
        <f t="shared" si="33"/>
        <v>30038</v>
      </c>
      <c r="BA69" s="25">
        <f t="shared" si="39"/>
        <v>9</v>
      </c>
    </row>
    <row r="70" spans="1:53" ht="14.25" x14ac:dyDescent="0.2">
      <c r="A70">
        <f t="shared" si="34"/>
        <v>10068</v>
      </c>
      <c r="B70" s="16">
        <v>68</v>
      </c>
      <c r="C70" s="16"/>
      <c r="D70" s="16" t="s">
        <v>351</v>
      </c>
      <c r="E70" s="16">
        <f t="shared" si="21"/>
        <v>2</v>
      </c>
      <c r="F70" s="39" t="str">
        <f t="shared" si="19"/>
        <v>s</v>
      </c>
      <c r="G70" s="42">
        <f t="shared" si="35"/>
        <v>3</v>
      </c>
      <c r="H70" s="19" t="s">
        <v>26</v>
      </c>
      <c r="I70" s="3" t="s">
        <v>29</v>
      </c>
      <c r="J70" s="3" t="s">
        <v>995</v>
      </c>
      <c r="K70" s="3" t="str">
        <f t="shared" si="22"/>
        <v>雷</v>
      </c>
      <c r="L70" s="3">
        <f t="shared" si="20"/>
        <v>3</v>
      </c>
      <c r="M70" s="3">
        <f t="shared" si="23"/>
        <v>2</v>
      </c>
      <c r="N70" s="16">
        <v>5</v>
      </c>
      <c r="O70" s="16">
        <v>4</v>
      </c>
      <c r="P70" s="16">
        <v>25</v>
      </c>
      <c r="Q70" s="28">
        <v>0</v>
      </c>
      <c r="R70" s="28">
        <v>0</v>
      </c>
      <c r="S70" s="28">
        <v>0</v>
      </c>
      <c r="T70" s="28">
        <v>0</v>
      </c>
      <c r="U70" s="16">
        <v>77</v>
      </c>
      <c r="V70" s="28">
        <v>0</v>
      </c>
      <c r="W70" s="28">
        <v>0</v>
      </c>
      <c r="X70" s="29">
        <v>0</v>
      </c>
      <c r="Y70" s="20">
        <v>4.4999999999999998E-2</v>
      </c>
      <c r="Z70" s="29">
        <v>0</v>
      </c>
      <c r="AA70" s="29">
        <v>0</v>
      </c>
      <c r="AB70" s="28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9">
        <v>0</v>
      </c>
      <c r="AI70" s="29">
        <v>0</v>
      </c>
      <c r="AJ70" s="20">
        <v>0.11093333333333333</v>
      </c>
      <c r="AK70" s="29">
        <v>0</v>
      </c>
      <c r="AL70" s="20">
        <v>0.11093333333333333</v>
      </c>
      <c r="AM70" s="22">
        <f t="shared" si="24"/>
        <v>121.37333333333333</v>
      </c>
      <c r="AN70">
        <f t="shared" si="25"/>
        <v>5340</v>
      </c>
      <c r="AO70" t="str">
        <f t="shared" si="26"/>
        <v>,斑斓的稻草,耀眼的石头,五彩的蘑菇</v>
      </c>
      <c r="AP70" s="25" t="str">
        <f>IF(F70="c",getSring(AO70,4),VLOOKUP(K70&amp;F70,test4,2,FALSE))</f>
        <v>顶级雷之精华</v>
      </c>
      <c r="AQ70" s="25">
        <f t="shared" si="27"/>
        <v>30004</v>
      </c>
      <c r="AR70" s="25">
        <f t="shared" si="28"/>
        <v>25</v>
      </c>
      <c r="AS70" s="25" t="str">
        <f t="shared" si="36"/>
        <v>斑斓的稻草</v>
      </c>
      <c r="AT70" s="25">
        <f t="shared" si="29"/>
        <v>30026</v>
      </c>
      <c r="AU70" s="25">
        <f t="shared" si="30"/>
        <v>13</v>
      </c>
      <c r="AV70" s="25" t="str">
        <f t="shared" si="37"/>
        <v>耀眼的石头</v>
      </c>
      <c r="AW70" s="25">
        <f t="shared" si="31"/>
        <v>30034</v>
      </c>
      <c r="AX70" s="25">
        <f t="shared" si="32"/>
        <v>13</v>
      </c>
      <c r="AY70" s="25" t="str">
        <f t="shared" si="38"/>
        <v>五彩的蘑菇</v>
      </c>
      <c r="AZ70" s="25">
        <f t="shared" si="33"/>
        <v>30022</v>
      </c>
      <c r="BA70" s="25">
        <f t="shared" si="39"/>
        <v>13</v>
      </c>
    </row>
    <row r="71" spans="1:53" ht="14.25" x14ac:dyDescent="0.2">
      <c r="A71">
        <f t="shared" si="34"/>
        <v>10069</v>
      </c>
      <c r="B71" s="16">
        <v>69</v>
      </c>
      <c r="C71" s="16"/>
      <c r="D71" s="16" t="s">
        <v>352</v>
      </c>
      <c r="E71" s="16">
        <f t="shared" si="21"/>
        <v>3</v>
      </c>
      <c r="F71" s="39" t="str">
        <f t="shared" si="19"/>
        <v>s</v>
      </c>
      <c r="G71" s="42">
        <f t="shared" si="35"/>
        <v>3</v>
      </c>
      <c r="H71" s="19" t="s">
        <v>26</v>
      </c>
      <c r="I71" s="3" t="s">
        <v>29</v>
      </c>
      <c r="J71" s="3" t="s">
        <v>995</v>
      </c>
      <c r="K71" s="3" t="str">
        <f t="shared" si="22"/>
        <v>雷</v>
      </c>
      <c r="L71" s="3">
        <f t="shared" si="20"/>
        <v>3</v>
      </c>
      <c r="M71" s="3">
        <f t="shared" si="23"/>
        <v>2</v>
      </c>
      <c r="N71" s="16">
        <v>5</v>
      </c>
      <c r="O71" s="16">
        <v>5</v>
      </c>
      <c r="P71" s="16">
        <v>31</v>
      </c>
      <c r="Q71" s="28">
        <v>0</v>
      </c>
      <c r="R71" s="28">
        <v>0</v>
      </c>
      <c r="S71" s="28">
        <v>0</v>
      </c>
      <c r="T71" s="28">
        <v>0</v>
      </c>
      <c r="U71" s="16">
        <v>96</v>
      </c>
      <c r="V71" s="28">
        <v>0</v>
      </c>
      <c r="W71" s="28">
        <v>0</v>
      </c>
      <c r="X71" s="29">
        <v>0</v>
      </c>
      <c r="Y71" s="20">
        <v>5.7500000000000002E-2</v>
      </c>
      <c r="Z71" s="29">
        <v>0</v>
      </c>
      <c r="AA71" s="20">
        <v>0.17399999999999999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0">
        <v>0.13919999999999999</v>
      </c>
      <c r="AI71" s="29">
        <v>0</v>
      </c>
      <c r="AJ71" s="29">
        <v>0</v>
      </c>
      <c r="AK71" s="29">
        <v>0</v>
      </c>
      <c r="AL71" s="20">
        <v>0.13919999999999999</v>
      </c>
      <c r="AM71" s="22">
        <f t="shared" si="24"/>
        <v>186.64666666666668</v>
      </c>
      <c r="AN71">
        <f t="shared" si="25"/>
        <v>8100</v>
      </c>
      <c r="AO71" t="str">
        <f t="shared" si="26"/>
        <v>,斑斓的稻草,耀眼的石头,紫水晶</v>
      </c>
      <c r="AP71" s="25" t="str">
        <f>IF(F71="c",getSring(AO71,4),VLOOKUP(K71&amp;F71,test4,2,FALSE))</f>
        <v>顶级雷之精华</v>
      </c>
      <c r="AQ71" s="25">
        <f t="shared" si="27"/>
        <v>30004</v>
      </c>
      <c r="AR71" s="25">
        <f t="shared" si="28"/>
        <v>39</v>
      </c>
      <c r="AS71" s="25" t="str">
        <f t="shared" si="36"/>
        <v>斑斓的稻草</v>
      </c>
      <c r="AT71" s="25">
        <f t="shared" si="29"/>
        <v>30026</v>
      </c>
      <c r="AU71" s="25">
        <f t="shared" si="30"/>
        <v>19</v>
      </c>
      <c r="AV71" s="25" t="str">
        <f t="shared" si="37"/>
        <v>耀眼的石头</v>
      </c>
      <c r="AW71" s="25">
        <f t="shared" si="31"/>
        <v>30034</v>
      </c>
      <c r="AX71" s="25">
        <f t="shared" si="32"/>
        <v>19</v>
      </c>
      <c r="AY71" s="25" t="str">
        <f t="shared" si="38"/>
        <v>紫水晶</v>
      </c>
      <c r="AZ71" s="25">
        <f t="shared" si="33"/>
        <v>30030</v>
      </c>
      <c r="BA71" s="25">
        <f t="shared" si="39"/>
        <v>19</v>
      </c>
    </row>
    <row r="72" spans="1:53" ht="14.25" x14ac:dyDescent="0.2">
      <c r="A72">
        <f t="shared" si="34"/>
        <v>10070</v>
      </c>
      <c r="B72" s="16">
        <v>70</v>
      </c>
      <c r="C72" s="16"/>
      <c r="D72" s="16" t="s">
        <v>350</v>
      </c>
      <c r="E72" s="16">
        <f t="shared" si="21"/>
        <v>3</v>
      </c>
      <c r="F72" s="39" t="str">
        <f t="shared" si="19"/>
        <v>s</v>
      </c>
      <c r="G72" s="42">
        <f t="shared" si="35"/>
        <v>3</v>
      </c>
      <c r="H72" s="19" t="s">
        <v>26</v>
      </c>
      <c r="I72" s="3" t="s">
        <v>29</v>
      </c>
      <c r="J72" s="3" t="s">
        <v>995</v>
      </c>
      <c r="K72" s="3" t="str">
        <f t="shared" si="22"/>
        <v>雷</v>
      </c>
      <c r="L72" s="3">
        <f t="shared" si="20"/>
        <v>3</v>
      </c>
      <c r="M72" s="3">
        <f t="shared" si="23"/>
        <v>2</v>
      </c>
      <c r="N72" s="16">
        <v>5</v>
      </c>
      <c r="O72" s="16">
        <v>6</v>
      </c>
      <c r="P72" s="16">
        <v>37</v>
      </c>
      <c r="Q72" s="28">
        <v>0</v>
      </c>
      <c r="R72" s="28">
        <v>0</v>
      </c>
      <c r="S72" s="28">
        <v>0</v>
      </c>
      <c r="T72" s="28">
        <v>0</v>
      </c>
      <c r="U72" s="16">
        <v>115</v>
      </c>
      <c r="V72" s="16">
        <v>27</v>
      </c>
      <c r="W72" s="28">
        <v>0</v>
      </c>
      <c r="X72" s="29">
        <v>0</v>
      </c>
      <c r="Y72" s="29">
        <v>0</v>
      </c>
      <c r="Z72" s="29">
        <v>0</v>
      </c>
      <c r="AA72" s="20">
        <v>0.20800000000000002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0">
        <v>0.16640000000000002</v>
      </c>
      <c r="AI72" s="29">
        <v>0</v>
      </c>
      <c r="AJ72" s="29">
        <v>0</v>
      </c>
      <c r="AK72" s="29">
        <v>0</v>
      </c>
      <c r="AL72" s="20">
        <v>0.16640000000000002</v>
      </c>
      <c r="AM72" s="22">
        <f t="shared" si="24"/>
        <v>227.49333333333334</v>
      </c>
      <c r="AN72">
        <f t="shared" si="25"/>
        <v>9960</v>
      </c>
      <c r="AO72" t="str">
        <f t="shared" si="26"/>
        <v>,夏娃的坚果,斑斓的稻草,耀眼的石头</v>
      </c>
      <c r="AP72" s="25" t="str">
        <f>IF(F72="c",getSring(AO72,4),VLOOKUP(K72&amp;F72,test4,2,FALSE))</f>
        <v>顶级雷之精华</v>
      </c>
      <c r="AQ72" s="25">
        <f t="shared" si="27"/>
        <v>30004</v>
      </c>
      <c r="AR72" s="25">
        <f t="shared" si="28"/>
        <v>47</v>
      </c>
      <c r="AS72" s="25" t="str">
        <f t="shared" si="36"/>
        <v>夏娃的坚果</v>
      </c>
      <c r="AT72" s="25">
        <f t="shared" si="29"/>
        <v>30042</v>
      </c>
      <c r="AU72" s="25">
        <f t="shared" si="30"/>
        <v>24</v>
      </c>
      <c r="AV72" s="25" t="str">
        <f t="shared" si="37"/>
        <v>斑斓的稻草</v>
      </c>
      <c r="AW72" s="25">
        <f t="shared" si="31"/>
        <v>30026</v>
      </c>
      <c r="AX72" s="25">
        <f t="shared" si="32"/>
        <v>24</v>
      </c>
      <c r="AY72" s="25" t="str">
        <f t="shared" si="38"/>
        <v>耀眼的石头</v>
      </c>
      <c r="AZ72" s="25">
        <f t="shared" si="33"/>
        <v>30034</v>
      </c>
      <c r="BA72" s="25">
        <f t="shared" si="39"/>
        <v>24</v>
      </c>
    </row>
    <row r="73" spans="1:53" ht="14.25" x14ac:dyDescent="0.2">
      <c r="A73">
        <f t="shared" si="34"/>
        <v>10071</v>
      </c>
      <c r="B73" s="16">
        <v>71</v>
      </c>
      <c r="C73" s="16"/>
      <c r="D73" s="16" t="s">
        <v>353</v>
      </c>
      <c r="E73" s="16">
        <f t="shared" si="21"/>
        <v>4</v>
      </c>
      <c r="F73" s="39" t="str">
        <f t="shared" si="19"/>
        <v>s</v>
      </c>
      <c r="G73" s="42">
        <f t="shared" si="35"/>
        <v>3</v>
      </c>
      <c r="H73" s="19" t="s">
        <v>26</v>
      </c>
      <c r="I73" s="3" t="s">
        <v>29</v>
      </c>
      <c r="J73" s="3" t="s">
        <v>995</v>
      </c>
      <c r="K73" s="3" t="str">
        <f t="shared" si="22"/>
        <v>雷</v>
      </c>
      <c r="L73" s="3">
        <f t="shared" si="20"/>
        <v>3</v>
      </c>
      <c r="M73" s="3">
        <f t="shared" si="23"/>
        <v>2</v>
      </c>
      <c r="N73" s="16">
        <v>5</v>
      </c>
      <c r="O73" s="16">
        <v>7</v>
      </c>
      <c r="P73" s="16">
        <v>44</v>
      </c>
      <c r="Q73" s="28">
        <v>0</v>
      </c>
      <c r="R73" s="28">
        <v>0</v>
      </c>
      <c r="S73" s="28">
        <v>0</v>
      </c>
      <c r="T73" s="28">
        <v>0</v>
      </c>
      <c r="U73" s="16">
        <v>134</v>
      </c>
      <c r="V73" s="16">
        <v>32</v>
      </c>
      <c r="W73" s="28">
        <v>0</v>
      </c>
      <c r="X73" s="20">
        <v>0.125</v>
      </c>
      <c r="Y73" s="29">
        <v>0</v>
      </c>
      <c r="Z73" s="29">
        <v>0</v>
      </c>
      <c r="AA73" s="20">
        <v>0.24266666666666667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0">
        <v>0.19413333333333335</v>
      </c>
      <c r="AI73" s="29">
        <v>0</v>
      </c>
      <c r="AJ73" s="29">
        <v>0</v>
      </c>
      <c r="AK73" s="20">
        <v>0.19413333333333335</v>
      </c>
      <c r="AL73" s="29">
        <v>0</v>
      </c>
      <c r="AM73" s="22">
        <f t="shared" si="24"/>
        <v>291.18666666666667</v>
      </c>
      <c r="AN73">
        <f t="shared" si="25"/>
        <v>12720</v>
      </c>
      <c r="AO73" t="str">
        <f t="shared" si="26"/>
        <v>,紫水晶,斑斓的稻草,剧毒牙</v>
      </c>
      <c r="AP73" s="25" t="str">
        <f>IF(F73="c",getSring(AO73,4),VLOOKUP(K73&amp;F73,test4,2,FALSE))</f>
        <v>顶级雷之精华</v>
      </c>
      <c r="AQ73" s="25">
        <f t="shared" si="27"/>
        <v>30004</v>
      </c>
      <c r="AR73" s="25">
        <f t="shared" si="28"/>
        <v>61</v>
      </c>
      <c r="AS73" s="25" t="str">
        <f t="shared" si="36"/>
        <v>紫水晶</v>
      </c>
      <c r="AT73" s="25">
        <f t="shared" si="29"/>
        <v>30030</v>
      </c>
      <c r="AU73" s="25">
        <f t="shared" si="30"/>
        <v>30</v>
      </c>
      <c r="AV73" s="25" t="str">
        <f t="shared" si="37"/>
        <v>斑斓的稻草</v>
      </c>
      <c r="AW73" s="25">
        <f t="shared" si="31"/>
        <v>30026</v>
      </c>
      <c r="AX73" s="25">
        <f t="shared" si="32"/>
        <v>30</v>
      </c>
      <c r="AY73" s="25" t="str">
        <f t="shared" si="38"/>
        <v>剧毒牙</v>
      </c>
      <c r="AZ73" s="25">
        <f t="shared" si="33"/>
        <v>30038</v>
      </c>
      <c r="BA73" s="25">
        <f t="shared" si="39"/>
        <v>30</v>
      </c>
    </row>
    <row r="74" spans="1:53" ht="14.25" x14ac:dyDescent="0.2">
      <c r="A74">
        <f t="shared" si="34"/>
        <v>10072</v>
      </c>
      <c r="B74" s="16">
        <v>72</v>
      </c>
      <c r="C74" s="16"/>
      <c r="D74" s="16" t="s">
        <v>354</v>
      </c>
      <c r="E74" s="16">
        <f t="shared" si="21"/>
        <v>4</v>
      </c>
      <c r="F74" s="39" t="str">
        <f t="shared" si="19"/>
        <v>s</v>
      </c>
      <c r="G74" s="42">
        <f t="shared" si="35"/>
        <v>3</v>
      </c>
      <c r="H74" s="19" t="s">
        <v>26</v>
      </c>
      <c r="I74" s="3" t="s">
        <v>29</v>
      </c>
      <c r="J74" s="3" t="s">
        <v>995</v>
      </c>
      <c r="K74" s="3" t="str">
        <f t="shared" si="22"/>
        <v>雷</v>
      </c>
      <c r="L74" s="3">
        <f t="shared" si="20"/>
        <v>3</v>
      </c>
      <c r="M74" s="3">
        <f t="shared" si="23"/>
        <v>2</v>
      </c>
      <c r="N74" s="16">
        <v>5</v>
      </c>
      <c r="O74" s="16">
        <v>8</v>
      </c>
      <c r="P74" s="16">
        <v>50</v>
      </c>
      <c r="Q74" s="28">
        <v>0</v>
      </c>
      <c r="R74" s="28">
        <v>0</v>
      </c>
      <c r="S74" s="28">
        <v>0</v>
      </c>
      <c r="T74" s="28">
        <v>0</v>
      </c>
      <c r="U74" s="16">
        <v>154</v>
      </c>
      <c r="V74" s="28">
        <v>0</v>
      </c>
      <c r="W74" s="28">
        <v>0</v>
      </c>
      <c r="X74" s="29">
        <v>0</v>
      </c>
      <c r="Y74" s="29">
        <v>0</v>
      </c>
      <c r="Z74" s="29">
        <v>0</v>
      </c>
      <c r="AA74" s="20">
        <v>0.27733333333333332</v>
      </c>
      <c r="AB74" s="28">
        <v>0</v>
      </c>
      <c r="AC74" s="28">
        <v>0</v>
      </c>
      <c r="AD74" s="16">
        <v>33</v>
      </c>
      <c r="AE74" s="28">
        <v>0</v>
      </c>
      <c r="AF74" s="28">
        <v>0</v>
      </c>
      <c r="AG74" s="28">
        <v>0</v>
      </c>
      <c r="AH74" s="20">
        <v>0.22186666666666666</v>
      </c>
      <c r="AI74" s="20">
        <v>0.22186666666666666</v>
      </c>
      <c r="AJ74" s="29">
        <v>0</v>
      </c>
      <c r="AK74" s="20">
        <v>0.22186666666666666</v>
      </c>
      <c r="AL74" s="29">
        <v>0</v>
      </c>
      <c r="AM74" s="22">
        <f t="shared" si="24"/>
        <v>348.37045045045045</v>
      </c>
      <c r="AN74">
        <f t="shared" si="25"/>
        <v>15240</v>
      </c>
      <c r="AO74" t="str">
        <f t="shared" si="26"/>
        <v>,斑斓的稻草,紫水晶,耀眼的石头</v>
      </c>
      <c r="AP74" s="25" t="str">
        <f>IF(F74="c",getSring(AO74,4),VLOOKUP(K74&amp;F74,test4,2,FALSE))</f>
        <v>顶级雷之精华</v>
      </c>
      <c r="AQ74" s="25">
        <f t="shared" si="27"/>
        <v>30004</v>
      </c>
      <c r="AR74" s="25">
        <f t="shared" si="28"/>
        <v>73</v>
      </c>
      <c r="AS74" s="25" t="str">
        <f t="shared" si="36"/>
        <v>斑斓的稻草</v>
      </c>
      <c r="AT74" s="25">
        <f t="shared" si="29"/>
        <v>30026</v>
      </c>
      <c r="AU74" s="25">
        <f t="shared" si="30"/>
        <v>36</v>
      </c>
      <c r="AV74" s="25" t="str">
        <f t="shared" si="37"/>
        <v>紫水晶</v>
      </c>
      <c r="AW74" s="25">
        <f t="shared" si="31"/>
        <v>30030</v>
      </c>
      <c r="AX74" s="25">
        <f t="shared" si="32"/>
        <v>36</v>
      </c>
      <c r="AY74" s="25" t="str">
        <f t="shared" si="38"/>
        <v>耀眼的石头</v>
      </c>
      <c r="AZ74" s="25">
        <f t="shared" si="33"/>
        <v>30034</v>
      </c>
      <c r="BA74" s="25">
        <f t="shared" si="39"/>
        <v>36</v>
      </c>
    </row>
    <row r="75" spans="1:53" ht="14.25" x14ac:dyDescent="0.2">
      <c r="A75">
        <f t="shared" si="34"/>
        <v>10073</v>
      </c>
      <c r="B75" s="16">
        <v>73</v>
      </c>
      <c r="C75" s="16"/>
      <c r="D75" s="16" t="s">
        <v>355</v>
      </c>
      <c r="E75" s="16">
        <f t="shared" si="21"/>
        <v>1</v>
      </c>
      <c r="F75" s="39" t="str">
        <f t="shared" si="19"/>
        <v>a</v>
      </c>
      <c r="G75" s="42">
        <f t="shared" si="35"/>
        <v>3</v>
      </c>
      <c r="H75" s="19" t="s">
        <v>26</v>
      </c>
      <c r="I75" s="3" t="s">
        <v>29</v>
      </c>
      <c r="J75" s="3" t="s">
        <v>995</v>
      </c>
      <c r="K75" s="3" t="str">
        <f t="shared" si="22"/>
        <v>雷</v>
      </c>
      <c r="L75" s="3">
        <f t="shared" si="20"/>
        <v>3</v>
      </c>
      <c r="M75" s="3">
        <f t="shared" si="23"/>
        <v>2</v>
      </c>
      <c r="N75" s="16">
        <v>5</v>
      </c>
      <c r="O75" s="16">
        <v>1</v>
      </c>
      <c r="P75" s="16">
        <v>6</v>
      </c>
      <c r="Q75" s="28">
        <v>0</v>
      </c>
      <c r="R75" s="28">
        <v>0</v>
      </c>
      <c r="S75" s="28">
        <v>0</v>
      </c>
      <c r="T75" s="28">
        <v>0</v>
      </c>
      <c r="U75" s="28">
        <v>0</v>
      </c>
      <c r="V75" s="28">
        <v>0</v>
      </c>
      <c r="W75" s="28">
        <v>0</v>
      </c>
      <c r="X75" s="29">
        <v>0</v>
      </c>
      <c r="Y75" s="29">
        <v>0</v>
      </c>
      <c r="Z75" s="29">
        <v>0</v>
      </c>
      <c r="AA75" s="20">
        <v>0.08</v>
      </c>
      <c r="AB75" s="28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9">
        <v>0</v>
      </c>
      <c r="AI75" s="29">
        <v>0</v>
      </c>
      <c r="AJ75" s="20">
        <v>6.4000000000000001E-2</v>
      </c>
      <c r="AK75" s="29">
        <v>0</v>
      </c>
      <c r="AL75" s="29">
        <v>0</v>
      </c>
      <c r="AM75" s="22">
        <f t="shared" si="24"/>
        <v>32.800000000000004</v>
      </c>
      <c r="AN75">
        <f t="shared" si="25"/>
        <v>1470</v>
      </c>
      <c r="AO75" t="str">
        <f t="shared" si="26"/>
        <v>,发光的石头,灰色的稻草,带血的牙</v>
      </c>
      <c r="AP75" s="25" t="str">
        <f>IF(F75="c",getSring(AO75,4),VLOOKUP(K75&amp;F75,test4,2,FALSE))</f>
        <v>上级雷之精华</v>
      </c>
      <c r="AQ75" s="25">
        <f t="shared" si="27"/>
        <v>30005</v>
      </c>
      <c r="AR75" s="25">
        <f t="shared" si="28"/>
        <v>7</v>
      </c>
      <c r="AS75" s="25" t="str">
        <f t="shared" si="36"/>
        <v>发光的石头</v>
      </c>
      <c r="AT75" s="25">
        <f t="shared" si="29"/>
        <v>30033</v>
      </c>
      <c r="AU75" s="25">
        <f t="shared" si="30"/>
        <v>7</v>
      </c>
      <c r="AV75" s="25" t="str">
        <f t="shared" si="37"/>
        <v>灰色的稻草</v>
      </c>
      <c r="AW75" s="25">
        <f t="shared" si="31"/>
        <v>30025</v>
      </c>
      <c r="AX75" s="25">
        <f t="shared" si="32"/>
        <v>7</v>
      </c>
      <c r="AY75" s="25" t="str">
        <f t="shared" si="38"/>
        <v>带血的牙</v>
      </c>
      <c r="AZ75" s="25">
        <f t="shared" si="33"/>
        <v>30037</v>
      </c>
      <c r="BA75" s="25">
        <f t="shared" si="39"/>
        <v>7</v>
      </c>
    </row>
    <row r="76" spans="1:53" ht="14.25" x14ac:dyDescent="0.2">
      <c r="A76">
        <f t="shared" si="34"/>
        <v>10074</v>
      </c>
      <c r="B76" s="16">
        <v>74</v>
      </c>
      <c r="C76" s="16"/>
      <c r="D76" s="16" t="s">
        <v>234</v>
      </c>
      <c r="E76" s="16">
        <f t="shared" si="21"/>
        <v>1</v>
      </c>
      <c r="F76" s="39" t="str">
        <f t="shared" si="19"/>
        <v>a</v>
      </c>
      <c r="G76" s="42">
        <f t="shared" si="35"/>
        <v>3</v>
      </c>
      <c r="H76" s="19" t="s">
        <v>26</v>
      </c>
      <c r="I76" s="3" t="s">
        <v>29</v>
      </c>
      <c r="J76" s="3" t="s">
        <v>995</v>
      </c>
      <c r="K76" s="3" t="str">
        <f t="shared" si="22"/>
        <v>雷</v>
      </c>
      <c r="L76" s="3">
        <f t="shared" si="20"/>
        <v>3</v>
      </c>
      <c r="M76" s="3">
        <f t="shared" si="23"/>
        <v>2</v>
      </c>
      <c r="N76" s="16">
        <v>5</v>
      </c>
      <c r="O76" s="16">
        <v>2</v>
      </c>
      <c r="P76" s="16">
        <v>11</v>
      </c>
      <c r="Q76" s="28">
        <v>0</v>
      </c>
      <c r="R76" s="28">
        <v>0</v>
      </c>
      <c r="S76" s="28">
        <v>0</v>
      </c>
      <c r="T76" s="28">
        <v>0</v>
      </c>
      <c r="U76" s="28">
        <v>0</v>
      </c>
      <c r="V76" s="28">
        <v>0</v>
      </c>
      <c r="W76" s="28">
        <v>0</v>
      </c>
      <c r="X76" s="29">
        <v>0</v>
      </c>
      <c r="Y76" s="29">
        <v>0</v>
      </c>
      <c r="Z76" s="29">
        <v>0</v>
      </c>
      <c r="AA76" s="20">
        <v>0.08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9">
        <v>0</v>
      </c>
      <c r="AI76" s="29">
        <v>0</v>
      </c>
      <c r="AJ76" s="20">
        <v>6.4000000000000001E-2</v>
      </c>
      <c r="AK76" s="29">
        <v>0</v>
      </c>
      <c r="AL76" s="29">
        <v>0</v>
      </c>
      <c r="AM76" s="22">
        <f t="shared" si="24"/>
        <v>36.13333333333334</v>
      </c>
      <c r="AN76">
        <f t="shared" si="25"/>
        <v>1680</v>
      </c>
      <c r="AO76" t="str">
        <f t="shared" si="26"/>
        <v>,灰色的稻草,发光的石头,带血的牙</v>
      </c>
      <c r="AP76" s="25" t="str">
        <f>IF(F76="c",getSring(AO76,4),VLOOKUP(K76&amp;F76,test4,2,FALSE))</f>
        <v>上级雷之精华</v>
      </c>
      <c r="AQ76" s="25">
        <f t="shared" si="27"/>
        <v>30005</v>
      </c>
      <c r="AR76" s="25">
        <f t="shared" si="28"/>
        <v>8</v>
      </c>
      <c r="AS76" s="25" t="str">
        <f t="shared" si="36"/>
        <v>灰色的稻草</v>
      </c>
      <c r="AT76" s="25">
        <f t="shared" si="29"/>
        <v>30025</v>
      </c>
      <c r="AU76" s="25">
        <f t="shared" si="30"/>
        <v>8</v>
      </c>
      <c r="AV76" s="25" t="str">
        <f t="shared" si="37"/>
        <v>发光的石头</v>
      </c>
      <c r="AW76" s="25">
        <f t="shared" si="31"/>
        <v>30033</v>
      </c>
      <c r="AX76" s="25">
        <f t="shared" si="32"/>
        <v>8</v>
      </c>
      <c r="AY76" s="25" t="str">
        <f t="shared" si="38"/>
        <v>带血的牙</v>
      </c>
      <c r="AZ76" s="25">
        <f t="shared" si="33"/>
        <v>30037</v>
      </c>
      <c r="BA76" s="25">
        <f t="shared" si="39"/>
        <v>8</v>
      </c>
    </row>
    <row r="77" spans="1:53" ht="14.25" x14ac:dyDescent="0.2">
      <c r="A77">
        <f t="shared" si="34"/>
        <v>10075</v>
      </c>
      <c r="B77" s="16">
        <v>75</v>
      </c>
      <c r="C77" s="16"/>
      <c r="D77" s="16" t="s">
        <v>356</v>
      </c>
      <c r="E77" s="16">
        <f t="shared" si="21"/>
        <v>2</v>
      </c>
      <c r="F77" s="39" t="str">
        <f t="shared" si="19"/>
        <v>a</v>
      </c>
      <c r="G77" s="42">
        <f t="shared" si="35"/>
        <v>3</v>
      </c>
      <c r="H77" s="19" t="s">
        <v>26</v>
      </c>
      <c r="I77" s="3" t="s">
        <v>29</v>
      </c>
      <c r="J77" s="3" t="s">
        <v>995</v>
      </c>
      <c r="K77" s="3" t="str">
        <f t="shared" si="22"/>
        <v>雷</v>
      </c>
      <c r="L77" s="3">
        <f t="shared" si="20"/>
        <v>3</v>
      </c>
      <c r="M77" s="3">
        <f t="shared" si="23"/>
        <v>2</v>
      </c>
      <c r="N77" s="16">
        <v>5</v>
      </c>
      <c r="O77" s="16">
        <v>3</v>
      </c>
      <c r="P77" s="16">
        <v>17</v>
      </c>
      <c r="Q77" s="28">
        <v>0</v>
      </c>
      <c r="R77" s="28">
        <v>0</v>
      </c>
      <c r="S77" s="16">
        <v>4</v>
      </c>
      <c r="T77" s="28">
        <v>0</v>
      </c>
      <c r="U77" s="16">
        <v>43</v>
      </c>
      <c r="V77" s="28">
        <v>0</v>
      </c>
      <c r="W77" s="28">
        <v>0</v>
      </c>
      <c r="X77" s="29">
        <v>0</v>
      </c>
      <c r="Y77" s="29">
        <v>0</v>
      </c>
      <c r="Z77" s="29">
        <v>0</v>
      </c>
      <c r="AA77" s="29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9">
        <v>0</v>
      </c>
      <c r="AI77" s="29">
        <v>0</v>
      </c>
      <c r="AJ77" s="29">
        <v>0</v>
      </c>
      <c r="AK77" s="29">
        <v>0</v>
      </c>
      <c r="AL77" s="29">
        <v>0</v>
      </c>
      <c r="AM77" s="22">
        <f t="shared" si="24"/>
        <v>42.666666666666664</v>
      </c>
      <c r="AN77">
        <f t="shared" si="25"/>
        <v>1890</v>
      </c>
      <c r="AO77" t="str">
        <f t="shared" si="26"/>
        <v>,诱人的蘑菇,发光的石头,黄水晶</v>
      </c>
      <c r="AP77" s="25" t="str">
        <f>IF(F77="c",getSring(AO77,4),VLOOKUP(K77&amp;F77,test4,2,FALSE))</f>
        <v>上级雷之精华</v>
      </c>
      <c r="AQ77" s="25">
        <f t="shared" si="27"/>
        <v>30005</v>
      </c>
      <c r="AR77" s="25">
        <f t="shared" si="28"/>
        <v>9</v>
      </c>
      <c r="AS77" s="25" t="str">
        <f t="shared" si="36"/>
        <v>诱人的蘑菇</v>
      </c>
      <c r="AT77" s="25">
        <f t="shared" si="29"/>
        <v>30021</v>
      </c>
      <c r="AU77" s="25">
        <f t="shared" si="30"/>
        <v>9</v>
      </c>
      <c r="AV77" s="25" t="str">
        <f t="shared" si="37"/>
        <v>发光的石头</v>
      </c>
      <c r="AW77" s="25">
        <f t="shared" si="31"/>
        <v>30033</v>
      </c>
      <c r="AX77" s="25">
        <f t="shared" si="32"/>
        <v>9</v>
      </c>
      <c r="AY77" s="25" t="str">
        <f t="shared" si="38"/>
        <v>黄水晶</v>
      </c>
      <c r="AZ77" s="25">
        <f t="shared" si="33"/>
        <v>30029</v>
      </c>
      <c r="BA77" s="25">
        <f t="shared" si="39"/>
        <v>9</v>
      </c>
    </row>
    <row r="78" spans="1:53" ht="14.25" x14ac:dyDescent="0.2">
      <c r="A78">
        <f t="shared" si="34"/>
        <v>10076</v>
      </c>
      <c r="B78" s="16">
        <v>76</v>
      </c>
      <c r="C78" s="16"/>
      <c r="D78" s="16" t="s">
        <v>357</v>
      </c>
      <c r="E78" s="16">
        <f t="shared" si="21"/>
        <v>2</v>
      </c>
      <c r="F78" s="39" t="str">
        <f t="shared" si="19"/>
        <v>a</v>
      </c>
      <c r="G78" s="42">
        <f t="shared" si="35"/>
        <v>3</v>
      </c>
      <c r="H78" s="19" t="s">
        <v>26</v>
      </c>
      <c r="I78" s="3" t="s">
        <v>29</v>
      </c>
      <c r="J78" s="3" t="s">
        <v>995</v>
      </c>
      <c r="K78" s="3" t="str">
        <f t="shared" si="22"/>
        <v>雷</v>
      </c>
      <c r="L78" s="3">
        <f t="shared" si="20"/>
        <v>3</v>
      </c>
      <c r="M78" s="3">
        <f t="shared" si="23"/>
        <v>2</v>
      </c>
      <c r="N78" s="16">
        <v>5</v>
      </c>
      <c r="O78" s="16">
        <v>4</v>
      </c>
      <c r="P78" s="16">
        <v>22</v>
      </c>
      <c r="Q78" s="28">
        <v>0</v>
      </c>
      <c r="R78" s="28">
        <v>0</v>
      </c>
      <c r="S78" s="28">
        <v>0</v>
      </c>
      <c r="T78" s="28">
        <v>0</v>
      </c>
      <c r="U78" s="16">
        <v>58</v>
      </c>
      <c r="V78" s="28">
        <v>0</v>
      </c>
      <c r="W78" s="28">
        <v>0</v>
      </c>
      <c r="X78" s="29">
        <v>0</v>
      </c>
      <c r="Y78" s="20">
        <v>3.5000000000000003E-2</v>
      </c>
      <c r="Z78" s="29">
        <v>0</v>
      </c>
      <c r="AA78" s="20">
        <v>0.10733333333333332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2">
        <f t="shared" si="24"/>
        <v>81.8</v>
      </c>
      <c r="AN78">
        <f t="shared" si="25"/>
        <v>3570</v>
      </c>
      <c r="AO78" t="str">
        <f t="shared" si="26"/>
        <v>,带血的牙,黄水晶,灰色的稻草</v>
      </c>
      <c r="AP78" s="25" t="str">
        <f>IF(F78="c",getSring(AO78,4),VLOOKUP(K78&amp;F78,test4,2,FALSE))</f>
        <v>上级雷之精华</v>
      </c>
      <c r="AQ78" s="25">
        <f t="shared" si="27"/>
        <v>30005</v>
      </c>
      <c r="AR78" s="25">
        <f t="shared" si="28"/>
        <v>17</v>
      </c>
      <c r="AS78" s="25" t="str">
        <f t="shared" si="36"/>
        <v>带血的牙</v>
      </c>
      <c r="AT78" s="25">
        <f t="shared" si="29"/>
        <v>30037</v>
      </c>
      <c r="AU78" s="25">
        <f t="shared" si="30"/>
        <v>17</v>
      </c>
      <c r="AV78" s="25" t="str">
        <f t="shared" si="37"/>
        <v>黄水晶</v>
      </c>
      <c r="AW78" s="25">
        <f t="shared" si="31"/>
        <v>30029</v>
      </c>
      <c r="AX78" s="25">
        <f t="shared" si="32"/>
        <v>17</v>
      </c>
      <c r="AY78" s="25" t="str">
        <f t="shared" si="38"/>
        <v>灰色的稻草</v>
      </c>
      <c r="AZ78" s="25">
        <f t="shared" si="33"/>
        <v>30025</v>
      </c>
      <c r="BA78" s="25">
        <f t="shared" si="39"/>
        <v>17</v>
      </c>
    </row>
    <row r="79" spans="1:53" ht="14.25" x14ac:dyDescent="0.2">
      <c r="A79">
        <f t="shared" si="34"/>
        <v>10077</v>
      </c>
      <c r="B79" s="16">
        <v>77</v>
      </c>
      <c r="C79" s="16"/>
      <c r="D79" s="16" t="s">
        <v>358</v>
      </c>
      <c r="E79" s="16">
        <f t="shared" si="21"/>
        <v>3</v>
      </c>
      <c r="F79" s="39" t="str">
        <f t="shared" si="19"/>
        <v>a</v>
      </c>
      <c r="G79" s="42">
        <f t="shared" si="35"/>
        <v>3</v>
      </c>
      <c r="H79" s="19" t="s">
        <v>26</v>
      </c>
      <c r="I79" s="3" t="s">
        <v>29</v>
      </c>
      <c r="J79" s="3" t="s">
        <v>995</v>
      </c>
      <c r="K79" s="3" t="str">
        <f t="shared" si="22"/>
        <v>雷</v>
      </c>
      <c r="L79" s="3">
        <f t="shared" si="20"/>
        <v>3</v>
      </c>
      <c r="M79" s="3">
        <f t="shared" si="23"/>
        <v>2</v>
      </c>
      <c r="N79" s="16">
        <v>5</v>
      </c>
      <c r="O79" s="16">
        <v>5</v>
      </c>
      <c r="P79" s="16">
        <v>28</v>
      </c>
      <c r="Q79" s="28">
        <v>0</v>
      </c>
      <c r="R79" s="28">
        <v>0</v>
      </c>
      <c r="S79" s="28">
        <v>0</v>
      </c>
      <c r="T79" s="28">
        <v>0</v>
      </c>
      <c r="U79" s="16">
        <v>72</v>
      </c>
      <c r="V79" s="28">
        <v>0</v>
      </c>
      <c r="W79" s="28">
        <v>0</v>
      </c>
      <c r="X79" s="29">
        <v>0</v>
      </c>
      <c r="Y79" s="29">
        <v>0</v>
      </c>
      <c r="Z79" s="29">
        <v>0</v>
      </c>
      <c r="AA79" s="20">
        <v>0.13266666666666668</v>
      </c>
      <c r="AB79" s="28">
        <v>0</v>
      </c>
      <c r="AC79" s="28">
        <v>0</v>
      </c>
      <c r="AD79" s="28">
        <v>0</v>
      </c>
      <c r="AE79" s="28">
        <v>0</v>
      </c>
      <c r="AF79" s="28">
        <v>0</v>
      </c>
      <c r="AG79" s="28">
        <v>0</v>
      </c>
      <c r="AH79" s="29">
        <v>0</v>
      </c>
      <c r="AI79" s="29">
        <v>0</v>
      </c>
      <c r="AJ79" s="20">
        <v>0.10613333333333336</v>
      </c>
      <c r="AK79" s="29">
        <v>0</v>
      </c>
      <c r="AL79" s="29">
        <v>0</v>
      </c>
      <c r="AM79" s="22">
        <f t="shared" si="24"/>
        <v>114.42666666666668</v>
      </c>
      <c r="AN79">
        <f t="shared" si="25"/>
        <v>5040</v>
      </c>
      <c r="AO79" t="str">
        <f t="shared" si="26"/>
        <v>,带血的牙,诱人的蘑菇,灰色的稻草</v>
      </c>
      <c r="AP79" s="25" t="str">
        <f>IF(F79="c",getSring(AO79,4),VLOOKUP(K79&amp;F79,test4,2,FALSE))</f>
        <v>上级雷之精华</v>
      </c>
      <c r="AQ79" s="25">
        <f t="shared" si="27"/>
        <v>30005</v>
      </c>
      <c r="AR79" s="25">
        <f t="shared" si="28"/>
        <v>24</v>
      </c>
      <c r="AS79" s="25" t="str">
        <f t="shared" si="36"/>
        <v>带血的牙</v>
      </c>
      <c r="AT79" s="25">
        <f t="shared" si="29"/>
        <v>30037</v>
      </c>
      <c r="AU79" s="25">
        <f t="shared" si="30"/>
        <v>24</v>
      </c>
      <c r="AV79" s="25" t="str">
        <f t="shared" si="37"/>
        <v>诱人的蘑菇</v>
      </c>
      <c r="AW79" s="25">
        <f t="shared" si="31"/>
        <v>30021</v>
      </c>
      <c r="AX79" s="25">
        <f t="shared" si="32"/>
        <v>24</v>
      </c>
      <c r="AY79" s="25" t="str">
        <f t="shared" si="38"/>
        <v>灰色的稻草</v>
      </c>
      <c r="AZ79" s="25">
        <f t="shared" si="33"/>
        <v>30025</v>
      </c>
      <c r="BA79" s="25">
        <f t="shared" si="39"/>
        <v>24</v>
      </c>
    </row>
    <row r="80" spans="1:53" ht="14.25" x14ac:dyDescent="0.2">
      <c r="A80">
        <f t="shared" si="34"/>
        <v>10078</v>
      </c>
      <c r="B80" s="16">
        <v>78</v>
      </c>
      <c r="C80" s="16"/>
      <c r="D80" s="16" t="s">
        <v>359</v>
      </c>
      <c r="E80" s="16">
        <f t="shared" si="21"/>
        <v>3</v>
      </c>
      <c r="F80" s="39" t="str">
        <f t="shared" si="19"/>
        <v>a</v>
      </c>
      <c r="G80" s="42">
        <f t="shared" si="35"/>
        <v>3</v>
      </c>
      <c r="H80" s="19" t="s">
        <v>26</v>
      </c>
      <c r="I80" s="3" t="s">
        <v>29</v>
      </c>
      <c r="J80" s="3" t="s">
        <v>995</v>
      </c>
      <c r="K80" s="3" t="str">
        <f t="shared" si="22"/>
        <v>雷</v>
      </c>
      <c r="L80" s="3">
        <f t="shared" si="20"/>
        <v>3</v>
      </c>
      <c r="M80" s="3">
        <f t="shared" si="23"/>
        <v>2</v>
      </c>
      <c r="N80" s="16">
        <v>5</v>
      </c>
      <c r="O80" s="16">
        <v>6</v>
      </c>
      <c r="P80" s="16">
        <v>33</v>
      </c>
      <c r="Q80" s="28">
        <v>0</v>
      </c>
      <c r="R80" s="28">
        <v>0</v>
      </c>
      <c r="S80" s="16">
        <v>9</v>
      </c>
      <c r="T80" s="28">
        <v>0</v>
      </c>
      <c r="U80" s="16">
        <v>86</v>
      </c>
      <c r="V80" s="28">
        <v>0</v>
      </c>
      <c r="W80" s="28">
        <v>0</v>
      </c>
      <c r="X80" s="29">
        <v>0</v>
      </c>
      <c r="Y80" s="29">
        <v>0</v>
      </c>
      <c r="Z80" s="29">
        <v>0</v>
      </c>
      <c r="AA80" s="20">
        <v>0.16</v>
      </c>
      <c r="AB80" s="28">
        <v>0</v>
      </c>
      <c r="AC80" s="28">
        <v>0</v>
      </c>
      <c r="AD80" s="28">
        <v>0</v>
      </c>
      <c r="AE80" s="28">
        <v>0</v>
      </c>
      <c r="AF80" s="28">
        <v>0</v>
      </c>
      <c r="AG80" s="28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2">
        <f t="shared" si="24"/>
        <v>117.33333333333333</v>
      </c>
      <c r="AN80">
        <f t="shared" si="25"/>
        <v>5040</v>
      </c>
      <c r="AO80" t="str">
        <f t="shared" si="26"/>
        <v>,灰色的稻草,发光的石头,黄水晶</v>
      </c>
      <c r="AP80" s="25" t="str">
        <f>IF(F80="c",getSring(AO80,4),VLOOKUP(K80&amp;F80,test4,2,FALSE))</f>
        <v>上级雷之精华</v>
      </c>
      <c r="AQ80" s="25">
        <f t="shared" si="27"/>
        <v>30005</v>
      </c>
      <c r="AR80" s="25">
        <f t="shared" si="28"/>
        <v>24</v>
      </c>
      <c r="AS80" s="25" t="str">
        <f t="shared" si="36"/>
        <v>灰色的稻草</v>
      </c>
      <c r="AT80" s="25">
        <f t="shared" si="29"/>
        <v>30025</v>
      </c>
      <c r="AU80" s="25">
        <f t="shared" si="30"/>
        <v>24</v>
      </c>
      <c r="AV80" s="25" t="str">
        <f t="shared" si="37"/>
        <v>发光的石头</v>
      </c>
      <c r="AW80" s="25">
        <f t="shared" si="31"/>
        <v>30033</v>
      </c>
      <c r="AX80" s="25">
        <f t="shared" si="32"/>
        <v>24</v>
      </c>
      <c r="AY80" s="25" t="str">
        <f t="shared" si="38"/>
        <v>黄水晶</v>
      </c>
      <c r="AZ80" s="25">
        <f t="shared" si="33"/>
        <v>30029</v>
      </c>
      <c r="BA80" s="25">
        <f t="shared" si="39"/>
        <v>24</v>
      </c>
    </row>
    <row r="81" spans="1:53" ht="14.25" x14ac:dyDescent="0.2">
      <c r="A81">
        <f t="shared" si="34"/>
        <v>10079</v>
      </c>
      <c r="B81" s="16">
        <v>79</v>
      </c>
      <c r="C81" s="16"/>
      <c r="D81" s="16" t="s">
        <v>360</v>
      </c>
      <c r="E81" s="16">
        <f t="shared" si="21"/>
        <v>4</v>
      </c>
      <c r="F81" s="39" t="str">
        <f t="shared" si="19"/>
        <v>a</v>
      </c>
      <c r="G81" s="42">
        <f t="shared" si="35"/>
        <v>3</v>
      </c>
      <c r="H81" s="19" t="s">
        <v>26</v>
      </c>
      <c r="I81" s="3" t="s">
        <v>29</v>
      </c>
      <c r="J81" s="3" t="s">
        <v>995</v>
      </c>
      <c r="K81" s="3" t="str">
        <f t="shared" si="22"/>
        <v>雷</v>
      </c>
      <c r="L81" s="3">
        <f t="shared" si="20"/>
        <v>3</v>
      </c>
      <c r="M81" s="3">
        <f t="shared" si="23"/>
        <v>2</v>
      </c>
      <c r="N81" s="16">
        <v>5</v>
      </c>
      <c r="O81" s="16">
        <v>7</v>
      </c>
      <c r="P81" s="16">
        <v>39</v>
      </c>
      <c r="Q81" s="28">
        <v>0</v>
      </c>
      <c r="R81" s="28">
        <v>0</v>
      </c>
      <c r="S81" s="28">
        <v>0</v>
      </c>
      <c r="T81" s="28">
        <v>0</v>
      </c>
      <c r="U81" s="16">
        <v>101</v>
      </c>
      <c r="V81" s="28">
        <v>0</v>
      </c>
      <c r="W81" s="28">
        <v>0</v>
      </c>
      <c r="X81" s="29">
        <v>0</v>
      </c>
      <c r="Y81" s="29">
        <v>0</v>
      </c>
      <c r="Z81" s="29">
        <v>0</v>
      </c>
      <c r="AA81" s="20">
        <v>0.18600000000000003</v>
      </c>
      <c r="AB81" s="28">
        <v>0</v>
      </c>
      <c r="AC81" s="16">
        <v>19</v>
      </c>
      <c r="AD81" s="16">
        <v>22</v>
      </c>
      <c r="AE81" s="28">
        <v>0</v>
      </c>
      <c r="AF81" s="28">
        <v>0</v>
      </c>
      <c r="AG81" s="28">
        <v>0</v>
      </c>
      <c r="AH81" s="29">
        <v>0</v>
      </c>
      <c r="AI81" s="29">
        <v>0</v>
      </c>
      <c r="AJ81" s="29">
        <v>0</v>
      </c>
      <c r="AK81" s="29">
        <v>0</v>
      </c>
      <c r="AL81" s="29">
        <v>0</v>
      </c>
      <c r="AM81" s="22">
        <f t="shared" si="24"/>
        <v>155.78260019550342</v>
      </c>
      <c r="AN81">
        <f t="shared" si="25"/>
        <v>6720</v>
      </c>
      <c r="AO81" t="str">
        <f t="shared" si="26"/>
        <v>,发光的石头,诱人的坚果,灰色的稻草</v>
      </c>
      <c r="AP81" s="25" t="str">
        <f>IF(F81="c",getSring(AO81,4),VLOOKUP(K81&amp;F81,test4,2,FALSE))</f>
        <v>上级雷之精华</v>
      </c>
      <c r="AQ81" s="25">
        <f t="shared" si="27"/>
        <v>30005</v>
      </c>
      <c r="AR81" s="25">
        <f t="shared" si="28"/>
        <v>32</v>
      </c>
      <c r="AS81" s="25" t="str">
        <f t="shared" si="36"/>
        <v>发光的石头</v>
      </c>
      <c r="AT81" s="25">
        <f t="shared" si="29"/>
        <v>30033</v>
      </c>
      <c r="AU81" s="25">
        <f t="shared" si="30"/>
        <v>32</v>
      </c>
      <c r="AV81" s="25" t="str">
        <f t="shared" si="37"/>
        <v>诱人的坚果</v>
      </c>
      <c r="AW81" s="25">
        <f t="shared" si="31"/>
        <v>30041</v>
      </c>
      <c r="AX81" s="25">
        <f t="shared" si="32"/>
        <v>32</v>
      </c>
      <c r="AY81" s="25" t="str">
        <f t="shared" si="38"/>
        <v>灰色的稻草</v>
      </c>
      <c r="AZ81" s="25">
        <f t="shared" si="33"/>
        <v>30025</v>
      </c>
      <c r="BA81" s="25">
        <f t="shared" si="39"/>
        <v>32</v>
      </c>
    </row>
    <row r="82" spans="1:53" ht="14.25" x14ac:dyDescent="0.2">
      <c r="A82">
        <f t="shared" si="34"/>
        <v>10080</v>
      </c>
      <c r="B82" s="16">
        <v>80</v>
      </c>
      <c r="C82" s="16"/>
      <c r="D82" s="16" t="s">
        <v>219</v>
      </c>
      <c r="E82" s="16">
        <f t="shared" si="21"/>
        <v>4</v>
      </c>
      <c r="F82" s="39" t="str">
        <f t="shared" si="19"/>
        <v>a</v>
      </c>
      <c r="G82" s="42">
        <f t="shared" si="35"/>
        <v>3</v>
      </c>
      <c r="H82" s="19" t="s">
        <v>26</v>
      </c>
      <c r="I82" s="3" t="s">
        <v>29</v>
      </c>
      <c r="J82" s="3" t="s">
        <v>995</v>
      </c>
      <c r="K82" s="3" t="str">
        <f t="shared" si="22"/>
        <v>雷</v>
      </c>
      <c r="L82" s="3">
        <f t="shared" si="20"/>
        <v>3</v>
      </c>
      <c r="M82" s="3">
        <f t="shared" si="23"/>
        <v>2</v>
      </c>
      <c r="N82" s="16">
        <v>5</v>
      </c>
      <c r="O82" s="16">
        <v>8</v>
      </c>
      <c r="P82" s="16">
        <v>44</v>
      </c>
      <c r="Q82" s="28">
        <v>0</v>
      </c>
      <c r="R82" s="28">
        <v>0</v>
      </c>
      <c r="S82" s="28">
        <v>0</v>
      </c>
      <c r="T82" s="28">
        <v>0</v>
      </c>
      <c r="U82" s="16">
        <v>115</v>
      </c>
      <c r="V82" s="28">
        <v>0</v>
      </c>
      <c r="W82" s="28">
        <v>0</v>
      </c>
      <c r="X82" s="20">
        <v>0.105</v>
      </c>
      <c r="Y82" s="20">
        <v>6.7500000000000004E-2</v>
      </c>
      <c r="Z82" s="29">
        <v>0</v>
      </c>
      <c r="AA82" s="20">
        <v>0.21266666666666667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2">
        <f t="shared" si="24"/>
        <v>183.03333333333333</v>
      </c>
      <c r="AN82">
        <f t="shared" si="25"/>
        <v>7980</v>
      </c>
      <c r="AO82" t="str">
        <f t="shared" si="26"/>
        <v>,诱人的蘑菇,发光的石头,带血的牙</v>
      </c>
      <c r="AP82" s="25" t="str">
        <f>IF(F82="c",getSring(AO82,4),VLOOKUP(K82&amp;F82,test4,2,FALSE))</f>
        <v>上级雷之精华</v>
      </c>
      <c r="AQ82" s="25">
        <f t="shared" si="27"/>
        <v>30005</v>
      </c>
      <c r="AR82" s="25">
        <f t="shared" si="28"/>
        <v>38</v>
      </c>
      <c r="AS82" s="25" t="str">
        <f t="shared" si="36"/>
        <v>诱人的蘑菇</v>
      </c>
      <c r="AT82" s="25">
        <f t="shared" si="29"/>
        <v>30021</v>
      </c>
      <c r="AU82" s="25">
        <f t="shared" si="30"/>
        <v>38</v>
      </c>
      <c r="AV82" s="25" t="str">
        <f t="shared" si="37"/>
        <v>发光的石头</v>
      </c>
      <c r="AW82" s="25">
        <f t="shared" si="31"/>
        <v>30033</v>
      </c>
      <c r="AX82" s="25">
        <f t="shared" si="32"/>
        <v>38</v>
      </c>
      <c r="AY82" s="25" t="str">
        <f t="shared" si="38"/>
        <v>带血的牙</v>
      </c>
      <c r="AZ82" s="25">
        <f t="shared" si="33"/>
        <v>30037</v>
      </c>
      <c r="BA82" s="25">
        <f t="shared" si="39"/>
        <v>38</v>
      </c>
    </row>
    <row r="83" spans="1:53" ht="14.25" x14ac:dyDescent="0.2">
      <c r="A83">
        <f t="shared" si="34"/>
        <v>10081</v>
      </c>
      <c r="B83" s="16">
        <v>81</v>
      </c>
      <c r="C83" s="16"/>
      <c r="D83" s="16" t="s">
        <v>361</v>
      </c>
      <c r="E83" s="16">
        <f t="shared" si="21"/>
        <v>1</v>
      </c>
      <c r="F83" s="39" t="str">
        <f t="shared" si="19"/>
        <v>b</v>
      </c>
      <c r="G83" s="42">
        <f t="shared" si="35"/>
        <v>3</v>
      </c>
      <c r="H83" s="19" t="s">
        <v>26</v>
      </c>
      <c r="I83" s="3" t="s">
        <v>29</v>
      </c>
      <c r="J83" s="3" t="s">
        <v>995</v>
      </c>
      <c r="K83" s="3" t="str">
        <f t="shared" si="22"/>
        <v>雷</v>
      </c>
      <c r="L83" s="3">
        <f t="shared" si="20"/>
        <v>3</v>
      </c>
      <c r="M83" s="3">
        <f t="shared" si="23"/>
        <v>2</v>
      </c>
      <c r="N83" s="16">
        <v>5</v>
      </c>
      <c r="O83" s="16">
        <v>1</v>
      </c>
      <c r="P83" s="16">
        <v>6</v>
      </c>
      <c r="Q83" s="28">
        <v>0</v>
      </c>
      <c r="R83" s="28">
        <v>0</v>
      </c>
      <c r="S83" s="28">
        <v>0</v>
      </c>
      <c r="T83" s="28">
        <v>0</v>
      </c>
      <c r="U83" s="28">
        <v>0</v>
      </c>
      <c r="V83" s="28">
        <v>0</v>
      </c>
      <c r="W83" s="28">
        <v>0</v>
      </c>
      <c r="X83" s="29">
        <v>0</v>
      </c>
      <c r="Y83" s="29">
        <v>0</v>
      </c>
      <c r="Z83" s="29">
        <v>0</v>
      </c>
      <c r="AA83" s="20">
        <v>0.08</v>
      </c>
      <c r="AB83" s="28">
        <v>0</v>
      </c>
      <c r="AC83" s="28">
        <v>0</v>
      </c>
      <c r="AD83" s="28">
        <v>0</v>
      </c>
      <c r="AE83" s="28">
        <v>0</v>
      </c>
      <c r="AF83" s="28">
        <v>0</v>
      </c>
      <c r="AG83" s="28">
        <v>0</v>
      </c>
      <c r="AH83" s="29">
        <v>0</v>
      </c>
      <c r="AI83" s="29">
        <v>0</v>
      </c>
      <c r="AJ83" s="29">
        <v>0</v>
      </c>
      <c r="AK83" s="29">
        <v>0</v>
      </c>
      <c r="AL83" s="29">
        <v>0</v>
      </c>
      <c r="AM83" s="22">
        <f t="shared" si="24"/>
        <v>20</v>
      </c>
      <c r="AN83">
        <f t="shared" si="25"/>
        <v>840</v>
      </c>
      <c r="AO83" t="str">
        <f t="shared" si="26"/>
        <v>,漂亮的蘑菇,蓝水晶,扁扁的稻草</v>
      </c>
      <c r="AP83" s="25" t="str">
        <f>IF(F83="c",getSring(AO83,4),VLOOKUP(K83&amp;F83,test4,2,FALSE))</f>
        <v>雷之精华</v>
      </c>
      <c r="AQ83" s="25">
        <f t="shared" si="27"/>
        <v>30006</v>
      </c>
      <c r="AR83" s="25">
        <f t="shared" si="28"/>
        <v>8</v>
      </c>
      <c r="AS83" s="25" t="str">
        <f t="shared" si="36"/>
        <v>漂亮的蘑菇</v>
      </c>
      <c r="AT83" s="25">
        <f t="shared" si="29"/>
        <v>30020</v>
      </c>
      <c r="AU83" s="25">
        <f t="shared" si="30"/>
        <v>8</v>
      </c>
      <c r="AV83" s="25" t="str">
        <f t="shared" si="37"/>
        <v>蓝水晶</v>
      </c>
      <c r="AW83" s="25">
        <f t="shared" si="31"/>
        <v>30028</v>
      </c>
      <c r="AX83" s="25">
        <f t="shared" si="32"/>
        <v>8</v>
      </c>
      <c r="AY83" s="25" t="str">
        <f t="shared" si="38"/>
        <v>扁扁的稻草</v>
      </c>
      <c r="AZ83" s="25">
        <f t="shared" si="33"/>
        <v>30024</v>
      </c>
      <c r="BA83" s="25">
        <f t="shared" si="39"/>
        <v>8</v>
      </c>
    </row>
    <row r="84" spans="1:53" ht="14.25" x14ac:dyDescent="0.2">
      <c r="A84">
        <f t="shared" si="34"/>
        <v>10082</v>
      </c>
      <c r="B84" s="16">
        <v>82</v>
      </c>
      <c r="C84" s="16"/>
      <c r="D84" s="16" t="s">
        <v>209</v>
      </c>
      <c r="E84" s="16">
        <f t="shared" si="21"/>
        <v>1</v>
      </c>
      <c r="F84" s="39" t="str">
        <f t="shared" si="19"/>
        <v>b</v>
      </c>
      <c r="G84" s="42">
        <f t="shared" si="35"/>
        <v>3</v>
      </c>
      <c r="H84" s="19" t="s">
        <v>26</v>
      </c>
      <c r="I84" s="3" t="s">
        <v>29</v>
      </c>
      <c r="J84" s="3" t="s">
        <v>995</v>
      </c>
      <c r="K84" s="3" t="str">
        <f t="shared" si="22"/>
        <v>雷</v>
      </c>
      <c r="L84" s="3">
        <f t="shared" si="20"/>
        <v>3</v>
      </c>
      <c r="M84" s="3">
        <f t="shared" si="23"/>
        <v>2</v>
      </c>
      <c r="N84" s="16">
        <v>5</v>
      </c>
      <c r="O84" s="16">
        <v>2</v>
      </c>
      <c r="P84" s="16">
        <v>12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9">
        <v>0</v>
      </c>
      <c r="Y84" s="29">
        <v>0</v>
      </c>
      <c r="Z84" s="20">
        <v>3.3333333333333331E-3</v>
      </c>
      <c r="AA84" s="29">
        <v>0</v>
      </c>
      <c r="AB84" s="28">
        <v>0</v>
      </c>
      <c r="AC84" s="28">
        <v>0</v>
      </c>
      <c r="AD84" s="28">
        <v>0</v>
      </c>
      <c r="AE84" s="28">
        <v>0</v>
      </c>
      <c r="AF84" s="28">
        <v>0</v>
      </c>
      <c r="AG84" s="28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2">
        <f t="shared" si="24"/>
        <v>8.6666666666666661</v>
      </c>
      <c r="AN84">
        <f t="shared" si="25"/>
        <v>420</v>
      </c>
      <c r="AO84" t="str">
        <f t="shared" si="26"/>
        <v>,蓝水晶,扁扁的稻草,长獠牙</v>
      </c>
      <c r="AP84" s="25" t="str">
        <f>IF(F84="c",getSring(AO84,4),VLOOKUP(K84&amp;F84,test4,2,FALSE))</f>
        <v>雷之精华</v>
      </c>
      <c r="AQ84" s="25">
        <f t="shared" si="27"/>
        <v>30006</v>
      </c>
      <c r="AR84" s="25">
        <f t="shared" si="28"/>
        <v>4</v>
      </c>
      <c r="AS84" s="25" t="str">
        <f t="shared" si="36"/>
        <v>蓝水晶</v>
      </c>
      <c r="AT84" s="25">
        <f t="shared" si="29"/>
        <v>30028</v>
      </c>
      <c r="AU84" s="25">
        <f t="shared" si="30"/>
        <v>4</v>
      </c>
      <c r="AV84" s="25" t="str">
        <f t="shared" si="37"/>
        <v>扁扁的稻草</v>
      </c>
      <c r="AW84" s="25">
        <f t="shared" si="31"/>
        <v>30024</v>
      </c>
      <c r="AX84" s="25">
        <f t="shared" si="32"/>
        <v>4</v>
      </c>
      <c r="AY84" s="25" t="str">
        <f t="shared" si="38"/>
        <v>长獠牙</v>
      </c>
      <c r="AZ84" s="25">
        <f t="shared" si="33"/>
        <v>30036</v>
      </c>
      <c r="BA84" s="25">
        <f t="shared" si="39"/>
        <v>4</v>
      </c>
    </row>
    <row r="85" spans="1:53" ht="14.25" x14ac:dyDescent="0.2">
      <c r="A85">
        <f t="shared" si="34"/>
        <v>10083</v>
      </c>
      <c r="B85" s="16">
        <v>83</v>
      </c>
      <c r="C85" s="16"/>
      <c r="D85" s="16" t="s">
        <v>362</v>
      </c>
      <c r="E85" s="16">
        <f t="shared" si="21"/>
        <v>2</v>
      </c>
      <c r="F85" s="39" t="str">
        <f t="shared" si="19"/>
        <v>b</v>
      </c>
      <c r="G85" s="42">
        <f t="shared" si="35"/>
        <v>3</v>
      </c>
      <c r="H85" s="19" t="s">
        <v>26</v>
      </c>
      <c r="I85" s="3" t="s">
        <v>29</v>
      </c>
      <c r="J85" s="3" t="s">
        <v>995</v>
      </c>
      <c r="K85" s="3" t="str">
        <f t="shared" si="22"/>
        <v>雷</v>
      </c>
      <c r="L85" s="3">
        <f t="shared" si="20"/>
        <v>3</v>
      </c>
      <c r="M85" s="3">
        <f t="shared" si="23"/>
        <v>2</v>
      </c>
      <c r="N85" s="16">
        <v>5</v>
      </c>
      <c r="O85" s="16">
        <v>3</v>
      </c>
      <c r="P85" s="16">
        <v>18</v>
      </c>
      <c r="Q85" s="28">
        <v>0</v>
      </c>
      <c r="R85" s="28">
        <v>0</v>
      </c>
      <c r="S85" s="28">
        <v>0</v>
      </c>
      <c r="T85" s="28">
        <v>0</v>
      </c>
      <c r="U85" s="16">
        <v>18</v>
      </c>
      <c r="V85" s="28">
        <v>0</v>
      </c>
      <c r="W85" s="28">
        <v>0</v>
      </c>
      <c r="X85" s="29">
        <v>0</v>
      </c>
      <c r="Y85" s="29">
        <v>0</v>
      </c>
      <c r="Z85" s="29">
        <v>0</v>
      </c>
      <c r="AA85" s="29">
        <v>0</v>
      </c>
      <c r="AB85" s="28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9">
        <v>0</v>
      </c>
      <c r="AI85" s="29">
        <v>0</v>
      </c>
      <c r="AJ85" s="29">
        <v>0</v>
      </c>
      <c r="AK85" s="29">
        <v>0</v>
      </c>
      <c r="AL85" s="29">
        <v>0</v>
      </c>
      <c r="AM85" s="22">
        <f t="shared" si="24"/>
        <v>24</v>
      </c>
      <c r="AN85">
        <f t="shared" si="25"/>
        <v>1050</v>
      </c>
      <c r="AO85" t="str">
        <f t="shared" si="26"/>
        <v>,长獠牙,坚硬的石头,蓝水晶</v>
      </c>
      <c r="AP85" s="25" t="str">
        <f>IF(F85="c",getSring(AO85,4),VLOOKUP(K85&amp;F85,test4,2,FALSE))</f>
        <v>雷之精华</v>
      </c>
      <c r="AQ85" s="25">
        <f t="shared" si="27"/>
        <v>30006</v>
      </c>
      <c r="AR85" s="25">
        <f t="shared" si="28"/>
        <v>10</v>
      </c>
      <c r="AS85" s="25" t="str">
        <f t="shared" si="36"/>
        <v>长獠牙</v>
      </c>
      <c r="AT85" s="25">
        <f t="shared" si="29"/>
        <v>30036</v>
      </c>
      <c r="AU85" s="25">
        <f t="shared" si="30"/>
        <v>10</v>
      </c>
      <c r="AV85" s="25" t="str">
        <f t="shared" si="37"/>
        <v>坚硬的石头</v>
      </c>
      <c r="AW85" s="25">
        <f t="shared" si="31"/>
        <v>30032</v>
      </c>
      <c r="AX85" s="25">
        <f t="shared" si="32"/>
        <v>10</v>
      </c>
      <c r="AY85" s="25" t="str">
        <f t="shared" si="38"/>
        <v>蓝水晶</v>
      </c>
      <c r="AZ85" s="25">
        <f t="shared" si="33"/>
        <v>30028</v>
      </c>
      <c r="BA85" s="25">
        <f t="shared" si="39"/>
        <v>10</v>
      </c>
    </row>
    <row r="86" spans="1:53" ht="14.25" x14ac:dyDescent="0.2">
      <c r="A86">
        <f t="shared" si="34"/>
        <v>10084</v>
      </c>
      <c r="B86" s="16">
        <v>84</v>
      </c>
      <c r="C86" s="16"/>
      <c r="D86" s="16" t="s">
        <v>363</v>
      </c>
      <c r="E86" s="16">
        <f t="shared" si="21"/>
        <v>2</v>
      </c>
      <c r="F86" s="39" t="str">
        <f t="shared" si="19"/>
        <v>b</v>
      </c>
      <c r="G86" s="42">
        <f t="shared" si="35"/>
        <v>3</v>
      </c>
      <c r="H86" s="19" t="s">
        <v>26</v>
      </c>
      <c r="I86" s="3" t="s">
        <v>29</v>
      </c>
      <c r="J86" s="3" t="s">
        <v>995</v>
      </c>
      <c r="K86" s="3" t="str">
        <f t="shared" si="22"/>
        <v>雷</v>
      </c>
      <c r="L86" s="3">
        <f t="shared" si="20"/>
        <v>3</v>
      </c>
      <c r="M86" s="3">
        <f t="shared" si="23"/>
        <v>2</v>
      </c>
      <c r="N86" s="16">
        <v>5</v>
      </c>
      <c r="O86" s="16">
        <v>4</v>
      </c>
      <c r="P86" s="16">
        <v>24</v>
      </c>
      <c r="Q86" s="28">
        <v>0</v>
      </c>
      <c r="R86" s="28">
        <v>0</v>
      </c>
      <c r="S86" s="28">
        <v>0</v>
      </c>
      <c r="T86" s="28">
        <v>0</v>
      </c>
      <c r="U86" s="28">
        <v>0</v>
      </c>
      <c r="V86" s="28">
        <v>0</v>
      </c>
      <c r="W86" s="28">
        <v>0</v>
      </c>
      <c r="X86" s="29">
        <v>0</v>
      </c>
      <c r="Y86" s="29">
        <v>0</v>
      </c>
      <c r="Z86" s="29">
        <v>0</v>
      </c>
      <c r="AA86" s="29">
        <v>0</v>
      </c>
      <c r="AB86" s="16">
        <v>5</v>
      </c>
      <c r="AC86" s="28">
        <v>0</v>
      </c>
      <c r="AD86" s="28">
        <v>0</v>
      </c>
      <c r="AE86" s="28">
        <v>0</v>
      </c>
      <c r="AF86" s="28">
        <v>0</v>
      </c>
      <c r="AG86" s="28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2">
        <f t="shared" si="24"/>
        <v>17.967213114754102</v>
      </c>
      <c r="AN86">
        <f t="shared" si="25"/>
        <v>735</v>
      </c>
      <c r="AO86" t="str">
        <f t="shared" si="26"/>
        <v>,美味的坚果,扁扁的稻草,蓝水晶</v>
      </c>
      <c r="AP86" s="25" t="str">
        <f>IF(F86="c",getSring(AO86,4),VLOOKUP(K86&amp;F86,test4,2,FALSE))</f>
        <v>雷之精华</v>
      </c>
      <c r="AQ86" s="25">
        <f t="shared" si="27"/>
        <v>30006</v>
      </c>
      <c r="AR86" s="25">
        <f t="shared" si="28"/>
        <v>7</v>
      </c>
      <c r="AS86" s="25" t="str">
        <f t="shared" si="36"/>
        <v>美味的坚果</v>
      </c>
      <c r="AT86" s="25">
        <f t="shared" si="29"/>
        <v>30040</v>
      </c>
      <c r="AU86" s="25">
        <f t="shared" si="30"/>
        <v>7</v>
      </c>
      <c r="AV86" s="25" t="str">
        <f t="shared" si="37"/>
        <v>扁扁的稻草</v>
      </c>
      <c r="AW86" s="25">
        <f t="shared" si="31"/>
        <v>30024</v>
      </c>
      <c r="AX86" s="25">
        <f t="shared" si="32"/>
        <v>7</v>
      </c>
      <c r="AY86" s="25" t="str">
        <f t="shared" si="38"/>
        <v>蓝水晶</v>
      </c>
      <c r="AZ86" s="25">
        <f t="shared" si="33"/>
        <v>30028</v>
      </c>
      <c r="BA86" s="25">
        <f t="shared" si="39"/>
        <v>7</v>
      </c>
    </row>
    <row r="87" spans="1:53" ht="14.25" x14ac:dyDescent="0.2">
      <c r="A87">
        <f t="shared" si="34"/>
        <v>10085</v>
      </c>
      <c r="B87" s="16">
        <v>85</v>
      </c>
      <c r="C87" s="16"/>
      <c r="D87" s="16" t="s">
        <v>364</v>
      </c>
      <c r="E87" s="16">
        <f t="shared" si="21"/>
        <v>3</v>
      </c>
      <c r="F87" s="39" t="str">
        <f t="shared" si="19"/>
        <v>b</v>
      </c>
      <c r="G87" s="42">
        <f t="shared" si="35"/>
        <v>3</v>
      </c>
      <c r="H87" s="19" t="s">
        <v>26</v>
      </c>
      <c r="I87" s="3" t="s">
        <v>29</v>
      </c>
      <c r="J87" s="3" t="s">
        <v>995</v>
      </c>
      <c r="K87" s="3" t="str">
        <f t="shared" si="22"/>
        <v>雷</v>
      </c>
      <c r="L87" s="3">
        <f t="shared" si="20"/>
        <v>3</v>
      </c>
      <c r="M87" s="3">
        <f t="shared" si="23"/>
        <v>2</v>
      </c>
      <c r="N87" s="16">
        <v>5</v>
      </c>
      <c r="O87" s="16">
        <v>5</v>
      </c>
      <c r="P87" s="16">
        <v>30</v>
      </c>
      <c r="Q87" s="28">
        <v>0</v>
      </c>
      <c r="R87" s="28">
        <v>0</v>
      </c>
      <c r="S87" s="28">
        <v>0</v>
      </c>
      <c r="T87" s="28">
        <v>0</v>
      </c>
      <c r="U87" s="28">
        <v>0</v>
      </c>
      <c r="V87" s="28">
        <v>0</v>
      </c>
      <c r="W87" s="16">
        <v>6</v>
      </c>
      <c r="X87" s="29">
        <v>0</v>
      </c>
      <c r="Y87" s="29">
        <v>0</v>
      </c>
      <c r="Z87" s="29">
        <v>0</v>
      </c>
      <c r="AA87" s="20">
        <v>0.08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9">
        <v>0</v>
      </c>
      <c r="AI87" s="29">
        <v>0</v>
      </c>
      <c r="AJ87" s="29">
        <v>0</v>
      </c>
      <c r="AK87" s="29">
        <v>0</v>
      </c>
      <c r="AL87" s="29">
        <v>0</v>
      </c>
      <c r="AM87" s="22">
        <f t="shared" si="24"/>
        <v>40</v>
      </c>
      <c r="AN87">
        <f t="shared" si="25"/>
        <v>1785</v>
      </c>
      <c r="AO87" t="str">
        <f t="shared" si="26"/>
        <v>,美味的坚果,蓝水晶,长獠牙</v>
      </c>
      <c r="AP87" s="25" t="str">
        <f>IF(F87="c",getSring(AO87,4),VLOOKUP(K87&amp;F87,test4,2,FALSE))</f>
        <v>雷之精华</v>
      </c>
      <c r="AQ87" s="25">
        <f t="shared" si="27"/>
        <v>30006</v>
      </c>
      <c r="AR87" s="25">
        <f t="shared" si="28"/>
        <v>17</v>
      </c>
      <c r="AS87" s="25" t="str">
        <f t="shared" si="36"/>
        <v>美味的坚果</v>
      </c>
      <c r="AT87" s="25">
        <f t="shared" si="29"/>
        <v>30040</v>
      </c>
      <c r="AU87" s="25">
        <f t="shared" si="30"/>
        <v>17</v>
      </c>
      <c r="AV87" s="25" t="str">
        <f t="shared" si="37"/>
        <v>蓝水晶</v>
      </c>
      <c r="AW87" s="25">
        <f t="shared" si="31"/>
        <v>30028</v>
      </c>
      <c r="AX87" s="25">
        <f t="shared" si="32"/>
        <v>17</v>
      </c>
      <c r="AY87" s="25" t="str">
        <f t="shared" si="38"/>
        <v>长獠牙</v>
      </c>
      <c r="AZ87" s="25">
        <f t="shared" si="33"/>
        <v>30036</v>
      </c>
      <c r="BA87" s="25">
        <f t="shared" si="39"/>
        <v>17</v>
      </c>
    </row>
    <row r="88" spans="1:53" ht="14.25" x14ac:dyDescent="0.2">
      <c r="A88">
        <f t="shared" si="34"/>
        <v>10086</v>
      </c>
      <c r="B88" s="16">
        <v>86</v>
      </c>
      <c r="C88" s="16"/>
      <c r="D88" s="16" t="s">
        <v>365</v>
      </c>
      <c r="E88" s="16">
        <f t="shared" si="21"/>
        <v>3</v>
      </c>
      <c r="F88" s="39" t="str">
        <f t="shared" si="19"/>
        <v>b</v>
      </c>
      <c r="G88" s="42">
        <f t="shared" si="35"/>
        <v>3</v>
      </c>
      <c r="H88" s="19" t="s">
        <v>26</v>
      </c>
      <c r="I88" s="3" t="s">
        <v>29</v>
      </c>
      <c r="J88" s="3" t="s">
        <v>995</v>
      </c>
      <c r="K88" s="3" t="str">
        <f t="shared" si="22"/>
        <v>雷</v>
      </c>
      <c r="L88" s="3">
        <f t="shared" si="20"/>
        <v>3</v>
      </c>
      <c r="M88" s="3">
        <f t="shared" si="23"/>
        <v>2</v>
      </c>
      <c r="N88" s="16">
        <v>5</v>
      </c>
      <c r="O88" s="16">
        <v>6</v>
      </c>
      <c r="P88" s="16">
        <v>36</v>
      </c>
      <c r="Q88" s="28">
        <v>0</v>
      </c>
      <c r="R88" s="28">
        <v>0</v>
      </c>
      <c r="S88" s="28">
        <v>0</v>
      </c>
      <c r="T88" s="28">
        <v>0</v>
      </c>
      <c r="U88" s="28">
        <v>0</v>
      </c>
      <c r="V88" s="28">
        <v>0</v>
      </c>
      <c r="W88" s="28">
        <v>0</v>
      </c>
      <c r="X88" s="29">
        <v>0</v>
      </c>
      <c r="Y88" s="29">
        <v>0</v>
      </c>
      <c r="Z88" s="29">
        <v>0</v>
      </c>
      <c r="AA88" s="20">
        <v>8.199999999999999E-2</v>
      </c>
      <c r="AB88" s="28">
        <v>0</v>
      </c>
      <c r="AC88" s="28">
        <v>0</v>
      </c>
      <c r="AD88" s="16">
        <v>8</v>
      </c>
      <c r="AE88" s="28">
        <v>0</v>
      </c>
      <c r="AF88" s="28">
        <v>0</v>
      </c>
      <c r="AG88" s="28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2">
        <f t="shared" si="24"/>
        <v>45.07532467532468</v>
      </c>
      <c r="AN88">
        <f t="shared" si="25"/>
        <v>1995</v>
      </c>
      <c r="AO88" t="str">
        <f t="shared" si="26"/>
        <v>,长獠牙,蓝水晶,坚硬的石头</v>
      </c>
      <c r="AP88" s="25" t="str">
        <f>IF(F88="c",getSring(AO88,4),VLOOKUP(K88&amp;F88,test4,2,FALSE))</f>
        <v>雷之精华</v>
      </c>
      <c r="AQ88" s="25">
        <f t="shared" si="27"/>
        <v>30006</v>
      </c>
      <c r="AR88" s="25">
        <f t="shared" si="28"/>
        <v>19</v>
      </c>
      <c r="AS88" s="25" t="str">
        <f t="shared" si="36"/>
        <v>长獠牙</v>
      </c>
      <c r="AT88" s="25">
        <f t="shared" si="29"/>
        <v>30036</v>
      </c>
      <c r="AU88" s="25">
        <f t="shared" si="30"/>
        <v>19</v>
      </c>
      <c r="AV88" s="25" t="str">
        <f t="shared" si="37"/>
        <v>蓝水晶</v>
      </c>
      <c r="AW88" s="25">
        <f t="shared" si="31"/>
        <v>30028</v>
      </c>
      <c r="AX88" s="25">
        <f t="shared" si="32"/>
        <v>19</v>
      </c>
      <c r="AY88" s="25" t="str">
        <f t="shared" si="38"/>
        <v>坚硬的石头</v>
      </c>
      <c r="AZ88" s="25">
        <f t="shared" si="33"/>
        <v>30032</v>
      </c>
      <c r="BA88" s="25">
        <f t="shared" si="39"/>
        <v>19</v>
      </c>
    </row>
    <row r="89" spans="1:53" ht="14.25" x14ac:dyDescent="0.2">
      <c r="A89">
        <f t="shared" si="34"/>
        <v>10087</v>
      </c>
      <c r="B89" s="16">
        <v>87</v>
      </c>
      <c r="C89" s="16"/>
      <c r="D89" s="16" t="s">
        <v>366</v>
      </c>
      <c r="E89" s="16">
        <f t="shared" si="21"/>
        <v>4</v>
      </c>
      <c r="F89" s="39" t="str">
        <f t="shared" si="19"/>
        <v>b</v>
      </c>
      <c r="G89" s="42">
        <f t="shared" si="35"/>
        <v>3</v>
      </c>
      <c r="H89" s="19" t="s">
        <v>26</v>
      </c>
      <c r="I89" s="3" t="s">
        <v>29</v>
      </c>
      <c r="J89" s="3" t="s">
        <v>995</v>
      </c>
      <c r="K89" s="3" t="str">
        <f t="shared" si="22"/>
        <v>雷</v>
      </c>
      <c r="L89" s="3">
        <f t="shared" si="20"/>
        <v>3</v>
      </c>
      <c r="M89" s="3">
        <f t="shared" si="23"/>
        <v>2</v>
      </c>
      <c r="N89" s="16">
        <v>5</v>
      </c>
      <c r="O89" s="16">
        <v>7</v>
      </c>
      <c r="P89" s="16">
        <v>42</v>
      </c>
      <c r="Q89" s="28">
        <v>0</v>
      </c>
      <c r="R89" s="28">
        <v>0</v>
      </c>
      <c r="S89" s="28">
        <v>0</v>
      </c>
      <c r="T89" s="28">
        <v>0</v>
      </c>
      <c r="U89" s="16">
        <v>42</v>
      </c>
      <c r="V89" s="28">
        <v>0</v>
      </c>
      <c r="W89" s="28">
        <v>0</v>
      </c>
      <c r="X89" s="20">
        <v>0.04</v>
      </c>
      <c r="Y89" s="29">
        <v>0</v>
      </c>
      <c r="Z89" s="29">
        <v>0</v>
      </c>
      <c r="AA89" s="29">
        <v>0</v>
      </c>
      <c r="AB89" s="28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9">
        <v>0</v>
      </c>
      <c r="AI89" s="29">
        <v>0</v>
      </c>
      <c r="AJ89" s="29">
        <v>0</v>
      </c>
      <c r="AK89" s="29">
        <v>0</v>
      </c>
      <c r="AL89" s="29">
        <v>0</v>
      </c>
      <c r="AM89" s="22">
        <f t="shared" si="24"/>
        <v>64</v>
      </c>
      <c r="AN89">
        <f t="shared" si="25"/>
        <v>2835</v>
      </c>
      <c r="AO89" t="str">
        <f t="shared" si="26"/>
        <v>,长獠牙,漂亮的蘑菇,扁扁的稻草</v>
      </c>
      <c r="AP89" s="25" t="str">
        <f>IF(F89="c",getSring(AO89,4),VLOOKUP(K89&amp;F89,test4,2,FALSE))</f>
        <v>雷之精华</v>
      </c>
      <c r="AQ89" s="25">
        <f t="shared" si="27"/>
        <v>30006</v>
      </c>
      <c r="AR89" s="25">
        <f t="shared" si="28"/>
        <v>27</v>
      </c>
      <c r="AS89" s="25" t="str">
        <f t="shared" si="36"/>
        <v>长獠牙</v>
      </c>
      <c r="AT89" s="25">
        <f t="shared" si="29"/>
        <v>30036</v>
      </c>
      <c r="AU89" s="25">
        <f t="shared" si="30"/>
        <v>27</v>
      </c>
      <c r="AV89" s="25" t="str">
        <f t="shared" si="37"/>
        <v>漂亮的蘑菇</v>
      </c>
      <c r="AW89" s="25">
        <f t="shared" si="31"/>
        <v>30020</v>
      </c>
      <c r="AX89" s="25">
        <f t="shared" si="32"/>
        <v>27</v>
      </c>
      <c r="AY89" s="25" t="str">
        <f t="shared" si="38"/>
        <v>扁扁的稻草</v>
      </c>
      <c r="AZ89" s="25">
        <f t="shared" si="33"/>
        <v>30024</v>
      </c>
      <c r="BA89" s="25">
        <f t="shared" si="39"/>
        <v>27</v>
      </c>
    </row>
    <row r="90" spans="1:53" ht="14.25" x14ac:dyDescent="0.2">
      <c r="A90">
        <f t="shared" si="34"/>
        <v>10088</v>
      </c>
      <c r="B90" s="16">
        <v>88</v>
      </c>
      <c r="C90" s="16"/>
      <c r="D90" s="16" t="s">
        <v>367</v>
      </c>
      <c r="E90" s="16">
        <f t="shared" si="21"/>
        <v>4</v>
      </c>
      <c r="F90" s="39" t="str">
        <f t="shared" si="19"/>
        <v>b</v>
      </c>
      <c r="G90" s="42">
        <f t="shared" si="35"/>
        <v>3</v>
      </c>
      <c r="H90" s="19" t="s">
        <v>26</v>
      </c>
      <c r="I90" s="3" t="s">
        <v>29</v>
      </c>
      <c r="J90" s="3" t="s">
        <v>995</v>
      </c>
      <c r="K90" s="3" t="str">
        <f t="shared" si="22"/>
        <v>雷</v>
      </c>
      <c r="L90" s="3">
        <f t="shared" si="20"/>
        <v>3</v>
      </c>
      <c r="M90" s="3">
        <f t="shared" si="23"/>
        <v>2</v>
      </c>
      <c r="N90" s="16">
        <v>5</v>
      </c>
      <c r="O90" s="16">
        <v>8</v>
      </c>
      <c r="P90" s="16">
        <v>48</v>
      </c>
      <c r="Q90" s="28">
        <v>0</v>
      </c>
      <c r="R90" s="28">
        <v>0</v>
      </c>
      <c r="S90" s="28">
        <v>0</v>
      </c>
      <c r="T90" s="28">
        <v>0</v>
      </c>
      <c r="U90" s="16">
        <v>48</v>
      </c>
      <c r="V90" s="28">
        <v>0</v>
      </c>
      <c r="W90" s="28">
        <v>0</v>
      </c>
      <c r="X90" s="29">
        <v>0</v>
      </c>
      <c r="Y90" s="29">
        <v>0</v>
      </c>
      <c r="Z90" s="29">
        <v>0</v>
      </c>
      <c r="AA90" s="29">
        <v>0</v>
      </c>
      <c r="AB90" s="28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9">
        <v>0</v>
      </c>
      <c r="AI90" s="20">
        <v>8.6933333333333349E-2</v>
      </c>
      <c r="AJ90" s="29">
        <v>0</v>
      </c>
      <c r="AK90" s="29">
        <v>0</v>
      </c>
      <c r="AL90" s="29">
        <v>0</v>
      </c>
      <c r="AM90" s="22">
        <f t="shared" si="24"/>
        <v>81.38666666666667</v>
      </c>
      <c r="AN90">
        <f t="shared" si="25"/>
        <v>3570</v>
      </c>
      <c r="AO90" t="str">
        <f t="shared" si="26"/>
        <v>,坚硬的石头,蓝水晶,长獠牙</v>
      </c>
      <c r="AP90" s="25" t="str">
        <f>IF(F90="c",getSring(AO90,4),VLOOKUP(K90&amp;F90,test4,2,FALSE))</f>
        <v>雷之精华</v>
      </c>
      <c r="AQ90" s="25">
        <f t="shared" si="27"/>
        <v>30006</v>
      </c>
      <c r="AR90" s="25">
        <f t="shared" si="28"/>
        <v>34</v>
      </c>
      <c r="AS90" s="25" t="str">
        <f t="shared" si="36"/>
        <v>坚硬的石头</v>
      </c>
      <c r="AT90" s="25">
        <f t="shared" si="29"/>
        <v>30032</v>
      </c>
      <c r="AU90" s="25">
        <f t="shared" si="30"/>
        <v>34</v>
      </c>
      <c r="AV90" s="25" t="str">
        <f t="shared" si="37"/>
        <v>蓝水晶</v>
      </c>
      <c r="AW90" s="25">
        <f t="shared" si="31"/>
        <v>30028</v>
      </c>
      <c r="AX90" s="25">
        <f t="shared" si="32"/>
        <v>34</v>
      </c>
      <c r="AY90" s="25" t="str">
        <f t="shared" si="38"/>
        <v>长獠牙</v>
      </c>
      <c r="AZ90" s="25">
        <f t="shared" si="33"/>
        <v>30036</v>
      </c>
      <c r="BA90" s="25">
        <f t="shared" si="39"/>
        <v>34</v>
      </c>
    </row>
    <row r="91" spans="1:53" ht="14.25" x14ac:dyDescent="0.2">
      <c r="A91">
        <f t="shared" si="34"/>
        <v>10089</v>
      </c>
      <c r="B91" s="16">
        <v>89</v>
      </c>
      <c r="C91" s="16"/>
      <c r="D91" s="16" t="s">
        <v>368</v>
      </c>
      <c r="E91" s="16">
        <f t="shared" si="21"/>
        <v>1</v>
      </c>
      <c r="F91" s="39" t="str">
        <f t="shared" si="19"/>
        <v>c</v>
      </c>
      <c r="G91" s="42">
        <f t="shared" si="35"/>
        <v>4</v>
      </c>
      <c r="H91" s="19" t="s">
        <v>26</v>
      </c>
      <c r="I91" s="3" t="s">
        <v>29</v>
      </c>
      <c r="J91" s="3" t="s">
        <v>995</v>
      </c>
      <c r="K91" s="3" t="str">
        <f t="shared" si="22"/>
        <v>--</v>
      </c>
      <c r="L91" s="3">
        <f t="shared" si="20"/>
        <v>3</v>
      </c>
      <c r="M91" s="3">
        <f t="shared" si="23"/>
        <v>2</v>
      </c>
      <c r="N91" s="16">
        <v>5</v>
      </c>
      <c r="O91" s="16">
        <v>1</v>
      </c>
      <c r="P91" s="16">
        <v>7</v>
      </c>
      <c r="Q91" s="28">
        <v>0</v>
      </c>
      <c r="R91" s="28">
        <v>0</v>
      </c>
      <c r="S91" s="28">
        <v>0</v>
      </c>
      <c r="T91" s="28">
        <v>0</v>
      </c>
      <c r="U91" s="28">
        <v>0</v>
      </c>
      <c r="V91" s="28">
        <v>0</v>
      </c>
      <c r="W91" s="16">
        <v>0</v>
      </c>
      <c r="X91" s="29">
        <v>0</v>
      </c>
      <c r="Y91" s="29">
        <v>0</v>
      </c>
      <c r="Z91" s="29">
        <v>0</v>
      </c>
      <c r="AA91" s="29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9">
        <v>0</v>
      </c>
      <c r="AI91" s="29">
        <v>0</v>
      </c>
      <c r="AJ91" s="29">
        <v>0</v>
      </c>
      <c r="AK91" s="29">
        <v>0</v>
      </c>
      <c r="AL91" s="29">
        <v>0</v>
      </c>
      <c r="AM91" s="22">
        <f t="shared" si="24"/>
        <v>4.666666666666667</v>
      </c>
      <c r="AN91">
        <f t="shared" si="25"/>
        <v>210</v>
      </c>
      <c r="AO91" t="str">
        <f t="shared" si="26"/>
        <v>,稻草,红水晶,石头,狗牙</v>
      </c>
      <c r="AP91" s="25" t="str">
        <f>IF(F91="c",getSring(AO91,4),VLOOKUP(K91&amp;F91,test4,2,FALSE))</f>
        <v>狗牙</v>
      </c>
      <c r="AQ91" s="25">
        <f t="shared" si="27"/>
        <v>30035</v>
      </c>
      <c r="AR91" s="25">
        <f t="shared" si="28"/>
        <v>16</v>
      </c>
      <c r="AS91" s="25" t="str">
        <f t="shared" si="36"/>
        <v>稻草</v>
      </c>
      <c r="AT91" s="25">
        <f t="shared" si="29"/>
        <v>30023</v>
      </c>
      <c r="AU91" s="25">
        <f t="shared" si="30"/>
        <v>4</v>
      </c>
      <c r="AV91" s="25" t="str">
        <f t="shared" si="37"/>
        <v>红水晶</v>
      </c>
      <c r="AW91" s="25">
        <f t="shared" si="31"/>
        <v>30027</v>
      </c>
      <c r="AX91" s="25">
        <f t="shared" si="32"/>
        <v>4</v>
      </c>
      <c r="AY91" s="25" t="str">
        <f t="shared" si="38"/>
        <v>石头</v>
      </c>
      <c r="AZ91" s="25">
        <f t="shared" si="33"/>
        <v>30031</v>
      </c>
      <c r="BA91" s="25">
        <f t="shared" si="39"/>
        <v>4</v>
      </c>
    </row>
    <row r="92" spans="1:53" ht="14.25" x14ac:dyDescent="0.2">
      <c r="A92">
        <f t="shared" si="34"/>
        <v>10090</v>
      </c>
      <c r="B92" s="16">
        <v>90</v>
      </c>
      <c r="C92" s="16"/>
      <c r="D92" s="16" t="s">
        <v>236</v>
      </c>
      <c r="E92" s="16">
        <f t="shared" si="21"/>
        <v>1</v>
      </c>
      <c r="F92" s="39" t="str">
        <f t="shared" si="19"/>
        <v>c</v>
      </c>
      <c r="G92" s="42">
        <f t="shared" si="35"/>
        <v>4</v>
      </c>
      <c r="H92" s="19" t="s">
        <v>26</v>
      </c>
      <c r="I92" s="3" t="s">
        <v>29</v>
      </c>
      <c r="J92" s="3" t="s">
        <v>995</v>
      </c>
      <c r="K92" s="3" t="str">
        <f t="shared" si="22"/>
        <v>--</v>
      </c>
      <c r="L92" s="3">
        <f t="shared" si="20"/>
        <v>3</v>
      </c>
      <c r="M92" s="3">
        <f t="shared" si="23"/>
        <v>2</v>
      </c>
      <c r="N92" s="16">
        <v>5</v>
      </c>
      <c r="O92" s="16">
        <v>2</v>
      </c>
      <c r="P92" s="16">
        <v>14</v>
      </c>
      <c r="Q92" s="28">
        <v>0</v>
      </c>
      <c r="R92" s="28">
        <v>0</v>
      </c>
      <c r="S92" s="28">
        <v>0</v>
      </c>
      <c r="T92" s="28">
        <v>0</v>
      </c>
      <c r="U92" s="28">
        <v>0</v>
      </c>
      <c r="V92" s="28">
        <v>0</v>
      </c>
      <c r="W92" s="28">
        <v>0</v>
      </c>
      <c r="X92" s="29">
        <v>0</v>
      </c>
      <c r="Y92" s="29">
        <v>0</v>
      </c>
      <c r="Z92" s="29">
        <v>0</v>
      </c>
      <c r="AA92" s="29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9">
        <v>0</v>
      </c>
      <c r="AI92" s="29">
        <v>0</v>
      </c>
      <c r="AJ92" s="29">
        <v>0</v>
      </c>
      <c r="AK92" s="29">
        <v>0</v>
      </c>
      <c r="AL92" s="20">
        <v>0</v>
      </c>
      <c r="AM92" s="22">
        <f t="shared" si="24"/>
        <v>9.3333333333333339</v>
      </c>
      <c r="AN92">
        <f t="shared" si="25"/>
        <v>412</v>
      </c>
      <c r="AO92" t="str">
        <f t="shared" si="26"/>
        <v>,狗牙,多汁的坚果,蘑菇,稻草</v>
      </c>
      <c r="AP92" s="25" t="str">
        <f>IF(F92="c",getSring(AO92,4),VLOOKUP(K92&amp;F92,test4,2,FALSE))</f>
        <v>稻草</v>
      </c>
      <c r="AQ92" s="25">
        <f t="shared" si="27"/>
        <v>30023</v>
      </c>
      <c r="AR92" s="25">
        <f t="shared" si="28"/>
        <v>31</v>
      </c>
      <c r="AS92" s="25" t="str">
        <f t="shared" si="36"/>
        <v>狗牙</v>
      </c>
      <c r="AT92" s="25">
        <f t="shared" si="29"/>
        <v>30035</v>
      </c>
      <c r="AU92" s="25">
        <f t="shared" si="30"/>
        <v>8</v>
      </c>
      <c r="AV92" s="25" t="str">
        <f t="shared" si="37"/>
        <v>多汁的坚果</v>
      </c>
      <c r="AW92" s="25">
        <f t="shared" si="31"/>
        <v>30039</v>
      </c>
      <c r="AX92" s="25">
        <f t="shared" si="32"/>
        <v>8</v>
      </c>
      <c r="AY92" s="25" t="str">
        <f t="shared" si="38"/>
        <v>蘑菇</v>
      </c>
      <c r="AZ92" s="25">
        <f t="shared" si="33"/>
        <v>30019</v>
      </c>
      <c r="BA92" s="25">
        <f t="shared" si="39"/>
        <v>8</v>
      </c>
    </row>
    <row r="93" spans="1:53" ht="14.25" x14ac:dyDescent="0.2">
      <c r="A93">
        <f t="shared" si="34"/>
        <v>10091</v>
      </c>
      <c r="B93" s="16">
        <v>91</v>
      </c>
      <c r="C93" s="16"/>
      <c r="D93" s="16" t="s">
        <v>369</v>
      </c>
      <c r="E93" s="16">
        <f t="shared" si="21"/>
        <v>2</v>
      </c>
      <c r="F93" s="39" t="str">
        <f t="shared" si="19"/>
        <v>c</v>
      </c>
      <c r="G93" s="42">
        <f t="shared" si="35"/>
        <v>4</v>
      </c>
      <c r="H93" s="19" t="s">
        <v>26</v>
      </c>
      <c r="I93" s="3" t="s">
        <v>29</v>
      </c>
      <c r="J93" s="3" t="s">
        <v>995</v>
      </c>
      <c r="K93" s="3" t="str">
        <f t="shared" si="22"/>
        <v>--</v>
      </c>
      <c r="L93" s="3">
        <f t="shared" si="20"/>
        <v>3</v>
      </c>
      <c r="M93" s="3">
        <f t="shared" si="23"/>
        <v>2</v>
      </c>
      <c r="N93" s="16">
        <v>5</v>
      </c>
      <c r="O93" s="16">
        <v>3</v>
      </c>
      <c r="P93" s="16">
        <v>21</v>
      </c>
      <c r="Q93" s="28">
        <v>0</v>
      </c>
      <c r="R93" s="28">
        <v>0</v>
      </c>
      <c r="S93" s="28">
        <v>0</v>
      </c>
      <c r="T93" s="28">
        <v>0</v>
      </c>
      <c r="U93" s="28">
        <v>0</v>
      </c>
      <c r="V93" s="28">
        <v>0</v>
      </c>
      <c r="W93" s="28">
        <v>0</v>
      </c>
      <c r="X93" s="29">
        <v>0</v>
      </c>
      <c r="Y93" s="29">
        <v>0</v>
      </c>
      <c r="Z93" s="29">
        <v>0</v>
      </c>
      <c r="AA93" s="29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9">
        <v>0</v>
      </c>
      <c r="AI93" s="29">
        <v>0</v>
      </c>
      <c r="AJ93" s="20">
        <v>0</v>
      </c>
      <c r="AK93" s="29">
        <v>0</v>
      </c>
      <c r="AL93" s="29">
        <v>0</v>
      </c>
      <c r="AM93" s="22">
        <f t="shared" si="24"/>
        <v>14</v>
      </c>
      <c r="AN93">
        <f t="shared" si="25"/>
        <v>622</v>
      </c>
      <c r="AO93" t="str">
        <f t="shared" si="26"/>
        <v>,稻草,红水晶,狗牙,多汁的坚果</v>
      </c>
      <c r="AP93" s="25" t="str">
        <f>IF(F93="c",getSring(AO93,4),VLOOKUP(K93&amp;F93,test4,2,FALSE))</f>
        <v>多汁的坚果</v>
      </c>
      <c r="AQ93" s="25">
        <f t="shared" si="27"/>
        <v>30039</v>
      </c>
      <c r="AR93" s="25">
        <f t="shared" si="28"/>
        <v>47</v>
      </c>
      <c r="AS93" s="25" t="str">
        <f t="shared" si="36"/>
        <v>稻草</v>
      </c>
      <c r="AT93" s="25">
        <f t="shared" si="29"/>
        <v>30023</v>
      </c>
      <c r="AU93" s="25">
        <f t="shared" si="30"/>
        <v>12</v>
      </c>
      <c r="AV93" s="25" t="str">
        <f t="shared" si="37"/>
        <v>红水晶</v>
      </c>
      <c r="AW93" s="25">
        <f t="shared" si="31"/>
        <v>30027</v>
      </c>
      <c r="AX93" s="25">
        <f t="shared" si="32"/>
        <v>12</v>
      </c>
      <c r="AY93" s="25" t="str">
        <f t="shared" si="38"/>
        <v>狗牙</v>
      </c>
      <c r="AZ93" s="25">
        <f t="shared" si="33"/>
        <v>30035</v>
      </c>
      <c r="BA93" s="25">
        <f t="shared" si="39"/>
        <v>12</v>
      </c>
    </row>
    <row r="94" spans="1:53" ht="14.25" x14ac:dyDescent="0.2">
      <c r="A94">
        <f t="shared" si="34"/>
        <v>10092</v>
      </c>
      <c r="B94" s="16">
        <v>92</v>
      </c>
      <c r="C94" s="16"/>
      <c r="D94" s="16" t="s">
        <v>370</v>
      </c>
      <c r="E94" s="16">
        <f t="shared" si="21"/>
        <v>2</v>
      </c>
      <c r="F94" s="39" t="str">
        <f t="shared" si="19"/>
        <v>c</v>
      </c>
      <c r="G94" s="42">
        <f t="shared" si="35"/>
        <v>4</v>
      </c>
      <c r="H94" s="19" t="s">
        <v>26</v>
      </c>
      <c r="I94" s="3" t="s">
        <v>29</v>
      </c>
      <c r="J94" s="3" t="s">
        <v>995</v>
      </c>
      <c r="K94" s="3" t="str">
        <f t="shared" si="22"/>
        <v>--</v>
      </c>
      <c r="L94" s="3">
        <f t="shared" si="20"/>
        <v>3</v>
      </c>
      <c r="M94" s="3">
        <f t="shared" si="23"/>
        <v>2</v>
      </c>
      <c r="N94" s="16">
        <v>5</v>
      </c>
      <c r="O94" s="16">
        <v>4</v>
      </c>
      <c r="P94" s="16">
        <v>27</v>
      </c>
      <c r="Q94" s="28">
        <v>0</v>
      </c>
      <c r="R94" s="28">
        <v>0</v>
      </c>
      <c r="S94" s="28">
        <v>0</v>
      </c>
      <c r="T94" s="28">
        <v>0</v>
      </c>
      <c r="U94" s="28">
        <v>0</v>
      </c>
      <c r="V94" s="16">
        <v>0</v>
      </c>
      <c r="W94" s="28">
        <v>0</v>
      </c>
      <c r="X94" s="29">
        <v>0</v>
      </c>
      <c r="Y94" s="29">
        <v>0</v>
      </c>
      <c r="Z94" s="29">
        <v>0</v>
      </c>
      <c r="AA94" s="29">
        <v>0</v>
      </c>
      <c r="AB94" s="28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2">
        <f t="shared" si="24"/>
        <v>18</v>
      </c>
      <c r="AN94">
        <f t="shared" si="25"/>
        <v>787</v>
      </c>
      <c r="AO94" t="str">
        <f t="shared" si="26"/>
        <v>,蘑菇,稻草,多汁的坚果,红水晶</v>
      </c>
      <c r="AP94" s="25" t="str">
        <f>IF(F94="c",getSring(AO94,4),VLOOKUP(K94&amp;F94,test4,2,FALSE))</f>
        <v>红水晶</v>
      </c>
      <c r="AQ94" s="25">
        <f t="shared" si="27"/>
        <v>30027</v>
      </c>
      <c r="AR94" s="25">
        <f t="shared" si="28"/>
        <v>60</v>
      </c>
      <c r="AS94" s="25" t="str">
        <f t="shared" si="36"/>
        <v>蘑菇</v>
      </c>
      <c r="AT94" s="25">
        <f t="shared" si="29"/>
        <v>30019</v>
      </c>
      <c r="AU94" s="25">
        <f t="shared" si="30"/>
        <v>15</v>
      </c>
      <c r="AV94" s="25" t="str">
        <f t="shared" si="37"/>
        <v>稻草</v>
      </c>
      <c r="AW94" s="25">
        <f t="shared" si="31"/>
        <v>30023</v>
      </c>
      <c r="AX94" s="25">
        <f t="shared" si="32"/>
        <v>15</v>
      </c>
      <c r="AY94" s="25" t="str">
        <f t="shared" si="38"/>
        <v>多汁的坚果</v>
      </c>
      <c r="AZ94" s="25">
        <f t="shared" si="33"/>
        <v>30039</v>
      </c>
      <c r="BA94" s="25">
        <f t="shared" si="39"/>
        <v>15</v>
      </c>
    </row>
    <row r="95" spans="1:53" ht="14.25" x14ac:dyDescent="0.2">
      <c r="A95">
        <f t="shared" si="34"/>
        <v>10093</v>
      </c>
      <c r="B95" s="16">
        <v>93</v>
      </c>
      <c r="C95" s="16"/>
      <c r="D95" s="16" t="s">
        <v>371</v>
      </c>
      <c r="E95" s="16">
        <f t="shared" si="21"/>
        <v>3</v>
      </c>
      <c r="F95" s="39" t="str">
        <f t="shared" si="19"/>
        <v>c</v>
      </c>
      <c r="G95" s="42">
        <f t="shared" si="35"/>
        <v>4</v>
      </c>
      <c r="H95" s="19" t="s">
        <v>26</v>
      </c>
      <c r="I95" s="3" t="s">
        <v>29</v>
      </c>
      <c r="J95" s="3" t="s">
        <v>995</v>
      </c>
      <c r="K95" s="3" t="str">
        <f t="shared" si="22"/>
        <v>--</v>
      </c>
      <c r="L95" s="3">
        <f t="shared" si="20"/>
        <v>3</v>
      </c>
      <c r="M95" s="3">
        <f t="shared" si="23"/>
        <v>2</v>
      </c>
      <c r="N95" s="16">
        <v>5</v>
      </c>
      <c r="O95" s="16">
        <v>5</v>
      </c>
      <c r="P95" s="16">
        <v>34</v>
      </c>
      <c r="Q95" s="28">
        <v>0</v>
      </c>
      <c r="R95" s="28">
        <v>0</v>
      </c>
      <c r="S95" s="28">
        <v>0</v>
      </c>
      <c r="T95" s="28">
        <v>0</v>
      </c>
      <c r="U95" s="28">
        <v>0</v>
      </c>
      <c r="V95" s="28">
        <v>0</v>
      </c>
      <c r="W95" s="28">
        <v>0</v>
      </c>
      <c r="X95" s="29">
        <v>0</v>
      </c>
      <c r="Y95" s="29">
        <v>0</v>
      </c>
      <c r="Z95" s="29">
        <v>0</v>
      </c>
      <c r="AA95" s="20">
        <v>0</v>
      </c>
      <c r="AB95" s="28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9">
        <v>0</v>
      </c>
      <c r="AI95" s="29">
        <v>0</v>
      </c>
      <c r="AJ95" s="29">
        <v>0</v>
      </c>
      <c r="AK95" s="29">
        <v>0</v>
      </c>
      <c r="AL95" s="29">
        <v>0</v>
      </c>
      <c r="AM95" s="22">
        <f t="shared" si="24"/>
        <v>22.666666666666668</v>
      </c>
      <c r="AN95">
        <f t="shared" si="25"/>
        <v>997</v>
      </c>
      <c r="AO95" t="str">
        <f t="shared" si="26"/>
        <v>,稻草,石头,红水晶,狗牙</v>
      </c>
      <c r="AP95" s="25" t="str">
        <f>IF(F95="c",getSring(AO95,4),VLOOKUP(K95&amp;F95,test4,2,FALSE))</f>
        <v>狗牙</v>
      </c>
      <c r="AQ95" s="25">
        <f t="shared" si="27"/>
        <v>30035</v>
      </c>
      <c r="AR95" s="25">
        <f t="shared" si="28"/>
        <v>76</v>
      </c>
      <c r="AS95" s="25" t="str">
        <f t="shared" si="36"/>
        <v>稻草</v>
      </c>
      <c r="AT95" s="25">
        <f t="shared" si="29"/>
        <v>30023</v>
      </c>
      <c r="AU95" s="25">
        <f t="shared" si="30"/>
        <v>19</v>
      </c>
      <c r="AV95" s="25" t="str">
        <f t="shared" si="37"/>
        <v>石头</v>
      </c>
      <c r="AW95" s="25">
        <f t="shared" si="31"/>
        <v>30031</v>
      </c>
      <c r="AX95" s="25">
        <f t="shared" si="32"/>
        <v>19</v>
      </c>
      <c r="AY95" s="25" t="str">
        <f t="shared" si="38"/>
        <v>红水晶</v>
      </c>
      <c r="AZ95" s="25">
        <f t="shared" si="33"/>
        <v>30027</v>
      </c>
      <c r="BA95" s="25">
        <f t="shared" si="39"/>
        <v>19</v>
      </c>
    </row>
    <row r="96" spans="1:53" ht="14.25" x14ac:dyDescent="0.2">
      <c r="A96">
        <f t="shared" si="34"/>
        <v>10094</v>
      </c>
      <c r="B96" s="16">
        <v>94</v>
      </c>
      <c r="C96" s="16"/>
      <c r="D96" s="16" t="s">
        <v>372</v>
      </c>
      <c r="E96" s="16">
        <f t="shared" si="21"/>
        <v>3</v>
      </c>
      <c r="F96" s="39" t="str">
        <f t="shared" si="19"/>
        <v>c</v>
      </c>
      <c r="G96" s="42">
        <f t="shared" si="35"/>
        <v>4</v>
      </c>
      <c r="H96" s="19" t="s">
        <v>26</v>
      </c>
      <c r="I96" s="3" t="s">
        <v>29</v>
      </c>
      <c r="J96" s="3" t="s">
        <v>995</v>
      </c>
      <c r="K96" s="3" t="str">
        <f t="shared" si="22"/>
        <v>--</v>
      </c>
      <c r="L96" s="3">
        <f t="shared" si="20"/>
        <v>3</v>
      </c>
      <c r="M96" s="3">
        <f t="shared" si="23"/>
        <v>2</v>
      </c>
      <c r="N96" s="16">
        <v>5</v>
      </c>
      <c r="O96" s="16">
        <v>6</v>
      </c>
      <c r="P96" s="16">
        <v>41</v>
      </c>
      <c r="Q96" s="28">
        <v>0</v>
      </c>
      <c r="R96" s="28">
        <v>0</v>
      </c>
      <c r="S96" s="28">
        <v>0</v>
      </c>
      <c r="T96" s="28">
        <v>0</v>
      </c>
      <c r="U96" s="28">
        <v>0</v>
      </c>
      <c r="V96" s="28">
        <v>0</v>
      </c>
      <c r="W96" s="28">
        <v>0</v>
      </c>
      <c r="X96" s="29">
        <v>0</v>
      </c>
      <c r="Y96" s="29">
        <v>0</v>
      </c>
      <c r="Z96" s="29">
        <v>0</v>
      </c>
      <c r="AA96" s="29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9">
        <v>0</v>
      </c>
      <c r="AI96" s="29">
        <v>0</v>
      </c>
      <c r="AJ96" s="29">
        <v>0</v>
      </c>
      <c r="AK96" s="20">
        <v>0</v>
      </c>
      <c r="AL96" s="29">
        <v>0</v>
      </c>
      <c r="AM96" s="22">
        <f t="shared" si="24"/>
        <v>27.333333333333332</v>
      </c>
      <c r="AN96">
        <f t="shared" si="25"/>
        <v>1200</v>
      </c>
      <c r="AO96" t="str">
        <f t="shared" si="26"/>
        <v>,狗牙,红水晶,蘑菇,石头</v>
      </c>
      <c r="AP96" s="25" t="str">
        <f>IF(F96="c",getSring(AO96,4),VLOOKUP(K96&amp;F96,test4,2,FALSE))</f>
        <v>石头</v>
      </c>
      <c r="AQ96" s="25">
        <f t="shared" si="27"/>
        <v>30031</v>
      </c>
      <c r="AR96" s="25">
        <f t="shared" si="28"/>
        <v>91</v>
      </c>
      <c r="AS96" s="25" t="str">
        <f t="shared" si="36"/>
        <v>狗牙</v>
      </c>
      <c r="AT96" s="25">
        <f t="shared" si="29"/>
        <v>30035</v>
      </c>
      <c r="AU96" s="25">
        <f t="shared" si="30"/>
        <v>23</v>
      </c>
      <c r="AV96" s="25" t="str">
        <f t="shared" si="37"/>
        <v>红水晶</v>
      </c>
      <c r="AW96" s="25">
        <f t="shared" si="31"/>
        <v>30027</v>
      </c>
      <c r="AX96" s="25">
        <f t="shared" si="32"/>
        <v>23</v>
      </c>
      <c r="AY96" s="25" t="str">
        <f t="shared" si="38"/>
        <v>蘑菇</v>
      </c>
      <c r="AZ96" s="25">
        <f t="shared" si="33"/>
        <v>30019</v>
      </c>
      <c r="BA96" s="25">
        <f t="shared" si="39"/>
        <v>23</v>
      </c>
    </row>
    <row r="97" spans="1:53" ht="14.25" x14ac:dyDescent="0.2">
      <c r="A97">
        <f t="shared" si="34"/>
        <v>10095</v>
      </c>
      <c r="B97" s="16">
        <v>95</v>
      </c>
      <c r="C97" s="16"/>
      <c r="D97" s="16" t="s">
        <v>373</v>
      </c>
      <c r="E97" s="16">
        <f t="shared" si="21"/>
        <v>4</v>
      </c>
      <c r="F97" s="39" t="str">
        <f t="shared" si="19"/>
        <v>c</v>
      </c>
      <c r="G97" s="42">
        <f t="shared" si="35"/>
        <v>4</v>
      </c>
      <c r="H97" s="19" t="s">
        <v>26</v>
      </c>
      <c r="I97" s="3" t="s">
        <v>29</v>
      </c>
      <c r="J97" s="3" t="s">
        <v>995</v>
      </c>
      <c r="K97" s="3" t="str">
        <f t="shared" si="22"/>
        <v>--</v>
      </c>
      <c r="L97" s="3">
        <f t="shared" si="20"/>
        <v>3</v>
      </c>
      <c r="M97" s="3">
        <f t="shared" si="23"/>
        <v>2</v>
      </c>
      <c r="N97" s="16">
        <v>5</v>
      </c>
      <c r="O97" s="16">
        <v>7</v>
      </c>
      <c r="P97" s="16">
        <v>48</v>
      </c>
      <c r="Q97" s="28">
        <v>0</v>
      </c>
      <c r="R97" s="28">
        <v>0</v>
      </c>
      <c r="S97" s="28">
        <v>0</v>
      </c>
      <c r="T97" s="28">
        <v>0</v>
      </c>
      <c r="U97" s="28">
        <v>0</v>
      </c>
      <c r="V97" s="28">
        <v>0</v>
      </c>
      <c r="W97" s="28">
        <v>0</v>
      </c>
      <c r="X97" s="29">
        <v>0</v>
      </c>
      <c r="Y97" s="29">
        <v>0</v>
      </c>
      <c r="Z97" s="29">
        <v>0</v>
      </c>
      <c r="AA97" s="20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9">
        <v>0</v>
      </c>
      <c r="AI97" s="29">
        <v>0</v>
      </c>
      <c r="AJ97" s="29">
        <v>0</v>
      </c>
      <c r="AK97" s="29">
        <v>0</v>
      </c>
      <c r="AL97" s="29">
        <v>0</v>
      </c>
      <c r="AM97" s="22">
        <f t="shared" si="24"/>
        <v>32</v>
      </c>
      <c r="AN97">
        <f t="shared" si="25"/>
        <v>1410</v>
      </c>
      <c r="AO97" t="str">
        <f t="shared" si="26"/>
        <v>,狗牙,红水晶,蘑菇,石头</v>
      </c>
      <c r="AP97" s="25" t="str">
        <f>IF(F97="c",getSring(AO97,4),VLOOKUP(K97&amp;F97,test4,2,FALSE))</f>
        <v>石头</v>
      </c>
      <c r="AQ97" s="25">
        <f t="shared" si="27"/>
        <v>30031</v>
      </c>
      <c r="AR97" s="25">
        <f t="shared" si="28"/>
        <v>107</v>
      </c>
      <c r="AS97" s="25" t="str">
        <f t="shared" si="36"/>
        <v>狗牙</v>
      </c>
      <c r="AT97" s="25">
        <f t="shared" si="29"/>
        <v>30035</v>
      </c>
      <c r="AU97" s="25">
        <f t="shared" si="30"/>
        <v>27</v>
      </c>
      <c r="AV97" s="25" t="str">
        <f t="shared" si="37"/>
        <v>红水晶</v>
      </c>
      <c r="AW97" s="25">
        <f t="shared" si="31"/>
        <v>30027</v>
      </c>
      <c r="AX97" s="25">
        <f t="shared" si="32"/>
        <v>27</v>
      </c>
      <c r="AY97" s="25" t="str">
        <f t="shared" si="38"/>
        <v>蘑菇</v>
      </c>
      <c r="AZ97" s="25">
        <f t="shared" si="33"/>
        <v>30019</v>
      </c>
      <c r="BA97" s="25">
        <f t="shared" si="39"/>
        <v>27</v>
      </c>
    </row>
    <row r="98" spans="1:53" ht="14.25" x14ac:dyDescent="0.2">
      <c r="A98">
        <f t="shared" si="34"/>
        <v>10096</v>
      </c>
      <c r="B98" s="16">
        <v>96</v>
      </c>
      <c r="C98" s="16"/>
      <c r="D98" s="16" t="s">
        <v>374</v>
      </c>
      <c r="E98" s="16">
        <f t="shared" si="21"/>
        <v>4</v>
      </c>
      <c r="F98" s="39" t="str">
        <f t="shared" si="19"/>
        <v>c</v>
      </c>
      <c r="G98" s="42">
        <f t="shared" si="35"/>
        <v>4</v>
      </c>
      <c r="H98" s="19" t="s">
        <v>26</v>
      </c>
      <c r="I98" s="3" t="s">
        <v>29</v>
      </c>
      <c r="J98" s="3" t="s">
        <v>995</v>
      </c>
      <c r="K98" s="3" t="str">
        <f t="shared" si="22"/>
        <v>--</v>
      </c>
      <c r="L98" s="3">
        <f t="shared" si="20"/>
        <v>3</v>
      </c>
      <c r="M98" s="3">
        <f t="shared" si="23"/>
        <v>2</v>
      </c>
      <c r="N98" s="16">
        <v>5</v>
      </c>
      <c r="O98" s="16">
        <v>8</v>
      </c>
      <c r="P98" s="16">
        <v>55</v>
      </c>
      <c r="Q98" s="28">
        <v>0</v>
      </c>
      <c r="R98" s="28">
        <v>0</v>
      </c>
      <c r="S98" s="28">
        <v>0</v>
      </c>
      <c r="T98" s="28">
        <v>0</v>
      </c>
      <c r="U98" s="28">
        <v>0</v>
      </c>
      <c r="V98" s="28">
        <v>0</v>
      </c>
      <c r="W98" s="28">
        <v>0</v>
      </c>
      <c r="X98" s="29">
        <v>0</v>
      </c>
      <c r="Y98" s="29">
        <v>0</v>
      </c>
      <c r="Z98" s="29">
        <v>0</v>
      </c>
      <c r="AA98" s="20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2">
        <f t="shared" si="24"/>
        <v>36.666666666666664</v>
      </c>
      <c r="AN98">
        <f t="shared" si="25"/>
        <v>1612</v>
      </c>
      <c r="AO98" t="str">
        <f t="shared" si="26"/>
        <v>,狗牙,石头,蘑菇,稻草</v>
      </c>
      <c r="AP98" s="25" t="str">
        <f>IF(F98="c",getSring(AO98,4),VLOOKUP(K98&amp;F98,test4,2,FALSE))</f>
        <v>稻草</v>
      </c>
      <c r="AQ98" s="25">
        <f t="shared" si="27"/>
        <v>30023</v>
      </c>
      <c r="AR98" s="25">
        <f t="shared" si="28"/>
        <v>122</v>
      </c>
      <c r="AS98" s="25" t="str">
        <f t="shared" si="36"/>
        <v>狗牙</v>
      </c>
      <c r="AT98" s="25">
        <f t="shared" si="29"/>
        <v>30035</v>
      </c>
      <c r="AU98" s="25">
        <f t="shared" si="30"/>
        <v>31</v>
      </c>
      <c r="AV98" s="25" t="str">
        <f t="shared" si="37"/>
        <v>石头</v>
      </c>
      <c r="AW98" s="25">
        <f t="shared" si="31"/>
        <v>30031</v>
      </c>
      <c r="AX98" s="25">
        <f t="shared" si="32"/>
        <v>31</v>
      </c>
      <c r="AY98" s="25" t="str">
        <f t="shared" si="38"/>
        <v>蘑菇</v>
      </c>
      <c r="AZ98" s="25">
        <f t="shared" si="33"/>
        <v>30019</v>
      </c>
      <c r="BA98" s="25">
        <f t="shared" si="39"/>
        <v>31</v>
      </c>
    </row>
    <row r="99" spans="1:53" ht="14.25" x14ac:dyDescent="0.2">
      <c r="A99">
        <f t="shared" si="34"/>
        <v>10097</v>
      </c>
      <c r="B99" s="16">
        <v>97</v>
      </c>
      <c r="C99" s="16"/>
      <c r="D99" s="16" t="s">
        <v>233</v>
      </c>
      <c r="E99" s="16">
        <f t="shared" si="21"/>
        <v>1</v>
      </c>
      <c r="F99" s="39" t="str">
        <f t="shared" si="19"/>
        <v>s</v>
      </c>
      <c r="G99" s="42">
        <f t="shared" si="35"/>
        <v>3</v>
      </c>
      <c r="H99" s="19" t="s">
        <v>26</v>
      </c>
      <c r="I99" s="3" t="s">
        <v>30</v>
      </c>
      <c r="J99" s="3" t="s">
        <v>995</v>
      </c>
      <c r="K99" s="3" t="str">
        <f t="shared" si="22"/>
        <v>光</v>
      </c>
      <c r="L99" s="3">
        <f t="shared" si="20"/>
        <v>4</v>
      </c>
      <c r="M99" s="3">
        <f t="shared" si="23"/>
        <v>6</v>
      </c>
      <c r="N99" s="16">
        <v>9</v>
      </c>
      <c r="O99" s="16">
        <v>1</v>
      </c>
      <c r="P99" s="16">
        <v>12</v>
      </c>
      <c r="Q99" s="28">
        <v>0</v>
      </c>
      <c r="R99" s="28">
        <v>0</v>
      </c>
      <c r="S99" s="28">
        <v>0</v>
      </c>
      <c r="T99" s="28">
        <v>0</v>
      </c>
      <c r="U99" s="16">
        <v>15</v>
      </c>
      <c r="V99" s="28">
        <v>0</v>
      </c>
      <c r="W99" s="28">
        <v>0</v>
      </c>
      <c r="X99" s="20">
        <v>1.4999999999999999E-2</v>
      </c>
      <c r="Y99" s="29">
        <v>0</v>
      </c>
      <c r="Z99" s="29">
        <v>0</v>
      </c>
      <c r="AA99" s="29">
        <v>0</v>
      </c>
      <c r="AB99" s="28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9">
        <v>0</v>
      </c>
      <c r="AI99" s="29">
        <v>0</v>
      </c>
      <c r="AJ99" s="29">
        <v>0</v>
      </c>
      <c r="AK99" s="20">
        <v>6.4000000000000001E-2</v>
      </c>
      <c r="AL99" s="29">
        <v>0</v>
      </c>
      <c r="AM99" s="22">
        <f t="shared" si="24"/>
        <v>33.799999999999997</v>
      </c>
      <c r="AN99">
        <f t="shared" si="25"/>
        <v>1560</v>
      </c>
      <c r="AO99" t="str">
        <f t="shared" si="26"/>
        <v>,斑斓的稻草,夏娃的坚果,紫水晶</v>
      </c>
      <c r="AP99" s="25" t="str">
        <f>IF(F99="c",getSring(AO99,4),VLOOKUP(K99&amp;F99,test4,2,FALSE))</f>
        <v>顶级光之精华</v>
      </c>
      <c r="AQ99" s="25">
        <f t="shared" si="27"/>
        <v>30016</v>
      </c>
      <c r="AR99" s="25">
        <f t="shared" si="28"/>
        <v>14</v>
      </c>
      <c r="AS99" s="25" t="str">
        <f t="shared" si="36"/>
        <v>斑斓的稻草</v>
      </c>
      <c r="AT99" s="25">
        <f t="shared" si="29"/>
        <v>30026</v>
      </c>
      <c r="AU99" s="25">
        <f t="shared" si="30"/>
        <v>4</v>
      </c>
      <c r="AV99" s="25" t="str">
        <f t="shared" si="37"/>
        <v>夏娃的坚果</v>
      </c>
      <c r="AW99" s="25">
        <f t="shared" si="31"/>
        <v>30042</v>
      </c>
      <c r="AX99" s="25">
        <f t="shared" si="32"/>
        <v>4</v>
      </c>
      <c r="AY99" s="25" t="str">
        <f t="shared" si="38"/>
        <v>紫水晶</v>
      </c>
      <c r="AZ99" s="25">
        <f t="shared" si="33"/>
        <v>30030</v>
      </c>
      <c r="BA99" s="25">
        <f t="shared" si="39"/>
        <v>4</v>
      </c>
    </row>
    <row r="100" spans="1:53" ht="14.25" x14ac:dyDescent="0.2">
      <c r="A100">
        <f t="shared" si="34"/>
        <v>10098</v>
      </c>
      <c r="B100" s="16">
        <v>98</v>
      </c>
      <c r="C100" s="16"/>
      <c r="D100" s="16" t="s">
        <v>375</v>
      </c>
      <c r="E100" s="16">
        <f t="shared" si="21"/>
        <v>1</v>
      </c>
      <c r="F100" s="39" t="str">
        <f t="shared" ref="F100:F163" si="40">F68</f>
        <v>s</v>
      </c>
      <c r="G100" s="42">
        <f t="shared" si="35"/>
        <v>3</v>
      </c>
      <c r="H100" s="19" t="s">
        <v>26</v>
      </c>
      <c r="I100" s="3" t="s">
        <v>30</v>
      </c>
      <c r="J100" s="3" t="s">
        <v>995</v>
      </c>
      <c r="K100" s="3" t="str">
        <f t="shared" si="22"/>
        <v>光</v>
      </c>
      <c r="L100" s="3">
        <f t="shared" ref="L100:L163" si="41">L68+1</f>
        <v>4</v>
      </c>
      <c r="M100" s="3">
        <f t="shared" si="23"/>
        <v>6</v>
      </c>
      <c r="N100" s="16">
        <v>9</v>
      </c>
      <c r="O100" s="16">
        <v>2</v>
      </c>
      <c r="P100" s="16">
        <v>23</v>
      </c>
      <c r="Q100" s="28">
        <v>0</v>
      </c>
      <c r="R100" s="28">
        <v>0</v>
      </c>
      <c r="S100" s="28">
        <v>0</v>
      </c>
      <c r="T100" s="28">
        <v>0</v>
      </c>
      <c r="U100" s="28">
        <v>0</v>
      </c>
      <c r="V100" s="28">
        <v>0</v>
      </c>
      <c r="W100" s="28">
        <v>0</v>
      </c>
      <c r="X100" s="29">
        <v>0</v>
      </c>
      <c r="Y100" s="29">
        <v>0</v>
      </c>
      <c r="Z100" s="29">
        <v>0</v>
      </c>
      <c r="AA100" s="20">
        <v>0.08</v>
      </c>
      <c r="AB100" s="28">
        <v>0</v>
      </c>
      <c r="AC100" s="28">
        <v>0</v>
      </c>
      <c r="AD100" s="28">
        <v>0</v>
      </c>
      <c r="AE100" s="28">
        <v>0</v>
      </c>
      <c r="AF100" s="16">
        <v>6</v>
      </c>
      <c r="AG100" s="28">
        <v>0</v>
      </c>
      <c r="AH100" s="29">
        <v>0</v>
      </c>
      <c r="AI100" s="29">
        <v>0</v>
      </c>
      <c r="AJ100" s="29">
        <v>0</v>
      </c>
      <c r="AK100" s="29">
        <v>0</v>
      </c>
      <c r="AL100" s="20">
        <v>6.4000000000000001E-2</v>
      </c>
      <c r="AM100" s="22">
        <f t="shared" si="24"/>
        <v>45.701960784313734</v>
      </c>
      <c r="AN100">
        <f t="shared" si="25"/>
        <v>2040</v>
      </c>
      <c r="AO100" t="str">
        <f t="shared" si="26"/>
        <v>,夏娃的坚果,剧毒牙,耀眼的石头</v>
      </c>
      <c r="AP100" s="25" t="str">
        <f>IF(F100="c",getSring(AO100,4),VLOOKUP(K100&amp;F100,test4,2,FALSE))</f>
        <v>顶级光之精华</v>
      </c>
      <c r="AQ100" s="25">
        <f t="shared" si="27"/>
        <v>30016</v>
      </c>
      <c r="AR100" s="25">
        <f t="shared" si="28"/>
        <v>19</v>
      </c>
      <c r="AS100" s="25" t="str">
        <f t="shared" si="36"/>
        <v>夏娃的坚果</v>
      </c>
      <c r="AT100" s="25">
        <f t="shared" si="29"/>
        <v>30042</v>
      </c>
      <c r="AU100" s="25">
        <f t="shared" si="30"/>
        <v>5</v>
      </c>
      <c r="AV100" s="25" t="str">
        <f t="shared" si="37"/>
        <v>剧毒牙</v>
      </c>
      <c r="AW100" s="25">
        <f t="shared" si="31"/>
        <v>30038</v>
      </c>
      <c r="AX100" s="25">
        <f t="shared" si="32"/>
        <v>5</v>
      </c>
      <c r="AY100" s="25" t="str">
        <f t="shared" si="38"/>
        <v>耀眼的石头</v>
      </c>
      <c r="AZ100" s="25">
        <f t="shared" si="33"/>
        <v>30034</v>
      </c>
      <c r="BA100" s="25">
        <f t="shared" si="39"/>
        <v>5</v>
      </c>
    </row>
    <row r="101" spans="1:53" ht="14.25" x14ac:dyDescent="0.2">
      <c r="A101">
        <f t="shared" si="34"/>
        <v>10099</v>
      </c>
      <c r="B101" s="16">
        <v>99</v>
      </c>
      <c r="C101" s="16"/>
      <c r="D101" s="16" t="s">
        <v>376</v>
      </c>
      <c r="E101" s="16">
        <f t="shared" si="21"/>
        <v>2</v>
      </c>
      <c r="F101" s="39" t="str">
        <f t="shared" si="40"/>
        <v>s</v>
      </c>
      <c r="G101" s="42">
        <f t="shared" si="35"/>
        <v>3</v>
      </c>
      <c r="H101" s="19" t="s">
        <v>26</v>
      </c>
      <c r="I101" s="3" t="s">
        <v>30</v>
      </c>
      <c r="J101" s="3" t="s">
        <v>995</v>
      </c>
      <c r="K101" s="3" t="str">
        <f t="shared" si="22"/>
        <v>光</v>
      </c>
      <c r="L101" s="3">
        <f t="shared" si="41"/>
        <v>4</v>
      </c>
      <c r="M101" s="3">
        <f t="shared" si="23"/>
        <v>6</v>
      </c>
      <c r="N101" s="16">
        <v>9</v>
      </c>
      <c r="O101" s="16">
        <v>3</v>
      </c>
      <c r="P101" s="16">
        <v>35</v>
      </c>
      <c r="Q101" s="28">
        <v>0</v>
      </c>
      <c r="R101" s="28">
        <v>0</v>
      </c>
      <c r="S101" s="28">
        <v>0</v>
      </c>
      <c r="T101" s="28">
        <v>0</v>
      </c>
      <c r="U101" s="16">
        <v>46</v>
      </c>
      <c r="V101" s="16">
        <v>13</v>
      </c>
      <c r="W101" s="28">
        <v>0</v>
      </c>
      <c r="X101" s="29">
        <v>0</v>
      </c>
      <c r="Y101" s="20">
        <v>3.2500000000000001E-2</v>
      </c>
      <c r="Z101" s="29">
        <v>0</v>
      </c>
      <c r="AA101" s="20">
        <v>0.11333333333333334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28">
        <v>0</v>
      </c>
      <c r="AH101" s="29">
        <v>0</v>
      </c>
      <c r="AI101" s="29">
        <v>0</v>
      </c>
      <c r="AJ101" s="29">
        <v>0</v>
      </c>
      <c r="AK101" s="29">
        <v>0</v>
      </c>
      <c r="AL101" s="29">
        <v>0</v>
      </c>
      <c r="AM101" s="22">
        <f t="shared" si="24"/>
        <v>91.833333333333329</v>
      </c>
      <c r="AN101">
        <f t="shared" si="25"/>
        <v>4080</v>
      </c>
      <c r="AO101" t="str">
        <f t="shared" si="26"/>
        <v>,剧毒牙,斑斓的稻草,紫水晶</v>
      </c>
      <c r="AP101" s="25" t="str">
        <f>IF(F101="c",getSring(AO101,4),VLOOKUP(K101&amp;F101,test4,2,FALSE))</f>
        <v>顶级光之精华</v>
      </c>
      <c r="AQ101" s="25">
        <f t="shared" si="27"/>
        <v>30016</v>
      </c>
      <c r="AR101" s="25">
        <f t="shared" si="28"/>
        <v>38</v>
      </c>
      <c r="AS101" s="25" t="str">
        <f t="shared" si="36"/>
        <v>剧毒牙</v>
      </c>
      <c r="AT101" s="25">
        <f t="shared" si="29"/>
        <v>30038</v>
      </c>
      <c r="AU101" s="25">
        <f t="shared" si="30"/>
        <v>10</v>
      </c>
      <c r="AV101" s="25" t="str">
        <f t="shared" si="37"/>
        <v>斑斓的稻草</v>
      </c>
      <c r="AW101" s="25">
        <f t="shared" si="31"/>
        <v>30026</v>
      </c>
      <c r="AX101" s="25">
        <f t="shared" si="32"/>
        <v>10</v>
      </c>
      <c r="AY101" s="25" t="str">
        <f t="shared" si="38"/>
        <v>紫水晶</v>
      </c>
      <c r="AZ101" s="25">
        <f t="shared" si="33"/>
        <v>30030</v>
      </c>
      <c r="BA101" s="25">
        <f t="shared" si="39"/>
        <v>10</v>
      </c>
    </row>
    <row r="102" spans="1:53" ht="14.25" x14ac:dyDescent="0.2">
      <c r="A102">
        <f t="shared" si="34"/>
        <v>10100</v>
      </c>
      <c r="B102" s="16">
        <v>100</v>
      </c>
      <c r="C102" s="16"/>
      <c r="D102" s="16" t="s">
        <v>377</v>
      </c>
      <c r="E102" s="16">
        <f t="shared" si="21"/>
        <v>2</v>
      </c>
      <c r="F102" s="39" t="str">
        <f t="shared" si="40"/>
        <v>s</v>
      </c>
      <c r="G102" s="42">
        <f t="shared" si="35"/>
        <v>3</v>
      </c>
      <c r="H102" s="19" t="s">
        <v>26</v>
      </c>
      <c r="I102" s="3" t="s">
        <v>30</v>
      </c>
      <c r="J102" s="3" t="s">
        <v>995</v>
      </c>
      <c r="K102" s="3" t="str">
        <f t="shared" si="22"/>
        <v>光</v>
      </c>
      <c r="L102" s="3">
        <f t="shared" si="41"/>
        <v>4</v>
      </c>
      <c r="M102" s="3">
        <f t="shared" si="23"/>
        <v>6</v>
      </c>
      <c r="N102" s="16">
        <v>9</v>
      </c>
      <c r="O102" s="16">
        <v>4</v>
      </c>
      <c r="P102" s="16">
        <v>47</v>
      </c>
      <c r="Q102" s="28">
        <v>0</v>
      </c>
      <c r="R102" s="28">
        <v>0</v>
      </c>
      <c r="S102" s="28">
        <v>0</v>
      </c>
      <c r="T102" s="28">
        <v>0</v>
      </c>
      <c r="U102" s="28">
        <v>0</v>
      </c>
      <c r="V102" s="28">
        <v>0</v>
      </c>
      <c r="W102" s="16">
        <v>13</v>
      </c>
      <c r="X102" s="29">
        <v>0</v>
      </c>
      <c r="Y102" s="29">
        <v>0</v>
      </c>
      <c r="Z102" s="29">
        <v>0</v>
      </c>
      <c r="AA102" s="20">
        <v>0.152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28">
        <v>0</v>
      </c>
      <c r="AH102" s="29">
        <v>0</v>
      </c>
      <c r="AI102" s="29">
        <v>0</v>
      </c>
      <c r="AJ102" s="29">
        <v>0</v>
      </c>
      <c r="AK102" s="20">
        <v>0.1216</v>
      </c>
      <c r="AL102" s="20">
        <v>0.1216</v>
      </c>
      <c r="AM102" s="22">
        <f t="shared" si="24"/>
        <v>119.03999999999999</v>
      </c>
      <c r="AN102">
        <f t="shared" si="25"/>
        <v>5160</v>
      </c>
      <c r="AO102" t="str">
        <f t="shared" si="26"/>
        <v>,斑斓的稻草,夏娃的坚果,五彩的蘑菇</v>
      </c>
      <c r="AP102" s="25" t="str">
        <f>IF(F102="c",getSring(AO102,4),VLOOKUP(K102&amp;F102,test4,2,FALSE))</f>
        <v>顶级光之精华</v>
      </c>
      <c r="AQ102" s="25">
        <f t="shared" si="27"/>
        <v>30016</v>
      </c>
      <c r="AR102" s="25">
        <f t="shared" si="28"/>
        <v>50</v>
      </c>
      <c r="AS102" s="25" t="str">
        <f t="shared" si="36"/>
        <v>斑斓的稻草</v>
      </c>
      <c r="AT102" s="25">
        <f t="shared" si="29"/>
        <v>30026</v>
      </c>
      <c r="AU102" s="25">
        <f t="shared" si="30"/>
        <v>12</v>
      </c>
      <c r="AV102" s="25" t="str">
        <f t="shared" si="37"/>
        <v>夏娃的坚果</v>
      </c>
      <c r="AW102" s="25">
        <f t="shared" si="31"/>
        <v>30042</v>
      </c>
      <c r="AX102" s="25">
        <f t="shared" si="32"/>
        <v>12</v>
      </c>
      <c r="AY102" s="25" t="str">
        <f t="shared" si="38"/>
        <v>五彩的蘑菇</v>
      </c>
      <c r="AZ102" s="25">
        <f t="shared" si="33"/>
        <v>30022</v>
      </c>
      <c r="BA102" s="25">
        <f t="shared" si="39"/>
        <v>12</v>
      </c>
    </row>
    <row r="103" spans="1:53" ht="14.25" x14ac:dyDescent="0.2">
      <c r="A103">
        <f t="shared" si="34"/>
        <v>10101</v>
      </c>
      <c r="B103" s="16">
        <v>101</v>
      </c>
      <c r="C103" s="16"/>
      <c r="D103" s="16" t="s">
        <v>378</v>
      </c>
      <c r="E103" s="16">
        <f t="shared" si="21"/>
        <v>3</v>
      </c>
      <c r="F103" s="39" t="str">
        <f t="shared" si="40"/>
        <v>s</v>
      </c>
      <c r="G103" s="42">
        <f t="shared" si="35"/>
        <v>3</v>
      </c>
      <c r="H103" s="19" t="s">
        <v>26</v>
      </c>
      <c r="I103" s="3" t="s">
        <v>30</v>
      </c>
      <c r="J103" s="3" t="s">
        <v>995</v>
      </c>
      <c r="K103" s="3" t="str">
        <f t="shared" si="22"/>
        <v>光</v>
      </c>
      <c r="L103" s="3">
        <f t="shared" si="41"/>
        <v>4</v>
      </c>
      <c r="M103" s="3">
        <f t="shared" si="23"/>
        <v>6</v>
      </c>
      <c r="N103" s="16">
        <v>9</v>
      </c>
      <c r="O103" s="16">
        <v>5</v>
      </c>
      <c r="P103" s="16">
        <v>58</v>
      </c>
      <c r="Q103" s="28">
        <v>0</v>
      </c>
      <c r="R103" s="28">
        <v>0</v>
      </c>
      <c r="S103" s="28">
        <v>0</v>
      </c>
      <c r="T103" s="28">
        <v>0</v>
      </c>
      <c r="U103" s="16">
        <v>77</v>
      </c>
      <c r="V103" s="28">
        <v>0</v>
      </c>
      <c r="W103" s="28">
        <v>0</v>
      </c>
      <c r="X103" s="29">
        <v>0</v>
      </c>
      <c r="Y103" s="29">
        <v>0</v>
      </c>
      <c r="Z103" s="29">
        <v>0</v>
      </c>
      <c r="AA103" s="29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16">
        <v>18</v>
      </c>
      <c r="AH103" s="29">
        <v>0</v>
      </c>
      <c r="AI103" s="29">
        <v>0</v>
      </c>
      <c r="AJ103" s="20">
        <v>0.15093333333333336</v>
      </c>
      <c r="AK103" s="20">
        <v>0.15093333333333336</v>
      </c>
      <c r="AL103" s="20">
        <v>0.15093333333333336</v>
      </c>
      <c r="AM103" s="22">
        <f t="shared" si="24"/>
        <v>191.88075471698113</v>
      </c>
      <c r="AN103">
        <f t="shared" si="25"/>
        <v>8400</v>
      </c>
      <c r="AO103" t="str">
        <f t="shared" si="26"/>
        <v>,耀眼的石头,紫水晶,斑斓的稻草</v>
      </c>
      <c r="AP103" s="25" t="str">
        <f>IF(F103="c",getSring(AO103,4),VLOOKUP(K103&amp;F103,test4,2,FALSE))</f>
        <v>顶级光之精华</v>
      </c>
      <c r="AQ103" s="25">
        <f t="shared" si="27"/>
        <v>30016</v>
      </c>
      <c r="AR103" s="25">
        <f t="shared" si="28"/>
        <v>80</v>
      </c>
      <c r="AS103" s="25" t="str">
        <f t="shared" si="36"/>
        <v>耀眼的石头</v>
      </c>
      <c r="AT103" s="25">
        <f t="shared" si="29"/>
        <v>30034</v>
      </c>
      <c r="AU103" s="25">
        <f t="shared" si="30"/>
        <v>20</v>
      </c>
      <c r="AV103" s="25" t="str">
        <f t="shared" si="37"/>
        <v>紫水晶</v>
      </c>
      <c r="AW103" s="25">
        <f t="shared" si="31"/>
        <v>30030</v>
      </c>
      <c r="AX103" s="25">
        <f t="shared" si="32"/>
        <v>20</v>
      </c>
      <c r="AY103" s="25" t="str">
        <f t="shared" si="38"/>
        <v>斑斓的稻草</v>
      </c>
      <c r="AZ103" s="25">
        <f t="shared" si="33"/>
        <v>30026</v>
      </c>
      <c r="BA103" s="25">
        <f t="shared" si="39"/>
        <v>20</v>
      </c>
    </row>
    <row r="104" spans="1:53" ht="14.25" x14ac:dyDescent="0.2">
      <c r="A104">
        <f t="shared" si="34"/>
        <v>10102</v>
      </c>
      <c r="B104" s="16">
        <v>102</v>
      </c>
      <c r="C104" s="16"/>
      <c r="D104" s="16" t="s">
        <v>211</v>
      </c>
      <c r="E104" s="16">
        <f t="shared" si="21"/>
        <v>3</v>
      </c>
      <c r="F104" s="39" t="str">
        <f t="shared" si="40"/>
        <v>s</v>
      </c>
      <c r="G104" s="42">
        <f t="shared" si="35"/>
        <v>3</v>
      </c>
      <c r="H104" s="19" t="s">
        <v>26</v>
      </c>
      <c r="I104" s="3" t="s">
        <v>30</v>
      </c>
      <c r="J104" s="3" t="s">
        <v>995</v>
      </c>
      <c r="K104" s="3" t="str">
        <f t="shared" si="22"/>
        <v>光</v>
      </c>
      <c r="L104" s="3">
        <f t="shared" si="41"/>
        <v>4</v>
      </c>
      <c r="M104" s="3">
        <f t="shared" si="23"/>
        <v>6</v>
      </c>
      <c r="N104" s="16">
        <v>9</v>
      </c>
      <c r="O104" s="16">
        <v>6</v>
      </c>
      <c r="P104" s="16">
        <v>70</v>
      </c>
      <c r="Q104" s="28">
        <v>0</v>
      </c>
      <c r="R104" s="28">
        <v>0</v>
      </c>
      <c r="S104" s="28">
        <v>0</v>
      </c>
      <c r="T104" s="28">
        <v>0</v>
      </c>
      <c r="U104" s="16">
        <v>93</v>
      </c>
      <c r="V104" s="16">
        <v>26</v>
      </c>
      <c r="W104" s="28">
        <v>0</v>
      </c>
      <c r="X104" s="20">
        <v>9.5000000000000001E-2</v>
      </c>
      <c r="Y104" s="29">
        <v>0</v>
      </c>
      <c r="Z104" s="29">
        <v>0</v>
      </c>
      <c r="AA104" s="29">
        <v>0</v>
      </c>
      <c r="AB104" s="28">
        <v>0</v>
      </c>
      <c r="AC104" s="28">
        <v>0</v>
      </c>
      <c r="AD104" s="28">
        <v>0</v>
      </c>
      <c r="AE104" s="28">
        <v>0</v>
      </c>
      <c r="AF104" s="28">
        <v>0</v>
      </c>
      <c r="AG104" s="28">
        <v>0</v>
      </c>
      <c r="AH104" s="29">
        <v>0</v>
      </c>
      <c r="AI104" s="20">
        <v>0.18186666666666668</v>
      </c>
      <c r="AJ104" s="20">
        <v>0.18186666666666668</v>
      </c>
      <c r="AK104" s="29">
        <v>0</v>
      </c>
      <c r="AL104" s="29">
        <v>0</v>
      </c>
      <c r="AM104" s="22">
        <f t="shared" si="24"/>
        <v>217.74666666666667</v>
      </c>
      <c r="AN104">
        <f t="shared" si="25"/>
        <v>9600</v>
      </c>
      <c r="AO104" t="str">
        <f t="shared" si="26"/>
        <v>,斑斓的稻草,剧毒牙,五彩的蘑菇</v>
      </c>
      <c r="AP104" s="25" t="str">
        <f>IF(F104="c",getSring(AO104,4),VLOOKUP(K104&amp;F104,test4,2,FALSE))</f>
        <v>顶级光之精华</v>
      </c>
      <c r="AQ104" s="25">
        <f t="shared" si="27"/>
        <v>30016</v>
      </c>
      <c r="AR104" s="25">
        <f t="shared" si="28"/>
        <v>91</v>
      </c>
      <c r="AS104" s="25" t="str">
        <f t="shared" si="36"/>
        <v>斑斓的稻草</v>
      </c>
      <c r="AT104" s="25">
        <f t="shared" si="29"/>
        <v>30026</v>
      </c>
      <c r="AU104" s="25">
        <f t="shared" si="30"/>
        <v>23</v>
      </c>
      <c r="AV104" s="25" t="str">
        <f t="shared" si="37"/>
        <v>剧毒牙</v>
      </c>
      <c r="AW104" s="25">
        <f t="shared" si="31"/>
        <v>30038</v>
      </c>
      <c r="AX104" s="25">
        <f t="shared" si="32"/>
        <v>23</v>
      </c>
      <c r="AY104" s="25" t="str">
        <f t="shared" si="38"/>
        <v>五彩的蘑菇</v>
      </c>
      <c r="AZ104" s="25">
        <f t="shared" si="33"/>
        <v>30022</v>
      </c>
      <c r="BA104" s="25">
        <f t="shared" si="39"/>
        <v>23</v>
      </c>
    </row>
    <row r="105" spans="1:53" ht="14.25" x14ac:dyDescent="0.2">
      <c r="A105">
        <f t="shared" si="34"/>
        <v>10103</v>
      </c>
      <c r="B105" s="16">
        <v>103</v>
      </c>
      <c r="C105" s="16"/>
      <c r="D105" s="16" t="s">
        <v>237</v>
      </c>
      <c r="E105" s="16">
        <f t="shared" si="21"/>
        <v>4</v>
      </c>
      <c r="F105" s="39" t="str">
        <f t="shared" si="40"/>
        <v>s</v>
      </c>
      <c r="G105" s="42">
        <f t="shared" si="35"/>
        <v>3</v>
      </c>
      <c r="H105" s="19" t="s">
        <v>26</v>
      </c>
      <c r="I105" s="3" t="s">
        <v>30</v>
      </c>
      <c r="J105" s="3" t="s">
        <v>995</v>
      </c>
      <c r="K105" s="3" t="str">
        <f t="shared" si="22"/>
        <v>光</v>
      </c>
      <c r="L105" s="3">
        <f t="shared" si="41"/>
        <v>4</v>
      </c>
      <c r="M105" s="3">
        <f t="shared" si="23"/>
        <v>6</v>
      </c>
      <c r="N105" s="16">
        <v>9</v>
      </c>
      <c r="O105" s="16">
        <v>7</v>
      </c>
      <c r="P105" s="16">
        <v>82</v>
      </c>
      <c r="Q105" s="28">
        <v>0</v>
      </c>
      <c r="R105" s="28">
        <v>0</v>
      </c>
      <c r="S105" s="28">
        <v>0</v>
      </c>
      <c r="T105" s="28">
        <v>0</v>
      </c>
      <c r="U105" s="16">
        <v>108</v>
      </c>
      <c r="V105" s="16">
        <v>30</v>
      </c>
      <c r="W105" s="28">
        <v>0</v>
      </c>
      <c r="X105" s="29">
        <v>0</v>
      </c>
      <c r="Y105" s="20">
        <v>7.4999999999999997E-2</v>
      </c>
      <c r="Z105" s="20">
        <v>3.6666666666666667E-2</v>
      </c>
      <c r="AA105" s="20">
        <v>0.26466666666666666</v>
      </c>
      <c r="AB105" s="28">
        <v>0</v>
      </c>
      <c r="AC105" s="28">
        <v>0</v>
      </c>
      <c r="AD105" s="28">
        <v>0</v>
      </c>
      <c r="AE105" s="28">
        <v>0</v>
      </c>
      <c r="AF105" s="28">
        <v>0</v>
      </c>
      <c r="AG105" s="28">
        <v>0</v>
      </c>
      <c r="AH105" s="29">
        <v>0</v>
      </c>
      <c r="AI105" s="29">
        <v>0</v>
      </c>
      <c r="AJ105" s="29">
        <v>0</v>
      </c>
      <c r="AK105" s="20">
        <v>0.21173333333333333</v>
      </c>
      <c r="AL105" s="29">
        <v>0</v>
      </c>
      <c r="AM105" s="22">
        <f t="shared" si="24"/>
        <v>264.27999999999997</v>
      </c>
      <c r="AN105">
        <f t="shared" si="25"/>
        <v>11640</v>
      </c>
      <c r="AO105" t="str">
        <f t="shared" si="26"/>
        <v>,紫水晶,斑斓的稻草,耀眼的石头</v>
      </c>
      <c r="AP105" s="25" t="str">
        <f>IF(F105="c",getSring(AO105,4),VLOOKUP(K105&amp;F105,test4,2,FALSE))</f>
        <v>顶级光之精华</v>
      </c>
      <c r="AQ105" s="25">
        <f t="shared" si="27"/>
        <v>30016</v>
      </c>
      <c r="AR105" s="25">
        <f t="shared" si="28"/>
        <v>110</v>
      </c>
      <c r="AS105" s="25" t="str">
        <f t="shared" si="36"/>
        <v>紫水晶</v>
      </c>
      <c r="AT105" s="25">
        <f t="shared" si="29"/>
        <v>30030</v>
      </c>
      <c r="AU105" s="25">
        <f t="shared" si="30"/>
        <v>28</v>
      </c>
      <c r="AV105" s="25" t="str">
        <f t="shared" si="37"/>
        <v>斑斓的稻草</v>
      </c>
      <c r="AW105" s="25">
        <f t="shared" si="31"/>
        <v>30026</v>
      </c>
      <c r="AX105" s="25">
        <f t="shared" si="32"/>
        <v>28</v>
      </c>
      <c r="AY105" s="25" t="str">
        <f t="shared" si="38"/>
        <v>耀眼的石头</v>
      </c>
      <c r="AZ105" s="25">
        <f t="shared" si="33"/>
        <v>30034</v>
      </c>
      <c r="BA105" s="25">
        <f t="shared" si="39"/>
        <v>28</v>
      </c>
    </row>
    <row r="106" spans="1:53" ht="14.25" x14ac:dyDescent="0.2">
      <c r="A106">
        <f t="shared" si="34"/>
        <v>10104</v>
      </c>
      <c r="B106" s="16">
        <v>104</v>
      </c>
      <c r="C106" s="16"/>
      <c r="D106" s="16" t="s">
        <v>379</v>
      </c>
      <c r="E106" s="16">
        <f t="shared" si="21"/>
        <v>4</v>
      </c>
      <c r="F106" s="39" t="str">
        <f t="shared" si="40"/>
        <v>s</v>
      </c>
      <c r="G106" s="42">
        <f t="shared" si="35"/>
        <v>3</v>
      </c>
      <c r="H106" s="19" t="s">
        <v>26</v>
      </c>
      <c r="I106" s="3" t="s">
        <v>30</v>
      </c>
      <c r="J106" s="3" t="s">
        <v>995</v>
      </c>
      <c r="K106" s="3" t="str">
        <f t="shared" si="22"/>
        <v>光</v>
      </c>
      <c r="L106" s="3">
        <f t="shared" si="41"/>
        <v>4</v>
      </c>
      <c r="M106" s="3">
        <f t="shared" si="23"/>
        <v>6</v>
      </c>
      <c r="N106" s="16">
        <v>9</v>
      </c>
      <c r="O106" s="16">
        <v>8</v>
      </c>
      <c r="P106" s="16">
        <v>93</v>
      </c>
      <c r="Q106" s="28">
        <v>0</v>
      </c>
      <c r="R106" s="28">
        <v>0</v>
      </c>
      <c r="S106" s="28">
        <v>0</v>
      </c>
      <c r="T106" s="28">
        <v>0</v>
      </c>
      <c r="U106" s="16">
        <v>124</v>
      </c>
      <c r="V106" s="16">
        <v>35</v>
      </c>
      <c r="W106" s="16">
        <v>26</v>
      </c>
      <c r="X106" s="20">
        <v>0.13</v>
      </c>
      <c r="Y106" s="29">
        <v>0</v>
      </c>
      <c r="Z106" s="29">
        <v>0</v>
      </c>
      <c r="AA106" s="20">
        <v>0.30333333333333334</v>
      </c>
      <c r="AB106" s="28">
        <v>0</v>
      </c>
      <c r="AC106" s="16">
        <v>18</v>
      </c>
      <c r="AD106" s="28">
        <v>0</v>
      </c>
      <c r="AE106" s="28">
        <v>0</v>
      </c>
      <c r="AF106" s="28">
        <v>0</v>
      </c>
      <c r="AG106" s="28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2">
        <f t="shared" si="24"/>
        <v>290.11320754716985</v>
      </c>
      <c r="AN106">
        <f t="shared" si="25"/>
        <v>12660</v>
      </c>
      <c r="AO106" t="str">
        <f t="shared" si="26"/>
        <v>,夏娃的坚果,耀眼的石头,剧毒牙</v>
      </c>
      <c r="AP106" s="25" t="str">
        <f>IF(F106="c",getSring(AO106,4),VLOOKUP(K106&amp;F106,test4,2,FALSE))</f>
        <v>顶级光之精华</v>
      </c>
      <c r="AQ106" s="25">
        <f t="shared" si="27"/>
        <v>30016</v>
      </c>
      <c r="AR106" s="25">
        <f t="shared" si="28"/>
        <v>121</v>
      </c>
      <c r="AS106" s="25" t="str">
        <f t="shared" si="36"/>
        <v>夏娃的坚果</v>
      </c>
      <c r="AT106" s="25">
        <f t="shared" si="29"/>
        <v>30042</v>
      </c>
      <c r="AU106" s="25">
        <f t="shared" si="30"/>
        <v>30</v>
      </c>
      <c r="AV106" s="25" t="str">
        <f t="shared" si="37"/>
        <v>耀眼的石头</v>
      </c>
      <c r="AW106" s="25">
        <f t="shared" si="31"/>
        <v>30034</v>
      </c>
      <c r="AX106" s="25">
        <f t="shared" si="32"/>
        <v>30</v>
      </c>
      <c r="AY106" s="25" t="str">
        <f t="shared" si="38"/>
        <v>剧毒牙</v>
      </c>
      <c r="AZ106" s="25">
        <f t="shared" si="33"/>
        <v>30038</v>
      </c>
      <c r="BA106" s="25">
        <f t="shared" si="39"/>
        <v>30</v>
      </c>
    </row>
    <row r="107" spans="1:53" ht="14.25" x14ac:dyDescent="0.2">
      <c r="A107">
        <f t="shared" si="34"/>
        <v>10105</v>
      </c>
      <c r="B107" s="16">
        <v>105</v>
      </c>
      <c r="C107" s="16"/>
      <c r="D107" s="16" t="s">
        <v>380</v>
      </c>
      <c r="E107" s="16">
        <f t="shared" si="21"/>
        <v>1</v>
      </c>
      <c r="F107" s="39" t="str">
        <f t="shared" si="40"/>
        <v>a</v>
      </c>
      <c r="G107" s="42">
        <f t="shared" si="35"/>
        <v>3</v>
      </c>
      <c r="H107" s="19" t="s">
        <v>26</v>
      </c>
      <c r="I107" s="3" t="s">
        <v>30</v>
      </c>
      <c r="J107" s="3" t="s">
        <v>995</v>
      </c>
      <c r="K107" s="3" t="str">
        <f t="shared" si="22"/>
        <v>光</v>
      </c>
      <c r="L107" s="3">
        <f t="shared" si="41"/>
        <v>4</v>
      </c>
      <c r="M107" s="3">
        <f t="shared" si="23"/>
        <v>6</v>
      </c>
      <c r="N107" s="16">
        <v>9</v>
      </c>
      <c r="O107" s="16">
        <v>1</v>
      </c>
      <c r="P107" s="16">
        <v>10</v>
      </c>
      <c r="Q107" s="28">
        <v>0</v>
      </c>
      <c r="R107" s="28">
        <v>0</v>
      </c>
      <c r="S107" s="28">
        <v>0</v>
      </c>
      <c r="T107" s="28">
        <v>0</v>
      </c>
      <c r="U107" s="16">
        <v>12</v>
      </c>
      <c r="V107" s="28">
        <v>0</v>
      </c>
      <c r="W107" s="28">
        <v>0</v>
      </c>
      <c r="X107" s="29">
        <v>0</v>
      </c>
      <c r="Y107" s="29">
        <v>0</v>
      </c>
      <c r="Z107" s="29">
        <v>0</v>
      </c>
      <c r="AA107" s="29">
        <v>0</v>
      </c>
      <c r="AB107" s="28">
        <v>0</v>
      </c>
      <c r="AC107" s="28">
        <v>0</v>
      </c>
      <c r="AD107" s="28">
        <v>0</v>
      </c>
      <c r="AE107" s="28">
        <v>0</v>
      </c>
      <c r="AF107" s="16">
        <v>2</v>
      </c>
      <c r="AG107" s="28">
        <v>0</v>
      </c>
      <c r="AH107" s="29">
        <v>0</v>
      </c>
      <c r="AI107" s="29">
        <v>0</v>
      </c>
      <c r="AJ107" s="29">
        <v>0</v>
      </c>
      <c r="AK107" s="29">
        <v>0</v>
      </c>
      <c r="AL107" s="29">
        <v>0</v>
      </c>
      <c r="AM107" s="22">
        <f t="shared" si="24"/>
        <v>14.931567328918323</v>
      </c>
      <c r="AN107">
        <f t="shared" si="25"/>
        <v>630</v>
      </c>
      <c r="AO107" t="str">
        <f t="shared" si="26"/>
        <v>,带血的牙,黄水晶,灰色的稻草</v>
      </c>
      <c r="AP107" s="25" t="str">
        <f>IF(F107="c",getSring(AO107,4),VLOOKUP(K107&amp;F107,test4,2,FALSE))</f>
        <v>上级光之精华</v>
      </c>
      <c r="AQ107" s="25">
        <f t="shared" si="27"/>
        <v>30017</v>
      </c>
      <c r="AR107" s="25">
        <f t="shared" si="28"/>
        <v>12</v>
      </c>
      <c r="AS107" s="25" t="str">
        <f t="shared" si="36"/>
        <v>带血的牙</v>
      </c>
      <c r="AT107" s="25">
        <f t="shared" si="29"/>
        <v>30037</v>
      </c>
      <c r="AU107" s="25">
        <f t="shared" si="30"/>
        <v>3</v>
      </c>
      <c r="AV107" s="25" t="str">
        <f t="shared" si="37"/>
        <v>黄水晶</v>
      </c>
      <c r="AW107" s="25">
        <f t="shared" si="31"/>
        <v>30029</v>
      </c>
      <c r="AX107" s="25">
        <f t="shared" si="32"/>
        <v>3</v>
      </c>
      <c r="AY107" s="25" t="str">
        <f t="shared" si="38"/>
        <v>灰色的稻草</v>
      </c>
      <c r="AZ107" s="25">
        <f t="shared" si="33"/>
        <v>30025</v>
      </c>
      <c r="BA107" s="25">
        <f t="shared" si="39"/>
        <v>3</v>
      </c>
    </row>
    <row r="108" spans="1:53" ht="14.25" x14ac:dyDescent="0.2">
      <c r="A108">
        <f t="shared" si="34"/>
        <v>10106</v>
      </c>
      <c r="B108" s="16">
        <v>106</v>
      </c>
      <c r="C108" s="16"/>
      <c r="D108" s="16" t="s">
        <v>381</v>
      </c>
      <c r="E108" s="16">
        <f t="shared" si="21"/>
        <v>1</v>
      </c>
      <c r="F108" s="39" t="str">
        <f t="shared" si="40"/>
        <v>a</v>
      </c>
      <c r="G108" s="42">
        <f t="shared" si="35"/>
        <v>3</v>
      </c>
      <c r="H108" s="19" t="s">
        <v>26</v>
      </c>
      <c r="I108" s="3" t="s">
        <v>30</v>
      </c>
      <c r="J108" s="3" t="s">
        <v>995</v>
      </c>
      <c r="K108" s="3" t="str">
        <f t="shared" si="22"/>
        <v>光</v>
      </c>
      <c r="L108" s="3">
        <f t="shared" si="41"/>
        <v>4</v>
      </c>
      <c r="M108" s="3">
        <f t="shared" si="23"/>
        <v>6</v>
      </c>
      <c r="N108" s="16">
        <v>9</v>
      </c>
      <c r="O108" s="16">
        <v>2</v>
      </c>
      <c r="P108" s="16">
        <v>21</v>
      </c>
      <c r="Q108" s="28">
        <v>0</v>
      </c>
      <c r="R108" s="28">
        <v>0</v>
      </c>
      <c r="S108" s="28">
        <v>0</v>
      </c>
      <c r="T108" s="28">
        <v>0</v>
      </c>
      <c r="U108" s="28">
        <v>0</v>
      </c>
      <c r="V108" s="28">
        <v>0</v>
      </c>
      <c r="W108" s="28">
        <v>0</v>
      </c>
      <c r="X108" s="29">
        <v>0</v>
      </c>
      <c r="Y108" s="20">
        <v>1.4999999999999999E-2</v>
      </c>
      <c r="Z108" s="29">
        <v>0</v>
      </c>
      <c r="AA108" s="20">
        <v>0.08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28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2">
        <f t="shared" si="24"/>
        <v>33</v>
      </c>
      <c r="AN108">
        <f t="shared" si="25"/>
        <v>1470</v>
      </c>
      <c r="AO108" t="str">
        <f t="shared" si="26"/>
        <v>,灰色的稻草,诱人的蘑菇,诱人的坚果</v>
      </c>
      <c r="AP108" s="25" t="str">
        <f>IF(F108="c",getSring(AO108,4),VLOOKUP(K108&amp;F108,test4,2,FALSE))</f>
        <v>上级光之精华</v>
      </c>
      <c r="AQ108" s="25">
        <f t="shared" si="27"/>
        <v>30017</v>
      </c>
      <c r="AR108" s="25">
        <f t="shared" si="28"/>
        <v>28</v>
      </c>
      <c r="AS108" s="25" t="str">
        <f t="shared" si="36"/>
        <v>灰色的稻草</v>
      </c>
      <c r="AT108" s="25">
        <f t="shared" si="29"/>
        <v>30025</v>
      </c>
      <c r="AU108" s="25">
        <f t="shared" si="30"/>
        <v>7</v>
      </c>
      <c r="AV108" s="25" t="str">
        <f t="shared" si="37"/>
        <v>诱人的蘑菇</v>
      </c>
      <c r="AW108" s="25">
        <f t="shared" si="31"/>
        <v>30021</v>
      </c>
      <c r="AX108" s="25">
        <f t="shared" si="32"/>
        <v>7</v>
      </c>
      <c r="AY108" s="25" t="str">
        <f t="shared" si="38"/>
        <v>诱人的坚果</v>
      </c>
      <c r="AZ108" s="25">
        <f t="shared" si="33"/>
        <v>30041</v>
      </c>
      <c r="BA108" s="25">
        <f t="shared" si="39"/>
        <v>7</v>
      </c>
    </row>
    <row r="109" spans="1:53" ht="14.25" x14ac:dyDescent="0.2">
      <c r="A109">
        <f t="shared" si="34"/>
        <v>10107</v>
      </c>
      <c r="B109" s="16">
        <v>107</v>
      </c>
      <c r="C109" s="16"/>
      <c r="D109" s="16" t="s">
        <v>382</v>
      </c>
      <c r="E109" s="16">
        <f t="shared" si="21"/>
        <v>2</v>
      </c>
      <c r="F109" s="39" t="str">
        <f t="shared" si="40"/>
        <v>a</v>
      </c>
      <c r="G109" s="42">
        <f t="shared" si="35"/>
        <v>3</v>
      </c>
      <c r="H109" s="19" t="s">
        <v>26</v>
      </c>
      <c r="I109" s="3" t="s">
        <v>30</v>
      </c>
      <c r="J109" s="3" t="s">
        <v>995</v>
      </c>
      <c r="K109" s="3" t="str">
        <f t="shared" si="22"/>
        <v>光</v>
      </c>
      <c r="L109" s="3">
        <f t="shared" si="41"/>
        <v>4</v>
      </c>
      <c r="M109" s="3">
        <f t="shared" si="23"/>
        <v>6</v>
      </c>
      <c r="N109" s="16">
        <v>9</v>
      </c>
      <c r="O109" s="16">
        <v>3</v>
      </c>
      <c r="P109" s="16">
        <v>31</v>
      </c>
      <c r="Q109" s="28">
        <v>0</v>
      </c>
      <c r="R109" s="28">
        <v>0</v>
      </c>
      <c r="S109" s="28">
        <v>0</v>
      </c>
      <c r="T109" s="28">
        <v>0</v>
      </c>
      <c r="U109" s="16">
        <v>35</v>
      </c>
      <c r="V109" s="28">
        <v>0</v>
      </c>
      <c r="W109" s="28">
        <v>0</v>
      </c>
      <c r="X109" s="29">
        <v>0</v>
      </c>
      <c r="Y109" s="29">
        <v>0</v>
      </c>
      <c r="Z109" s="29">
        <v>0</v>
      </c>
      <c r="AA109" s="29">
        <v>0</v>
      </c>
      <c r="AB109" s="28">
        <v>0</v>
      </c>
      <c r="AC109" s="28">
        <v>0</v>
      </c>
      <c r="AD109" s="28">
        <v>0</v>
      </c>
      <c r="AE109" s="28">
        <v>0</v>
      </c>
      <c r="AF109" s="28">
        <v>0</v>
      </c>
      <c r="AG109" s="28">
        <v>0</v>
      </c>
      <c r="AH109" s="29">
        <v>0</v>
      </c>
      <c r="AI109" s="29">
        <v>0</v>
      </c>
      <c r="AJ109" s="29">
        <v>0</v>
      </c>
      <c r="AK109" s="29">
        <v>0</v>
      </c>
      <c r="AL109" s="20">
        <v>7.0400000000000004E-2</v>
      </c>
      <c r="AM109" s="22">
        <f t="shared" si="24"/>
        <v>58.08</v>
      </c>
      <c r="AN109">
        <f t="shared" si="25"/>
        <v>2520</v>
      </c>
      <c r="AO109" t="str">
        <f t="shared" si="26"/>
        <v>,发光的石头,灰色的稻草,诱人的蘑菇</v>
      </c>
      <c r="AP109" s="25" t="str">
        <f>IF(F109="c",getSring(AO109,4),VLOOKUP(K109&amp;F109,test4,2,FALSE))</f>
        <v>上级光之精华</v>
      </c>
      <c r="AQ109" s="25">
        <f t="shared" si="27"/>
        <v>30017</v>
      </c>
      <c r="AR109" s="25">
        <f t="shared" si="28"/>
        <v>48</v>
      </c>
      <c r="AS109" s="25" t="str">
        <f t="shared" si="36"/>
        <v>发光的石头</v>
      </c>
      <c r="AT109" s="25">
        <f t="shared" si="29"/>
        <v>30033</v>
      </c>
      <c r="AU109" s="25">
        <f t="shared" si="30"/>
        <v>12</v>
      </c>
      <c r="AV109" s="25" t="str">
        <f t="shared" si="37"/>
        <v>灰色的稻草</v>
      </c>
      <c r="AW109" s="25">
        <f t="shared" si="31"/>
        <v>30025</v>
      </c>
      <c r="AX109" s="25">
        <f t="shared" si="32"/>
        <v>12</v>
      </c>
      <c r="AY109" s="25" t="str">
        <f t="shared" si="38"/>
        <v>诱人的蘑菇</v>
      </c>
      <c r="AZ109" s="25">
        <f t="shared" si="33"/>
        <v>30021</v>
      </c>
      <c r="BA109" s="25">
        <f t="shared" si="39"/>
        <v>12</v>
      </c>
    </row>
    <row r="110" spans="1:53" ht="14.25" x14ac:dyDescent="0.2">
      <c r="A110">
        <f t="shared" si="34"/>
        <v>10108</v>
      </c>
      <c r="B110" s="16">
        <v>108</v>
      </c>
      <c r="C110" s="16"/>
      <c r="D110" s="16" t="s">
        <v>383</v>
      </c>
      <c r="E110" s="16">
        <f t="shared" si="21"/>
        <v>2</v>
      </c>
      <c r="F110" s="39" t="str">
        <f t="shared" si="40"/>
        <v>a</v>
      </c>
      <c r="G110" s="42">
        <f t="shared" si="35"/>
        <v>3</v>
      </c>
      <c r="H110" s="19" t="s">
        <v>26</v>
      </c>
      <c r="I110" s="3" t="s">
        <v>30</v>
      </c>
      <c r="J110" s="3" t="s">
        <v>995</v>
      </c>
      <c r="K110" s="3" t="str">
        <f t="shared" si="22"/>
        <v>光</v>
      </c>
      <c r="L110" s="3">
        <f t="shared" si="41"/>
        <v>4</v>
      </c>
      <c r="M110" s="3">
        <f t="shared" si="23"/>
        <v>6</v>
      </c>
      <c r="N110" s="16">
        <v>9</v>
      </c>
      <c r="O110" s="16">
        <v>4</v>
      </c>
      <c r="P110" s="16">
        <v>41</v>
      </c>
      <c r="Q110" s="28">
        <v>0</v>
      </c>
      <c r="R110" s="28">
        <v>0</v>
      </c>
      <c r="S110" s="28">
        <v>0</v>
      </c>
      <c r="T110" s="28">
        <v>0</v>
      </c>
      <c r="U110" s="16">
        <v>46</v>
      </c>
      <c r="V110" s="16">
        <v>13</v>
      </c>
      <c r="W110" s="28">
        <v>0</v>
      </c>
      <c r="X110" s="29">
        <v>0</v>
      </c>
      <c r="Y110" s="29">
        <v>0</v>
      </c>
      <c r="Z110" s="29">
        <v>0</v>
      </c>
      <c r="AA110" s="29">
        <v>0</v>
      </c>
      <c r="AB110" s="28">
        <v>0</v>
      </c>
      <c r="AC110" s="28">
        <v>0</v>
      </c>
      <c r="AD110" s="28">
        <v>0</v>
      </c>
      <c r="AE110" s="28">
        <v>0</v>
      </c>
      <c r="AF110" s="28">
        <v>0</v>
      </c>
      <c r="AG110" s="28">
        <v>0</v>
      </c>
      <c r="AH110" s="29">
        <v>0</v>
      </c>
      <c r="AI110" s="29">
        <v>0</v>
      </c>
      <c r="AJ110" s="29">
        <v>0</v>
      </c>
      <c r="AK110" s="29">
        <v>0</v>
      </c>
      <c r="AL110" s="20">
        <v>9.3866666666666668E-2</v>
      </c>
      <c r="AM110" s="22">
        <f t="shared" si="24"/>
        <v>85.44</v>
      </c>
      <c r="AN110">
        <f t="shared" si="25"/>
        <v>3750</v>
      </c>
      <c r="AO110" t="str">
        <f t="shared" si="26"/>
        <v>,灰色的稻草,诱人的坚果,诱人的蘑菇</v>
      </c>
      <c r="AP110" s="25" t="str">
        <f>IF(F110="c",getSring(AO110,4),VLOOKUP(K110&amp;F110,test4,2,FALSE))</f>
        <v>上级光之精华</v>
      </c>
      <c r="AQ110" s="25">
        <f t="shared" si="27"/>
        <v>30017</v>
      </c>
      <c r="AR110" s="25">
        <f t="shared" si="28"/>
        <v>71</v>
      </c>
      <c r="AS110" s="25" t="str">
        <f t="shared" si="36"/>
        <v>灰色的稻草</v>
      </c>
      <c r="AT110" s="25">
        <f t="shared" si="29"/>
        <v>30025</v>
      </c>
      <c r="AU110" s="25">
        <f t="shared" si="30"/>
        <v>18</v>
      </c>
      <c r="AV110" s="25" t="str">
        <f t="shared" si="37"/>
        <v>诱人的坚果</v>
      </c>
      <c r="AW110" s="25">
        <f t="shared" si="31"/>
        <v>30041</v>
      </c>
      <c r="AX110" s="25">
        <f t="shared" si="32"/>
        <v>18</v>
      </c>
      <c r="AY110" s="25" t="str">
        <f t="shared" si="38"/>
        <v>诱人的蘑菇</v>
      </c>
      <c r="AZ110" s="25">
        <f t="shared" si="33"/>
        <v>30021</v>
      </c>
      <c r="BA110" s="25">
        <f t="shared" si="39"/>
        <v>18</v>
      </c>
    </row>
    <row r="111" spans="1:53" ht="14.25" x14ac:dyDescent="0.2">
      <c r="A111">
        <f t="shared" si="34"/>
        <v>10109</v>
      </c>
      <c r="B111" s="16">
        <v>109</v>
      </c>
      <c r="C111" s="16"/>
      <c r="D111" s="16" t="s">
        <v>384</v>
      </c>
      <c r="E111" s="16">
        <f t="shared" si="21"/>
        <v>3</v>
      </c>
      <c r="F111" s="39" t="str">
        <f t="shared" si="40"/>
        <v>a</v>
      </c>
      <c r="G111" s="42">
        <f t="shared" si="35"/>
        <v>3</v>
      </c>
      <c r="H111" s="19" t="s">
        <v>26</v>
      </c>
      <c r="I111" s="3" t="s">
        <v>30</v>
      </c>
      <c r="J111" s="3" t="s">
        <v>995</v>
      </c>
      <c r="K111" s="3" t="str">
        <f t="shared" si="22"/>
        <v>光</v>
      </c>
      <c r="L111" s="3">
        <f t="shared" si="41"/>
        <v>4</v>
      </c>
      <c r="M111" s="3">
        <f t="shared" si="23"/>
        <v>6</v>
      </c>
      <c r="N111" s="16">
        <v>9</v>
      </c>
      <c r="O111" s="16">
        <v>5</v>
      </c>
      <c r="P111" s="16">
        <v>52</v>
      </c>
      <c r="Q111" s="28">
        <v>0</v>
      </c>
      <c r="R111" s="28">
        <v>0</v>
      </c>
      <c r="S111" s="28">
        <v>0</v>
      </c>
      <c r="T111" s="28">
        <v>0</v>
      </c>
      <c r="U111" s="16">
        <v>58</v>
      </c>
      <c r="V111" s="28">
        <v>0</v>
      </c>
      <c r="W111" s="28">
        <v>0</v>
      </c>
      <c r="X111" s="20">
        <v>0.06</v>
      </c>
      <c r="Y111" s="29">
        <v>0</v>
      </c>
      <c r="Z111" s="29">
        <v>0</v>
      </c>
      <c r="AA111" s="20">
        <v>0.14733333333333332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28">
        <v>0</v>
      </c>
      <c r="AH111" s="29">
        <v>0</v>
      </c>
      <c r="AI111" s="29">
        <v>0</v>
      </c>
      <c r="AJ111" s="29">
        <v>0</v>
      </c>
      <c r="AK111" s="29">
        <v>0</v>
      </c>
      <c r="AL111" s="29">
        <v>0</v>
      </c>
      <c r="AM111" s="22">
        <f t="shared" si="24"/>
        <v>114.79999999999998</v>
      </c>
      <c r="AN111">
        <f t="shared" si="25"/>
        <v>5040</v>
      </c>
      <c r="AO111" t="str">
        <f t="shared" si="26"/>
        <v>,带血的牙,灰色的稻草,发光的石头</v>
      </c>
      <c r="AP111" s="25" t="str">
        <f>IF(F111="c",getSring(AO111,4),VLOOKUP(K111&amp;F111,test4,2,FALSE))</f>
        <v>上级光之精华</v>
      </c>
      <c r="AQ111" s="25">
        <f t="shared" si="27"/>
        <v>30017</v>
      </c>
      <c r="AR111" s="25">
        <f t="shared" si="28"/>
        <v>96</v>
      </c>
      <c r="AS111" s="25" t="str">
        <f t="shared" si="36"/>
        <v>带血的牙</v>
      </c>
      <c r="AT111" s="25">
        <f t="shared" si="29"/>
        <v>30037</v>
      </c>
      <c r="AU111" s="25">
        <f t="shared" si="30"/>
        <v>24</v>
      </c>
      <c r="AV111" s="25" t="str">
        <f t="shared" si="37"/>
        <v>灰色的稻草</v>
      </c>
      <c r="AW111" s="25">
        <f t="shared" si="31"/>
        <v>30025</v>
      </c>
      <c r="AX111" s="25">
        <f t="shared" si="32"/>
        <v>24</v>
      </c>
      <c r="AY111" s="25" t="str">
        <f t="shared" si="38"/>
        <v>发光的石头</v>
      </c>
      <c r="AZ111" s="25">
        <f t="shared" si="33"/>
        <v>30033</v>
      </c>
      <c r="BA111" s="25">
        <f t="shared" si="39"/>
        <v>24</v>
      </c>
    </row>
    <row r="112" spans="1:53" ht="14.25" x14ac:dyDescent="0.2">
      <c r="A112">
        <f t="shared" si="34"/>
        <v>10110</v>
      </c>
      <c r="B112" s="16">
        <v>110</v>
      </c>
      <c r="C112" s="16"/>
      <c r="D112" s="16" t="s">
        <v>214</v>
      </c>
      <c r="E112" s="16">
        <f t="shared" si="21"/>
        <v>3</v>
      </c>
      <c r="F112" s="39" t="str">
        <f t="shared" si="40"/>
        <v>a</v>
      </c>
      <c r="G112" s="42">
        <f t="shared" si="35"/>
        <v>3</v>
      </c>
      <c r="H112" s="19" t="s">
        <v>26</v>
      </c>
      <c r="I112" s="3" t="s">
        <v>30</v>
      </c>
      <c r="J112" s="3" t="s">
        <v>995</v>
      </c>
      <c r="K112" s="3" t="str">
        <f t="shared" si="22"/>
        <v>光</v>
      </c>
      <c r="L112" s="3">
        <f t="shared" si="41"/>
        <v>4</v>
      </c>
      <c r="M112" s="3">
        <f t="shared" si="23"/>
        <v>6</v>
      </c>
      <c r="N112" s="16">
        <v>9</v>
      </c>
      <c r="O112" s="16">
        <v>6</v>
      </c>
      <c r="P112" s="16">
        <v>62</v>
      </c>
      <c r="Q112" s="28">
        <v>0</v>
      </c>
      <c r="R112" s="28">
        <v>0</v>
      </c>
      <c r="S112" s="28">
        <v>0</v>
      </c>
      <c r="T112" s="28">
        <v>0</v>
      </c>
      <c r="U112" s="16">
        <v>70</v>
      </c>
      <c r="V112" s="16">
        <v>19</v>
      </c>
      <c r="W112" s="28">
        <v>0</v>
      </c>
      <c r="X112" s="29">
        <v>0</v>
      </c>
      <c r="Y112" s="29">
        <v>0</v>
      </c>
      <c r="Z112" s="29">
        <v>0</v>
      </c>
      <c r="AA112" s="29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28">
        <v>0</v>
      </c>
      <c r="AH112" s="29">
        <v>0</v>
      </c>
      <c r="AI112" s="20">
        <v>0.14133333333333334</v>
      </c>
      <c r="AJ112" s="29">
        <v>0</v>
      </c>
      <c r="AK112" s="29">
        <v>0</v>
      </c>
      <c r="AL112" s="29">
        <v>0</v>
      </c>
      <c r="AM112" s="22">
        <f t="shared" si="24"/>
        <v>128.93333333333334</v>
      </c>
      <c r="AN112">
        <f t="shared" si="25"/>
        <v>5640</v>
      </c>
      <c r="AO112" t="str">
        <f t="shared" si="26"/>
        <v>,诱人的蘑菇,灰色的稻草,黄水晶</v>
      </c>
      <c r="AP112" s="25" t="str">
        <f>IF(F112="c",getSring(AO112,4),VLOOKUP(K112&amp;F112,test4,2,FALSE))</f>
        <v>上级光之精华</v>
      </c>
      <c r="AQ112" s="25">
        <f t="shared" si="27"/>
        <v>30017</v>
      </c>
      <c r="AR112" s="25">
        <f t="shared" si="28"/>
        <v>107</v>
      </c>
      <c r="AS112" s="25" t="str">
        <f t="shared" si="36"/>
        <v>诱人的蘑菇</v>
      </c>
      <c r="AT112" s="25">
        <f t="shared" si="29"/>
        <v>30021</v>
      </c>
      <c r="AU112" s="25">
        <f t="shared" si="30"/>
        <v>27</v>
      </c>
      <c r="AV112" s="25" t="str">
        <f t="shared" si="37"/>
        <v>灰色的稻草</v>
      </c>
      <c r="AW112" s="25">
        <f t="shared" si="31"/>
        <v>30025</v>
      </c>
      <c r="AX112" s="25">
        <f t="shared" si="32"/>
        <v>27</v>
      </c>
      <c r="AY112" s="25" t="str">
        <f t="shared" si="38"/>
        <v>黄水晶</v>
      </c>
      <c r="AZ112" s="25">
        <f t="shared" si="33"/>
        <v>30029</v>
      </c>
      <c r="BA112" s="25">
        <f t="shared" si="39"/>
        <v>27</v>
      </c>
    </row>
    <row r="113" spans="1:53" ht="14.25" x14ac:dyDescent="0.2">
      <c r="A113">
        <f t="shared" si="34"/>
        <v>10111</v>
      </c>
      <c r="B113" s="16">
        <v>111</v>
      </c>
      <c r="C113" s="16"/>
      <c r="D113" s="16" t="s">
        <v>212</v>
      </c>
      <c r="E113" s="16">
        <f t="shared" si="21"/>
        <v>4</v>
      </c>
      <c r="F113" s="39" t="str">
        <f t="shared" si="40"/>
        <v>a</v>
      </c>
      <c r="G113" s="42">
        <f t="shared" si="35"/>
        <v>3</v>
      </c>
      <c r="H113" s="19" t="s">
        <v>26</v>
      </c>
      <c r="I113" s="3" t="s">
        <v>30</v>
      </c>
      <c r="J113" s="3" t="s">
        <v>995</v>
      </c>
      <c r="K113" s="3" t="str">
        <f t="shared" si="22"/>
        <v>光</v>
      </c>
      <c r="L113" s="3">
        <f t="shared" si="41"/>
        <v>4</v>
      </c>
      <c r="M113" s="3">
        <f t="shared" si="23"/>
        <v>6</v>
      </c>
      <c r="N113" s="16">
        <v>9</v>
      </c>
      <c r="O113" s="16">
        <v>7</v>
      </c>
      <c r="P113" s="16">
        <v>72</v>
      </c>
      <c r="Q113" s="28">
        <v>0</v>
      </c>
      <c r="R113" s="28">
        <v>0</v>
      </c>
      <c r="S113" s="28">
        <v>0</v>
      </c>
      <c r="T113" s="28">
        <v>0</v>
      </c>
      <c r="U113" s="16">
        <v>81</v>
      </c>
      <c r="V113" s="28">
        <v>0</v>
      </c>
      <c r="W113" s="28">
        <v>0</v>
      </c>
      <c r="X113" s="29">
        <v>0</v>
      </c>
      <c r="Y113" s="29">
        <v>0</v>
      </c>
      <c r="Z113" s="29">
        <v>0</v>
      </c>
      <c r="AA113" s="20">
        <v>0.20666666666666667</v>
      </c>
      <c r="AB113" s="28">
        <v>0</v>
      </c>
      <c r="AC113" s="28">
        <v>0</v>
      </c>
      <c r="AD113" s="28">
        <v>0</v>
      </c>
      <c r="AE113" s="28">
        <v>0</v>
      </c>
      <c r="AF113" s="16">
        <v>17</v>
      </c>
      <c r="AG113" s="28">
        <v>0</v>
      </c>
      <c r="AH113" s="29">
        <v>0</v>
      </c>
      <c r="AI113" s="20">
        <v>0.16533333333333333</v>
      </c>
      <c r="AJ113" s="29">
        <v>0</v>
      </c>
      <c r="AK113" s="29">
        <v>0</v>
      </c>
      <c r="AL113" s="29">
        <v>0</v>
      </c>
      <c r="AM113" s="22">
        <f t="shared" si="24"/>
        <v>191.41577287066247</v>
      </c>
      <c r="AN113">
        <f t="shared" si="25"/>
        <v>8400</v>
      </c>
      <c r="AO113" t="str">
        <f t="shared" si="26"/>
        <v>,诱人的坚果,带血的牙,灰色的稻草</v>
      </c>
      <c r="AP113" s="25" t="str">
        <f>IF(F113="c",getSring(AO113,4),VLOOKUP(K113&amp;F113,test4,2,FALSE))</f>
        <v>上级光之精华</v>
      </c>
      <c r="AQ113" s="25">
        <f t="shared" si="27"/>
        <v>30017</v>
      </c>
      <c r="AR113" s="25">
        <f t="shared" si="28"/>
        <v>160</v>
      </c>
      <c r="AS113" s="25" t="str">
        <f t="shared" si="36"/>
        <v>诱人的坚果</v>
      </c>
      <c r="AT113" s="25">
        <f t="shared" si="29"/>
        <v>30041</v>
      </c>
      <c r="AU113" s="25">
        <f t="shared" si="30"/>
        <v>40</v>
      </c>
      <c r="AV113" s="25" t="str">
        <f t="shared" si="37"/>
        <v>带血的牙</v>
      </c>
      <c r="AW113" s="25">
        <f t="shared" si="31"/>
        <v>30037</v>
      </c>
      <c r="AX113" s="25">
        <f t="shared" si="32"/>
        <v>40</v>
      </c>
      <c r="AY113" s="25" t="str">
        <f t="shared" si="38"/>
        <v>灰色的稻草</v>
      </c>
      <c r="AZ113" s="25">
        <f t="shared" si="33"/>
        <v>30025</v>
      </c>
      <c r="BA113" s="25">
        <f t="shared" si="39"/>
        <v>40</v>
      </c>
    </row>
    <row r="114" spans="1:53" ht="14.25" x14ac:dyDescent="0.2">
      <c r="A114">
        <f t="shared" si="34"/>
        <v>10112</v>
      </c>
      <c r="B114" s="16">
        <v>112</v>
      </c>
      <c r="C114" s="16"/>
      <c r="D114" s="16" t="s">
        <v>385</v>
      </c>
      <c r="E114" s="16">
        <f t="shared" si="21"/>
        <v>4</v>
      </c>
      <c r="F114" s="39" t="str">
        <f t="shared" si="40"/>
        <v>a</v>
      </c>
      <c r="G114" s="42">
        <f t="shared" si="35"/>
        <v>3</v>
      </c>
      <c r="H114" s="19" t="s">
        <v>26</v>
      </c>
      <c r="I114" s="3" t="s">
        <v>30</v>
      </c>
      <c r="J114" s="3" t="s">
        <v>995</v>
      </c>
      <c r="K114" s="3" t="str">
        <f t="shared" si="22"/>
        <v>光</v>
      </c>
      <c r="L114" s="3">
        <f t="shared" si="41"/>
        <v>4</v>
      </c>
      <c r="M114" s="3">
        <f t="shared" si="23"/>
        <v>6</v>
      </c>
      <c r="N114" s="16">
        <v>9</v>
      </c>
      <c r="O114" s="16">
        <v>8</v>
      </c>
      <c r="P114" s="16">
        <v>82</v>
      </c>
      <c r="Q114" s="28">
        <v>0</v>
      </c>
      <c r="R114" s="28">
        <v>0</v>
      </c>
      <c r="S114" s="28">
        <v>0</v>
      </c>
      <c r="T114" s="28">
        <v>0</v>
      </c>
      <c r="U114" s="28">
        <v>0</v>
      </c>
      <c r="V114" s="28">
        <v>0</v>
      </c>
      <c r="W114" s="28">
        <v>0</v>
      </c>
      <c r="X114" s="29">
        <v>0</v>
      </c>
      <c r="Y114" s="29">
        <v>0</v>
      </c>
      <c r="Z114" s="20">
        <v>3.1666666666666662E-2</v>
      </c>
      <c r="AA114" s="20">
        <v>0.23533333333333334</v>
      </c>
      <c r="AB114" s="16">
        <v>55</v>
      </c>
      <c r="AC114" s="28">
        <v>0</v>
      </c>
      <c r="AD114" s="28">
        <v>0</v>
      </c>
      <c r="AE114" s="28">
        <v>0</v>
      </c>
      <c r="AF114" s="28">
        <v>0</v>
      </c>
      <c r="AG114" s="28">
        <v>0</v>
      </c>
      <c r="AH114" s="29">
        <v>0</v>
      </c>
      <c r="AI114" s="20">
        <v>0.18826666666666669</v>
      </c>
      <c r="AJ114" s="29">
        <v>0</v>
      </c>
      <c r="AK114" s="29">
        <v>0</v>
      </c>
      <c r="AL114" s="29">
        <v>0</v>
      </c>
      <c r="AM114" s="22">
        <f t="shared" si="24"/>
        <v>195.29746478873241</v>
      </c>
      <c r="AN114">
        <f t="shared" si="25"/>
        <v>8580</v>
      </c>
      <c r="AO114" t="str">
        <f t="shared" si="26"/>
        <v>,带血的牙,诱人的坚果,灰色的稻草</v>
      </c>
      <c r="AP114" s="25" t="str">
        <f>IF(F114="c",getSring(AO114,4),VLOOKUP(K114&amp;F114,test4,2,FALSE))</f>
        <v>上级光之精华</v>
      </c>
      <c r="AQ114" s="25">
        <f t="shared" si="27"/>
        <v>30017</v>
      </c>
      <c r="AR114" s="25">
        <f t="shared" si="28"/>
        <v>163</v>
      </c>
      <c r="AS114" s="25" t="str">
        <f t="shared" si="36"/>
        <v>带血的牙</v>
      </c>
      <c r="AT114" s="25">
        <f t="shared" si="29"/>
        <v>30037</v>
      </c>
      <c r="AU114" s="25">
        <f t="shared" si="30"/>
        <v>41</v>
      </c>
      <c r="AV114" s="25" t="str">
        <f t="shared" si="37"/>
        <v>诱人的坚果</v>
      </c>
      <c r="AW114" s="25">
        <f t="shared" si="31"/>
        <v>30041</v>
      </c>
      <c r="AX114" s="25">
        <f t="shared" si="32"/>
        <v>41</v>
      </c>
      <c r="AY114" s="25" t="str">
        <f t="shared" si="38"/>
        <v>灰色的稻草</v>
      </c>
      <c r="AZ114" s="25">
        <f t="shared" si="33"/>
        <v>30025</v>
      </c>
      <c r="BA114" s="25">
        <f t="shared" si="39"/>
        <v>41</v>
      </c>
    </row>
    <row r="115" spans="1:53" ht="14.25" x14ac:dyDescent="0.2">
      <c r="A115">
        <f t="shared" si="34"/>
        <v>10113</v>
      </c>
      <c r="B115" s="16">
        <v>113</v>
      </c>
      <c r="C115" s="16"/>
      <c r="D115" s="16" t="s">
        <v>386</v>
      </c>
      <c r="E115" s="16">
        <f t="shared" si="21"/>
        <v>1</v>
      </c>
      <c r="F115" s="39" t="str">
        <f t="shared" si="40"/>
        <v>b</v>
      </c>
      <c r="G115" s="42">
        <f t="shared" si="35"/>
        <v>3</v>
      </c>
      <c r="H115" s="19" t="s">
        <v>26</v>
      </c>
      <c r="I115" s="3" t="s">
        <v>30</v>
      </c>
      <c r="J115" s="3" t="s">
        <v>995</v>
      </c>
      <c r="K115" s="3" t="str">
        <f t="shared" si="22"/>
        <v>光</v>
      </c>
      <c r="L115" s="3">
        <f t="shared" si="41"/>
        <v>4</v>
      </c>
      <c r="M115" s="3">
        <f t="shared" si="23"/>
        <v>6</v>
      </c>
      <c r="N115" s="16">
        <v>9</v>
      </c>
      <c r="O115" s="16">
        <v>1</v>
      </c>
      <c r="P115" s="16">
        <v>11</v>
      </c>
      <c r="Q115" s="28">
        <v>0</v>
      </c>
      <c r="R115" s="28">
        <v>0</v>
      </c>
      <c r="S115" s="28">
        <v>0</v>
      </c>
      <c r="T115" s="28">
        <v>0</v>
      </c>
      <c r="U115" s="28">
        <v>0</v>
      </c>
      <c r="V115" s="28">
        <v>0</v>
      </c>
      <c r="W115" s="16">
        <v>1</v>
      </c>
      <c r="X115" s="29">
        <v>0</v>
      </c>
      <c r="Y115" s="29">
        <v>0</v>
      </c>
      <c r="Z115" s="29">
        <v>0</v>
      </c>
      <c r="AA115" s="29">
        <v>0</v>
      </c>
      <c r="AB115" s="28">
        <v>0</v>
      </c>
      <c r="AC115" s="28">
        <v>0</v>
      </c>
      <c r="AD115" s="28">
        <v>0</v>
      </c>
      <c r="AE115" s="28">
        <v>0</v>
      </c>
      <c r="AF115" s="28">
        <v>0</v>
      </c>
      <c r="AG115" s="28">
        <v>0</v>
      </c>
      <c r="AH115" s="29">
        <v>0</v>
      </c>
      <c r="AI115" s="29">
        <v>0</v>
      </c>
      <c r="AJ115" s="29">
        <v>0</v>
      </c>
      <c r="AK115" s="29">
        <v>0</v>
      </c>
      <c r="AL115" s="29">
        <v>0</v>
      </c>
      <c r="AM115" s="22">
        <f t="shared" si="24"/>
        <v>8</v>
      </c>
      <c r="AN115">
        <f t="shared" si="25"/>
        <v>330</v>
      </c>
      <c r="AO115" t="str">
        <f t="shared" si="26"/>
        <v>,坚硬的石头,蓝水晶,漂亮的蘑菇</v>
      </c>
      <c r="AP115" s="25" t="str">
        <f>IF(F115="c",getSring(AO115,4),VLOOKUP(K115&amp;F115,test4,2,FALSE))</f>
        <v>光之精华</v>
      </c>
      <c r="AQ115" s="25">
        <f t="shared" si="27"/>
        <v>30018</v>
      </c>
      <c r="AR115" s="25">
        <f t="shared" si="28"/>
        <v>13</v>
      </c>
      <c r="AS115" s="25" t="str">
        <f t="shared" si="36"/>
        <v>坚硬的石头</v>
      </c>
      <c r="AT115" s="25">
        <f t="shared" si="29"/>
        <v>30032</v>
      </c>
      <c r="AU115" s="25">
        <f t="shared" si="30"/>
        <v>3</v>
      </c>
      <c r="AV115" s="25" t="str">
        <f t="shared" si="37"/>
        <v>蓝水晶</v>
      </c>
      <c r="AW115" s="25">
        <f t="shared" si="31"/>
        <v>30028</v>
      </c>
      <c r="AX115" s="25">
        <f t="shared" si="32"/>
        <v>3</v>
      </c>
      <c r="AY115" s="25" t="str">
        <f t="shared" si="38"/>
        <v>漂亮的蘑菇</v>
      </c>
      <c r="AZ115" s="25">
        <f t="shared" si="33"/>
        <v>30020</v>
      </c>
      <c r="BA115" s="25">
        <f t="shared" si="39"/>
        <v>3</v>
      </c>
    </row>
    <row r="116" spans="1:53" ht="14.25" x14ac:dyDescent="0.2">
      <c r="A116">
        <f t="shared" si="34"/>
        <v>10114</v>
      </c>
      <c r="B116" s="16">
        <v>114</v>
      </c>
      <c r="C116" s="16"/>
      <c r="D116" s="16" t="s">
        <v>387</v>
      </c>
      <c r="E116" s="16">
        <f t="shared" si="21"/>
        <v>1</v>
      </c>
      <c r="F116" s="39" t="str">
        <f t="shared" si="40"/>
        <v>b</v>
      </c>
      <c r="G116" s="42">
        <f t="shared" si="35"/>
        <v>3</v>
      </c>
      <c r="H116" s="19" t="s">
        <v>26</v>
      </c>
      <c r="I116" s="3" t="s">
        <v>30</v>
      </c>
      <c r="J116" s="3" t="s">
        <v>995</v>
      </c>
      <c r="K116" s="3" t="str">
        <f t="shared" si="22"/>
        <v>光</v>
      </c>
      <c r="L116" s="3">
        <f t="shared" si="41"/>
        <v>4</v>
      </c>
      <c r="M116" s="3">
        <f t="shared" si="23"/>
        <v>6</v>
      </c>
      <c r="N116" s="16">
        <v>9</v>
      </c>
      <c r="O116" s="16">
        <v>2</v>
      </c>
      <c r="P116" s="16">
        <v>22</v>
      </c>
      <c r="Q116" s="28">
        <v>0</v>
      </c>
      <c r="R116" s="28">
        <v>0</v>
      </c>
      <c r="S116" s="28">
        <v>0</v>
      </c>
      <c r="T116" s="28">
        <v>0</v>
      </c>
      <c r="U116" s="16">
        <v>10</v>
      </c>
      <c r="V116" s="28">
        <v>0</v>
      </c>
      <c r="W116" s="28">
        <v>0</v>
      </c>
      <c r="X116" s="29">
        <v>0</v>
      </c>
      <c r="Y116" s="29">
        <v>0</v>
      </c>
      <c r="Z116" s="29">
        <v>0</v>
      </c>
      <c r="AA116" s="29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28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2">
        <f t="shared" si="24"/>
        <v>21.333333333333332</v>
      </c>
      <c r="AN116">
        <f t="shared" si="25"/>
        <v>945</v>
      </c>
      <c r="AO116" t="str">
        <f t="shared" si="26"/>
        <v>,扁扁的稻草,蓝水晶,美味的坚果</v>
      </c>
      <c r="AP116" s="25" t="str">
        <f>IF(F116="c",getSring(AO116,4),VLOOKUP(K116&amp;F116,test4,2,FALSE))</f>
        <v>光之精华</v>
      </c>
      <c r="AQ116" s="25">
        <f t="shared" si="27"/>
        <v>30018</v>
      </c>
      <c r="AR116" s="25">
        <f t="shared" si="28"/>
        <v>36</v>
      </c>
      <c r="AS116" s="25" t="str">
        <f t="shared" si="36"/>
        <v>扁扁的稻草</v>
      </c>
      <c r="AT116" s="25">
        <f t="shared" si="29"/>
        <v>30024</v>
      </c>
      <c r="AU116" s="25">
        <f t="shared" si="30"/>
        <v>9</v>
      </c>
      <c r="AV116" s="25" t="str">
        <f t="shared" si="37"/>
        <v>蓝水晶</v>
      </c>
      <c r="AW116" s="25">
        <f t="shared" si="31"/>
        <v>30028</v>
      </c>
      <c r="AX116" s="25">
        <f t="shared" si="32"/>
        <v>9</v>
      </c>
      <c r="AY116" s="25" t="str">
        <f t="shared" si="38"/>
        <v>美味的坚果</v>
      </c>
      <c r="AZ116" s="25">
        <f t="shared" si="33"/>
        <v>30040</v>
      </c>
      <c r="BA116" s="25">
        <f t="shared" si="39"/>
        <v>9</v>
      </c>
    </row>
    <row r="117" spans="1:53" ht="14.25" x14ac:dyDescent="0.2">
      <c r="A117">
        <f t="shared" si="34"/>
        <v>10115</v>
      </c>
      <c r="B117" s="16">
        <v>115</v>
      </c>
      <c r="C117" s="16"/>
      <c r="D117" s="16" t="s">
        <v>361</v>
      </c>
      <c r="E117" s="16">
        <f t="shared" si="21"/>
        <v>2</v>
      </c>
      <c r="F117" s="39" t="str">
        <f t="shared" si="40"/>
        <v>b</v>
      </c>
      <c r="G117" s="42">
        <f t="shared" si="35"/>
        <v>3</v>
      </c>
      <c r="H117" s="19" t="s">
        <v>26</v>
      </c>
      <c r="I117" s="3" t="s">
        <v>30</v>
      </c>
      <c r="J117" s="3" t="s">
        <v>995</v>
      </c>
      <c r="K117" s="3" t="str">
        <f t="shared" si="22"/>
        <v>光</v>
      </c>
      <c r="L117" s="3">
        <f t="shared" si="41"/>
        <v>4</v>
      </c>
      <c r="M117" s="3">
        <f t="shared" si="23"/>
        <v>6</v>
      </c>
      <c r="N117" s="16">
        <v>9</v>
      </c>
      <c r="O117" s="16">
        <v>3</v>
      </c>
      <c r="P117" s="16">
        <v>34</v>
      </c>
      <c r="Q117" s="28">
        <v>0</v>
      </c>
      <c r="R117" s="28">
        <v>0</v>
      </c>
      <c r="S117" s="28">
        <v>0</v>
      </c>
      <c r="T117" s="28">
        <v>0</v>
      </c>
      <c r="U117" s="28">
        <v>0</v>
      </c>
      <c r="V117" s="28">
        <v>0</v>
      </c>
      <c r="W117" s="28">
        <v>0</v>
      </c>
      <c r="X117" s="29">
        <v>0</v>
      </c>
      <c r="Y117" s="29">
        <v>0</v>
      </c>
      <c r="Z117" s="29">
        <v>0</v>
      </c>
      <c r="AA117" s="29">
        <v>0</v>
      </c>
      <c r="AB117" s="28">
        <v>0</v>
      </c>
      <c r="AC117" s="28">
        <v>0</v>
      </c>
      <c r="AD117" s="28">
        <v>0</v>
      </c>
      <c r="AE117" s="28">
        <v>0</v>
      </c>
      <c r="AF117" s="16">
        <v>3</v>
      </c>
      <c r="AG117" s="28">
        <v>0</v>
      </c>
      <c r="AH117" s="29">
        <v>0</v>
      </c>
      <c r="AI117" s="29">
        <v>0</v>
      </c>
      <c r="AJ117" s="29">
        <v>0</v>
      </c>
      <c r="AK117" s="29">
        <v>0</v>
      </c>
      <c r="AL117" s="29">
        <v>0</v>
      </c>
      <c r="AM117" s="22">
        <f t="shared" si="24"/>
        <v>23.854785478547857</v>
      </c>
      <c r="AN117">
        <f t="shared" si="25"/>
        <v>1050</v>
      </c>
      <c r="AO117" t="str">
        <f t="shared" si="26"/>
        <v>,扁扁的稻草,坚硬的石头,长獠牙</v>
      </c>
      <c r="AP117" s="25" t="str">
        <f>IF(F117="c",getSring(AO117,4),VLOOKUP(K117&amp;F117,test4,2,FALSE))</f>
        <v>光之精华</v>
      </c>
      <c r="AQ117" s="25">
        <f t="shared" si="27"/>
        <v>30018</v>
      </c>
      <c r="AR117" s="25">
        <f t="shared" si="28"/>
        <v>40</v>
      </c>
      <c r="AS117" s="25" t="str">
        <f t="shared" si="36"/>
        <v>扁扁的稻草</v>
      </c>
      <c r="AT117" s="25">
        <f t="shared" si="29"/>
        <v>30024</v>
      </c>
      <c r="AU117" s="25">
        <f t="shared" si="30"/>
        <v>10</v>
      </c>
      <c r="AV117" s="25" t="str">
        <f t="shared" si="37"/>
        <v>坚硬的石头</v>
      </c>
      <c r="AW117" s="25">
        <f t="shared" si="31"/>
        <v>30032</v>
      </c>
      <c r="AX117" s="25">
        <f t="shared" si="32"/>
        <v>10</v>
      </c>
      <c r="AY117" s="25" t="str">
        <f t="shared" si="38"/>
        <v>长獠牙</v>
      </c>
      <c r="AZ117" s="25">
        <f t="shared" si="33"/>
        <v>30036</v>
      </c>
      <c r="BA117" s="25">
        <f t="shared" si="39"/>
        <v>10</v>
      </c>
    </row>
    <row r="118" spans="1:53" ht="14.25" x14ac:dyDescent="0.2">
      <c r="A118">
        <f t="shared" si="34"/>
        <v>10116</v>
      </c>
      <c r="B118" s="16">
        <v>116</v>
      </c>
      <c r="C118" s="16"/>
      <c r="D118" s="16" t="s">
        <v>388</v>
      </c>
      <c r="E118" s="16">
        <f t="shared" si="21"/>
        <v>2</v>
      </c>
      <c r="F118" s="39" t="str">
        <f t="shared" si="40"/>
        <v>b</v>
      </c>
      <c r="G118" s="42">
        <f t="shared" si="35"/>
        <v>3</v>
      </c>
      <c r="H118" s="19" t="s">
        <v>26</v>
      </c>
      <c r="I118" s="3" t="s">
        <v>30</v>
      </c>
      <c r="J118" s="3" t="s">
        <v>995</v>
      </c>
      <c r="K118" s="3" t="str">
        <f t="shared" si="22"/>
        <v>光</v>
      </c>
      <c r="L118" s="3">
        <f t="shared" si="41"/>
        <v>4</v>
      </c>
      <c r="M118" s="3">
        <f t="shared" si="23"/>
        <v>6</v>
      </c>
      <c r="N118" s="16">
        <v>9</v>
      </c>
      <c r="O118" s="16">
        <v>4</v>
      </c>
      <c r="P118" s="16">
        <v>45</v>
      </c>
      <c r="Q118" s="28">
        <v>0</v>
      </c>
      <c r="R118" s="28">
        <v>0</v>
      </c>
      <c r="S118" s="28">
        <v>0</v>
      </c>
      <c r="T118" s="28">
        <v>0</v>
      </c>
      <c r="U118" s="28">
        <v>0</v>
      </c>
      <c r="V118" s="28">
        <v>0</v>
      </c>
      <c r="W118" s="28">
        <v>0</v>
      </c>
      <c r="X118" s="20">
        <v>0.02</v>
      </c>
      <c r="Y118" s="29">
        <v>0</v>
      </c>
      <c r="Z118" s="29">
        <v>0</v>
      </c>
      <c r="AA118" s="29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28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2">
        <f t="shared" si="24"/>
        <v>34</v>
      </c>
      <c r="AN118">
        <f t="shared" si="25"/>
        <v>1485</v>
      </c>
      <c r="AO118" t="str">
        <f t="shared" si="26"/>
        <v>,漂亮的蘑菇,坚硬的石头,美味的坚果</v>
      </c>
      <c r="AP118" s="25" t="str">
        <f>IF(F118="c",getSring(AO118,4),VLOOKUP(K118&amp;F118,test4,2,FALSE))</f>
        <v>光之精华</v>
      </c>
      <c r="AQ118" s="25">
        <f t="shared" si="27"/>
        <v>30018</v>
      </c>
      <c r="AR118" s="25">
        <f t="shared" si="28"/>
        <v>57</v>
      </c>
      <c r="AS118" s="25" t="str">
        <f t="shared" si="36"/>
        <v>漂亮的蘑菇</v>
      </c>
      <c r="AT118" s="25">
        <f t="shared" si="29"/>
        <v>30020</v>
      </c>
      <c r="AU118" s="25">
        <f t="shared" si="30"/>
        <v>14</v>
      </c>
      <c r="AV118" s="25" t="str">
        <f t="shared" si="37"/>
        <v>坚硬的石头</v>
      </c>
      <c r="AW118" s="25">
        <f t="shared" si="31"/>
        <v>30032</v>
      </c>
      <c r="AX118" s="25">
        <f t="shared" si="32"/>
        <v>14</v>
      </c>
      <c r="AY118" s="25" t="str">
        <f t="shared" si="38"/>
        <v>美味的坚果</v>
      </c>
      <c r="AZ118" s="25">
        <f t="shared" si="33"/>
        <v>30040</v>
      </c>
      <c r="BA118" s="25">
        <f t="shared" si="39"/>
        <v>14</v>
      </c>
    </row>
    <row r="119" spans="1:53" ht="14.25" x14ac:dyDescent="0.2">
      <c r="A119">
        <f t="shared" si="34"/>
        <v>10117</v>
      </c>
      <c r="B119" s="16">
        <v>117</v>
      </c>
      <c r="C119" s="16"/>
      <c r="D119" s="16" t="s">
        <v>389</v>
      </c>
      <c r="E119" s="16">
        <f t="shared" si="21"/>
        <v>3</v>
      </c>
      <c r="F119" s="39" t="str">
        <f t="shared" si="40"/>
        <v>b</v>
      </c>
      <c r="G119" s="42">
        <f t="shared" si="35"/>
        <v>3</v>
      </c>
      <c r="H119" s="19" t="s">
        <v>26</v>
      </c>
      <c r="I119" s="3" t="s">
        <v>30</v>
      </c>
      <c r="J119" s="3" t="s">
        <v>995</v>
      </c>
      <c r="K119" s="3" t="str">
        <f t="shared" si="22"/>
        <v>光</v>
      </c>
      <c r="L119" s="3">
        <f t="shared" si="41"/>
        <v>4</v>
      </c>
      <c r="M119" s="3">
        <f t="shared" si="23"/>
        <v>6</v>
      </c>
      <c r="N119" s="16">
        <v>9</v>
      </c>
      <c r="O119" s="16">
        <v>5</v>
      </c>
      <c r="P119" s="16">
        <v>56</v>
      </c>
      <c r="Q119" s="28">
        <v>0</v>
      </c>
      <c r="R119" s="28">
        <v>0</v>
      </c>
      <c r="S119" s="28">
        <v>0</v>
      </c>
      <c r="T119" s="28">
        <v>0</v>
      </c>
      <c r="U119" s="28">
        <v>0</v>
      </c>
      <c r="V119" s="28">
        <v>0</v>
      </c>
      <c r="W119" s="28">
        <v>0</v>
      </c>
      <c r="X119" s="29">
        <v>0</v>
      </c>
      <c r="Y119" s="20">
        <v>1.7500000000000002E-2</v>
      </c>
      <c r="Z119" s="29">
        <v>0</v>
      </c>
      <c r="AA119" s="29">
        <v>0</v>
      </c>
      <c r="AB119" s="28">
        <v>0</v>
      </c>
      <c r="AC119" s="28">
        <v>0</v>
      </c>
      <c r="AD119" s="28">
        <v>0</v>
      </c>
      <c r="AE119" s="28">
        <v>0</v>
      </c>
      <c r="AF119" s="28">
        <v>0</v>
      </c>
      <c r="AG119" s="28">
        <v>0</v>
      </c>
      <c r="AH119" s="29">
        <v>0</v>
      </c>
      <c r="AI119" s="29">
        <v>0</v>
      </c>
      <c r="AJ119" s="29">
        <v>0</v>
      </c>
      <c r="AK119" s="20">
        <v>6.773333333333334E-2</v>
      </c>
      <c r="AL119" s="29">
        <v>0</v>
      </c>
      <c r="AM119" s="22">
        <f t="shared" si="24"/>
        <v>54.38</v>
      </c>
      <c r="AN119">
        <f t="shared" si="25"/>
        <v>2400</v>
      </c>
      <c r="AO119" t="str">
        <f t="shared" si="26"/>
        <v>,扁扁的稻草,蓝水晶,美味的坚果</v>
      </c>
      <c r="AP119" s="25" t="str">
        <f>IF(F119="c",getSring(AO119,4),VLOOKUP(K119&amp;F119,test4,2,FALSE))</f>
        <v>光之精华</v>
      </c>
      <c r="AQ119" s="25">
        <f t="shared" si="27"/>
        <v>30018</v>
      </c>
      <c r="AR119" s="25">
        <f t="shared" si="28"/>
        <v>91</v>
      </c>
      <c r="AS119" s="25" t="str">
        <f t="shared" si="36"/>
        <v>扁扁的稻草</v>
      </c>
      <c r="AT119" s="25">
        <f t="shared" si="29"/>
        <v>30024</v>
      </c>
      <c r="AU119" s="25">
        <f t="shared" si="30"/>
        <v>23</v>
      </c>
      <c r="AV119" s="25" t="str">
        <f t="shared" si="37"/>
        <v>蓝水晶</v>
      </c>
      <c r="AW119" s="25">
        <f t="shared" si="31"/>
        <v>30028</v>
      </c>
      <c r="AX119" s="25">
        <f t="shared" si="32"/>
        <v>23</v>
      </c>
      <c r="AY119" s="25" t="str">
        <f t="shared" si="38"/>
        <v>美味的坚果</v>
      </c>
      <c r="AZ119" s="25">
        <f t="shared" si="33"/>
        <v>30040</v>
      </c>
      <c r="BA119" s="25">
        <f t="shared" si="39"/>
        <v>23</v>
      </c>
    </row>
    <row r="120" spans="1:53" ht="14.25" x14ac:dyDescent="0.2">
      <c r="A120">
        <f t="shared" si="34"/>
        <v>10118</v>
      </c>
      <c r="B120" s="16">
        <v>118</v>
      </c>
      <c r="C120" s="16"/>
      <c r="D120" s="16" t="s">
        <v>390</v>
      </c>
      <c r="E120" s="16">
        <f t="shared" si="21"/>
        <v>3</v>
      </c>
      <c r="F120" s="39" t="str">
        <f t="shared" si="40"/>
        <v>b</v>
      </c>
      <c r="G120" s="42">
        <f t="shared" si="35"/>
        <v>3</v>
      </c>
      <c r="H120" s="19" t="s">
        <v>26</v>
      </c>
      <c r="I120" s="3" t="s">
        <v>30</v>
      </c>
      <c r="J120" s="3" t="s">
        <v>995</v>
      </c>
      <c r="K120" s="3" t="str">
        <f t="shared" si="22"/>
        <v>光</v>
      </c>
      <c r="L120" s="3">
        <f t="shared" si="41"/>
        <v>4</v>
      </c>
      <c r="M120" s="3">
        <f t="shared" si="23"/>
        <v>6</v>
      </c>
      <c r="N120" s="16">
        <v>9</v>
      </c>
      <c r="O120" s="16">
        <v>6</v>
      </c>
      <c r="P120" s="16">
        <v>67</v>
      </c>
      <c r="Q120" s="28">
        <v>0</v>
      </c>
      <c r="R120" s="28">
        <v>0</v>
      </c>
      <c r="S120" s="28">
        <v>0</v>
      </c>
      <c r="T120" s="28">
        <v>0</v>
      </c>
      <c r="U120" s="16">
        <v>29</v>
      </c>
      <c r="V120" s="28">
        <v>0</v>
      </c>
      <c r="W120" s="28">
        <v>0</v>
      </c>
      <c r="X120" s="29">
        <v>0</v>
      </c>
      <c r="Y120" s="29">
        <v>0</v>
      </c>
      <c r="Z120" s="29">
        <v>0</v>
      </c>
      <c r="AA120" s="29">
        <v>0</v>
      </c>
      <c r="AB120" s="28">
        <v>0</v>
      </c>
      <c r="AC120" s="28">
        <v>0</v>
      </c>
      <c r="AD120" s="28">
        <v>0</v>
      </c>
      <c r="AE120" s="28">
        <v>0</v>
      </c>
      <c r="AF120" s="28">
        <v>0</v>
      </c>
      <c r="AG120" s="28">
        <v>0</v>
      </c>
      <c r="AH120" s="29">
        <v>0</v>
      </c>
      <c r="AI120" s="29">
        <v>0</v>
      </c>
      <c r="AJ120" s="29">
        <v>0</v>
      </c>
      <c r="AK120" s="20">
        <v>8.0533333333333346E-2</v>
      </c>
      <c r="AL120" s="29">
        <v>0</v>
      </c>
      <c r="AM120" s="22">
        <f t="shared" si="24"/>
        <v>80.106666666666669</v>
      </c>
      <c r="AN120">
        <f t="shared" si="25"/>
        <v>3495</v>
      </c>
      <c r="AO120" t="str">
        <f t="shared" si="26"/>
        <v>,坚硬的石头,长獠牙,蓝水晶</v>
      </c>
      <c r="AP120" s="25" t="str">
        <f>IF(F120="c",getSring(AO120,4),VLOOKUP(K120&amp;F120,test4,2,FALSE))</f>
        <v>光之精华</v>
      </c>
      <c r="AQ120" s="25">
        <f t="shared" si="27"/>
        <v>30018</v>
      </c>
      <c r="AR120" s="25">
        <f t="shared" si="28"/>
        <v>134</v>
      </c>
      <c r="AS120" s="25" t="str">
        <f t="shared" si="36"/>
        <v>坚硬的石头</v>
      </c>
      <c r="AT120" s="25">
        <f t="shared" si="29"/>
        <v>30032</v>
      </c>
      <c r="AU120" s="25">
        <f t="shared" si="30"/>
        <v>33</v>
      </c>
      <c r="AV120" s="25" t="str">
        <f t="shared" si="37"/>
        <v>长獠牙</v>
      </c>
      <c r="AW120" s="25">
        <f t="shared" si="31"/>
        <v>30036</v>
      </c>
      <c r="AX120" s="25">
        <f t="shared" si="32"/>
        <v>33</v>
      </c>
      <c r="AY120" s="25" t="str">
        <f t="shared" si="38"/>
        <v>蓝水晶</v>
      </c>
      <c r="AZ120" s="25">
        <f t="shared" si="33"/>
        <v>30028</v>
      </c>
      <c r="BA120" s="25">
        <f t="shared" si="39"/>
        <v>33</v>
      </c>
    </row>
    <row r="121" spans="1:53" ht="14.25" x14ac:dyDescent="0.2">
      <c r="A121">
        <f t="shared" si="34"/>
        <v>10119</v>
      </c>
      <c r="B121" s="16">
        <v>119</v>
      </c>
      <c r="C121" s="16"/>
      <c r="D121" s="16" t="s">
        <v>220</v>
      </c>
      <c r="E121" s="16">
        <f t="shared" si="21"/>
        <v>4</v>
      </c>
      <c r="F121" s="39" t="str">
        <f t="shared" si="40"/>
        <v>b</v>
      </c>
      <c r="G121" s="42">
        <f t="shared" si="35"/>
        <v>3</v>
      </c>
      <c r="H121" s="19" t="s">
        <v>26</v>
      </c>
      <c r="I121" s="3" t="s">
        <v>30</v>
      </c>
      <c r="J121" s="3" t="s">
        <v>995</v>
      </c>
      <c r="K121" s="3" t="str">
        <f t="shared" si="22"/>
        <v>光</v>
      </c>
      <c r="L121" s="3">
        <f t="shared" si="41"/>
        <v>4</v>
      </c>
      <c r="M121" s="3">
        <f t="shared" si="23"/>
        <v>6</v>
      </c>
      <c r="N121" s="16">
        <v>9</v>
      </c>
      <c r="O121" s="16">
        <v>7</v>
      </c>
      <c r="P121" s="16">
        <v>78</v>
      </c>
      <c r="Q121" s="28">
        <v>0</v>
      </c>
      <c r="R121" s="28">
        <v>0</v>
      </c>
      <c r="S121" s="28">
        <v>0</v>
      </c>
      <c r="T121" s="28">
        <v>0</v>
      </c>
      <c r="U121" s="28">
        <v>0</v>
      </c>
      <c r="V121" s="16">
        <v>9</v>
      </c>
      <c r="W121" s="28">
        <v>0</v>
      </c>
      <c r="X121" s="29">
        <v>0</v>
      </c>
      <c r="Y121" s="29">
        <v>0</v>
      </c>
      <c r="Z121" s="29">
        <v>0</v>
      </c>
      <c r="AA121" s="20">
        <v>0.11800000000000001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28">
        <v>0</v>
      </c>
      <c r="AH121" s="29">
        <v>0</v>
      </c>
      <c r="AI121" s="29">
        <v>0</v>
      </c>
      <c r="AJ121" s="29">
        <v>0</v>
      </c>
      <c r="AK121" s="29">
        <v>0</v>
      </c>
      <c r="AL121" s="29">
        <v>0</v>
      </c>
      <c r="AM121" s="22">
        <f t="shared" si="24"/>
        <v>81.599999999999994</v>
      </c>
      <c r="AN121">
        <f t="shared" si="25"/>
        <v>3570</v>
      </c>
      <c r="AO121" t="str">
        <f t="shared" si="26"/>
        <v>,坚硬的石头,长獠牙,美味的坚果</v>
      </c>
      <c r="AP121" s="25" t="str">
        <f>IF(F121="c",getSring(AO121,4),VLOOKUP(K121&amp;F121,test4,2,FALSE))</f>
        <v>光之精华</v>
      </c>
      <c r="AQ121" s="25">
        <f t="shared" si="27"/>
        <v>30018</v>
      </c>
      <c r="AR121" s="25">
        <f t="shared" si="28"/>
        <v>136</v>
      </c>
      <c r="AS121" s="25" t="str">
        <f t="shared" si="36"/>
        <v>坚硬的石头</v>
      </c>
      <c r="AT121" s="25">
        <f t="shared" si="29"/>
        <v>30032</v>
      </c>
      <c r="AU121" s="25">
        <f t="shared" si="30"/>
        <v>34</v>
      </c>
      <c r="AV121" s="25" t="str">
        <f t="shared" si="37"/>
        <v>长獠牙</v>
      </c>
      <c r="AW121" s="25">
        <f t="shared" si="31"/>
        <v>30036</v>
      </c>
      <c r="AX121" s="25">
        <f t="shared" si="32"/>
        <v>34</v>
      </c>
      <c r="AY121" s="25" t="str">
        <f t="shared" si="38"/>
        <v>美味的坚果</v>
      </c>
      <c r="AZ121" s="25">
        <f t="shared" si="33"/>
        <v>30040</v>
      </c>
      <c r="BA121" s="25">
        <f t="shared" si="39"/>
        <v>34</v>
      </c>
    </row>
    <row r="122" spans="1:53" ht="14.25" x14ac:dyDescent="0.2">
      <c r="A122">
        <f t="shared" si="34"/>
        <v>10120</v>
      </c>
      <c r="B122" s="16">
        <v>120</v>
      </c>
      <c r="C122" s="16"/>
      <c r="D122" s="16" t="s">
        <v>391</v>
      </c>
      <c r="E122" s="16">
        <f t="shared" si="21"/>
        <v>4</v>
      </c>
      <c r="F122" s="39" t="str">
        <f t="shared" si="40"/>
        <v>b</v>
      </c>
      <c r="G122" s="42">
        <f t="shared" si="35"/>
        <v>3</v>
      </c>
      <c r="H122" s="19" t="s">
        <v>26</v>
      </c>
      <c r="I122" s="3" t="s">
        <v>30</v>
      </c>
      <c r="J122" s="3" t="s">
        <v>995</v>
      </c>
      <c r="K122" s="3" t="str">
        <f t="shared" si="22"/>
        <v>光</v>
      </c>
      <c r="L122" s="3">
        <f t="shared" si="41"/>
        <v>4</v>
      </c>
      <c r="M122" s="3">
        <f t="shared" si="23"/>
        <v>6</v>
      </c>
      <c r="N122" s="16">
        <v>9</v>
      </c>
      <c r="O122" s="16">
        <v>8</v>
      </c>
      <c r="P122" s="16">
        <v>90</v>
      </c>
      <c r="Q122" s="28">
        <v>0</v>
      </c>
      <c r="R122" s="28">
        <v>0</v>
      </c>
      <c r="S122" s="28">
        <v>0</v>
      </c>
      <c r="T122" s="28">
        <v>0</v>
      </c>
      <c r="U122" s="16">
        <v>39</v>
      </c>
      <c r="V122" s="28">
        <v>0</v>
      </c>
      <c r="W122" s="28">
        <v>0</v>
      </c>
      <c r="X122" s="29">
        <v>0</v>
      </c>
      <c r="Y122" s="29">
        <v>0</v>
      </c>
      <c r="Z122" s="29">
        <v>0</v>
      </c>
      <c r="AA122" s="20">
        <v>0.13533333333333333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28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2">
        <f t="shared" si="24"/>
        <v>113.06666666666666</v>
      </c>
      <c r="AN122">
        <f t="shared" si="25"/>
        <v>4935</v>
      </c>
      <c r="AO122" t="str">
        <f t="shared" si="26"/>
        <v>,美味的坚果,扁扁的稻草,坚硬的石头</v>
      </c>
      <c r="AP122" s="25" t="str">
        <f>IF(F122="c",getSring(AO122,4),VLOOKUP(K122&amp;F122,test4,2,FALSE))</f>
        <v>光之精华</v>
      </c>
      <c r="AQ122" s="25">
        <f t="shared" si="27"/>
        <v>30018</v>
      </c>
      <c r="AR122" s="25">
        <f t="shared" si="28"/>
        <v>188</v>
      </c>
      <c r="AS122" s="25" t="str">
        <f t="shared" si="36"/>
        <v>美味的坚果</v>
      </c>
      <c r="AT122" s="25">
        <f t="shared" si="29"/>
        <v>30040</v>
      </c>
      <c r="AU122" s="25">
        <f t="shared" si="30"/>
        <v>47</v>
      </c>
      <c r="AV122" s="25" t="str">
        <f t="shared" si="37"/>
        <v>扁扁的稻草</v>
      </c>
      <c r="AW122" s="25">
        <f t="shared" si="31"/>
        <v>30024</v>
      </c>
      <c r="AX122" s="25">
        <f t="shared" si="32"/>
        <v>47</v>
      </c>
      <c r="AY122" s="25" t="str">
        <f t="shared" si="38"/>
        <v>坚硬的石头</v>
      </c>
      <c r="AZ122" s="25">
        <f t="shared" si="33"/>
        <v>30032</v>
      </c>
      <c r="BA122" s="25">
        <f t="shared" si="39"/>
        <v>47</v>
      </c>
    </row>
    <row r="123" spans="1:53" ht="14.25" x14ac:dyDescent="0.2">
      <c r="A123">
        <f t="shared" si="34"/>
        <v>10121</v>
      </c>
      <c r="B123" s="16">
        <v>121</v>
      </c>
      <c r="C123" s="16"/>
      <c r="D123" s="16" t="s">
        <v>392</v>
      </c>
      <c r="E123" s="16">
        <f t="shared" si="21"/>
        <v>1</v>
      </c>
      <c r="F123" s="39" t="str">
        <f t="shared" si="40"/>
        <v>c</v>
      </c>
      <c r="G123" s="42">
        <f t="shared" si="35"/>
        <v>4</v>
      </c>
      <c r="H123" s="19" t="s">
        <v>26</v>
      </c>
      <c r="I123" s="3" t="s">
        <v>30</v>
      </c>
      <c r="J123" s="3" t="s">
        <v>995</v>
      </c>
      <c r="K123" s="3" t="str">
        <f t="shared" si="22"/>
        <v>--</v>
      </c>
      <c r="L123" s="3">
        <f t="shared" si="41"/>
        <v>4</v>
      </c>
      <c r="M123" s="3">
        <f t="shared" si="23"/>
        <v>6</v>
      </c>
      <c r="N123" s="16">
        <v>9</v>
      </c>
      <c r="O123" s="16">
        <v>1</v>
      </c>
      <c r="P123" s="16">
        <v>13</v>
      </c>
      <c r="Q123" s="28">
        <v>0</v>
      </c>
      <c r="R123" s="28">
        <v>0</v>
      </c>
      <c r="S123" s="28">
        <v>0</v>
      </c>
      <c r="T123" s="28">
        <v>0</v>
      </c>
      <c r="U123" s="28">
        <v>0</v>
      </c>
      <c r="V123" s="28">
        <v>0</v>
      </c>
      <c r="W123" s="28">
        <v>0</v>
      </c>
      <c r="X123" s="29">
        <v>0</v>
      </c>
      <c r="Y123" s="29">
        <v>0</v>
      </c>
      <c r="Z123" s="29">
        <v>0</v>
      </c>
      <c r="AA123" s="29">
        <v>0</v>
      </c>
      <c r="AB123" s="28">
        <v>0</v>
      </c>
      <c r="AC123" s="28">
        <v>0</v>
      </c>
      <c r="AD123" s="28">
        <v>0</v>
      </c>
      <c r="AE123" s="28">
        <v>0</v>
      </c>
      <c r="AF123" s="16">
        <v>0</v>
      </c>
      <c r="AG123" s="28">
        <v>0</v>
      </c>
      <c r="AH123" s="29">
        <v>0</v>
      </c>
      <c r="AI123" s="29">
        <v>0</v>
      </c>
      <c r="AJ123" s="29">
        <v>0</v>
      </c>
      <c r="AK123" s="29">
        <v>0</v>
      </c>
      <c r="AL123" s="29">
        <v>0</v>
      </c>
      <c r="AM123" s="22">
        <f t="shared" si="24"/>
        <v>8.6666666666666661</v>
      </c>
      <c r="AN123">
        <f t="shared" si="25"/>
        <v>375</v>
      </c>
      <c r="AO123" t="str">
        <f t="shared" si="26"/>
        <v>,石头,稻草,红水晶,蘑菇</v>
      </c>
      <c r="AP123" s="25" t="str">
        <f>IF(F123="c",getSring(AO123,4),VLOOKUP(K123&amp;F123,test4,2,FALSE))</f>
        <v>蘑菇</v>
      </c>
      <c r="AQ123" s="25">
        <f t="shared" si="27"/>
        <v>30019</v>
      </c>
      <c r="AR123" s="25">
        <f t="shared" si="28"/>
        <v>29</v>
      </c>
      <c r="AS123" s="25" t="str">
        <f t="shared" si="36"/>
        <v>石头</v>
      </c>
      <c r="AT123" s="25">
        <f t="shared" si="29"/>
        <v>30031</v>
      </c>
      <c r="AU123" s="25">
        <f t="shared" si="30"/>
        <v>7</v>
      </c>
      <c r="AV123" s="25" t="str">
        <f t="shared" si="37"/>
        <v>稻草</v>
      </c>
      <c r="AW123" s="25">
        <f t="shared" si="31"/>
        <v>30023</v>
      </c>
      <c r="AX123" s="25">
        <f t="shared" si="32"/>
        <v>7</v>
      </c>
      <c r="AY123" s="25" t="str">
        <f t="shared" si="38"/>
        <v>红水晶</v>
      </c>
      <c r="AZ123" s="25">
        <f t="shared" si="33"/>
        <v>30027</v>
      </c>
      <c r="BA123" s="25">
        <f t="shared" si="39"/>
        <v>7</v>
      </c>
    </row>
    <row r="124" spans="1:53" ht="14.25" x14ac:dyDescent="0.2">
      <c r="A124">
        <f t="shared" si="34"/>
        <v>10122</v>
      </c>
      <c r="B124" s="16">
        <v>122</v>
      </c>
      <c r="C124" s="16"/>
      <c r="D124" s="16" t="s">
        <v>393</v>
      </c>
      <c r="E124" s="16">
        <f t="shared" si="21"/>
        <v>1</v>
      </c>
      <c r="F124" s="39" t="str">
        <f t="shared" si="40"/>
        <v>c</v>
      </c>
      <c r="G124" s="42">
        <f t="shared" si="35"/>
        <v>4</v>
      </c>
      <c r="H124" s="19" t="s">
        <v>26</v>
      </c>
      <c r="I124" s="3" t="s">
        <v>30</v>
      </c>
      <c r="J124" s="3" t="s">
        <v>995</v>
      </c>
      <c r="K124" s="3" t="str">
        <f t="shared" si="22"/>
        <v>--</v>
      </c>
      <c r="L124" s="3">
        <f t="shared" si="41"/>
        <v>4</v>
      </c>
      <c r="M124" s="3">
        <f t="shared" si="23"/>
        <v>6</v>
      </c>
      <c r="N124" s="16">
        <v>9</v>
      </c>
      <c r="O124" s="16">
        <v>2</v>
      </c>
      <c r="P124" s="16">
        <v>26</v>
      </c>
      <c r="Q124" s="28">
        <v>0</v>
      </c>
      <c r="R124" s="28">
        <v>0</v>
      </c>
      <c r="S124" s="28">
        <v>0</v>
      </c>
      <c r="T124" s="28">
        <v>0</v>
      </c>
      <c r="U124" s="28">
        <v>0</v>
      </c>
      <c r="V124" s="28">
        <v>0</v>
      </c>
      <c r="W124" s="28">
        <v>0</v>
      </c>
      <c r="X124" s="29">
        <v>0</v>
      </c>
      <c r="Y124" s="29">
        <v>0</v>
      </c>
      <c r="Z124" s="29">
        <v>0</v>
      </c>
      <c r="AA124" s="29">
        <v>0</v>
      </c>
      <c r="AB124" s="16">
        <v>0</v>
      </c>
      <c r="AC124" s="28">
        <v>0</v>
      </c>
      <c r="AD124" s="28">
        <v>0</v>
      </c>
      <c r="AE124" s="28">
        <v>0</v>
      </c>
      <c r="AF124" s="28">
        <v>0</v>
      </c>
      <c r="AG124" s="28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2">
        <f t="shared" si="24"/>
        <v>17.333333333333332</v>
      </c>
      <c r="AN124">
        <f t="shared" si="25"/>
        <v>750</v>
      </c>
      <c r="AO124" t="str">
        <f t="shared" si="26"/>
        <v>,红水晶,多汁的坚果,稻草,石头</v>
      </c>
      <c r="AP124" s="25" t="str">
        <f>IF(F124="c",getSring(AO124,4),VLOOKUP(K124&amp;F124,test4,2,FALSE))</f>
        <v>石头</v>
      </c>
      <c r="AQ124" s="25">
        <f t="shared" si="27"/>
        <v>30031</v>
      </c>
      <c r="AR124" s="25">
        <f t="shared" si="28"/>
        <v>58</v>
      </c>
      <c r="AS124" s="25" t="str">
        <f t="shared" si="36"/>
        <v>红水晶</v>
      </c>
      <c r="AT124" s="25">
        <f t="shared" si="29"/>
        <v>30027</v>
      </c>
      <c r="AU124" s="25">
        <f t="shared" si="30"/>
        <v>14</v>
      </c>
      <c r="AV124" s="25" t="str">
        <f t="shared" si="37"/>
        <v>多汁的坚果</v>
      </c>
      <c r="AW124" s="25">
        <f t="shared" si="31"/>
        <v>30039</v>
      </c>
      <c r="AX124" s="25">
        <f t="shared" si="32"/>
        <v>14</v>
      </c>
      <c r="AY124" s="25" t="str">
        <f t="shared" si="38"/>
        <v>稻草</v>
      </c>
      <c r="AZ124" s="25">
        <f t="shared" si="33"/>
        <v>30023</v>
      </c>
      <c r="BA124" s="25">
        <f t="shared" si="39"/>
        <v>14</v>
      </c>
    </row>
    <row r="125" spans="1:53" ht="14.25" x14ac:dyDescent="0.2">
      <c r="A125">
        <f t="shared" si="34"/>
        <v>10123</v>
      </c>
      <c r="B125" s="16">
        <v>123</v>
      </c>
      <c r="C125" s="16"/>
      <c r="D125" s="16" t="s">
        <v>394</v>
      </c>
      <c r="E125" s="16">
        <f t="shared" si="21"/>
        <v>2</v>
      </c>
      <c r="F125" s="39" t="str">
        <f t="shared" si="40"/>
        <v>c</v>
      </c>
      <c r="G125" s="42">
        <f t="shared" si="35"/>
        <v>4</v>
      </c>
      <c r="H125" s="19" t="s">
        <v>26</v>
      </c>
      <c r="I125" s="3" t="s">
        <v>30</v>
      </c>
      <c r="J125" s="3" t="s">
        <v>995</v>
      </c>
      <c r="K125" s="3" t="str">
        <f t="shared" si="22"/>
        <v>--</v>
      </c>
      <c r="L125" s="3">
        <f t="shared" si="41"/>
        <v>4</v>
      </c>
      <c r="M125" s="3">
        <f t="shared" si="23"/>
        <v>6</v>
      </c>
      <c r="N125" s="16">
        <v>9</v>
      </c>
      <c r="O125" s="16">
        <v>3</v>
      </c>
      <c r="P125" s="16">
        <v>38</v>
      </c>
      <c r="Q125" s="28">
        <v>0</v>
      </c>
      <c r="R125" s="28">
        <v>0</v>
      </c>
      <c r="S125" s="28">
        <v>0</v>
      </c>
      <c r="T125" s="28">
        <v>0</v>
      </c>
      <c r="U125" s="28">
        <v>0</v>
      </c>
      <c r="V125" s="28">
        <v>0</v>
      </c>
      <c r="W125" s="28">
        <v>0</v>
      </c>
      <c r="X125" s="29">
        <v>0</v>
      </c>
      <c r="Y125" s="29">
        <v>0</v>
      </c>
      <c r="Z125" s="29">
        <v>0</v>
      </c>
      <c r="AA125" s="29">
        <v>0</v>
      </c>
      <c r="AB125" s="28">
        <v>0</v>
      </c>
      <c r="AC125" s="28">
        <v>0</v>
      </c>
      <c r="AD125" s="28">
        <v>0</v>
      </c>
      <c r="AE125" s="28">
        <v>0</v>
      </c>
      <c r="AF125" s="28">
        <v>0</v>
      </c>
      <c r="AG125" s="28">
        <v>0</v>
      </c>
      <c r="AH125" s="29">
        <v>0</v>
      </c>
      <c r="AI125" s="20">
        <v>0</v>
      </c>
      <c r="AJ125" s="29">
        <v>0</v>
      </c>
      <c r="AK125" s="29">
        <v>0</v>
      </c>
      <c r="AL125" s="29">
        <v>0</v>
      </c>
      <c r="AM125" s="22">
        <f t="shared" si="24"/>
        <v>25.333333333333332</v>
      </c>
      <c r="AN125">
        <f t="shared" si="25"/>
        <v>1102</v>
      </c>
      <c r="AO125" t="str">
        <f t="shared" si="26"/>
        <v>,蘑菇,狗牙,稻草,石头</v>
      </c>
      <c r="AP125" s="25" t="str">
        <f>IF(F125="c",getSring(AO125,4),VLOOKUP(K125&amp;F125,test4,2,FALSE))</f>
        <v>石头</v>
      </c>
      <c r="AQ125" s="25">
        <f t="shared" si="27"/>
        <v>30031</v>
      </c>
      <c r="AR125" s="25">
        <f t="shared" si="28"/>
        <v>84</v>
      </c>
      <c r="AS125" s="25" t="str">
        <f t="shared" si="36"/>
        <v>蘑菇</v>
      </c>
      <c r="AT125" s="25">
        <f t="shared" si="29"/>
        <v>30019</v>
      </c>
      <c r="AU125" s="25">
        <f t="shared" si="30"/>
        <v>21</v>
      </c>
      <c r="AV125" s="25" t="str">
        <f t="shared" si="37"/>
        <v>狗牙</v>
      </c>
      <c r="AW125" s="25">
        <f t="shared" si="31"/>
        <v>30035</v>
      </c>
      <c r="AX125" s="25">
        <f t="shared" si="32"/>
        <v>21</v>
      </c>
      <c r="AY125" s="25" t="str">
        <f t="shared" si="38"/>
        <v>稻草</v>
      </c>
      <c r="AZ125" s="25">
        <f t="shared" si="33"/>
        <v>30023</v>
      </c>
      <c r="BA125" s="25">
        <f t="shared" si="39"/>
        <v>21</v>
      </c>
    </row>
    <row r="126" spans="1:53" ht="14.25" x14ac:dyDescent="0.2">
      <c r="A126">
        <f t="shared" si="34"/>
        <v>10124</v>
      </c>
      <c r="B126" s="16">
        <v>124</v>
      </c>
      <c r="C126" s="16"/>
      <c r="D126" s="16" t="s">
        <v>395</v>
      </c>
      <c r="E126" s="16">
        <f t="shared" si="21"/>
        <v>2</v>
      </c>
      <c r="F126" s="39" t="str">
        <f t="shared" si="40"/>
        <v>c</v>
      </c>
      <c r="G126" s="42">
        <f t="shared" si="35"/>
        <v>4</v>
      </c>
      <c r="H126" s="19" t="s">
        <v>26</v>
      </c>
      <c r="I126" s="3" t="s">
        <v>30</v>
      </c>
      <c r="J126" s="3" t="s">
        <v>995</v>
      </c>
      <c r="K126" s="3" t="str">
        <f t="shared" si="22"/>
        <v>--</v>
      </c>
      <c r="L126" s="3">
        <f t="shared" si="41"/>
        <v>4</v>
      </c>
      <c r="M126" s="3">
        <f t="shared" si="23"/>
        <v>6</v>
      </c>
      <c r="N126" s="16">
        <v>9</v>
      </c>
      <c r="O126" s="16">
        <v>4</v>
      </c>
      <c r="P126" s="16">
        <v>51</v>
      </c>
      <c r="Q126" s="28">
        <v>0</v>
      </c>
      <c r="R126" s="28">
        <v>0</v>
      </c>
      <c r="S126" s="28">
        <v>0</v>
      </c>
      <c r="T126" s="28">
        <v>0</v>
      </c>
      <c r="U126" s="28">
        <v>0</v>
      </c>
      <c r="V126" s="28">
        <v>0</v>
      </c>
      <c r="W126" s="28">
        <v>0</v>
      </c>
      <c r="X126" s="29">
        <v>0</v>
      </c>
      <c r="Y126" s="29">
        <v>0</v>
      </c>
      <c r="Z126" s="29">
        <v>0</v>
      </c>
      <c r="AA126" s="29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28">
        <v>0</v>
      </c>
      <c r="AH126" s="29">
        <v>0</v>
      </c>
      <c r="AI126" s="29">
        <v>0</v>
      </c>
      <c r="AJ126" s="29">
        <v>0</v>
      </c>
      <c r="AK126" s="20">
        <v>0</v>
      </c>
      <c r="AL126" s="29">
        <v>0</v>
      </c>
      <c r="AM126" s="22">
        <f t="shared" si="24"/>
        <v>34</v>
      </c>
      <c r="AN126">
        <f t="shared" si="25"/>
        <v>1477</v>
      </c>
      <c r="AO126" t="str">
        <f t="shared" si="26"/>
        <v>,红水晶,石头,多汁的坚果,狗牙</v>
      </c>
      <c r="AP126" s="25" t="str">
        <f>IF(F126="c",getSring(AO126,4),VLOOKUP(K126&amp;F126,test4,2,FALSE))</f>
        <v>狗牙</v>
      </c>
      <c r="AQ126" s="25">
        <f t="shared" si="27"/>
        <v>30035</v>
      </c>
      <c r="AR126" s="25">
        <f t="shared" si="28"/>
        <v>113</v>
      </c>
      <c r="AS126" s="25" t="str">
        <f t="shared" si="36"/>
        <v>红水晶</v>
      </c>
      <c r="AT126" s="25">
        <f t="shared" si="29"/>
        <v>30027</v>
      </c>
      <c r="AU126" s="25">
        <f t="shared" si="30"/>
        <v>28</v>
      </c>
      <c r="AV126" s="25" t="str">
        <f t="shared" si="37"/>
        <v>石头</v>
      </c>
      <c r="AW126" s="25">
        <f t="shared" si="31"/>
        <v>30031</v>
      </c>
      <c r="AX126" s="25">
        <f t="shared" si="32"/>
        <v>28</v>
      </c>
      <c r="AY126" s="25" t="str">
        <f t="shared" si="38"/>
        <v>多汁的坚果</v>
      </c>
      <c r="AZ126" s="25">
        <f t="shared" si="33"/>
        <v>30039</v>
      </c>
      <c r="BA126" s="25">
        <f t="shared" si="39"/>
        <v>28</v>
      </c>
    </row>
    <row r="127" spans="1:53" ht="14.25" x14ac:dyDescent="0.2">
      <c r="A127">
        <f t="shared" si="34"/>
        <v>10125</v>
      </c>
      <c r="B127" s="16">
        <v>125</v>
      </c>
      <c r="C127" s="16"/>
      <c r="D127" s="16" t="s">
        <v>396</v>
      </c>
      <c r="E127" s="16">
        <f t="shared" si="21"/>
        <v>3</v>
      </c>
      <c r="F127" s="39" t="str">
        <f t="shared" si="40"/>
        <v>c</v>
      </c>
      <c r="G127" s="42">
        <f t="shared" si="35"/>
        <v>4</v>
      </c>
      <c r="H127" s="19" t="s">
        <v>26</v>
      </c>
      <c r="I127" s="3" t="s">
        <v>30</v>
      </c>
      <c r="J127" s="3" t="s">
        <v>995</v>
      </c>
      <c r="K127" s="3" t="str">
        <f t="shared" si="22"/>
        <v>--</v>
      </c>
      <c r="L127" s="3">
        <f t="shared" si="41"/>
        <v>4</v>
      </c>
      <c r="M127" s="3">
        <f t="shared" si="23"/>
        <v>6</v>
      </c>
      <c r="N127" s="16">
        <v>9</v>
      </c>
      <c r="O127" s="16">
        <v>5</v>
      </c>
      <c r="P127" s="16">
        <v>64</v>
      </c>
      <c r="Q127" s="28">
        <v>0</v>
      </c>
      <c r="R127" s="28">
        <v>0</v>
      </c>
      <c r="S127" s="28">
        <v>0</v>
      </c>
      <c r="T127" s="28">
        <v>0</v>
      </c>
      <c r="U127" s="16">
        <v>0</v>
      </c>
      <c r="V127" s="28">
        <v>0</v>
      </c>
      <c r="W127" s="28">
        <v>0</v>
      </c>
      <c r="X127" s="29">
        <v>0</v>
      </c>
      <c r="Y127" s="29">
        <v>0</v>
      </c>
      <c r="Z127" s="29">
        <v>0</v>
      </c>
      <c r="AA127" s="29">
        <v>0</v>
      </c>
      <c r="AB127" s="28">
        <v>0</v>
      </c>
      <c r="AC127" s="28">
        <v>0</v>
      </c>
      <c r="AD127" s="28">
        <v>0</v>
      </c>
      <c r="AE127" s="28">
        <v>0</v>
      </c>
      <c r="AF127" s="28">
        <v>0</v>
      </c>
      <c r="AG127" s="28">
        <v>0</v>
      </c>
      <c r="AH127" s="29">
        <v>0</v>
      </c>
      <c r="AI127" s="29">
        <v>0</v>
      </c>
      <c r="AJ127" s="29">
        <v>0</v>
      </c>
      <c r="AK127" s="29">
        <v>0</v>
      </c>
      <c r="AL127" s="29">
        <v>0</v>
      </c>
      <c r="AM127" s="22">
        <f t="shared" si="24"/>
        <v>42.666666666666664</v>
      </c>
      <c r="AN127">
        <f t="shared" si="25"/>
        <v>1875</v>
      </c>
      <c r="AO127" t="str">
        <f t="shared" si="26"/>
        <v>,狗牙,红水晶,石头,稻草</v>
      </c>
      <c r="AP127" s="25" t="str">
        <f>IF(F127="c",getSring(AO127,4),VLOOKUP(K127&amp;F127,test4,2,FALSE))</f>
        <v>稻草</v>
      </c>
      <c r="AQ127" s="25">
        <f t="shared" si="27"/>
        <v>30023</v>
      </c>
      <c r="AR127" s="25">
        <f t="shared" si="28"/>
        <v>142</v>
      </c>
      <c r="AS127" s="25" t="str">
        <f t="shared" si="36"/>
        <v>狗牙</v>
      </c>
      <c r="AT127" s="25">
        <f t="shared" si="29"/>
        <v>30035</v>
      </c>
      <c r="AU127" s="25">
        <f t="shared" si="30"/>
        <v>36</v>
      </c>
      <c r="AV127" s="25" t="str">
        <f t="shared" si="37"/>
        <v>红水晶</v>
      </c>
      <c r="AW127" s="25">
        <f t="shared" si="31"/>
        <v>30027</v>
      </c>
      <c r="AX127" s="25">
        <f t="shared" si="32"/>
        <v>36</v>
      </c>
      <c r="AY127" s="25" t="str">
        <f t="shared" si="38"/>
        <v>石头</v>
      </c>
      <c r="AZ127" s="25">
        <f t="shared" si="33"/>
        <v>30031</v>
      </c>
      <c r="BA127" s="25">
        <f t="shared" si="39"/>
        <v>36</v>
      </c>
    </row>
    <row r="128" spans="1:53" ht="14.25" x14ac:dyDescent="0.2">
      <c r="A128">
        <f t="shared" si="34"/>
        <v>10126</v>
      </c>
      <c r="B128" s="16">
        <v>126</v>
      </c>
      <c r="C128" s="16"/>
      <c r="D128" s="16" t="s">
        <v>397</v>
      </c>
      <c r="E128" s="16">
        <f t="shared" si="21"/>
        <v>3</v>
      </c>
      <c r="F128" s="39" t="str">
        <f t="shared" si="40"/>
        <v>c</v>
      </c>
      <c r="G128" s="42">
        <f t="shared" si="35"/>
        <v>4</v>
      </c>
      <c r="H128" s="19" t="s">
        <v>26</v>
      </c>
      <c r="I128" s="3" t="s">
        <v>30</v>
      </c>
      <c r="J128" s="3" t="s">
        <v>995</v>
      </c>
      <c r="K128" s="3" t="str">
        <f t="shared" si="22"/>
        <v>--</v>
      </c>
      <c r="L128" s="3">
        <f t="shared" si="41"/>
        <v>4</v>
      </c>
      <c r="M128" s="3">
        <f t="shared" si="23"/>
        <v>6</v>
      </c>
      <c r="N128" s="16">
        <v>9</v>
      </c>
      <c r="O128" s="16">
        <v>6</v>
      </c>
      <c r="P128" s="16">
        <v>77</v>
      </c>
      <c r="Q128" s="28">
        <v>0</v>
      </c>
      <c r="R128" s="28">
        <v>0</v>
      </c>
      <c r="S128" s="28">
        <v>0</v>
      </c>
      <c r="T128" s="28">
        <v>0</v>
      </c>
      <c r="U128" s="28">
        <v>0</v>
      </c>
      <c r="V128" s="28">
        <v>0</v>
      </c>
      <c r="W128" s="28">
        <v>0</v>
      </c>
      <c r="X128" s="20">
        <v>0</v>
      </c>
      <c r="Y128" s="29">
        <v>0</v>
      </c>
      <c r="Z128" s="29">
        <v>0</v>
      </c>
      <c r="AA128" s="29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28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2">
        <f t="shared" si="24"/>
        <v>51.333333333333336</v>
      </c>
      <c r="AN128">
        <f t="shared" si="25"/>
        <v>2250</v>
      </c>
      <c r="AO128" t="str">
        <f t="shared" si="26"/>
        <v>,狗牙,稻草,多汁的坚果,红水晶</v>
      </c>
      <c r="AP128" s="25" t="str">
        <f>IF(F128="c",getSring(AO128,4),VLOOKUP(K128&amp;F128,test4,2,FALSE))</f>
        <v>红水晶</v>
      </c>
      <c r="AQ128" s="25">
        <f t="shared" si="27"/>
        <v>30027</v>
      </c>
      <c r="AR128" s="25">
        <f t="shared" si="28"/>
        <v>171</v>
      </c>
      <c r="AS128" s="25" t="str">
        <f t="shared" si="36"/>
        <v>狗牙</v>
      </c>
      <c r="AT128" s="25">
        <f t="shared" si="29"/>
        <v>30035</v>
      </c>
      <c r="AU128" s="25">
        <f t="shared" si="30"/>
        <v>43</v>
      </c>
      <c r="AV128" s="25" t="str">
        <f t="shared" si="37"/>
        <v>稻草</v>
      </c>
      <c r="AW128" s="25">
        <f t="shared" si="31"/>
        <v>30023</v>
      </c>
      <c r="AX128" s="25">
        <f t="shared" si="32"/>
        <v>43</v>
      </c>
      <c r="AY128" s="25" t="str">
        <f t="shared" si="38"/>
        <v>多汁的坚果</v>
      </c>
      <c r="AZ128" s="25">
        <f t="shared" si="33"/>
        <v>30039</v>
      </c>
      <c r="BA128" s="25">
        <f t="shared" si="39"/>
        <v>43</v>
      </c>
    </row>
    <row r="129" spans="1:53" ht="14.25" x14ac:dyDescent="0.2">
      <c r="A129">
        <f t="shared" si="34"/>
        <v>10127</v>
      </c>
      <c r="B129" s="16">
        <v>127</v>
      </c>
      <c r="C129" s="16"/>
      <c r="D129" s="16" t="s">
        <v>398</v>
      </c>
      <c r="E129" s="16">
        <f t="shared" si="21"/>
        <v>4</v>
      </c>
      <c r="F129" s="39" t="str">
        <f t="shared" si="40"/>
        <v>c</v>
      </c>
      <c r="G129" s="42">
        <f t="shared" si="35"/>
        <v>4</v>
      </c>
      <c r="H129" s="19" t="s">
        <v>26</v>
      </c>
      <c r="I129" s="3" t="s">
        <v>30</v>
      </c>
      <c r="J129" s="3" t="s">
        <v>995</v>
      </c>
      <c r="K129" s="3" t="str">
        <f t="shared" si="22"/>
        <v>--</v>
      </c>
      <c r="L129" s="3">
        <f t="shared" si="41"/>
        <v>4</v>
      </c>
      <c r="M129" s="3">
        <f t="shared" si="23"/>
        <v>6</v>
      </c>
      <c r="N129" s="16">
        <v>9</v>
      </c>
      <c r="O129" s="16">
        <v>7</v>
      </c>
      <c r="P129" s="16">
        <v>89</v>
      </c>
      <c r="Q129" s="28">
        <v>0</v>
      </c>
      <c r="R129" s="28">
        <v>0</v>
      </c>
      <c r="S129" s="28">
        <v>0</v>
      </c>
      <c r="T129" s="28">
        <v>0</v>
      </c>
      <c r="U129" s="28">
        <v>0</v>
      </c>
      <c r="V129" s="28">
        <v>0</v>
      </c>
      <c r="W129" s="28">
        <v>0</v>
      </c>
      <c r="X129" s="29">
        <v>0</v>
      </c>
      <c r="Y129" s="29">
        <v>0</v>
      </c>
      <c r="Z129" s="29">
        <v>0</v>
      </c>
      <c r="AA129" s="20">
        <v>0</v>
      </c>
      <c r="AB129" s="28">
        <v>0</v>
      </c>
      <c r="AC129" s="28">
        <v>0</v>
      </c>
      <c r="AD129" s="28">
        <v>0</v>
      </c>
      <c r="AE129" s="28">
        <v>0</v>
      </c>
      <c r="AF129" s="28">
        <v>0</v>
      </c>
      <c r="AG129" s="28">
        <v>0</v>
      </c>
      <c r="AH129" s="29">
        <v>0</v>
      </c>
      <c r="AI129" s="29">
        <v>0</v>
      </c>
      <c r="AJ129" s="29">
        <v>0</v>
      </c>
      <c r="AK129" s="29">
        <v>0</v>
      </c>
      <c r="AL129" s="29">
        <v>0</v>
      </c>
      <c r="AM129" s="22">
        <f t="shared" si="24"/>
        <v>59.333333333333336</v>
      </c>
      <c r="AN129">
        <f t="shared" si="25"/>
        <v>2587</v>
      </c>
      <c r="AO129" t="str">
        <f t="shared" si="26"/>
        <v>,红水晶,狗牙,稻草,多汁的坚果</v>
      </c>
      <c r="AP129" s="25" t="str">
        <f>IF(F129="c",getSring(AO129,4),VLOOKUP(K129&amp;F129,test4,2,FALSE))</f>
        <v>多汁的坚果</v>
      </c>
      <c r="AQ129" s="25">
        <f t="shared" si="27"/>
        <v>30039</v>
      </c>
      <c r="AR129" s="25">
        <f t="shared" si="28"/>
        <v>198</v>
      </c>
      <c r="AS129" s="25" t="str">
        <f t="shared" si="36"/>
        <v>红水晶</v>
      </c>
      <c r="AT129" s="25">
        <f t="shared" si="29"/>
        <v>30027</v>
      </c>
      <c r="AU129" s="25">
        <f t="shared" si="30"/>
        <v>49</v>
      </c>
      <c r="AV129" s="25" t="str">
        <f t="shared" si="37"/>
        <v>狗牙</v>
      </c>
      <c r="AW129" s="25">
        <f t="shared" si="31"/>
        <v>30035</v>
      </c>
      <c r="AX129" s="25">
        <f t="shared" si="32"/>
        <v>49</v>
      </c>
      <c r="AY129" s="25" t="str">
        <f t="shared" si="38"/>
        <v>稻草</v>
      </c>
      <c r="AZ129" s="25">
        <f t="shared" si="33"/>
        <v>30023</v>
      </c>
      <c r="BA129" s="25">
        <f t="shared" si="39"/>
        <v>49</v>
      </c>
    </row>
    <row r="130" spans="1:53" ht="14.25" x14ac:dyDescent="0.2">
      <c r="A130">
        <f t="shared" si="34"/>
        <v>10128</v>
      </c>
      <c r="B130" s="16">
        <v>128</v>
      </c>
      <c r="C130" s="16"/>
      <c r="D130" s="16" t="s">
        <v>399</v>
      </c>
      <c r="E130" s="16">
        <f t="shared" si="21"/>
        <v>4</v>
      </c>
      <c r="F130" s="39" t="str">
        <f t="shared" si="40"/>
        <v>c</v>
      </c>
      <c r="G130" s="42">
        <f t="shared" si="35"/>
        <v>4</v>
      </c>
      <c r="H130" s="19" t="s">
        <v>26</v>
      </c>
      <c r="I130" s="3" t="s">
        <v>30</v>
      </c>
      <c r="J130" s="3" t="s">
        <v>995</v>
      </c>
      <c r="K130" s="3" t="str">
        <f t="shared" si="22"/>
        <v>--</v>
      </c>
      <c r="L130" s="3">
        <f t="shared" si="41"/>
        <v>4</v>
      </c>
      <c r="M130" s="3">
        <f t="shared" si="23"/>
        <v>6</v>
      </c>
      <c r="N130" s="16">
        <v>9</v>
      </c>
      <c r="O130" s="16">
        <v>8</v>
      </c>
      <c r="P130" s="16">
        <v>102</v>
      </c>
      <c r="Q130" s="28">
        <v>0</v>
      </c>
      <c r="R130" s="28">
        <v>0</v>
      </c>
      <c r="S130" s="28">
        <v>0</v>
      </c>
      <c r="T130" s="28">
        <v>0</v>
      </c>
      <c r="U130" s="16">
        <v>0</v>
      </c>
      <c r="V130" s="28">
        <v>0</v>
      </c>
      <c r="W130" s="28">
        <v>0</v>
      </c>
      <c r="X130" s="29">
        <v>0</v>
      </c>
      <c r="Y130" s="29">
        <v>0</v>
      </c>
      <c r="Z130" s="29">
        <v>0</v>
      </c>
      <c r="AA130" s="29">
        <v>0</v>
      </c>
      <c r="AB130" s="28">
        <v>0</v>
      </c>
      <c r="AC130" s="28">
        <v>0</v>
      </c>
      <c r="AD130" s="28">
        <v>0</v>
      </c>
      <c r="AE130" s="28">
        <v>0</v>
      </c>
      <c r="AF130" s="28">
        <v>0</v>
      </c>
      <c r="AG130" s="28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2">
        <f t="shared" si="24"/>
        <v>68</v>
      </c>
      <c r="AN130">
        <f t="shared" si="25"/>
        <v>2985</v>
      </c>
      <c r="AO130" t="str">
        <f t="shared" si="26"/>
        <v>,稻草,多汁的坚果,蘑菇,狗牙</v>
      </c>
      <c r="AP130" s="25" t="str">
        <f>IF(F130="c",getSring(AO130,4),VLOOKUP(K130&amp;F130,test4,2,FALSE))</f>
        <v>狗牙</v>
      </c>
      <c r="AQ130" s="25">
        <f t="shared" si="27"/>
        <v>30035</v>
      </c>
      <c r="AR130" s="25">
        <f t="shared" si="28"/>
        <v>227</v>
      </c>
      <c r="AS130" s="25" t="str">
        <f t="shared" si="36"/>
        <v>稻草</v>
      </c>
      <c r="AT130" s="25">
        <f t="shared" si="29"/>
        <v>30023</v>
      </c>
      <c r="AU130" s="25">
        <f t="shared" si="30"/>
        <v>57</v>
      </c>
      <c r="AV130" s="25" t="str">
        <f t="shared" si="37"/>
        <v>多汁的坚果</v>
      </c>
      <c r="AW130" s="25">
        <f t="shared" si="31"/>
        <v>30039</v>
      </c>
      <c r="AX130" s="25">
        <f t="shared" si="32"/>
        <v>57</v>
      </c>
      <c r="AY130" s="25" t="str">
        <f t="shared" si="38"/>
        <v>蘑菇</v>
      </c>
      <c r="AZ130" s="25">
        <f t="shared" si="33"/>
        <v>30019</v>
      </c>
      <c r="BA130" s="25">
        <f t="shared" si="39"/>
        <v>57</v>
      </c>
    </row>
    <row r="131" spans="1:53" ht="14.25" x14ac:dyDescent="0.2">
      <c r="A131">
        <f t="shared" si="34"/>
        <v>10129</v>
      </c>
      <c r="B131" s="16">
        <v>129</v>
      </c>
      <c r="C131" s="16"/>
      <c r="D131" s="16" t="s">
        <v>400</v>
      </c>
      <c r="E131" s="16">
        <f t="shared" ref="E131:E194" si="42">VLOOKUP(J131&amp;O131,test8,4,FALSE)</f>
        <v>1</v>
      </c>
      <c r="F131" s="39" t="str">
        <f t="shared" si="40"/>
        <v>s</v>
      </c>
      <c r="G131" s="42">
        <f t="shared" si="35"/>
        <v>3</v>
      </c>
      <c r="H131" s="19" t="s">
        <v>26</v>
      </c>
      <c r="I131" s="3" t="s">
        <v>31</v>
      </c>
      <c r="J131" s="3" t="s">
        <v>995</v>
      </c>
      <c r="K131" s="3" t="str">
        <f t="shared" ref="K131:K194" si="43">IF(F131="c","--",VLOOKUP(I131,professionNatrue,2,FALSE))</f>
        <v>风</v>
      </c>
      <c r="L131" s="3">
        <f t="shared" si="41"/>
        <v>5</v>
      </c>
      <c r="M131" s="3">
        <f t="shared" ref="M131:M194" si="44">VLOOKUP(I131,professionNatureNum,3,FALSE)</f>
        <v>1</v>
      </c>
      <c r="N131" s="16">
        <v>6</v>
      </c>
      <c r="O131" s="16">
        <v>1</v>
      </c>
      <c r="P131" s="16">
        <v>10</v>
      </c>
      <c r="Q131" s="28">
        <v>0</v>
      </c>
      <c r="R131" s="28">
        <v>0</v>
      </c>
      <c r="S131" s="28">
        <v>0</v>
      </c>
      <c r="T131" s="28">
        <v>0</v>
      </c>
      <c r="U131" s="28">
        <v>0</v>
      </c>
      <c r="V131" s="28">
        <v>0</v>
      </c>
      <c r="W131" s="16">
        <v>4</v>
      </c>
      <c r="X131" s="29">
        <v>0</v>
      </c>
      <c r="Y131" s="20">
        <v>1.7500000000000002E-2</v>
      </c>
      <c r="Z131" s="29">
        <v>0</v>
      </c>
      <c r="AA131" s="29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28">
        <v>0</v>
      </c>
      <c r="AH131" s="29">
        <v>0</v>
      </c>
      <c r="AI131" s="20">
        <v>6.4000000000000001E-2</v>
      </c>
      <c r="AJ131" s="29">
        <v>0</v>
      </c>
      <c r="AK131" s="29">
        <v>0</v>
      </c>
      <c r="AL131" s="29">
        <v>0</v>
      </c>
      <c r="AM131" s="22">
        <f t="shared" ref="AM131:AM194" si="45">(SUM(P131:W131)/1.5+(1-50/(50+SUM(AB131:AG131)/6))*O131*10*VLOOKUP(I131,test2,2,FALSE)+(AL131+AK131+AJ131+AI131+AH131+AA131+Z131+Y131+X131)*200)</f>
        <v>25.633333333333333</v>
      </c>
      <c r="AN131">
        <f t="shared" ref="AN131:AN194" si="46">INT((VLOOKUP(AP131,sell,6,FALSE)*AR131+VLOOKUP(AS131,sell,6,FALSE)*AU131+VLOOKUP(AV131,sell,6,FALSE)*AX131+VLOOKUP(AY131,sell,6,FALSE)*BA131)/2)</f>
        <v>1020</v>
      </c>
      <c r="AO131" t="str">
        <f t="shared" ref="AO131:AO194" si="47">getMarking(VLOOKUP(F131,simple1,2,FALSE),G131)</f>
        <v>,耀眼的石头,剧毒牙,斑斓的稻草</v>
      </c>
      <c r="AP131" s="25" t="str">
        <f>IF(F131="c",getSring(AO131,4),VLOOKUP(K131&amp;F131,test4,2,FALSE))</f>
        <v>顶级风之精华</v>
      </c>
      <c r="AQ131" s="25">
        <f t="shared" ref="AQ131:AQ194" si="48">VLOOKUP(AP131,test9,2,FALSE)+30000</f>
        <v>30001</v>
      </c>
      <c r="AR131" s="25">
        <f t="shared" ref="AR131:AR194" si="49">ROUND(AM131/VLOOKUP(AP131,test7,5,FALSE),0)</f>
        <v>1</v>
      </c>
      <c r="AS131" s="25" t="str">
        <f t="shared" si="36"/>
        <v>耀眼的石头</v>
      </c>
      <c r="AT131" s="25">
        <f t="shared" ref="AT131:AT194" si="50">VLOOKUP(AS131,test9,2,FALSE)+30000</f>
        <v>30034</v>
      </c>
      <c r="AU131" s="25">
        <f t="shared" ref="AU131:AU194" si="51">ROUND(AM131/VLOOKUP(AS131,test7,5,FALSE)/4,0)</f>
        <v>3</v>
      </c>
      <c r="AV131" s="25" t="str">
        <f t="shared" si="37"/>
        <v>剧毒牙</v>
      </c>
      <c r="AW131" s="25">
        <f t="shared" ref="AW131:AW194" si="52">VLOOKUP(AV131,test9,2,FALSE)+30000</f>
        <v>30038</v>
      </c>
      <c r="AX131" s="25">
        <f t="shared" ref="AX131:AX194" si="53">ROUND(AM131/4/VLOOKUP(AV131,test7,5,FALSE),0)</f>
        <v>3</v>
      </c>
      <c r="AY131" s="25" t="str">
        <f t="shared" si="38"/>
        <v>斑斓的稻草</v>
      </c>
      <c r="AZ131" s="25">
        <f t="shared" ref="AZ131:AZ194" si="54">VLOOKUP(AY131,test9,2,FALSE)+30000</f>
        <v>30026</v>
      </c>
      <c r="BA131" s="25">
        <f t="shared" si="39"/>
        <v>3</v>
      </c>
    </row>
    <row r="132" spans="1:53" ht="14.25" x14ac:dyDescent="0.2">
      <c r="A132">
        <f t="shared" ref="A132:A195" si="55">B132+10000</f>
        <v>10130</v>
      </c>
      <c r="B132" s="16">
        <v>130</v>
      </c>
      <c r="C132" s="16"/>
      <c r="D132" s="16" t="s">
        <v>401</v>
      </c>
      <c r="E132" s="16">
        <f t="shared" si="42"/>
        <v>1</v>
      </c>
      <c r="F132" s="39" t="str">
        <f t="shared" si="40"/>
        <v>s</v>
      </c>
      <c r="G132" s="42">
        <f t="shared" ref="G132:G195" si="56">IF(F132="c",4,3)</f>
        <v>3</v>
      </c>
      <c r="H132" s="19" t="s">
        <v>26</v>
      </c>
      <c r="I132" s="3" t="s">
        <v>31</v>
      </c>
      <c r="J132" s="3" t="s">
        <v>995</v>
      </c>
      <c r="K132" s="3" t="str">
        <f t="shared" si="43"/>
        <v>风</v>
      </c>
      <c r="L132" s="3">
        <f t="shared" si="41"/>
        <v>5</v>
      </c>
      <c r="M132" s="3">
        <f t="shared" si="44"/>
        <v>1</v>
      </c>
      <c r="N132" s="16">
        <v>6</v>
      </c>
      <c r="O132" s="16">
        <v>2</v>
      </c>
      <c r="P132" s="16">
        <v>20</v>
      </c>
      <c r="Q132" s="28">
        <v>0</v>
      </c>
      <c r="R132" s="28">
        <v>0</v>
      </c>
      <c r="S132" s="28">
        <v>0</v>
      </c>
      <c r="T132" s="28">
        <v>0</v>
      </c>
      <c r="U132" s="28">
        <v>0</v>
      </c>
      <c r="V132" s="16">
        <v>15</v>
      </c>
      <c r="W132" s="28">
        <v>0</v>
      </c>
      <c r="X132" s="20">
        <v>3.5000000000000003E-2</v>
      </c>
      <c r="Y132" s="20">
        <v>3.7499999999999999E-2</v>
      </c>
      <c r="Z132" s="29">
        <v>0</v>
      </c>
      <c r="AA132" s="29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28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2">
        <f t="shared" si="45"/>
        <v>37.833333333333336</v>
      </c>
      <c r="AN132">
        <f t="shared" si="46"/>
        <v>1680</v>
      </c>
      <c r="AO132" t="str">
        <f t="shared" si="47"/>
        <v>,耀眼的石头,剧毒牙,紫水晶</v>
      </c>
      <c r="AP132" s="25" t="str">
        <f>IF(F132="c",getSring(AO132,4),VLOOKUP(K132&amp;F132,test4,2,FALSE))</f>
        <v>顶级风之精华</v>
      </c>
      <c r="AQ132" s="25">
        <f t="shared" si="48"/>
        <v>30001</v>
      </c>
      <c r="AR132" s="25">
        <f t="shared" si="49"/>
        <v>2</v>
      </c>
      <c r="AS132" s="25" t="str">
        <f t="shared" ref="AS132:AS195" si="57">getSring(AO132,1)</f>
        <v>耀眼的石头</v>
      </c>
      <c r="AT132" s="25">
        <f t="shared" si="50"/>
        <v>30034</v>
      </c>
      <c r="AU132" s="25">
        <f t="shared" si="51"/>
        <v>4</v>
      </c>
      <c r="AV132" s="25" t="str">
        <f t="shared" ref="AV132:AV195" si="58">getSring(AO132,2)</f>
        <v>剧毒牙</v>
      </c>
      <c r="AW132" s="25">
        <f t="shared" si="52"/>
        <v>30038</v>
      </c>
      <c r="AX132" s="25">
        <f t="shared" si="53"/>
        <v>4</v>
      </c>
      <c r="AY132" s="25" t="str">
        <f t="shared" ref="AY132:AY195" si="59">getSring(AO132,3)</f>
        <v>紫水晶</v>
      </c>
      <c r="AZ132" s="25">
        <f t="shared" si="54"/>
        <v>30030</v>
      </c>
      <c r="BA132" s="25">
        <f t="shared" ref="BA132:BA195" si="60">AX132</f>
        <v>4</v>
      </c>
    </row>
    <row r="133" spans="1:53" ht="14.25" x14ac:dyDescent="0.2">
      <c r="A133">
        <f t="shared" si="55"/>
        <v>10131</v>
      </c>
      <c r="B133" s="16">
        <v>131</v>
      </c>
      <c r="C133" s="16"/>
      <c r="D133" s="16" t="s">
        <v>402</v>
      </c>
      <c r="E133" s="16">
        <f t="shared" si="42"/>
        <v>2</v>
      </c>
      <c r="F133" s="39" t="str">
        <f t="shared" si="40"/>
        <v>s</v>
      </c>
      <c r="G133" s="42">
        <f t="shared" si="56"/>
        <v>3</v>
      </c>
      <c r="H133" s="19" t="s">
        <v>26</v>
      </c>
      <c r="I133" s="3" t="s">
        <v>31</v>
      </c>
      <c r="J133" s="3" t="s">
        <v>995</v>
      </c>
      <c r="K133" s="3" t="str">
        <f t="shared" si="43"/>
        <v>风</v>
      </c>
      <c r="L133" s="3">
        <f t="shared" si="41"/>
        <v>5</v>
      </c>
      <c r="M133" s="3">
        <f t="shared" si="44"/>
        <v>1</v>
      </c>
      <c r="N133" s="16">
        <v>6</v>
      </c>
      <c r="O133" s="16">
        <v>3</v>
      </c>
      <c r="P133" s="16">
        <v>31</v>
      </c>
      <c r="Q133" s="28">
        <v>0</v>
      </c>
      <c r="R133" s="28">
        <v>0</v>
      </c>
      <c r="S133" s="28">
        <v>0</v>
      </c>
      <c r="T133" s="28">
        <v>0</v>
      </c>
      <c r="U133" s="16">
        <v>29</v>
      </c>
      <c r="V133" s="28">
        <v>0</v>
      </c>
      <c r="W133" s="28">
        <v>0</v>
      </c>
      <c r="X133" s="29">
        <v>0</v>
      </c>
      <c r="Y133" s="29">
        <v>0</v>
      </c>
      <c r="Z133" s="20">
        <v>1.8333333333333333E-2</v>
      </c>
      <c r="AA133" s="20">
        <v>9.9333333333333329E-2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28">
        <v>0</v>
      </c>
      <c r="AH133" s="29">
        <v>0</v>
      </c>
      <c r="AI133" s="29">
        <v>0</v>
      </c>
      <c r="AJ133" s="20">
        <v>7.9466666666666672E-2</v>
      </c>
      <c r="AK133" s="29">
        <v>0</v>
      </c>
      <c r="AL133" s="29">
        <v>0</v>
      </c>
      <c r="AM133" s="22">
        <f t="shared" si="45"/>
        <v>79.426666666666677</v>
      </c>
      <c r="AN133">
        <f t="shared" si="46"/>
        <v>3360</v>
      </c>
      <c r="AO133" t="str">
        <f t="shared" si="47"/>
        <v>,五彩的蘑菇,耀眼的石头,斑斓的稻草</v>
      </c>
      <c r="AP133" s="25" t="str">
        <f>IF(F133="c",getSring(AO133,4),VLOOKUP(K133&amp;F133,test4,2,FALSE))</f>
        <v>顶级风之精华</v>
      </c>
      <c r="AQ133" s="25">
        <f t="shared" si="48"/>
        <v>30001</v>
      </c>
      <c r="AR133" s="25">
        <f t="shared" si="49"/>
        <v>4</v>
      </c>
      <c r="AS133" s="25" t="str">
        <f t="shared" si="57"/>
        <v>五彩的蘑菇</v>
      </c>
      <c r="AT133" s="25">
        <f t="shared" si="50"/>
        <v>30022</v>
      </c>
      <c r="AU133" s="25">
        <f t="shared" si="51"/>
        <v>8</v>
      </c>
      <c r="AV133" s="25" t="str">
        <f t="shared" si="58"/>
        <v>耀眼的石头</v>
      </c>
      <c r="AW133" s="25">
        <f t="shared" si="52"/>
        <v>30034</v>
      </c>
      <c r="AX133" s="25">
        <f t="shared" si="53"/>
        <v>8</v>
      </c>
      <c r="AY133" s="25" t="str">
        <f t="shared" si="59"/>
        <v>斑斓的稻草</v>
      </c>
      <c r="AZ133" s="25">
        <f t="shared" si="54"/>
        <v>30026</v>
      </c>
      <c r="BA133" s="25">
        <f t="shared" si="60"/>
        <v>8</v>
      </c>
    </row>
    <row r="134" spans="1:53" ht="14.25" x14ac:dyDescent="0.2">
      <c r="A134">
        <f t="shared" si="55"/>
        <v>10132</v>
      </c>
      <c r="B134" s="16">
        <v>132</v>
      </c>
      <c r="C134" s="16"/>
      <c r="D134" s="16" t="s">
        <v>403</v>
      </c>
      <c r="E134" s="16">
        <f t="shared" si="42"/>
        <v>2</v>
      </c>
      <c r="F134" s="39" t="str">
        <f t="shared" si="40"/>
        <v>s</v>
      </c>
      <c r="G134" s="42">
        <f t="shared" si="56"/>
        <v>3</v>
      </c>
      <c r="H134" s="19" t="s">
        <v>26</v>
      </c>
      <c r="I134" s="3" t="s">
        <v>31</v>
      </c>
      <c r="J134" s="3" t="s">
        <v>995</v>
      </c>
      <c r="K134" s="3" t="str">
        <f t="shared" si="43"/>
        <v>风</v>
      </c>
      <c r="L134" s="3">
        <f t="shared" si="41"/>
        <v>5</v>
      </c>
      <c r="M134" s="3">
        <f t="shared" si="44"/>
        <v>1</v>
      </c>
      <c r="N134" s="16">
        <v>6</v>
      </c>
      <c r="O134" s="16">
        <v>4</v>
      </c>
      <c r="P134" s="16">
        <v>41</v>
      </c>
      <c r="Q134" s="28">
        <v>0</v>
      </c>
      <c r="R134" s="28">
        <v>0</v>
      </c>
      <c r="S134" s="28">
        <v>0</v>
      </c>
      <c r="T134" s="28">
        <v>0</v>
      </c>
      <c r="U134" s="28">
        <v>0</v>
      </c>
      <c r="V134" s="16">
        <v>30</v>
      </c>
      <c r="W134" s="16">
        <v>14</v>
      </c>
      <c r="X134" s="29">
        <v>0</v>
      </c>
      <c r="Y134" s="29">
        <v>0</v>
      </c>
      <c r="Z134" s="29">
        <v>0</v>
      </c>
      <c r="AA134" s="20">
        <v>0.13200000000000001</v>
      </c>
      <c r="AB134" s="28">
        <v>0</v>
      </c>
      <c r="AC134" s="28">
        <v>0</v>
      </c>
      <c r="AD134" s="28">
        <v>0</v>
      </c>
      <c r="AE134" s="28">
        <v>0</v>
      </c>
      <c r="AF134" s="28">
        <v>0</v>
      </c>
      <c r="AG134" s="28">
        <v>0</v>
      </c>
      <c r="AH134" s="29">
        <v>0</v>
      </c>
      <c r="AI134" s="29">
        <v>0</v>
      </c>
      <c r="AJ134" s="20">
        <v>0.10560000000000001</v>
      </c>
      <c r="AK134" s="29">
        <v>0</v>
      </c>
      <c r="AL134" s="29">
        <v>0</v>
      </c>
      <c r="AM134" s="22">
        <f t="shared" si="45"/>
        <v>104.18666666666667</v>
      </c>
      <c r="AN134">
        <f t="shared" si="46"/>
        <v>4380</v>
      </c>
      <c r="AO134" t="str">
        <f t="shared" si="47"/>
        <v>,剧毒牙,紫水晶,耀眼的石头</v>
      </c>
      <c r="AP134" s="25" t="str">
        <f>IF(F134="c",getSring(AO134,4),VLOOKUP(K134&amp;F134,test4,2,FALSE))</f>
        <v>顶级风之精华</v>
      </c>
      <c r="AQ134" s="25">
        <f t="shared" si="48"/>
        <v>30001</v>
      </c>
      <c r="AR134" s="25">
        <f t="shared" si="49"/>
        <v>5</v>
      </c>
      <c r="AS134" s="25" t="str">
        <f t="shared" si="57"/>
        <v>剧毒牙</v>
      </c>
      <c r="AT134" s="25">
        <f t="shared" si="50"/>
        <v>30038</v>
      </c>
      <c r="AU134" s="25">
        <f t="shared" si="51"/>
        <v>11</v>
      </c>
      <c r="AV134" s="25" t="str">
        <f t="shared" si="58"/>
        <v>紫水晶</v>
      </c>
      <c r="AW134" s="25">
        <f t="shared" si="52"/>
        <v>30030</v>
      </c>
      <c r="AX134" s="25">
        <f t="shared" si="53"/>
        <v>11</v>
      </c>
      <c r="AY134" s="25" t="str">
        <f t="shared" si="59"/>
        <v>耀眼的石头</v>
      </c>
      <c r="AZ134" s="25">
        <f t="shared" si="54"/>
        <v>30034</v>
      </c>
      <c r="BA134" s="25">
        <f t="shared" si="60"/>
        <v>11</v>
      </c>
    </row>
    <row r="135" spans="1:53" ht="14.25" x14ac:dyDescent="0.2">
      <c r="A135">
        <f t="shared" si="55"/>
        <v>10133</v>
      </c>
      <c r="B135" s="16">
        <v>133</v>
      </c>
      <c r="C135" s="16"/>
      <c r="D135" s="16" t="s">
        <v>404</v>
      </c>
      <c r="E135" s="16">
        <f t="shared" si="42"/>
        <v>3</v>
      </c>
      <c r="F135" s="39" t="str">
        <f t="shared" si="40"/>
        <v>s</v>
      </c>
      <c r="G135" s="42">
        <f t="shared" si="56"/>
        <v>3</v>
      </c>
      <c r="H135" s="19" t="s">
        <v>26</v>
      </c>
      <c r="I135" s="3" t="s">
        <v>31</v>
      </c>
      <c r="J135" s="3" t="s">
        <v>995</v>
      </c>
      <c r="K135" s="3" t="str">
        <f t="shared" si="43"/>
        <v>风</v>
      </c>
      <c r="L135" s="3">
        <f t="shared" si="41"/>
        <v>5</v>
      </c>
      <c r="M135" s="3">
        <f t="shared" si="44"/>
        <v>1</v>
      </c>
      <c r="N135" s="16">
        <v>6</v>
      </c>
      <c r="O135" s="16">
        <v>5</v>
      </c>
      <c r="P135" s="16">
        <v>51</v>
      </c>
      <c r="Q135" s="28">
        <v>0</v>
      </c>
      <c r="R135" s="28">
        <v>0</v>
      </c>
      <c r="S135" s="28">
        <v>0</v>
      </c>
      <c r="T135" s="28">
        <v>0</v>
      </c>
      <c r="U135" s="28">
        <v>0</v>
      </c>
      <c r="V135" s="16">
        <v>37</v>
      </c>
      <c r="W135" s="16">
        <v>18</v>
      </c>
      <c r="X135" s="29">
        <v>0</v>
      </c>
      <c r="Y135" s="29">
        <v>0</v>
      </c>
      <c r="Z135" s="20">
        <v>0.03</v>
      </c>
      <c r="AA135" s="20">
        <v>0.16600000000000001</v>
      </c>
      <c r="AB135" s="28">
        <v>0</v>
      </c>
      <c r="AC135" s="28">
        <v>0</v>
      </c>
      <c r="AD135" s="28">
        <v>0</v>
      </c>
      <c r="AE135" s="28">
        <v>0</v>
      </c>
      <c r="AF135" s="28">
        <v>0</v>
      </c>
      <c r="AG135" s="28">
        <v>0</v>
      </c>
      <c r="AH135" s="29">
        <v>0</v>
      </c>
      <c r="AI135" s="29">
        <v>0</v>
      </c>
      <c r="AJ135" s="20">
        <v>0.1328</v>
      </c>
      <c r="AK135" s="29">
        <v>0</v>
      </c>
      <c r="AL135" s="29">
        <v>0</v>
      </c>
      <c r="AM135" s="22">
        <f t="shared" si="45"/>
        <v>136.42666666666668</v>
      </c>
      <c r="AN135">
        <f t="shared" si="46"/>
        <v>5880</v>
      </c>
      <c r="AO135" t="str">
        <f t="shared" si="47"/>
        <v>,剧毒牙,紫水晶,耀眼的石头</v>
      </c>
      <c r="AP135" s="25" t="str">
        <f>IF(F135="c",getSring(AO135,4),VLOOKUP(K135&amp;F135,test4,2,FALSE))</f>
        <v>顶级风之精华</v>
      </c>
      <c r="AQ135" s="25">
        <f t="shared" si="48"/>
        <v>30001</v>
      </c>
      <c r="AR135" s="25">
        <f t="shared" si="49"/>
        <v>7</v>
      </c>
      <c r="AS135" s="25" t="str">
        <f t="shared" si="57"/>
        <v>剧毒牙</v>
      </c>
      <c r="AT135" s="25">
        <f t="shared" si="50"/>
        <v>30038</v>
      </c>
      <c r="AU135" s="25">
        <f t="shared" si="51"/>
        <v>14</v>
      </c>
      <c r="AV135" s="25" t="str">
        <f t="shared" si="58"/>
        <v>紫水晶</v>
      </c>
      <c r="AW135" s="25">
        <f t="shared" si="52"/>
        <v>30030</v>
      </c>
      <c r="AX135" s="25">
        <f t="shared" si="53"/>
        <v>14</v>
      </c>
      <c r="AY135" s="25" t="str">
        <f t="shared" si="59"/>
        <v>耀眼的石头</v>
      </c>
      <c r="AZ135" s="25">
        <f t="shared" si="54"/>
        <v>30034</v>
      </c>
      <c r="BA135" s="25">
        <f t="shared" si="60"/>
        <v>14</v>
      </c>
    </row>
    <row r="136" spans="1:53" ht="14.25" x14ac:dyDescent="0.2">
      <c r="A136">
        <f t="shared" si="55"/>
        <v>10134</v>
      </c>
      <c r="B136" s="16">
        <v>134</v>
      </c>
      <c r="C136" s="16"/>
      <c r="D136" s="16" t="s">
        <v>405</v>
      </c>
      <c r="E136" s="16">
        <f t="shared" si="42"/>
        <v>3</v>
      </c>
      <c r="F136" s="39" t="str">
        <f t="shared" si="40"/>
        <v>s</v>
      </c>
      <c r="G136" s="42">
        <f t="shared" si="56"/>
        <v>3</v>
      </c>
      <c r="H136" s="19" t="s">
        <v>26</v>
      </c>
      <c r="I136" s="3" t="s">
        <v>31</v>
      </c>
      <c r="J136" s="3" t="s">
        <v>995</v>
      </c>
      <c r="K136" s="3" t="str">
        <f t="shared" si="43"/>
        <v>风</v>
      </c>
      <c r="L136" s="3">
        <f t="shared" si="41"/>
        <v>5</v>
      </c>
      <c r="M136" s="3">
        <f t="shared" si="44"/>
        <v>1</v>
      </c>
      <c r="N136" s="16">
        <v>6</v>
      </c>
      <c r="O136" s="16">
        <v>6</v>
      </c>
      <c r="P136" s="16">
        <v>61</v>
      </c>
      <c r="Q136" s="28">
        <v>0</v>
      </c>
      <c r="R136" s="28">
        <v>0</v>
      </c>
      <c r="S136" s="28">
        <v>0</v>
      </c>
      <c r="T136" s="28">
        <v>0</v>
      </c>
      <c r="U136" s="28">
        <v>0</v>
      </c>
      <c r="V136" s="16">
        <v>45</v>
      </c>
      <c r="W136" s="28">
        <v>0</v>
      </c>
      <c r="X136" s="20">
        <v>0.105</v>
      </c>
      <c r="Y136" s="29">
        <v>0</v>
      </c>
      <c r="Z136" s="29">
        <v>0</v>
      </c>
      <c r="AA136" s="20">
        <v>0.19866666666666666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28">
        <v>0</v>
      </c>
      <c r="AH136" s="20">
        <v>0.15893333333333334</v>
      </c>
      <c r="AI136" s="20">
        <v>0.15893333333333334</v>
      </c>
      <c r="AJ136" s="29">
        <v>0</v>
      </c>
      <c r="AK136" s="29">
        <v>0</v>
      </c>
      <c r="AL136" s="29">
        <v>0</v>
      </c>
      <c r="AM136" s="22">
        <f t="shared" si="45"/>
        <v>194.97333333333333</v>
      </c>
      <c r="AN136">
        <f t="shared" si="46"/>
        <v>8400</v>
      </c>
      <c r="AO136" t="str">
        <f t="shared" si="47"/>
        <v>,剧毒牙,紫水晶,斑斓的稻草</v>
      </c>
      <c r="AP136" s="25" t="str">
        <f>IF(F136="c",getSring(AO136,4),VLOOKUP(K136&amp;F136,test4,2,FALSE))</f>
        <v>顶级风之精华</v>
      </c>
      <c r="AQ136" s="25">
        <f t="shared" si="48"/>
        <v>30001</v>
      </c>
      <c r="AR136" s="25">
        <f t="shared" si="49"/>
        <v>10</v>
      </c>
      <c r="AS136" s="25" t="str">
        <f t="shared" si="57"/>
        <v>剧毒牙</v>
      </c>
      <c r="AT136" s="25">
        <f t="shared" si="50"/>
        <v>30038</v>
      </c>
      <c r="AU136" s="25">
        <f t="shared" si="51"/>
        <v>20</v>
      </c>
      <c r="AV136" s="25" t="str">
        <f t="shared" si="58"/>
        <v>紫水晶</v>
      </c>
      <c r="AW136" s="25">
        <f t="shared" si="52"/>
        <v>30030</v>
      </c>
      <c r="AX136" s="25">
        <f t="shared" si="53"/>
        <v>20</v>
      </c>
      <c r="AY136" s="25" t="str">
        <f t="shared" si="59"/>
        <v>斑斓的稻草</v>
      </c>
      <c r="AZ136" s="25">
        <f t="shared" si="54"/>
        <v>30026</v>
      </c>
      <c r="BA136" s="25">
        <f t="shared" si="60"/>
        <v>20</v>
      </c>
    </row>
    <row r="137" spans="1:53" ht="14.25" x14ac:dyDescent="0.2">
      <c r="A137">
        <f t="shared" si="55"/>
        <v>10135</v>
      </c>
      <c r="B137" s="16">
        <v>135</v>
      </c>
      <c r="C137" s="16"/>
      <c r="D137" s="16" t="s">
        <v>406</v>
      </c>
      <c r="E137" s="16">
        <f t="shared" si="42"/>
        <v>4</v>
      </c>
      <c r="F137" s="39" t="str">
        <f t="shared" si="40"/>
        <v>s</v>
      </c>
      <c r="G137" s="42">
        <f t="shared" si="56"/>
        <v>3</v>
      </c>
      <c r="H137" s="19" t="s">
        <v>26</v>
      </c>
      <c r="I137" s="3" t="s">
        <v>31</v>
      </c>
      <c r="J137" s="3" t="s">
        <v>995</v>
      </c>
      <c r="K137" s="3" t="str">
        <f t="shared" si="43"/>
        <v>风</v>
      </c>
      <c r="L137" s="3">
        <f t="shared" si="41"/>
        <v>5</v>
      </c>
      <c r="M137" s="3">
        <f t="shared" si="44"/>
        <v>1</v>
      </c>
      <c r="N137" s="16">
        <v>6</v>
      </c>
      <c r="O137" s="16">
        <v>7</v>
      </c>
      <c r="P137" s="16">
        <v>71</v>
      </c>
      <c r="Q137" s="28">
        <v>0</v>
      </c>
      <c r="R137" s="28">
        <v>0</v>
      </c>
      <c r="S137" s="28">
        <v>0</v>
      </c>
      <c r="T137" s="28">
        <v>0</v>
      </c>
      <c r="U137" s="28">
        <v>0</v>
      </c>
      <c r="V137" s="16">
        <v>52</v>
      </c>
      <c r="W137" s="16">
        <v>25</v>
      </c>
      <c r="X137" s="29">
        <v>0</v>
      </c>
      <c r="Y137" s="29">
        <v>0</v>
      </c>
      <c r="Z137" s="29">
        <v>0</v>
      </c>
      <c r="AA137" s="29">
        <v>0</v>
      </c>
      <c r="AB137" s="28">
        <v>0</v>
      </c>
      <c r="AC137" s="28">
        <v>0</v>
      </c>
      <c r="AD137" s="16">
        <v>16</v>
      </c>
      <c r="AE137" s="28">
        <v>0</v>
      </c>
      <c r="AF137" s="28">
        <v>0</v>
      </c>
      <c r="AG137" s="28">
        <v>0</v>
      </c>
      <c r="AH137" s="20">
        <v>0.18506666666666668</v>
      </c>
      <c r="AI137" s="20">
        <v>0.18506666666666668</v>
      </c>
      <c r="AJ137" s="20">
        <v>0.18506666666666668</v>
      </c>
      <c r="AK137" s="29">
        <v>0</v>
      </c>
      <c r="AL137" s="29">
        <v>0</v>
      </c>
      <c r="AM137" s="22">
        <f t="shared" si="45"/>
        <v>222.11172995780589</v>
      </c>
      <c r="AN137">
        <f t="shared" si="46"/>
        <v>9900</v>
      </c>
      <c r="AO137" t="str">
        <f t="shared" si="47"/>
        <v>,剧毒牙,紫水晶,斑斓的稻草</v>
      </c>
      <c r="AP137" s="25" t="str">
        <f>IF(F137="c",getSring(AO137,4),VLOOKUP(K137&amp;F137,test4,2,FALSE))</f>
        <v>顶级风之精华</v>
      </c>
      <c r="AQ137" s="25">
        <f t="shared" si="48"/>
        <v>30001</v>
      </c>
      <c r="AR137" s="25">
        <f t="shared" si="49"/>
        <v>12</v>
      </c>
      <c r="AS137" s="25" t="str">
        <f t="shared" si="57"/>
        <v>剧毒牙</v>
      </c>
      <c r="AT137" s="25">
        <f t="shared" si="50"/>
        <v>30038</v>
      </c>
      <c r="AU137" s="25">
        <f t="shared" si="51"/>
        <v>23</v>
      </c>
      <c r="AV137" s="25" t="str">
        <f t="shared" si="58"/>
        <v>紫水晶</v>
      </c>
      <c r="AW137" s="25">
        <f t="shared" si="52"/>
        <v>30030</v>
      </c>
      <c r="AX137" s="25">
        <f t="shared" si="53"/>
        <v>23</v>
      </c>
      <c r="AY137" s="25" t="str">
        <f t="shared" si="59"/>
        <v>斑斓的稻草</v>
      </c>
      <c r="AZ137" s="25">
        <f t="shared" si="54"/>
        <v>30026</v>
      </c>
      <c r="BA137" s="25">
        <f t="shared" si="60"/>
        <v>23</v>
      </c>
    </row>
    <row r="138" spans="1:53" ht="14.25" x14ac:dyDescent="0.2">
      <c r="A138">
        <f t="shared" si="55"/>
        <v>10136</v>
      </c>
      <c r="B138" s="16">
        <v>136</v>
      </c>
      <c r="C138" s="16"/>
      <c r="D138" s="16" t="s">
        <v>407</v>
      </c>
      <c r="E138" s="16">
        <f t="shared" si="42"/>
        <v>4</v>
      </c>
      <c r="F138" s="39" t="str">
        <f t="shared" si="40"/>
        <v>s</v>
      </c>
      <c r="G138" s="42">
        <f t="shared" si="56"/>
        <v>3</v>
      </c>
      <c r="H138" s="19" t="s">
        <v>26</v>
      </c>
      <c r="I138" s="3" t="s">
        <v>31</v>
      </c>
      <c r="J138" s="3" t="s">
        <v>995</v>
      </c>
      <c r="K138" s="3" t="str">
        <f t="shared" si="43"/>
        <v>风</v>
      </c>
      <c r="L138" s="3">
        <f t="shared" si="41"/>
        <v>5</v>
      </c>
      <c r="M138" s="3">
        <f t="shared" si="44"/>
        <v>1</v>
      </c>
      <c r="N138" s="16">
        <v>6</v>
      </c>
      <c r="O138" s="16">
        <v>8</v>
      </c>
      <c r="P138" s="16">
        <v>82</v>
      </c>
      <c r="Q138" s="28">
        <v>0</v>
      </c>
      <c r="R138" s="28">
        <v>0</v>
      </c>
      <c r="S138" s="16">
        <v>25</v>
      </c>
      <c r="T138" s="28">
        <v>0</v>
      </c>
      <c r="U138" s="16">
        <v>77</v>
      </c>
      <c r="V138" s="16">
        <v>60</v>
      </c>
      <c r="W138" s="28">
        <v>0</v>
      </c>
      <c r="X138" s="29">
        <v>0</v>
      </c>
      <c r="Y138" s="29">
        <v>0</v>
      </c>
      <c r="Z138" s="20">
        <v>4.6666666666666669E-2</v>
      </c>
      <c r="AA138" s="20">
        <v>0.26533333333333337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28">
        <v>0</v>
      </c>
      <c r="AH138" s="20">
        <v>0.21226666666666671</v>
      </c>
      <c r="AI138" s="29">
        <v>0</v>
      </c>
      <c r="AJ138" s="29">
        <v>0</v>
      </c>
      <c r="AK138" s="29">
        <v>0</v>
      </c>
      <c r="AL138" s="29">
        <v>0</v>
      </c>
      <c r="AM138" s="22">
        <f t="shared" si="45"/>
        <v>267.52</v>
      </c>
      <c r="AN138">
        <f t="shared" si="46"/>
        <v>11760</v>
      </c>
      <c r="AO138" t="str">
        <f t="shared" si="47"/>
        <v>,紫水晶,耀眼的石头,剧毒牙</v>
      </c>
      <c r="AP138" s="25" t="str">
        <f>IF(F138="c",getSring(AO138,4),VLOOKUP(K138&amp;F138,test4,2,FALSE))</f>
        <v>顶级风之精华</v>
      </c>
      <c r="AQ138" s="25">
        <f t="shared" si="48"/>
        <v>30001</v>
      </c>
      <c r="AR138" s="25">
        <f t="shared" si="49"/>
        <v>14</v>
      </c>
      <c r="AS138" s="25" t="str">
        <f t="shared" si="57"/>
        <v>紫水晶</v>
      </c>
      <c r="AT138" s="25">
        <f t="shared" si="50"/>
        <v>30030</v>
      </c>
      <c r="AU138" s="25">
        <f t="shared" si="51"/>
        <v>28</v>
      </c>
      <c r="AV138" s="25" t="str">
        <f t="shared" si="58"/>
        <v>耀眼的石头</v>
      </c>
      <c r="AW138" s="25">
        <f t="shared" si="52"/>
        <v>30034</v>
      </c>
      <c r="AX138" s="25">
        <f t="shared" si="53"/>
        <v>28</v>
      </c>
      <c r="AY138" s="25" t="str">
        <f t="shared" si="59"/>
        <v>剧毒牙</v>
      </c>
      <c r="AZ138" s="25">
        <f t="shared" si="54"/>
        <v>30038</v>
      </c>
      <c r="BA138" s="25">
        <f t="shared" si="60"/>
        <v>28</v>
      </c>
    </row>
    <row r="139" spans="1:53" ht="14.25" x14ac:dyDescent="0.2">
      <c r="A139">
        <f t="shared" si="55"/>
        <v>10137</v>
      </c>
      <c r="B139" s="16">
        <v>137</v>
      </c>
      <c r="C139" s="16"/>
      <c r="D139" s="16" t="s">
        <v>408</v>
      </c>
      <c r="E139" s="16">
        <f t="shared" si="42"/>
        <v>1</v>
      </c>
      <c r="F139" s="39" t="str">
        <f t="shared" si="40"/>
        <v>a</v>
      </c>
      <c r="G139" s="42">
        <f t="shared" si="56"/>
        <v>3</v>
      </c>
      <c r="H139" s="19" t="s">
        <v>26</v>
      </c>
      <c r="I139" s="3" t="s">
        <v>31</v>
      </c>
      <c r="J139" s="3" t="s">
        <v>995</v>
      </c>
      <c r="K139" s="3" t="str">
        <f t="shared" si="43"/>
        <v>风</v>
      </c>
      <c r="L139" s="3">
        <f t="shared" si="41"/>
        <v>5</v>
      </c>
      <c r="M139" s="3">
        <f t="shared" si="44"/>
        <v>1</v>
      </c>
      <c r="N139" s="16">
        <v>6</v>
      </c>
      <c r="O139" s="16">
        <v>1</v>
      </c>
      <c r="P139" s="16">
        <v>9</v>
      </c>
      <c r="Q139" s="28">
        <v>0</v>
      </c>
      <c r="R139" s="28">
        <v>0</v>
      </c>
      <c r="S139" s="28">
        <v>0</v>
      </c>
      <c r="T139" s="28">
        <v>0</v>
      </c>
      <c r="U139" s="28">
        <v>0</v>
      </c>
      <c r="V139" s="16">
        <v>6</v>
      </c>
      <c r="W139" s="28">
        <v>0</v>
      </c>
      <c r="X139" s="29">
        <v>0</v>
      </c>
      <c r="Y139" s="29">
        <v>0</v>
      </c>
      <c r="Z139" s="29">
        <v>0</v>
      </c>
      <c r="AA139" s="29">
        <v>0</v>
      </c>
      <c r="AB139" s="28">
        <v>0</v>
      </c>
      <c r="AC139" s="28">
        <v>0</v>
      </c>
      <c r="AD139" s="28">
        <v>0</v>
      </c>
      <c r="AE139" s="28">
        <v>0</v>
      </c>
      <c r="AF139" s="28">
        <v>0</v>
      </c>
      <c r="AG139" s="28">
        <v>0</v>
      </c>
      <c r="AH139" s="29">
        <v>0</v>
      </c>
      <c r="AI139" s="29">
        <v>0</v>
      </c>
      <c r="AJ139" s="29">
        <v>0</v>
      </c>
      <c r="AK139" s="20">
        <v>6.4000000000000001E-2</v>
      </c>
      <c r="AL139" s="29">
        <v>0</v>
      </c>
      <c r="AM139" s="22">
        <f t="shared" si="45"/>
        <v>22.8</v>
      </c>
      <c r="AN139">
        <f t="shared" si="46"/>
        <v>930</v>
      </c>
      <c r="AO139" t="str">
        <f t="shared" si="47"/>
        <v>,灰色的稻草,发光的石头,诱人的坚果</v>
      </c>
      <c r="AP139" s="25" t="str">
        <f>IF(F139="c",getSring(AO139,4),VLOOKUP(K139&amp;F139,test4,2,FALSE))</f>
        <v>上级风之精华</v>
      </c>
      <c r="AQ139" s="25">
        <f t="shared" si="48"/>
        <v>30002</v>
      </c>
      <c r="AR139" s="25">
        <f t="shared" si="49"/>
        <v>2</v>
      </c>
      <c r="AS139" s="25" t="str">
        <f t="shared" si="57"/>
        <v>灰色的稻草</v>
      </c>
      <c r="AT139" s="25">
        <f t="shared" si="50"/>
        <v>30025</v>
      </c>
      <c r="AU139" s="25">
        <f t="shared" si="51"/>
        <v>5</v>
      </c>
      <c r="AV139" s="25" t="str">
        <f t="shared" si="58"/>
        <v>发光的石头</v>
      </c>
      <c r="AW139" s="25">
        <f t="shared" si="52"/>
        <v>30033</v>
      </c>
      <c r="AX139" s="25">
        <f t="shared" si="53"/>
        <v>5</v>
      </c>
      <c r="AY139" s="25" t="str">
        <f t="shared" si="59"/>
        <v>诱人的坚果</v>
      </c>
      <c r="AZ139" s="25">
        <f t="shared" si="54"/>
        <v>30041</v>
      </c>
      <c r="BA139" s="25">
        <f t="shared" si="60"/>
        <v>5</v>
      </c>
    </row>
    <row r="140" spans="1:53" ht="14.25" x14ac:dyDescent="0.2">
      <c r="A140">
        <f t="shared" si="55"/>
        <v>10138</v>
      </c>
      <c r="B140" s="16">
        <v>138</v>
      </c>
      <c r="C140" s="16"/>
      <c r="D140" s="16" t="s">
        <v>409</v>
      </c>
      <c r="E140" s="16">
        <f t="shared" si="42"/>
        <v>1</v>
      </c>
      <c r="F140" s="39" t="str">
        <f t="shared" si="40"/>
        <v>a</v>
      </c>
      <c r="G140" s="42">
        <f t="shared" si="56"/>
        <v>3</v>
      </c>
      <c r="H140" s="19" t="s">
        <v>26</v>
      </c>
      <c r="I140" s="3" t="s">
        <v>31</v>
      </c>
      <c r="J140" s="3" t="s">
        <v>995</v>
      </c>
      <c r="K140" s="3" t="str">
        <f t="shared" si="43"/>
        <v>风</v>
      </c>
      <c r="L140" s="3">
        <f t="shared" si="41"/>
        <v>5</v>
      </c>
      <c r="M140" s="3">
        <f t="shared" si="44"/>
        <v>1</v>
      </c>
      <c r="N140" s="16">
        <v>6</v>
      </c>
      <c r="O140" s="16">
        <v>2</v>
      </c>
      <c r="P140" s="16">
        <v>18</v>
      </c>
      <c r="Q140" s="28">
        <v>0</v>
      </c>
      <c r="R140" s="28">
        <v>0</v>
      </c>
      <c r="S140" s="28">
        <v>0</v>
      </c>
      <c r="T140" s="28">
        <v>0</v>
      </c>
      <c r="U140" s="28">
        <v>0</v>
      </c>
      <c r="V140" s="16">
        <v>11</v>
      </c>
      <c r="W140" s="28">
        <v>0</v>
      </c>
      <c r="X140" s="29">
        <v>0</v>
      </c>
      <c r="Y140" s="29">
        <v>0</v>
      </c>
      <c r="Z140" s="29">
        <v>0</v>
      </c>
      <c r="AA140" s="20">
        <v>0.08</v>
      </c>
      <c r="AB140" s="28">
        <v>0</v>
      </c>
      <c r="AC140" s="28">
        <v>0</v>
      </c>
      <c r="AD140" s="28">
        <v>0</v>
      </c>
      <c r="AE140" s="28">
        <v>0</v>
      </c>
      <c r="AF140" s="28">
        <v>0</v>
      </c>
      <c r="AG140" s="28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2">
        <f t="shared" si="45"/>
        <v>35.333333333333329</v>
      </c>
      <c r="AN140">
        <f t="shared" si="46"/>
        <v>1590</v>
      </c>
      <c r="AO140" t="str">
        <f t="shared" si="47"/>
        <v>,带血的牙,灰色的稻草,诱人的蘑菇</v>
      </c>
      <c r="AP140" s="25" t="str">
        <f>IF(F140="c",getSring(AO140,4),VLOOKUP(K140&amp;F140,test4,2,FALSE))</f>
        <v>上级风之精华</v>
      </c>
      <c r="AQ140" s="25">
        <f t="shared" si="48"/>
        <v>30002</v>
      </c>
      <c r="AR140" s="25">
        <f t="shared" si="49"/>
        <v>4</v>
      </c>
      <c r="AS140" s="25" t="str">
        <f t="shared" si="57"/>
        <v>带血的牙</v>
      </c>
      <c r="AT140" s="25">
        <f t="shared" si="50"/>
        <v>30037</v>
      </c>
      <c r="AU140" s="25">
        <f t="shared" si="51"/>
        <v>7</v>
      </c>
      <c r="AV140" s="25" t="str">
        <f t="shared" si="58"/>
        <v>灰色的稻草</v>
      </c>
      <c r="AW140" s="25">
        <f t="shared" si="52"/>
        <v>30025</v>
      </c>
      <c r="AX140" s="25">
        <f t="shared" si="53"/>
        <v>7</v>
      </c>
      <c r="AY140" s="25" t="str">
        <f t="shared" si="59"/>
        <v>诱人的蘑菇</v>
      </c>
      <c r="AZ140" s="25">
        <f t="shared" si="54"/>
        <v>30021</v>
      </c>
      <c r="BA140" s="25">
        <f t="shared" si="60"/>
        <v>7</v>
      </c>
    </row>
    <row r="141" spans="1:53" ht="14.25" x14ac:dyDescent="0.2">
      <c r="A141">
        <f t="shared" si="55"/>
        <v>10139</v>
      </c>
      <c r="B141" s="16">
        <v>139</v>
      </c>
      <c r="C141" s="16"/>
      <c r="D141" s="16" t="s">
        <v>410</v>
      </c>
      <c r="E141" s="16">
        <f t="shared" si="42"/>
        <v>2</v>
      </c>
      <c r="F141" s="39" t="str">
        <f t="shared" si="40"/>
        <v>a</v>
      </c>
      <c r="G141" s="42">
        <f t="shared" si="56"/>
        <v>3</v>
      </c>
      <c r="H141" s="19" t="s">
        <v>26</v>
      </c>
      <c r="I141" s="3" t="s">
        <v>31</v>
      </c>
      <c r="J141" s="3" t="s">
        <v>995</v>
      </c>
      <c r="K141" s="3" t="str">
        <f t="shared" si="43"/>
        <v>风</v>
      </c>
      <c r="L141" s="3">
        <f t="shared" si="41"/>
        <v>5</v>
      </c>
      <c r="M141" s="3">
        <f t="shared" si="44"/>
        <v>1</v>
      </c>
      <c r="N141" s="16">
        <v>6</v>
      </c>
      <c r="O141" s="16">
        <v>3</v>
      </c>
      <c r="P141" s="16">
        <v>27</v>
      </c>
      <c r="Q141" s="28">
        <v>0</v>
      </c>
      <c r="R141" s="28">
        <v>0</v>
      </c>
      <c r="S141" s="28">
        <v>0</v>
      </c>
      <c r="T141" s="28">
        <v>0</v>
      </c>
      <c r="U141" s="28">
        <v>0</v>
      </c>
      <c r="V141" s="16">
        <v>17</v>
      </c>
      <c r="W141" s="28">
        <v>0</v>
      </c>
      <c r="X141" s="29">
        <v>0</v>
      </c>
      <c r="Y141" s="29">
        <v>0</v>
      </c>
      <c r="Z141" s="29">
        <v>0</v>
      </c>
      <c r="AA141" s="20">
        <v>0.08</v>
      </c>
      <c r="AB141" s="28">
        <v>0</v>
      </c>
      <c r="AC141" s="28">
        <v>0</v>
      </c>
      <c r="AD141" s="28">
        <v>0</v>
      </c>
      <c r="AE141" s="28">
        <v>0</v>
      </c>
      <c r="AF141" s="28">
        <v>0</v>
      </c>
      <c r="AG141" s="28">
        <v>0</v>
      </c>
      <c r="AH141" s="29">
        <v>0</v>
      </c>
      <c r="AI141" s="29">
        <v>0</v>
      </c>
      <c r="AJ141" s="29">
        <v>0</v>
      </c>
      <c r="AK141" s="29">
        <v>0</v>
      </c>
      <c r="AL141" s="29">
        <v>0</v>
      </c>
      <c r="AM141" s="22">
        <f t="shared" si="45"/>
        <v>45.333333333333329</v>
      </c>
      <c r="AN141">
        <f t="shared" si="46"/>
        <v>2010</v>
      </c>
      <c r="AO141" t="str">
        <f t="shared" si="47"/>
        <v>,诱人的蘑菇,诱人的坚果,灰色的稻草</v>
      </c>
      <c r="AP141" s="25" t="str">
        <f>IF(F141="c",getSring(AO141,4),VLOOKUP(K141&amp;F141,test4,2,FALSE))</f>
        <v>上级风之精华</v>
      </c>
      <c r="AQ141" s="25">
        <f t="shared" si="48"/>
        <v>30002</v>
      </c>
      <c r="AR141" s="25">
        <f t="shared" si="49"/>
        <v>5</v>
      </c>
      <c r="AS141" s="25" t="str">
        <f t="shared" si="57"/>
        <v>诱人的蘑菇</v>
      </c>
      <c r="AT141" s="25">
        <f t="shared" si="50"/>
        <v>30021</v>
      </c>
      <c r="AU141" s="25">
        <f t="shared" si="51"/>
        <v>9</v>
      </c>
      <c r="AV141" s="25" t="str">
        <f t="shared" si="58"/>
        <v>诱人的坚果</v>
      </c>
      <c r="AW141" s="25">
        <f t="shared" si="52"/>
        <v>30041</v>
      </c>
      <c r="AX141" s="25">
        <f t="shared" si="53"/>
        <v>9</v>
      </c>
      <c r="AY141" s="25" t="str">
        <f t="shared" si="59"/>
        <v>灰色的稻草</v>
      </c>
      <c r="AZ141" s="25">
        <f t="shared" si="54"/>
        <v>30025</v>
      </c>
      <c r="BA141" s="25">
        <f t="shared" si="60"/>
        <v>9</v>
      </c>
    </row>
    <row r="142" spans="1:53" ht="14.25" x14ac:dyDescent="0.2">
      <c r="A142">
        <f t="shared" si="55"/>
        <v>10140</v>
      </c>
      <c r="B142" s="16">
        <v>140</v>
      </c>
      <c r="C142" s="16"/>
      <c r="D142" s="16" t="s">
        <v>411</v>
      </c>
      <c r="E142" s="16">
        <f t="shared" si="42"/>
        <v>2</v>
      </c>
      <c r="F142" s="39" t="str">
        <f t="shared" si="40"/>
        <v>a</v>
      </c>
      <c r="G142" s="42">
        <f t="shared" si="56"/>
        <v>3</v>
      </c>
      <c r="H142" s="19" t="s">
        <v>26</v>
      </c>
      <c r="I142" s="3" t="s">
        <v>31</v>
      </c>
      <c r="J142" s="3" t="s">
        <v>995</v>
      </c>
      <c r="K142" s="3" t="str">
        <f t="shared" si="43"/>
        <v>风</v>
      </c>
      <c r="L142" s="3">
        <f t="shared" si="41"/>
        <v>5</v>
      </c>
      <c r="M142" s="3">
        <f t="shared" si="44"/>
        <v>1</v>
      </c>
      <c r="N142" s="16">
        <v>6</v>
      </c>
      <c r="O142" s="16">
        <v>4</v>
      </c>
      <c r="P142" s="16">
        <v>36</v>
      </c>
      <c r="Q142" s="28">
        <v>0</v>
      </c>
      <c r="R142" s="28">
        <v>0</v>
      </c>
      <c r="S142" s="16">
        <v>9</v>
      </c>
      <c r="T142" s="28">
        <v>0</v>
      </c>
      <c r="U142" s="28">
        <v>0</v>
      </c>
      <c r="V142" s="28">
        <v>0</v>
      </c>
      <c r="W142" s="16">
        <v>11</v>
      </c>
      <c r="X142" s="29">
        <v>0</v>
      </c>
      <c r="Y142" s="29">
        <v>0</v>
      </c>
      <c r="Z142" s="20">
        <v>1.8333333333333333E-2</v>
      </c>
      <c r="AA142" s="29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28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2">
        <f t="shared" si="45"/>
        <v>41</v>
      </c>
      <c r="AN142">
        <f t="shared" si="46"/>
        <v>1770</v>
      </c>
      <c r="AO142" t="str">
        <f t="shared" si="47"/>
        <v>,灰色的稻草,带血的牙,黄水晶</v>
      </c>
      <c r="AP142" s="25" t="str">
        <f>IF(F142="c",getSring(AO142,4),VLOOKUP(K142&amp;F142,test4,2,FALSE))</f>
        <v>上级风之精华</v>
      </c>
      <c r="AQ142" s="25">
        <f t="shared" si="48"/>
        <v>30002</v>
      </c>
      <c r="AR142" s="25">
        <f t="shared" si="49"/>
        <v>4</v>
      </c>
      <c r="AS142" s="25" t="str">
        <f t="shared" si="57"/>
        <v>灰色的稻草</v>
      </c>
      <c r="AT142" s="25">
        <f t="shared" si="50"/>
        <v>30025</v>
      </c>
      <c r="AU142" s="25">
        <f t="shared" si="51"/>
        <v>9</v>
      </c>
      <c r="AV142" s="25" t="str">
        <f t="shared" si="58"/>
        <v>带血的牙</v>
      </c>
      <c r="AW142" s="25">
        <f t="shared" si="52"/>
        <v>30037</v>
      </c>
      <c r="AX142" s="25">
        <f t="shared" si="53"/>
        <v>9</v>
      </c>
      <c r="AY142" s="25" t="str">
        <f t="shared" si="59"/>
        <v>黄水晶</v>
      </c>
      <c r="AZ142" s="25">
        <f t="shared" si="54"/>
        <v>30029</v>
      </c>
      <c r="BA142" s="25">
        <f t="shared" si="60"/>
        <v>9</v>
      </c>
    </row>
    <row r="143" spans="1:53" ht="14.25" x14ac:dyDescent="0.2">
      <c r="A143">
        <f t="shared" si="55"/>
        <v>10141</v>
      </c>
      <c r="B143" s="16">
        <v>141</v>
      </c>
      <c r="C143" s="16"/>
      <c r="D143" s="16" t="s">
        <v>216</v>
      </c>
      <c r="E143" s="16">
        <f t="shared" si="42"/>
        <v>3</v>
      </c>
      <c r="F143" s="39" t="str">
        <f t="shared" si="40"/>
        <v>a</v>
      </c>
      <c r="G143" s="42">
        <f t="shared" si="56"/>
        <v>3</v>
      </c>
      <c r="H143" s="19" t="s">
        <v>26</v>
      </c>
      <c r="I143" s="3" t="s">
        <v>31</v>
      </c>
      <c r="J143" s="3" t="s">
        <v>995</v>
      </c>
      <c r="K143" s="3" t="str">
        <f t="shared" si="43"/>
        <v>风</v>
      </c>
      <c r="L143" s="3">
        <f t="shared" si="41"/>
        <v>5</v>
      </c>
      <c r="M143" s="3">
        <f t="shared" si="44"/>
        <v>1</v>
      </c>
      <c r="N143" s="16">
        <v>6</v>
      </c>
      <c r="O143" s="16">
        <v>5</v>
      </c>
      <c r="P143" s="16">
        <v>45</v>
      </c>
      <c r="Q143" s="28">
        <v>0</v>
      </c>
      <c r="R143" s="28">
        <v>0</v>
      </c>
      <c r="S143" s="28">
        <v>0</v>
      </c>
      <c r="T143" s="28">
        <v>0</v>
      </c>
      <c r="U143" s="16">
        <v>36</v>
      </c>
      <c r="V143" s="28">
        <v>0</v>
      </c>
      <c r="W143" s="16">
        <v>13</v>
      </c>
      <c r="X143" s="29">
        <v>0</v>
      </c>
      <c r="Y143" s="29">
        <v>0</v>
      </c>
      <c r="Z143" s="29">
        <v>0</v>
      </c>
      <c r="AA143" s="29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28">
        <v>0</v>
      </c>
      <c r="AH143" s="20">
        <v>0.1024</v>
      </c>
      <c r="AI143" s="29">
        <v>0</v>
      </c>
      <c r="AJ143" s="29">
        <v>0</v>
      </c>
      <c r="AK143" s="29">
        <v>0</v>
      </c>
      <c r="AL143" s="29">
        <v>0</v>
      </c>
      <c r="AM143" s="22">
        <f t="shared" si="45"/>
        <v>83.146666666666661</v>
      </c>
      <c r="AN143">
        <f t="shared" si="46"/>
        <v>3690</v>
      </c>
      <c r="AO143" t="str">
        <f t="shared" si="47"/>
        <v>,诱人的蘑菇,带血的牙,诱人的坚果</v>
      </c>
      <c r="AP143" s="25" t="str">
        <f>IF(F143="c",getSring(AO143,4),VLOOKUP(K143&amp;F143,test4,2,FALSE))</f>
        <v>上级风之精华</v>
      </c>
      <c r="AQ143" s="25">
        <f t="shared" si="48"/>
        <v>30002</v>
      </c>
      <c r="AR143" s="25">
        <f t="shared" si="49"/>
        <v>9</v>
      </c>
      <c r="AS143" s="25" t="str">
        <f t="shared" si="57"/>
        <v>诱人的蘑菇</v>
      </c>
      <c r="AT143" s="25">
        <f t="shared" si="50"/>
        <v>30021</v>
      </c>
      <c r="AU143" s="25">
        <f t="shared" si="51"/>
        <v>17</v>
      </c>
      <c r="AV143" s="25" t="str">
        <f t="shared" si="58"/>
        <v>带血的牙</v>
      </c>
      <c r="AW143" s="25">
        <f t="shared" si="52"/>
        <v>30037</v>
      </c>
      <c r="AX143" s="25">
        <f t="shared" si="53"/>
        <v>17</v>
      </c>
      <c r="AY143" s="25" t="str">
        <f t="shared" si="59"/>
        <v>诱人的坚果</v>
      </c>
      <c r="AZ143" s="25">
        <f t="shared" si="54"/>
        <v>30041</v>
      </c>
      <c r="BA143" s="25">
        <f t="shared" si="60"/>
        <v>17</v>
      </c>
    </row>
    <row r="144" spans="1:53" ht="14.25" x14ac:dyDescent="0.2">
      <c r="A144">
        <f t="shared" si="55"/>
        <v>10142</v>
      </c>
      <c r="B144" s="16">
        <v>142</v>
      </c>
      <c r="C144" s="16"/>
      <c r="D144" s="16" t="s">
        <v>412</v>
      </c>
      <c r="E144" s="16">
        <f t="shared" si="42"/>
        <v>3</v>
      </c>
      <c r="F144" s="39" t="str">
        <f t="shared" si="40"/>
        <v>a</v>
      </c>
      <c r="G144" s="42">
        <f t="shared" si="56"/>
        <v>3</v>
      </c>
      <c r="H144" s="19" t="s">
        <v>26</v>
      </c>
      <c r="I144" s="3" t="s">
        <v>31</v>
      </c>
      <c r="J144" s="3" t="s">
        <v>995</v>
      </c>
      <c r="K144" s="3" t="str">
        <f t="shared" si="43"/>
        <v>风</v>
      </c>
      <c r="L144" s="3">
        <f t="shared" si="41"/>
        <v>5</v>
      </c>
      <c r="M144" s="3">
        <f t="shared" si="44"/>
        <v>1</v>
      </c>
      <c r="N144" s="16">
        <v>6</v>
      </c>
      <c r="O144" s="16">
        <v>6</v>
      </c>
      <c r="P144" s="16">
        <v>54</v>
      </c>
      <c r="Q144" s="28">
        <v>0</v>
      </c>
      <c r="R144" s="28">
        <v>0</v>
      </c>
      <c r="S144" s="28">
        <v>0</v>
      </c>
      <c r="T144" s="28">
        <v>0</v>
      </c>
      <c r="U144" s="28">
        <v>0</v>
      </c>
      <c r="V144" s="16">
        <v>34</v>
      </c>
      <c r="W144" s="28">
        <v>0</v>
      </c>
      <c r="X144" s="29">
        <v>0</v>
      </c>
      <c r="Y144" s="20">
        <v>8.5000000000000006E-2</v>
      </c>
      <c r="Z144" s="29">
        <v>0</v>
      </c>
      <c r="AA144" s="20">
        <v>0.154</v>
      </c>
      <c r="AB144" s="28">
        <v>0</v>
      </c>
      <c r="AC144" s="28">
        <v>0</v>
      </c>
      <c r="AD144" s="28">
        <v>0</v>
      </c>
      <c r="AE144" s="28">
        <v>0</v>
      </c>
      <c r="AF144" s="28">
        <v>0</v>
      </c>
      <c r="AG144" s="28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2">
        <f t="shared" si="45"/>
        <v>106.46666666666667</v>
      </c>
      <c r="AN144">
        <f t="shared" si="46"/>
        <v>4620</v>
      </c>
      <c r="AO144" t="str">
        <f t="shared" si="47"/>
        <v>,诱人的蘑菇,带血的牙,灰色的稻草</v>
      </c>
      <c r="AP144" s="25" t="str">
        <f>IF(F144="c",getSring(AO144,4),VLOOKUP(K144&amp;F144,test4,2,FALSE))</f>
        <v>上级风之精华</v>
      </c>
      <c r="AQ144" s="25">
        <f t="shared" si="48"/>
        <v>30002</v>
      </c>
      <c r="AR144" s="25">
        <f t="shared" si="49"/>
        <v>11</v>
      </c>
      <c r="AS144" s="25" t="str">
        <f t="shared" si="57"/>
        <v>诱人的蘑菇</v>
      </c>
      <c r="AT144" s="25">
        <f t="shared" si="50"/>
        <v>30021</v>
      </c>
      <c r="AU144" s="25">
        <f t="shared" si="51"/>
        <v>22</v>
      </c>
      <c r="AV144" s="25" t="str">
        <f t="shared" si="58"/>
        <v>带血的牙</v>
      </c>
      <c r="AW144" s="25">
        <f t="shared" si="52"/>
        <v>30037</v>
      </c>
      <c r="AX144" s="25">
        <f t="shared" si="53"/>
        <v>22</v>
      </c>
      <c r="AY144" s="25" t="str">
        <f t="shared" si="59"/>
        <v>灰色的稻草</v>
      </c>
      <c r="AZ144" s="25">
        <f t="shared" si="54"/>
        <v>30025</v>
      </c>
      <c r="BA144" s="25">
        <f t="shared" si="60"/>
        <v>22</v>
      </c>
    </row>
    <row r="145" spans="1:53" ht="14.25" x14ac:dyDescent="0.2">
      <c r="A145">
        <f t="shared" si="55"/>
        <v>10143</v>
      </c>
      <c r="B145" s="16">
        <v>143</v>
      </c>
      <c r="C145" s="16"/>
      <c r="D145" s="16" t="s">
        <v>413</v>
      </c>
      <c r="E145" s="16">
        <f t="shared" si="42"/>
        <v>4</v>
      </c>
      <c r="F145" s="39" t="str">
        <f t="shared" si="40"/>
        <v>a</v>
      </c>
      <c r="G145" s="42">
        <f t="shared" si="56"/>
        <v>3</v>
      </c>
      <c r="H145" s="19" t="s">
        <v>26</v>
      </c>
      <c r="I145" s="3" t="s">
        <v>31</v>
      </c>
      <c r="J145" s="3" t="s">
        <v>995</v>
      </c>
      <c r="K145" s="3" t="str">
        <f t="shared" si="43"/>
        <v>风</v>
      </c>
      <c r="L145" s="3">
        <f t="shared" si="41"/>
        <v>5</v>
      </c>
      <c r="M145" s="3">
        <f t="shared" si="44"/>
        <v>1</v>
      </c>
      <c r="N145" s="16">
        <v>6</v>
      </c>
      <c r="O145" s="16">
        <v>7</v>
      </c>
      <c r="P145" s="16">
        <v>63</v>
      </c>
      <c r="Q145" s="28">
        <v>0</v>
      </c>
      <c r="R145" s="28">
        <v>0</v>
      </c>
      <c r="S145" s="28">
        <v>0</v>
      </c>
      <c r="T145" s="28">
        <v>0</v>
      </c>
      <c r="U145" s="16">
        <v>50</v>
      </c>
      <c r="V145" s="16">
        <v>39</v>
      </c>
      <c r="W145" s="28">
        <v>0</v>
      </c>
      <c r="X145" s="29">
        <v>0</v>
      </c>
      <c r="Y145" s="29">
        <v>0</v>
      </c>
      <c r="Z145" s="20">
        <v>0.03</v>
      </c>
      <c r="AA145" s="20">
        <v>0.17866666666666667</v>
      </c>
      <c r="AB145" s="28">
        <v>0</v>
      </c>
      <c r="AC145" s="28">
        <v>0</v>
      </c>
      <c r="AD145" s="28">
        <v>0</v>
      </c>
      <c r="AE145" s="28">
        <v>0</v>
      </c>
      <c r="AF145" s="28">
        <v>0</v>
      </c>
      <c r="AG145" s="28">
        <v>0</v>
      </c>
      <c r="AH145" s="29">
        <v>0</v>
      </c>
      <c r="AI145" s="29">
        <v>0</v>
      </c>
      <c r="AJ145" s="29">
        <v>0</v>
      </c>
      <c r="AK145" s="29">
        <v>0</v>
      </c>
      <c r="AL145" s="29">
        <v>0</v>
      </c>
      <c r="AM145" s="22">
        <f t="shared" si="45"/>
        <v>143.06666666666666</v>
      </c>
      <c r="AN145">
        <f t="shared" si="46"/>
        <v>6300</v>
      </c>
      <c r="AO145" t="str">
        <f t="shared" si="47"/>
        <v>,灰色的稻草,诱人的坚果,发光的石头</v>
      </c>
      <c r="AP145" s="25" t="str">
        <f>IF(F145="c",getSring(AO145,4),VLOOKUP(K145&amp;F145,test4,2,FALSE))</f>
        <v>上级风之精华</v>
      </c>
      <c r="AQ145" s="25">
        <f t="shared" si="48"/>
        <v>30002</v>
      </c>
      <c r="AR145" s="25">
        <f t="shared" si="49"/>
        <v>15</v>
      </c>
      <c r="AS145" s="25" t="str">
        <f t="shared" si="57"/>
        <v>灰色的稻草</v>
      </c>
      <c r="AT145" s="25">
        <f t="shared" si="50"/>
        <v>30025</v>
      </c>
      <c r="AU145" s="25">
        <f t="shared" si="51"/>
        <v>30</v>
      </c>
      <c r="AV145" s="25" t="str">
        <f t="shared" si="58"/>
        <v>诱人的坚果</v>
      </c>
      <c r="AW145" s="25">
        <f t="shared" si="52"/>
        <v>30041</v>
      </c>
      <c r="AX145" s="25">
        <f t="shared" si="53"/>
        <v>30</v>
      </c>
      <c r="AY145" s="25" t="str">
        <f t="shared" si="59"/>
        <v>发光的石头</v>
      </c>
      <c r="AZ145" s="25">
        <f t="shared" si="54"/>
        <v>30033</v>
      </c>
      <c r="BA145" s="25">
        <f t="shared" si="60"/>
        <v>30</v>
      </c>
    </row>
    <row r="146" spans="1:53" ht="14.25" x14ac:dyDescent="0.2">
      <c r="A146">
        <f t="shared" si="55"/>
        <v>10144</v>
      </c>
      <c r="B146" s="16">
        <v>144</v>
      </c>
      <c r="C146" s="16"/>
      <c r="D146" s="16" t="s">
        <v>414</v>
      </c>
      <c r="E146" s="16">
        <f t="shared" si="42"/>
        <v>4</v>
      </c>
      <c r="F146" s="39" t="str">
        <f t="shared" si="40"/>
        <v>a</v>
      </c>
      <c r="G146" s="42">
        <f t="shared" si="56"/>
        <v>3</v>
      </c>
      <c r="H146" s="19" t="s">
        <v>26</v>
      </c>
      <c r="I146" s="3" t="s">
        <v>31</v>
      </c>
      <c r="J146" s="3" t="s">
        <v>995</v>
      </c>
      <c r="K146" s="3" t="str">
        <f t="shared" si="43"/>
        <v>风</v>
      </c>
      <c r="L146" s="3">
        <f t="shared" si="41"/>
        <v>5</v>
      </c>
      <c r="M146" s="3">
        <f t="shared" si="44"/>
        <v>1</v>
      </c>
      <c r="N146" s="16">
        <v>6</v>
      </c>
      <c r="O146" s="16">
        <v>8</v>
      </c>
      <c r="P146" s="16">
        <v>72</v>
      </c>
      <c r="Q146" s="28">
        <v>0</v>
      </c>
      <c r="R146" s="28">
        <v>0</v>
      </c>
      <c r="S146" s="28">
        <v>0</v>
      </c>
      <c r="T146" s="28">
        <v>0</v>
      </c>
      <c r="U146" s="28">
        <v>0</v>
      </c>
      <c r="V146" s="16">
        <v>45</v>
      </c>
      <c r="W146" s="16">
        <v>21</v>
      </c>
      <c r="X146" s="29">
        <v>0</v>
      </c>
      <c r="Y146" s="29">
        <v>0</v>
      </c>
      <c r="Z146" s="29">
        <v>0</v>
      </c>
      <c r="AA146" s="20">
        <v>0.20600000000000002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28">
        <v>0</v>
      </c>
      <c r="AH146" s="29">
        <v>0</v>
      </c>
      <c r="AI146" s="20">
        <v>0.16480000000000003</v>
      </c>
      <c r="AJ146" s="29">
        <v>0</v>
      </c>
      <c r="AK146" s="29">
        <v>0</v>
      </c>
      <c r="AL146" s="29">
        <v>0</v>
      </c>
      <c r="AM146" s="22">
        <f t="shared" si="45"/>
        <v>166.16</v>
      </c>
      <c r="AN146">
        <f t="shared" si="46"/>
        <v>7230</v>
      </c>
      <c r="AO146" t="str">
        <f t="shared" si="47"/>
        <v>,诱人的坚果,灰色的稻草,发光的石头</v>
      </c>
      <c r="AP146" s="25" t="str">
        <f>IF(F146="c",getSring(AO146,4),VLOOKUP(K146&amp;F146,test4,2,FALSE))</f>
        <v>上级风之精华</v>
      </c>
      <c r="AQ146" s="25">
        <f t="shared" si="48"/>
        <v>30002</v>
      </c>
      <c r="AR146" s="25">
        <f t="shared" si="49"/>
        <v>17</v>
      </c>
      <c r="AS146" s="25" t="str">
        <f t="shared" si="57"/>
        <v>诱人的坚果</v>
      </c>
      <c r="AT146" s="25">
        <f t="shared" si="50"/>
        <v>30041</v>
      </c>
      <c r="AU146" s="25">
        <f t="shared" si="51"/>
        <v>35</v>
      </c>
      <c r="AV146" s="25" t="str">
        <f t="shared" si="58"/>
        <v>灰色的稻草</v>
      </c>
      <c r="AW146" s="25">
        <f t="shared" si="52"/>
        <v>30025</v>
      </c>
      <c r="AX146" s="25">
        <f t="shared" si="53"/>
        <v>35</v>
      </c>
      <c r="AY146" s="25" t="str">
        <f t="shared" si="59"/>
        <v>发光的石头</v>
      </c>
      <c r="AZ146" s="25">
        <f t="shared" si="54"/>
        <v>30033</v>
      </c>
      <c r="BA146" s="25">
        <f t="shared" si="60"/>
        <v>35</v>
      </c>
    </row>
    <row r="147" spans="1:53" ht="14.25" x14ac:dyDescent="0.2">
      <c r="A147">
        <f t="shared" si="55"/>
        <v>10145</v>
      </c>
      <c r="B147" s="16">
        <v>145</v>
      </c>
      <c r="C147" s="16"/>
      <c r="D147" s="16" t="s">
        <v>415</v>
      </c>
      <c r="E147" s="16">
        <f t="shared" si="42"/>
        <v>1</v>
      </c>
      <c r="F147" s="39" t="str">
        <f t="shared" si="40"/>
        <v>b</v>
      </c>
      <c r="G147" s="42">
        <f t="shared" si="56"/>
        <v>3</v>
      </c>
      <c r="H147" s="19" t="s">
        <v>26</v>
      </c>
      <c r="I147" s="3" t="s">
        <v>31</v>
      </c>
      <c r="J147" s="3" t="s">
        <v>995</v>
      </c>
      <c r="K147" s="3" t="str">
        <f t="shared" si="43"/>
        <v>风</v>
      </c>
      <c r="L147" s="3">
        <f t="shared" si="41"/>
        <v>5</v>
      </c>
      <c r="M147" s="3">
        <f t="shared" si="44"/>
        <v>1</v>
      </c>
      <c r="N147" s="16">
        <v>6</v>
      </c>
      <c r="O147" s="16">
        <v>1</v>
      </c>
      <c r="P147" s="16">
        <v>10</v>
      </c>
      <c r="Q147" s="28">
        <v>0</v>
      </c>
      <c r="R147" s="28">
        <v>0</v>
      </c>
      <c r="S147" s="28">
        <v>0</v>
      </c>
      <c r="T147" s="28">
        <v>0</v>
      </c>
      <c r="U147" s="28">
        <v>0</v>
      </c>
      <c r="V147" s="28">
        <v>0</v>
      </c>
      <c r="W147" s="28">
        <v>0</v>
      </c>
      <c r="X147" s="29">
        <v>0</v>
      </c>
      <c r="Y147" s="29">
        <v>0</v>
      </c>
      <c r="Z147" s="29">
        <v>0</v>
      </c>
      <c r="AA147" s="20">
        <v>0.08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28">
        <v>0</v>
      </c>
      <c r="AH147" s="29">
        <v>0</v>
      </c>
      <c r="AI147" s="29">
        <v>0</v>
      </c>
      <c r="AJ147" s="29">
        <v>0</v>
      </c>
      <c r="AK147" s="29">
        <v>0</v>
      </c>
      <c r="AL147" s="29">
        <v>0</v>
      </c>
      <c r="AM147" s="22">
        <f t="shared" si="45"/>
        <v>22.666666666666668</v>
      </c>
      <c r="AN147">
        <f t="shared" si="46"/>
        <v>1005</v>
      </c>
      <c r="AO147" t="str">
        <f t="shared" si="47"/>
        <v>,蓝水晶,扁扁的稻草,长獠牙</v>
      </c>
      <c r="AP147" s="25" t="str">
        <f>IF(F147="c",getSring(AO147,4),VLOOKUP(K147&amp;F147,test4,2,FALSE))</f>
        <v>风之精华</v>
      </c>
      <c r="AQ147" s="25">
        <f t="shared" si="48"/>
        <v>30003</v>
      </c>
      <c r="AR147" s="25">
        <f t="shared" si="49"/>
        <v>5</v>
      </c>
      <c r="AS147" s="25" t="str">
        <f t="shared" si="57"/>
        <v>蓝水晶</v>
      </c>
      <c r="AT147" s="25">
        <f t="shared" si="50"/>
        <v>30028</v>
      </c>
      <c r="AU147" s="25">
        <f t="shared" si="51"/>
        <v>9</v>
      </c>
      <c r="AV147" s="25" t="str">
        <f t="shared" si="58"/>
        <v>扁扁的稻草</v>
      </c>
      <c r="AW147" s="25">
        <f t="shared" si="52"/>
        <v>30024</v>
      </c>
      <c r="AX147" s="25">
        <f t="shared" si="53"/>
        <v>9</v>
      </c>
      <c r="AY147" s="25" t="str">
        <f t="shared" si="59"/>
        <v>长獠牙</v>
      </c>
      <c r="AZ147" s="25">
        <f t="shared" si="54"/>
        <v>30036</v>
      </c>
      <c r="BA147" s="25">
        <f t="shared" si="60"/>
        <v>9</v>
      </c>
    </row>
    <row r="148" spans="1:53" ht="14.25" x14ac:dyDescent="0.2">
      <c r="A148">
        <f t="shared" si="55"/>
        <v>10146</v>
      </c>
      <c r="B148" s="16">
        <v>146</v>
      </c>
      <c r="C148" s="16"/>
      <c r="D148" s="16" t="s">
        <v>416</v>
      </c>
      <c r="E148" s="16">
        <f t="shared" si="42"/>
        <v>1</v>
      </c>
      <c r="F148" s="39" t="str">
        <f t="shared" si="40"/>
        <v>b</v>
      </c>
      <c r="G148" s="42">
        <f t="shared" si="56"/>
        <v>3</v>
      </c>
      <c r="H148" s="19" t="s">
        <v>26</v>
      </c>
      <c r="I148" s="3" t="s">
        <v>31</v>
      </c>
      <c r="J148" s="3" t="s">
        <v>995</v>
      </c>
      <c r="K148" s="3" t="str">
        <f t="shared" si="43"/>
        <v>风</v>
      </c>
      <c r="L148" s="3">
        <f t="shared" si="41"/>
        <v>5</v>
      </c>
      <c r="M148" s="3">
        <f t="shared" si="44"/>
        <v>1</v>
      </c>
      <c r="N148" s="16">
        <v>6</v>
      </c>
      <c r="O148" s="16">
        <v>2</v>
      </c>
      <c r="P148" s="16">
        <v>20</v>
      </c>
      <c r="Q148" s="28">
        <v>0</v>
      </c>
      <c r="R148" s="28">
        <v>0</v>
      </c>
      <c r="S148" s="28">
        <v>0</v>
      </c>
      <c r="T148" s="28">
        <v>0</v>
      </c>
      <c r="U148" s="28">
        <v>0</v>
      </c>
      <c r="V148" s="28">
        <v>0</v>
      </c>
      <c r="W148" s="28">
        <v>0</v>
      </c>
      <c r="X148" s="29">
        <v>0</v>
      </c>
      <c r="Y148" s="20">
        <v>1.2500000000000001E-2</v>
      </c>
      <c r="Z148" s="29">
        <v>0</v>
      </c>
      <c r="AA148" s="29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28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2">
        <f t="shared" si="45"/>
        <v>15.833333333333334</v>
      </c>
      <c r="AN148">
        <f t="shared" si="46"/>
        <v>675</v>
      </c>
      <c r="AO148" t="str">
        <f t="shared" si="47"/>
        <v>,长獠牙,扁扁的稻草,坚硬的石头</v>
      </c>
      <c r="AP148" s="25" t="str">
        <f>IF(F148="c",getSring(AO148,4),VLOOKUP(K148&amp;F148,test4,2,FALSE))</f>
        <v>风之精华</v>
      </c>
      <c r="AQ148" s="25">
        <f t="shared" si="48"/>
        <v>30003</v>
      </c>
      <c r="AR148" s="25">
        <f t="shared" si="49"/>
        <v>3</v>
      </c>
      <c r="AS148" s="25" t="str">
        <f t="shared" si="57"/>
        <v>长獠牙</v>
      </c>
      <c r="AT148" s="25">
        <f t="shared" si="50"/>
        <v>30036</v>
      </c>
      <c r="AU148" s="25">
        <f t="shared" si="51"/>
        <v>7</v>
      </c>
      <c r="AV148" s="25" t="str">
        <f t="shared" si="58"/>
        <v>扁扁的稻草</v>
      </c>
      <c r="AW148" s="25">
        <f t="shared" si="52"/>
        <v>30024</v>
      </c>
      <c r="AX148" s="25">
        <f t="shared" si="53"/>
        <v>7</v>
      </c>
      <c r="AY148" s="25" t="str">
        <f t="shared" si="59"/>
        <v>坚硬的石头</v>
      </c>
      <c r="AZ148" s="25">
        <f t="shared" si="54"/>
        <v>30032</v>
      </c>
      <c r="BA148" s="25">
        <f t="shared" si="60"/>
        <v>7</v>
      </c>
    </row>
    <row r="149" spans="1:53" ht="14.25" x14ac:dyDescent="0.2">
      <c r="A149">
        <f t="shared" si="55"/>
        <v>10147</v>
      </c>
      <c r="B149" s="16">
        <v>147</v>
      </c>
      <c r="C149" s="16"/>
      <c r="D149" s="16" t="s">
        <v>417</v>
      </c>
      <c r="E149" s="16">
        <f t="shared" si="42"/>
        <v>2</v>
      </c>
      <c r="F149" s="39" t="str">
        <f t="shared" si="40"/>
        <v>b</v>
      </c>
      <c r="G149" s="42">
        <f t="shared" si="56"/>
        <v>3</v>
      </c>
      <c r="H149" s="19" t="s">
        <v>26</v>
      </c>
      <c r="I149" s="3" t="s">
        <v>31</v>
      </c>
      <c r="J149" s="3" t="s">
        <v>995</v>
      </c>
      <c r="K149" s="3" t="str">
        <f t="shared" si="43"/>
        <v>风</v>
      </c>
      <c r="L149" s="3">
        <f t="shared" si="41"/>
        <v>5</v>
      </c>
      <c r="M149" s="3">
        <f t="shared" si="44"/>
        <v>1</v>
      </c>
      <c r="N149" s="16">
        <v>6</v>
      </c>
      <c r="O149" s="16">
        <v>3</v>
      </c>
      <c r="P149" s="16">
        <v>29</v>
      </c>
      <c r="Q149" s="28">
        <v>0</v>
      </c>
      <c r="R149" s="28">
        <v>0</v>
      </c>
      <c r="S149" s="28">
        <v>0</v>
      </c>
      <c r="T149" s="28">
        <v>0</v>
      </c>
      <c r="U149" s="28">
        <v>0</v>
      </c>
      <c r="V149" s="28">
        <v>0</v>
      </c>
      <c r="W149" s="16">
        <v>3</v>
      </c>
      <c r="X149" s="29">
        <v>0</v>
      </c>
      <c r="Y149" s="29">
        <v>0</v>
      </c>
      <c r="Z149" s="29">
        <v>0</v>
      </c>
      <c r="AA149" s="29">
        <v>0</v>
      </c>
      <c r="AB149" s="28">
        <v>0</v>
      </c>
      <c r="AC149" s="28">
        <v>0</v>
      </c>
      <c r="AD149" s="28">
        <v>0</v>
      </c>
      <c r="AE149" s="28">
        <v>0</v>
      </c>
      <c r="AF149" s="28">
        <v>0</v>
      </c>
      <c r="AG149" s="28">
        <v>0</v>
      </c>
      <c r="AH149" s="29">
        <v>0</v>
      </c>
      <c r="AI149" s="29">
        <v>0</v>
      </c>
      <c r="AJ149" s="29">
        <v>0</v>
      </c>
      <c r="AK149" s="29">
        <v>0</v>
      </c>
      <c r="AL149" s="29">
        <v>0</v>
      </c>
      <c r="AM149" s="22">
        <f t="shared" si="45"/>
        <v>21.333333333333332</v>
      </c>
      <c r="AN149">
        <f t="shared" si="46"/>
        <v>885</v>
      </c>
      <c r="AO149" t="str">
        <f t="shared" si="47"/>
        <v>,扁扁的稻草,长獠牙,蓝水晶</v>
      </c>
      <c r="AP149" s="25" t="str">
        <f>IF(F149="c",getSring(AO149,4),VLOOKUP(K149&amp;F149,test4,2,FALSE))</f>
        <v>风之精华</v>
      </c>
      <c r="AQ149" s="25">
        <f t="shared" si="48"/>
        <v>30003</v>
      </c>
      <c r="AR149" s="25">
        <f t="shared" si="49"/>
        <v>4</v>
      </c>
      <c r="AS149" s="25" t="str">
        <f t="shared" si="57"/>
        <v>扁扁的稻草</v>
      </c>
      <c r="AT149" s="25">
        <f t="shared" si="50"/>
        <v>30024</v>
      </c>
      <c r="AU149" s="25">
        <f t="shared" si="51"/>
        <v>9</v>
      </c>
      <c r="AV149" s="25" t="str">
        <f t="shared" si="58"/>
        <v>长獠牙</v>
      </c>
      <c r="AW149" s="25">
        <f t="shared" si="52"/>
        <v>30036</v>
      </c>
      <c r="AX149" s="25">
        <f t="shared" si="53"/>
        <v>9</v>
      </c>
      <c r="AY149" s="25" t="str">
        <f t="shared" si="59"/>
        <v>蓝水晶</v>
      </c>
      <c r="AZ149" s="25">
        <f t="shared" si="54"/>
        <v>30028</v>
      </c>
      <c r="BA149" s="25">
        <f t="shared" si="60"/>
        <v>9</v>
      </c>
    </row>
    <row r="150" spans="1:53" ht="14.25" x14ac:dyDescent="0.2">
      <c r="A150">
        <f t="shared" si="55"/>
        <v>10148</v>
      </c>
      <c r="B150" s="16">
        <v>148</v>
      </c>
      <c r="C150" s="16"/>
      <c r="D150" s="16" t="s">
        <v>418</v>
      </c>
      <c r="E150" s="16">
        <f t="shared" si="42"/>
        <v>2</v>
      </c>
      <c r="F150" s="39" t="str">
        <f t="shared" si="40"/>
        <v>b</v>
      </c>
      <c r="G150" s="42">
        <f t="shared" si="56"/>
        <v>3</v>
      </c>
      <c r="H150" s="19" t="s">
        <v>26</v>
      </c>
      <c r="I150" s="3" t="s">
        <v>31</v>
      </c>
      <c r="J150" s="3" t="s">
        <v>995</v>
      </c>
      <c r="K150" s="3" t="str">
        <f t="shared" si="43"/>
        <v>风</v>
      </c>
      <c r="L150" s="3">
        <f t="shared" si="41"/>
        <v>5</v>
      </c>
      <c r="M150" s="3">
        <f t="shared" si="44"/>
        <v>1</v>
      </c>
      <c r="N150" s="16">
        <v>6</v>
      </c>
      <c r="O150" s="16">
        <v>4</v>
      </c>
      <c r="P150" s="16">
        <v>39</v>
      </c>
      <c r="Q150" s="28">
        <v>0</v>
      </c>
      <c r="R150" s="28">
        <v>0</v>
      </c>
      <c r="S150" s="28">
        <v>0</v>
      </c>
      <c r="T150" s="28">
        <v>0</v>
      </c>
      <c r="U150" s="28">
        <v>0</v>
      </c>
      <c r="V150" s="28">
        <v>0</v>
      </c>
      <c r="W150" s="28">
        <v>0</v>
      </c>
      <c r="X150" s="29">
        <v>0</v>
      </c>
      <c r="Y150" s="29">
        <v>0</v>
      </c>
      <c r="Z150" s="29">
        <v>0</v>
      </c>
      <c r="AA150" s="20">
        <v>0.08</v>
      </c>
      <c r="AB150" s="28">
        <v>0</v>
      </c>
      <c r="AC150" s="28">
        <v>0</v>
      </c>
      <c r="AD150" s="28">
        <v>0</v>
      </c>
      <c r="AE150" s="28">
        <v>0</v>
      </c>
      <c r="AF150" s="28">
        <v>0</v>
      </c>
      <c r="AG150" s="28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2">
        <f t="shared" si="45"/>
        <v>42</v>
      </c>
      <c r="AN150">
        <f t="shared" si="46"/>
        <v>1890</v>
      </c>
      <c r="AO150" t="str">
        <f t="shared" si="47"/>
        <v>,坚硬的石头,蓝水晶,漂亮的蘑菇</v>
      </c>
      <c r="AP150" s="25" t="str">
        <f>IF(F150="c",getSring(AO150,4),VLOOKUP(K150&amp;F150,test4,2,FALSE))</f>
        <v>风之精华</v>
      </c>
      <c r="AQ150" s="25">
        <f t="shared" si="48"/>
        <v>30003</v>
      </c>
      <c r="AR150" s="25">
        <f t="shared" si="49"/>
        <v>9</v>
      </c>
      <c r="AS150" s="25" t="str">
        <f t="shared" si="57"/>
        <v>坚硬的石头</v>
      </c>
      <c r="AT150" s="25">
        <f t="shared" si="50"/>
        <v>30032</v>
      </c>
      <c r="AU150" s="25">
        <f t="shared" si="51"/>
        <v>18</v>
      </c>
      <c r="AV150" s="25" t="str">
        <f t="shared" si="58"/>
        <v>蓝水晶</v>
      </c>
      <c r="AW150" s="25">
        <f t="shared" si="52"/>
        <v>30028</v>
      </c>
      <c r="AX150" s="25">
        <f t="shared" si="53"/>
        <v>18</v>
      </c>
      <c r="AY150" s="25" t="str">
        <f t="shared" si="59"/>
        <v>漂亮的蘑菇</v>
      </c>
      <c r="AZ150" s="25">
        <f t="shared" si="54"/>
        <v>30020</v>
      </c>
      <c r="BA150" s="25">
        <f t="shared" si="60"/>
        <v>18</v>
      </c>
    </row>
    <row r="151" spans="1:53" ht="14.25" x14ac:dyDescent="0.2">
      <c r="A151">
        <f t="shared" si="55"/>
        <v>10149</v>
      </c>
      <c r="B151" s="16">
        <v>149</v>
      </c>
      <c r="C151" s="16"/>
      <c r="D151" s="16" t="s">
        <v>419</v>
      </c>
      <c r="E151" s="16">
        <f t="shared" si="42"/>
        <v>3</v>
      </c>
      <c r="F151" s="39" t="str">
        <f t="shared" si="40"/>
        <v>b</v>
      </c>
      <c r="G151" s="42">
        <f t="shared" si="56"/>
        <v>3</v>
      </c>
      <c r="H151" s="19" t="s">
        <v>26</v>
      </c>
      <c r="I151" s="3" t="s">
        <v>31</v>
      </c>
      <c r="J151" s="3" t="s">
        <v>995</v>
      </c>
      <c r="K151" s="3" t="str">
        <f t="shared" si="43"/>
        <v>风</v>
      </c>
      <c r="L151" s="3">
        <f t="shared" si="41"/>
        <v>5</v>
      </c>
      <c r="M151" s="3">
        <f t="shared" si="44"/>
        <v>1</v>
      </c>
      <c r="N151" s="16">
        <v>6</v>
      </c>
      <c r="O151" s="16">
        <v>5</v>
      </c>
      <c r="P151" s="16">
        <v>49</v>
      </c>
      <c r="Q151" s="28">
        <v>0</v>
      </c>
      <c r="R151" s="28">
        <v>0</v>
      </c>
      <c r="S151" s="28">
        <v>0</v>
      </c>
      <c r="T151" s="28">
        <v>0</v>
      </c>
      <c r="U151" s="28">
        <v>0</v>
      </c>
      <c r="V151" s="16">
        <v>12</v>
      </c>
      <c r="W151" s="16">
        <v>6</v>
      </c>
      <c r="X151" s="29">
        <v>0</v>
      </c>
      <c r="Y151" s="29">
        <v>0</v>
      </c>
      <c r="Z151" s="29">
        <v>0</v>
      </c>
      <c r="AA151" s="29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28">
        <v>0</v>
      </c>
      <c r="AH151" s="29">
        <v>0</v>
      </c>
      <c r="AI151" s="29">
        <v>0</v>
      </c>
      <c r="AJ151" s="29">
        <v>0</v>
      </c>
      <c r="AK151" s="29">
        <v>0</v>
      </c>
      <c r="AL151" s="29">
        <v>0</v>
      </c>
      <c r="AM151" s="22">
        <f t="shared" si="45"/>
        <v>44.666666666666664</v>
      </c>
      <c r="AN151">
        <f t="shared" si="46"/>
        <v>1935</v>
      </c>
      <c r="AO151" t="str">
        <f t="shared" si="47"/>
        <v>,蓝水晶,坚硬的石头,长獠牙</v>
      </c>
      <c r="AP151" s="25" t="str">
        <f>IF(F151="c",getSring(AO151,4),VLOOKUP(K151&amp;F151,test4,2,FALSE))</f>
        <v>风之精华</v>
      </c>
      <c r="AQ151" s="25">
        <f t="shared" si="48"/>
        <v>30003</v>
      </c>
      <c r="AR151" s="25">
        <f t="shared" si="49"/>
        <v>9</v>
      </c>
      <c r="AS151" s="25" t="str">
        <f t="shared" si="57"/>
        <v>蓝水晶</v>
      </c>
      <c r="AT151" s="25">
        <f t="shared" si="50"/>
        <v>30028</v>
      </c>
      <c r="AU151" s="25">
        <f t="shared" si="51"/>
        <v>19</v>
      </c>
      <c r="AV151" s="25" t="str">
        <f t="shared" si="58"/>
        <v>坚硬的石头</v>
      </c>
      <c r="AW151" s="25">
        <f t="shared" si="52"/>
        <v>30032</v>
      </c>
      <c r="AX151" s="25">
        <f t="shared" si="53"/>
        <v>19</v>
      </c>
      <c r="AY151" s="25" t="str">
        <f t="shared" si="59"/>
        <v>长獠牙</v>
      </c>
      <c r="AZ151" s="25">
        <f t="shared" si="54"/>
        <v>30036</v>
      </c>
      <c r="BA151" s="25">
        <f t="shared" si="60"/>
        <v>19</v>
      </c>
    </row>
    <row r="152" spans="1:53" ht="14.25" x14ac:dyDescent="0.2">
      <c r="A152">
        <f t="shared" si="55"/>
        <v>10150</v>
      </c>
      <c r="B152" s="16">
        <v>150</v>
      </c>
      <c r="C152" s="16"/>
      <c r="D152" s="16" t="s">
        <v>420</v>
      </c>
      <c r="E152" s="16">
        <f t="shared" si="42"/>
        <v>3</v>
      </c>
      <c r="F152" s="39" t="str">
        <f t="shared" si="40"/>
        <v>b</v>
      </c>
      <c r="G152" s="42">
        <f t="shared" si="56"/>
        <v>3</v>
      </c>
      <c r="H152" s="19" t="s">
        <v>26</v>
      </c>
      <c r="I152" s="3" t="s">
        <v>31</v>
      </c>
      <c r="J152" s="3" t="s">
        <v>995</v>
      </c>
      <c r="K152" s="3" t="str">
        <f t="shared" si="43"/>
        <v>风</v>
      </c>
      <c r="L152" s="3">
        <f t="shared" si="41"/>
        <v>5</v>
      </c>
      <c r="M152" s="3">
        <f t="shared" si="44"/>
        <v>1</v>
      </c>
      <c r="N152" s="16">
        <v>6</v>
      </c>
      <c r="O152" s="16">
        <v>6</v>
      </c>
      <c r="P152" s="16">
        <v>59</v>
      </c>
      <c r="Q152" s="28">
        <v>0</v>
      </c>
      <c r="R152" s="28">
        <v>0</v>
      </c>
      <c r="S152" s="28">
        <v>0</v>
      </c>
      <c r="T152" s="28">
        <v>0</v>
      </c>
      <c r="U152" s="28">
        <v>0</v>
      </c>
      <c r="V152" s="16">
        <v>14</v>
      </c>
      <c r="W152" s="16">
        <v>7</v>
      </c>
      <c r="X152" s="29">
        <v>0</v>
      </c>
      <c r="Y152" s="29">
        <v>0</v>
      </c>
      <c r="Z152" s="29">
        <v>0</v>
      </c>
      <c r="AA152" s="29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28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2">
        <f t="shared" si="45"/>
        <v>53.333333333333336</v>
      </c>
      <c r="AN152">
        <f t="shared" si="46"/>
        <v>2310</v>
      </c>
      <c r="AO152" t="str">
        <f t="shared" si="47"/>
        <v>,长獠牙,蓝水晶,漂亮的蘑菇</v>
      </c>
      <c r="AP152" s="25" t="str">
        <f>IF(F152="c",getSring(AO152,4),VLOOKUP(K152&amp;F152,test4,2,FALSE))</f>
        <v>风之精华</v>
      </c>
      <c r="AQ152" s="25">
        <f t="shared" si="48"/>
        <v>30003</v>
      </c>
      <c r="AR152" s="25">
        <f t="shared" si="49"/>
        <v>11</v>
      </c>
      <c r="AS152" s="25" t="str">
        <f t="shared" si="57"/>
        <v>长獠牙</v>
      </c>
      <c r="AT152" s="25">
        <f t="shared" si="50"/>
        <v>30036</v>
      </c>
      <c r="AU152" s="25">
        <f t="shared" si="51"/>
        <v>22</v>
      </c>
      <c r="AV152" s="25" t="str">
        <f t="shared" si="58"/>
        <v>蓝水晶</v>
      </c>
      <c r="AW152" s="25">
        <f t="shared" si="52"/>
        <v>30028</v>
      </c>
      <c r="AX152" s="25">
        <f t="shared" si="53"/>
        <v>22</v>
      </c>
      <c r="AY152" s="25" t="str">
        <f t="shared" si="59"/>
        <v>漂亮的蘑菇</v>
      </c>
      <c r="AZ152" s="25">
        <f t="shared" si="54"/>
        <v>30020</v>
      </c>
      <c r="BA152" s="25">
        <f t="shared" si="60"/>
        <v>22</v>
      </c>
    </row>
    <row r="153" spans="1:53" ht="14.25" x14ac:dyDescent="0.2">
      <c r="A153">
        <f t="shared" si="55"/>
        <v>10151</v>
      </c>
      <c r="B153" s="16">
        <v>151</v>
      </c>
      <c r="C153" s="16"/>
      <c r="D153" s="16" t="s">
        <v>421</v>
      </c>
      <c r="E153" s="16">
        <f t="shared" si="42"/>
        <v>4</v>
      </c>
      <c r="F153" s="39" t="str">
        <f t="shared" si="40"/>
        <v>b</v>
      </c>
      <c r="G153" s="42">
        <f t="shared" si="56"/>
        <v>3</v>
      </c>
      <c r="H153" s="19" t="s">
        <v>26</v>
      </c>
      <c r="I153" s="3" t="s">
        <v>31</v>
      </c>
      <c r="J153" s="3" t="s">
        <v>995</v>
      </c>
      <c r="K153" s="3" t="str">
        <f t="shared" si="43"/>
        <v>风</v>
      </c>
      <c r="L153" s="3">
        <f t="shared" si="41"/>
        <v>5</v>
      </c>
      <c r="M153" s="3">
        <f t="shared" si="44"/>
        <v>1</v>
      </c>
      <c r="N153" s="16">
        <v>6</v>
      </c>
      <c r="O153" s="16">
        <v>7</v>
      </c>
      <c r="P153" s="16">
        <v>69</v>
      </c>
      <c r="Q153" s="28">
        <v>0</v>
      </c>
      <c r="R153" s="28">
        <v>0</v>
      </c>
      <c r="S153" s="28">
        <v>0</v>
      </c>
      <c r="T153" s="28">
        <v>0</v>
      </c>
      <c r="U153" s="28">
        <v>0</v>
      </c>
      <c r="V153" s="28">
        <v>0</v>
      </c>
      <c r="W153" s="28">
        <v>0</v>
      </c>
      <c r="X153" s="29">
        <v>0</v>
      </c>
      <c r="Y153" s="29">
        <v>0</v>
      </c>
      <c r="Z153" s="29">
        <v>0</v>
      </c>
      <c r="AA153" s="20">
        <v>0.10333333333333333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28">
        <v>0</v>
      </c>
      <c r="AH153" s="29">
        <v>0</v>
      </c>
      <c r="AI153" s="29">
        <v>0</v>
      </c>
      <c r="AJ153" s="29">
        <v>0</v>
      </c>
      <c r="AK153" s="20">
        <v>8.2666666666666666E-2</v>
      </c>
      <c r="AL153" s="29">
        <v>0</v>
      </c>
      <c r="AM153" s="22">
        <f t="shared" si="45"/>
        <v>83.2</v>
      </c>
      <c r="AN153">
        <f t="shared" si="46"/>
        <v>3615</v>
      </c>
      <c r="AO153" t="str">
        <f t="shared" si="47"/>
        <v>,坚硬的石头,长獠牙,美味的坚果</v>
      </c>
      <c r="AP153" s="25" t="str">
        <f>IF(F153="c",getSring(AO153,4),VLOOKUP(K153&amp;F153,test4,2,FALSE))</f>
        <v>风之精华</v>
      </c>
      <c r="AQ153" s="25">
        <f t="shared" si="48"/>
        <v>30003</v>
      </c>
      <c r="AR153" s="25">
        <f t="shared" si="49"/>
        <v>17</v>
      </c>
      <c r="AS153" s="25" t="str">
        <f t="shared" si="57"/>
        <v>坚硬的石头</v>
      </c>
      <c r="AT153" s="25">
        <f t="shared" si="50"/>
        <v>30032</v>
      </c>
      <c r="AU153" s="25">
        <f t="shared" si="51"/>
        <v>35</v>
      </c>
      <c r="AV153" s="25" t="str">
        <f t="shared" si="58"/>
        <v>长獠牙</v>
      </c>
      <c r="AW153" s="25">
        <f t="shared" si="52"/>
        <v>30036</v>
      </c>
      <c r="AX153" s="25">
        <f t="shared" si="53"/>
        <v>35</v>
      </c>
      <c r="AY153" s="25" t="str">
        <f t="shared" si="59"/>
        <v>美味的坚果</v>
      </c>
      <c r="AZ153" s="25">
        <f t="shared" si="54"/>
        <v>30040</v>
      </c>
      <c r="BA153" s="25">
        <f t="shared" si="60"/>
        <v>35</v>
      </c>
    </row>
    <row r="154" spans="1:53" ht="14.25" x14ac:dyDescent="0.2">
      <c r="A154">
        <f t="shared" si="55"/>
        <v>10152</v>
      </c>
      <c r="B154" s="16">
        <v>152</v>
      </c>
      <c r="C154" s="16"/>
      <c r="D154" s="16" t="s">
        <v>422</v>
      </c>
      <c r="E154" s="16">
        <f t="shared" si="42"/>
        <v>4</v>
      </c>
      <c r="F154" s="39" t="str">
        <f t="shared" si="40"/>
        <v>b</v>
      </c>
      <c r="G154" s="42">
        <f t="shared" si="56"/>
        <v>3</v>
      </c>
      <c r="H154" s="19" t="s">
        <v>26</v>
      </c>
      <c r="I154" s="3" t="s">
        <v>31</v>
      </c>
      <c r="J154" s="3" t="s">
        <v>995</v>
      </c>
      <c r="K154" s="3" t="str">
        <f t="shared" si="43"/>
        <v>风</v>
      </c>
      <c r="L154" s="3">
        <f t="shared" si="41"/>
        <v>5</v>
      </c>
      <c r="M154" s="3">
        <f t="shared" si="44"/>
        <v>1</v>
      </c>
      <c r="N154" s="16">
        <v>6</v>
      </c>
      <c r="O154" s="16">
        <v>8</v>
      </c>
      <c r="P154" s="16">
        <v>78</v>
      </c>
      <c r="Q154" s="28">
        <v>0</v>
      </c>
      <c r="R154" s="28">
        <v>0</v>
      </c>
      <c r="S154" s="28">
        <v>0</v>
      </c>
      <c r="T154" s="28">
        <v>0</v>
      </c>
      <c r="U154" s="28">
        <v>0</v>
      </c>
      <c r="V154" s="16">
        <v>19</v>
      </c>
      <c r="W154" s="28">
        <v>0</v>
      </c>
      <c r="X154" s="29">
        <v>0</v>
      </c>
      <c r="Y154" s="29">
        <v>0</v>
      </c>
      <c r="Z154" s="29">
        <v>0</v>
      </c>
      <c r="AA154" s="20">
        <v>0.11866666666666667</v>
      </c>
      <c r="AB154" s="28">
        <v>0</v>
      </c>
      <c r="AC154" s="28">
        <v>0</v>
      </c>
      <c r="AD154" s="28">
        <v>0</v>
      </c>
      <c r="AE154" s="28">
        <v>0</v>
      </c>
      <c r="AF154" s="28">
        <v>0</v>
      </c>
      <c r="AG154" s="28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2">
        <f t="shared" si="45"/>
        <v>88.4</v>
      </c>
      <c r="AN154">
        <f t="shared" si="46"/>
        <v>3825</v>
      </c>
      <c r="AO154" t="str">
        <f t="shared" si="47"/>
        <v>,美味的坚果,蓝水晶,坚硬的石头</v>
      </c>
      <c r="AP154" s="25" t="str">
        <f>IF(F154="c",getSring(AO154,4),VLOOKUP(K154&amp;F154,test4,2,FALSE))</f>
        <v>风之精华</v>
      </c>
      <c r="AQ154" s="25">
        <f t="shared" si="48"/>
        <v>30003</v>
      </c>
      <c r="AR154" s="25">
        <f t="shared" si="49"/>
        <v>18</v>
      </c>
      <c r="AS154" s="25" t="str">
        <f t="shared" si="57"/>
        <v>美味的坚果</v>
      </c>
      <c r="AT154" s="25">
        <f t="shared" si="50"/>
        <v>30040</v>
      </c>
      <c r="AU154" s="25">
        <f t="shared" si="51"/>
        <v>37</v>
      </c>
      <c r="AV154" s="25" t="str">
        <f t="shared" si="58"/>
        <v>蓝水晶</v>
      </c>
      <c r="AW154" s="25">
        <f t="shared" si="52"/>
        <v>30028</v>
      </c>
      <c r="AX154" s="25">
        <f t="shared" si="53"/>
        <v>37</v>
      </c>
      <c r="AY154" s="25" t="str">
        <f t="shared" si="59"/>
        <v>坚硬的石头</v>
      </c>
      <c r="AZ154" s="25">
        <f t="shared" si="54"/>
        <v>30032</v>
      </c>
      <c r="BA154" s="25">
        <f t="shared" si="60"/>
        <v>37</v>
      </c>
    </row>
    <row r="155" spans="1:53" ht="14.25" x14ac:dyDescent="0.2">
      <c r="A155">
        <f t="shared" si="55"/>
        <v>10153</v>
      </c>
      <c r="B155" s="16">
        <v>153</v>
      </c>
      <c r="C155" s="16"/>
      <c r="D155" s="16" t="s">
        <v>423</v>
      </c>
      <c r="E155" s="16">
        <f t="shared" si="42"/>
        <v>1</v>
      </c>
      <c r="F155" s="39" t="str">
        <f t="shared" si="40"/>
        <v>c</v>
      </c>
      <c r="G155" s="42">
        <f t="shared" si="56"/>
        <v>4</v>
      </c>
      <c r="H155" s="19" t="s">
        <v>26</v>
      </c>
      <c r="I155" s="3" t="s">
        <v>31</v>
      </c>
      <c r="J155" s="3" t="s">
        <v>995</v>
      </c>
      <c r="K155" s="3" t="str">
        <f t="shared" si="43"/>
        <v>--</v>
      </c>
      <c r="L155" s="3">
        <f t="shared" si="41"/>
        <v>5</v>
      </c>
      <c r="M155" s="3">
        <f t="shared" si="44"/>
        <v>1</v>
      </c>
      <c r="N155" s="16">
        <v>6</v>
      </c>
      <c r="O155" s="16">
        <v>1</v>
      </c>
      <c r="P155" s="16">
        <v>11</v>
      </c>
      <c r="Q155" s="28">
        <v>0</v>
      </c>
      <c r="R155" s="28">
        <v>0</v>
      </c>
      <c r="S155" s="28">
        <v>0</v>
      </c>
      <c r="T155" s="28">
        <v>0</v>
      </c>
      <c r="U155" s="28">
        <v>0</v>
      </c>
      <c r="V155" s="28">
        <v>0</v>
      </c>
      <c r="W155" s="16">
        <v>0</v>
      </c>
      <c r="X155" s="29">
        <v>0</v>
      </c>
      <c r="Y155" s="29">
        <v>0</v>
      </c>
      <c r="Z155" s="29">
        <v>0</v>
      </c>
      <c r="AA155" s="29">
        <v>0</v>
      </c>
      <c r="AB155" s="28">
        <v>0</v>
      </c>
      <c r="AC155" s="28">
        <v>0</v>
      </c>
      <c r="AD155" s="28">
        <v>0</v>
      </c>
      <c r="AE155" s="28">
        <v>0</v>
      </c>
      <c r="AF155" s="28">
        <v>0</v>
      </c>
      <c r="AG155" s="28">
        <v>0</v>
      </c>
      <c r="AH155" s="29">
        <v>0</v>
      </c>
      <c r="AI155" s="29">
        <v>0</v>
      </c>
      <c r="AJ155" s="29">
        <v>0</v>
      </c>
      <c r="AK155" s="29">
        <v>0</v>
      </c>
      <c r="AL155" s="29">
        <v>0</v>
      </c>
      <c r="AM155" s="22">
        <f t="shared" si="45"/>
        <v>7.333333333333333</v>
      </c>
      <c r="AN155">
        <f t="shared" si="46"/>
        <v>315</v>
      </c>
      <c r="AO155" t="str">
        <f t="shared" si="47"/>
        <v>,多汁的坚果,蘑菇,石头,红水晶</v>
      </c>
      <c r="AP155" s="25" t="str">
        <f>IF(F155="c",getSring(AO155,4),VLOOKUP(K155&amp;F155,test4,2,FALSE))</f>
        <v>红水晶</v>
      </c>
      <c r="AQ155" s="25">
        <f t="shared" si="48"/>
        <v>30027</v>
      </c>
      <c r="AR155" s="25">
        <f t="shared" si="49"/>
        <v>24</v>
      </c>
      <c r="AS155" s="25" t="str">
        <f t="shared" si="57"/>
        <v>多汁的坚果</v>
      </c>
      <c r="AT155" s="25">
        <f t="shared" si="50"/>
        <v>30039</v>
      </c>
      <c r="AU155" s="25">
        <f t="shared" si="51"/>
        <v>6</v>
      </c>
      <c r="AV155" s="25" t="str">
        <f t="shared" si="58"/>
        <v>蘑菇</v>
      </c>
      <c r="AW155" s="25">
        <f t="shared" si="52"/>
        <v>30019</v>
      </c>
      <c r="AX155" s="25">
        <f t="shared" si="53"/>
        <v>6</v>
      </c>
      <c r="AY155" s="25" t="str">
        <f t="shared" si="59"/>
        <v>石头</v>
      </c>
      <c r="AZ155" s="25">
        <f t="shared" si="54"/>
        <v>30031</v>
      </c>
      <c r="BA155" s="25">
        <f t="shared" si="60"/>
        <v>6</v>
      </c>
    </row>
    <row r="156" spans="1:53" ht="14.25" x14ac:dyDescent="0.2">
      <c r="A156">
        <f t="shared" si="55"/>
        <v>10154</v>
      </c>
      <c r="B156" s="16">
        <v>154</v>
      </c>
      <c r="C156" s="16"/>
      <c r="D156" s="16" t="s">
        <v>424</v>
      </c>
      <c r="E156" s="16">
        <f t="shared" si="42"/>
        <v>1</v>
      </c>
      <c r="F156" s="39" t="str">
        <f t="shared" si="40"/>
        <v>c</v>
      </c>
      <c r="G156" s="42">
        <f t="shared" si="56"/>
        <v>4</v>
      </c>
      <c r="H156" s="19" t="s">
        <v>26</v>
      </c>
      <c r="I156" s="3" t="s">
        <v>31</v>
      </c>
      <c r="J156" s="3" t="s">
        <v>995</v>
      </c>
      <c r="K156" s="3" t="str">
        <f t="shared" si="43"/>
        <v>--</v>
      </c>
      <c r="L156" s="3">
        <f t="shared" si="41"/>
        <v>5</v>
      </c>
      <c r="M156" s="3">
        <f t="shared" si="44"/>
        <v>1</v>
      </c>
      <c r="N156" s="16">
        <v>6</v>
      </c>
      <c r="O156" s="16">
        <v>2</v>
      </c>
      <c r="P156" s="16">
        <v>22</v>
      </c>
      <c r="Q156" s="28">
        <v>0</v>
      </c>
      <c r="R156" s="28">
        <v>0</v>
      </c>
      <c r="S156" s="28">
        <v>0</v>
      </c>
      <c r="T156" s="28">
        <v>0</v>
      </c>
      <c r="U156" s="28">
        <v>0</v>
      </c>
      <c r="V156" s="28">
        <v>0</v>
      </c>
      <c r="W156" s="28">
        <v>0</v>
      </c>
      <c r="X156" s="29">
        <v>0</v>
      </c>
      <c r="Y156" s="29">
        <v>0</v>
      </c>
      <c r="Z156" s="29">
        <v>0</v>
      </c>
      <c r="AA156" s="20">
        <v>0</v>
      </c>
      <c r="AB156" s="28">
        <v>0</v>
      </c>
      <c r="AC156" s="28">
        <v>0</v>
      </c>
      <c r="AD156" s="28">
        <v>0</v>
      </c>
      <c r="AE156" s="28">
        <v>0</v>
      </c>
      <c r="AF156" s="28">
        <v>0</v>
      </c>
      <c r="AG156" s="28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2">
        <f t="shared" si="45"/>
        <v>14.666666666666666</v>
      </c>
      <c r="AN156">
        <f t="shared" si="46"/>
        <v>637</v>
      </c>
      <c r="AO156" t="str">
        <f t="shared" si="47"/>
        <v>,稻草,红水晶,多汁的坚果,狗牙</v>
      </c>
      <c r="AP156" s="25" t="str">
        <f>IF(F156="c",getSring(AO156,4),VLOOKUP(K156&amp;F156,test4,2,FALSE))</f>
        <v>狗牙</v>
      </c>
      <c r="AQ156" s="25">
        <f t="shared" si="48"/>
        <v>30035</v>
      </c>
      <c r="AR156" s="25">
        <f t="shared" si="49"/>
        <v>49</v>
      </c>
      <c r="AS156" s="25" t="str">
        <f t="shared" si="57"/>
        <v>稻草</v>
      </c>
      <c r="AT156" s="25">
        <f t="shared" si="50"/>
        <v>30023</v>
      </c>
      <c r="AU156" s="25">
        <f t="shared" si="51"/>
        <v>12</v>
      </c>
      <c r="AV156" s="25" t="str">
        <f t="shared" si="58"/>
        <v>红水晶</v>
      </c>
      <c r="AW156" s="25">
        <f t="shared" si="52"/>
        <v>30027</v>
      </c>
      <c r="AX156" s="25">
        <f t="shared" si="53"/>
        <v>12</v>
      </c>
      <c r="AY156" s="25" t="str">
        <f t="shared" si="59"/>
        <v>多汁的坚果</v>
      </c>
      <c r="AZ156" s="25">
        <f t="shared" si="54"/>
        <v>30039</v>
      </c>
      <c r="BA156" s="25">
        <f t="shared" si="60"/>
        <v>12</v>
      </c>
    </row>
    <row r="157" spans="1:53" ht="14.25" x14ac:dyDescent="0.2">
      <c r="A157">
        <f t="shared" si="55"/>
        <v>10155</v>
      </c>
      <c r="B157" s="16">
        <v>155</v>
      </c>
      <c r="C157" s="16"/>
      <c r="D157" s="16" t="s">
        <v>425</v>
      </c>
      <c r="E157" s="16">
        <f t="shared" si="42"/>
        <v>2</v>
      </c>
      <c r="F157" s="39" t="str">
        <f t="shared" si="40"/>
        <v>c</v>
      </c>
      <c r="G157" s="42">
        <f t="shared" si="56"/>
        <v>4</v>
      </c>
      <c r="H157" s="19" t="s">
        <v>26</v>
      </c>
      <c r="I157" s="3" t="s">
        <v>31</v>
      </c>
      <c r="J157" s="3" t="s">
        <v>995</v>
      </c>
      <c r="K157" s="3" t="str">
        <f t="shared" si="43"/>
        <v>--</v>
      </c>
      <c r="L157" s="3">
        <f t="shared" si="41"/>
        <v>5</v>
      </c>
      <c r="M157" s="3">
        <f t="shared" si="44"/>
        <v>1</v>
      </c>
      <c r="N157" s="16">
        <v>6</v>
      </c>
      <c r="O157" s="16">
        <v>3</v>
      </c>
      <c r="P157" s="16">
        <v>34</v>
      </c>
      <c r="Q157" s="28">
        <v>0</v>
      </c>
      <c r="R157" s="28">
        <v>0</v>
      </c>
      <c r="S157" s="28">
        <v>0</v>
      </c>
      <c r="T157" s="28">
        <v>0</v>
      </c>
      <c r="U157" s="28">
        <v>0</v>
      </c>
      <c r="V157" s="28">
        <v>0</v>
      </c>
      <c r="W157" s="28">
        <v>0</v>
      </c>
      <c r="X157" s="29">
        <v>0</v>
      </c>
      <c r="Y157" s="29">
        <v>0</v>
      </c>
      <c r="Z157" s="29">
        <v>0</v>
      </c>
      <c r="AA157" s="20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28">
        <v>0</v>
      </c>
      <c r="AH157" s="29">
        <v>0</v>
      </c>
      <c r="AI157" s="29">
        <v>0</v>
      </c>
      <c r="AJ157" s="29">
        <v>0</v>
      </c>
      <c r="AK157" s="29">
        <v>0</v>
      </c>
      <c r="AL157" s="29">
        <v>0</v>
      </c>
      <c r="AM157" s="22">
        <f t="shared" si="45"/>
        <v>22.666666666666668</v>
      </c>
      <c r="AN157">
        <f t="shared" si="46"/>
        <v>997</v>
      </c>
      <c r="AO157" t="str">
        <f t="shared" si="47"/>
        <v>,红水晶,稻草,石头,蘑菇</v>
      </c>
      <c r="AP157" s="25" t="str">
        <f>IF(F157="c",getSring(AO157,4),VLOOKUP(K157&amp;F157,test4,2,FALSE))</f>
        <v>蘑菇</v>
      </c>
      <c r="AQ157" s="25">
        <f t="shared" si="48"/>
        <v>30019</v>
      </c>
      <c r="AR157" s="25">
        <f t="shared" si="49"/>
        <v>76</v>
      </c>
      <c r="AS157" s="25" t="str">
        <f t="shared" si="57"/>
        <v>红水晶</v>
      </c>
      <c r="AT157" s="25">
        <f t="shared" si="50"/>
        <v>30027</v>
      </c>
      <c r="AU157" s="25">
        <f t="shared" si="51"/>
        <v>19</v>
      </c>
      <c r="AV157" s="25" t="str">
        <f t="shared" si="58"/>
        <v>稻草</v>
      </c>
      <c r="AW157" s="25">
        <f t="shared" si="52"/>
        <v>30023</v>
      </c>
      <c r="AX157" s="25">
        <f t="shared" si="53"/>
        <v>19</v>
      </c>
      <c r="AY157" s="25" t="str">
        <f t="shared" si="59"/>
        <v>石头</v>
      </c>
      <c r="AZ157" s="25">
        <f t="shared" si="54"/>
        <v>30031</v>
      </c>
      <c r="BA157" s="25">
        <f t="shared" si="60"/>
        <v>19</v>
      </c>
    </row>
    <row r="158" spans="1:53" ht="14.25" x14ac:dyDescent="0.2">
      <c r="A158">
        <f t="shared" si="55"/>
        <v>10156</v>
      </c>
      <c r="B158" s="16">
        <v>156</v>
      </c>
      <c r="C158" s="16"/>
      <c r="D158" s="16" t="s">
        <v>426</v>
      </c>
      <c r="E158" s="16">
        <f t="shared" si="42"/>
        <v>2</v>
      </c>
      <c r="F158" s="39" t="str">
        <f t="shared" si="40"/>
        <v>c</v>
      </c>
      <c r="G158" s="42">
        <f t="shared" si="56"/>
        <v>4</v>
      </c>
      <c r="H158" s="19" t="s">
        <v>26</v>
      </c>
      <c r="I158" s="3" t="s">
        <v>31</v>
      </c>
      <c r="J158" s="3" t="s">
        <v>995</v>
      </c>
      <c r="K158" s="3" t="str">
        <f t="shared" si="43"/>
        <v>--</v>
      </c>
      <c r="L158" s="3">
        <f t="shared" si="41"/>
        <v>5</v>
      </c>
      <c r="M158" s="3">
        <f t="shared" si="44"/>
        <v>1</v>
      </c>
      <c r="N158" s="16">
        <v>6</v>
      </c>
      <c r="O158" s="16">
        <v>4</v>
      </c>
      <c r="P158" s="16">
        <v>45</v>
      </c>
      <c r="Q158" s="28">
        <v>0</v>
      </c>
      <c r="R158" s="28">
        <v>0</v>
      </c>
      <c r="S158" s="28">
        <v>0</v>
      </c>
      <c r="T158" s="28">
        <v>0</v>
      </c>
      <c r="U158" s="28">
        <v>0</v>
      </c>
      <c r="V158" s="28">
        <v>0</v>
      </c>
      <c r="W158" s="28">
        <v>0</v>
      </c>
      <c r="X158" s="29">
        <v>0</v>
      </c>
      <c r="Y158" s="29">
        <v>0</v>
      </c>
      <c r="Z158" s="29">
        <v>0</v>
      </c>
      <c r="AA158" s="20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28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2">
        <f t="shared" si="45"/>
        <v>30</v>
      </c>
      <c r="AN158">
        <f t="shared" si="46"/>
        <v>1312</v>
      </c>
      <c r="AO158" t="str">
        <f t="shared" si="47"/>
        <v>,多汁的坚果,红水晶,狗牙,稻草</v>
      </c>
      <c r="AP158" s="25" t="str">
        <f>IF(F158="c",getSring(AO158,4),VLOOKUP(K158&amp;F158,test4,2,FALSE))</f>
        <v>稻草</v>
      </c>
      <c r="AQ158" s="25">
        <f t="shared" si="48"/>
        <v>30023</v>
      </c>
      <c r="AR158" s="25">
        <f t="shared" si="49"/>
        <v>100</v>
      </c>
      <c r="AS158" s="25" t="str">
        <f t="shared" si="57"/>
        <v>多汁的坚果</v>
      </c>
      <c r="AT158" s="25">
        <f t="shared" si="50"/>
        <v>30039</v>
      </c>
      <c r="AU158" s="25">
        <f t="shared" si="51"/>
        <v>25</v>
      </c>
      <c r="AV158" s="25" t="str">
        <f t="shared" si="58"/>
        <v>红水晶</v>
      </c>
      <c r="AW158" s="25">
        <f t="shared" si="52"/>
        <v>30027</v>
      </c>
      <c r="AX158" s="25">
        <f t="shared" si="53"/>
        <v>25</v>
      </c>
      <c r="AY158" s="25" t="str">
        <f t="shared" si="59"/>
        <v>狗牙</v>
      </c>
      <c r="AZ158" s="25">
        <f t="shared" si="54"/>
        <v>30035</v>
      </c>
      <c r="BA158" s="25">
        <f t="shared" si="60"/>
        <v>25</v>
      </c>
    </row>
    <row r="159" spans="1:53" ht="14.25" x14ac:dyDescent="0.2">
      <c r="A159">
        <f t="shared" si="55"/>
        <v>10157</v>
      </c>
      <c r="B159" s="16">
        <v>157</v>
      </c>
      <c r="C159" s="16"/>
      <c r="D159" s="16" t="s">
        <v>427</v>
      </c>
      <c r="E159" s="16">
        <f t="shared" si="42"/>
        <v>3</v>
      </c>
      <c r="F159" s="39" t="str">
        <f t="shared" si="40"/>
        <v>c</v>
      </c>
      <c r="G159" s="42">
        <f t="shared" si="56"/>
        <v>4</v>
      </c>
      <c r="H159" s="19" t="s">
        <v>26</v>
      </c>
      <c r="I159" s="3" t="s">
        <v>31</v>
      </c>
      <c r="J159" s="3" t="s">
        <v>995</v>
      </c>
      <c r="K159" s="3" t="str">
        <f t="shared" si="43"/>
        <v>--</v>
      </c>
      <c r="L159" s="3">
        <f t="shared" si="41"/>
        <v>5</v>
      </c>
      <c r="M159" s="3">
        <f t="shared" si="44"/>
        <v>1</v>
      </c>
      <c r="N159" s="16">
        <v>6</v>
      </c>
      <c r="O159" s="16">
        <v>5</v>
      </c>
      <c r="P159" s="16">
        <v>56</v>
      </c>
      <c r="Q159" s="28">
        <v>0</v>
      </c>
      <c r="R159" s="28">
        <v>0</v>
      </c>
      <c r="S159" s="28">
        <v>0</v>
      </c>
      <c r="T159" s="28">
        <v>0</v>
      </c>
      <c r="U159" s="28">
        <v>0</v>
      </c>
      <c r="V159" s="16">
        <v>0</v>
      </c>
      <c r="W159" s="28">
        <v>0</v>
      </c>
      <c r="X159" s="29">
        <v>0</v>
      </c>
      <c r="Y159" s="29">
        <v>0</v>
      </c>
      <c r="Z159" s="29">
        <v>0</v>
      </c>
      <c r="AA159" s="29">
        <v>0</v>
      </c>
      <c r="AB159" s="28">
        <v>0</v>
      </c>
      <c r="AC159" s="28">
        <v>0</v>
      </c>
      <c r="AD159" s="28">
        <v>0</v>
      </c>
      <c r="AE159" s="28">
        <v>0</v>
      </c>
      <c r="AF159" s="28">
        <v>0</v>
      </c>
      <c r="AG159" s="28">
        <v>0</v>
      </c>
      <c r="AH159" s="29">
        <v>0</v>
      </c>
      <c r="AI159" s="29">
        <v>0</v>
      </c>
      <c r="AJ159" s="29">
        <v>0</v>
      </c>
      <c r="AK159" s="29">
        <v>0</v>
      </c>
      <c r="AL159" s="29">
        <v>0</v>
      </c>
      <c r="AM159" s="22">
        <f t="shared" si="45"/>
        <v>37.333333333333336</v>
      </c>
      <c r="AN159">
        <f t="shared" si="46"/>
        <v>1627</v>
      </c>
      <c r="AO159" t="str">
        <f t="shared" si="47"/>
        <v>,石头,红水晶,稻草,蘑菇</v>
      </c>
      <c r="AP159" s="25" t="str">
        <f>IF(F159="c",getSring(AO159,4),VLOOKUP(K159&amp;F159,test4,2,FALSE))</f>
        <v>蘑菇</v>
      </c>
      <c r="AQ159" s="25">
        <f t="shared" si="48"/>
        <v>30019</v>
      </c>
      <c r="AR159" s="25">
        <f t="shared" si="49"/>
        <v>124</v>
      </c>
      <c r="AS159" s="25" t="str">
        <f t="shared" si="57"/>
        <v>石头</v>
      </c>
      <c r="AT159" s="25">
        <f t="shared" si="50"/>
        <v>30031</v>
      </c>
      <c r="AU159" s="25">
        <f t="shared" si="51"/>
        <v>31</v>
      </c>
      <c r="AV159" s="25" t="str">
        <f t="shared" si="58"/>
        <v>红水晶</v>
      </c>
      <c r="AW159" s="25">
        <f t="shared" si="52"/>
        <v>30027</v>
      </c>
      <c r="AX159" s="25">
        <f t="shared" si="53"/>
        <v>31</v>
      </c>
      <c r="AY159" s="25" t="str">
        <f t="shared" si="59"/>
        <v>稻草</v>
      </c>
      <c r="AZ159" s="25">
        <f t="shared" si="54"/>
        <v>30023</v>
      </c>
      <c r="BA159" s="25">
        <f t="shared" si="60"/>
        <v>31</v>
      </c>
    </row>
    <row r="160" spans="1:53" ht="14.25" x14ac:dyDescent="0.2">
      <c r="A160">
        <f t="shared" si="55"/>
        <v>10158</v>
      </c>
      <c r="B160" s="16">
        <v>158</v>
      </c>
      <c r="C160" s="16"/>
      <c r="D160" s="16" t="s">
        <v>428</v>
      </c>
      <c r="E160" s="16">
        <f t="shared" si="42"/>
        <v>3</v>
      </c>
      <c r="F160" s="39" t="str">
        <f t="shared" si="40"/>
        <v>c</v>
      </c>
      <c r="G160" s="42">
        <f t="shared" si="56"/>
        <v>4</v>
      </c>
      <c r="H160" s="19" t="s">
        <v>26</v>
      </c>
      <c r="I160" s="3" t="s">
        <v>31</v>
      </c>
      <c r="J160" s="3" t="s">
        <v>995</v>
      </c>
      <c r="K160" s="3" t="str">
        <f t="shared" si="43"/>
        <v>--</v>
      </c>
      <c r="L160" s="3">
        <f t="shared" si="41"/>
        <v>5</v>
      </c>
      <c r="M160" s="3">
        <f t="shared" si="44"/>
        <v>1</v>
      </c>
      <c r="N160" s="16">
        <v>6</v>
      </c>
      <c r="O160" s="16">
        <v>6</v>
      </c>
      <c r="P160" s="16">
        <v>67</v>
      </c>
      <c r="Q160" s="28">
        <v>0</v>
      </c>
      <c r="R160" s="28">
        <v>0</v>
      </c>
      <c r="S160" s="28">
        <v>0</v>
      </c>
      <c r="T160" s="28">
        <v>0</v>
      </c>
      <c r="U160" s="28">
        <v>0</v>
      </c>
      <c r="V160" s="28">
        <v>0</v>
      </c>
      <c r="W160" s="28">
        <v>0</v>
      </c>
      <c r="X160" s="29">
        <v>0</v>
      </c>
      <c r="Y160" s="29">
        <v>0</v>
      </c>
      <c r="Z160" s="29">
        <v>0</v>
      </c>
      <c r="AA160" s="29">
        <v>0</v>
      </c>
      <c r="AB160" s="28">
        <v>0</v>
      </c>
      <c r="AC160" s="28">
        <v>0</v>
      </c>
      <c r="AD160" s="28">
        <v>0</v>
      </c>
      <c r="AE160" s="28">
        <v>0</v>
      </c>
      <c r="AF160" s="28">
        <v>0</v>
      </c>
      <c r="AG160" s="28">
        <v>0</v>
      </c>
      <c r="AH160" s="29">
        <v>0</v>
      </c>
      <c r="AI160" s="29">
        <v>0</v>
      </c>
      <c r="AJ160" s="20">
        <v>0</v>
      </c>
      <c r="AK160" s="29">
        <v>0</v>
      </c>
      <c r="AL160" s="29">
        <v>0</v>
      </c>
      <c r="AM160" s="22">
        <f t="shared" si="45"/>
        <v>44.666666666666664</v>
      </c>
      <c r="AN160">
        <f t="shared" si="46"/>
        <v>1950</v>
      </c>
      <c r="AO160" t="str">
        <f t="shared" si="47"/>
        <v>,多汁的坚果,稻草,狗牙,红水晶</v>
      </c>
      <c r="AP160" s="25" t="str">
        <f>IF(F160="c",getSring(AO160,4),VLOOKUP(K160&amp;F160,test4,2,FALSE))</f>
        <v>红水晶</v>
      </c>
      <c r="AQ160" s="25">
        <f t="shared" si="48"/>
        <v>30027</v>
      </c>
      <c r="AR160" s="25">
        <f t="shared" si="49"/>
        <v>149</v>
      </c>
      <c r="AS160" s="25" t="str">
        <f t="shared" si="57"/>
        <v>多汁的坚果</v>
      </c>
      <c r="AT160" s="25">
        <f t="shared" si="50"/>
        <v>30039</v>
      </c>
      <c r="AU160" s="25">
        <f t="shared" si="51"/>
        <v>37</v>
      </c>
      <c r="AV160" s="25" t="str">
        <f t="shared" si="58"/>
        <v>稻草</v>
      </c>
      <c r="AW160" s="25">
        <f t="shared" si="52"/>
        <v>30023</v>
      </c>
      <c r="AX160" s="25">
        <f t="shared" si="53"/>
        <v>37</v>
      </c>
      <c r="AY160" s="25" t="str">
        <f t="shared" si="59"/>
        <v>狗牙</v>
      </c>
      <c r="AZ160" s="25">
        <f t="shared" si="54"/>
        <v>30035</v>
      </c>
      <c r="BA160" s="25">
        <f t="shared" si="60"/>
        <v>37</v>
      </c>
    </row>
    <row r="161" spans="1:53" ht="14.25" x14ac:dyDescent="0.2">
      <c r="A161">
        <f t="shared" si="55"/>
        <v>10159</v>
      </c>
      <c r="B161" s="16">
        <v>159</v>
      </c>
      <c r="C161" s="16"/>
      <c r="D161" s="16" t="s">
        <v>429</v>
      </c>
      <c r="E161" s="16">
        <f t="shared" si="42"/>
        <v>4</v>
      </c>
      <c r="F161" s="39" t="str">
        <f t="shared" si="40"/>
        <v>c</v>
      </c>
      <c r="G161" s="42">
        <f t="shared" si="56"/>
        <v>4</v>
      </c>
      <c r="H161" s="19" t="s">
        <v>26</v>
      </c>
      <c r="I161" s="3" t="s">
        <v>31</v>
      </c>
      <c r="J161" s="3" t="s">
        <v>995</v>
      </c>
      <c r="K161" s="3" t="str">
        <f t="shared" si="43"/>
        <v>--</v>
      </c>
      <c r="L161" s="3">
        <f t="shared" si="41"/>
        <v>5</v>
      </c>
      <c r="M161" s="3">
        <f t="shared" si="44"/>
        <v>1</v>
      </c>
      <c r="N161" s="16">
        <v>6</v>
      </c>
      <c r="O161" s="16">
        <v>7</v>
      </c>
      <c r="P161" s="16">
        <v>78</v>
      </c>
      <c r="Q161" s="28">
        <v>0</v>
      </c>
      <c r="R161" s="28">
        <v>0</v>
      </c>
      <c r="S161" s="28">
        <v>0</v>
      </c>
      <c r="T161" s="28">
        <v>0</v>
      </c>
      <c r="U161" s="28">
        <v>0</v>
      </c>
      <c r="V161" s="28">
        <v>0</v>
      </c>
      <c r="W161" s="28">
        <v>0</v>
      </c>
      <c r="X161" s="29">
        <v>0</v>
      </c>
      <c r="Y161" s="29">
        <v>0</v>
      </c>
      <c r="Z161" s="29">
        <v>0</v>
      </c>
      <c r="AA161" s="29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28">
        <v>0</v>
      </c>
      <c r="AH161" s="29">
        <v>0</v>
      </c>
      <c r="AI161" s="29">
        <v>0</v>
      </c>
      <c r="AJ161" s="29">
        <v>0</v>
      </c>
      <c r="AK161" s="29">
        <v>0</v>
      </c>
      <c r="AL161" s="20">
        <v>0</v>
      </c>
      <c r="AM161" s="22">
        <f t="shared" si="45"/>
        <v>52</v>
      </c>
      <c r="AN161">
        <f t="shared" si="46"/>
        <v>2265</v>
      </c>
      <c r="AO161" t="str">
        <f t="shared" si="47"/>
        <v>,石头,狗牙,红水晶,多汁的坚果</v>
      </c>
      <c r="AP161" s="25" t="str">
        <f>IF(F161="c",getSring(AO161,4),VLOOKUP(K161&amp;F161,test4,2,FALSE))</f>
        <v>多汁的坚果</v>
      </c>
      <c r="AQ161" s="25">
        <f t="shared" si="48"/>
        <v>30039</v>
      </c>
      <c r="AR161" s="25">
        <f t="shared" si="49"/>
        <v>173</v>
      </c>
      <c r="AS161" s="25" t="str">
        <f t="shared" si="57"/>
        <v>石头</v>
      </c>
      <c r="AT161" s="25">
        <f t="shared" si="50"/>
        <v>30031</v>
      </c>
      <c r="AU161" s="25">
        <f t="shared" si="51"/>
        <v>43</v>
      </c>
      <c r="AV161" s="25" t="str">
        <f t="shared" si="58"/>
        <v>狗牙</v>
      </c>
      <c r="AW161" s="25">
        <f t="shared" si="52"/>
        <v>30035</v>
      </c>
      <c r="AX161" s="25">
        <f t="shared" si="53"/>
        <v>43</v>
      </c>
      <c r="AY161" s="25" t="str">
        <f t="shared" si="59"/>
        <v>红水晶</v>
      </c>
      <c r="AZ161" s="25">
        <f t="shared" si="54"/>
        <v>30027</v>
      </c>
      <c r="BA161" s="25">
        <f t="shared" si="60"/>
        <v>43</v>
      </c>
    </row>
    <row r="162" spans="1:53" ht="14.25" x14ac:dyDescent="0.2">
      <c r="A162">
        <f t="shared" si="55"/>
        <v>10160</v>
      </c>
      <c r="B162" s="16">
        <v>160</v>
      </c>
      <c r="C162" s="16"/>
      <c r="D162" s="16" t="s">
        <v>430</v>
      </c>
      <c r="E162" s="16">
        <f t="shared" si="42"/>
        <v>4</v>
      </c>
      <c r="F162" s="39" t="str">
        <f t="shared" si="40"/>
        <v>c</v>
      </c>
      <c r="G162" s="42">
        <f t="shared" si="56"/>
        <v>4</v>
      </c>
      <c r="H162" s="19" t="s">
        <v>26</v>
      </c>
      <c r="I162" s="3" t="s">
        <v>31</v>
      </c>
      <c r="J162" s="3" t="s">
        <v>995</v>
      </c>
      <c r="K162" s="3" t="str">
        <f t="shared" si="43"/>
        <v>--</v>
      </c>
      <c r="L162" s="3">
        <f t="shared" si="41"/>
        <v>5</v>
      </c>
      <c r="M162" s="3">
        <f t="shared" si="44"/>
        <v>1</v>
      </c>
      <c r="N162" s="16">
        <v>6</v>
      </c>
      <c r="O162" s="16">
        <v>8</v>
      </c>
      <c r="P162" s="16">
        <v>89</v>
      </c>
      <c r="Q162" s="28">
        <v>0</v>
      </c>
      <c r="R162" s="28">
        <v>0</v>
      </c>
      <c r="S162" s="28">
        <v>0</v>
      </c>
      <c r="T162" s="28">
        <v>0</v>
      </c>
      <c r="U162" s="28">
        <v>0</v>
      </c>
      <c r="V162" s="28">
        <v>0</v>
      </c>
      <c r="W162" s="28">
        <v>0</v>
      </c>
      <c r="X162" s="29">
        <v>0</v>
      </c>
      <c r="Y162" s="29">
        <v>0</v>
      </c>
      <c r="Z162" s="29">
        <v>0</v>
      </c>
      <c r="AA162" s="20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28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2">
        <f t="shared" si="45"/>
        <v>59.333333333333336</v>
      </c>
      <c r="AN162">
        <f t="shared" si="46"/>
        <v>2587</v>
      </c>
      <c r="AO162" t="str">
        <f t="shared" si="47"/>
        <v>,稻草,狗牙,红水晶,石头</v>
      </c>
      <c r="AP162" s="25" t="str">
        <f>IF(F162="c",getSring(AO162,4),VLOOKUP(K162&amp;F162,test4,2,FALSE))</f>
        <v>石头</v>
      </c>
      <c r="AQ162" s="25">
        <f t="shared" si="48"/>
        <v>30031</v>
      </c>
      <c r="AR162" s="25">
        <f t="shared" si="49"/>
        <v>198</v>
      </c>
      <c r="AS162" s="25" t="str">
        <f t="shared" si="57"/>
        <v>稻草</v>
      </c>
      <c r="AT162" s="25">
        <f t="shared" si="50"/>
        <v>30023</v>
      </c>
      <c r="AU162" s="25">
        <f t="shared" si="51"/>
        <v>49</v>
      </c>
      <c r="AV162" s="25" t="str">
        <f t="shared" si="58"/>
        <v>狗牙</v>
      </c>
      <c r="AW162" s="25">
        <f t="shared" si="52"/>
        <v>30035</v>
      </c>
      <c r="AX162" s="25">
        <f t="shared" si="53"/>
        <v>49</v>
      </c>
      <c r="AY162" s="25" t="str">
        <f t="shared" si="59"/>
        <v>红水晶</v>
      </c>
      <c r="AZ162" s="25">
        <f t="shared" si="54"/>
        <v>30027</v>
      </c>
      <c r="BA162" s="25">
        <f t="shared" si="60"/>
        <v>49</v>
      </c>
    </row>
    <row r="163" spans="1:53" ht="14.25" x14ac:dyDescent="0.2">
      <c r="A163">
        <f t="shared" si="55"/>
        <v>10161</v>
      </c>
      <c r="B163" s="16">
        <v>161</v>
      </c>
      <c r="C163" s="16"/>
      <c r="D163" s="16" t="s">
        <v>431</v>
      </c>
      <c r="E163" s="16">
        <f t="shared" si="42"/>
        <v>1</v>
      </c>
      <c r="F163" s="39" t="str">
        <f t="shared" si="40"/>
        <v>s</v>
      </c>
      <c r="G163" s="42">
        <f t="shared" si="56"/>
        <v>3</v>
      </c>
      <c r="H163" s="19" t="s">
        <v>26</v>
      </c>
      <c r="I163" s="3" t="s">
        <v>32</v>
      </c>
      <c r="J163" s="3" t="s">
        <v>995</v>
      </c>
      <c r="K163" s="3" t="str">
        <f t="shared" si="43"/>
        <v>暗</v>
      </c>
      <c r="L163" s="3">
        <f t="shared" si="41"/>
        <v>6</v>
      </c>
      <c r="M163" s="3">
        <f t="shared" si="44"/>
        <v>5</v>
      </c>
      <c r="N163" s="16">
        <v>9</v>
      </c>
      <c r="O163" s="16">
        <v>1</v>
      </c>
      <c r="P163" s="16">
        <v>15</v>
      </c>
      <c r="Q163" s="28">
        <v>0</v>
      </c>
      <c r="R163" s="28">
        <v>0</v>
      </c>
      <c r="S163" s="28">
        <v>0</v>
      </c>
      <c r="T163" s="28">
        <v>0</v>
      </c>
      <c r="U163" s="16">
        <v>6</v>
      </c>
      <c r="V163" s="16">
        <v>7</v>
      </c>
      <c r="W163" s="28">
        <v>0</v>
      </c>
      <c r="X163" s="29">
        <v>0</v>
      </c>
      <c r="Y163" s="20">
        <v>1.7500000000000002E-2</v>
      </c>
      <c r="Z163" s="29">
        <v>0</v>
      </c>
      <c r="AA163" s="29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28">
        <v>0</v>
      </c>
      <c r="AH163" s="29">
        <v>0</v>
      </c>
      <c r="AI163" s="29">
        <v>0</v>
      </c>
      <c r="AJ163" s="29">
        <v>0</v>
      </c>
      <c r="AK163" s="29">
        <v>0</v>
      </c>
      <c r="AL163" s="29">
        <v>0</v>
      </c>
      <c r="AM163" s="22">
        <f t="shared" si="45"/>
        <v>22.166666666666668</v>
      </c>
      <c r="AN163">
        <f t="shared" si="46"/>
        <v>960</v>
      </c>
      <c r="AO163" t="str">
        <f t="shared" si="47"/>
        <v>,夏娃的坚果,五彩的蘑菇,剧毒牙</v>
      </c>
      <c r="AP163" s="25" t="str">
        <f>IF(F163="c",getSring(AO163,4),VLOOKUP(K163&amp;F163,test4,2,FALSE))</f>
        <v>顶级暗之精华</v>
      </c>
      <c r="AQ163" s="25">
        <f t="shared" si="48"/>
        <v>30013</v>
      </c>
      <c r="AR163" s="25">
        <f t="shared" si="49"/>
        <v>5</v>
      </c>
      <c r="AS163" s="25" t="str">
        <f t="shared" si="57"/>
        <v>夏娃的坚果</v>
      </c>
      <c r="AT163" s="25">
        <f t="shared" si="50"/>
        <v>30042</v>
      </c>
      <c r="AU163" s="25">
        <f t="shared" si="51"/>
        <v>2</v>
      </c>
      <c r="AV163" s="25" t="str">
        <f t="shared" si="58"/>
        <v>五彩的蘑菇</v>
      </c>
      <c r="AW163" s="25">
        <f t="shared" si="52"/>
        <v>30022</v>
      </c>
      <c r="AX163" s="25">
        <f t="shared" si="53"/>
        <v>2</v>
      </c>
      <c r="AY163" s="25" t="str">
        <f t="shared" si="59"/>
        <v>剧毒牙</v>
      </c>
      <c r="AZ163" s="25">
        <f t="shared" si="54"/>
        <v>30038</v>
      </c>
      <c r="BA163" s="25">
        <f t="shared" si="60"/>
        <v>2</v>
      </c>
    </row>
    <row r="164" spans="1:53" ht="14.25" x14ac:dyDescent="0.2">
      <c r="A164">
        <f t="shared" si="55"/>
        <v>10162</v>
      </c>
      <c r="B164" s="16">
        <v>162</v>
      </c>
      <c r="C164" s="16"/>
      <c r="D164" s="16" t="s">
        <v>432</v>
      </c>
      <c r="E164" s="16">
        <f t="shared" si="42"/>
        <v>1</v>
      </c>
      <c r="F164" s="39" t="str">
        <f t="shared" ref="F164:F227" si="61">F132</f>
        <v>s</v>
      </c>
      <c r="G164" s="42">
        <f t="shared" si="56"/>
        <v>3</v>
      </c>
      <c r="H164" s="19" t="s">
        <v>26</v>
      </c>
      <c r="I164" s="3" t="s">
        <v>32</v>
      </c>
      <c r="J164" s="3" t="s">
        <v>995</v>
      </c>
      <c r="K164" s="3" t="str">
        <f t="shared" si="43"/>
        <v>暗</v>
      </c>
      <c r="L164" s="3">
        <f t="shared" ref="L164:L227" si="62">L132+1</f>
        <v>6</v>
      </c>
      <c r="M164" s="3">
        <f t="shared" si="44"/>
        <v>5</v>
      </c>
      <c r="N164" s="16">
        <v>9</v>
      </c>
      <c r="O164" s="16">
        <v>2</v>
      </c>
      <c r="P164" s="16">
        <v>30</v>
      </c>
      <c r="Q164" s="28">
        <v>0</v>
      </c>
      <c r="R164" s="28">
        <v>0</v>
      </c>
      <c r="S164" s="28">
        <v>0</v>
      </c>
      <c r="T164" s="28">
        <v>0</v>
      </c>
      <c r="U164" s="28">
        <v>0</v>
      </c>
      <c r="V164" s="16">
        <v>13</v>
      </c>
      <c r="W164" s="28">
        <v>0</v>
      </c>
      <c r="X164" s="29">
        <v>0</v>
      </c>
      <c r="Y164" s="29">
        <v>0</v>
      </c>
      <c r="Z164" s="29">
        <v>0</v>
      </c>
      <c r="AA164" s="29">
        <v>0</v>
      </c>
      <c r="AB164" s="28">
        <v>0</v>
      </c>
      <c r="AC164" s="16">
        <v>6</v>
      </c>
      <c r="AD164" s="28">
        <v>0</v>
      </c>
      <c r="AE164" s="28">
        <v>0</v>
      </c>
      <c r="AF164" s="28">
        <v>0</v>
      </c>
      <c r="AG164" s="28">
        <v>0</v>
      </c>
      <c r="AH164" s="29">
        <v>0</v>
      </c>
      <c r="AI164" s="29">
        <v>0</v>
      </c>
      <c r="AJ164" s="20">
        <v>6.4000000000000001E-2</v>
      </c>
      <c r="AK164" s="29">
        <v>0</v>
      </c>
      <c r="AL164" s="29">
        <v>0</v>
      </c>
      <c r="AM164" s="22">
        <f t="shared" si="45"/>
        <v>43.231372549019611</v>
      </c>
      <c r="AN164">
        <f t="shared" si="46"/>
        <v>1980</v>
      </c>
      <c r="AO164" t="str">
        <f t="shared" si="47"/>
        <v>,紫水晶,耀眼的石头,斑斓的稻草</v>
      </c>
      <c r="AP164" s="25" t="str">
        <f>IF(F164="c",getSring(AO164,4),VLOOKUP(K164&amp;F164,test4,2,FALSE))</f>
        <v>顶级暗之精华</v>
      </c>
      <c r="AQ164" s="25">
        <f t="shared" si="48"/>
        <v>30013</v>
      </c>
      <c r="AR164" s="25">
        <f t="shared" si="49"/>
        <v>9</v>
      </c>
      <c r="AS164" s="25" t="str">
        <f t="shared" si="57"/>
        <v>紫水晶</v>
      </c>
      <c r="AT164" s="25">
        <f t="shared" si="50"/>
        <v>30030</v>
      </c>
      <c r="AU164" s="25">
        <f t="shared" si="51"/>
        <v>5</v>
      </c>
      <c r="AV164" s="25" t="str">
        <f t="shared" si="58"/>
        <v>耀眼的石头</v>
      </c>
      <c r="AW164" s="25">
        <f t="shared" si="52"/>
        <v>30034</v>
      </c>
      <c r="AX164" s="25">
        <f t="shared" si="53"/>
        <v>5</v>
      </c>
      <c r="AY164" s="25" t="str">
        <f t="shared" si="59"/>
        <v>斑斓的稻草</v>
      </c>
      <c r="AZ164" s="25">
        <f t="shared" si="54"/>
        <v>30026</v>
      </c>
      <c r="BA164" s="25">
        <f t="shared" si="60"/>
        <v>5</v>
      </c>
    </row>
    <row r="165" spans="1:53" ht="14.25" x14ac:dyDescent="0.2">
      <c r="A165">
        <f t="shared" si="55"/>
        <v>10163</v>
      </c>
      <c r="B165" s="16">
        <v>163</v>
      </c>
      <c r="C165" s="16"/>
      <c r="D165" s="16" t="s">
        <v>433</v>
      </c>
      <c r="E165" s="16">
        <f t="shared" si="42"/>
        <v>2</v>
      </c>
      <c r="F165" s="39" t="str">
        <f t="shared" si="61"/>
        <v>s</v>
      </c>
      <c r="G165" s="42">
        <f t="shared" si="56"/>
        <v>3</v>
      </c>
      <c r="H165" s="19" t="s">
        <v>26</v>
      </c>
      <c r="I165" s="3" t="s">
        <v>32</v>
      </c>
      <c r="J165" s="3" t="s">
        <v>995</v>
      </c>
      <c r="K165" s="3" t="str">
        <f t="shared" si="43"/>
        <v>暗</v>
      </c>
      <c r="L165" s="3">
        <f t="shared" si="62"/>
        <v>6</v>
      </c>
      <c r="M165" s="3">
        <f t="shared" si="44"/>
        <v>5</v>
      </c>
      <c r="N165" s="16">
        <v>9</v>
      </c>
      <c r="O165" s="16">
        <v>3</v>
      </c>
      <c r="P165" s="16">
        <v>45</v>
      </c>
      <c r="Q165" s="28">
        <v>0</v>
      </c>
      <c r="R165" s="28">
        <v>0</v>
      </c>
      <c r="S165" s="16">
        <v>14</v>
      </c>
      <c r="T165" s="28">
        <v>0</v>
      </c>
      <c r="U165" s="28">
        <v>0</v>
      </c>
      <c r="V165" s="28">
        <v>0</v>
      </c>
      <c r="W165" s="16">
        <v>9</v>
      </c>
      <c r="X165" s="29">
        <v>0</v>
      </c>
      <c r="Y165" s="29">
        <v>0</v>
      </c>
      <c r="Z165" s="29">
        <v>0</v>
      </c>
      <c r="AA165" s="29">
        <v>0</v>
      </c>
      <c r="AB165" s="28">
        <v>0</v>
      </c>
      <c r="AC165" s="28">
        <v>0</v>
      </c>
      <c r="AD165" s="28">
        <v>0</v>
      </c>
      <c r="AE165" s="28">
        <v>0</v>
      </c>
      <c r="AF165" s="28">
        <v>0</v>
      </c>
      <c r="AG165" s="28">
        <v>0</v>
      </c>
      <c r="AH165" s="20">
        <v>8.320000000000001E-2</v>
      </c>
      <c r="AI165" s="20">
        <v>8.320000000000001E-2</v>
      </c>
      <c r="AJ165" s="29">
        <v>0</v>
      </c>
      <c r="AK165" s="29">
        <v>0</v>
      </c>
      <c r="AL165" s="29">
        <v>0</v>
      </c>
      <c r="AM165" s="22">
        <f t="shared" si="45"/>
        <v>78.613333333333344</v>
      </c>
      <c r="AN165">
        <f t="shared" si="46"/>
        <v>3360</v>
      </c>
      <c r="AO165" t="str">
        <f t="shared" si="47"/>
        <v>,剧毒牙,紫水晶,耀眼的石头</v>
      </c>
      <c r="AP165" s="25" t="str">
        <f>IF(F165="c",getSring(AO165,4),VLOOKUP(K165&amp;F165,test4,2,FALSE))</f>
        <v>顶级暗之精华</v>
      </c>
      <c r="AQ165" s="25">
        <f t="shared" si="48"/>
        <v>30013</v>
      </c>
      <c r="AR165" s="25">
        <f t="shared" si="49"/>
        <v>16</v>
      </c>
      <c r="AS165" s="25" t="str">
        <f t="shared" si="57"/>
        <v>剧毒牙</v>
      </c>
      <c r="AT165" s="25">
        <f t="shared" si="50"/>
        <v>30038</v>
      </c>
      <c r="AU165" s="25">
        <f t="shared" si="51"/>
        <v>8</v>
      </c>
      <c r="AV165" s="25" t="str">
        <f t="shared" si="58"/>
        <v>紫水晶</v>
      </c>
      <c r="AW165" s="25">
        <f t="shared" si="52"/>
        <v>30030</v>
      </c>
      <c r="AX165" s="25">
        <f t="shared" si="53"/>
        <v>8</v>
      </c>
      <c r="AY165" s="25" t="str">
        <f t="shared" si="59"/>
        <v>耀眼的石头</v>
      </c>
      <c r="AZ165" s="25">
        <f t="shared" si="54"/>
        <v>30034</v>
      </c>
      <c r="BA165" s="25">
        <f t="shared" si="60"/>
        <v>8</v>
      </c>
    </row>
    <row r="166" spans="1:53" ht="14.25" x14ac:dyDescent="0.2">
      <c r="A166">
        <f t="shared" si="55"/>
        <v>10164</v>
      </c>
      <c r="B166" s="16">
        <v>164</v>
      </c>
      <c r="C166" s="16"/>
      <c r="D166" s="16" t="s">
        <v>434</v>
      </c>
      <c r="E166" s="16">
        <f t="shared" si="42"/>
        <v>2</v>
      </c>
      <c r="F166" s="39" t="str">
        <f t="shared" si="61"/>
        <v>s</v>
      </c>
      <c r="G166" s="42">
        <f t="shared" si="56"/>
        <v>3</v>
      </c>
      <c r="H166" s="19" t="s">
        <v>26</v>
      </c>
      <c r="I166" s="3" t="s">
        <v>32</v>
      </c>
      <c r="J166" s="3" t="s">
        <v>995</v>
      </c>
      <c r="K166" s="3" t="str">
        <f t="shared" si="43"/>
        <v>暗</v>
      </c>
      <c r="L166" s="3">
        <f t="shared" si="62"/>
        <v>6</v>
      </c>
      <c r="M166" s="3">
        <f t="shared" si="44"/>
        <v>5</v>
      </c>
      <c r="N166" s="16">
        <v>9</v>
      </c>
      <c r="O166" s="16">
        <v>4</v>
      </c>
      <c r="P166" s="16">
        <v>60</v>
      </c>
      <c r="Q166" s="28">
        <v>0</v>
      </c>
      <c r="R166" s="28">
        <v>0</v>
      </c>
      <c r="S166" s="28">
        <v>0</v>
      </c>
      <c r="T166" s="28">
        <v>0</v>
      </c>
      <c r="U166" s="28">
        <v>0</v>
      </c>
      <c r="V166" s="16">
        <v>26</v>
      </c>
      <c r="W166" s="16">
        <v>12</v>
      </c>
      <c r="X166" s="29">
        <v>0</v>
      </c>
      <c r="Y166" s="29">
        <v>0</v>
      </c>
      <c r="Z166" s="29">
        <v>0</v>
      </c>
      <c r="AA166" s="29">
        <v>0</v>
      </c>
      <c r="AB166" s="28">
        <v>0</v>
      </c>
      <c r="AC166" s="28">
        <v>0</v>
      </c>
      <c r="AD166" s="16">
        <v>13</v>
      </c>
      <c r="AE166" s="28">
        <v>0</v>
      </c>
      <c r="AF166" s="28">
        <v>0</v>
      </c>
      <c r="AG166" s="28">
        <v>0</v>
      </c>
      <c r="AH166" s="20">
        <v>0.11040000000000001</v>
      </c>
      <c r="AI166" s="29">
        <v>0</v>
      </c>
      <c r="AJ166" s="29">
        <v>0</v>
      </c>
      <c r="AK166" s="29">
        <v>0</v>
      </c>
      <c r="AL166" s="29">
        <v>0</v>
      </c>
      <c r="AM166" s="22">
        <f t="shared" si="45"/>
        <v>94.889371671991469</v>
      </c>
      <c r="AN166">
        <f t="shared" si="46"/>
        <v>4200</v>
      </c>
      <c r="AO166" t="str">
        <f t="shared" si="47"/>
        <v>,紫水晶,剧毒牙,五彩的蘑菇</v>
      </c>
      <c r="AP166" s="25" t="str">
        <f>IF(F166="c",getSring(AO166,4),VLOOKUP(K166&amp;F166,test4,2,FALSE))</f>
        <v>顶级暗之精华</v>
      </c>
      <c r="AQ166" s="25">
        <f t="shared" si="48"/>
        <v>30013</v>
      </c>
      <c r="AR166" s="25">
        <f t="shared" si="49"/>
        <v>20</v>
      </c>
      <c r="AS166" s="25" t="str">
        <f t="shared" si="57"/>
        <v>紫水晶</v>
      </c>
      <c r="AT166" s="25">
        <f t="shared" si="50"/>
        <v>30030</v>
      </c>
      <c r="AU166" s="25">
        <f t="shared" si="51"/>
        <v>10</v>
      </c>
      <c r="AV166" s="25" t="str">
        <f t="shared" si="58"/>
        <v>剧毒牙</v>
      </c>
      <c r="AW166" s="25">
        <f t="shared" si="52"/>
        <v>30038</v>
      </c>
      <c r="AX166" s="25">
        <f t="shared" si="53"/>
        <v>10</v>
      </c>
      <c r="AY166" s="25" t="str">
        <f t="shared" si="59"/>
        <v>五彩的蘑菇</v>
      </c>
      <c r="AZ166" s="25">
        <f t="shared" si="54"/>
        <v>30022</v>
      </c>
      <c r="BA166" s="25">
        <f t="shared" si="60"/>
        <v>10</v>
      </c>
    </row>
    <row r="167" spans="1:53" ht="14.25" x14ac:dyDescent="0.2">
      <c r="A167">
        <f t="shared" si="55"/>
        <v>10165</v>
      </c>
      <c r="B167" s="16">
        <v>165</v>
      </c>
      <c r="C167" s="16"/>
      <c r="D167" s="16" t="s">
        <v>435</v>
      </c>
      <c r="E167" s="16">
        <f t="shared" si="42"/>
        <v>3</v>
      </c>
      <c r="F167" s="39" t="str">
        <f t="shared" si="61"/>
        <v>s</v>
      </c>
      <c r="G167" s="42">
        <f t="shared" si="56"/>
        <v>3</v>
      </c>
      <c r="H167" s="19" t="s">
        <v>26</v>
      </c>
      <c r="I167" s="3" t="s">
        <v>32</v>
      </c>
      <c r="J167" s="3" t="s">
        <v>995</v>
      </c>
      <c r="K167" s="3" t="str">
        <f t="shared" si="43"/>
        <v>暗</v>
      </c>
      <c r="L167" s="3">
        <f t="shared" si="62"/>
        <v>6</v>
      </c>
      <c r="M167" s="3">
        <f t="shared" si="44"/>
        <v>5</v>
      </c>
      <c r="N167" s="16">
        <v>9</v>
      </c>
      <c r="O167" s="16">
        <v>5</v>
      </c>
      <c r="P167" s="16">
        <v>75</v>
      </c>
      <c r="Q167" s="28">
        <v>0</v>
      </c>
      <c r="R167" s="28">
        <v>0</v>
      </c>
      <c r="S167" s="28">
        <v>0</v>
      </c>
      <c r="T167" s="28">
        <v>0</v>
      </c>
      <c r="U167" s="16">
        <v>29</v>
      </c>
      <c r="V167" s="16">
        <v>33</v>
      </c>
      <c r="W167" s="16">
        <v>15</v>
      </c>
      <c r="X167" s="29">
        <v>0</v>
      </c>
      <c r="Y167" s="29">
        <v>0</v>
      </c>
      <c r="Z167" s="20">
        <v>2.5000000000000001E-2</v>
      </c>
      <c r="AA167" s="20">
        <v>0.17266666666666666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28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2">
        <f t="shared" si="45"/>
        <v>140.86666666666667</v>
      </c>
      <c r="AN167">
        <f t="shared" si="46"/>
        <v>6180</v>
      </c>
      <c r="AO167" t="str">
        <f t="shared" si="47"/>
        <v>,斑斓的稻草,紫水晶,夏娃的坚果</v>
      </c>
      <c r="AP167" s="25" t="str">
        <f>IF(F167="c",getSring(AO167,4),VLOOKUP(K167&amp;F167,test4,2,FALSE))</f>
        <v>顶级暗之精华</v>
      </c>
      <c r="AQ167" s="25">
        <f t="shared" si="48"/>
        <v>30013</v>
      </c>
      <c r="AR167" s="25">
        <f t="shared" si="49"/>
        <v>29</v>
      </c>
      <c r="AS167" s="25" t="str">
        <f t="shared" si="57"/>
        <v>斑斓的稻草</v>
      </c>
      <c r="AT167" s="25">
        <f t="shared" si="50"/>
        <v>30026</v>
      </c>
      <c r="AU167" s="25">
        <f t="shared" si="51"/>
        <v>15</v>
      </c>
      <c r="AV167" s="25" t="str">
        <f t="shared" si="58"/>
        <v>紫水晶</v>
      </c>
      <c r="AW167" s="25">
        <f t="shared" si="52"/>
        <v>30030</v>
      </c>
      <c r="AX167" s="25">
        <f t="shared" si="53"/>
        <v>15</v>
      </c>
      <c r="AY167" s="25" t="str">
        <f t="shared" si="59"/>
        <v>夏娃的坚果</v>
      </c>
      <c r="AZ167" s="25">
        <f t="shared" si="54"/>
        <v>30042</v>
      </c>
      <c r="BA167" s="25">
        <f t="shared" si="60"/>
        <v>15</v>
      </c>
    </row>
    <row r="168" spans="1:53" ht="14.25" x14ac:dyDescent="0.2">
      <c r="A168">
        <f t="shared" si="55"/>
        <v>10166</v>
      </c>
      <c r="B168" s="16">
        <v>166</v>
      </c>
      <c r="C168" s="16"/>
      <c r="D168" s="16" t="s">
        <v>436</v>
      </c>
      <c r="E168" s="16">
        <f t="shared" si="42"/>
        <v>3</v>
      </c>
      <c r="F168" s="39" t="str">
        <f t="shared" si="61"/>
        <v>s</v>
      </c>
      <c r="G168" s="42">
        <f t="shared" si="56"/>
        <v>3</v>
      </c>
      <c r="H168" s="19" t="s">
        <v>26</v>
      </c>
      <c r="I168" s="3" t="s">
        <v>32</v>
      </c>
      <c r="J168" s="3" t="s">
        <v>995</v>
      </c>
      <c r="K168" s="3" t="str">
        <f t="shared" si="43"/>
        <v>暗</v>
      </c>
      <c r="L168" s="3">
        <f t="shared" si="62"/>
        <v>6</v>
      </c>
      <c r="M168" s="3">
        <f t="shared" si="44"/>
        <v>5</v>
      </c>
      <c r="N168" s="16">
        <v>9</v>
      </c>
      <c r="O168" s="16">
        <v>6</v>
      </c>
      <c r="P168" s="16">
        <v>90</v>
      </c>
      <c r="Q168" s="28">
        <v>0</v>
      </c>
      <c r="R168" s="28">
        <v>0</v>
      </c>
      <c r="S168" s="28">
        <v>0</v>
      </c>
      <c r="T168" s="28">
        <v>0</v>
      </c>
      <c r="U168" s="16">
        <v>35</v>
      </c>
      <c r="V168" s="28">
        <v>0</v>
      </c>
      <c r="W168" s="16">
        <v>18</v>
      </c>
      <c r="X168" s="29">
        <v>0</v>
      </c>
      <c r="Y168" s="29">
        <v>0</v>
      </c>
      <c r="Z168" s="20">
        <v>0.03</v>
      </c>
      <c r="AA168" s="29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28">
        <v>0</v>
      </c>
      <c r="AH168" s="20">
        <v>0.16693333333333335</v>
      </c>
      <c r="AI168" s="29">
        <v>0</v>
      </c>
      <c r="AJ168" s="20">
        <v>0.16693333333333335</v>
      </c>
      <c r="AK168" s="29">
        <v>0</v>
      </c>
      <c r="AL168" s="29">
        <v>0</v>
      </c>
      <c r="AM168" s="22">
        <f t="shared" si="45"/>
        <v>168.10666666666668</v>
      </c>
      <c r="AN168">
        <f t="shared" si="46"/>
        <v>7440</v>
      </c>
      <c r="AO168" t="str">
        <f t="shared" si="47"/>
        <v>,紫水晶,耀眼的石头,斑斓的稻草</v>
      </c>
      <c r="AP168" s="25" t="str">
        <f>IF(F168="c",getSring(AO168,4),VLOOKUP(K168&amp;F168,test4,2,FALSE))</f>
        <v>顶级暗之精华</v>
      </c>
      <c r="AQ168" s="25">
        <f t="shared" si="48"/>
        <v>30013</v>
      </c>
      <c r="AR168" s="25">
        <f t="shared" si="49"/>
        <v>35</v>
      </c>
      <c r="AS168" s="25" t="str">
        <f t="shared" si="57"/>
        <v>紫水晶</v>
      </c>
      <c r="AT168" s="25">
        <f t="shared" si="50"/>
        <v>30030</v>
      </c>
      <c r="AU168" s="25">
        <f t="shared" si="51"/>
        <v>18</v>
      </c>
      <c r="AV168" s="25" t="str">
        <f t="shared" si="58"/>
        <v>耀眼的石头</v>
      </c>
      <c r="AW168" s="25">
        <f t="shared" si="52"/>
        <v>30034</v>
      </c>
      <c r="AX168" s="25">
        <f t="shared" si="53"/>
        <v>18</v>
      </c>
      <c r="AY168" s="25" t="str">
        <f t="shared" si="59"/>
        <v>斑斓的稻草</v>
      </c>
      <c r="AZ168" s="25">
        <f t="shared" si="54"/>
        <v>30026</v>
      </c>
      <c r="BA168" s="25">
        <f t="shared" si="60"/>
        <v>18</v>
      </c>
    </row>
    <row r="169" spans="1:53" ht="14.25" x14ac:dyDescent="0.2">
      <c r="A169">
        <f t="shared" si="55"/>
        <v>10167</v>
      </c>
      <c r="B169" s="16">
        <v>167</v>
      </c>
      <c r="C169" s="16"/>
      <c r="D169" s="16" t="s">
        <v>437</v>
      </c>
      <c r="E169" s="16">
        <f t="shared" si="42"/>
        <v>4</v>
      </c>
      <c r="F169" s="39" t="str">
        <f t="shared" si="61"/>
        <v>s</v>
      </c>
      <c r="G169" s="42">
        <f t="shared" si="56"/>
        <v>3</v>
      </c>
      <c r="H169" s="19" t="s">
        <v>26</v>
      </c>
      <c r="I169" s="3" t="s">
        <v>32</v>
      </c>
      <c r="J169" s="3" t="s">
        <v>995</v>
      </c>
      <c r="K169" s="3" t="str">
        <f t="shared" si="43"/>
        <v>暗</v>
      </c>
      <c r="L169" s="3">
        <f t="shared" si="62"/>
        <v>6</v>
      </c>
      <c r="M169" s="3">
        <f t="shared" si="44"/>
        <v>5</v>
      </c>
      <c r="N169" s="16">
        <v>9</v>
      </c>
      <c r="O169" s="16">
        <v>7</v>
      </c>
      <c r="P169" s="16">
        <v>105</v>
      </c>
      <c r="Q169" s="28">
        <v>0</v>
      </c>
      <c r="R169" s="28">
        <v>0</v>
      </c>
      <c r="S169" s="28">
        <v>0</v>
      </c>
      <c r="T169" s="28">
        <v>0</v>
      </c>
      <c r="U169" s="16">
        <v>40</v>
      </c>
      <c r="V169" s="28">
        <v>0</v>
      </c>
      <c r="W169" s="28">
        <v>0</v>
      </c>
      <c r="X169" s="20">
        <v>0.11</v>
      </c>
      <c r="Y169" s="29">
        <v>0</v>
      </c>
      <c r="Z169" s="20">
        <v>3.6666666666666667E-2</v>
      </c>
      <c r="AA169" s="20">
        <v>0.24199999999999999</v>
      </c>
      <c r="AB169" s="28">
        <v>0</v>
      </c>
      <c r="AC169" s="28">
        <v>0</v>
      </c>
      <c r="AD169" s="28">
        <v>0</v>
      </c>
      <c r="AE169" s="28">
        <v>0</v>
      </c>
      <c r="AF169" s="28">
        <v>0</v>
      </c>
      <c r="AG169" s="28">
        <v>0</v>
      </c>
      <c r="AH169" s="29">
        <v>0</v>
      </c>
      <c r="AI169" s="20">
        <v>0.19359999999999999</v>
      </c>
      <c r="AJ169" s="29">
        <v>0</v>
      </c>
      <c r="AK169" s="29">
        <v>0</v>
      </c>
      <c r="AL169" s="20">
        <v>0.19359999999999999</v>
      </c>
      <c r="AM169" s="22">
        <f t="shared" si="45"/>
        <v>251.83999999999997</v>
      </c>
      <c r="AN169">
        <f t="shared" si="46"/>
        <v>10920</v>
      </c>
      <c r="AO169" t="str">
        <f t="shared" si="47"/>
        <v>,紫水晶,剧毒牙,斑斓的稻草</v>
      </c>
      <c r="AP169" s="25" t="str">
        <f>IF(F169="c",getSring(AO169,4),VLOOKUP(K169&amp;F169,test4,2,FALSE))</f>
        <v>顶级暗之精华</v>
      </c>
      <c r="AQ169" s="25">
        <f t="shared" si="48"/>
        <v>30013</v>
      </c>
      <c r="AR169" s="25">
        <f t="shared" si="49"/>
        <v>52</v>
      </c>
      <c r="AS169" s="25" t="str">
        <f t="shared" si="57"/>
        <v>紫水晶</v>
      </c>
      <c r="AT169" s="25">
        <f t="shared" si="50"/>
        <v>30030</v>
      </c>
      <c r="AU169" s="25">
        <f t="shared" si="51"/>
        <v>26</v>
      </c>
      <c r="AV169" s="25" t="str">
        <f t="shared" si="58"/>
        <v>剧毒牙</v>
      </c>
      <c r="AW169" s="25">
        <f t="shared" si="52"/>
        <v>30038</v>
      </c>
      <c r="AX169" s="25">
        <f t="shared" si="53"/>
        <v>26</v>
      </c>
      <c r="AY169" s="25" t="str">
        <f t="shared" si="59"/>
        <v>斑斓的稻草</v>
      </c>
      <c r="AZ169" s="25">
        <f t="shared" si="54"/>
        <v>30026</v>
      </c>
      <c r="BA169" s="25">
        <f t="shared" si="60"/>
        <v>26</v>
      </c>
    </row>
    <row r="170" spans="1:53" ht="14.25" x14ac:dyDescent="0.2">
      <c r="A170">
        <f t="shared" si="55"/>
        <v>10168</v>
      </c>
      <c r="B170" s="16">
        <v>168</v>
      </c>
      <c r="C170" s="16"/>
      <c r="D170" s="16" t="s">
        <v>438</v>
      </c>
      <c r="E170" s="16">
        <f t="shared" si="42"/>
        <v>4</v>
      </c>
      <c r="F170" s="39" t="str">
        <f t="shared" si="61"/>
        <v>s</v>
      </c>
      <c r="G170" s="42">
        <f t="shared" si="56"/>
        <v>3</v>
      </c>
      <c r="H170" s="19" t="s">
        <v>26</v>
      </c>
      <c r="I170" s="3" t="s">
        <v>32</v>
      </c>
      <c r="J170" s="3" t="s">
        <v>995</v>
      </c>
      <c r="K170" s="3" t="str">
        <f t="shared" si="43"/>
        <v>暗</v>
      </c>
      <c r="L170" s="3">
        <f t="shared" si="62"/>
        <v>6</v>
      </c>
      <c r="M170" s="3">
        <f t="shared" si="44"/>
        <v>5</v>
      </c>
      <c r="N170" s="16">
        <v>9</v>
      </c>
      <c r="O170" s="16">
        <v>8</v>
      </c>
      <c r="P170" s="16">
        <v>120</v>
      </c>
      <c r="Q170" s="28">
        <v>0</v>
      </c>
      <c r="R170" s="28">
        <v>0</v>
      </c>
      <c r="S170" s="28">
        <v>0</v>
      </c>
      <c r="T170" s="28">
        <v>0</v>
      </c>
      <c r="U170" s="28">
        <v>0</v>
      </c>
      <c r="V170" s="28">
        <v>0</v>
      </c>
      <c r="W170" s="16">
        <v>25</v>
      </c>
      <c r="X170" s="29">
        <v>0</v>
      </c>
      <c r="Y170" s="29">
        <v>0</v>
      </c>
      <c r="Z170" s="20">
        <v>4.1666666666666671E-2</v>
      </c>
      <c r="AA170" s="29">
        <v>0</v>
      </c>
      <c r="AB170" s="28">
        <v>0</v>
      </c>
      <c r="AC170" s="28">
        <v>0</v>
      </c>
      <c r="AD170" s="28">
        <v>0</v>
      </c>
      <c r="AE170" s="28">
        <v>0</v>
      </c>
      <c r="AF170" s="28">
        <v>0</v>
      </c>
      <c r="AG170" s="28">
        <v>0</v>
      </c>
      <c r="AH170" s="20">
        <v>0.22240000000000004</v>
      </c>
      <c r="AI170" s="20">
        <v>0.22240000000000004</v>
      </c>
      <c r="AJ170" s="20">
        <v>0.22240000000000004</v>
      </c>
      <c r="AK170" s="29">
        <v>0</v>
      </c>
      <c r="AL170" s="20">
        <v>0.22240000000000004</v>
      </c>
      <c r="AM170" s="22">
        <f t="shared" si="45"/>
        <v>282.92</v>
      </c>
      <c r="AN170">
        <f t="shared" si="46"/>
        <v>12300</v>
      </c>
      <c r="AO170" t="str">
        <f t="shared" si="47"/>
        <v>,五彩的蘑菇,剧毒牙,紫水晶</v>
      </c>
      <c r="AP170" s="25" t="str">
        <f>IF(F170="c",getSring(AO170,4),VLOOKUP(K170&amp;F170,test4,2,FALSE))</f>
        <v>顶级暗之精华</v>
      </c>
      <c r="AQ170" s="25">
        <f t="shared" si="48"/>
        <v>30013</v>
      </c>
      <c r="AR170" s="25">
        <f t="shared" si="49"/>
        <v>59</v>
      </c>
      <c r="AS170" s="25" t="str">
        <f t="shared" si="57"/>
        <v>五彩的蘑菇</v>
      </c>
      <c r="AT170" s="25">
        <f t="shared" si="50"/>
        <v>30022</v>
      </c>
      <c r="AU170" s="25">
        <f t="shared" si="51"/>
        <v>29</v>
      </c>
      <c r="AV170" s="25" t="str">
        <f t="shared" si="58"/>
        <v>剧毒牙</v>
      </c>
      <c r="AW170" s="25">
        <f t="shared" si="52"/>
        <v>30038</v>
      </c>
      <c r="AX170" s="25">
        <f t="shared" si="53"/>
        <v>29</v>
      </c>
      <c r="AY170" s="25" t="str">
        <f t="shared" si="59"/>
        <v>紫水晶</v>
      </c>
      <c r="AZ170" s="25">
        <f t="shared" si="54"/>
        <v>30030</v>
      </c>
      <c r="BA170" s="25">
        <f t="shared" si="60"/>
        <v>29</v>
      </c>
    </row>
    <row r="171" spans="1:53" ht="14.25" x14ac:dyDescent="0.2">
      <c r="A171">
        <f t="shared" si="55"/>
        <v>10169</v>
      </c>
      <c r="B171" s="16">
        <v>169</v>
      </c>
      <c r="C171" s="16"/>
      <c r="D171" s="16" t="s">
        <v>439</v>
      </c>
      <c r="E171" s="16">
        <f t="shared" si="42"/>
        <v>1</v>
      </c>
      <c r="F171" s="39" t="str">
        <f t="shared" si="61"/>
        <v>a</v>
      </c>
      <c r="G171" s="42">
        <f t="shared" si="56"/>
        <v>3</v>
      </c>
      <c r="H171" s="19" t="s">
        <v>26</v>
      </c>
      <c r="I171" s="3" t="s">
        <v>32</v>
      </c>
      <c r="J171" s="3" t="s">
        <v>995</v>
      </c>
      <c r="K171" s="3" t="str">
        <f t="shared" si="43"/>
        <v>暗</v>
      </c>
      <c r="L171" s="3">
        <f t="shared" si="62"/>
        <v>6</v>
      </c>
      <c r="M171" s="3">
        <f t="shared" si="44"/>
        <v>5</v>
      </c>
      <c r="N171" s="16">
        <v>9</v>
      </c>
      <c r="O171" s="16">
        <v>1</v>
      </c>
      <c r="P171" s="16">
        <v>13</v>
      </c>
      <c r="Q171" s="28">
        <v>0</v>
      </c>
      <c r="R171" s="28">
        <v>0</v>
      </c>
      <c r="S171" s="28">
        <v>0</v>
      </c>
      <c r="T171" s="28">
        <v>0</v>
      </c>
      <c r="U171" s="28">
        <v>0</v>
      </c>
      <c r="V171" s="28">
        <v>0</v>
      </c>
      <c r="W171" s="28">
        <v>0</v>
      </c>
      <c r="X171" s="29">
        <v>0</v>
      </c>
      <c r="Y171" s="20">
        <v>1.2500000000000001E-2</v>
      </c>
      <c r="Z171" s="29">
        <v>0</v>
      </c>
      <c r="AA171" s="20">
        <v>0.08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28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2">
        <f t="shared" si="45"/>
        <v>27.166666666666664</v>
      </c>
      <c r="AN171">
        <f t="shared" si="46"/>
        <v>1200</v>
      </c>
      <c r="AO171" t="str">
        <f t="shared" si="47"/>
        <v>,诱人的坚果,带血的牙,黄水晶</v>
      </c>
      <c r="AP171" s="25" t="str">
        <f>IF(F171="c",getSring(AO171,4),VLOOKUP(K171&amp;F171,test4,2,FALSE))</f>
        <v>上级暗之精华</v>
      </c>
      <c r="AQ171" s="25">
        <f t="shared" si="48"/>
        <v>30014</v>
      </c>
      <c r="AR171" s="25">
        <f t="shared" si="49"/>
        <v>11</v>
      </c>
      <c r="AS171" s="25" t="str">
        <f t="shared" si="57"/>
        <v>诱人的坚果</v>
      </c>
      <c r="AT171" s="25">
        <f t="shared" si="50"/>
        <v>30041</v>
      </c>
      <c r="AU171" s="25">
        <f t="shared" si="51"/>
        <v>6</v>
      </c>
      <c r="AV171" s="25" t="str">
        <f t="shared" si="58"/>
        <v>带血的牙</v>
      </c>
      <c r="AW171" s="25">
        <f t="shared" si="52"/>
        <v>30037</v>
      </c>
      <c r="AX171" s="25">
        <f t="shared" si="53"/>
        <v>6</v>
      </c>
      <c r="AY171" s="25" t="str">
        <f t="shared" si="59"/>
        <v>黄水晶</v>
      </c>
      <c r="AZ171" s="25">
        <f t="shared" si="54"/>
        <v>30029</v>
      </c>
      <c r="BA171" s="25">
        <f t="shared" si="60"/>
        <v>6</v>
      </c>
    </row>
    <row r="172" spans="1:53" ht="14.25" x14ac:dyDescent="0.2">
      <c r="A172">
        <f t="shared" si="55"/>
        <v>10170</v>
      </c>
      <c r="B172" s="16">
        <v>170</v>
      </c>
      <c r="C172" s="16"/>
      <c r="D172" s="16" t="s">
        <v>217</v>
      </c>
      <c r="E172" s="16">
        <f t="shared" si="42"/>
        <v>1</v>
      </c>
      <c r="F172" s="39" t="str">
        <f t="shared" si="61"/>
        <v>a</v>
      </c>
      <c r="G172" s="42">
        <f t="shared" si="56"/>
        <v>3</v>
      </c>
      <c r="H172" s="19" t="s">
        <v>26</v>
      </c>
      <c r="I172" s="3" t="s">
        <v>32</v>
      </c>
      <c r="J172" s="3" t="s">
        <v>995</v>
      </c>
      <c r="K172" s="3" t="str">
        <f t="shared" si="43"/>
        <v>暗</v>
      </c>
      <c r="L172" s="3">
        <f t="shared" si="62"/>
        <v>6</v>
      </c>
      <c r="M172" s="3">
        <f t="shared" si="44"/>
        <v>5</v>
      </c>
      <c r="N172" s="16">
        <v>9</v>
      </c>
      <c r="O172" s="16">
        <v>2</v>
      </c>
      <c r="P172" s="16">
        <v>26</v>
      </c>
      <c r="Q172" s="28">
        <v>0</v>
      </c>
      <c r="R172" s="28">
        <v>0</v>
      </c>
      <c r="S172" s="28">
        <v>0</v>
      </c>
      <c r="T172" s="28">
        <v>0</v>
      </c>
      <c r="U172" s="28">
        <v>0</v>
      </c>
      <c r="V172" s="28">
        <v>0</v>
      </c>
      <c r="W172" s="16">
        <v>5</v>
      </c>
      <c r="X172" s="29">
        <v>0</v>
      </c>
      <c r="Y172" s="20">
        <v>2.5000000000000001E-2</v>
      </c>
      <c r="Z172" s="29">
        <v>0</v>
      </c>
      <c r="AA172" s="29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28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2">
        <f t="shared" si="45"/>
        <v>25.666666666666668</v>
      </c>
      <c r="AN172">
        <f t="shared" si="46"/>
        <v>1110</v>
      </c>
      <c r="AO172" t="str">
        <f t="shared" si="47"/>
        <v>,黄水晶,带血的牙,发光的石头</v>
      </c>
      <c r="AP172" s="25" t="str">
        <f>IF(F172="c",getSring(AO172,4),VLOOKUP(K172&amp;F172,test4,2,FALSE))</f>
        <v>上级暗之精华</v>
      </c>
      <c r="AQ172" s="25">
        <f t="shared" si="48"/>
        <v>30014</v>
      </c>
      <c r="AR172" s="25">
        <f t="shared" si="49"/>
        <v>11</v>
      </c>
      <c r="AS172" s="25" t="str">
        <f t="shared" si="57"/>
        <v>黄水晶</v>
      </c>
      <c r="AT172" s="25">
        <f t="shared" si="50"/>
        <v>30029</v>
      </c>
      <c r="AU172" s="25">
        <f t="shared" si="51"/>
        <v>5</v>
      </c>
      <c r="AV172" s="25" t="str">
        <f t="shared" si="58"/>
        <v>带血的牙</v>
      </c>
      <c r="AW172" s="25">
        <f t="shared" si="52"/>
        <v>30037</v>
      </c>
      <c r="AX172" s="25">
        <f t="shared" si="53"/>
        <v>5</v>
      </c>
      <c r="AY172" s="25" t="str">
        <f t="shared" si="59"/>
        <v>发光的石头</v>
      </c>
      <c r="AZ172" s="25">
        <f t="shared" si="54"/>
        <v>30033</v>
      </c>
      <c r="BA172" s="25">
        <f t="shared" si="60"/>
        <v>5</v>
      </c>
    </row>
    <row r="173" spans="1:53" ht="14.25" x14ac:dyDescent="0.2">
      <c r="A173">
        <f t="shared" si="55"/>
        <v>10171</v>
      </c>
      <c r="B173" s="16">
        <v>171</v>
      </c>
      <c r="C173" s="16"/>
      <c r="D173" s="16" t="s">
        <v>440</v>
      </c>
      <c r="E173" s="16">
        <f t="shared" si="42"/>
        <v>2</v>
      </c>
      <c r="F173" s="39" t="str">
        <f t="shared" si="61"/>
        <v>a</v>
      </c>
      <c r="G173" s="42">
        <f t="shared" si="56"/>
        <v>3</v>
      </c>
      <c r="H173" s="19" t="s">
        <v>26</v>
      </c>
      <c r="I173" s="3" t="s">
        <v>32</v>
      </c>
      <c r="J173" s="3" t="s">
        <v>995</v>
      </c>
      <c r="K173" s="3" t="str">
        <f t="shared" si="43"/>
        <v>暗</v>
      </c>
      <c r="L173" s="3">
        <f t="shared" si="62"/>
        <v>6</v>
      </c>
      <c r="M173" s="3">
        <f t="shared" si="44"/>
        <v>5</v>
      </c>
      <c r="N173" s="16">
        <v>9</v>
      </c>
      <c r="O173" s="16">
        <v>3</v>
      </c>
      <c r="P173" s="16">
        <v>40</v>
      </c>
      <c r="Q173" s="28">
        <v>0</v>
      </c>
      <c r="R173" s="28">
        <v>0</v>
      </c>
      <c r="S173" s="28">
        <v>0</v>
      </c>
      <c r="T173" s="28">
        <v>0</v>
      </c>
      <c r="U173" s="28">
        <v>0</v>
      </c>
      <c r="V173" s="28">
        <v>0</v>
      </c>
      <c r="W173" s="16">
        <v>7</v>
      </c>
      <c r="X173" s="29">
        <v>0</v>
      </c>
      <c r="Y173" s="29">
        <v>0</v>
      </c>
      <c r="Z173" s="29">
        <v>0</v>
      </c>
      <c r="AA173" s="29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28">
        <v>0</v>
      </c>
      <c r="AH173" s="29">
        <v>0</v>
      </c>
      <c r="AI173" s="29">
        <v>0</v>
      </c>
      <c r="AJ173" s="20">
        <v>6.5599999999999992E-2</v>
      </c>
      <c r="AK173" s="29">
        <v>0</v>
      </c>
      <c r="AL173" s="29">
        <v>0</v>
      </c>
      <c r="AM173" s="22">
        <f t="shared" si="45"/>
        <v>44.453333333333333</v>
      </c>
      <c r="AN173">
        <f t="shared" si="46"/>
        <v>1950</v>
      </c>
      <c r="AO173" t="str">
        <f t="shared" si="47"/>
        <v>,灰色的稻草,黄水晶,发光的石头</v>
      </c>
      <c r="AP173" s="25" t="str">
        <f>IF(F173="c",getSring(AO173,4),VLOOKUP(K173&amp;F173,test4,2,FALSE))</f>
        <v>上级暗之精华</v>
      </c>
      <c r="AQ173" s="25">
        <f t="shared" si="48"/>
        <v>30014</v>
      </c>
      <c r="AR173" s="25">
        <f t="shared" si="49"/>
        <v>19</v>
      </c>
      <c r="AS173" s="25" t="str">
        <f t="shared" si="57"/>
        <v>灰色的稻草</v>
      </c>
      <c r="AT173" s="25">
        <f t="shared" si="50"/>
        <v>30025</v>
      </c>
      <c r="AU173" s="25">
        <f t="shared" si="51"/>
        <v>9</v>
      </c>
      <c r="AV173" s="25" t="str">
        <f t="shared" si="58"/>
        <v>黄水晶</v>
      </c>
      <c r="AW173" s="25">
        <f t="shared" si="52"/>
        <v>30029</v>
      </c>
      <c r="AX173" s="25">
        <f t="shared" si="53"/>
        <v>9</v>
      </c>
      <c r="AY173" s="25" t="str">
        <f t="shared" si="59"/>
        <v>发光的石头</v>
      </c>
      <c r="AZ173" s="25">
        <f t="shared" si="54"/>
        <v>30033</v>
      </c>
      <c r="BA173" s="25">
        <f t="shared" si="60"/>
        <v>9</v>
      </c>
    </row>
    <row r="174" spans="1:53" ht="14.25" x14ac:dyDescent="0.2">
      <c r="A174">
        <f t="shared" si="55"/>
        <v>10172</v>
      </c>
      <c r="B174" s="16">
        <v>172</v>
      </c>
      <c r="C174" s="16"/>
      <c r="D174" s="16" t="s">
        <v>441</v>
      </c>
      <c r="E174" s="16">
        <f t="shared" si="42"/>
        <v>2</v>
      </c>
      <c r="F174" s="39" t="str">
        <f t="shared" si="61"/>
        <v>a</v>
      </c>
      <c r="G174" s="42">
        <f t="shared" si="56"/>
        <v>3</v>
      </c>
      <c r="H174" s="19" t="s">
        <v>26</v>
      </c>
      <c r="I174" s="3" t="s">
        <v>32</v>
      </c>
      <c r="J174" s="3" t="s">
        <v>995</v>
      </c>
      <c r="K174" s="3" t="str">
        <f t="shared" si="43"/>
        <v>暗</v>
      </c>
      <c r="L174" s="3">
        <f t="shared" si="62"/>
        <v>6</v>
      </c>
      <c r="M174" s="3">
        <f t="shared" si="44"/>
        <v>5</v>
      </c>
      <c r="N174" s="16">
        <v>9</v>
      </c>
      <c r="O174" s="16">
        <v>4</v>
      </c>
      <c r="P174" s="16">
        <v>53</v>
      </c>
      <c r="Q174" s="28">
        <v>0</v>
      </c>
      <c r="R174" s="28">
        <v>0</v>
      </c>
      <c r="S174" s="28">
        <v>0</v>
      </c>
      <c r="T174" s="28">
        <v>0</v>
      </c>
      <c r="U174" s="28">
        <v>0</v>
      </c>
      <c r="V174" s="28">
        <v>0</v>
      </c>
      <c r="W174" s="16">
        <v>9</v>
      </c>
      <c r="X174" s="20">
        <v>4.4999999999999998E-2</v>
      </c>
      <c r="Y174" s="29">
        <v>0</v>
      </c>
      <c r="Z174" s="29">
        <v>0</v>
      </c>
      <c r="AA174" s="20">
        <v>0.10933333333333334</v>
      </c>
      <c r="AB174" s="28">
        <v>0</v>
      </c>
      <c r="AC174" s="28">
        <v>0</v>
      </c>
      <c r="AD174" s="28">
        <v>0</v>
      </c>
      <c r="AE174" s="28">
        <v>0</v>
      </c>
      <c r="AF174" s="28">
        <v>0</v>
      </c>
      <c r="AG174" s="28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2">
        <f t="shared" si="45"/>
        <v>72.2</v>
      </c>
      <c r="AN174">
        <f t="shared" si="46"/>
        <v>3150</v>
      </c>
      <c r="AO174" t="str">
        <f t="shared" si="47"/>
        <v>,黄水晶,灰色的稻草,诱人的坚果</v>
      </c>
      <c r="AP174" s="25" t="str">
        <f>IF(F174="c",getSring(AO174,4),VLOOKUP(K174&amp;F174,test4,2,FALSE))</f>
        <v>上级暗之精华</v>
      </c>
      <c r="AQ174" s="25">
        <f t="shared" si="48"/>
        <v>30014</v>
      </c>
      <c r="AR174" s="25">
        <f t="shared" si="49"/>
        <v>30</v>
      </c>
      <c r="AS174" s="25" t="str">
        <f t="shared" si="57"/>
        <v>黄水晶</v>
      </c>
      <c r="AT174" s="25">
        <f t="shared" si="50"/>
        <v>30029</v>
      </c>
      <c r="AU174" s="25">
        <f t="shared" si="51"/>
        <v>15</v>
      </c>
      <c r="AV174" s="25" t="str">
        <f t="shared" si="58"/>
        <v>灰色的稻草</v>
      </c>
      <c r="AW174" s="25">
        <f t="shared" si="52"/>
        <v>30025</v>
      </c>
      <c r="AX174" s="25">
        <f t="shared" si="53"/>
        <v>15</v>
      </c>
      <c r="AY174" s="25" t="str">
        <f t="shared" si="59"/>
        <v>诱人的坚果</v>
      </c>
      <c r="AZ174" s="25">
        <f t="shared" si="54"/>
        <v>30041</v>
      </c>
      <c r="BA174" s="25">
        <f t="shared" si="60"/>
        <v>15</v>
      </c>
    </row>
    <row r="175" spans="1:53" ht="14.25" x14ac:dyDescent="0.2">
      <c r="A175">
        <f t="shared" si="55"/>
        <v>10173</v>
      </c>
      <c r="B175" s="16">
        <v>173</v>
      </c>
      <c r="C175" s="16"/>
      <c r="D175" s="16" t="s">
        <v>442</v>
      </c>
      <c r="E175" s="16">
        <f t="shared" si="42"/>
        <v>3</v>
      </c>
      <c r="F175" s="39" t="str">
        <f t="shared" si="61"/>
        <v>a</v>
      </c>
      <c r="G175" s="42">
        <f t="shared" si="56"/>
        <v>3</v>
      </c>
      <c r="H175" s="19" t="s">
        <v>26</v>
      </c>
      <c r="I175" s="3" t="s">
        <v>32</v>
      </c>
      <c r="J175" s="3" t="s">
        <v>995</v>
      </c>
      <c r="K175" s="3" t="str">
        <f t="shared" si="43"/>
        <v>暗</v>
      </c>
      <c r="L175" s="3">
        <f t="shared" si="62"/>
        <v>6</v>
      </c>
      <c r="M175" s="3">
        <f t="shared" si="44"/>
        <v>5</v>
      </c>
      <c r="N175" s="16">
        <v>9</v>
      </c>
      <c r="O175" s="16">
        <v>5</v>
      </c>
      <c r="P175" s="16">
        <v>66</v>
      </c>
      <c r="Q175" s="28">
        <v>0</v>
      </c>
      <c r="R175" s="28">
        <v>0</v>
      </c>
      <c r="S175" s="28">
        <v>0</v>
      </c>
      <c r="T175" s="28">
        <v>0</v>
      </c>
      <c r="U175" s="28">
        <v>0</v>
      </c>
      <c r="V175" s="28">
        <v>0</v>
      </c>
      <c r="W175" s="16">
        <v>12</v>
      </c>
      <c r="X175" s="29">
        <v>0</v>
      </c>
      <c r="Y175" s="29">
        <v>0</v>
      </c>
      <c r="Z175" s="29">
        <v>0</v>
      </c>
      <c r="AA175" s="29">
        <v>0</v>
      </c>
      <c r="AB175" s="28">
        <v>0</v>
      </c>
      <c r="AC175" s="28">
        <v>0</v>
      </c>
      <c r="AD175" s="28">
        <v>0</v>
      </c>
      <c r="AE175" s="28">
        <v>0</v>
      </c>
      <c r="AF175" s="28">
        <v>0</v>
      </c>
      <c r="AG175" s="28">
        <v>0</v>
      </c>
      <c r="AH175" s="20">
        <v>0.10933333333333334</v>
      </c>
      <c r="AI175" s="29">
        <v>0</v>
      </c>
      <c r="AJ175" s="29">
        <v>0</v>
      </c>
      <c r="AK175" s="29">
        <v>0</v>
      </c>
      <c r="AL175" s="20">
        <v>0.10933333333333334</v>
      </c>
      <c r="AM175" s="22">
        <f t="shared" si="45"/>
        <v>95.733333333333334</v>
      </c>
      <c r="AN175">
        <f t="shared" si="46"/>
        <v>4200</v>
      </c>
      <c r="AO175" t="str">
        <f t="shared" si="47"/>
        <v>,黄水晶,发光的石头,灰色的稻草</v>
      </c>
      <c r="AP175" s="25" t="str">
        <f>IF(F175="c",getSring(AO175,4),VLOOKUP(K175&amp;F175,test4,2,FALSE))</f>
        <v>上级暗之精华</v>
      </c>
      <c r="AQ175" s="25">
        <f t="shared" si="48"/>
        <v>30014</v>
      </c>
      <c r="AR175" s="25">
        <f t="shared" si="49"/>
        <v>40</v>
      </c>
      <c r="AS175" s="25" t="str">
        <f t="shared" si="57"/>
        <v>黄水晶</v>
      </c>
      <c r="AT175" s="25">
        <f t="shared" si="50"/>
        <v>30029</v>
      </c>
      <c r="AU175" s="25">
        <f t="shared" si="51"/>
        <v>20</v>
      </c>
      <c r="AV175" s="25" t="str">
        <f t="shared" si="58"/>
        <v>发光的石头</v>
      </c>
      <c r="AW175" s="25">
        <f t="shared" si="52"/>
        <v>30033</v>
      </c>
      <c r="AX175" s="25">
        <f t="shared" si="53"/>
        <v>20</v>
      </c>
      <c r="AY175" s="25" t="str">
        <f t="shared" si="59"/>
        <v>灰色的稻草</v>
      </c>
      <c r="AZ175" s="25">
        <f t="shared" si="54"/>
        <v>30025</v>
      </c>
      <c r="BA175" s="25">
        <f t="shared" si="60"/>
        <v>20</v>
      </c>
    </row>
    <row r="176" spans="1:53" ht="14.25" x14ac:dyDescent="0.2">
      <c r="A176">
        <f t="shared" si="55"/>
        <v>10174</v>
      </c>
      <c r="B176" s="16">
        <v>174</v>
      </c>
      <c r="C176" s="16"/>
      <c r="D176" s="16" t="s">
        <v>443</v>
      </c>
      <c r="E176" s="16">
        <f t="shared" si="42"/>
        <v>3</v>
      </c>
      <c r="F176" s="39" t="str">
        <f t="shared" si="61"/>
        <v>a</v>
      </c>
      <c r="G176" s="42">
        <f t="shared" si="56"/>
        <v>3</v>
      </c>
      <c r="H176" s="19" t="s">
        <v>26</v>
      </c>
      <c r="I176" s="3" t="s">
        <v>32</v>
      </c>
      <c r="J176" s="3" t="s">
        <v>995</v>
      </c>
      <c r="K176" s="3" t="str">
        <f t="shared" si="43"/>
        <v>暗</v>
      </c>
      <c r="L176" s="3">
        <f t="shared" si="62"/>
        <v>6</v>
      </c>
      <c r="M176" s="3">
        <f t="shared" si="44"/>
        <v>5</v>
      </c>
      <c r="N176" s="16">
        <v>9</v>
      </c>
      <c r="O176" s="16">
        <v>6</v>
      </c>
      <c r="P176" s="16">
        <v>79</v>
      </c>
      <c r="Q176" s="28">
        <v>0</v>
      </c>
      <c r="R176" s="28">
        <v>0</v>
      </c>
      <c r="S176" s="16">
        <v>21</v>
      </c>
      <c r="T176" s="28">
        <v>0</v>
      </c>
      <c r="U176" s="28">
        <v>0</v>
      </c>
      <c r="V176" s="28">
        <v>0</v>
      </c>
      <c r="W176" s="28">
        <v>0</v>
      </c>
      <c r="X176" s="29">
        <v>0</v>
      </c>
      <c r="Y176" s="20">
        <v>7.4999999999999997E-2</v>
      </c>
      <c r="Z176" s="29">
        <v>0</v>
      </c>
      <c r="AA176" s="29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28">
        <v>0</v>
      </c>
      <c r="AH176" s="29">
        <v>0</v>
      </c>
      <c r="AI176" s="29">
        <v>0</v>
      </c>
      <c r="AJ176" s="29">
        <v>0</v>
      </c>
      <c r="AK176" s="29">
        <v>0</v>
      </c>
      <c r="AL176" s="20">
        <v>0.13119999999999998</v>
      </c>
      <c r="AM176" s="22">
        <f t="shared" si="45"/>
        <v>107.90666666666667</v>
      </c>
      <c r="AN176">
        <f t="shared" si="46"/>
        <v>4680</v>
      </c>
      <c r="AO176" t="str">
        <f t="shared" si="47"/>
        <v>,灰色的稻草,带血的牙,黄水晶</v>
      </c>
      <c r="AP176" s="25" t="str">
        <f>IF(F176="c",getSring(AO176,4),VLOOKUP(K176&amp;F176,test4,2,FALSE))</f>
        <v>上级暗之精华</v>
      </c>
      <c r="AQ176" s="25">
        <f t="shared" si="48"/>
        <v>30014</v>
      </c>
      <c r="AR176" s="25">
        <f t="shared" si="49"/>
        <v>45</v>
      </c>
      <c r="AS176" s="25" t="str">
        <f t="shared" si="57"/>
        <v>灰色的稻草</v>
      </c>
      <c r="AT176" s="25">
        <f t="shared" si="50"/>
        <v>30025</v>
      </c>
      <c r="AU176" s="25">
        <f t="shared" si="51"/>
        <v>22</v>
      </c>
      <c r="AV176" s="25" t="str">
        <f t="shared" si="58"/>
        <v>带血的牙</v>
      </c>
      <c r="AW176" s="25">
        <f t="shared" si="52"/>
        <v>30037</v>
      </c>
      <c r="AX176" s="25">
        <f t="shared" si="53"/>
        <v>22</v>
      </c>
      <c r="AY176" s="25" t="str">
        <f t="shared" si="59"/>
        <v>黄水晶</v>
      </c>
      <c r="AZ176" s="25">
        <f t="shared" si="54"/>
        <v>30029</v>
      </c>
      <c r="BA176" s="25">
        <f t="shared" si="60"/>
        <v>22</v>
      </c>
    </row>
    <row r="177" spans="1:53" ht="14.25" x14ac:dyDescent="0.2">
      <c r="A177">
        <f t="shared" si="55"/>
        <v>10175</v>
      </c>
      <c r="B177" s="16">
        <v>175</v>
      </c>
      <c r="C177" s="16"/>
      <c r="D177" s="16" t="s">
        <v>218</v>
      </c>
      <c r="E177" s="16">
        <f t="shared" si="42"/>
        <v>4</v>
      </c>
      <c r="F177" s="39" t="str">
        <f t="shared" si="61"/>
        <v>a</v>
      </c>
      <c r="G177" s="42">
        <f t="shared" si="56"/>
        <v>3</v>
      </c>
      <c r="H177" s="19" t="s">
        <v>26</v>
      </c>
      <c r="I177" s="3" t="s">
        <v>32</v>
      </c>
      <c r="J177" s="3" t="s">
        <v>995</v>
      </c>
      <c r="K177" s="3" t="str">
        <f t="shared" si="43"/>
        <v>暗</v>
      </c>
      <c r="L177" s="3">
        <f t="shared" si="62"/>
        <v>6</v>
      </c>
      <c r="M177" s="3">
        <f t="shared" si="44"/>
        <v>5</v>
      </c>
      <c r="N177" s="16">
        <v>9</v>
      </c>
      <c r="O177" s="16">
        <v>7</v>
      </c>
      <c r="P177" s="16">
        <v>93</v>
      </c>
      <c r="Q177" s="28">
        <v>0</v>
      </c>
      <c r="R177" s="28">
        <v>0</v>
      </c>
      <c r="S177" s="28">
        <v>0</v>
      </c>
      <c r="T177" s="28">
        <v>0</v>
      </c>
      <c r="U177" s="28">
        <v>0</v>
      </c>
      <c r="V177" s="16">
        <v>35</v>
      </c>
      <c r="W177" s="16">
        <v>16</v>
      </c>
      <c r="X177" s="29">
        <v>0</v>
      </c>
      <c r="Y177" s="29">
        <v>0</v>
      </c>
      <c r="Z177" s="29">
        <v>0</v>
      </c>
      <c r="AA177" s="29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28">
        <v>0</v>
      </c>
      <c r="AH177" s="29">
        <v>0</v>
      </c>
      <c r="AI177" s="29">
        <v>0</v>
      </c>
      <c r="AJ177" s="20">
        <v>0.15306666666666668</v>
      </c>
      <c r="AK177" s="20">
        <v>0.15306666666666668</v>
      </c>
      <c r="AL177" s="29">
        <v>0</v>
      </c>
      <c r="AM177" s="22">
        <f t="shared" si="45"/>
        <v>157.22666666666669</v>
      </c>
      <c r="AN177">
        <f t="shared" si="46"/>
        <v>6930</v>
      </c>
      <c r="AO177" t="str">
        <f t="shared" si="47"/>
        <v>,灰色的稻草,诱人的坚果,发光的石头</v>
      </c>
      <c r="AP177" s="25" t="str">
        <f>IF(F177="c",getSring(AO177,4),VLOOKUP(K177&amp;F177,test4,2,FALSE))</f>
        <v>上级暗之精华</v>
      </c>
      <c r="AQ177" s="25">
        <f t="shared" si="48"/>
        <v>30014</v>
      </c>
      <c r="AR177" s="25">
        <f t="shared" si="49"/>
        <v>66</v>
      </c>
      <c r="AS177" s="25" t="str">
        <f t="shared" si="57"/>
        <v>灰色的稻草</v>
      </c>
      <c r="AT177" s="25">
        <f t="shared" si="50"/>
        <v>30025</v>
      </c>
      <c r="AU177" s="25">
        <f t="shared" si="51"/>
        <v>33</v>
      </c>
      <c r="AV177" s="25" t="str">
        <f t="shared" si="58"/>
        <v>诱人的坚果</v>
      </c>
      <c r="AW177" s="25">
        <f t="shared" si="52"/>
        <v>30041</v>
      </c>
      <c r="AX177" s="25">
        <f t="shared" si="53"/>
        <v>33</v>
      </c>
      <c r="AY177" s="25" t="str">
        <f t="shared" si="59"/>
        <v>发光的石头</v>
      </c>
      <c r="AZ177" s="25">
        <f t="shared" si="54"/>
        <v>30033</v>
      </c>
      <c r="BA177" s="25">
        <f t="shared" si="60"/>
        <v>33</v>
      </c>
    </row>
    <row r="178" spans="1:53" ht="14.25" x14ac:dyDescent="0.2">
      <c r="A178">
        <f t="shared" si="55"/>
        <v>10176</v>
      </c>
      <c r="B178" s="16">
        <v>176</v>
      </c>
      <c r="C178" s="16"/>
      <c r="D178" s="16" t="s">
        <v>444</v>
      </c>
      <c r="E178" s="16">
        <f t="shared" si="42"/>
        <v>4</v>
      </c>
      <c r="F178" s="39" t="str">
        <f t="shared" si="61"/>
        <v>a</v>
      </c>
      <c r="G178" s="42">
        <f t="shared" si="56"/>
        <v>3</v>
      </c>
      <c r="H178" s="19" t="s">
        <v>26</v>
      </c>
      <c r="I178" s="3" t="s">
        <v>32</v>
      </c>
      <c r="J178" s="3" t="s">
        <v>995</v>
      </c>
      <c r="K178" s="3" t="str">
        <f t="shared" si="43"/>
        <v>暗</v>
      </c>
      <c r="L178" s="3">
        <f t="shared" si="62"/>
        <v>6</v>
      </c>
      <c r="M178" s="3">
        <f t="shared" si="44"/>
        <v>5</v>
      </c>
      <c r="N178" s="16">
        <v>9</v>
      </c>
      <c r="O178" s="16">
        <v>8</v>
      </c>
      <c r="P178" s="16">
        <v>106</v>
      </c>
      <c r="Q178" s="28">
        <v>0</v>
      </c>
      <c r="R178" s="28">
        <v>0</v>
      </c>
      <c r="S178" s="28">
        <v>0</v>
      </c>
      <c r="T178" s="28">
        <v>0</v>
      </c>
      <c r="U178" s="16">
        <v>35</v>
      </c>
      <c r="V178" s="16">
        <v>40</v>
      </c>
      <c r="W178" s="28">
        <v>0</v>
      </c>
      <c r="X178" s="20">
        <v>0.09</v>
      </c>
      <c r="Y178" s="29">
        <v>0</v>
      </c>
      <c r="Z178" s="29">
        <v>0</v>
      </c>
      <c r="AA178" s="29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16">
        <v>22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2">
        <f t="shared" si="45"/>
        <v>163.26293995859211</v>
      </c>
      <c r="AN178">
        <f t="shared" si="46"/>
        <v>7140</v>
      </c>
      <c r="AO178" t="str">
        <f t="shared" si="47"/>
        <v>,诱人的坚果,带血的牙,黄水晶</v>
      </c>
      <c r="AP178" s="25" t="str">
        <f>IF(F178="c",getSring(AO178,4),VLOOKUP(K178&amp;F178,test4,2,FALSE))</f>
        <v>上级暗之精华</v>
      </c>
      <c r="AQ178" s="25">
        <f t="shared" si="48"/>
        <v>30014</v>
      </c>
      <c r="AR178" s="25">
        <f t="shared" si="49"/>
        <v>68</v>
      </c>
      <c r="AS178" s="25" t="str">
        <f t="shared" si="57"/>
        <v>诱人的坚果</v>
      </c>
      <c r="AT178" s="25">
        <f t="shared" si="50"/>
        <v>30041</v>
      </c>
      <c r="AU178" s="25">
        <f t="shared" si="51"/>
        <v>34</v>
      </c>
      <c r="AV178" s="25" t="str">
        <f t="shared" si="58"/>
        <v>带血的牙</v>
      </c>
      <c r="AW178" s="25">
        <f t="shared" si="52"/>
        <v>30037</v>
      </c>
      <c r="AX178" s="25">
        <f t="shared" si="53"/>
        <v>34</v>
      </c>
      <c r="AY178" s="25" t="str">
        <f t="shared" si="59"/>
        <v>黄水晶</v>
      </c>
      <c r="AZ178" s="25">
        <f t="shared" si="54"/>
        <v>30029</v>
      </c>
      <c r="BA178" s="25">
        <f t="shared" si="60"/>
        <v>34</v>
      </c>
    </row>
    <row r="179" spans="1:53" ht="14.25" x14ac:dyDescent="0.2">
      <c r="A179">
        <f t="shared" si="55"/>
        <v>10177</v>
      </c>
      <c r="B179" s="16">
        <v>177</v>
      </c>
      <c r="C179" s="16"/>
      <c r="D179" s="16" t="s">
        <v>445</v>
      </c>
      <c r="E179" s="16">
        <f t="shared" si="42"/>
        <v>1</v>
      </c>
      <c r="F179" s="39" t="str">
        <f t="shared" si="61"/>
        <v>b</v>
      </c>
      <c r="G179" s="42">
        <f t="shared" si="56"/>
        <v>3</v>
      </c>
      <c r="H179" s="19" t="s">
        <v>26</v>
      </c>
      <c r="I179" s="3" t="s">
        <v>32</v>
      </c>
      <c r="J179" s="3" t="s">
        <v>995</v>
      </c>
      <c r="K179" s="3" t="str">
        <f t="shared" si="43"/>
        <v>暗</v>
      </c>
      <c r="L179" s="3">
        <f t="shared" si="62"/>
        <v>6</v>
      </c>
      <c r="M179" s="3">
        <f t="shared" si="44"/>
        <v>5</v>
      </c>
      <c r="N179" s="16">
        <v>9</v>
      </c>
      <c r="O179" s="16">
        <v>1</v>
      </c>
      <c r="P179" s="16">
        <v>14</v>
      </c>
      <c r="Q179" s="28">
        <v>0</v>
      </c>
      <c r="R179" s="28">
        <v>0</v>
      </c>
      <c r="S179" s="28">
        <v>0</v>
      </c>
      <c r="T179" s="28">
        <v>0</v>
      </c>
      <c r="U179" s="28">
        <v>0</v>
      </c>
      <c r="V179" s="28">
        <v>0</v>
      </c>
      <c r="W179" s="28">
        <v>0</v>
      </c>
      <c r="X179" s="29">
        <v>0</v>
      </c>
      <c r="Y179" s="29">
        <v>0</v>
      </c>
      <c r="Z179" s="29">
        <v>0</v>
      </c>
      <c r="AA179" s="20">
        <v>0.08</v>
      </c>
      <c r="AB179" s="28">
        <v>0</v>
      </c>
      <c r="AC179" s="28">
        <v>0</v>
      </c>
      <c r="AD179" s="28">
        <v>0</v>
      </c>
      <c r="AE179" s="28">
        <v>0</v>
      </c>
      <c r="AF179" s="28">
        <v>0</v>
      </c>
      <c r="AG179" s="28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2">
        <f t="shared" si="45"/>
        <v>25.333333333333336</v>
      </c>
      <c r="AN179">
        <f t="shared" si="46"/>
        <v>1125</v>
      </c>
      <c r="AO179" t="str">
        <f t="shared" si="47"/>
        <v>,坚硬的石头,长獠牙,蓝水晶</v>
      </c>
      <c r="AP179" s="25" t="str">
        <f>IF(F179="c",getSring(AO179,4),VLOOKUP(K179&amp;F179,test4,2,FALSE))</f>
        <v>暗之精华</v>
      </c>
      <c r="AQ179" s="25">
        <f t="shared" si="48"/>
        <v>30015</v>
      </c>
      <c r="AR179" s="25">
        <f t="shared" si="49"/>
        <v>21</v>
      </c>
      <c r="AS179" s="25" t="str">
        <f t="shared" si="57"/>
        <v>坚硬的石头</v>
      </c>
      <c r="AT179" s="25">
        <f t="shared" si="50"/>
        <v>30032</v>
      </c>
      <c r="AU179" s="25">
        <f t="shared" si="51"/>
        <v>11</v>
      </c>
      <c r="AV179" s="25" t="str">
        <f t="shared" si="58"/>
        <v>长獠牙</v>
      </c>
      <c r="AW179" s="25">
        <f t="shared" si="52"/>
        <v>30036</v>
      </c>
      <c r="AX179" s="25">
        <f t="shared" si="53"/>
        <v>11</v>
      </c>
      <c r="AY179" s="25" t="str">
        <f t="shared" si="59"/>
        <v>蓝水晶</v>
      </c>
      <c r="AZ179" s="25">
        <f t="shared" si="54"/>
        <v>30028</v>
      </c>
      <c r="BA179" s="25">
        <f t="shared" si="60"/>
        <v>11</v>
      </c>
    </row>
    <row r="180" spans="1:53" ht="14.25" x14ac:dyDescent="0.2">
      <c r="A180">
        <f t="shared" si="55"/>
        <v>10178</v>
      </c>
      <c r="B180" s="16">
        <v>178</v>
      </c>
      <c r="C180" s="16"/>
      <c r="D180" s="16" t="s">
        <v>446</v>
      </c>
      <c r="E180" s="16">
        <f t="shared" si="42"/>
        <v>1</v>
      </c>
      <c r="F180" s="39" t="str">
        <f t="shared" si="61"/>
        <v>b</v>
      </c>
      <c r="G180" s="42">
        <f t="shared" si="56"/>
        <v>3</v>
      </c>
      <c r="H180" s="19" t="s">
        <v>26</v>
      </c>
      <c r="I180" s="3" t="s">
        <v>32</v>
      </c>
      <c r="J180" s="3" t="s">
        <v>995</v>
      </c>
      <c r="K180" s="3" t="str">
        <f t="shared" si="43"/>
        <v>暗</v>
      </c>
      <c r="L180" s="3">
        <f t="shared" si="62"/>
        <v>6</v>
      </c>
      <c r="M180" s="3">
        <f t="shared" si="44"/>
        <v>5</v>
      </c>
      <c r="N180" s="16">
        <v>9</v>
      </c>
      <c r="O180" s="16">
        <v>2</v>
      </c>
      <c r="P180" s="16">
        <v>29</v>
      </c>
      <c r="Q180" s="28">
        <v>0</v>
      </c>
      <c r="R180" s="28">
        <v>0</v>
      </c>
      <c r="S180" s="28">
        <v>0</v>
      </c>
      <c r="T180" s="28">
        <v>0</v>
      </c>
      <c r="U180" s="28">
        <v>0</v>
      </c>
      <c r="V180" s="28">
        <v>0</v>
      </c>
      <c r="W180" s="28">
        <v>0</v>
      </c>
      <c r="X180" s="29">
        <v>0</v>
      </c>
      <c r="Y180" s="29">
        <v>0</v>
      </c>
      <c r="Z180" s="29">
        <v>0</v>
      </c>
      <c r="AA180" s="29">
        <v>0</v>
      </c>
      <c r="AB180" s="28">
        <v>0</v>
      </c>
      <c r="AC180" s="28">
        <v>0</v>
      </c>
      <c r="AD180" s="28">
        <v>0</v>
      </c>
      <c r="AE180" s="28">
        <v>0</v>
      </c>
      <c r="AF180" s="28">
        <v>0</v>
      </c>
      <c r="AG180" s="28">
        <v>0</v>
      </c>
      <c r="AH180" s="20">
        <v>6.4000000000000001E-2</v>
      </c>
      <c r="AI180" s="29">
        <v>0</v>
      </c>
      <c r="AJ180" s="29">
        <v>0</v>
      </c>
      <c r="AK180" s="29">
        <v>0</v>
      </c>
      <c r="AL180" s="29">
        <v>0</v>
      </c>
      <c r="AM180" s="22">
        <f t="shared" si="45"/>
        <v>32.133333333333333</v>
      </c>
      <c r="AN180">
        <f t="shared" si="46"/>
        <v>1395</v>
      </c>
      <c r="AO180" t="str">
        <f t="shared" si="47"/>
        <v>,坚硬的石头,扁扁的稻草,长獠牙</v>
      </c>
      <c r="AP180" s="25" t="str">
        <f>IF(F180="c",getSring(AO180,4),VLOOKUP(K180&amp;F180,test4,2,FALSE))</f>
        <v>暗之精华</v>
      </c>
      <c r="AQ180" s="25">
        <f t="shared" si="48"/>
        <v>30015</v>
      </c>
      <c r="AR180" s="25">
        <f t="shared" si="49"/>
        <v>27</v>
      </c>
      <c r="AS180" s="25" t="str">
        <f t="shared" si="57"/>
        <v>坚硬的石头</v>
      </c>
      <c r="AT180" s="25">
        <f t="shared" si="50"/>
        <v>30032</v>
      </c>
      <c r="AU180" s="25">
        <f t="shared" si="51"/>
        <v>13</v>
      </c>
      <c r="AV180" s="25" t="str">
        <f t="shared" si="58"/>
        <v>扁扁的稻草</v>
      </c>
      <c r="AW180" s="25">
        <f t="shared" si="52"/>
        <v>30024</v>
      </c>
      <c r="AX180" s="25">
        <f t="shared" si="53"/>
        <v>13</v>
      </c>
      <c r="AY180" s="25" t="str">
        <f t="shared" si="59"/>
        <v>长獠牙</v>
      </c>
      <c r="AZ180" s="25">
        <f t="shared" si="54"/>
        <v>30036</v>
      </c>
      <c r="BA180" s="25">
        <f t="shared" si="60"/>
        <v>13</v>
      </c>
    </row>
    <row r="181" spans="1:53" ht="14.25" x14ac:dyDescent="0.2">
      <c r="A181">
        <f t="shared" si="55"/>
        <v>10179</v>
      </c>
      <c r="B181" s="16">
        <v>179</v>
      </c>
      <c r="C181" s="16"/>
      <c r="D181" s="16" t="s">
        <v>447</v>
      </c>
      <c r="E181" s="16">
        <f t="shared" si="42"/>
        <v>2</v>
      </c>
      <c r="F181" s="39" t="str">
        <f t="shared" si="61"/>
        <v>b</v>
      </c>
      <c r="G181" s="42">
        <f t="shared" si="56"/>
        <v>3</v>
      </c>
      <c r="H181" s="19" t="s">
        <v>26</v>
      </c>
      <c r="I181" s="3" t="s">
        <v>32</v>
      </c>
      <c r="J181" s="3" t="s">
        <v>995</v>
      </c>
      <c r="K181" s="3" t="str">
        <f t="shared" si="43"/>
        <v>暗</v>
      </c>
      <c r="L181" s="3">
        <f t="shared" si="62"/>
        <v>6</v>
      </c>
      <c r="M181" s="3">
        <f t="shared" si="44"/>
        <v>5</v>
      </c>
      <c r="N181" s="16">
        <v>9</v>
      </c>
      <c r="O181" s="16">
        <v>3</v>
      </c>
      <c r="P181" s="16">
        <v>43</v>
      </c>
      <c r="Q181" s="28">
        <v>0</v>
      </c>
      <c r="R181" s="28">
        <v>0</v>
      </c>
      <c r="S181" s="28">
        <v>0</v>
      </c>
      <c r="T181" s="28">
        <v>0</v>
      </c>
      <c r="U181" s="16">
        <v>5</v>
      </c>
      <c r="V181" s="28">
        <v>0</v>
      </c>
      <c r="W181" s="28">
        <v>0</v>
      </c>
      <c r="X181" s="29">
        <v>0</v>
      </c>
      <c r="Y181" s="29">
        <v>0</v>
      </c>
      <c r="Z181" s="29">
        <v>0</v>
      </c>
      <c r="AA181" s="29">
        <v>0</v>
      </c>
      <c r="AB181" s="28">
        <v>0</v>
      </c>
      <c r="AC181" s="28">
        <v>0</v>
      </c>
      <c r="AD181" s="28">
        <v>0</v>
      </c>
      <c r="AE181" s="28">
        <v>0</v>
      </c>
      <c r="AF181" s="28">
        <v>0</v>
      </c>
      <c r="AG181" s="28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2">
        <f t="shared" si="45"/>
        <v>32</v>
      </c>
      <c r="AN181">
        <f t="shared" si="46"/>
        <v>1395</v>
      </c>
      <c r="AO181" t="str">
        <f t="shared" si="47"/>
        <v>,美味的坚果,蓝水晶,扁扁的稻草</v>
      </c>
      <c r="AP181" s="25" t="str">
        <f>IF(F181="c",getSring(AO181,4),VLOOKUP(K181&amp;F181,test4,2,FALSE))</f>
        <v>暗之精华</v>
      </c>
      <c r="AQ181" s="25">
        <f t="shared" si="48"/>
        <v>30015</v>
      </c>
      <c r="AR181" s="25">
        <f t="shared" si="49"/>
        <v>27</v>
      </c>
      <c r="AS181" s="25" t="str">
        <f t="shared" si="57"/>
        <v>美味的坚果</v>
      </c>
      <c r="AT181" s="25">
        <f t="shared" si="50"/>
        <v>30040</v>
      </c>
      <c r="AU181" s="25">
        <f t="shared" si="51"/>
        <v>13</v>
      </c>
      <c r="AV181" s="25" t="str">
        <f t="shared" si="58"/>
        <v>蓝水晶</v>
      </c>
      <c r="AW181" s="25">
        <f t="shared" si="52"/>
        <v>30028</v>
      </c>
      <c r="AX181" s="25">
        <f t="shared" si="53"/>
        <v>13</v>
      </c>
      <c r="AY181" s="25" t="str">
        <f t="shared" si="59"/>
        <v>扁扁的稻草</v>
      </c>
      <c r="AZ181" s="25">
        <f t="shared" si="54"/>
        <v>30024</v>
      </c>
      <c r="BA181" s="25">
        <f t="shared" si="60"/>
        <v>13</v>
      </c>
    </row>
    <row r="182" spans="1:53" ht="14.25" x14ac:dyDescent="0.2">
      <c r="A182">
        <f t="shared" si="55"/>
        <v>10180</v>
      </c>
      <c r="B182" s="16">
        <v>180</v>
      </c>
      <c r="C182" s="16"/>
      <c r="D182" s="16" t="s">
        <v>447</v>
      </c>
      <c r="E182" s="16">
        <f t="shared" si="42"/>
        <v>2</v>
      </c>
      <c r="F182" s="39" t="str">
        <f t="shared" si="61"/>
        <v>b</v>
      </c>
      <c r="G182" s="42">
        <f t="shared" si="56"/>
        <v>3</v>
      </c>
      <c r="H182" s="19" t="s">
        <v>26</v>
      </c>
      <c r="I182" s="3" t="s">
        <v>32</v>
      </c>
      <c r="J182" s="3" t="s">
        <v>995</v>
      </c>
      <c r="K182" s="3" t="str">
        <f t="shared" si="43"/>
        <v>暗</v>
      </c>
      <c r="L182" s="3">
        <f t="shared" si="62"/>
        <v>6</v>
      </c>
      <c r="M182" s="3">
        <f t="shared" si="44"/>
        <v>5</v>
      </c>
      <c r="N182" s="16">
        <v>9</v>
      </c>
      <c r="O182" s="16">
        <v>4</v>
      </c>
      <c r="P182" s="16">
        <v>58</v>
      </c>
      <c r="Q182" s="28">
        <v>0</v>
      </c>
      <c r="R182" s="28">
        <v>0</v>
      </c>
      <c r="S182" s="28">
        <v>0</v>
      </c>
      <c r="T182" s="28">
        <v>0</v>
      </c>
      <c r="U182" s="28">
        <v>0</v>
      </c>
      <c r="V182" s="28">
        <v>0</v>
      </c>
      <c r="W182" s="28">
        <v>0</v>
      </c>
      <c r="X182" s="29">
        <v>0</v>
      </c>
      <c r="Y182" s="29">
        <v>0</v>
      </c>
      <c r="Z182" s="29">
        <v>0</v>
      </c>
      <c r="AA182" s="20">
        <v>0.08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28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2">
        <f t="shared" si="45"/>
        <v>54.666666666666664</v>
      </c>
      <c r="AN182">
        <f t="shared" si="46"/>
        <v>2415</v>
      </c>
      <c r="AO182" t="str">
        <f t="shared" si="47"/>
        <v>,坚硬的石头,美味的坚果,蓝水晶</v>
      </c>
      <c r="AP182" s="25" t="str">
        <f>IF(F182="c",getSring(AO182,4),VLOOKUP(K182&amp;F182,test4,2,FALSE))</f>
        <v>暗之精华</v>
      </c>
      <c r="AQ182" s="25">
        <f t="shared" si="48"/>
        <v>30015</v>
      </c>
      <c r="AR182" s="25">
        <f t="shared" si="49"/>
        <v>46</v>
      </c>
      <c r="AS182" s="25" t="str">
        <f t="shared" si="57"/>
        <v>坚硬的石头</v>
      </c>
      <c r="AT182" s="25">
        <f t="shared" si="50"/>
        <v>30032</v>
      </c>
      <c r="AU182" s="25">
        <f t="shared" si="51"/>
        <v>23</v>
      </c>
      <c r="AV182" s="25" t="str">
        <f t="shared" si="58"/>
        <v>美味的坚果</v>
      </c>
      <c r="AW182" s="25">
        <f t="shared" si="52"/>
        <v>30040</v>
      </c>
      <c r="AX182" s="25">
        <f t="shared" si="53"/>
        <v>23</v>
      </c>
      <c r="AY182" s="25" t="str">
        <f t="shared" si="59"/>
        <v>蓝水晶</v>
      </c>
      <c r="AZ182" s="25">
        <f t="shared" si="54"/>
        <v>30028</v>
      </c>
      <c r="BA182" s="25">
        <f t="shared" si="60"/>
        <v>23</v>
      </c>
    </row>
    <row r="183" spans="1:53" ht="14.25" x14ac:dyDescent="0.2">
      <c r="A183">
        <f t="shared" si="55"/>
        <v>10181</v>
      </c>
      <c r="B183" s="16">
        <v>181</v>
      </c>
      <c r="C183" s="16"/>
      <c r="D183" s="16" t="s">
        <v>448</v>
      </c>
      <c r="E183" s="16">
        <f t="shared" si="42"/>
        <v>3</v>
      </c>
      <c r="F183" s="39" t="str">
        <f t="shared" si="61"/>
        <v>b</v>
      </c>
      <c r="G183" s="42">
        <f t="shared" si="56"/>
        <v>3</v>
      </c>
      <c r="H183" s="19" t="s">
        <v>26</v>
      </c>
      <c r="I183" s="3" t="s">
        <v>32</v>
      </c>
      <c r="J183" s="3" t="s">
        <v>995</v>
      </c>
      <c r="K183" s="3" t="str">
        <f t="shared" si="43"/>
        <v>暗</v>
      </c>
      <c r="L183" s="3">
        <f t="shared" si="62"/>
        <v>6</v>
      </c>
      <c r="M183" s="3">
        <f t="shared" si="44"/>
        <v>5</v>
      </c>
      <c r="N183" s="16">
        <v>9</v>
      </c>
      <c r="O183" s="16">
        <v>5</v>
      </c>
      <c r="P183" s="16">
        <v>72</v>
      </c>
      <c r="Q183" s="28">
        <v>0</v>
      </c>
      <c r="R183" s="28">
        <v>0</v>
      </c>
      <c r="S183" s="28">
        <v>0</v>
      </c>
      <c r="T183" s="28">
        <v>0</v>
      </c>
      <c r="U183" s="28">
        <v>0</v>
      </c>
      <c r="V183" s="28">
        <v>0</v>
      </c>
      <c r="W183" s="28">
        <v>0</v>
      </c>
      <c r="X183" s="29">
        <v>0</v>
      </c>
      <c r="Y183" s="20">
        <v>2.5000000000000001E-2</v>
      </c>
      <c r="Z183" s="29">
        <v>0</v>
      </c>
      <c r="AA183" s="29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28">
        <v>0</v>
      </c>
      <c r="AH183" s="20">
        <v>6.933333333333333E-2</v>
      </c>
      <c r="AI183" s="29">
        <v>0</v>
      </c>
      <c r="AJ183" s="29">
        <v>0</v>
      </c>
      <c r="AK183" s="29">
        <v>0</v>
      </c>
      <c r="AL183" s="29">
        <v>0</v>
      </c>
      <c r="AM183" s="22">
        <f t="shared" si="45"/>
        <v>66.86666666666666</v>
      </c>
      <c r="AN183">
        <f t="shared" si="46"/>
        <v>2940</v>
      </c>
      <c r="AO183" t="str">
        <f t="shared" si="47"/>
        <v>,坚硬的石头,漂亮的蘑菇,扁扁的稻草</v>
      </c>
      <c r="AP183" s="25" t="str">
        <f>IF(F183="c",getSring(AO183,4),VLOOKUP(K183&amp;F183,test4,2,FALSE))</f>
        <v>暗之精华</v>
      </c>
      <c r="AQ183" s="25">
        <f t="shared" si="48"/>
        <v>30015</v>
      </c>
      <c r="AR183" s="25">
        <f t="shared" si="49"/>
        <v>56</v>
      </c>
      <c r="AS183" s="25" t="str">
        <f t="shared" si="57"/>
        <v>坚硬的石头</v>
      </c>
      <c r="AT183" s="25">
        <f t="shared" si="50"/>
        <v>30032</v>
      </c>
      <c r="AU183" s="25">
        <f t="shared" si="51"/>
        <v>28</v>
      </c>
      <c r="AV183" s="25" t="str">
        <f t="shared" si="58"/>
        <v>漂亮的蘑菇</v>
      </c>
      <c r="AW183" s="25">
        <f t="shared" si="52"/>
        <v>30020</v>
      </c>
      <c r="AX183" s="25">
        <f t="shared" si="53"/>
        <v>28</v>
      </c>
      <c r="AY183" s="25" t="str">
        <f t="shared" si="59"/>
        <v>扁扁的稻草</v>
      </c>
      <c r="AZ183" s="25">
        <f t="shared" si="54"/>
        <v>30024</v>
      </c>
      <c r="BA183" s="25">
        <f t="shared" si="60"/>
        <v>28</v>
      </c>
    </row>
    <row r="184" spans="1:53" ht="14.25" x14ac:dyDescent="0.2">
      <c r="A184">
        <f t="shared" si="55"/>
        <v>10182</v>
      </c>
      <c r="B184" s="16">
        <v>182</v>
      </c>
      <c r="C184" s="16"/>
      <c r="D184" s="16" t="s">
        <v>449</v>
      </c>
      <c r="E184" s="16">
        <f t="shared" si="42"/>
        <v>3</v>
      </c>
      <c r="F184" s="39" t="str">
        <f t="shared" si="61"/>
        <v>b</v>
      </c>
      <c r="G184" s="42">
        <f t="shared" si="56"/>
        <v>3</v>
      </c>
      <c r="H184" s="19" t="s">
        <v>26</v>
      </c>
      <c r="I184" s="3" t="s">
        <v>32</v>
      </c>
      <c r="J184" s="3" t="s">
        <v>995</v>
      </c>
      <c r="K184" s="3" t="str">
        <f t="shared" si="43"/>
        <v>暗</v>
      </c>
      <c r="L184" s="3">
        <f t="shared" si="62"/>
        <v>6</v>
      </c>
      <c r="M184" s="3">
        <f t="shared" si="44"/>
        <v>5</v>
      </c>
      <c r="N184" s="16">
        <v>9</v>
      </c>
      <c r="O184" s="16">
        <v>6</v>
      </c>
      <c r="P184" s="16">
        <v>86</v>
      </c>
      <c r="Q184" s="28">
        <v>0</v>
      </c>
      <c r="R184" s="28">
        <v>0</v>
      </c>
      <c r="S184" s="28">
        <v>0</v>
      </c>
      <c r="T184" s="28">
        <v>0</v>
      </c>
      <c r="U184" s="28">
        <v>0</v>
      </c>
      <c r="V184" s="16">
        <v>12</v>
      </c>
      <c r="W184" s="28">
        <v>0</v>
      </c>
      <c r="X184" s="29">
        <v>0</v>
      </c>
      <c r="Y184" s="29">
        <v>0</v>
      </c>
      <c r="Z184" s="29">
        <v>0</v>
      </c>
      <c r="AA184" s="20">
        <v>0.10333333333333333</v>
      </c>
      <c r="AB184" s="28">
        <v>0</v>
      </c>
      <c r="AC184" s="28">
        <v>0</v>
      </c>
      <c r="AD184" s="28">
        <v>0</v>
      </c>
      <c r="AE184" s="28">
        <v>0</v>
      </c>
      <c r="AF184" s="28">
        <v>0</v>
      </c>
      <c r="AG184" s="28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2">
        <f t="shared" si="45"/>
        <v>86</v>
      </c>
      <c r="AN184">
        <f t="shared" si="46"/>
        <v>3780</v>
      </c>
      <c r="AO184" t="str">
        <f t="shared" si="47"/>
        <v>,漂亮的蘑菇,蓝水晶,坚硬的石头</v>
      </c>
      <c r="AP184" s="25" t="str">
        <f>IF(F184="c",getSring(AO184,4),VLOOKUP(K184&amp;F184,test4,2,FALSE))</f>
        <v>暗之精华</v>
      </c>
      <c r="AQ184" s="25">
        <f t="shared" si="48"/>
        <v>30015</v>
      </c>
      <c r="AR184" s="25">
        <f t="shared" si="49"/>
        <v>72</v>
      </c>
      <c r="AS184" s="25" t="str">
        <f t="shared" si="57"/>
        <v>漂亮的蘑菇</v>
      </c>
      <c r="AT184" s="25">
        <f t="shared" si="50"/>
        <v>30020</v>
      </c>
      <c r="AU184" s="25">
        <f t="shared" si="51"/>
        <v>36</v>
      </c>
      <c r="AV184" s="25" t="str">
        <f t="shared" si="58"/>
        <v>蓝水晶</v>
      </c>
      <c r="AW184" s="25">
        <f t="shared" si="52"/>
        <v>30028</v>
      </c>
      <c r="AX184" s="25">
        <f t="shared" si="53"/>
        <v>36</v>
      </c>
      <c r="AY184" s="25" t="str">
        <f t="shared" si="59"/>
        <v>坚硬的石头</v>
      </c>
      <c r="AZ184" s="25">
        <f t="shared" si="54"/>
        <v>30032</v>
      </c>
      <c r="BA184" s="25">
        <f t="shared" si="60"/>
        <v>36</v>
      </c>
    </row>
    <row r="185" spans="1:53" ht="14.25" x14ac:dyDescent="0.2">
      <c r="A185">
        <f t="shared" si="55"/>
        <v>10183</v>
      </c>
      <c r="B185" s="16">
        <v>183</v>
      </c>
      <c r="C185" s="16"/>
      <c r="D185" s="16" t="s">
        <v>450</v>
      </c>
      <c r="E185" s="16">
        <f t="shared" si="42"/>
        <v>4</v>
      </c>
      <c r="F185" s="39" t="str">
        <f t="shared" si="61"/>
        <v>b</v>
      </c>
      <c r="G185" s="42">
        <f t="shared" si="56"/>
        <v>3</v>
      </c>
      <c r="H185" s="19" t="s">
        <v>26</v>
      </c>
      <c r="I185" s="3" t="s">
        <v>32</v>
      </c>
      <c r="J185" s="3" t="s">
        <v>995</v>
      </c>
      <c r="K185" s="3" t="str">
        <f t="shared" si="43"/>
        <v>暗</v>
      </c>
      <c r="L185" s="3">
        <f t="shared" si="62"/>
        <v>6</v>
      </c>
      <c r="M185" s="3">
        <f t="shared" si="44"/>
        <v>5</v>
      </c>
      <c r="N185" s="16">
        <v>9</v>
      </c>
      <c r="O185" s="16">
        <v>7</v>
      </c>
      <c r="P185" s="16">
        <v>101</v>
      </c>
      <c r="Q185" s="28">
        <v>0</v>
      </c>
      <c r="R185" s="28">
        <v>0</v>
      </c>
      <c r="S185" s="28">
        <v>0</v>
      </c>
      <c r="T185" s="28">
        <v>0</v>
      </c>
      <c r="U185" s="28">
        <v>0</v>
      </c>
      <c r="V185" s="28">
        <v>0</v>
      </c>
      <c r="W185" s="28">
        <v>0</v>
      </c>
      <c r="X185" s="29">
        <v>0</v>
      </c>
      <c r="Y185" s="29">
        <v>0</v>
      </c>
      <c r="Z185" s="29">
        <v>0</v>
      </c>
      <c r="AA185" s="20">
        <v>0.12133333333333333</v>
      </c>
      <c r="AB185" s="28">
        <v>0</v>
      </c>
      <c r="AC185" s="28">
        <v>0</v>
      </c>
      <c r="AD185" s="28">
        <v>0</v>
      </c>
      <c r="AE185" s="28">
        <v>0</v>
      </c>
      <c r="AF185" s="28">
        <v>0</v>
      </c>
      <c r="AG185" s="28">
        <v>0</v>
      </c>
      <c r="AH185" s="20">
        <v>9.7066666666666676E-2</v>
      </c>
      <c r="AI185" s="29">
        <v>0</v>
      </c>
      <c r="AJ185" s="29">
        <v>0</v>
      </c>
      <c r="AK185" s="29">
        <v>0</v>
      </c>
      <c r="AL185" s="29">
        <v>0</v>
      </c>
      <c r="AM185" s="22">
        <f t="shared" si="45"/>
        <v>111.01333333333332</v>
      </c>
      <c r="AN185">
        <f t="shared" si="46"/>
        <v>4860</v>
      </c>
      <c r="AO185" t="str">
        <f t="shared" si="47"/>
        <v>,美味的坚果,坚硬的石头,漂亮的蘑菇</v>
      </c>
      <c r="AP185" s="25" t="str">
        <f>IF(F185="c",getSring(AO185,4),VLOOKUP(K185&amp;F185,test4,2,FALSE))</f>
        <v>暗之精华</v>
      </c>
      <c r="AQ185" s="25">
        <f t="shared" si="48"/>
        <v>30015</v>
      </c>
      <c r="AR185" s="25">
        <f t="shared" si="49"/>
        <v>93</v>
      </c>
      <c r="AS185" s="25" t="str">
        <f t="shared" si="57"/>
        <v>美味的坚果</v>
      </c>
      <c r="AT185" s="25">
        <f t="shared" si="50"/>
        <v>30040</v>
      </c>
      <c r="AU185" s="25">
        <f t="shared" si="51"/>
        <v>46</v>
      </c>
      <c r="AV185" s="25" t="str">
        <f t="shared" si="58"/>
        <v>坚硬的石头</v>
      </c>
      <c r="AW185" s="25">
        <f t="shared" si="52"/>
        <v>30032</v>
      </c>
      <c r="AX185" s="25">
        <f t="shared" si="53"/>
        <v>46</v>
      </c>
      <c r="AY185" s="25" t="str">
        <f t="shared" si="59"/>
        <v>漂亮的蘑菇</v>
      </c>
      <c r="AZ185" s="25">
        <f t="shared" si="54"/>
        <v>30020</v>
      </c>
      <c r="BA185" s="25">
        <f t="shared" si="60"/>
        <v>46</v>
      </c>
    </row>
    <row r="186" spans="1:53" ht="14.25" x14ac:dyDescent="0.2">
      <c r="A186">
        <f t="shared" si="55"/>
        <v>10184</v>
      </c>
      <c r="B186" s="16">
        <v>184</v>
      </c>
      <c r="C186" s="16"/>
      <c r="D186" s="16" t="s">
        <v>451</v>
      </c>
      <c r="E186" s="16">
        <f t="shared" si="42"/>
        <v>4</v>
      </c>
      <c r="F186" s="39" t="str">
        <f t="shared" si="61"/>
        <v>b</v>
      </c>
      <c r="G186" s="42">
        <f t="shared" si="56"/>
        <v>3</v>
      </c>
      <c r="H186" s="19" t="s">
        <v>26</v>
      </c>
      <c r="I186" s="3" t="s">
        <v>32</v>
      </c>
      <c r="J186" s="3" t="s">
        <v>995</v>
      </c>
      <c r="K186" s="3" t="str">
        <f t="shared" si="43"/>
        <v>暗</v>
      </c>
      <c r="L186" s="3">
        <f t="shared" si="62"/>
        <v>6</v>
      </c>
      <c r="M186" s="3">
        <f t="shared" si="44"/>
        <v>5</v>
      </c>
      <c r="N186" s="16">
        <v>9</v>
      </c>
      <c r="O186" s="16">
        <v>8</v>
      </c>
      <c r="P186" s="16">
        <v>115</v>
      </c>
      <c r="Q186" s="28">
        <v>0</v>
      </c>
      <c r="R186" s="28">
        <v>0</v>
      </c>
      <c r="S186" s="28">
        <v>0</v>
      </c>
      <c r="T186" s="28">
        <v>0</v>
      </c>
      <c r="U186" s="28">
        <v>0</v>
      </c>
      <c r="V186" s="28">
        <v>0</v>
      </c>
      <c r="W186" s="28">
        <v>0</v>
      </c>
      <c r="X186" s="29">
        <v>0</v>
      </c>
      <c r="Y186" s="29">
        <v>0</v>
      </c>
      <c r="Z186" s="29">
        <v>0</v>
      </c>
      <c r="AA186" s="20">
        <v>0.13933333333333334</v>
      </c>
      <c r="AB186" s="28">
        <v>0</v>
      </c>
      <c r="AC186" s="28">
        <v>0</v>
      </c>
      <c r="AD186" s="28">
        <v>0</v>
      </c>
      <c r="AE186" s="28">
        <v>0</v>
      </c>
      <c r="AF186" s="16">
        <v>8</v>
      </c>
      <c r="AG186" s="28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2">
        <f t="shared" si="45"/>
        <v>113.88398268398268</v>
      </c>
      <c r="AN186">
        <f t="shared" si="46"/>
        <v>4965</v>
      </c>
      <c r="AO186" t="str">
        <f t="shared" si="47"/>
        <v>,漂亮的蘑菇,长獠牙,扁扁的稻草</v>
      </c>
      <c r="AP186" s="25" t="str">
        <f>IF(F186="c",getSring(AO186,4),VLOOKUP(K186&amp;F186,test4,2,FALSE))</f>
        <v>暗之精华</v>
      </c>
      <c r="AQ186" s="25">
        <f t="shared" si="48"/>
        <v>30015</v>
      </c>
      <c r="AR186" s="25">
        <f t="shared" si="49"/>
        <v>95</v>
      </c>
      <c r="AS186" s="25" t="str">
        <f t="shared" si="57"/>
        <v>漂亮的蘑菇</v>
      </c>
      <c r="AT186" s="25">
        <f t="shared" si="50"/>
        <v>30020</v>
      </c>
      <c r="AU186" s="25">
        <f t="shared" si="51"/>
        <v>47</v>
      </c>
      <c r="AV186" s="25" t="str">
        <f t="shared" si="58"/>
        <v>长獠牙</v>
      </c>
      <c r="AW186" s="25">
        <f t="shared" si="52"/>
        <v>30036</v>
      </c>
      <c r="AX186" s="25">
        <f t="shared" si="53"/>
        <v>47</v>
      </c>
      <c r="AY186" s="25" t="str">
        <f t="shared" si="59"/>
        <v>扁扁的稻草</v>
      </c>
      <c r="AZ186" s="25">
        <f t="shared" si="54"/>
        <v>30024</v>
      </c>
      <c r="BA186" s="25">
        <f t="shared" si="60"/>
        <v>47</v>
      </c>
    </row>
    <row r="187" spans="1:53" ht="14.25" x14ac:dyDescent="0.2">
      <c r="A187">
        <f t="shared" si="55"/>
        <v>10185</v>
      </c>
      <c r="B187" s="16">
        <v>185</v>
      </c>
      <c r="C187" s="16"/>
      <c r="D187" s="16" t="s">
        <v>452</v>
      </c>
      <c r="E187" s="16">
        <f t="shared" si="42"/>
        <v>1</v>
      </c>
      <c r="F187" s="39" t="str">
        <f t="shared" si="61"/>
        <v>c</v>
      </c>
      <c r="G187" s="42">
        <f t="shared" si="56"/>
        <v>4</v>
      </c>
      <c r="H187" s="19" t="s">
        <v>26</v>
      </c>
      <c r="I187" s="3" t="s">
        <v>32</v>
      </c>
      <c r="J187" s="3" t="s">
        <v>995</v>
      </c>
      <c r="K187" s="3" t="str">
        <f t="shared" si="43"/>
        <v>--</v>
      </c>
      <c r="L187" s="3">
        <f t="shared" si="62"/>
        <v>6</v>
      </c>
      <c r="M187" s="3">
        <f t="shared" si="44"/>
        <v>5</v>
      </c>
      <c r="N187" s="16">
        <v>9</v>
      </c>
      <c r="O187" s="16">
        <v>1</v>
      </c>
      <c r="P187" s="16">
        <v>16</v>
      </c>
      <c r="Q187" s="28">
        <v>0</v>
      </c>
      <c r="R187" s="28">
        <v>0</v>
      </c>
      <c r="S187" s="28">
        <v>0</v>
      </c>
      <c r="T187" s="28">
        <v>0</v>
      </c>
      <c r="U187" s="28">
        <v>0</v>
      </c>
      <c r="V187" s="28">
        <v>0</v>
      </c>
      <c r="W187" s="16">
        <v>0</v>
      </c>
      <c r="X187" s="29">
        <v>0</v>
      </c>
      <c r="Y187" s="29">
        <v>0</v>
      </c>
      <c r="Z187" s="29">
        <v>0</v>
      </c>
      <c r="AA187" s="29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28">
        <v>0</v>
      </c>
      <c r="AH187" s="29">
        <v>0</v>
      </c>
      <c r="AI187" s="29">
        <v>0</v>
      </c>
      <c r="AJ187" s="29">
        <v>0</v>
      </c>
      <c r="AK187" s="29">
        <v>0</v>
      </c>
      <c r="AL187" s="29">
        <v>0</v>
      </c>
      <c r="AM187" s="22">
        <f t="shared" si="45"/>
        <v>10.666666666666666</v>
      </c>
      <c r="AN187">
        <f t="shared" si="46"/>
        <v>472</v>
      </c>
      <c r="AO187" t="str">
        <f t="shared" si="47"/>
        <v>,石头,狗牙,红水晶,稻草</v>
      </c>
      <c r="AP187" s="25" t="str">
        <f>IF(F187="c",getSring(AO187,4),VLOOKUP(K187&amp;F187,test4,2,FALSE))</f>
        <v>稻草</v>
      </c>
      <c r="AQ187" s="25">
        <f t="shared" si="48"/>
        <v>30023</v>
      </c>
      <c r="AR187" s="25">
        <f t="shared" si="49"/>
        <v>36</v>
      </c>
      <c r="AS187" s="25" t="str">
        <f t="shared" si="57"/>
        <v>石头</v>
      </c>
      <c r="AT187" s="25">
        <f t="shared" si="50"/>
        <v>30031</v>
      </c>
      <c r="AU187" s="25">
        <f t="shared" si="51"/>
        <v>9</v>
      </c>
      <c r="AV187" s="25" t="str">
        <f t="shared" si="58"/>
        <v>狗牙</v>
      </c>
      <c r="AW187" s="25">
        <f t="shared" si="52"/>
        <v>30035</v>
      </c>
      <c r="AX187" s="25">
        <f t="shared" si="53"/>
        <v>9</v>
      </c>
      <c r="AY187" s="25" t="str">
        <f t="shared" si="59"/>
        <v>红水晶</v>
      </c>
      <c r="AZ187" s="25">
        <f t="shared" si="54"/>
        <v>30027</v>
      </c>
      <c r="BA187" s="25">
        <f t="shared" si="60"/>
        <v>9</v>
      </c>
    </row>
    <row r="188" spans="1:53" ht="14.25" x14ac:dyDescent="0.2">
      <c r="A188">
        <f t="shared" si="55"/>
        <v>10186</v>
      </c>
      <c r="B188" s="16">
        <v>186</v>
      </c>
      <c r="C188" s="16"/>
      <c r="D188" s="16" t="s">
        <v>453</v>
      </c>
      <c r="E188" s="16">
        <f t="shared" si="42"/>
        <v>1</v>
      </c>
      <c r="F188" s="39" t="str">
        <f t="shared" si="61"/>
        <v>c</v>
      </c>
      <c r="G188" s="42">
        <f t="shared" si="56"/>
        <v>4</v>
      </c>
      <c r="H188" s="19" t="s">
        <v>26</v>
      </c>
      <c r="I188" s="3" t="s">
        <v>32</v>
      </c>
      <c r="J188" s="3" t="s">
        <v>995</v>
      </c>
      <c r="K188" s="3" t="str">
        <f t="shared" si="43"/>
        <v>--</v>
      </c>
      <c r="L188" s="3">
        <f t="shared" si="62"/>
        <v>6</v>
      </c>
      <c r="M188" s="3">
        <f t="shared" si="44"/>
        <v>5</v>
      </c>
      <c r="N188" s="16">
        <v>9</v>
      </c>
      <c r="O188" s="16">
        <v>2</v>
      </c>
      <c r="P188" s="16">
        <v>33</v>
      </c>
      <c r="Q188" s="28">
        <v>0</v>
      </c>
      <c r="R188" s="28">
        <v>0</v>
      </c>
      <c r="S188" s="28">
        <v>0</v>
      </c>
      <c r="T188" s="28">
        <v>0</v>
      </c>
      <c r="U188" s="28">
        <v>0</v>
      </c>
      <c r="V188" s="28">
        <v>0</v>
      </c>
      <c r="W188" s="28">
        <v>0</v>
      </c>
      <c r="X188" s="29">
        <v>0</v>
      </c>
      <c r="Y188" s="29">
        <v>0</v>
      </c>
      <c r="Z188" s="29">
        <v>0</v>
      </c>
      <c r="AA188" s="20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28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2">
        <f t="shared" si="45"/>
        <v>22</v>
      </c>
      <c r="AN188">
        <f t="shared" si="46"/>
        <v>952</v>
      </c>
      <c r="AO188" t="str">
        <f t="shared" si="47"/>
        <v>,稻草,石头,蘑菇,多汁的坚果</v>
      </c>
      <c r="AP188" s="25" t="str">
        <f>IF(F188="c",getSring(AO188,4),VLOOKUP(K188&amp;F188,test4,2,FALSE))</f>
        <v>多汁的坚果</v>
      </c>
      <c r="AQ188" s="25">
        <f t="shared" si="48"/>
        <v>30039</v>
      </c>
      <c r="AR188" s="25">
        <f t="shared" si="49"/>
        <v>73</v>
      </c>
      <c r="AS188" s="25" t="str">
        <f t="shared" si="57"/>
        <v>稻草</v>
      </c>
      <c r="AT188" s="25">
        <f t="shared" si="50"/>
        <v>30023</v>
      </c>
      <c r="AU188" s="25">
        <f t="shared" si="51"/>
        <v>18</v>
      </c>
      <c r="AV188" s="25" t="str">
        <f t="shared" si="58"/>
        <v>石头</v>
      </c>
      <c r="AW188" s="25">
        <f t="shared" si="52"/>
        <v>30031</v>
      </c>
      <c r="AX188" s="25">
        <f t="shared" si="53"/>
        <v>18</v>
      </c>
      <c r="AY188" s="25" t="str">
        <f t="shared" si="59"/>
        <v>蘑菇</v>
      </c>
      <c r="AZ188" s="25">
        <f t="shared" si="54"/>
        <v>30019</v>
      </c>
      <c r="BA188" s="25">
        <f t="shared" si="60"/>
        <v>18</v>
      </c>
    </row>
    <row r="189" spans="1:53" ht="14.25" x14ac:dyDescent="0.2">
      <c r="A189">
        <f t="shared" si="55"/>
        <v>10187</v>
      </c>
      <c r="B189" s="16">
        <v>187</v>
      </c>
      <c r="C189" s="16"/>
      <c r="D189" s="16" t="s">
        <v>454</v>
      </c>
      <c r="E189" s="16">
        <f t="shared" si="42"/>
        <v>2</v>
      </c>
      <c r="F189" s="39" t="str">
        <f t="shared" si="61"/>
        <v>c</v>
      </c>
      <c r="G189" s="42">
        <f t="shared" si="56"/>
        <v>4</v>
      </c>
      <c r="H189" s="19" t="s">
        <v>26</v>
      </c>
      <c r="I189" s="3" t="s">
        <v>32</v>
      </c>
      <c r="J189" s="3" t="s">
        <v>995</v>
      </c>
      <c r="K189" s="3" t="str">
        <f t="shared" si="43"/>
        <v>--</v>
      </c>
      <c r="L189" s="3">
        <f t="shared" si="62"/>
        <v>6</v>
      </c>
      <c r="M189" s="3">
        <f t="shared" si="44"/>
        <v>5</v>
      </c>
      <c r="N189" s="16">
        <v>9</v>
      </c>
      <c r="O189" s="16">
        <v>3</v>
      </c>
      <c r="P189" s="16">
        <v>49</v>
      </c>
      <c r="Q189" s="28">
        <v>0</v>
      </c>
      <c r="R189" s="28">
        <v>0</v>
      </c>
      <c r="S189" s="28">
        <v>0</v>
      </c>
      <c r="T189" s="28">
        <v>0</v>
      </c>
      <c r="U189" s="28">
        <v>0</v>
      </c>
      <c r="V189" s="28">
        <v>0</v>
      </c>
      <c r="W189" s="28">
        <v>0</v>
      </c>
      <c r="X189" s="29">
        <v>0</v>
      </c>
      <c r="Y189" s="29">
        <v>0</v>
      </c>
      <c r="Z189" s="29">
        <v>0</v>
      </c>
      <c r="AA189" s="20">
        <v>0</v>
      </c>
      <c r="AB189" s="28">
        <v>0</v>
      </c>
      <c r="AC189" s="28">
        <v>0</v>
      </c>
      <c r="AD189" s="28">
        <v>0</v>
      </c>
      <c r="AE189" s="28">
        <v>0</v>
      </c>
      <c r="AF189" s="28">
        <v>0</v>
      </c>
      <c r="AG189" s="28">
        <v>0</v>
      </c>
      <c r="AH189" s="29">
        <v>0</v>
      </c>
      <c r="AI189" s="29">
        <v>0</v>
      </c>
      <c r="AJ189" s="29">
        <v>0</v>
      </c>
      <c r="AK189" s="29">
        <v>0</v>
      </c>
      <c r="AL189" s="29">
        <v>0</v>
      </c>
      <c r="AM189" s="22">
        <f t="shared" si="45"/>
        <v>32.666666666666664</v>
      </c>
      <c r="AN189">
        <f t="shared" si="46"/>
        <v>1425</v>
      </c>
      <c r="AO189" t="str">
        <f t="shared" si="47"/>
        <v>,红水晶,石头,蘑菇,狗牙</v>
      </c>
      <c r="AP189" s="25" t="str">
        <f>IF(F189="c",getSring(AO189,4),VLOOKUP(K189&amp;F189,test4,2,FALSE))</f>
        <v>狗牙</v>
      </c>
      <c r="AQ189" s="25">
        <f t="shared" si="48"/>
        <v>30035</v>
      </c>
      <c r="AR189" s="25">
        <f t="shared" si="49"/>
        <v>109</v>
      </c>
      <c r="AS189" s="25" t="str">
        <f t="shared" si="57"/>
        <v>红水晶</v>
      </c>
      <c r="AT189" s="25">
        <f t="shared" si="50"/>
        <v>30027</v>
      </c>
      <c r="AU189" s="25">
        <f t="shared" si="51"/>
        <v>27</v>
      </c>
      <c r="AV189" s="25" t="str">
        <f t="shared" si="58"/>
        <v>石头</v>
      </c>
      <c r="AW189" s="25">
        <f t="shared" si="52"/>
        <v>30031</v>
      </c>
      <c r="AX189" s="25">
        <f t="shared" si="53"/>
        <v>27</v>
      </c>
      <c r="AY189" s="25" t="str">
        <f t="shared" si="59"/>
        <v>蘑菇</v>
      </c>
      <c r="AZ189" s="25">
        <f t="shared" si="54"/>
        <v>30019</v>
      </c>
      <c r="BA189" s="25">
        <f t="shared" si="60"/>
        <v>27</v>
      </c>
    </row>
    <row r="190" spans="1:53" ht="14.25" x14ac:dyDescent="0.2">
      <c r="A190">
        <f t="shared" si="55"/>
        <v>10188</v>
      </c>
      <c r="B190" s="16">
        <v>188</v>
      </c>
      <c r="C190" s="16"/>
      <c r="D190" s="16" t="s">
        <v>455</v>
      </c>
      <c r="E190" s="16">
        <f t="shared" si="42"/>
        <v>2</v>
      </c>
      <c r="F190" s="39" t="str">
        <f t="shared" si="61"/>
        <v>c</v>
      </c>
      <c r="G190" s="42">
        <f t="shared" si="56"/>
        <v>4</v>
      </c>
      <c r="H190" s="19" t="s">
        <v>26</v>
      </c>
      <c r="I190" s="3" t="s">
        <v>32</v>
      </c>
      <c r="J190" s="3" t="s">
        <v>995</v>
      </c>
      <c r="K190" s="3" t="str">
        <f t="shared" si="43"/>
        <v>--</v>
      </c>
      <c r="L190" s="3">
        <f t="shared" si="62"/>
        <v>6</v>
      </c>
      <c r="M190" s="3">
        <f t="shared" si="44"/>
        <v>5</v>
      </c>
      <c r="N190" s="16">
        <v>9</v>
      </c>
      <c r="O190" s="16">
        <v>4</v>
      </c>
      <c r="P190" s="16">
        <v>66</v>
      </c>
      <c r="Q190" s="28">
        <v>0</v>
      </c>
      <c r="R190" s="28">
        <v>0</v>
      </c>
      <c r="S190" s="28">
        <v>0</v>
      </c>
      <c r="T190" s="28">
        <v>0</v>
      </c>
      <c r="U190" s="28">
        <v>0</v>
      </c>
      <c r="V190" s="16">
        <v>0</v>
      </c>
      <c r="W190" s="28">
        <v>0</v>
      </c>
      <c r="X190" s="29">
        <v>0</v>
      </c>
      <c r="Y190" s="29">
        <v>0</v>
      </c>
      <c r="Z190" s="29">
        <v>0</v>
      </c>
      <c r="AA190" s="29">
        <v>0</v>
      </c>
      <c r="AB190" s="28">
        <v>0</v>
      </c>
      <c r="AC190" s="28">
        <v>0</v>
      </c>
      <c r="AD190" s="28">
        <v>0</v>
      </c>
      <c r="AE190" s="28">
        <v>0</v>
      </c>
      <c r="AF190" s="28">
        <v>0</v>
      </c>
      <c r="AG190" s="28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2">
        <f t="shared" si="45"/>
        <v>44</v>
      </c>
      <c r="AN190">
        <f t="shared" si="46"/>
        <v>1935</v>
      </c>
      <c r="AO190" t="str">
        <f t="shared" si="47"/>
        <v>,红水晶,多汁的坚果,狗牙,蘑菇</v>
      </c>
      <c r="AP190" s="25" t="str">
        <f>IF(F190="c",getSring(AO190,4),VLOOKUP(K190&amp;F190,test4,2,FALSE))</f>
        <v>蘑菇</v>
      </c>
      <c r="AQ190" s="25">
        <f t="shared" si="48"/>
        <v>30019</v>
      </c>
      <c r="AR190" s="25">
        <f t="shared" si="49"/>
        <v>147</v>
      </c>
      <c r="AS190" s="25" t="str">
        <f t="shared" si="57"/>
        <v>红水晶</v>
      </c>
      <c r="AT190" s="25">
        <f t="shared" si="50"/>
        <v>30027</v>
      </c>
      <c r="AU190" s="25">
        <f t="shared" si="51"/>
        <v>37</v>
      </c>
      <c r="AV190" s="25" t="str">
        <f t="shared" si="58"/>
        <v>多汁的坚果</v>
      </c>
      <c r="AW190" s="25">
        <f t="shared" si="52"/>
        <v>30039</v>
      </c>
      <c r="AX190" s="25">
        <f t="shared" si="53"/>
        <v>37</v>
      </c>
      <c r="AY190" s="25" t="str">
        <f t="shared" si="59"/>
        <v>狗牙</v>
      </c>
      <c r="AZ190" s="25">
        <f t="shared" si="54"/>
        <v>30035</v>
      </c>
      <c r="BA190" s="25">
        <f t="shared" si="60"/>
        <v>37</v>
      </c>
    </row>
    <row r="191" spans="1:53" ht="14.25" x14ac:dyDescent="0.2">
      <c r="A191">
        <f t="shared" si="55"/>
        <v>10189</v>
      </c>
      <c r="B191" s="16">
        <v>189</v>
      </c>
      <c r="C191" s="16"/>
      <c r="D191" s="16" t="s">
        <v>456</v>
      </c>
      <c r="E191" s="16">
        <f t="shared" si="42"/>
        <v>3</v>
      </c>
      <c r="F191" s="39" t="str">
        <f t="shared" si="61"/>
        <v>c</v>
      </c>
      <c r="G191" s="42">
        <f t="shared" si="56"/>
        <v>4</v>
      </c>
      <c r="H191" s="19" t="s">
        <v>26</v>
      </c>
      <c r="I191" s="3" t="s">
        <v>32</v>
      </c>
      <c r="J191" s="3" t="s">
        <v>995</v>
      </c>
      <c r="K191" s="3" t="str">
        <f t="shared" si="43"/>
        <v>--</v>
      </c>
      <c r="L191" s="3">
        <f t="shared" si="62"/>
        <v>6</v>
      </c>
      <c r="M191" s="3">
        <f t="shared" si="44"/>
        <v>5</v>
      </c>
      <c r="N191" s="16">
        <v>9</v>
      </c>
      <c r="O191" s="16">
        <v>5</v>
      </c>
      <c r="P191" s="16">
        <v>82</v>
      </c>
      <c r="Q191" s="28">
        <v>0</v>
      </c>
      <c r="R191" s="28">
        <v>0</v>
      </c>
      <c r="S191" s="28">
        <v>0</v>
      </c>
      <c r="T191" s="28">
        <v>0</v>
      </c>
      <c r="U191" s="28">
        <v>0</v>
      </c>
      <c r="V191" s="28">
        <v>0</v>
      </c>
      <c r="W191" s="16">
        <v>0</v>
      </c>
      <c r="X191" s="29">
        <v>0</v>
      </c>
      <c r="Y191" s="29">
        <v>0</v>
      </c>
      <c r="Z191" s="29">
        <v>0</v>
      </c>
      <c r="AA191" s="29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28">
        <v>0</v>
      </c>
      <c r="AH191" s="29">
        <v>0</v>
      </c>
      <c r="AI191" s="29">
        <v>0</v>
      </c>
      <c r="AJ191" s="29">
        <v>0</v>
      </c>
      <c r="AK191" s="29">
        <v>0</v>
      </c>
      <c r="AL191" s="29">
        <v>0</v>
      </c>
      <c r="AM191" s="22">
        <f t="shared" si="45"/>
        <v>54.666666666666664</v>
      </c>
      <c r="AN191">
        <f t="shared" si="46"/>
        <v>2400</v>
      </c>
      <c r="AO191" t="str">
        <f t="shared" si="47"/>
        <v>,多汁的坚果,稻草,狗牙,石头</v>
      </c>
      <c r="AP191" s="25" t="str">
        <f>IF(F191="c",getSring(AO191,4),VLOOKUP(K191&amp;F191,test4,2,FALSE))</f>
        <v>石头</v>
      </c>
      <c r="AQ191" s="25">
        <f t="shared" si="48"/>
        <v>30031</v>
      </c>
      <c r="AR191" s="25">
        <f t="shared" si="49"/>
        <v>182</v>
      </c>
      <c r="AS191" s="25" t="str">
        <f t="shared" si="57"/>
        <v>多汁的坚果</v>
      </c>
      <c r="AT191" s="25">
        <f t="shared" si="50"/>
        <v>30039</v>
      </c>
      <c r="AU191" s="25">
        <f t="shared" si="51"/>
        <v>46</v>
      </c>
      <c r="AV191" s="25" t="str">
        <f t="shared" si="58"/>
        <v>稻草</v>
      </c>
      <c r="AW191" s="25">
        <f t="shared" si="52"/>
        <v>30023</v>
      </c>
      <c r="AX191" s="25">
        <f t="shared" si="53"/>
        <v>46</v>
      </c>
      <c r="AY191" s="25" t="str">
        <f t="shared" si="59"/>
        <v>狗牙</v>
      </c>
      <c r="AZ191" s="25">
        <f t="shared" si="54"/>
        <v>30035</v>
      </c>
      <c r="BA191" s="25">
        <f t="shared" si="60"/>
        <v>46</v>
      </c>
    </row>
    <row r="192" spans="1:53" ht="14.25" x14ac:dyDescent="0.2">
      <c r="A192">
        <f t="shared" si="55"/>
        <v>10190</v>
      </c>
      <c r="B192" s="16">
        <v>190</v>
      </c>
      <c r="C192" s="16"/>
      <c r="D192" s="16" t="s">
        <v>457</v>
      </c>
      <c r="E192" s="16">
        <f t="shared" si="42"/>
        <v>3</v>
      </c>
      <c r="F192" s="39" t="str">
        <f t="shared" si="61"/>
        <v>c</v>
      </c>
      <c r="G192" s="42">
        <f t="shared" si="56"/>
        <v>4</v>
      </c>
      <c r="H192" s="19" t="s">
        <v>26</v>
      </c>
      <c r="I192" s="3" t="s">
        <v>32</v>
      </c>
      <c r="J192" s="3" t="s">
        <v>995</v>
      </c>
      <c r="K192" s="3" t="str">
        <f t="shared" si="43"/>
        <v>--</v>
      </c>
      <c r="L192" s="3">
        <f t="shared" si="62"/>
        <v>6</v>
      </c>
      <c r="M192" s="3">
        <f t="shared" si="44"/>
        <v>5</v>
      </c>
      <c r="N192" s="16">
        <v>9</v>
      </c>
      <c r="O192" s="16">
        <v>6</v>
      </c>
      <c r="P192" s="16">
        <v>98</v>
      </c>
      <c r="Q192" s="28">
        <v>0</v>
      </c>
      <c r="R192" s="28">
        <v>0</v>
      </c>
      <c r="S192" s="28">
        <v>0</v>
      </c>
      <c r="T192" s="28">
        <v>0</v>
      </c>
      <c r="U192" s="28">
        <v>0</v>
      </c>
      <c r="V192" s="28">
        <v>0</v>
      </c>
      <c r="W192" s="28">
        <v>0</v>
      </c>
      <c r="X192" s="29">
        <v>0</v>
      </c>
      <c r="Y192" s="29">
        <v>0</v>
      </c>
      <c r="Z192" s="29">
        <v>0</v>
      </c>
      <c r="AA192" s="20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28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2">
        <f t="shared" si="45"/>
        <v>65.333333333333329</v>
      </c>
      <c r="AN192">
        <f t="shared" si="46"/>
        <v>2850</v>
      </c>
      <c r="AO192" t="str">
        <f t="shared" si="47"/>
        <v>,红水晶,稻草,石头,蘑菇</v>
      </c>
      <c r="AP192" s="25" t="str">
        <f>IF(F192="c",getSring(AO192,4),VLOOKUP(K192&amp;F192,test4,2,FALSE))</f>
        <v>蘑菇</v>
      </c>
      <c r="AQ192" s="25">
        <f t="shared" si="48"/>
        <v>30019</v>
      </c>
      <c r="AR192" s="25">
        <f t="shared" si="49"/>
        <v>218</v>
      </c>
      <c r="AS192" s="25" t="str">
        <f t="shared" si="57"/>
        <v>红水晶</v>
      </c>
      <c r="AT192" s="25">
        <f t="shared" si="50"/>
        <v>30027</v>
      </c>
      <c r="AU192" s="25">
        <f t="shared" si="51"/>
        <v>54</v>
      </c>
      <c r="AV192" s="25" t="str">
        <f t="shared" si="58"/>
        <v>稻草</v>
      </c>
      <c r="AW192" s="25">
        <f t="shared" si="52"/>
        <v>30023</v>
      </c>
      <c r="AX192" s="25">
        <f t="shared" si="53"/>
        <v>54</v>
      </c>
      <c r="AY192" s="25" t="str">
        <f t="shared" si="59"/>
        <v>石头</v>
      </c>
      <c r="AZ192" s="25">
        <f t="shared" si="54"/>
        <v>30031</v>
      </c>
      <c r="BA192" s="25">
        <f t="shared" si="60"/>
        <v>54</v>
      </c>
    </row>
    <row r="193" spans="1:53" ht="14.25" x14ac:dyDescent="0.2">
      <c r="A193">
        <f t="shared" si="55"/>
        <v>10191</v>
      </c>
      <c r="B193" s="16">
        <v>191</v>
      </c>
      <c r="C193" s="16"/>
      <c r="D193" s="16" t="s">
        <v>458</v>
      </c>
      <c r="E193" s="16">
        <f t="shared" si="42"/>
        <v>4</v>
      </c>
      <c r="F193" s="39" t="str">
        <f t="shared" si="61"/>
        <v>c</v>
      </c>
      <c r="G193" s="42">
        <f t="shared" si="56"/>
        <v>4</v>
      </c>
      <c r="H193" s="19" t="s">
        <v>26</v>
      </c>
      <c r="I193" s="3" t="s">
        <v>32</v>
      </c>
      <c r="J193" s="3" t="s">
        <v>995</v>
      </c>
      <c r="K193" s="3" t="str">
        <f t="shared" si="43"/>
        <v>--</v>
      </c>
      <c r="L193" s="3">
        <f t="shared" si="62"/>
        <v>6</v>
      </c>
      <c r="M193" s="3">
        <f t="shared" si="44"/>
        <v>5</v>
      </c>
      <c r="N193" s="16">
        <v>9</v>
      </c>
      <c r="O193" s="16">
        <v>7</v>
      </c>
      <c r="P193" s="16">
        <v>115</v>
      </c>
      <c r="Q193" s="28">
        <v>0</v>
      </c>
      <c r="R193" s="28">
        <v>0</v>
      </c>
      <c r="S193" s="28">
        <v>0</v>
      </c>
      <c r="T193" s="28">
        <v>0</v>
      </c>
      <c r="U193" s="28">
        <v>0</v>
      </c>
      <c r="V193" s="28">
        <v>0</v>
      </c>
      <c r="W193" s="16">
        <v>0</v>
      </c>
      <c r="X193" s="29">
        <v>0</v>
      </c>
      <c r="Y193" s="29">
        <v>0</v>
      </c>
      <c r="Z193" s="29">
        <v>0</v>
      </c>
      <c r="AA193" s="29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28">
        <v>0</v>
      </c>
      <c r="AH193" s="29">
        <v>0</v>
      </c>
      <c r="AI193" s="29">
        <v>0</v>
      </c>
      <c r="AJ193" s="29">
        <v>0</v>
      </c>
      <c r="AK193" s="29">
        <v>0</v>
      </c>
      <c r="AL193" s="29">
        <v>0</v>
      </c>
      <c r="AM193" s="22">
        <f t="shared" si="45"/>
        <v>76.666666666666671</v>
      </c>
      <c r="AN193">
        <f t="shared" si="46"/>
        <v>3360</v>
      </c>
      <c r="AO193" t="str">
        <f t="shared" si="47"/>
        <v>,石头,稻草,狗牙,红水晶</v>
      </c>
      <c r="AP193" s="25" t="str">
        <f>IF(F193="c",getSring(AO193,4),VLOOKUP(K193&amp;F193,test4,2,FALSE))</f>
        <v>红水晶</v>
      </c>
      <c r="AQ193" s="25">
        <f t="shared" si="48"/>
        <v>30027</v>
      </c>
      <c r="AR193" s="25">
        <f t="shared" si="49"/>
        <v>256</v>
      </c>
      <c r="AS193" s="25" t="str">
        <f t="shared" si="57"/>
        <v>石头</v>
      </c>
      <c r="AT193" s="25">
        <f t="shared" si="50"/>
        <v>30031</v>
      </c>
      <c r="AU193" s="25">
        <f t="shared" si="51"/>
        <v>64</v>
      </c>
      <c r="AV193" s="25" t="str">
        <f t="shared" si="58"/>
        <v>稻草</v>
      </c>
      <c r="AW193" s="25">
        <f t="shared" si="52"/>
        <v>30023</v>
      </c>
      <c r="AX193" s="25">
        <f t="shared" si="53"/>
        <v>64</v>
      </c>
      <c r="AY193" s="25" t="str">
        <f t="shared" si="59"/>
        <v>狗牙</v>
      </c>
      <c r="AZ193" s="25">
        <f t="shared" si="54"/>
        <v>30035</v>
      </c>
      <c r="BA193" s="25">
        <f t="shared" si="60"/>
        <v>64</v>
      </c>
    </row>
    <row r="194" spans="1:53" ht="14.25" x14ac:dyDescent="0.2">
      <c r="A194">
        <f t="shared" si="55"/>
        <v>10192</v>
      </c>
      <c r="B194" s="16">
        <v>192</v>
      </c>
      <c r="C194" s="16"/>
      <c r="D194" s="16" t="s">
        <v>459</v>
      </c>
      <c r="E194" s="16">
        <f t="shared" si="42"/>
        <v>4</v>
      </c>
      <c r="F194" s="39" t="str">
        <f t="shared" si="61"/>
        <v>c</v>
      </c>
      <c r="G194" s="42">
        <f t="shared" si="56"/>
        <v>4</v>
      </c>
      <c r="H194" s="19" t="s">
        <v>26</v>
      </c>
      <c r="I194" s="3" t="s">
        <v>32</v>
      </c>
      <c r="J194" s="3" t="s">
        <v>995</v>
      </c>
      <c r="K194" s="3" t="str">
        <f t="shared" si="43"/>
        <v>--</v>
      </c>
      <c r="L194" s="3">
        <f t="shared" si="62"/>
        <v>6</v>
      </c>
      <c r="M194" s="3">
        <f t="shared" si="44"/>
        <v>5</v>
      </c>
      <c r="N194" s="16">
        <v>9</v>
      </c>
      <c r="O194" s="16">
        <v>8</v>
      </c>
      <c r="P194" s="16">
        <v>131</v>
      </c>
      <c r="Q194" s="28">
        <v>0</v>
      </c>
      <c r="R194" s="28">
        <v>0</v>
      </c>
      <c r="S194" s="28">
        <v>0</v>
      </c>
      <c r="T194" s="28">
        <v>0</v>
      </c>
      <c r="U194" s="28">
        <v>0</v>
      </c>
      <c r="V194" s="28">
        <v>0</v>
      </c>
      <c r="W194" s="28">
        <v>0</v>
      </c>
      <c r="X194" s="29">
        <v>0</v>
      </c>
      <c r="Y194" s="29">
        <v>0</v>
      </c>
      <c r="Z194" s="29">
        <v>0</v>
      </c>
      <c r="AA194" s="29">
        <v>0</v>
      </c>
      <c r="AB194" s="16">
        <v>0</v>
      </c>
      <c r="AC194" s="28">
        <v>0</v>
      </c>
      <c r="AD194" s="28">
        <v>0</v>
      </c>
      <c r="AE194" s="28">
        <v>0</v>
      </c>
      <c r="AF194" s="28">
        <v>0</v>
      </c>
      <c r="AG194" s="28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2">
        <f t="shared" si="45"/>
        <v>87.333333333333329</v>
      </c>
      <c r="AN194">
        <f t="shared" si="46"/>
        <v>3825</v>
      </c>
      <c r="AO194" t="str">
        <f t="shared" si="47"/>
        <v>,红水晶,稻草,蘑菇,多汁的坚果</v>
      </c>
      <c r="AP194" s="25" t="str">
        <f>IF(F194="c",getSring(AO194,4),VLOOKUP(K194&amp;F194,test4,2,FALSE))</f>
        <v>多汁的坚果</v>
      </c>
      <c r="AQ194" s="25">
        <f t="shared" si="48"/>
        <v>30039</v>
      </c>
      <c r="AR194" s="25">
        <f t="shared" si="49"/>
        <v>291</v>
      </c>
      <c r="AS194" s="25" t="str">
        <f t="shared" si="57"/>
        <v>红水晶</v>
      </c>
      <c r="AT194" s="25">
        <f t="shared" si="50"/>
        <v>30027</v>
      </c>
      <c r="AU194" s="25">
        <f t="shared" si="51"/>
        <v>73</v>
      </c>
      <c r="AV194" s="25" t="str">
        <f t="shared" si="58"/>
        <v>稻草</v>
      </c>
      <c r="AW194" s="25">
        <f t="shared" si="52"/>
        <v>30023</v>
      </c>
      <c r="AX194" s="25">
        <f t="shared" si="53"/>
        <v>73</v>
      </c>
      <c r="AY194" s="25" t="str">
        <f t="shared" si="59"/>
        <v>蘑菇</v>
      </c>
      <c r="AZ194" s="25">
        <f t="shared" si="54"/>
        <v>30019</v>
      </c>
      <c r="BA194" s="25">
        <f t="shared" si="60"/>
        <v>73</v>
      </c>
    </row>
    <row r="195" spans="1:53" ht="14.25" x14ac:dyDescent="0.2">
      <c r="A195">
        <f t="shared" si="55"/>
        <v>10193</v>
      </c>
      <c r="B195" s="16">
        <v>193</v>
      </c>
      <c r="C195" s="16"/>
      <c r="D195" s="16" t="s">
        <v>460</v>
      </c>
      <c r="E195" s="16">
        <f t="shared" ref="E195:E258" si="63">VLOOKUP(J195&amp;O195,test8,4,FALSE)</f>
        <v>1</v>
      </c>
      <c r="F195" s="39" t="str">
        <f t="shared" si="61"/>
        <v>s</v>
      </c>
      <c r="G195" s="42">
        <f t="shared" si="56"/>
        <v>3</v>
      </c>
      <c r="H195" s="19" t="s">
        <v>26</v>
      </c>
      <c r="I195" s="3" t="s">
        <v>33</v>
      </c>
      <c r="J195" s="3" t="s">
        <v>995</v>
      </c>
      <c r="K195" s="3" t="str">
        <f t="shared" ref="K195:K258" si="64">IF(F195="c","--",VLOOKUP(I195,professionNatrue,2,FALSE))</f>
        <v>雷</v>
      </c>
      <c r="L195" s="3">
        <f t="shared" si="62"/>
        <v>7</v>
      </c>
      <c r="M195" s="3">
        <f t="shared" ref="M195:M258" si="65">VLOOKUP(I195,professionNatureNum,3,FALSE)</f>
        <v>2</v>
      </c>
      <c r="N195" s="16">
        <v>5</v>
      </c>
      <c r="O195" s="16">
        <v>1</v>
      </c>
      <c r="P195" s="16">
        <v>18</v>
      </c>
      <c r="Q195" s="28">
        <v>0</v>
      </c>
      <c r="R195" s="28">
        <v>0</v>
      </c>
      <c r="S195" s="28">
        <v>0</v>
      </c>
      <c r="T195" s="28">
        <v>0</v>
      </c>
      <c r="U195" s="28">
        <v>0</v>
      </c>
      <c r="V195" s="16">
        <v>5</v>
      </c>
      <c r="W195" s="28">
        <v>0</v>
      </c>
      <c r="X195" s="29">
        <v>0</v>
      </c>
      <c r="Y195" s="29">
        <v>0</v>
      </c>
      <c r="Z195" s="29">
        <v>0</v>
      </c>
      <c r="AA195" s="20">
        <v>0.08</v>
      </c>
      <c r="AB195" s="28">
        <v>0</v>
      </c>
      <c r="AC195" s="28">
        <v>0</v>
      </c>
      <c r="AD195" s="28">
        <v>0</v>
      </c>
      <c r="AE195" s="28">
        <v>0</v>
      </c>
      <c r="AF195" s="28">
        <v>0</v>
      </c>
      <c r="AG195" s="28">
        <v>0</v>
      </c>
      <c r="AH195" s="29">
        <v>0</v>
      </c>
      <c r="AI195" s="29">
        <v>0</v>
      </c>
      <c r="AJ195" s="29">
        <v>0</v>
      </c>
      <c r="AK195" s="29">
        <v>0</v>
      </c>
      <c r="AL195" s="20">
        <v>6.4000000000000001E-2</v>
      </c>
      <c r="AM195" s="22">
        <f t="shared" ref="AM195:AM258" si="66">(SUM(P195:W195)/1.5+(1-50/(50+SUM(AB195:AG195)/6))*O195*10*VLOOKUP(I195,test2,2,FALSE)+(AL195+AK195+AJ195+AI195+AH195+AA195+Z195+Y195+X195)*200)</f>
        <v>44.13333333333334</v>
      </c>
      <c r="AN195">
        <f t="shared" ref="AN195:AN258" si="67">INT((VLOOKUP(AP195,sell,6,FALSE)*AR195+VLOOKUP(AS195,sell,6,FALSE)*AU195+VLOOKUP(AV195,sell,6,FALSE)*AX195+VLOOKUP(AY195,sell,6,FALSE)*BA195)/2)</f>
        <v>1980</v>
      </c>
      <c r="AO195" t="str">
        <f t="shared" ref="AO195:AO258" si="68">getMarking(VLOOKUP(F195,simple1,2,FALSE),G195)</f>
        <v>,剧毒牙,耀眼的石头,五彩的蘑菇</v>
      </c>
      <c r="AP195" s="25" t="str">
        <f>IF(F195="c",getSring(AO195,4),VLOOKUP(K195&amp;F195,test4,2,FALSE))</f>
        <v>顶级雷之精华</v>
      </c>
      <c r="AQ195" s="25">
        <f t="shared" ref="AQ195:AQ258" si="69">VLOOKUP(AP195,test9,2,FALSE)+30000</f>
        <v>30004</v>
      </c>
      <c r="AR195" s="25">
        <f t="shared" ref="AR195:AR258" si="70">ROUND(AM195/VLOOKUP(AP195,test7,5,FALSE),0)</f>
        <v>9</v>
      </c>
      <c r="AS195" s="25" t="str">
        <f t="shared" si="57"/>
        <v>剧毒牙</v>
      </c>
      <c r="AT195" s="25">
        <f t="shared" ref="AT195:AT258" si="71">VLOOKUP(AS195,test9,2,FALSE)+30000</f>
        <v>30038</v>
      </c>
      <c r="AU195" s="25">
        <f t="shared" ref="AU195:AU258" si="72">ROUND(AM195/VLOOKUP(AS195,test7,5,FALSE)/4,0)</f>
        <v>5</v>
      </c>
      <c r="AV195" s="25" t="str">
        <f t="shared" si="58"/>
        <v>耀眼的石头</v>
      </c>
      <c r="AW195" s="25">
        <f t="shared" ref="AW195:AW258" si="73">VLOOKUP(AV195,test9,2,FALSE)+30000</f>
        <v>30034</v>
      </c>
      <c r="AX195" s="25">
        <f t="shared" ref="AX195:AX258" si="74">ROUND(AM195/4/VLOOKUP(AV195,test7,5,FALSE),0)</f>
        <v>5</v>
      </c>
      <c r="AY195" s="25" t="str">
        <f t="shared" si="59"/>
        <v>五彩的蘑菇</v>
      </c>
      <c r="AZ195" s="25">
        <f t="shared" ref="AZ195:AZ258" si="75">VLOOKUP(AY195,test9,2,FALSE)+30000</f>
        <v>30022</v>
      </c>
      <c r="BA195" s="25">
        <f t="shared" si="60"/>
        <v>5</v>
      </c>
    </row>
    <row r="196" spans="1:53" ht="14.25" x14ac:dyDescent="0.2">
      <c r="A196">
        <f t="shared" ref="A196:A259" si="76">B196+10000</f>
        <v>10194</v>
      </c>
      <c r="B196" s="16">
        <v>194</v>
      </c>
      <c r="C196" s="16"/>
      <c r="D196" s="16" t="s">
        <v>461</v>
      </c>
      <c r="E196" s="16">
        <f t="shared" si="63"/>
        <v>1</v>
      </c>
      <c r="F196" s="39" t="str">
        <f t="shared" si="61"/>
        <v>s</v>
      </c>
      <c r="G196" s="42">
        <f t="shared" ref="G196:G259" si="77">IF(F196="c",4,3)</f>
        <v>3</v>
      </c>
      <c r="H196" s="19" t="s">
        <v>26</v>
      </c>
      <c r="I196" s="3" t="s">
        <v>33</v>
      </c>
      <c r="J196" s="3" t="s">
        <v>995</v>
      </c>
      <c r="K196" s="3" t="str">
        <f t="shared" si="64"/>
        <v>雷</v>
      </c>
      <c r="L196" s="3">
        <f t="shared" si="62"/>
        <v>7</v>
      </c>
      <c r="M196" s="3">
        <f t="shared" si="65"/>
        <v>2</v>
      </c>
      <c r="N196" s="16">
        <v>5</v>
      </c>
      <c r="O196" s="16">
        <v>2</v>
      </c>
      <c r="P196" s="16">
        <v>35</v>
      </c>
      <c r="Q196" s="28">
        <v>0</v>
      </c>
      <c r="R196" s="28">
        <v>0</v>
      </c>
      <c r="S196" s="28">
        <v>0</v>
      </c>
      <c r="T196" s="28">
        <v>0</v>
      </c>
      <c r="U196" s="28">
        <v>0</v>
      </c>
      <c r="V196" s="16">
        <v>10</v>
      </c>
      <c r="W196" s="28">
        <v>0</v>
      </c>
      <c r="X196" s="29">
        <v>0</v>
      </c>
      <c r="Y196" s="29">
        <v>0</v>
      </c>
      <c r="Z196" s="29">
        <v>0</v>
      </c>
      <c r="AA196" s="20">
        <v>8.4000000000000005E-2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16">
        <v>6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2">
        <f t="shared" si="66"/>
        <v>48.368627450980398</v>
      </c>
      <c r="AN196">
        <f t="shared" si="67"/>
        <v>2100</v>
      </c>
      <c r="AO196" t="str">
        <f t="shared" si="68"/>
        <v>,紫水晶,五彩的蘑菇,剧毒牙</v>
      </c>
      <c r="AP196" s="25" t="str">
        <f>IF(F196="c",getSring(AO196,4),VLOOKUP(K196&amp;F196,test4,2,FALSE))</f>
        <v>顶级雷之精华</v>
      </c>
      <c r="AQ196" s="25">
        <f t="shared" si="69"/>
        <v>30004</v>
      </c>
      <c r="AR196" s="25">
        <f t="shared" si="70"/>
        <v>10</v>
      </c>
      <c r="AS196" s="25" t="str">
        <f t="shared" ref="AS196:AS259" si="78">getSring(AO196,1)</f>
        <v>紫水晶</v>
      </c>
      <c r="AT196" s="25">
        <f t="shared" si="71"/>
        <v>30030</v>
      </c>
      <c r="AU196" s="25">
        <f t="shared" si="72"/>
        <v>5</v>
      </c>
      <c r="AV196" s="25" t="str">
        <f t="shared" ref="AV196:AV259" si="79">getSring(AO196,2)</f>
        <v>五彩的蘑菇</v>
      </c>
      <c r="AW196" s="25">
        <f t="shared" si="73"/>
        <v>30022</v>
      </c>
      <c r="AX196" s="25">
        <f t="shared" si="74"/>
        <v>5</v>
      </c>
      <c r="AY196" s="25" t="str">
        <f t="shared" ref="AY196:AY259" si="80">getSring(AO196,3)</f>
        <v>剧毒牙</v>
      </c>
      <c r="AZ196" s="25">
        <f t="shared" si="75"/>
        <v>30038</v>
      </c>
      <c r="BA196" s="25">
        <f t="shared" ref="BA196:BA259" si="81">AX196</f>
        <v>5</v>
      </c>
    </row>
    <row r="197" spans="1:53" ht="14.25" x14ac:dyDescent="0.2">
      <c r="A197">
        <f t="shared" si="76"/>
        <v>10195</v>
      </c>
      <c r="B197" s="16">
        <v>195</v>
      </c>
      <c r="C197" s="16"/>
      <c r="D197" s="16" t="s">
        <v>462</v>
      </c>
      <c r="E197" s="16">
        <f t="shared" si="63"/>
        <v>2</v>
      </c>
      <c r="F197" s="39" t="str">
        <f t="shared" si="61"/>
        <v>s</v>
      </c>
      <c r="G197" s="42">
        <f t="shared" si="77"/>
        <v>3</v>
      </c>
      <c r="H197" s="19" t="s">
        <v>26</v>
      </c>
      <c r="I197" s="3" t="s">
        <v>33</v>
      </c>
      <c r="J197" s="3" t="s">
        <v>995</v>
      </c>
      <c r="K197" s="3" t="str">
        <f t="shared" si="64"/>
        <v>雷</v>
      </c>
      <c r="L197" s="3">
        <f t="shared" si="62"/>
        <v>7</v>
      </c>
      <c r="M197" s="3">
        <f t="shared" si="65"/>
        <v>2</v>
      </c>
      <c r="N197" s="16">
        <v>5</v>
      </c>
      <c r="O197" s="16">
        <v>3</v>
      </c>
      <c r="P197" s="16">
        <v>53</v>
      </c>
      <c r="Q197" s="28">
        <v>0</v>
      </c>
      <c r="R197" s="28">
        <v>0</v>
      </c>
      <c r="S197" s="16">
        <v>16</v>
      </c>
      <c r="T197" s="28">
        <v>0</v>
      </c>
      <c r="U197" s="28">
        <v>0</v>
      </c>
      <c r="V197" s="28">
        <v>0</v>
      </c>
      <c r="W197" s="16">
        <v>12</v>
      </c>
      <c r="X197" s="29">
        <v>0</v>
      </c>
      <c r="Y197" s="29">
        <v>0</v>
      </c>
      <c r="Z197" s="20">
        <v>0.02</v>
      </c>
      <c r="AA197" s="29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28">
        <v>0</v>
      </c>
      <c r="AH197" s="29">
        <v>0</v>
      </c>
      <c r="AI197" s="29">
        <v>0</v>
      </c>
      <c r="AJ197" s="29">
        <v>0</v>
      </c>
      <c r="AK197" s="20">
        <v>0.10026666666666667</v>
      </c>
      <c r="AL197" s="29">
        <v>0</v>
      </c>
      <c r="AM197" s="22">
        <f t="shared" si="66"/>
        <v>78.053333333333342</v>
      </c>
      <c r="AN197">
        <f t="shared" si="67"/>
        <v>3360</v>
      </c>
      <c r="AO197" t="str">
        <f t="shared" si="68"/>
        <v>,紫水晶,五彩的蘑菇,耀眼的石头</v>
      </c>
      <c r="AP197" s="25" t="str">
        <f>IF(F197="c",getSring(AO197,4),VLOOKUP(K197&amp;F197,test4,2,FALSE))</f>
        <v>顶级雷之精华</v>
      </c>
      <c r="AQ197" s="25">
        <f t="shared" si="69"/>
        <v>30004</v>
      </c>
      <c r="AR197" s="25">
        <f t="shared" si="70"/>
        <v>16</v>
      </c>
      <c r="AS197" s="25" t="str">
        <f t="shared" si="78"/>
        <v>紫水晶</v>
      </c>
      <c r="AT197" s="25">
        <f t="shared" si="71"/>
        <v>30030</v>
      </c>
      <c r="AU197" s="25">
        <f t="shared" si="72"/>
        <v>8</v>
      </c>
      <c r="AV197" s="25" t="str">
        <f t="shared" si="79"/>
        <v>五彩的蘑菇</v>
      </c>
      <c r="AW197" s="25">
        <f t="shared" si="73"/>
        <v>30022</v>
      </c>
      <c r="AX197" s="25">
        <f t="shared" si="74"/>
        <v>8</v>
      </c>
      <c r="AY197" s="25" t="str">
        <f t="shared" si="80"/>
        <v>耀眼的石头</v>
      </c>
      <c r="AZ197" s="25">
        <f t="shared" si="75"/>
        <v>30034</v>
      </c>
      <c r="BA197" s="25">
        <f t="shared" si="81"/>
        <v>8</v>
      </c>
    </row>
    <row r="198" spans="1:53" ht="14.25" x14ac:dyDescent="0.2">
      <c r="A198">
        <f t="shared" si="76"/>
        <v>10196</v>
      </c>
      <c r="B198" s="16">
        <v>196</v>
      </c>
      <c r="C198" s="16"/>
      <c r="D198" s="16" t="s">
        <v>463</v>
      </c>
      <c r="E198" s="16">
        <f t="shared" si="63"/>
        <v>2</v>
      </c>
      <c r="F198" s="39" t="str">
        <f t="shared" si="61"/>
        <v>s</v>
      </c>
      <c r="G198" s="42">
        <f t="shared" si="77"/>
        <v>3</v>
      </c>
      <c r="H198" s="19" t="s">
        <v>26</v>
      </c>
      <c r="I198" s="3" t="s">
        <v>33</v>
      </c>
      <c r="J198" s="3" t="s">
        <v>995</v>
      </c>
      <c r="K198" s="3" t="str">
        <f t="shared" si="64"/>
        <v>雷</v>
      </c>
      <c r="L198" s="3">
        <f t="shared" si="62"/>
        <v>7</v>
      </c>
      <c r="M198" s="3">
        <f t="shared" si="65"/>
        <v>2</v>
      </c>
      <c r="N198" s="16">
        <v>5</v>
      </c>
      <c r="O198" s="16">
        <v>4</v>
      </c>
      <c r="P198" s="16">
        <v>71</v>
      </c>
      <c r="Q198" s="28">
        <v>0</v>
      </c>
      <c r="R198" s="28">
        <v>0</v>
      </c>
      <c r="S198" s="16">
        <v>22</v>
      </c>
      <c r="T198" s="28">
        <v>0</v>
      </c>
      <c r="U198" s="16">
        <v>56</v>
      </c>
      <c r="V198" s="28">
        <v>0</v>
      </c>
      <c r="W198" s="28">
        <v>0</v>
      </c>
      <c r="X198" s="29">
        <v>0</v>
      </c>
      <c r="Y198" s="29">
        <v>0</v>
      </c>
      <c r="Z198" s="29">
        <v>0</v>
      </c>
      <c r="AA198" s="20">
        <v>0.16800000000000001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28">
        <v>0</v>
      </c>
      <c r="AH198" s="29">
        <v>0</v>
      </c>
      <c r="AI198" s="29">
        <v>0</v>
      </c>
      <c r="AJ198" s="29">
        <v>0</v>
      </c>
      <c r="AK198" s="29">
        <v>0</v>
      </c>
      <c r="AL198" s="20">
        <v>0.13440000000000002</v>
      </c>
      <c r="AM198" s="22">
        <f t="shared" si="66"/>
        <v>159.81333333333333</v>
      </c>
      <c r="AN198">
        <f t="shared" si="67"/>
        <v>7020</v>
      </c>
      <c r="AO198" t="str">
        <f t="shared" si="68"/>
        <v>,斑斓的稻草,剧毒牙,五彩的蘑菇</v>
      </c>
      <c r="AP198" s="25" t="str">
        <f>IF(F198="c",getSring(AO198,4),VLOOKUP(K198&amp;F198,test4,2,FALSE))</f>
        <v>顶级雷之精华</v>
      </c>
      <c r="AQ198" s="25">
        <f t="shared" si="69"/>
        <v>30004</v>
      </c>
      <c r="AR198" s="25">
        <f t="shared" si="70"/>
        <v>33</v>
      </c>
      <c r="AS198" s="25" t="str">
        <f t="shared" si="78"/>
        <v>斑斓的稻草</v>
      </c>
      <c r="AT198" s="25">
        <f t="shared" si="71"/>
        <v>30026</v>
      </c>
      <c r="AU198" s="25">
        <f t="shared" si="72"/>
        <v>17</v>
      </c>
      <c r="AV198" s="25" t="str">
        <f t="shared" si="79"/>
        <v>剧毒牙</v>
      </c>
      <c r="AW198" s="25">
        <f t="shared" si="73"/>
        <v>30038</v>
      </c>
      <c r="AX198" s="25">
        <f t="shared" si="74"/>
        <v>17</v>
      </c>
      <c r="AY198" s="25" t="str">
        <f t="shared" si="80"/>
        <v>五彩的蘑菇</v>
      </c>
      <c r="AZ198" s="25">
        <f t="shared" si="75"/>
        <v>30022</v>
      </c>
      <c r="BA198" s="25">
        <f t="shared" si="81"/>
        <v>17</v>
      </c>
    </row>
    <row r="199" spans="1:53" ht="14.25" x14ac:dyDescent="0.2">
      <c r="A199">
        <f t="shared" si="76"/>
        <v>10197</v>
      </c>
      <c r="B199" s="16">
        <v>197</v>
      </c>
      <c r="C199" s="16"/>
      <c r="D199" s="16" t="s">
        <v>464</v>
      </c>
      <c r="E199" s="16">
        <f t="shared" si="63"/>
        <v>3</v>
      </c>
      <c r="F199" s="39" t="str">
        <f t="shared" si="61"/>
        <v>s</v>
      </c>
      <c r="G199" s="42">
        <f t="shared" si="77"/>
        <v>3</v>
      </c>
      <c r="H199" s="19" t="s">
        <v>26</v>
      </c>
      <c r="I199" s="3" t="s">
        <v>33</v>
      </c>
      <c r="J199" s="3" t="s">
        <v>995</v>
      </c>
      <c r="K199" s="3" t="str">
        <f t="shared" si="64"/>
        <v>雷</v>
      </c>
      <c r="L199" s="3">
        <f t="shared" si="62"/>
        <v>7</v>
      </c>
      <c r="M199" s="3">
        <f t="shared" si="65"/>
        <v>2</v>
      </c>
      <c r="N199" s="16">
        <v>5</v>
      </c>
      <c r="O199" s="16">
        <v>5</v>
      </c>
      <c r="P199" s="16">
        <v>88</v>
      </c>
      <c r="Q199" s="28">
        <v>0</v>
      </c>
      <c r="R199" s="28">
        <v>0</v>
      </c>
      <c r="S199" s="28">
        <v>0</v>
      </c>
      <c r="T199" s="28">
        <v>0</v>
      </c>
      <c r="U199" s="28">
        <v>0</v>
      </c>
      <c r="V199" s="28">
        <v>0</v>
      </c>
      <c r="W199" s="16">
        <v>19</v>
      </c>
      <c r="X199" s="29">
        <v>0</v>
      </c>
      <c r="Y199" s="29">
        <v>0</v>
      </c>
      <c r="Z199" s="29">
        <v>0</v>
      </c>
      <c r="AA199" s="20">
        <v>0.20933333333333334</v>
      </c>
      <c r="AB199" s="28">
        <v>0</v>
      </c>
      <c r="AC199" s="28">
        <v>0</v>
      </c>
      <c r="AD199" s="28">
        <v>0</v>
      </c>
      <c r="AE199" s="28">
        <v>0</v>
      </c>
      <c r="AF199" s="28">
        <v>0</v>
      </c>
      <c r="AG199" s="28">
        <v>0</v>
      </c>
      <c r="AH199" s="20">
        <v>0.16746666666666668</v>
      </c>
      <c r="AI199" s="29">
        <v>0</v>
      </c>
      <c r="AJ199" s="20">
        <v>0.16746666666666668</v>
      </c>
      <c r="AK199" s="29">
        <v>0</v>
      </c>
      <c r="AL199" s="20">
        <v>0.16746666666666668</v>
      </c>
      <c r="AM199" s="22">
        <f t="shared" si="66"/>
        <v>213.68</v>
      </c>
      <c r="AN199">
        <f t="shared" si="67"/>
        <v>9360</v>
      </c>
      <c r="AO199" t="str">
        <f t="shared" si="68"/>
        <v>,紫水晶,剧毒牙,耀眼的石头</v>
      </c>
      <c r="AP199" s="25" t="str">
        <f>IF(F199="c",getSring(AO199,4),VLOOKUP(K199&amp;F199,test4,2,FALSE))</f>
        <v>顶级雷之精华</v>
      </c>
      <c r="AQ199" s="25">
        <f t="shared" si="69"/>
        <v>30004</v>
      </c>
      <c r="AR199" s="25">
        <f t="shared" si="70"/>
        <v>45</v>
      </c>
      <c r="AS199" s="25" t="str">
        <f t="shared" si="78"/>
        <v>紫水晶</v>
      </c>
      <c r="AT199" s="25">
        <f t="shared" si="71"/>
        <v>30030</v>
      </c>
      <c r="AU199" s="25">
        <f t="shared" si="72"/>
        <v>22</v>
      </c>
      <c r="AV199" s="25" t="str">
        <f t="shared" si="79"/>
        <v>剧毒牙</v>
      </c>
      <c r="AW199" s="25">
        <f t="shared" si="73"/>
        <v>30038</v>
      </c>
      <c r="AX199" s="25">
        <f t="shared" si="74"/>
        <v>22</v>
      </c>
      <c r="AY199" s="25" t="str">
        <f t="shared" si="80"/>
        <v>耀眼的石头</v>
      </c>
      <c r="AZ199" s="25">
        <f t="shared" si="75"/>
        <v>30034</v>
      </c>
      <c r="BA199" s="25">
        <f t="shared" si="81"/>
        <v>22</v>
      </c>
    </row>
    <row r="200" spans="1:53" ht="14.25" x14ac:dyDescent="0.2">
      <c r="A200">
        <f t="shared" si="76"/>
        <v>10198</v>
      </c>
      <c r="B200" s="16">
        <v>198</v>
      </c>
      <c r="C200" s="16"/>
      <c r="D200" s="16" t="s">
        <v>465</v>
      </c>
      <c r="E200" s="16">
        <f t="shared" si="63"/>
        <v>3</v>
      </c>
      <c r="F200" s="39" t="str">
        <f t="shared" si="61"/>
        <v>s</v>
      </c>
      <c r="G200" s="42">
        <f t="shared" si="77"/>
        <v>3</v>
      </c>
      <c r="H200" s="19" t="s">
        <v>26</v>
      </c>
      <c r="I200" s="3" t="s">
        <v>33</v>
      </c>
      <c r="J200" s="3" t="s">
        <v>995</v>
      </c>
      <c r="K200" s="3" t="str">
        <f t="shared" si="64"/>
        <v>雷</v>
      </c>
      <c r="L200" s="3">
        <f t="shared" si="62"/>
        <v>7</v>
      </c>
      <c r="M200" s="3">
        <f t="shared" si="65"/>
        <v>2</v>
      </c>
      <c r="N200" s="16">
        <v>5</v>
      </c>
      <c r="O200" s="16">
        <v>6</v>
      </c>
      <c r="P200" s="16">
        <v>106</v>
      </c>
      <c r="Q200" s="28">
        <v>0</v>
      </c>
      <c r="R200" s="28">
        <v>0</v>
      </c>
      <c r="S200" s="16">
        <v>33</v>
      </c>
      <c r="T200" s="28">
        <v>0</v>
      </c>
      <c r="U200" s="16">
        <v>84</v>
      </c>
      <c r="V200" s="28">
        <v>0</v>
      </c>
      <c r="W200" s="28">
        <v>0</v>
      </c>
      <c r="X200" s="29">
        <v>0</v>
      </c>
      <c r="Y200" s="29">
        <v>0</v>
      </c>
      <c r="Z200" s="29">
        <v>0</v>
      </c>
      <c r="AA200" s="20">
        <v>0.25266666666666665</v>
      </c>
      <c r="AB200" s="28">
        <v>0</v>
      </c>
      <c r="AC200" s="28">
        <v>0</v>
      </c>
      <c r="AD200" s="28">
        <v>0</v>
      </c>
      <c r="AE200" s="28">
        <v>0</v>
      </c>
      <c r="AF200" s="28">
        <v>0</v>
      </c>
      <c r="AG200" s="28">
        <v>0</v>
      </c>
      <c r="AH200" s="20">
        <v>0.20213333333333333</v>
      </c>
      <c r="AI200" s="29">
        <v>0</v>
      </c>
      <c r="AJ200" s="20">
        <v>0.20213333333333333</v>
      </c>
      <c r="AK200" s="29">
        <v>0</v>
      </c>
      <c r="AL200" s="29">
        <v>0</v>
      </c>
      <c r="AM200" s="22">
        <f t="shared" si="66"/>
        <v>280.05333333333334</v>
      </c>
      <c r="AN200">
        <f t="shared" si="67"/>
        <v>12180</v>
      </c>
      <c r="AO200" t="str">
        <f t="shared" si="68"/>
        <v>,斑斓的稻草,剧毒牙,五彩的蘑菇</v>
      </c>
      <c r="AP200" s="25" t="str">
        <f>IF(F200="c",getSring(AO200,4),VLOOKUP(K200&amp;F200,test4,2,FALSE))</f>
        <v>顶级雷之精华</v>
      </c>
      <c r="AQ200" s="25">
        <f t="shared" si="69"/>
        <v>30004</v>
      </c>
      <c r="AR200" s="25">
        <f t="shared" si="70"/>
        <v>58</v>
      </c>
      <c r="AS200" s="25" t="str">
        <f t="shared" si="78"/>
        <v>斑斓的稻草</v>
      </c>
      <c r="AT200" s="25">
        <f t="shared" si="71"/>
        <v>30026</v>
      </c>
      <c r="AU200" s="25">
        <f t="shared" si="72"/>
        <v>29</v>
      </c>
      <c r="AV200" s="25" t="str">
        <f t="shared" si="79"/>
        <v>剧毒牙</v>
      </c>
      <c r="AW200" s="25">
        <f t="shared" si="73"/>
        <v>30038</v>
      </c>
      <c r="AX200" s="25">
        <f t="shared" si="74"/>
        <v>29</v>
      </c>
      <c r="AY200" s="25" t="str">
        <f t="shared" si="80"/>
        <v>五彩的蘑菇</v>
      </c>
      <c r="AZ200" s="25">
        <f t="shared" si="75"/>
        <v>30022</v>
      </c>
      <c r="BA200" s="25">
        <f t="shared" si="81"/>
        <v>29</v>
      </c>
    </row>
    <row r="201" spans="1:53" ht="14.25" x14ac:dyDescent="0.2">
      <c r="A201">
        <f t="shared" si="76"/>
        <v>10199</v>
      </c>
      <c r="B201" s="16">
        <v>199</v>
      </c>
      <c r="C201" s="16"/>
      <c r="D201" s="16" t="s">
        <v>466</v>
      </c>
      <c r="E201" s="16">
        <f t="shared" si="63"/>
        <v>4</v>
      </c>
      <c r="F201" s="39" t="str">
        <f t="shared" si="61"/>
        <v>s</v>
      </c>
      <c r="G201" s="42">
        <f t="shared" si="77"/>
        <v>3</v>
      </c>
      <c r="H201" s="19" t="s">
        <v>26</v>
      </c>
      <c r="I201" s="3" t="s">
        <v>33</v>
      </c>
      <c r="J201" s="3" t="s">
        <v>995</v>
      </c>
      <c r="K201" s="3" t="str">
        <f t="shared" si="64"/>
        <v>雷</v>
      </c>
      <c r="L201" s="3">
        <f t="shared" si="62"/>
        <v>7</v>
      </c>
      <c r="M201" s="3">
        <f t="shared" si="65"/>
        <v>2</v>
      </c>
      <c r="N201" s="16">
        <v>5</v>
      </c>
      <c r="O201" s="16">
        <v>7</v>
      </c>
      <c r="P201" s="16">
        <v>124</v>
      </c>
      <c r="Q201" s="28">
        <v>0</v>
      </c>
      <c r="R201" s="28">
        <v>0</v>
      </c>
      <c r="S201" s="28">
        <v>0</v>
      </c>
      <c r="T201" s="28">
        <v>0</v>
      </c>
      <c r="U201" s="16">
        <v>99</v>
      </c>
      <c r="V201" s="28">
        <v>0</v>
      </c>
      <c r="W201" s="16">
        <v>27</v>
      </c>
      <c r="X201" s="20">
        <v>0.13500000000000001</v>
      </c>
      <c r="Y201" s="29">
        <v>0</v>
      </c>
      <c r="Z201" s="20">
        <v>4.4999999999999998E-2</v>
      </c>
      <c r="AA201" s="20">
        <v>0.29533333333333334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28">
        <v>0</v>
      </c>
      <c r="AH201" s="20">
        <v>0.23626666666666668</v>
      </c>
      <c r="AI201" s="29">
        <v>0</v>
      </c>
      <c r="AJ201" s="29">
        <v>0</v>
      </c>
      <c r="AK201" s="29">
        <v>0</v>
      </c>
      <c r="AL201" s="29">
        <v>0</v>
      </c>
      <c r="AM201" s="22">
        <f t="shared" si="66"/>
        <v>308.98666666666668</v>
      </c>
      <c r="AN201">
        <f t="shared" si="67"/>
        <v>13440</v>
      </c>
      <c r="AO201" t="str">
        <f t="shared" si="68"/>
        <v>,斑斓的稻草,剧毒牙,紫水晶</v>
      </c>
      <c r="AP201" s="25" t="str">
        <f>IF(F201="c",getSring(AO201,4),VLOOKUP(K201&amp;F201,test4,2,FALSE))</f>
        <v>顶级雷之精华</v>
      </c>
      <c r="AQ201" s="25">
        <f t="shared" si="69"/>
        <v>30004</v>
      </c>
      <c r="AR201" s="25">
        <f t="shared" si="70"/>
        <v>64</v>
      </c>
      <c r="AS201" s="25" t="str">
        <f t="shared" si="78"/>
        <v>斑斓的稻草</v>
      </c>
      <c r="AT201" s="25">
        <f t="shared" si="71"/>
        <v>30026</v>
      </c>
      <c r="AU201" s="25">
        <f t="shared" si="72"/>
        <v>32</v>
      </c>
      <c r="AV201" s="25" t="str">
        <f t="shared" si="79"/>
        <v>剧毒牙</v>
      </c>
      <c r="AW201" s="25">
        <f t="shared" si="73"/>
        <v>30038</v>
      </c>
      <c r="AX201" s="25">
        <f t="shared" si="74"/>
        <v>32</v>
      </c>
      <c r="AY201" s="25" t="str">
        <f t="shared" si="80"/>
        <v>紫水晶</v>
      </c>
      <c r="AZ201" s="25">
        <f t="shared" si="75"/>
        <v>30030</v>
      </c>
      <c r="BA201" s="25">
        <f t="shared" si="81"/>
        <v>32</v>
      </c>
    </row>
    <row r="202" spans="1:53" ht="14.25" x14ac:dyDescent="0.2">
      <c r="A202">
        <f t="shared" si="76"/>
        <v>10200</v>
      </c>
      <c r="B202" s="16">
        <v>200</v>
      </c>
      <c r="C202" s="16"/>
      <c r="D202" s="16" t="s">
        <v>467</v>
      </c>
      <c r="E202" s="16">
        <f t="shared" si="63"/>
        <v>4</v>
      </c>
      <c r="F202" s="39" t="str">
        <f t="shared" si="61"/>
        <v>s</v>
      </c>
      <c r="G202" s="42">
        <f t="shared" si="77"/>
        <v>3</v>
      </c>
      <c r="H202" s="19" t="s">
        <v>26</v>
      </c>
      <c r="I202" s="3" t="s">
        <v>33</v>
      </c>
      <c r="J202" s="3" t="s">
        <v>995</v>
      </c>
      <c r="K202" s="3" t="str">
        <f t="shared" si="64"/>
        <v>雷</v>
      </c>
      <c r="L202" s="3">
        <f t="shared" si="62"/>
        <v>7</v>
      </c>
      <c r="M202" s="3">
        <f t="shared" si="65"/>
        <v>2</v>
      </c>
      <c r="N202" s="16">
        <v>5</v>
      </c>
      <c r="O202" s="16">
        <v>8</v>
      </c>
      <c r="P202" s="16">
        <v>141</v>
      </c>
      <c r="Q202" s="28">
        <v>0</v>
      </c>
      <c r="R202" s="28">
        <v>0</v>
      </c>
      <c r="S202" s="28">
        <v>0</v>
      </c>
      <c r="T202" s="28">
        <v>0</v>
      </c>
      <c r="U202" s="28">
        <v>0</v>
      </c>
      <c r="V202" s="28">
        <v>0</v>
      </c>
      <c r="W202" s="16">
        <v>31</v>
      </c>
      <c r="X202" s="29">
        <v>0</v>
      </c>
      <c r="Y202" s="29">
        <v>0</v>
      </c>
      <c r="Z202" s="20">
        <v>5.1666666666666666E-2</v>
      </c>
      <c r="AA202" s="20">
        <v>0.33666666666666667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28">
        <v>0</v>
      </c>
      <c r="AH202" s="20">
        <v>0.26933333333333337</v>
      </c>
      <c r="AI202" s="20">
        <v>0.26933333333333337</v>
      </c>
      <c r="AJ202" s="20">
        <v>0.26933333333333337</v>
      </c>
      <c r="AK202" s="29">
        <v>0</v>
      </c>
      <c r="AL202" s="29">
        <v>0</v>
      </c>
      <c r="AM202" s="22">
        <f t="shared" si="66"/>
        <v>353.93333333333339</v>
      </c>
      <c r="AN202">
        <f t="shared" si="67"/>
        <v>15540</v>
      </c>
      <c r="AO202" t="str">
        <f t="shared" si="68"/>
        <v>,斑斓的稻草,剧毒牙,五彩的蘑菇</v>
      </c>
      <c r="AP202" s="25" t="str">
        <f>IF(F202="c",getSring(AO202,4),VLOOKUP(K202&amp;F202,test4,2,FALSE))</f>
        <v>顶级雷之精华</v>
      </c>
      <c r="AQ202" s="25">
        <f t="shared" si="69"/>
        <v>30004</v>
      </c>
      <c r="AR202" s="25">
        <f t="shared" si="70"/>
        <v>74</v>
      </c>
      <c r="AS202" s="25" t="str">
        <f t="shared" si="78"/>
        <v>斑斓的稻草</v>
      </c>
      <c r="AT202" s="25">
        <f t="shared" si="71"/>
        <v>30026</v>
      </c>
      <c r="AU202" s="25">
        <f t="shared" si="72"/>
        <v>37</v>
      </c>
      <c r="AV202" s="25" t="str">
        <f t="shared" si="79"/>
        <v>剧毒牙</v>
      </c>
      <c r="AW202" s="25">
        <f t="shared" si="73"/>
        <v>30038</v>
      </c>
      <c r="AX202" s="25">
        <f t="shared" si="74"/>
        <v>37</v>
      </c>
      <c r="AY202" s="25" t="str">
        <f t="shared" si="80"/>
        <v>五彩的蘑菇</v>
      </c>
      <c r="AZ202" s="25">
        <f t="shared" si="75"/>
        <v>30022</v>
      </c>
      <c r="BA202" s="25">
        <f t="shared" si="81"/>
        <v>37</v>
      </c>
    </row>
    <row r="203" spans="1:53" ht="14.25" x14ac:dyDescent="0.2">
      <c r="A203">
        <f t="shared" si="76"/>
        <v>10201</v>
      </c>
      <c r="B203" s="16">
        <v>201</v>
      </c>
      <c r="C203" s="16"/>
      <c r="D203" s="16" t="s">
        <v>468</v>
      </c>
      <c r="E203" s="16">
        <f t="shared" si="63"/>
        <v>1</v>
      </c>
      <c r="F203" s="39" t="str">
        <f t="shared" si="61"/>
        <v>a</v>
      </c>
      <c r="G203" s="42">
        <f t="shared" si="77"/>
        <v>3</v>
      </c>
      <c r="H203" s="19" t="s">
        <v>26</v>
      </c>
      <c r="I203" s="3" t="s">
        <v>33</v>
      </c>
      <c r="J203" s="3" t="s">
        <v>995</v>
      </c>
      <c r="K203" s="3" t="str">
        <f t="shared" si="64"/>
        <v>雷</v>
      </c>
      <c r="L203" s="3">
        <f t="shared" si="62"/>
        <v>7</v>
      </c>
      <c r="M203" s="3">
        <f t="shared" si="65"/>
        <v>2</v>
      </c>
      <c r="N203" s="16">
        <v>5</v>
      </c>
      <c r="O203" s="16">
        <v>1</v>
      </c>
      <c r="P203" s="16">
        <v>16</v>
      </c>
      <c r="Q203" s="28">
        <v>0</v>
      </c>
      <c r="R203" s="28">
        <v>0</v>
      </c>
      <c r="S203" s="28">
        <v>0</v>
      </c>
      <c r="T203" s="28">
        <v>0</v>
      </c>
      <c r="U203" s="28">
        <v>0</v>
      </c>
      <c r="V203" s="28">
        <v>0</v>
      </c>
      <c r="W203" s="28">
        <v>0</v>
      </c>
      <c r="X203" s="29">
        <v>0</v>
      </c>
      <c r="Y203" s="20">
        <v>0.01</v>
      </c>
      <c r="Z203" s="29">
        <v>0</v>
      </c>
      <c r="AA203" s="20">
        <v>0.08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28">
        <v>0</v>
      </c>
      <c r="AH203" s="29">
        <v>0</v>
      </c>
      <c r="AI203" s="29">
        <v>0</v>
      </c>
      <c r="AJ203" s="29">
        <v>0</v>
      </c>
      <c r="AK203" s="29">
        <v>0</v>
      </c>
      <c r="AL203" s="29">
        <v>0</v>
      </c>
      <c r="AM203" s="22">
        <f t="shared" si="66"/>
        <v>28.666666666666664</v>
      </c>
      <c r="AN203">
        <f t="shared" si="67"/>
        <v>1260</v>
      </c>
      <c r="AO203" t="str">
        <f t="shared" si="68"/>
        <v>,诱人的蘑菇,灰色的稻草,黄水晶</v>
      </c>
      <c r="AP203" s="25" t="str">
        <f>IF(F203="c",getSring(AO203,4),VLOOKUP(K203&amp;F203,test4,2,FALSE))</f>
        <v>上级雷之精华</v>
      </c>
      <c r="AQ203" s="25">
        <f t="shared" si="69"/>
        <v>30005</v>
      </c>
      <c r="AR203" s="25">
        <f t="shared" si="70"/>
        <v>6</v>
      </c>
      <c r="AS203" s="25" t="str">
        <f t="shared" si="78"/>
        <v>诱人的蘑菇</v>
      </c>
      <c r="AT203" s="25">
        <f t="shared" si="71"/>
        <v>30021</v>
      </c>
      <c r="AU203" s="25">
        <f t="shared" si="72"/>
        <v>6</v>
      </c>
      <c r="AV203" s="25" t="str">
        <f t="shared" si="79"/>
        <v>灰色的稻草</v>
      </c>
      <c r="AW203" s="25">
        <f t="shared" si="73"/>
        <v>30025</v>
      </c>
      <c r="AX203" s="25">
        <f t="shared" si="74"/>
        <v>6</v>
      </c>
      <c r="AY203" s="25" t="str">
        <f t="shared" si="80"/>
        <v>黄水晶</v>
      </c>
      <c r="AZ203" s="25">
        <f t="shared" si="75"/>
        <v>30029</v>
      </c>
      <c r="BA203" s="25">
        <f t="shared" si="81"/>
        <v>6</v>
      </c>
    </row>
    <row r="204" spans="1:53" ht="14.25" x14ac:dyDescent="0.2">
      <c r="A204">
        <f t="shared" si="76"/>
        <v>10202</v>
      </c>
      <c r="B204" s="16">
        <v>202</v>
      </c>
      <c r="C204" s="16"/>
      <c r="D204" s="16" t="s">
        <v>469</v>
      </c>
      <c r="E204" s="16">
        <f t="shared" si="63"/>
        <v>1</v>
      </c>
      <c r="F204" s="39" t="str">
        <f t="shared" si="61"/>
        <v>a</v>
      </c>
      <c r="G204" s="42">
        <f t="shared" si="77"/>
        <v>3</v>
      </c>
      <c r="H204" s="19" t="s">
        <v>26</v>
      </c>
      <c r="I204" s="3" t="s">
        <v>33</v>
      </c>
      <c r="J204" s="3" t="s">
        <v>995</v>
      </c>
      <c r="K204" s="3" t="str">
        <f t="shared" si="64"/>
        <v>雷</v>
      </c>
      <c r="L204" s="3">
        <f t="shared" si="62"/>
        <v>7</v>
      </c>
      <c r="M204" s="3">
        <f t="shared" si="65"/>
        <v>2</v>
      </c>
      <c r="N204" s="16">
        <v>5</v>
      </c>
      <c r="O204" s="16">
        <v>2</v>
      </c>
      <c r="P204" s="16">
        <v>31</v>
      </c>
      <c r="Q204" s="28">
        <v>0</v>
      </c>
      <c r="R204" s="28">
        <v>0</v>
      </c>
      <c r="S204" s="28">
        <v>0</v>
      </c>
      <c r="T204" s="28">
        <v>0</v>
      </c>
      <c r="U204" s="28">
        <v>0</v>
      </c>
      <c r="V204" s="28">
        <v>0</v>
      </c>
      <c r="W204" s="28">
        <v>0</v>
      </c>
      <c r="X204" s="29">
        <v>0</v>
      </c>
      <c r="Y204" s="29">
        <v>0</v>
      </c>
      <c r="Z204" s="29">
        <v>0</v>
      </c>
      <c r="AA204" s="20">
        <v>0.08</v>
      </c>
      <c r="AB204" s="28">
        <v>0</v>
      </c>
      <c r="AC204" s="28">
        <v>0</v>
      </c>
      <c r="AD204" s="28">
        <v>0</v>
      </c>
      <c r="AE204" s="28">
        <v>0</v>
      </c>
      <c r="AF204" s="28">
        <v>0</v>
      </c>
      <c r="AG204" s="28">
        <v>0</v>
      </c>
      <c r="AH204" s="29">
        <v>0</v>
      </c>
      <c r="AI204" s="29">
        <v>0</v>
      </c>
      <c r="AJ204" s="29">
        <v>0</v>
      </c>
      <c r="AK204" s="20">
        <v>6.4000000000000001E-2</v>
      </c>
      <c r="AL204" s="29">
        <v>0</v>
      </c>
      <c r="AM204" s="22">
        <f t="shared" si="66"/>
        <v>49.466666666666669</v>
      </c>
      <c r="AN204">
        <f t="shared" si="67"/>
        <v>2100</v>
      </c>
      <c r="AO204" t="str">
        <f t="shared" si="68"/>
        <v>,发光的石头,带血的牙,黄水晶</v>
      </c>
      <c r="AP204" s="25" t="str">
        <f>IF(F204="c",getSring(AO204,4),VLOOKUP(K204&amp;F204,test4,2,FALSE))</f>
        <v>上级雷之精华</v>
      </c>
      <c r="AQ204" s="25">
        <f t="shared" si="69"/>
        <v>30005</v>
      </c>
      <c r="AR204" s="25">
        <f t="shared" si="70"/>
        <v>10</v>
      </c>
      <c r="AS204" s="25" t="str">
        <f t="shared" si="78"/>
        <v>发光的石头</v>
      </c>
      <c r="AT204" s="25">
        <f t="shared" si="71"/>
        <v>30033</v>
      </c>
      <c r="AU204" s="25">
        <f t="shared" si="72"/>
        <v>10</v>
      </c>
      <c r="AV204" s="25" t="str">
        <f t="shared" si="79"/>
        <v>带血的牙</v>
      </c>
      <c r="AW204" s="25">
        <f t="shared" si="73"/>
        <v>30037</v>
      </c>
      <c r="AX204" s="25">
        <f t="shared" si="74"/>
        <v>10</v>
      </c>
      <c r="AY204" s="25" t="str">
        <f t="shared" si="80"/>
        <v>黄水晶</v>
      </c>
      <c r="AZ204" s="25">
        <f t="shared" si="75"/>
        <v>30029</v>
      </c>
      <c r="BA204" s="25">
        <f t="shared" si="81"/>
        <v>10</v>
      </c>
    </row>
    <row r="205" spans="1:53" ht="14.25" x14ac:dyDescent="0.2">
      <c r="A205">
        <f t="shared" si="76"/>
        <v>10203</v>
      </c>
      <c r="B205" s="16">
        <v>203</v>
      </c>
      <c r="C205" s="16"/>
      <c r="D205" s="16" t="s">
        <v>235</v>
      </c>
      <c r="E205" s="16">
        <f t="shared" si="63"/>
        <v>2</v>
      </c>
      <c r="F205" s="39" t="str">
        <f t="shared" si="61"/>
        <v>a</v>
      </c>
      <c r="G205" s="42">
        <f t="shared" si="77"/>
        <v>3</v>
      </c>
      <c r="H205" s="19" t="s">
        <v>26</v>
      </c>
      <c r="I205" s="3" t="s">
        <v>33</v>
      </c>
      <c r="J205" s="3" t="s">
        <v>995</v>
      </c>
      <c r="K205" s="3" t="str">
        <f t="shared" si="64"/>
        <v>雷</v>
      </c>
      <c r="L205" s="3">
        <f t="shared" si="62"/>
        <v>7</v>
      </c>
      <c r="M205" s="3">
        <f t="shared" si="65"/>
        <v>2</v>
      </c>
      <c r="N205" s="16">
        <v>5</v>
      </c>
      <c r="O205" s="16">
        <v>3</v>
      </c>
      <c r="P205" s="16">
        <v>47</v>
      </c>
      <c r="Q205" s="28">
        <v>0</v>
      </c>
      <c r="R205" s="28">
        <v>0</v>
      </c>
      <c r="S205" s="16">
        <v>12</v>
      </c>
      <c r="T205" s="28">
        <v>0</v>
      </c>
      <c r="U205" s="16">
        <v>32</v>
      </c>
      <c r="V205" s="28">
        <v>0</v>
      </c>
      <c r="W205" s="28">
        <v>0</v>
      </c>
      <c r="X205" s="29">
        <v>0</v>
      </c>
      <c r="Y205" s="29">
        <v>0</v>
      </c>
      <c r="Z205" s="29">
        <v>0</v>
      </c>
      <c r="AA205" s="29">
        <v>0</v>
      </c>
      <c r="AB205" s="28">
        <v>0</v>
      </c>
      <c r="AC205" s="28">
        <v>0</v>
      </c>
      <c r="AD205" s="28">
        <v>0</v>
      </c>
      <c r="AE205" s="28">
        <v>0</v>
      </c>
      <c r="AF205" s="28">
        <v>0</v>
      </c>
      <c r="AG205" s="28">
        <v>0</v>
      </c>
      <c r="AH205" s="29">
        <v>0</v>
      </c>
      <c r="AI205" s="29">
        <v>0</v>
      </c>
      <c r="AJ205" s="29">
        <v>0</v>
      </c>
      <c r="AK205" s="29">
        <v>0</v>
      </c>
      <c r="AL205" s="29">
        <v>0</v>
      </c>
      <c r="AM205" s="22">
        <f t="shared" si="66"/>
        <v>60.666666666666664</v>
      </c>
      <c r="AN205">
        <f t="shared" si="67"/>
        <v>2730</v>
      </c>
      <c r="AO205" t="str">
        <f t="shared" si="68"/>
        <v>,诱人的坚果,黄水晶,带血的牙</v>
      </c>
      <c r="AP205" s="25" t="str">
        <f>IF(F205="c",getSring(AO205,4),VLOOKUP(K205&amp;F205,test4,2,FALSE))</f>
        <v>上级雷之精华</v>
      </c>
      <c r="AQ205" s="25">
        <f t="shared" si="69"/>
        <v>30005</v>
      </c>
      <c r="AR205" s="25">
        <f t="shared" si="70"/>
        <v>13</v>
      </c>
      <c r="AS205" s="25" t="str">
        <f t="shared" si="78"/>
        <v>诱人的坚果</v>
      </c>
      <c r="AT205" s="25">
        <f t="shared" si="71"/>
        <v>30041</v>
      </c>
      <c r="AU205" s="25">
        <f t="shared" si="72"/>
        <v>13</v>
      </c>
      <c r="AV205" s="25" t="str">
        <f t="shared" si="79"/>
        <v>黄水晶</v>
      </c>
      <c r="AW205" s="25">
        <f t="shared" si="73"/>
        <v>30029</v>
      </c>
      <c r="AX205" s="25">
        <f t="shared" si="74"/>
        <v>13</v>
      </c>
      <c r="AY205" s="25" t="str">
        <f t="shared" si="80"/>
        <v>带血的牙</v>
      </c>
      <c r="AZ205" s="25">
        <f t="shared" si="75"/>
        <v>30037</v>
      </c>
      <c r="BA205" s="25">
        <f t="shared" si="81"/>
        <v>13</v>
      </c>
    </row>
    <row r="206" spans="1:53" ht="14.25" x14ac:dyDescent="0.2">
      <c r="A206">
        <f t="shared" si="76"/>
        <v>10204</v>
      </c>
      <c r="B206" s="16">
        <v>204</v>
      </c>
      <c r="C206" s="16"/>
      <c r="D206" s="16" t="s">
        <v>360</v>
      </c>
      <c r="E206" s="16">
        <f t="shared" si="63"/>
        <v>2</v>
      </c>
      <c r="F206" s="39" t="str">
        <f t="shared" si="61"/>
        <v>a</v>
      </c>
      <c r="G206" s="42">
        <f t="shared" si="77"/>
        <v>3</v>
      </c>
      <c r="H206" s="19" t="s">
        <v>26</v>
      </c>
      <c r="I206" s="3" t="s">
        <v>33</v>
      </c>
      <c r="J206" s="3" t="s">
        <v>995</v>
      </c>
      <c r="K206" s="3" t="str">
        <f t="shared" si="64"/>
        <v>雷</v>
      </c>
      <c r="L206" s="3">
        <f t="shared" si="62"/>
        <v>7</v>
      </c>
      <c r="M206" s="3">
        <f t="shared" si="65"/>
        <v>2</v>
      </c>
      <c r="N206" s="16">
        <v>5</v>
      </c>
      <c r="O206" s="16">
        <v>4</v>
      </c>
      <c r="P206" s="16">
        <v>63</v>
      </c>
      <c r="Q206" s="28">
        <v>0</v>
      </c>
      <c r="R206" s="28">
        <v>0</v>
      </c>
      <c r="S206" s="28">
        <v>0</v>
      </c>
      <c r="T206" s="28">
        <v>0</v>
      </c>
      <c r="U206" s="28">
        <v>0</v>
      </c>
      <c r="V206" s="28">
        <v>0</v>
      </c>
      <c r="W206" s="28">
        <v>0</v>
      </c>
      <c r="X206" s="29">
        <v>0</v>
      </c>
      <c r="Y206" s="29">
        <v>0</v>
      </c>
      <c r="Z206" s="20">
        <v>0.02</v>
      </c>
      <c r="AA206" s="20">
        <v>0.13200000000000001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28">
        <v>0</v>
      </c>
      <c r="AH206" s="29">
        <v>0</v>
      </c>
      <c r="AI206" s="29">
        <v>0</v>
      </c>
      <c r="AJ206" s="20">
        <v>0.10560000000000001</v>
      </c>
      <c r="AK206" s="29">
        <v>0</v>
      </c>
      <c r="AL206" s="29">
        <v>0</v>
      </c>
      <c r="AM206" s="22">
        <f t="shared" si="66"/>
        <v>93.52000000000001</v>
      </c>
      <c r="AN206">
        <f t="shared" si="67"/>
        <v>3990</v>
      </c>
      <c r="AO206" t="str">
        <f t="shared" si="68"/>
        <v>,诱人的蘑菇,黄水晶,带血的牙</v>
      </c>
      <c r="AP206" s="25" t="str">
        <f>IF(F206="c",getSring(AO206,4),VLOOKUP(K206&amp;F206,test4,2,FALSE))</f>
        <v>上级雷之精华</v>
      </c>
      <c r="AQ206" s="25">
        <f t="shared" si="69"/>
        <v>30005</v>
      </c>
      <c r="AR206" s="25">
        <f t="shared" si="70"/>
        <v>19</v>
      </c>
      <c r="AS206" s="25" t="str">
        <f t="shared" si="78"/>
        <v>诱人的蘑菇</v>
      </c>
      <c r="AT206" s="25">
        <f t="shared" si="71"/>
        <v>30021</v>
      </c>
      <c r="AU206" s="25">
        <f t="shared" si="72"/>
        <v>19</v>
      </c>
      <c r="AV206" s="25" t="str">
        <f t="shared" si="79"/>
        <v>黄水晶</v>
      </c>
      <c r="AW206" s="25">
        <f t="shared" si="73"/>
        <v>30029</v>
      </c>
      <c r="AX206" s="25">
        <f t="shared" si="74"/>
        <v>19</v>
      </c>
      <c r="AY206" s="25" t="str">
        <f t="shared" si="80"/>
        <v>带血的牙</v>
      </c>
      <c r="AZ206" s="25">
        <f t="shared" si="75"/>
        <v>30037</v>
      </c>
      <c r="BA206" s="25">
        <f t="shared" si="81"/>
        <v>19</v>
      </c>
    </row>
    <row r="207" spans="1:53" ht="14.25" x14ac:dyDescent="0.2">
      <c r="A207">
        <f t="shared" si="76"/>
        <v>10205</v>
      </c>
      <c r="B207" s="16">
        <v>205</v>
      </c>
      <c r="C207" s="16"/>
      <c r="D207" s="16" t="s">
        <v>470</v>
      </c>
      <c r="E207" s="16">
        <f t="shared" si="63"/>
        <v>3</v>
      </c>
      <c r="F207" s="39" t="str">
        <f t="shared" si="61"/>
        <v>a</v>
      </c>
      <c r="G207" s="42">
        <f t="shared" si="77"/>
        <v>3</v>
      </c>
      <c r="H207" s="19" t="s">
        <v>26</v>
      </c>
      <c r="I207" s="3" t="s">
        <v>33</v>
      </c>
      <c r="J207" s="3" t="s">
        <v>995</v>
      </c>
      <c r="K207" s="3" t="str">
        <f t="shared" si="64"/>
        <v>雷</v>
      </c>
      <c r="L207" s="3">
        <f t="shared" si="62"/>
        <v>7</v>
      </c>
      <c r="M207" s="3">
        <f t="shared" si="65"/>
        <v>2</v>
      </c>
      <c r="N207" s="16">
        <v>5</v>
      </c>
      <c r="O207" s="16">
        <v>5</v>
      </c>
      <c r="P207" s="16">
        <v>78</v>
      </c>
      <c r="Q207" s="28">
        <v>0</v>
      </c>
      <c r="R207" s="28">
        <v>0</v>
      </c>
      <c r="S207" s="28">
        <v>0</v>
      </c>
      <c r="T207" s="28">
        <v>0</v>
      </c>
      <c r="U207" s="28">
        <v>0</v>
      </c>
      <c r="V207" s="28">
        <v>0</v>
      </c>
      <c r="W207" s="16">
        <v>14</v>
      </c>
      <c r="X207" s="29">
        <v>0</v>
      </c>
      <c r="Y207" s="20">
        <v>4.4999999999999998E-2</v>
      </c>
      <c r="Z207" s="29">
        <v>0</v>
      </c>
      <c r="AA207" s="29">
        <v>0</v>
      </c>
      <c r="AB207" s="28">
        <v>0</v>
      </c>
      <c r="AC207" s="28">
        <v>0</v>
      </c>
      <c r="AD207" s="28">
        <v>0</v>
      </c>
      <c r="AE207" s="28">
        <v>0</v>
      </c>
      <c r="AF207" s="28">
        <v>0</v>
      </c>
      <c r="AG207" s="28">
        <v>0</v>
      </c>
      <c r="AH207" s="29">
        <v>0</v>
      </c>
      <c r="AI207" s="20">
        <v>0.1322666666666667</v>
      </c>
      <c r="AJ207" s="29">
        <v>0</v>
      </c>
      <c r="AK207" s="29">
        <v>0</v>
      </c>
      <c r="AL207" s="29">
        <v>0</v>
      </c>
      <c r="AM207" s="22">
        <f t="shared" si="66"/>
        <v>96.786666666666662</v>
      </c>
      <c r="AN207">
        <f t="shared" si="67"/>
        <v>4200</v>
      </c>
      <c r="AO207" t="str">
        <f t="shared" si="68"/>
        <v>,黄水晶,带血的牙,诱人的蘑菇</v>
      </c>
      <c r="AP207" s="25" t="str">
        <f>IF(F207="c",getSring(AO207,4),VLOOKUP(K207&amp;F207,test4,2,FALSE))</f>
        <v>上级雷之精华</v>
      </c>
      <c r="AQ207" s="25">
        <f t="shared" si="69"/>
        <v>30005</v>
      </c>
      <c r="AR207" s="25">
        <f t="shared" si="70"/>
        <v>20</v>
      </c>
      <c r="AS207" s="25" t="str">
        <f t="shared" si="78"/>
        <v>黄水晶</v>
      </c>
      <c r="AT207" s="25">
        <f t="shared" si="71"/>
        <v>30029</v>
      </c>
      <c r="AU207" s="25">
        <f t="shared" si="72"/>
        <v>20</v>
      </c>
      <c r="AV207" s="25" t="str">
        <f t="shared" si="79"/>
        <v>带血的牙</v>
      </c>
      <c r="AW207" s="25">
        <f t="shared" si="73"/>
        <v>30037</v>
      </c>
      <c r="AX207" s="25">
        <f t="shared" si="74"/>
        <v>20</v>
      </c>
      <c r="AY207" s="25" t="str">
        <f t="shared" si="80"/>
        <v>诱人的蘑菇</v>
      </c>
      <c r="AZ207" s="25">
        <f t="shared" si="75"/>
        <v>30021</v>
      </c>
      <c r="BA207" s="25">
        <f t="shared" si="81"/>
        <v>20</v>
      </c>
    </row>
    <row r="208" spans="1:53" ht="14.25" x14ac:dyDescent="0.2">
      <c r="A208">
        <f t="shared" si="76"/>
        <v>10206</v>
      </c>
      <c r="B208" s="16">
        <v>206</v>
      </c>
      <c r="C208" s="16"/>
      <c r="D208" s="16" t="s">
        <v>207</v>
      </c>
      <c r="E208" s="16">
        <f t="shared" si="63"/>
        <v>3</v>
      </c>
      <c r="F208" s="39" t="str">
        <f t="shared" si="61"/>
        <v>a</v>
      </c>
      <c r="G208" s="42">
        <f t="shared" si="77"/>
        <v>3</v>
      </c>
      <c r="H208" s="19" t="s">
        <v>26</v>
      </c>
      <c r="I208" s="3" t="s">
        <v>33</v>
      </c>
      <c r="J208" s="3" t="s">
        <v>995</v>
      </c>
      <c r="K208" s="3" t="str">
        <f t="shared" si="64"/>
        <v>雷</v>
      </c>
      <c r="L208" s="3">
        <f t="shared" si="62"/>
        <v>7</v>
      </c>
      <c r="M208" s="3">
        <f t="shared" si="65"/>
        <v>2</v>
      </c>
      <c r="N208" s="16">
        <v>5</v>
      </c>
      <c r="O208" s="16">
        <v>6</v>
      </c>
      <c r="P208" s="16">
        <v>94</v>
      </c>
      <c r="Q208" s="28">
        <v>0</v>
      </c>
      <c r="R208" s="28">
        <v>0</v>
      </c>
      <c r="S208" s="28">
        <v>0</v>
      </c>
      <c r="T208" s="28">
        <v>0</v>
      </c>
      <c r="U208" s="16">
        <v>63</v>
      </c>
      <c r="V208" s="28">
        <v>0</v>
      </c>
      <c r="W208" s="28">
        <v>0</v>
      </c>
      <c r="X208" s="29">
        <v>0</v>
      </c>
      <c r="Y208" s="29">
        <v>0</v>
      </c>
      <c r="Z208" s="29">
        <v>0</v>
      </c>
      <c r="AA208" s="20">
        <v>0.19866666666666666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28">
        <v>0</v>
      </c>
      <c r="AH208" s="29">
        <v>0</v>
      </c>
      <c r="AI208" s="29">
        <v>0</v>
      </c>
      <c r="AJ208" s="20">
        <v>0.15893333333333334</v>
      </c>
      <c r="AK208" s="29">
        <v>0</v>
      </c>
      <c r="AL208" s="29">
        <v>0</v>
      </c>
      <c r="AM208" s="22">
        <f t="shared" si="66"/>
        <v>176.18666666666667</v>
      </c>
      <c r="AN208">
        <f t="shared" si="67"/>
        <v>7770</v>
      </c>
      <c r="AO208" t="str">
        <f t="shared" si="68"/>
        <v>,灰色的稻草,发光的石头,诱人的蘑菇</v>
      </c>
      <c r="AP208" s="25" t="str">
        <f>IF(F208="c",getSring(AO208,4),VLOOKUP(K208&amp;F208,test4,2,FALSE))</f>
        <v>上级雷之精华</v>
      </c>
      <c r="AQ208" s="25">
        <f t="shared" si="69"/>
        <v>30005</v>
      </c>
      <c r="AR208" s="25">
        <f t="shared" si="70"/>
        <v>37</v>
      </c>
      <c r="AS208" s="25" t="str">
        <f t="shared" si="78"/>
        <v>灰色的稻草</v>
      </c>
      <c r="AT208" s="25">
        <f t="shared" si="71"/>
        <v>30025</v>
      </c>
      <c r="AU208" s="25">
        <f t="shared" si="72"/>
        <v>37</v>
      </c>
      <c r="AV208" s="25" t="str">
        <f t="shared" si="79"/>
        <v>发光的石头</v>
      </c>
      <c r="AW208" s="25">
        <f t="shared" si="73"/>
        <v>30033</v>
      </c>
      <c r="AX208" s="25">
        <f t="shared" si="74"/>
        <v>37</v>
      </c>
      <c r="AY208" s="25" t="str">
        <f t="shared" si="80"/>
        <v>诱人的蘑菇</v>
      </c>
      <c r="AZ208" s="25">
        <f t="shared" si="75"/>
        <v>30021</v>
      </c>
      <c r="BA208" s="25">
        <f t="shared" si="81"/>
        <v>37</v>
      </c>
    </row>
    <row r="209" spans="1:53" ht="14.25" x14ac:dyDescent="0.2">
      <c r="A209">
        <f t="shared" si="76"/>
        <v>10207</v>
      </c>
      <c r="B209" s="16">
        <v>207</v>
      </c>
      <c r="C209" s="16"/>
      <c r="D209" s="16" t="s">
        <v>471</v>
      </c>
      <c r="E209" s="16">
        <f t="shared" si="63"/>
        <v>4</v>
      </c>
      <c r="F209" s="39" t="str">
        <f t="shared" si="61"/>
        <v>a</v>
      </c>
      <c r="G209" s="42">
        <f t="shared" si="77"/>
        <v>3</v>
      </c>
      <c r="H209" s="19" t="s">
        <v>26</v>
      </c>
      <c r="I209" s="3" t="s">
        <v>33</v>
      </c>
      <c r="J209" s="3" t="s">
        <v>995</v>
      </c>
      <c r="K209" s="3" t="str">
        <f t="shared" si="64"/>
        <v>雷</v>
      </c>
      <c r="L209" s="3">
        <f t="shared" si="62"/>
        <v>7</v>
      </c>
      <c r="M209" s="3">
        <f t="shared" si="65"/>
        <v>2</v>
      </c>
      <c r="N209" s="16">
        <v>5</v>
      </c>
      <c r="O209" s="16">
        <v>7</v>
      </c>
      <c r="P209" s="16">
        <v>109</v>
      </c>
      <c r="Q209" s="28">
        <v>0</v>
      </c>
      <c r="R209" s="28">
        <v>0</v>
      </c>
      <c r="S209" s="28">
        <v>0</v>
      </c>
      <c r="T209" s="28">
        <v>0</v>
      </c>
      <c r="U209" s="28">
        <v>0</v>
      </c>
      <c r="V209" s="28">
        <v>0</v>
      </c>
      <c r="W209" s="16">
        <v>20</v>
      </c>
      <c r="X209" s="29">
        <v>0</v>
      </c>
      <c r="Y209" s="20">
        <v>6.25E-2</v>
      </c>
      <c r="Z209" s="29">
        <v>0</v>
      </c>
      <c r="AA209" s="20">
        <v>0.23199999999999998</v>
      </c>
      <c r="AB209" s="28">
        <v>0</v>
      </c>
      <c r="AC209" s="28">
        <v>0</v>
      </c>
      <c r="AD209" s="28">
        <v>0</v>
      </c>
      <c r="AE209" s="28">
        <v>0</v>
      </c>
      <c r="AF209" s="28">
        <v>0</v>
      </c>
      <c r="AG209" s="28">
        <v>0</v>
      </c>
      <c r="AH209" s="20">
        <v>0.18559999999999999</v>
      </c>
      <c r="AI209" s="29">
        <v>0</v>
      </c>
      <c r="AJ209" s="29">
        <v>0</v>
      </c>
      <c r="AK209" s="29">
        <v>0</v>
      </c>
      <c r="AL209" s="29">
        <v>0</v>
      </c>
      <c r="AM209" s="22">
        <f t="shared" si="66"/>
        <v>182.01999999999998</v>
      </c>
      <c r="AN209">
        <f t="shared" si="67"/>
        <v>7980</v>
      </c>
      <c r="AO209" t="str">
        <f t="shared" si="68"/>
        <v>,灰色的稻草,诱人的蘑菇,黄水晶</v>
      </c>
      <c r="AP209" s="25" t="str">
        <f>IF(F209="c",getSring(AO209,4),VLOOKUP(K209&amp;F209,test4,2,FALSE))</f>
        <v>上级雷之精华</v>
      </c>
      <c r="AQ209" s="25">
        <f t="shared" si="69"/>
        <v>30005</v>
      </c>
      <c r="AR209" s="25">
        <f t="shared" si="70"/>
        <v>38</v>
      </c>
      <c r="AS209" s="25" t="str">
        <f t="shared" si="78"/>
        <v>灰色的稻草</v>
      </c>
      <c r="AT209" s="25">
        <f t="shared" si="71"/>
        <v>30025</v>
      </c>
      <c r="AU209" s="25">
        <f t="shared" si="72"/>
        <v>38</v>
      </c>
      <c r="AV209" s="25" t="str">
        <f t="shared" si="79"/>
        <v>诱人的蘑菇</v>
      </c>
      <c r="AW209" s="25">
        <f t="shared" si="73"/>
        <v>30021</v>
      </c>
      <c r="AX209" s="25">
        <f t="shared" si="74"/>
        <v>38</v>
      </c>
      <c r="AY209" s="25" t="str">
        <f t="shared" si="80"/>
        <v>黄水晶</v>
      </c>
      <c r="AZ209" s="25">
        <f t="shared" si="75"/>
        <v>30029</v>
      </c>
      <c r="BA209" s="25">
        <f t="shared" si="81"/>
        <v>38</v>
      </c>
    </row>
    <row r="210" spans="1:53" ht="14.25" x14ac:dyDescent="0.2">
      <c r="A210">
        <f t="shared" si="76"/>
        <v>10208</v>
      </c>
      <c r="B210" s="16">
        <v>208</v>
      </c>
      <c r="C210" s="16"/>
      <c r="D210" s="16" t="s">
        <v>357</v>
      </c>
      <c r="E210" s="16">
        <f t="shared" si="63"/>
        <v>4</v>
      </c>
      <c r="F210" s="39" t="str">
        <f t="shared" si="61"/>
        <v>a</v>
      </c>
      <c r="G210" s="42">
        <f t="shared" si="77"/>
        <v>3</v>
      </c>
      <c r="H210" s="19" t="s">
        <v>26</v>
      </c>
      <c r="I210" s="3" t="s">
        <v>33</v>
      </c>
      <c r="J210" s="3" t="s">
        <v>995</v>
      </c>
      <c r="K210" s="3" t="str">
        <f t="shared" si="64"/>
        <v>雷</v>
      </c>
      <c r="L210" s="3">
        <f t="shared" si="62"/>
        <v>7</v>
      </c>
      <c r="M210" s="3">
        <f t="shared" si="65"/>
        <v>2</v>
      </c>
      <c r="N210" s="16">
        <v>5</v>
      </c>
      <c r="O210" s="16">
        <v>8</v>
      </c>
      <c r="P210" s="16">
        <v>125</v>
      </c>
      <c r="Q210" s="28">
        <v>0</v>
      </c>
      <c r="R210" s="28">
        <v>0</v>
      </c>
      <c r="S210" s="28">
        <v>0</v>
      </c>
      <c r="T210" s="28">
        <v>0</v>
      </c>
      <c r="U210" s="16">
        <v>84</v>
      </c>
      <c r="V210" s="28">
        <v>0</v>
      </c>
      <c r="W210" s="16">
        <v>23</v>
      </c>
      <c r="X210" s="29">
        <v>0</v>
      </c>
      <c r="Y210" s="29">
        <v>0</v>
      </c>
      <c r="Z210" s="29">
        <v>0</v>
      </c>
      <c r="AA210" s="20">
        <v>0.26533333333333337</v>
      </c>
      <c r="AB210" s="28">
        <v>0</v>
      </c>
      <c r="AC210" s="28">
        <v>0</v>
      </c>
      <c r="AD210" s="28">
        <v>0</v>
      </c>
      <c r="AE210" s="28">
        <v>0</v>
      </c>
      <c r="AF210" s="28">
        <v>0</v>
      </c>
      <c r="AG210" s="28">
        <v>0</v>
      </c>
      <c r="AH210" s="29">
        <v>0</v>
      </c>
      <c r="AI210" s="29">
        <v>0</v>
      </c>
      <c r="AJ210" s="29">
        <v>0</v>
      </c>
      <c r="AK210" s="29">
        <v>0</v>
      </c>
      <c r="AL210" s="20">
        <v>0.21226666666666671</v>
      </c>
      <c r="AM210" s="22">
        <f t="shared" si="66"/>
        <v>250.18666666666667</v>
      </c>
      <c r="AN210">
        <f t="shared" si="67"/>
        <v>10920</v>
      </c>
      <c r="AO210" t="str">
        <f t="shared" si="68"/>
        <v>,黄水晶,发光的石头,带血的牙</v>
      </c>
      <c r="AP210" s="25" t="str">
        <f>IF(F210="c",getSring(AO210,4),VLOOKUP(K210&amp;F210,test4,2,FALSE))</f>
        <v>上级雷之精华</v>
      </c>
      <c r="AQ210" s="25">
        <f t="shared" si="69"/>
        <v>30005</v>
      </c>
      <c r="AR210" s="25">
        <f t="shared" si="70"/>
        <v>52</v>
      </c>
      <c r="AS210" s="25" t="str">
        <f t="shared" si="78"/>
        <v>黄水晶</v>
      </c>
      <c r="AT210" s="25">
        <f t="shared" si="71"/>
        <v>30029</v>
      </c>
      <c r="AU210" s="25">
        <f t="shared" si="72"/>
        <v>52</v>
      </c>
      <c r="AV210" s="25" t="str">
        <f t="shared" si="79"/>
        <v>发光的石头</v>
      </c>
      <c r="AW210" s="25">
        <f t="shared" si="73"/>
        <v>30033</v>
      </c>
      <c r="AX210" s="25">
        <f t="shared" si="74"/>
        <v>52</v>
      </c>
      <c r="AY210" s="25" t="str">
        <f t="shared" si="80"/>
        <v>带血的牙</v>
      </c>
      <c r="AZ210" s="25">
        <f t="shared" si="75"/>
        <v>30037</v>
      </c>
      <c r="BA210" s="25">
        <f t="shared" si="81"/>
        <v>52</v>
      </c>
    </row>
    <row r="211" spans="1:53" ht="14.25" x14ac:dyDescent="0.2">
      <c r="A211">
        <f t="shared" si="76"/>
        <v>10209</v>
      </c>
      <c r="B211" s="16">
        <v>209</v>
      </c>
      <c r="C211" s="16"/>
      <c r="D211" s="16" t="s">
        <v>210</v>
      </c>
      <c r="E211" s="16">
        <f t="shared" si="63"/>
        <v>1</v>
      </c>
      <c r="F211" s="39" t="str">
        <f t="shared" si="61"/>
        <v>b</v>
      </c>
      <c r="G211" s="42">
        <f t="shared" si="77"/>
        <v>3</v>
      </c>
      <c r="H211" s="19" t="s">
        <v>26</v>
      </c>
      <c r="I211" s="3" t="s">
        <v>33</v>
      </c>
      <c r="J211" s="3" t="s">
        <v>995</v>
      </c>
      <c r="K211" s="3" t="str">
        <f t="shared" si="64"/>
        <v>雷</v>
      </c>
      <c r="L211" s="3">
        <f t="shared" si="62"/>
        <v>7</v>
      </c>
      <c r="M211" s="3">
        <f t="shared" si="65"/>
        <v>2</v>
      </c>
      <c r="N211" s="16">
        <v>5</v>
      </c>
      <c r="O211" s="16">
        <v>1</v>
      </c>
      <c r="P211" s="16">
        <v>17</v>
      </c>
      <c r="Q211" s="28">
        <v>0</v>
      </c>
      <c r="R211" s="28">
        <v>0</v>
      </c>
      <c r="S211" s="28">
        <v>0</v>
      </c>
      <c r="T211" s="28">
        <v>0</v>
      </c>
      <c r="U211" s="28">
        <v>0</v>
      </c>
      <c r="V211" s="28">
        <v>0</v>
      </c>
      <c r="W211" s="28">
        <v>0</v>
      </c>
      <c r="X211" s="29">
        <v>0</v>
      </c>
      <c r="Y211" s="29">
        <v>0</v>
      </c>
      <c r="Z211" s="29">
        <v>0</v>
      </c>
      <c r="AA211" s="20">
        <v>0.08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28">
        <v>0</v>
      </c>
      <c r="AH211" s="29">
        <v>0</v>
      </c>
      <c r="AI211" s="29">
        <v>0</v>
      </c>
      <c r="AJ211" s="29">
        <v>0</v>
      </c>
      <c r="AK211" s="29">
        <v>0</v>
      </c>
      <c r="AL211" s="29">
        <v>0</v>
      </c>
      <c r="AM211" s="22">
        <f t="shared" si="66"/>
        <v>27.333333333333336</v>
      </c>
      <c r="AN211">
        <f t="shared" si="67"/>
        <v>1155</v>
      </c>
      <c r="AO211" t="str">
        <f t="shared" si="68"/>
        <v>,美味的坚果,长獠牙,扁扁的稻草</v>
      </c>
      <c r="AP211" s="25" t="str">
        <f>IF(F211="c",getSring(AO211,4),VLOOKUP(K211&amp;F211,test4,2,FALSE))</f>
        <v>雷之精华</v>
      </c>
      <c r="AQ211" s="25">
        <f t="shared" si="69"/>
        <v>30006</v>
      </c>
      <c r="AR211" s="25">
        <f t="shared" si="70"/>
        <v>11</v>
      </c>
      <c r="AS211" s="25" t="str">
        <f t="shared" si="78"/>
        <v>美味的坚果</v>
      </c>
      <c r="AT211" s="25">
        <f t="shared" si="71"/>
        <v>30040</v>
      </c>
      <c r="AU211" s="25">
        <f t="shared" si="72"/>
        <v>11</v>
      </c>
      <c r="AV211" s="25" t="str">
        <f t="shared" si="79"/>
        <v>长獠牙</v>
      </c>
      <c r="AW211" s="25">
        <f t="shared" si="73"/>
        <v>30036</v>
      </c>
      <c r="AX211" s="25">
        <f t="shared" si="74"/>
        <v>11</v>
      </c>
      <c r="AY211" s="25" t="str">
        <f t="shared" si="80"/>
        <v>扁扁的稻草</v>
      </c>
      <c r="AZ211" s="25">
        <f t="shared" si="75"/>
        <v>30024</v>
      </c>
      <c r="BA211" s="25">
        <f t="shared" si="81"/>
        <v>11</v>
      </c>
    </row>
    <row r="212" spans="1:53" ht="14.25" x14ac:dyDescent="0.2">
      <c r="A212">
        <f t="shared" si="76"/>
        <v>10210</v>
      </c>
      <c r="B212" s="16">
        <v>210</v>
      </c>
      <c r="C212" s="16"/>
      <c r="D212" s="16" t="s">
        <v>472</v>
      </c>
      <c r="E212" s="16">
        <f t="shared" si="63"/>
        <v>1</v>
      </c>
      <c r="F212" s="39" t="str">
        <f t="shared" si="61"/>
        <v>b</v>
      </c>
      <c r="G212" s="42">
        <f t="shared" si="77"/>
        <v>3</v>
      </c>
      <c r="H212" s="19" t="s">
        <v>26</v>
      </c>
      <c r="I212" s="3" t="s">
        <v>33</v>
      </c>
      <c r="J212" s="3" t="s">
        <v>995</v>
      </c>
      <c r="K212" s="3" t="str">
        <f t="shared" si="64"/>
        <v>雷</v>
      </c>
      <c r="L212" s="3">
        <f t="shared" si="62"/>
        <v>7</v>
      </c>
      <c r="M212" s="3">
        <f t="shared" si="65"/>
        <v>2</v>
      </c>
      <c r="N212" s="16">
        <v>5</v>
      </c>
      <c r="O212" s="16">
        <v>2</v>
      </c>
      <c r="P212" s="16">
        <v>34</v>
      </c>
      <c r="Q212" s="28">
        <v>0</v>
      </c>
      <c r="R212" s="28">
        <v>0</v>
      </c>
      <c r="S212" s="28">
        <v>0</v>
      </c>
      <c r="T212" s="28">
        <v>0</v>
      </c>
      <c r="U212" s="28">
        <v>0</v>
      </c>
      <c r="V212" s="28">
        <v>0</v>
      </c>
      <c r="W212" s="28">
        <v>0</v>
      </c>
      <c r="X212" s="20">
        <v>0.01</v>
      </c>
      <c r="Y212" s="29">
        <v>0</v>
      </c>
      <c r="Z212" s="29">
        <v>0</v>
      </c>
      <c r="AA212" s="29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28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2">
        <f t="shared" si="66"/>
        <v>24.666666666666668</v>
      </c>
      <c r="AN212">
        <f t="shared" si="67"/>
        <v>1050</v>
      </c>
      <c r="AO212" t="str">
        <f t="shared" si="68"/>
        <v>,坚硬的石头,美味的坚果,长獠牙</v>
      </c>
      <c r="AP212" s="25" t="str">
        <f>IF(F212="c",getSring(AO212,4),VLOOKUP(K212&amp;F212,test4,2,FALSE))</f>
        <v>雷之精华</v>
      </c>
      <c r="AQ212" s="25">
        <f t="shared" si="69"/>
        <v>30006</v>
      </c>
      <c r="AR212" s="25">
        <f t="shared" si="70"/>
        <v>10</v>
      </c>
      <c r="AS212" s="25" t="str">
        <f t="shared" si="78"/>
        <v>坚硬的石头</v>
      </c>
      <c r="AT212" s="25">
        <f t="shared" si="71"/>
        <v>30032</v>
      </c>
      <c r="AU212" s="25">
        <f t="shared" si="72"/>
        <v>10</v>
      </c>
      <c r="AV212" s="25" t="str">
        <f t="shared" si="79"/>
        <v>美味的坚果</v>
      </c>
      <c r="AW212" s="25">
        <f t="shared" si="73"/>
        <v>30040</v>
      </c>
      <c r="AX212" s="25">
        <f t="shared" si="74"/>
        <v>10</v>
      </c>
      <c r="AY212" s="25" t="str">
        <f t="shared" si="80"/>
        <v>长獠牙</v>
      </c>
      <c r="AZ212" s="25">
        <f t="shared" si="75"/>
        <v>30036</v>
      </c>
      <c r="BA212" s="25">
        <f t="shared" si="81"/>
        <v>10</v>
      </c>
    </row>
    <row r="213" spans="1:53" ht="14.25" x14ac:dyDescent="0.2">
      <c r="A213">
        <f t="shared" si="76"/>
        <v>10211</v>
      </c>
      <c r="B213" s="16">
        <v>211</v>
      </c>
      <c r="C213" s="16"/>
      <c r="D213" s="16" t="s">
        <v>473</v>
      </c>
      <c r="E213" s="16">
        <f t="shared" si="63"/>
        <v>2</v>
      </c>
      <c r="F213" s="39" t="str">
        <f t="shared" si="61"/>
        <v>b</v>
      </c>
      <c r="G213" s="42">
        <f t="shared" si="77"/>
        <v>3</v>
      </c>
      <c r="H213" s="19" t="s">
        <v>26</v>
      </c>
      <c r="I213" s="3" t="s">
        <v>33</v>
      </c>
      <c r="J213" s="3" t="s">
        <v>995</v>
      </c>
      <c r="K213" s="3" t="str">
        <f t="shared" si="64"/>
        <v>雷</v>
      </c>
      <c r="L213" s="3">
        <f t="shared" si="62"/>
        <v>7</v>
      </c>
      <c r="M213" s="3">
        <f t="shared" si="65"/>
        <v>2</v>
      </c>
      <c r="N213" s="16">
        <v>5</v>
      </c>
      <c r="O213" s="16">
        <v>3</v>
      </c>
      <c r="P213" s="16">
        <v>51</v>
      </c>
      <c r="Q213" s="28">
        <v>0</v>
      </c>
      <c r="R213" s="28">
        <v>0</v>
      </c>
      <c r="S213" s="28">
        <v>0</v>
      </c>
      <c r="T213" s="28">
        <v>0</v>
      </c>
      <c r="U213" s="16">
        <v>13</v>
      </c>
      <c r="V213" s="28">
        <v>0</v>
      </c>
      <c r="W213" s="28">
        <v>0</v>
      </c>
      <c r="X213" s="29">
        <v>0</v>
      </c>
      <c r="Y213" s="29">
        <v>0</v>
      </c>
      <c r="Z213" s="29">
        <v>0</v>
      </c>
      <c r="AA213" s="29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28">
        <v>0</v>
      </c>
      <c r="AH213" s="29">
        <v>0</v>
      </c>
      <c r="AI213" s="29">
        <v>0</v>
      </c>
      <c r="AJ213" s="29">
        <v>0</v>
      </c>
      <c r="AK213" s="29">
        <v>0</v>
      </c>
      <c r="AL213" s="29">
        <v>0</v>
      </c>
      <c r="AM213" s="22">
        <f t="shared" si="66"/>
        <v>42.666666666666664</v>
      </c>
      <c r="AN213">
        <f t="shared" si="67"/>
        <v>1890</v>
      </c>
      <c r="AO213" t="str">
        <f t="shared" si="68"/>
        <v>,长獠牙,扁扁的稻草,漂亮的蘑菇</v>
      </c>
      <c r="AP213" s="25" t="str">
        <f>IF(F213="c",getSring(AO213,4),VLOOKUP(K213&amp;F213,test4,2,FALSE))</f>
        <v>雷之精华</v>
      </c>
      <c r="AQ213" s="25">
        <f t="shared" si="69"/>
        <v>30006</v>
      </c>
      <c r="AR213" s="25">
        <f t="shared" si="70"/>
        <v>18</v>
      </c>
      <c r="AS213" s="25" t="str">
        <f t="shared" si="78"/>
        <v>长獠牙</v>
      </c>
      <c r="AT213" s="25">
        <f t="shared" si="71"/>
        <v>30036</v>
      </c>
      <c r="AU213" s="25">
        <f t="shared" si="72"/>
        <v>18</v>
      </c>
      <c r="AV213" s="25" t="str">
        <f t="shared" si="79"/>
        <v>扁扁的稻草</v>
      </c>
      <c r="AW213" s="25">
        <f t="shared" si="73"/>
        <v>30024</v>
      </c>
      <c r="AX213" s="25">
        <f t="shared" si="74"/>
        <v>18</v>
      </c>
      <c r="AY213" s="25" t="str">
        <f t="shared" si="80"/>
        <v>漂亮的蘑菇</v>
      </c>
      <c r="AZ213" s="25">
        <f t="shared" si="75"/>
        <v>30020</v>
      </c>
      <c r="BA213" s="25">
        <f t="shared" si="81"/>
        <v>18</v>
      </c>
    </row>
    <row r="214" spans="1:53" ht="14.25" x14ac:dyDescent="0.2">
      <c r="A214">
        <f t="shared" si="76"/>
        <v>10212</v>
      </c>
      <c r="B214" s="16">
        <v>212</v>
      </c>
      <c r="C214" s="16"/>
      <c r="D214" s="16" t="s">
        <v>474</v>
      </c>
      <c r="E214" s="16">
        <f t="shared" si="63"/>
        <v>2</v>
      </c>
      <c r="F214" s="39" t="str">
        <f t="shared" si="61"/>
        <v>b</v>
      </c>
      <c r="G214" s="42">
        <f t="shared" si="77"/>
        <v>3</v>
      </c>
      <c r="H214" s="19" t="s">
        <v>26</v>
      </c>
      <c r="I214" s="3" t="s">
        <v>33</v>
      </c>
      <c r="J214" s="3" t="s">
        <v>995</v>
      </c>
      <c r="K214" s="3" t="str">
        <f t="shared" si="64"/>
        <v>雷</v>
      </c>
      <c r="L214" s="3">
        <f t="shared" si="62"/>
        <v>7</v>
      </c>
      <c r="M214" s="3">
        <f t="shared" si="65"/>
        <v>2</v>
      </c>
      <c r="N214" s="16">
        <v>5</v>
      </c>
      <c r="O214" s="16">
        <v>4</v>
      </c>
      <c r="P214" s="16">
        <v>68</v>
      </c>
      <c r="Q214" s="28">
        <v>0</v>
      </c>
      <c r="R214" s="28">
        <v>0</v>
      </c>
      <c r="S214" s="28">
        <v>0</v>
      </c>
      <c r="T214" s="28">
        <v>0</v>
      </c>
      <c r="U214" s="28">
        <v>0</v>
      </c>
      <c r="V214" s="28">
        <v>0</v>
      </c>
      <c r="W214" s="28">
        <v>0</v>
      </c>
      <c r="X214" s="29">
        <v>0</v>
      </c>
      <c r="Y214" s="29">
        <v>0</v>
      </c>
      <c r="Z214" s="20">
        <v>8.3333333333333332E-3</v>
      </c>
      <c r="AA214" s="29">
        <v>0</v>
      </c>
      <c r="AB214" s="28">
        <v>0</v>
      </c>
      <c r="AC214" s="28">
        <v>0</v>
      </c>
      <c r="AD214" s="28">
        <v>0</v>
      </c>
      <c r="AE214" s="28">
        <v>0</v>
      </c>
      <c r="AF214" s="28">
        <v>0</v>
      </c>
      <c r="AG214" s="28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2">
        <f t="shared" si="66"/>
        <v>47</v>
      </c>
      <c r="AN214">
        <f t="shared" si="67"/>
        <v>2100</v>
      </c>
      <c r="AO214" t="str">
        <f t="shared" si="68"/>
        <v>,蓝水晶,扁扁的稻草,坚硬的石头</v>
      </c>
      <c r="AP214" s="25" t="str">
        <f>IF(F214="c",getSring(AO214,4),VLOOKUP(K214&amp;F214,test4,2,FALSE))</f>
        <v>雷之精华</v>
      </c>
      <c r="AQ214" s="25">
        <f t="shared" si="69"/>
        <v>30006</v>
      </c>
      <c r="AR214" s="25">
        <f t="shared" si="70"/>
        <v>20</v>
      </c>
      <c r="AS214" s="25" t="str">
        <f t="shared" si="78"/>
        <v>蓝水晶</v>
      </c>
      <c r="AT214" s="25">
        <f t="shared" si="71"/>
        <v>30028</v>
      </c>
      <c r="AU214" s="25">
        <f t="shared" si="72"/>
        <v>20</v>
      </c>
      <c r="AV214" s="25" t="str">
        <f t="shared" si="79"/>
        <v>扁扁的稻草</v>
      </c>
      <c r="AW214" s="25">
        <f t="shared" si="73"/>
        <v>30024</v>
      </c>
      <c r="AX214" s="25">
        <f t="shared" si="74"/>
        <v>20</v>
      </c>
      <c r="AY214" s="25" t="str">
        <f t="shared" si="80"/>
        <v>坚硬的石头</v>
      </c>
      <c r="AZ214" s="25">
        <f t="shared" si="75"/>
        <v>30032</v>
      </c>
      <c r="BA214" s="25">
        <f t="shared" si="81"/>
        <v>20</v>
      </c>
    </row>
    <row r="215" spans="1:53" ht="14.25" x14ac:dyDescent="0.2">
      <c r="A215">
        <f t="shared" si="76"/>
        <v>10213</v>
      </c>
      <c r="B215" s="16">
        <v>213</v>
      </c>
      <c r="C215" s="16"/>
      <c r="D215" s="16" t="s">
        <v>475</v>
      </c>
      <c r="E215" s="16">
        <f t="shared" si="63"/>
        <v>3</v>
      </c>
      <c r="F215" s="39" t="str">
        <f t="shared" si="61"/>
        <v>b</v>
      </c>
      <c r="G215" s="42">
        <f t="shared" si="77"/>
        <v>3</v>
      </c>
      <c r="H215" s="19" t="s">
        <v>26</v>
      </c>
      <c r="I215" s="3" t="s">
        <v>33</v>
      </c>
      <c r="J215" s="3" t="s">
        <v>995</v>
      </c>
      <c r="K215" s="3" t="str">
        <f t="shared" si="64"/>
        <v>雷</v>
      </c>
      <c r="L215" s="3">
        <f t="shared" si="62"/>
        <v>7</v>
      </c>
      <c r="M215" s="3">
        <f t="shared" si="65"/>
        <v>2</v>
      </c>
      <c r="N215" s="16">
        <v>5</v>
      </c>
      <c r="O215" s="16">
        <v>5</v>
      </c>
      <c r="P215" s="16">
        <v>85</v>
      </c>
      <c r="Q215" s="28">
        <v>0</v>
      </c>
      <c r="R215" s="28">
        <v>0</v>
      </c>
      <c r="S215" s="16">
        <v>9</v>
      </c>
      <c r="T215" s="28">
        <v>0</v>
      </c>
      <c r="U215" s="28">
        <v>0</v>
      </c>
      <c r="V215" s="28">
        <v>0</v>
      </c>
      <c r="W215" s="28">
        <v>0</v>
      </c>
      <c r="X215" s="29">
        <v>0</v>
      </c>
      <c r="Y215" s="29">
        <v>0</v>
      </c>
      <c r="Z215" s="29">
        <v>0</v>
      </c>
      <c r="AA215" s="29">
        <v>0</v>
      </c>
      <c r="AB215" s="28">
        <v>0</v>
      </c>
      <c r="AC215" s="28">
        <v>0</v>
      </c>
      <c r="AD215" s="28">
        <v>0</v>
      </c>
      <c r="AE215" s="28">
        <v>0</v>
      </c>
      <c r="AF215" s="28">
        <v>0</v>
      </c>
      <c r="AG215" s="28">
        <v>0</v>
      </c>
      <c r="AH215" s="29">
        <v>0</v>
      </c>
      <c r="AI215" s="29">
        <v>0</v>
      </c>
      <c r="AJ215" s="29">
        <v>0</v>
      </c>
      <c r="AK215" s="29">
        <v>0</v>
      </c>
      <c r="AL215" s="20">
        <v>8.373333333333334E-2</v>
      </c>
      <c r="AM215" s="22">
        <f t="shared" si="66"/>
        <v>79.413333333333327</v>
      </c>
      <c r="AN215">
        <f t="shared" si="67"/>
        <v>3465</v>
      </c>
      <c r="AO215" t="str">
        <f t="shared" si="68"/>
        <v>,扁扁的稻草,坚硬的石头,蓝水晶</v>
      </c>
      <c r="AP215" s="25" t="str">
        <f>IF(F215="c",getSring(AO215,4),VLOOKUP(K215&amp;F215,test4,2,FALSE))</f>
        <v>雷之精华</v>
      </c>
      <c r="AQ215" s="25">
        <f t="shared" si="69"/>
        <v>30006</v>
      </c>
      <c r="AR215" s="25">
        <f t="shared" si="70"/>
        <v>33</v>
      </c>
      <c r="AS215" s="25" t="str">
        <f t="shared" si="78"/>
        <v>扁扁的稻草</v>
      </c>
      <c r="AT215" s="25">
        <f t="shared" si="71"/>
        <v>30024</v>
      </c>
      <c r="AU215" s="25">
        <f t="shared" si="72"/>
        <v>33</v>
      </c>
      <c r="AV215" s="25" t="str">
        <f t="shared" si="79"/>
        <v>坚硬的石头</v>
      </c>
      <c r="AW215" s="25">
        <f t="shared" si="73"/>
        <v>30032</v>
      </c>
      <c r="AX215" s="25">
        <f t="shared" si="74"/>
        <v>33</v>
      </c>
      <c r="AY215" s="25" t="str">
        <f t="shared" si="80"/>
        <v>蓝水晶</v>
      </c>
      <c r="AZ215" s="25">
        <f t="shared" si="75"/>
        <v>30028</v>
      </c>
      <c r="BA215" s="25">
        <f t="shared" si="81"/>
        <v>33</v>
      </c>
    </row>
    <row r="216" spans="1:53" ht="14.25" x14ac:dyDescent="0.2">
      <c r="A216">
        <f t="shared" si="76"/>
        <v>10214</v>
      </c>
      <c r="B216" s="16">
        <v>214</v>
      </c>
      <c r="C216" s="16"/>
      <c r="D216" s="16" t="s">
        <v>221</v>
      </c>
      <c r="E216" s="16">
        <f t="shared" si="63"/>
        <v>3</v>
      </c>
      <c r="F216" s="39" t="str">
        <f t="shared" si="61"/>
        <v>b</v>
      </c>
      <c r="G216" s="42">
        <f t="shared" si="77"/>
        <v>3</v>
      </c>
      <c r="H216" s="19" t="s">
        <v>26</v>
      </c>
      <c r="I216" s="3" t="s">
        <v>33</v>
      </c>
      <c r="J216" s="3" t="s">
        <v>995</v>
      </c>
      <c r="K216" s="3" t="str">
        <f t="shared" si="64"/>
        <v>雷</v>
      </c>
      <c r="L216" s="3">
        <f t="shared" si="62"/>
        <v>7</v>
      </c>
      <c r="M216" s="3">
        <f t="shared" si="65"/>
        <v>2</v>
      </c>
      <c r="N216" s="16">
        <v>5</v>
      </c>
      <c r="O216" s="16">
        <v>6</v>
      </c>
      <c r="P216" s="16">
        <v>102</v>
      </c>
      <c r="Q216" s="28">
        <v>0</v>
      </c>
      <c r="R216" s="28">
        <v>0</v>
      </c>
      <c r="S216" s="28">
        <v>0</v>
      </c>
      <c r="T216" s="28">
        <v>0</v>
      </c>
      <c r="U216" s="28">
        <v>0</v>
      </c>
      <c r="V216" s="16">
        <v>9</v>
      </c>
      <c r="W216" s="28">
        <v>0</v>
      </c>
      <c r="X216" s="29">
        <v>0</v>
      </c>
      <c r="Y216" s="29">
        <v>0</v>
      </c>
      <c r="Z216" s="29">
        <v>0</v>
      </c>
      <c r="AA216" s="29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28">
        <v>0</v>
      </c>
      <c r="AH216" s="29">
        <v>0</v>
      </c>
      <c r="AI216" s="29">
        <v>0</v>
      </c>
      <c r="AJ216" s="29">
        <v>0</v>
      </c>
      <c r="AK216" s="20">
        <v>9.920000000000001E-2</v>
      </c>
      <c r="AL216" s="29">
        <v>0</v>
      </c>
      <c r="AM216" s="22">
        <f t="shared" si="66"/>
        <v>93.84</v>
      </c>
      <c r="AN216">
        <f t="shared" si="67"/>
        <v>4095</v>
      </c>
      <c r="AO216" t="str">
        <f t="shared" si="68"/>
        <v>,美味的坚果,坚硬的石头,蓝水晶</v>
      </c>
      <c r="AP216" s="25" t="str">
        <f>IF(F216="c",getSring(AO216,4),VLOOKUP(K216&amp;F216,test4,2,FALSE))</f>
        <v>雷之精华</v>
      </c>
      <c r="AQ216" s="25">
        <f t="shared" si="69"/>
        <v>30006</v>
      </c>
      <c r="AR216" s="25">
        <f t="shared" si="70"/>
        <v>39</v>
      </c>
      <c r="AS216" s="25" t="str">
        <f t="shared" si="78"/>
        <v>美味的坚果</v>
      </c>
      <c r="AT216" s="25">
        <f t="shared" si="71"/>
        <v>30040</v>
      </c>
      <c r="AU216" s="25">
        <f t="shared" si="72"/>
        <v>39</v>
      </c>
      <c r="AV216" s="25" t="str">
        <f t="shared" si="79"/>
        <v>坚硬的石头</v>
      </c>
      <c r="AW216" s="25">
        <f t="shared" si="73"/>
        <v>30032</v>
      </c>
      <c r="AX216" s="25">
        <f t="shared" si="74"/>
        <v>39</v>
      </c>
      <c r="AY216" s="25" t="str">
        <f t="shared" si="80"/>
        <v>蓝水晶</v>
      </c>
      <c r="AZ216" s="25">
        <f t="shared" si="75"/>
        <v>30028</v>
      </c>
      <c r="BA216" s="25">
        <f t="shared" si="81"/>
        <v>39</v>
      </c>
    </row>
    <row r="217" spans="1:53" ht="14.25" x14ac:dyDescent="0.2">
      <c r="A217">
        <f t="shared" si="76"/>
        <v>10215</v>
      </c>
      <c r="B217" s="16">
        <v>215</v>
      </c>
      <c r="C217" s="16"/>
      <c r="D217" s="16" t="s">
        <v>476</v>
      </c>
      <c r="E217" s="16">
        <f t="shared" si="63"/>
        <v>4</v>
      </c>
      <c r="F217" s="39" t="str">
        <f t="shared" si="61"/>
        <v>b</v>
      </c>
      <c r="G217" s="42">
        <f t="shared" si="77"/>
        <v>3</v>
      </c>
      <c r="H217" s="19" t="s">
        <v>26</v>
      </c>
      <c r="I217" s="3" t="s">
        <v>33</v>
      </c>
      <c r="J217" s="3" t="s">
        <v>995</v>
      </c>
      <c r="K217" s="3" t="str">
        <f t="shared" si="64"/>
        <v>雷</v>
      </c>
      <c r="L217" s="3">
        <f t="shared" si="62"/>
        <v>7</v>
      </c>
      <c r="M217" s="3">
        <f t="shared" si="65"/>
        <v>2</v>
      </c>
      <c r="N217" s="16">
        <v>5</v>
      </c>
      <c r="O217" s="16">
        <v>7</v>
      </c>
      <c r="P217" s="16">
        <v>119</v>
      </c>
      <c r="Q217" s="28">
        <v>0</v>
      </c>
      <c r="R217" s="28">
        <v>0</v>
      </c>
      <c r="S217" s="28">
        <v>0</v>
      </c>
      <c r="T217" s="28">
        <v>0</v>
      </c>
      <c r="U217" s="28">
        <v>0</v>
      </c>
      <c r="V217" s="28">
        <v>0</v>
      </c>
      <c r="W217" s="16">
        <v>8</v>
      </c>
      <c r="X217" s="29">
        <v>0</v>
      </c>
      <c r="Y217" s="29">
        <v>0</v>
      </c>
      <c r="Z217" s="20">
        <v>1.3333333333333332E-2</v>
      </c>
      <c r="AA217" s="29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28">
        <v>0</v>
      </c>
      <c r="AH217" s="29">
        <v>0</v>
      </c>
      <c r="AI217" s="29">
        <v>0</v>
      </c>
      <c r="AJ217" s="29">
        <v>0</v>
      </c>
      <c r="AK217" s="29">
        <v>0</v>
      </c>
      <c r="AL217" s="29">
        <v>0</v>
      </c>
      <c r="AM217" s="22">
        <f t="shared" si="66"/>
        <v>87.333333333333343</v>
      </c>
      <c r="AN217">
        <f t="shared" si="67"/>
        <v>3780</v>
      </c>
      <c r="AO217" t="str">
        <f t="shared" si="68"/>
        <v>,坚硬的石头,蓝水晶,扁扁的稻草</v>
      </c>
      <c r="AP217" s="25" t="str">
        <f>IF(F217="c",getSring(AO217,4),VLOOKUP(K217&amp;F217,test4,2,FALSE))</f>
        <v>雷之精华</v>
      </c>
      <c r="AQ217" s="25">
        <f t="shared" si="69"/>
        <v>30006</v>
      </c>
      <c r="AR217" s="25">
        <f t="shared" si="70"/>
        <v>36</v>
      </c>
      <c r="AS217" s="25" t="str">
        <f t="shared" si="78"/>
        <v>坚硬的石头</v>
      </c>
      <c r="AT217" s="25">
        <f t="shared" si="71"/>
        <v>30032</v>
      </c>
      <c r="AU217" s="25">
        <f t="shared" si="72"/>
        <v>36</v>
      </c>
      <c r="AV217" s="25" t="str">
        <f t="shared" si="79"/>
        <v>蓝水晶</v>
      </c>
      <c r="AW217" s="25">
        <f t="shared" si="73"/>
        <v>30028</v>
      </c>
      <c r="AX217" s="25">
        <f t="shared" si="74"/>
        <v>36</v>
      </c>
      <c r="AY217" s="25" t="str">
        <f t="shared" si="80"/>
        <v>扁扁的稻草</v>
      </c>
      <c r="AZ217" s="25">
        <f t="shared" si="75"/>
        <v>30024</v>
      </c>
      <c r="BA217" s="25">
        <f t="shared" si="81"/>
        <v>36</v>
      </c>
    </row>
    <row r="218" spans="1:53" ht="14.25" x14ac:dyDescent="0.2">
      <c r="A218">
        <f t="shared" si="76"/>
        <v>10216</v>
      </c>
      <c r="B218" s="16">
        <v>216</v>
      </c>
      <c r="C218" s="16"/>
      <c r="D218" s="16" t="s">
        <v>477</v>
      </c>
      <c r="E218" s="16">
        <f t="shared" si="63"/>
        <v>4</v>
      </c>
      <c r="F218" s="39" t="str">
        <f t="shared" si="61"/>
        <v>b</v>
      </c>
      <c r="G218" s="42">
        <f t="shared" si="77"/>
        <v>3</v>
      </c>
      <c r="H218" s="19" t="s">
        <v>26</v>
      </c>
      <c r="I218" s="3" t="s">
        <v>33</v>
      </c>
      <c r="J218" s="3" t="s">
        <v>995</v>
      </c>
      <c r="K218" s="3" t="str">
        <f t="shared" si="64"/>
        <v>雷</v>
      </c>
      <c r="L218" s="3">
        <f t="shared" si="62"/>
        <v>7</v>
      </c>
      <c r="M218" s="3">
        <f t="shared" si="65"/>
        <v>2</v>
      </c>
      <c r="N218" s="16">
        <v>5</v>
      </c>
      <c r="O218" s="16">
        <v>8</v>
      </c>
      <c r="P218" s="16">
        <v>136</v>
      </c>
      <c r="Q218" s="28">
        <v>0</v>
      </c>
      <c r="R218" s="28">
        <v>0</v>
      </c>
      <c r="S218" s="28">
        <v>0</v>
      </c>
      <c r="T218" s="28">
        <v>0</v>
      </c>
      <c r="U218" s="28">
        <v>0</v>
      </c>
      <c r="V218" s="16">
        <v>12</v>
      </c>
      <c r="W218" s="28">
        <v>0</v>
      </c>
      <c r="X218" s="29">
        <v>0</v>
      </c>
      <c r="Y218" s="29">
        <v>0</v>
      </c>
      <c r="Z218" s="29">
        <v>0</v>
      </c>
      <c r="AA218" s="29">
        <v>0</v>
      </c>
      <c r="AB218" s="28">
        <v>0</v>
      </c>
      <c r="AC218" s="28">
        <v>0</v>
      </c>
      <c r="AD218" s="28">
        <v>0</v>
      </c>
      <c r="AE218" s="28">
        <v>0</v>
      </c>
      <c r="AF218" s="28">
        <v>0</v>
      </c>
      <c r="AG218" s="28">
        <v>0</v>
      </c>
      <c r="AH218" s="29">
        <v>0</v>
      </c>
      <c r="AI218" s="29">
        <v>0</v>
      </c>
      <c r="AJ218" s="29">
        <v>0</v>
      </c>
      <c r="AK218" s="29">
        <v>0</v>
      </c>
      <c r="AL218" s="20">
        <v>0.13333333333333336</v>
      </c>
      <c r="AM218" s="22">
        <f t="shared" si="66"/>
        <v>125.33333333333334</v>
      </c>
      <c r="AN218">
        <f t="shared" si="67"/>
        <v>5460</v>
      </c>
      <c r="AO218" t="str">
        <f t="shared" si="68"/>
        <v>,蓝水晶,长獠牙,坚硬的石头</v>
      </c>
      <c r="AP218" s="25" t="str">
        <f>IF(F218="c",getSring(AO218,4),VLOOKUP(K218&amp;F218,test4,2,FALSE))</f>
        <v>雷之精华</v>
      </c>
      <c r="AQ218" s="25">
        <f t="shared" si="69"/>
        <v>30006</v>
      </c>
      <c r="AR218" s="25">
        <f t="shared" si="70"/>
        <v>52</v>
      </c>
      <c r="AS218" s="25" t="str">
        <f t="shared" si="78"/>
        <v>蓝水晶</v>
      </c>
      <c r="AT218" s="25">
        <f t="shared" si="71"/>
        <v>30028</v>
      </c>
      <c r="AU218" s="25">
        <f t="shared" si="72"/>
        <v>52</v>
      </c>
      <c r="AV218" s="25" t="str">
        <f t="shared" si="79"/>
        <v>长獠牙</v>
      </c>
      <c r="AW218" s="25">
        <f t="shared" si="73"/>
        <v>30036</v>
      </c>
      <c r="AX218" s="25">
        <f t="shared" si="74"/>
        <v>52</v>
      </c>
      <c r="AY218" s="25" t="str">
        <f t="shared" si="80"/>
        <v>坚硬的石头</v>
      </c>
      <c r="AZ218" s="25">
        <f t="shared" si="75"/>
        <v>30032</v>
      </c>
      <c r="BA218" s="25">
        <f t="shared" si="81"/>
        <v>52</v>
      </c>
    </row>
    <row r="219" spans="1:53" ht="14.25" x14ac:dyDescent="0.2">
      <c r="A219">
        <f t="shared" si="76"/>
        <v>10217</v>
      </c>
      <c r="B219" s="16">
        <v>217</v>
      </c>
      <c r="C219" s="16"/>
      <c r="D219" s="16" t="s">
        <v>478</v>
      </c>
      <c r="E219" s="16">
        <f t="shared" si="63"/>
        <v>1</v>
      </c>
      <c r="F219" s="39" t="str">
        <f t="shared" si="61"/>
        <v>c</v>
      </c>
      <c r="G219" s="42">
        <f t="shared" si="77"/>
        <v>4</v>
      </c>
      <c r="H219" s="19" t="s">
        <v>26</v>
      </c>
      <c r="I219" s="3" t="s">
        <v>33</v>
      </c>
      <c r="J219" s="3" t="s">
        <v>995</v>
      </c>
      <c r="K219" s="3" t="str">
        <f t="shared" si="64"/>
        <v>--</v>
      </c>
      <c r="L219" s="3">
        <f t="shared" si="62"/>
        <v>7</v>
      </c>
      <c r="M219" s="3">
        <f t="shared" si="65"/>
        <v>2</v>
      </c>
      <c r="N219" s="16">
        <v>5</v>
      </c>
      <c r="O219" s="16">
        <v>1</v>
      </c>
      <c r="P219" s="16">
        <v>19</v>
      </c>
      <c r="Q219" s="28">
        <v>0</v>
      </c>
      <c r="R219" s="28">
        <v>0</v>
      </c>
      <c r="S219" s="28">
        <v>0</v>
      </c>
      <c r="T219" s="28">
        <v>0</v>
      </c>
      <c r="U219" s="28">
        <v>0</v>
      </c>
      <c r="V219" s="28">
        <v>0</v>
      </c>
      <c r="W219" s="28">
        <v>0</v>
      </c>
      <c r="X219" s="29">
        <v>0</v>
      </c>
      <c r="Y219" s="29">
        <v>0</v>
      </c>
      <c r="Z219" s="29">
        <v>0</v>
      </c>
      <c r="AA219" s="20">
        <v>0</v>
      </c>
      <c r="AB219" s="28">
        <v>0</v>
      </c>
      <c r="AC219" s="28">
        <v>0</v>
      </c>
      <c r="AD219" s="28">
        <v>0</v>
      </c>
      <c r="AE219" s="28">
        <v>0</v>
      </c>
      <c r="AF219" s="28">
        <v>0</v>
      </c>
      <c r="AG219" s="28">
        <v>0</v>
      </c>
      <c r="AH219" s="29">
        <v>0</v>
      </c>
      <c r="AI219" s="29">
        <v>0</v>
      </c>
      <c r="AJ219" s="29">
        <v>0</v>
      </c>
      <c r="AK219" s="29">
        <v>0</v>
      </c>
      <c r="AL219" s="29">
        <v>0</v>
      </c>
      <c r="AM219" s="22">
        <f t="shared" si="66"/>
        <v>12.666666666666666</v>
      </c>
      <c r="AN219">
        <f t="shared" si="67"/>
        <v>562</v>
      </c>
      <c r="AO219" t="str">
        <f t="shared" si="68"/>
        <v>,红水晶,狗牙,石头,稻草</v>
      </c>
      <c r="AP219" s="25" t="str">
        <f>IF(F219="c",getSring(AO219,4),VLOOKUP(K219&amp;F219,test4,2,FALSE))</f>
        <v>稻草</v>
      </c>
      <c r="AQ219" s="25">
        <f t="shared" si="69"/>
        <v>30023</v>
      </c>
      <c r="AR219" s="25">
        <f t="shared" si="70"/>
        <v>42</v>
      </c>
      <c r="AS219" s="25" t="str">
        <f t="shared" si="78"/>
        <v>红水晶</v>
      </c>
      <c r="AT219" s="25">
        <f t="shared" si="71"/>
        <v>30027</v>
      </c>
      <c r="AU219" s="25">
        <f t="shared" si="72"/>
        <v>11</v>
      </c>
      <c r="AV219" s="25" t="str">
        <f t="shared" si="79"/>
        <v>狗牙</v>
      </c>
      <c r="AW219" s="25">
        <f t="shared" si="73"/>
        <v>30035</v>
      </c>
      <c r="AX219" s="25">
        <f t="shared" si="74"/>
        <v>11</v>
      </c>
      <c r="AY219" s="25" t="str">
        <f t="shared" si="80"/>
        <v>石头</v>
      </c>
      <c r="AZ219" s="25">
        <f t="shared" si="75"/>
        <v>30031</v>
      </c>
      <c r="BA219" s="25">
        <f t="shared" si="81"/>
        <v>11</v>
      </c>
    </row>
    <row r="220" spans="1:53" ht="14.25" x14ac:dyDescent="0.2">
      <c r="A220">
        <f t="shared" si="76"/>
        <v>10218</v>
      </c>
      <c r="B220" s="16">
        <v>218</v>
      </c>
      <c r="C220" s="16"/>
      <c r="D220" s="16" t="s">
        <v>479</v>
      </c>
      <c r="E220" s="16">
        <f t="shared" si="63"/>
        <v>1</v>
      </c>
      <c r="F220" s="39" t="str">
        <f t="shared" si="61"/>
        <v>c</v>
      </c>
      <c r="G220" s="42">
        <f t="shared" si="77"/>
        <v>4</v>
      </c>
      <c r="H220" s="19" t="s">
        <v>26</v>
      </c>
      <c r="I220" s="3" t="s">
        <v>33</v>
      </c>
      <c r="J220" s="3" t="s">
        <v>995</v>
      </c>
      <c r="K220" s="3" t="str">
        <f t="shared" si="64"/>
        <v>--</v>
      </c>
      <c r="L220" s="3">
        <f t="shared" si="62"/>
        <v>7</v>
      </c>
      <c r="M220" s="3">
        <f t="shared" si="65"/>
        <v>2</v>
      </c>
      <c r="N220" s="16">
        <v>5</v>
      </c>
      <c r="O220" s="16">
        <v>2</v>
      </c>
      <c r="P220" s="16">
        <v>39</v>
      </c>
      <c r="Q220" s="28">
        <v>0</v>
      </c>
      <c r="R220" s="28">
        <v>0</v>
      </c>
      <c r="S220" s="28">
        <v>0</v>
      </c>
      <c r="T220" s="28">
        <v>0</v>
      </c>
      <c r="U220" s="28">
        <v>0</v>
      </c>
      <c r="V220" s="28">
        <v>0</v>
      </c>
      <c r="W220" s="16">
        <v>0</v>
      </c>
      <c r="X220" s="29">
        <v>0</v>
      </c>
      <c r="Y220" s="29">
        <v>0</v>
      </c>
      <c r="Z220" s="29">
        <v>0</v>
      </c>
      <c r="AA220" s="29">
        <v>0</v>
      </c>
      <c r="AB220" s="28">
        <v>0</v>
      </c>
      <c r="AC220" s="28">
        <v>0</v>
      </c>
      <c r="AD220" s="28">
        <v>0</v>
      </c>
      <c r="AE220" s="28">
        <v>0</v>
      </c>
      <c r="AF220" s="28">
        <v>0</v>
      </c>
      <c r="AG220" s="28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2">
        <f t="shared" si="66"/>
        <v>26</v>
      </c>
      <c r="AN220">
        <f t="shared" si="67"/>
        <v>1147</v>
      </c>
      <c r="AO220" t="str">
        <f t="shared" si="68"/>
        <v>,狗牙,石头,多汁的坚果,稻草</v>
      </c>
      <c r="AP220" s="25" t="str">
        <f>IF(F220="c",getSring(AO220,4),VLOOKUP(K220&amp;F220,test4,2,FALSE))</f>
        <v>稻草</v>
      </c>
      <c r="AQ220" s="25">
        <f t="shared" si="69"/>
        <v>30023</v>
      </c>
      <c r="AR220" s="25">
        <f t="shared" si="70"/>
        <v>87</v>
      </c>
      <c r="AS220" s="25" t="str">
        <f t="shared" si="78"/>
        <v>狗牙</v>
      </c>
      <c r="AT220" s="25">
        <f t="shared" si="71"/>
        <v>30035</v>
      </c>
      <c r="AU220" s="25">
        <f t="shared" si="72"/>
        <v>22</v>
      </c>
      <c r="AV220" s="25" t="str">
        <f t="shared" si="79"/>
        <v>石头</v>
      </c>
      <c r="AW220" s="25">
        <f t="shared" si="73"/>
        <v>30031</v>
      </c>
      <c r="AX220" s="25">
        <f t="shared" si="74"/>
        <v>22</v>
      </c>
      <c r="AY220" s="25" t="str">
        <f t="shared" si="80"/>
        <v>多汁的坚果</v>
      </c>
      <c r="AZ220" s="25">
        <f t="shared" si="75"/>
        <v>30039</v>
      </c>
      <c r="BA220" s="25">
        <f t="shared" si="81"/>
        <v>22</v>
      </c>
    </row>
    <row r="221" spans="1:53" ht="14.25" x14ac:dyDescent="0.2">
      <c r="A221">
        <f t="shared" si="76"/>
        <v>10219</v>
      </c>
      <c r="B221" s="16">
        <v>219</v>
      </c>
      <c r="C221" s="16"/>
      <c r="D221" s="16" t="s">
        <v>480</v>
      </c>
      <c r="E221" s="16">
        <f t="shared" si="63"/>
        <v>2</v>
      </c>
      <c r="F221" s="39" t="str">
        <f t="shared" si="61"/>
        <v>c</v>
      </c>
      <c r="G221" s="42">
        <f t="shared" si="77"/>
        <v>4</v>
      </c>
      <c r="H221" s="19" t="s">
        <v>26</v>
      </c>
      <c r="I221" s="3" t="s">
        <v>33</v>
      </c>
      <c r="J221" s="3" t="s">
        <v>995</v>
      </c>
      <c r="K221" s="3" t="str">
        <f t="shared" si="64"/>
        <v>--</v>
      </c>
      <c r="L221" s="3">
        <f t="shared" si="62"/>
        <v>7</v>
      </c>
      <c r="M221" s="3">
        <f t="shared" si="65"/>
        <v>2</v>
      </c>
      <c r="N221" s="16">
        <v>5</v>
      </c>
      <c r="O221" s="16">
        <v>3</v>
      </c>
      <c r="P221" s="16">
        <v>58</v>
      </c>
      <c r="Q221" s="28">
        <v>0</v>
      </c>
      <c r="R221" s="28">
        <v>0</v>
      </c>
      <c r="S221" s="28">
        <v>0</v>
      </c>
      <c r="T221" s="28">
        <v>0</v>
      </c>
      <c r="U221" s="28">
        <v>0</v>
      </c>
      <c r="V221" s="28">
        <v>0</v>
      </c>
      <c r="W221" s="28">
        <v>0</v>
      </c>
      <c r="X221" s="20">
        <v>0</v>
      </c>
      <c r="Y221" s="29">
        <v>0</v>
      </c>
      <c r="Z221" s="29">
        <v>0</v>
      </c>
      <c r="AA221" s="29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28">
        <v>0</v>
      </c>
      <c r="AH221" s="29">
        <v>0</v>
      </c>
      <c r="AI221" s="29">
        <v>0</v>
      </c>
      <c r="AJ221" s="29">
        <v>0</v>
      </c>
      <c r="AK221" s="29">
        <v>0</v>
      </c>
      <c r="AL221" s="29">
        <v>0</v>
      </c>
      <c r="AM221" s="22">
        <f t="shared" si="66"/>
        <v>38.666666666666664</v>
      </c>
      <c r="AN221">
        <f t="shared" si="67"/>
        <v>1687</v>
      </c>
      <c r="AO221" t="str">
        <f t="shared" si="68"/>
        <v>,红水晶,狗牙,石头,稻草</v>
      </c>
      <c r="AP221" s="25" t="str">
        <f>IF(F221="c",getSring(AO221,4),VLOOKUP(K221&amp;F221,test4,2,FALSE))</f>
        <v>稻草</v>
      </c>
      <c r="AQ221" s="25">
        <f t="shared" si="69"/>
        <v>30023</v>
      </c>
      <c r="AR221" s="25">
        <f t="shared" si="70"/>
        <v>129</v>
      </c>
      <c r="AS221" s="25" t="str">
        <f t="shared" si="78"/>
        <v>红水晶</v>
      </c>
      <c r="AT221" s="25">
        <f t="shared" si="71"/>
        <v>30027</v>
      </c>
      <c r="AU221" s="25">
        <f t="shared" si="72"/>
        <v>32</v>
      </c>
      <c r="AV221" s="25" t="str">
        <f t="shared" si="79"/>
        <v>狗牙</v>
      </c>
      <c r="AW221" s="25">
        <f t="shared" si="73"/>
        <v>30035</v>
      </c>
      <c r="AX221" s="25">
        <f t="shared" si="74"/>
        <v>32</v>
      </c>
      <c r="AY221" s="25" t="str">
        <f t="shared" si="80"/>
        <v>石头</v>
      </c>
      <c r="AZ221" s="25">
        <f t="shared" si="75"/>
        <v>30031</v>
      </c>
      <c r="BA221" s="25">
        <f t="shared" si="81"/>
        <v>32</v>
      </c>
    </row>
    <row r="222" spans="1:53" ht="14.25" x14ac:dyDescent="0.2">
      <c r="A222">
        <f t="shared" si="76"/>
        <v>10220</v>
      </c>
      <c r="B222" s="16">
        <v>220</v>
      </c>
      <c r="C222" s="16"/>
      <c r="D222" s="16" t="s">
        <v>481</v>
      </c>
      <c r="E222" s="16">
        <f t="shared" si="63"/>
        <v>2</v>
      </c>
      <c r="F222" s="39" t="str">
        <f t="shared" si="61"/>
        <v>c</v>
      </c>
      <c r="G222" s="42">
        <f t="shared" si="77"/>
        <v>4</v>
      </c>
      <c r="H222" s="19" t="s">
        <v>26</v>
      </c>
      <c r="I222" s="3" t="s">
        <v>33</v>
      </c>
      <c r="J222" s="3" t="s">
        <v>995</v>
      </c>
      <c r="K222" s="3" t="str">
        <f t="shared" si="64"/>
        <v>--</v>
      </c>
      <c r="L222" s="3">
        <f t="shared" si="62"/>
        <v>7</v>
      </c>
      <c r="M222" s="3">
        <f t="shared" si="65"/>
        <v>2</v>
      </c>
      <c r="N222" s="16">
        <v>5</v>
      </c>
      <c r="O222" s="16">
        <v>4</v>
      </c>
      <c r="P222" s="16">
        <v>78</v>
      </c>
      <c r="Q222" s="28">
        <v>0</v>
      </c>
      <c r="R222" s="28">
        <v>0</v>
      </c>
      <c r="S222" s="28">
        <v>0</v>
      </c>
      <c r="T222" s="28">
        <v>0</v>
      </c>
      <c r="U222" s="28">
        <v>0</v>
      </c>
      <c r="V222" s="28">
        <v>0</v>
      </c>
      <c r="W222" s="28">
        <v>0</v>
      </c>
      <c r="X222" s="29">
        <v>0</v>
      </c>
      <c r="Y222" s="29">
        <v>0</v>
      </c>
      <c r="Z222" s="29">
        <v>0</v>
      </c>
      <c r="AA222" s="29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28">
        <v>0</v>
      </c>
      <c r="AH222" s="29">
        <v>0</v>
      </c>
      <c r="AI222" s="29">
        <v>0</v>
      </c>
      <c r="AJ222" s="29">
        <v>0</v>
      </c>
      <c r="AK222" s="29">
        <v>0</v>
      </c>
      <c r="AL222" s="20">
        <v>0</v>
      </c>
      <c r="AM222" s="22">
        <f t="shared" si="66"/>
        <v>52</v>
      </c>
      <c r="AN222">
        <f t="shared" si="67"/>
        <v>2265</v>
      </c>
      <c r="AO222" t="str">
        <f t="shared" si="68"/>
        <v>,红水晶,蘑菇,石头,狗牙</v>
      </c>
      <c r="AP222" s="25" t="str">
        <f>IF(F222="c",getSring(AO222,4),VLOOKUP(K222&amp;F222,test4,2,FALSE))</f>
        <v>狗牙</v>
      </c>
      <c r="AQ222" s="25">
        <f t="shared" si="69"/>
        <v>30035</v>
      </c>
      <c r="AR222" s="25">
        <f t="shared" si="70"/>
        <v>173</v>
      </c>
      <c r="AS222" s="25" t="str">
        <f t="shared" si="78"/>
        <v>红水晶</v>
      </c>
      <c r="AT222" s="25">
        <f t="shared" si="71"/>
        <v>30027</v>
      </c>
      <c r="AU222" s="25">
        <f t="shared" si="72"/>
        <v>43</v>
      </c>
      <c r="AV222" s="25" t="str">
        <f t="shared" si="79"/>
        <v>蘑菇</v>
      </c>
      <c r="AW222" s="25">
        <f t="shared" si="73"/>
        <v>30019</v>
      </c>
      <c r="AX222" s="25">
        <f t="shared" si="74"/>
        <v>43</v>
      </c>
      <c r="AY222" s="25" t="str">
        <f t="shared" si="80"/>
        <v>石头</v>
      </c>
      <c r="AZ222" s="25">
        <f t="shared" si="75"/>
        <v>30031</v>
      </c>
      <c r="BA222" s="25">
        <f t="shared" si="81"/>
        <v>43</v>
      </c>
    </row>
    <row r="223" spans="1:53" ht="14.25" x14ac:dyDescent="0.2">
      <c r="A223">
        <f t="shared" si="76"/>
        <v>10221</v>
      </c>
      <c r="B223" s="16">
        <v>221</v>
      </c>
      <c r="C223" s="16"/>
      <c r="D223" s="16" t="s">
        <v>482</v>
      </c>
      <c r="E223" s="16">
        <f t="shared" si="63"/>
        <v>3</v>
      </c>
      <c r="F223" s="39" t="str">
        <f t="shared" si="61"/>
        <v>c</v>
      </c>
      <c r="G223" s="42">
        <f t="shared" si="77"/>
        <v>4</v>
      </c>
      <c r="H223" s="19" t="s">
        <v>26</v>
      </c>
      <c r="I223" s="3" t="s">
        <v>33</v>
      </c>
      <c r="J223" s="3" t="s">
        <v>995</v>
      </c>
      <c r="K223" s="3" t="str">
        <f t="shared" si="64"/>
        <v>--</v>
      </c>
      <c r="L223" s="3">
        <f t="shared" si="62"/>
        <v>7</v>
      </c>
      <c r="M223" s="3">
        <f t="shared" si="65"/>
        <v>2</v>
      </c>
      <c r="N223" s="16">
        <v>5</v>
      </c>
      <c r="O223" s="16">
        <v>5</v>
      </c>
      <c r="P223" s="16">
        <v>97</v>
      </c>
      <c r="Q223" s="28">
        <v>0</v>
      </c>
      <c r="R223" s="28">
        <v>0</v>
      </c>
      <c r="S223" s="28">
        <v>0</v>
      </c>
      <c r="T223" s="28">
        <v>0</v>
      </c>
      <c r="U223" s="16">
        <v>0</v>
      </c>
      <c r="V223" s="28">
        <v>0</v>
      </c>
      <c r="W223" s="28">
        <v>0</v>
      </c>
      <c r="X223" s="29">
        <v>0</v>
      </c>
      <c r="Y223" s="29">
        <v>0</v>
      </c>
      <c r="Z223" s="29">
        <v>0</v>
      </c>
      <c r="AA223" s="29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28">
        <v>0</v>
      </c>
      <c r="AH223" s="29">
        <v>0</v>
      </c>
      <c r="AI223" s="29">
        <v>0</v>
      </c>
      <c r="AJ223" s="29">
        <v>0</v>
      </c>
      <c r="AK223" s="29">
        <v>0</v>
      </c>
      <c r="AL223" s="29">
        <v>0</v>
      </c>
      <c r="AM223" s="22">
        <f t="shared" si="66"/>
        <v>64.666666666666671</v>
      </c>
      <c r="AN223">
        <f t="shared" si="67"/>
        <v>2835</v>
      </c>
      <c r="AO223" t="str">
        <f t="shared" si="68"/>
        <v>,石头,狗牙,红水晶,蘑菇</v>
      </c>
      <c r="AP223" s="25" t="str">
        <f>IF(F223="c",getSring(AO223,4),VLOOKUP(K223&amp;F223,test4,2,FALSE))</f>
        <v>蘑菇</v>
      </c>
      <c r="AQ223" s="25">
        <f t="shared" si="69"/>
        <v>30019</v>
      </c>
      <c r="AR223" s="25">
        <f t="shared" si="70"/>
        <v>216</v>
      </c>
      <c r="AS223" s="25" t="str">
        <f t="shared" si="78"/>
        <v>石头</v>
      </c>
      <c r="AT223" s="25">
        <f t="shared" si="71"/>
        <v>30031</v>
      </c>
      <c r="AU223" s="25">
        <f t="shared" si="72"/>
        <v>54</v>
      </c>
      <c r="AV223" s="25" t="str">
        <f t="shared" si="79"/>
        <v>狗牙</v>
      </c>
      <c r="AW223" s="25">
        <f t="shared" si="73"/>
        <v>30035</v>
      </c>
      <c r="AX223" s="25">
        <f t="shared" si="74"/>
        <v>54</v>
      </c>
      <c r="AY223" s="25" t="str">
        <f t="shared" si="80"/>
        <v>红水晶</v>
      </c>
      <c r="AZ223" s="25">
        <f t="shared" si="75"/>
        <v>30027</v>
      </c>
      <c r="BA223" s="25">
        <f t="shared" si="81"/>
        <v>54</v>
      </c>
    </row>
    <row r="224" spans="1:53" ht="14.25" x14ac:dyDescent="0.2">
      <c r="A224">
        <f t="shared" si="76"/>
        <v>10222</v>
      </c>
      <c r="B224" s="16">
        <v>222</v>
      </c>
      <c r="C224" s="16"/>
      <c r="D224" s="16" t="s">
        <v>215</v>
      </c>
      <c r="E224" s="16">
        <f t="shared" si="63"/>
        <v>3</v>
      </c>
      <c r="F224" s="39" t="str">
        <f t="shared" si="61"/>
        <v>c</v>
      </c>
      <c r="G224" s="42">
        <f t="shared" si="77"/>
        <v>4</v>
      </c>
      <c r="H224" s="19" t="s">
        <v>26</v>
      </c>
      <c r="I224" s="3" t="s">
        <v>33</v>
      </c>
      <c r="J224" s="3" t="s">
        <v>995</v>
      </c>
      <c r="K224" s="3" t="str">
        <f t="shared" si="64"/>
        <v>--</v>
      </c>
      <c r="L224" s="3">
        <f t="shared" si="62"/>
        <v>7</v>
      </c>
      <c r="M224" s="3">
        <f t="shared" si="65"/>
        <v>2</v>
      </c>
      <c r="N224" s="16">
        <v>5</v>
      </c>
      <c r="O224" s="16">
        <v>6</v>
      </c>
      <c r="P224" s="16">
        <v>116</v>
      </c>
      <c r="Q224" s="28">
        <v>0</v>
      </c>
      <c r="R224" s="28">
        <v>0</v>
      </c>
      <c r="S224" s="28">
        <v>0</v>
      </c>
      <c r="T224" s="28">
        <v>0</v>
      </c>
      <c r="U224" s="28">
        <v>0</v>
      </c>
      <c r="V224" s="28">
        <v>0</v>
      </c>
      <c r="W224" s="28">
        <v>0</v>
      </c>
      <c r="X224" s="29">
        <v>0</v>
      </c>
      <c r="Y224" s="29">
        <v>0</v>
      </c>
      <c r="Z224" s="29">
        <v>0</v>
      </c>
      <c r="AA224" s="20">
        <v>0</v>
      </c>
      <c r="AB224" s="28">
        <v>0</v>
      </c>
      <c r="AC224" s="28">
        <v>0</v>
      </c>
      <c r="AD224" s="28">
        <v>0</v>
      </c>
      <c r="AE224" s="28">
        <v>0</v>
      </c>
      <c r="AF224" s="28">
        <v>0</v>
      </c>
      <c r="AG224" s="28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2">
        <f t="shared" si="66"/>
        <v>77.333333333333329</v>
      </c>
      <c r="AN224">
        <f t="shared" si="67"/>
        <v>3375</v>
      </c>
      <c r="AO224" t="str">
        <f t="shared" si="68"/>
        <v>,石头,多汁的坚果,红水晶,稻草</v>
      </c>
      <c r="AP224" s="25" t="str">
        <f>IF(F224="c",getSring(AO224,4),VLOOKUP(K224&amp;F224,test4,2,FALSE))</f>
        <v>稻草</v>
      </c>
      <c r="AQ224" s="25">
        <f t="shared" si="69"/>
        <v>30023</v>
      </c>
      <c r="AR224" s="25">
        <f t="shared" si="70"/>
        <v>258</v>
      </c>
      <c r="AS224" s="25" t="str">
        <f t="shared" si="78"/>
        <v>石头</v>
      </c>
      <c r="AT224" s="25">
        <f t="shared" si="71"/>
        <v>30031</v>
      </c>
      <c r="AU224" s="25">
        <f t="shared" si="72"/>
        <v>64</v>
      </c>
      <c r="AV224" s="25" t="str">
        <f t="shared" si="79"/>
        <v>多汁的坚果</v>
      </c>
      <c r="AW224" s="25">
        <f t="shared" si="73"/>
        <v>30039</v>
      </c>
      <c r="AX224" s="25">
        <f t="shared" si="74"/>
        <v>64</v>
      </c>
      <c r="AY224" s="25" t="str">
        <f t="shared" si="80"/>
        <v>红水晶</v>
      </c>
      <c r="AZ224" s="25">
        <f t="shared" si="75"/>
        <v>30027</v>
      </c>
      <c r="BA224" s="25">
        <f t="shared" si="81"/>
        <v>64</v>
      </c>
    </row>
    <row r="225" spans="1:53" ht="14.25" x14ac:dyDescent="0.2">
      <c r="A225">
        <f t="shared" si="76"/>
        <v>10223</v>
      </c>
      <c r="B225" s="16">
        <v>223</v>
      </c>
      <c r="C225" s="16"/>
      <c r="D225" s="16" t="s">
        <v>483</v>
      </c>
      <c r="E225" s="16">
        <f t="shared" si="63"/>
        <v>4</v>
      </c>
      <c r="F225" s="39" t="str">
        <f t="shared" si="61"/>
        <v>c</v>
      </c>
      <c r="G225" s="42">
        <f t="shared" si="77"/>
        <v>4</v>
      </c>
      <c r="H225" s="19" t="s">
        <v>26</v>
      </c>
      <c r="I225" s="3" t="s">
        <v>33</v>
      </c>
      <c r="J225" s="3" t="s">
        <v>995</v>
      </c>
      <c r="K225" s="3" t="str">
        <f t="shared" si="64"/>
        <v>--</v>
      </c>
      <c r="L225" s="3">
        <f t="shared" si="62"/>
        <v>7</v>
      </c>
      <c r="M225" s="3">
        <f t="shared" si="65"/>
        <v>2</v>
      </c>
      <c r="N225" s="16">
        <v>5</v>
      </c>
      <c r="O225" s="16">
        <v>7</v>
      </c>
      <c r="P225" s="16">
        <v>136</v>
      </c>
      <c r="Q225" s="28">
        <v>0</v>
      </c>
      <c r="R225" s="28">
        <v>0</v>
      </c>
      <c r="S225" s="28">
        <v>0</v>
      </c>
      <c r="T225" s="28">
        <v>0</v>
      </c>
      <c r="U225" s="28">
        <v>0</v>
      </c>
      <c r="V225" s="28">
        <v>0</v>
      </c>
      <c r="W225" s="28">
        <v>0</v>
      </c>
      <c r="X225" s="29">
        <v>0</v>
      </c>
      <c r="Y225" s="29">
        <v>0</v>
      </c>
      <c r="Z225" s="29">
        <v>0</v>
      </c>
      <c r="AA225" s="29">
        <v>0</v>
      </c>
      <c r="AB225" s="28">
        <v>0</v>
      </c>
      <c r="AC225" s="28">
        <v>0</v>
      </c>
      <c r="AD225" s="28">
        <v>0</v>
      </c>
      <c r="AE225" s="28">
        <v>0</v>
      </c>
      <c r="AF225" s="28">
        <v>0</v>
      </c>
      <c r="AG225" s="28">
        <v>0</v>
      </c>
      <c r="AH225" s="29">
        <v>0</v>
      </c>
      <c r="AI225" s="29">
        <v>0</v>
      </c>
      <c r="AJ225" s="20">
        <v>0</v>
      </c>
      <c r="AK225" s="29">
        <v>0</v>
      </c>
      <c r="AL225" s="29">
        <v>0</v>
      </c>
      <c r="AM225" s="22">
        <f t="shared" si="66"/>
        <v>90.666666666666671</v>
      </c>
      <c r="AN225">
        <f t="shared" si="67"/>
        <v>3975</v>
      </c>
      <c r="AO225" t="str">
        <f t="shared" si="68"/>
        <v>,红水晶,石头,多汁的坚果,狗牙</v>
      </c>
      <c r="AP225" s="25" t="str">
        <f>IF(F225="c",getSring(AO225,4),VLOOKUP(K225&amp;F225,test4,2,FALSE))</f>
        <v>狗牙</v>
      </c>
      <c r="AQ225" s="25">
        <f t="shared" si="69"/>
        <v>30035</v>
      </c>
      <c r="AR225" s="25">
        <f t="shared" si="70"/>
        <v>302</v>
      </c>
      <c r="AS225" s="25" t="str">
        <f t="shared" si="78"/>
        <v>红水晶</v>
      </c>
      <c r="AT225" s="25">
        <f t="shared" si="71"/>
        <v>30027</v>
      </c>
      <c r="AU225" s="25">
        <f t="shared" si="72"/>
        <v>76</v>
      </c>
      <c r="AV225" s="25" t="str">
        <f t="shared" si="79"/>
        <v>石头</v>
      </c>
      <c r="AW225" s="25">
        <f t="shared" si="73"/>
        <v>30031</v>
      </c>
      <c r="AX225" s="25">
        <f t="shared" si="74"/>
        <v>76</v>
      </c>
      <c r="AY225" s="25" t="str">
        <f t="shared" si="80"/>
        <v>多汁的坚果</v>
      </c>
      <c r="AZ225" s="25">
        <f t="shared" si="75"/>
        <v>30039</v>
      </c>
      <c r="BA225" s="25">
        <f t="shared" si="81"/>
        <v>76</v>
      </c>
    </row>
    <row r="226" spans="1:53" ht="14.25" x14ac:dyDescent="0.2">
      <c r="A226">
        <f t="shared" si="76"/>
        <v>10224</v>
      </c>
      <c r="B226" s="16">
        <v>224</v>
      </c>
      <c r="C226" s="16"/>
      <c r="D226" s="16" t="s">
        <v>484</v>
      </c>
      <c r="E226" s="16">
        <f t="shared" si="63"/>
        <v>4</v>
      </c>
      <c r="F226" s="39" t="str">
        <f t="shared" si="61"/>
        <v>c</v>
      </c>
      <c r="G226" s="42">
        <f t="shared" si="77"/>
        <v>4</v>
      </c>
      <c r="H226" s="19" t="s">
        <v>26</v>
      </c>
      <c r="I226" s="3" t="s">
        <v>33</v>
      </c>
      <c r="J226" s="3" t="s">
        <v>995</v>
      </c>
      <c r="K226" s="3" t="str">
        <f t="shared" si="64"/>
        <v>--</v>
      </c>
      <c r="L226" s="3">
        <f t="shared" si="62"/>
        <v>7</v>
      </c>
      <c r="M226" s="3">
        <f t="shared" si="65"/>
        <v>2</v>
      </c>
      <c r="N226" s="16">
        <v>5</v>
      </c>
      <c r="O226" s="16">
        <v>8</v>
      </c>
      <c r="P226" s="16">
        <v>155</v>
      </c>
      <c r="Q226" s="28">
        <v>0</v>
      </c>
      <c r="R226" s="28">
        <v>0</v>
      </c>
      <c r="S226" s="28">
        <v>0</v>
      </c>
      <c r="T226" s="28">
        <v>0</v>
      </c>
      <c r="U226" s="16">
        <v>0</v>
      </c>
      <c r="V226" s="28">
        <v>0</v>
      </c>
      <c r="W226" s="28">
        <v>0</v>
      </c>
      <c r="X226" s="29">
        <v>0</v>
      </c>
      <c r="Y226" s="29">
        <v>0</v>
      </c>
      <c r="Z226" s="29">
        <v>0</v>
      </c>
      <c r="AA226" s="29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28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2">
        <f t="shared" si="66"/>
        <v>103.33333333333333</v>
      </c>
      <c r="AN226">
        <f t="shared" si="67"/>
        <v>4515</v>
      </c>
      <c r="AO226" t="str">
        <f t="shared" si="68"/>
        <v>,蘑菇,稻草,石头,红水晶</v>
      </c>
      <c r="AP226" s="25" t="str">
        <f>IF(F226="c",getSring(AO226,4),VLOOKUP(K226&amp;F226,test4,2,FALSE))</f>
        <v>红水晶</v>
      </c>
      <c r="AQ226" s="25">
        <f t="shared" si="69"/>
        <v>30027</v>
      </c>
      <c r="AR226" s="25">
        <f t="shared" si="70"/>
        <v>344</v>
      </c>
      <c r="AS226" s="25" t="str">
        <f t="shared" si="78"/>
        <v>蘑菇</v>
      </c>
      <c r="AT226" s="25">
        <f t="shared" si="71"/>
        <v>30019</v>
      </c>
      <c r="AU226" s="25">
        <f t="shared" si="72"/>
        <v>86</v>
      </c>
      <c r="AV226" s="25" t="str">
        <f t="shared" si="79"/>
        <v>稻草</v>
      </c>
      <c r="AW226" s="25">
        <f t="shared" si="73"/>
        <v>30023</v>
      </c>
      <c r="AX226" s="25">
        <f t="shared" si="74"/>
        <v>86</v>
      </c>
      <c r="AY226" s="25" t="str">
        <f t="shared" si="80"/>
        <v>石头</v>
      </c>
      <c r="AZ226" s="25">
        <f t="shared" si="75"/>
        <v>30031</v>
      </c>
      <c r="BA226" s="25">
        <f t="shared" si="81"/>
        <v>86</v>
      </c>
    </row>
    <row r="227" spans="1:53" ht="14.25" x14ac:dyDescent="0.2">
      <c r="A227">
        <f t="shared" si="76"/>
        <v>10225</v>
      </c>
      <c r="B227" s="16">
        <v>225</v>
      </c>
      <c r="C227" s="16"/>
      <c r="D227" s="16" t="s">
        <v>485</v>
      </c>
      <c r="E227" s="16">
        <f t="shared" si="63"/>
        <v>1</v>
      </c>
      <c r="F227" s="39" t="str">
        <f t="shared" si="61"/>
        <v>s</v>
      </c>
      <c r="G227" s="42">
        <f t="shared" si="77"/>
        <v>3</v>
      </c>
      <c r="H227" s="19" t="s">
        <v>26</v>
      </c>
      <c r="I227" s="3" t="s">
        <v>34</v>
      </c>
      <c r="J227" s="3" t="s">
        <v>995</v>
      </c>
      <c r="K227" s="3" t="str">
        <f t="shared" si="64"/>
        <v>光</v>
      </c>
      <c r="L227" s="3">
        <f t="shared" si="62"/>
        <v>8</v>
      </c>
      <c r="M227" s="3">
        <f t="shared" si="65"/>
        <v>6</v>
      </c>
      <c r="N227" s="16">
        <v>10</v>
      </c>
      <c r="O227" s="16">
        <v>1</v>
      </c>
      <c r="P227" s="16">
        <v>16</v>
      </c>
      <c r="Q227" s="28">
        <v>0</v>
      </c>
      <c r="R227" s="28">
        <v>0</v>
      </c>
      <c r="S227" s="28">
        <v>0</v>
      </c>
      <c r="T227" s="28">
        <v>0</v>
      </c>
      <c r="U227" s="16">
        <v>17</v>
      </c>
      <c r="V227" s="28">
        <v>0</v>
      </c>
      <c r="W227" s="28">
        <v>0</v>
      </c>
      <c r="X227" s="29">
        <v>0</v>
      </c>
      <c r="Y227" s="29">
        <v>0</v>
      </c>
      <c r="Z227" s="29">
        <v>0</v>
      </c>
      <c r="AA227" s="20">
        <v>0.08</v>
      </c>
      <c r="AB227" s="28">
        <v>0</v>
      </c>
      <c r="AC227" s="28">
        <v>0</v>
      </c>
      <c r="AD227" s="28">
        <v>0</v>
      </c>
      <c r="AE227" s="16">
        <v>3</v>
      </c>
      <c r="AF227" s="28">
        <v>0</v>
      </c>
      <c r="AG227" s="28">
        <v>0</v>
      </c>
      <c r="AH227" s="29">
        <v>0</v>
      </c>
      <c r="AI227" s="29">
        <v>0</v>
      </c>
      <c r="AJ227" s="29">
        <v>0</v>
      </c>
      <c r="AK227" s="29">
        <v>0</v>
      </c>
      <c r="AL227" s="29">
        <v>0</v>
      </c>
      <c r="AM227" s="22">
        <f t="shared" si="66"/>
        <v>38.396039603960396</v>
      </c>
      <c r="AN227">
        <f t="shared" si="67"/>
        <v>1680</v>
      </c>
      <c r="AO227" t="str">
        <f t="shared" si="68"/>
        <v>,夏娃的坚果,剧毒牙,紫水晶</v>
      </c>
      <c r="AP227" s="25" t="str">
        <f>IF(F227="c",getSring(AO227,4),VLOOKUP(K227&amp;F227,test4,2,FALSE))</f>
        <v>顶级光之精华</v>
      </c>
      <c r="AQ227" s="25">
        <f t="shared" si="69"/>
        <v>30016</v>
      </c>
      <c r="AR227" s="25">
        <f t="shared" si="70"/>
        <v>16</v>
      </c>
      <c r="AS227" s="25" t="str">
        <f t="shared" si="78"/>
        <v>夏娃的坚果</v>
      </c>
      <c r="AT227" s="25">
        <f t="shared" si="71"/>
        <v>30042</v>
      </c>
      <c r="AU227" s="25">
        <f t="shared" si="72"/>
        <v>4</v>
      </c>
      <c r="AV227" s="25" t="str">
        <f t="shared" si="79"/>
        <v>剧毒牙</v>
      </c>
      <c r="AW227" s="25">
        <f t="shared" si="73"/>
        <v>30038</v>
      </c>
      <c r="AX227" s="25">
        <f t="shared" si="74"/>
        <v>4</v>
      </c>
      <c r="AY227" s="25" t="str">
        <f t="shared" si="80"/>
        <v>紫水晶</v>
      </c>
      <c r="AZ227" s="25">
        <f t="shared" si="75"/>
        <v>30030</v>
      </c>
      <c r="BA227" s="25">
        <f t="shared" si="81"/>
        <v>4</v>
      </c>
    </row>
    <row r="228" spans="1:53" ht="14.25" x14ac:dyDescent="0.2">
      <c r="A228">
        <f t="shared" si="76"/>
        <v>10226</v>
      </c>
      <c r="B228" s="16">
        <v>226</v>
      </c>
      <c r="C228" s="16"/>
      <c r="D228" s="16" t="s">
        <v>486</v>
      </c>
      <c r="E228" s="16">
        <f t="shared" si="63"/>
        <v>1</v>
      </c>
      <c r="F228" s="39" t="str">
        <f t="shared" ref="F228:F291" si="82">F196</f>
        <v>s</v>
      </c>
      <c r="G228" s="42">
        <f t="shared" si="77"/>
        <v>3</v>
      </c>
      <c r="H228" s="19" t="s">
        <v>26</v>
      </c>
      <c r="I228" s="3" t="s">
        <v>34</v>
      </c>
      <c r="J228" s="3" t="s">
        <v>995</v>
      </c>
      <c r="K228" s="3" t="str">
        <f t="shared" si="64"/>
        <v>光</v>
      </c>
      <c r="L228" s="3">
        <f t="shared" ref="L228:L291" si="83">L196+1</f>
        <v>8</v>
      </c>
      <c r="M228" s="3">
        <f t="shared" si="65"/>
        <v>6</v>
      </c>
      <c r="N228" s="16">
        <v>10</v>
      </c>
      <c r="O228" s="16">
        <v>2</v>
      </c>
      <c r="P228" s="16">
        <v>31</v>
      </c>
      <c r="Q228" s="28">
        <v>0</v>
      </c>
      <c r="R228" s="28">
        <v>0</v>
      </c>
      <c r="S228" s="16">
        <v>10</v>
      </c>
      <c r="T228" s="28">
        <v>0</v>
      </c>
      <c r="U228" s="16">
        <v>34</v>
      </c>
      <c r="V228" s="28">
        <v>0</v>
      </c>
      <c r="W228" s="28">
        <v>0</v>
      </c>
      <c r="X228" s="29">
        <v>0</v>
      </c>
      <c r="Y228" s="29">
        <v>0</v>
      </c>
      <c r="Z228" s="20">
        <v>1.3333333333333332E-2</v>
      </c>
      <c r="AA228" s="29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28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2">
        <f t="shared" si="66"/>
        <v>52.666666666666664</v>
      </c>
      <c r="AN228">
        <f t="shared" si="67"/>
        <v>2220</v>
      </c>
      <c r="AO228" t="str">
        <f t="shared" si="68"/>
        <v>,斑斓的稻草,剧毒牙,五彩的蘑菇</v>
      </c>
      <c r="AP228" s="25" t="str">
        <f>IF(F228="c",getSring(AO228,4),VLOOKUP(K228&amp;F228,test4,2,FALSE))</f>
        <v>顶级光之精华</v>
      </c>
      <c r="AQ228" s="25">
        <f t="shared" si="69"/>
        <v>30016</v>
      </c>
      <c r="AR228" s="25">
        <f t="shared" si="70"/>
        <v>22</v>
      </c>
      <c r="AS228" s="25" t="str">
        <f t="shared" si="78"/>
        <v>斑斓的稻草</v>
      </c>
      <c r="AT228" s="25">
        <f t="shared" si="71"/>
        <v>30026</v>
      </c>
      <c r="AU228" s="25">
        <f t="shared" si="72"/>
        <v>5</v>
      </c>
      <c r="AV228" s="25" t="str">
        <f t="shared" si="79"/>
        <v>剧毒牙</v>
      </c>
      <c r="AW228" s="25">
        <f t="shared" si="73"/>
        <v>30038</v>
      </c>
      <c r="AX228" s="25">
        <f t="shared" si="74"/>
        <v>5</v>
      </c>
      <c r="AY228" s="25" t="str">
        <f t="shared" si="80"/>
        <v>五彩的蘑菇</v>
      </c>
      <c r="AZ228" s="25">
        <f t="shared" si="75"/>
        <v>30022</v>
      </c>
      <c r="BA228" s="25">
        <f t="shared" si="81"/>
        <v>5</v>
      </c>
    </row>
    <row r="229" spans="1:53" ht="14.25" x14ac:dyDescent="0.2">
      <c r="A229">
        <f t="shared" si="76"/>
        <v>10227</v>
      </c>
      <c r="B229" s="16">
        <v>227</v>
      </c>
      <c r="C229" s="16"/>
      <c r="D229" s="16" t="s">
        <v>222</v>
      </c>
      <c r="E229" s="16">
        <f t="shared" si="63"/>
        <v>2</v>
      </c>
      <c r="F229" s="39" t="str">
        <f t="shared" si="82"/>
        <v>s</v>
      </c>
      <c r="G229" s="42">
        <f t="shared" si="77"/>
        <v>3</v>
      </c>
      <c r="H229" s="19" t="s">
        <v>26</v>
      </c>
      <c r="I229" s="3" t="s">
        <v>34</v>
      </c>
      <c r="J229" s="3" t="s">
        <v>995</v>
      </c>
      <c r="K229" s="3" t="str">
        <f t="shared" si="64"/>
        <v>光</v>
      </c>
      <c r="L229" s="3">
        <f t="shared" si="83"/>
        <v>8</v>
      </c>
      <c r="M229" s="3">
        <f t="shared" si="65"/>
        <v>6</v>
      </c>
      <c r="N229" s="16">
        <v>10</v>
      </c>
      <c r="O229" s="16">
        <v>3</v>
      </c>
      <c r="P229" s="16">
        <v>47</v>
      </c>
      <c r="Q229" s="28">
        <v>0</v>
      </c>
      <c r="R229" s="28">
        <v>0</v>
      </c>
      <c r="S229" s="28">
        <v>0</v>
      </c>
      <c r="T229" s="28">
        <v>0</v>
      </c>
      <c r="U229" s="16">
        <v>51</v>
      </c>
      <c r="V229" s="28">
        <v>0</v>
      </c>
      <c r="W229" s="28">
        <v>0</v>
      </c>
      <c r="X229" s="29">
        <v>0</v>
      </c>
      <c r="Y229" s="29">
        <v>0</v>
      </c>
      <c r="Z229" s="29">
        <v>0</v>
      </c>
      <c r="AA229" s="20">
        <v>0.13</v>
      </c>
      <c r="AB229" s="28">
        <v>0</v>
      </c>
      <c r="AC229" s="28">
        <v>0</v>
      </c>
      <c r="AD229" s="28">
        <v>0</v>
      </c>
      <c r="AE229" s="16">
        <v>10</v>
      </c>
      <c r="AF229" s="28">
        <v>0</v>
      </c>
      <c r="AG229" s="28">
        <v>0</v>
      </c>
      <c r="AH229" s="29">
        <v>0</v>
      </c>
      <c r="AI229" s="29">
        <v>0</v>
      </c>
      <c r="AJ229" s="20">
        <v>0.10400000000000001</v>
      </c>
      <c r="AK229" s="29">
        <v>0</v>
      </c>
      <c r="AL229" s="29">
        <v>0</v>
      </c>
      <c r="AM229" s="22">
        <f t="shared" si="66"/>
        <v>116.00430107526881</v>
      </c>
      <c r="AN229">
        <f t="shared" si="67"/>
        <v>5040</v>
      </c>
      <c r="AO229" t="str">
        <f t="shared" si="68"/>
        <v>,紫水晶,五彩的蘑菇,斑斓的稻草</v>
      </c>
      <c r="AP229" s="25" t="str">
        <f>IF(F229="c",getSring(AO229,4),VLOOKUP(K229&amp;F229,test4,2,FALSE))</f>
        <v>顶级光之精华</v>
      </c>
      <c r="AQ229" s="25">
        <f t="shared" si="69"/>
        <v>30016</v>
      </c>
      <c r="AR229" s="25">
        <f t="shared" si="70"/>
        <v>48</v>
      </c>
      <c r="AS229" s="25" t="str">
        <f t="shared" si="78"/>
        <v>紫水晶</v>
      </c>
      <c r="AT229" s="25">
        <f t="shared" si="71"/>
        <v>30030</v>
      </c>
      <c r="AU229" s="25">
        <f t="shared" si="72"/>
        <v>12</v>
      </c>
      <c r="AV229" s="25" t="str">
        <f t="shared" si="79"/>
        <v>五彩的蘑菇</v>
      </c>
      <c r="AW229" s="25">
        <f t="shared" si="73"/>
        <v>30022</v>
      </c>
      <c r="AX229" s="25">
        <f t="shared" si="74"/>
        <v>12</v>
      </c>
      <c r="AY229" s="25" t="str">
        <f t="shared" si="80"/>
        <v>斑斓的稻草</v>
      </c>
      <c r="AZ229" s="25">
        <f t="shared" si="75"/>
        <v>30026</v>
      </c>
      <c r="BA229" s="25">
        <f t="shared" si="81"/>
        <v>12</v>
      </c>
    </row>
    <row r="230" spans="1:53" ht="14.25" x14ac:dyDescent="0.2">
      <c r="A230">
        <f t="shared" si="76"/>
        <v>10228</v>
      </c>
      <c r="B230" s="16">
        <v>228</v>
      </c>
      <c r="C230" s="16"/>
      <c r="D230" s="16" t="s">
        <v>487</v>
      </c>
      <c r="E230" s="16">
        <f t="shared" si="63"/>
        <v>2</v>
      </c>
      <c r="F230" s="39" t="str">
        <f t="shared" si="82"/>
        <v>s</v>
      </c>
      <c r="G230" s="42">
        <f t="shared" si="77"/>
        <v>3</v>
      </c>
      <c r="H230" s="19" t="s">
        <v>26</v>
      </c>
      <c r="I230" s="3" t="s">
        <v>34</v>
      </c>
      <c r="J230" s="3" t="s">
        <v>995</v>
      </c>
      <c r="K230" s="3" t="str">
        <f t="shared" si="64"/>
        <v>光</v>
      </c>
      <c r="L230" s="3">
        <f t="shared" si="83"/>
        <v>8</v>
      </c>
      <c r="M230" s="3">
        <f t="shared" si="65"/>
        <v>6</v>
      </c>
      <c r="N230" s="16">
        <v>10</v>
      </c>
      <c r="O230" s="16">
        <v>4</v>
      </c>
      <c r="P230" s="16">
        <v>62</v>
      </c>
      <c r="Q230" s="28">
        <v>0</v>
      </c>
      <c r="R230" s="28">
        <v>0</v>
      </c>
      <c r="S230" s="28">
        <v>0</v>
      </c>
      <c r="T230" s="28">
        <v>0</v>
      </c>
      <c r="U230" s="28">
        <v>0</v>
      </c>
      <c r="V230" s="28">
        <v>0</v>
      </c>
      <c r="W230" s="16">
        <v>16</v>
      </c>
      <c r="X230" s="20">
        <v>0.08</v>
      </c>
      <c r="Y230" s="29">
        <v>0</v>
      </c>
      <c r="Z230" s="29">
        <v>0</v>
      </c>
      <c r="AA230" s="20">
        <v>0.17399999999999999</v>
      </c>
      <c r="AB230" s="28">
        <v>0</v>
      </c>
      <c r="AC230" s="28">
        <v>0</v>
      </c>
      <c r="AD230" s="28">
        <v>0</v>
      </c>
      <c r="AE230" s="28">
        <v>0</v>
      </c>
      <c r="AF230" s="28">
        <v>0</v>
      </c>
      <c r="AG230" s="28">
        <v>0</v>
      </c>
      <c r="AH230" s="29">
        <v>0</v>
      </c>
      <c r="AI230" s="29">
        <v>0</v>
      </c>
      <c r="AJ230" s="20">
        <v>0.13919999999999999</v>
      </c>
      <c r="AK230" s="29">
        <v>0</v>
      </c>
      <c r="AL230" s="29">
        <v>0</v>
      </c>
      <c r="AM230" s="22">
        <f t="shared" si="66"/>
        <v>130.63999999999999</v>
      </c>
      <c r="AN230">
        <f t="shared" si="67"/>
        <v>5760</v>
      </c>
      <c r="AO230" t="str">
        <f t="shared" si="68"/>
        <v>,耀眼的石头,剧毒牙,斑斓的稻草</v>
      </c>
      <c r="AP230" s="25" t="str">
        <f>IF(F230="c",getSring(AO230,4),VLOOKUP(K230&amp;F230,test4,2,FALSE))</f>
        <v>顶级光之精华</v>
      </c>
      <c r="AQ230" s="25">
        <f t="shared" si="69"/>
        <v>30016</v>
      </c>
      <c r="AR230" s="25">
        <f t="shared" si="70"/>
        <v>54</v>
      </c>
      <c r="AS230" s="25" t="str">
        <f t="shared" si="78"/>
        <v>耀眼的石头</v>
      </c>
      <c r="AT230" s="25">
        <f t="shared" si="71"/>
        <v>30034</v>
      </c>
      <c r="AU230" s="25">
        <f t="shared" si="72"/>
        <v>14</v>
      </c>
      <c r="AV230" s="25" t="str">
        <f t="shared" si="79"/>
        <v>剧毒牙</v>
      </c>
      <c r="AW230" s="25">
        <f t="shared" si="73"/>
        <v>30038</v>
      </c>
      <c r="AX230" s="25">
        <f t="shared" si="74"/>
        <v>14</v>
      </c>
      <c r="AY230" s="25" t="str">
        <f t="shared" si="80"/>
        <v>斑斓的稻草</v>
      </c>
      <c r="AZ230" s="25">
        <f t="shared" si="75"/>
        <v>30026</v>
      </c>
      <c r="BA230" s="25">
        <f t="shared" si="81"/>
        <v>14</v>
      </c>
    </row>
    <row r="231" spans="1:53" ht="14.25" x14ac:dyDescent="0.2">
      <c r="A231">
        <f t="shared" si="76"/>
        <v>10229</v>
      </c>
      <c r="B231" s="16">
        <v>229</v>
      </c>
      <c r="C231" s="16"/>
      <c r="D231" s="16" t="s">
        <v>488</v>
      </c>
      <c r="E231" s="16">
        <f t="shared" si="63"/>
        <v>3</v>
      </c>
      <c r="F231" s="39" t="str">
        <f t="shared" si="82"/>
        <v>s</v>
      </c>
      <c r="G231" s="42">
        <f t="shared" si="77"/>
        <v>3</v>
      </c>
      <c r="H231" s="19" t="s">
        <v>26</v>
      </c>
      <c r="I231" s="3" t="s">
        <v>34</v>
      </c>
      <c r="J231" s="3" t="s">
        <v>995</v>
      </c>
      <c r="K231" s="3" t="str">
        <f t="shared" si="64"/>
        <v>光</v>
      </c>
      <c r="L231" s="3">
        <f t="shared" si="83"/>
        <v>8</v>
      </c>
      <c r="M231" s="3">
        <f t="shared" si="65"/>
        <v>6</v>
      </c>
      <c r="N231" s="16">
        <v>10</v>
      </c>
      <c r="O231" s="16">
        <v>5</v>
      </c>
      <c r="P231" s="16">
        <v>78</v>
      </c>
      <c r="Q231" s="28">
        <v>0</v>
      </c>
      <c r="R231" s="28">
        <v>0</v>
      </c>
      <c r="S231" s="16">
        <v>24</v>
      </c>
      <c r="T231" s="28">
        <v>0</v>
      </c>
      <c r="U231" s="16">
        <v>84</v>
      </c>
      <c r="V231" s="28">
        <v>0</v>
      </c>
      <c r="W231" s="28">
        <v>0</v>
      </c>
      <c r="X231" s="20">
        <v>0.1</v>
      </c>
      <c r="Y231" s="20">
        <v>5.5E-2</v>
      </c>
      <c r="Z231" s="29">
        <v>0</v>
      </c>
      <c r="AA231" s="20">
        <v>0.21666666666666667</v>
      </c>
      <c r="AB231" s="28">
        <v>0</v>
      </c>
      <c r="AC231" s="28">
        <v>0</v>
      </c>
      <c r="AD231" s="28">
        <v>0</v>
      </c>
      <c r="AE231" s="28">
        <v>0</v>
      </c>
      <c r="AF231" s="28">
        <v>0</v>
      </c>
      <c r="AG231" s="28">
        <v>0</v>
      </c>
      <c r="AH231" s="29">
        <v>0</v>
      </c>
      <c r="AI231" s="29">
        <v>0</v>
      </c>
      <c r="AJ231" s="29">
        <v>0</v>
      </c>
      <c r="AK231" s="29">
        <v>0</v>
      </c>
      <c r="AL231" s="29">
        <v>0</v>
      </c>
      <c r="AM231" s="22">
        <f t="shared" si="66"/>
        <v>198.33333333333334</v>
      </c>
      <c r="AN231">
        <f t="shared" si="67"/>
        <v>8760</v>
      </c>
      <c r="AO231" t="str">
        <f t="shared" si="68"/>
        <v>,斑斓的稻草,耀眼的石头,夏娃的坚果</v>
      </c>
      <c r="AP231" s="25" t="str">
        <f>IF(F231="c",getSring(AO231,4),VLOOKUP(K231&amp;F231,test4,2,FALSE))</f>
        <v>顶级光之精华</v>
      </c>
      <c r="AQ231" s="25">
        <f t="shared" si="69"/>
        <v>30016</v>
      </c>
      <c r="AR231" s="25">
        <f t="shared" si="70"/>
        <v>83</v>
      </c>
      <c r="AS231" s="25" t="str">
        <f t="shared" si="78"/>
        <v>斑斓的稻草</v>
      </c>
      <c r="AT231" s="25">
        <f t="shared" si="71"/>
        <v>30026</v>
      </c>
      <c r="AU231" s="25">
        <f t="shared" si="72"/>
        <v>21</v>
      </c>
      <c r="AV231" s="25" t="str">
        <f t="shared" si="79"/>
        <v>耀眼的石头</v>
      </c>
      <c r="AW231" s="25">
        <f t="shared" si="73"/>
        <v>30034</v>
      </c>
      <c r="AX231" s="25">
        <f t="shared" si="74"/>
        <v>21</v>
      </c>
      <c r="AY231" s="25" t="str">
        <f t="shared" si="80"/>
        <v>夏娃的坚果</v>
      </c>
      <c r="AZ231" s="25">
        <f t="shared" si="75"/>
        <v>30042</v>
      </c>
      <c r="BA231" s="25">
        <f t="shared" si="81"/>
        <v>21</v>
      </c>
    </row>
    <row r="232" spans="1:53" ht="14.25" x14ac:dyDescent="0.2">
      <c r="A232">
        <f t="shared" si="76"/>
        <v>10230</v>
      </c>
      <c r="B232" s="16">
        <v>230</v>
      </c>
      <c r="C232" s="16"/>
      <c r="D232" s="16" t="s">
        <v>489</v>
      </c>
      <c r="E232" s="16">
        <f t="shared" si="63"/>
        <v>3</v>
      </c>
      <c r="F232" s="39" t="str">
        <f t="shared" si="82"/>
        <v>s</v>
      </c>
      <c r="G232" s="42">
        <f t="shared" si="77"/>
        <v>3</v>
      </c>
      <c r="H232" s="19" t="s">
        <v>26</v>
      </c>
      <c r="I232" s="3" t="s">
        <v>34</v>
      </c>
      <c r="J232" s="3" t="s">
        <v>995</v>
      </c>
      <c r="K232" s="3" t="str">
        <f t="shared" si="64"/>
        <v>光</v>
      </c>
      <c r="L232" s="3">
        <f t="shared" si="83"/>
        <v>8</v>
      </c>
      <c r="M232" s="3">
        <f t="shared" si="65"/>
        <v>6</v>
      </c>
      <c r="N232" s="16">
        <v>10</v>
      </c>
      <c r="O232" s="16">
        <v>6</v>
      </c>
      <c r="P232" s="16">
        <v>94</v>
      </c>
      <c r="Q232" s="28">
        <v>0</v>
      </c>
      <c r="R232" s="28">
        <v>0</v>
      </c>
      <c r="S232" s="28">
        <v>0</v>
      </c>
      <c r="T232" s="28">
        <v>0</v>
      </c>
      <c r="U232" s="16">
        <v>101</v>
      </c>
      <c r="V232" s="28">
        <v>0</v>
      </c>
      <c r="W232" s="28">
        <v>0</v>
      </c>
      <c r="X232" s="29">
        <v>0</v>
      </c>
      <c r="Y232" s="29">
        <v>0</v>
      </c>
      <c r="Z232" s="20">
        <v>0.04</v>
      </c>
      <c r="AA232" s="20">
        <v>0.26066666666666666</v>
      </c>
      <c r="AB232" s="16">
        <v>55</v>
      </c>
      <c r="AC232" s="28">
        <v>0</v>
      </c>
      <c r="AD232" s="28">
        <v>0</v>
      </c>
      <c r="AE232" s="28">
        <v>0</v>
      </c>
      <c r="AF232" s="28">
        <v>0</v>
      </c>
      <c r="AG232" s="28">
        <v>0</v>
      </c>
      <c r="AH232" s="29">
        <v>0</v>
      </c>
      <c r="AI232" s="20">
        <v>0.20853333333333335</v>
      </c>
      <c r="AJ232" s="29">
        <v>0</v>
      </c>
      <c r="AK232" s="29">
        <v>0</v>
      </c>
      <c r="AL232" s="29">
        <v>0</v>
      </c>
      <c r="AM232" s="22">
        <f t="shared" si="66"/>
        <v>269.02309859154934</v>
      </c>
      <c r="AN232">
        <f t="shared" si="67"/>
        <v>11760</v>
      </c>
      <c r="AO232" t="str">
        <f t="shared" si="68"/>
        <v>,耀眼的石头,剧毒牙,夏娃的坚果</v>
      </c>
      <c r="AP232" s="25" t="str">
        <f>IF(F232="c",getSring(AO232,4),VLOOKUP(K232&amp;F232,test4,2,FALSE))</f>
        <v>顶级光之精华</v>
      </c>
      <c r="AQ232" s="25">
        <f t="shared" si="69"/>
        <v>30016</v>
      </c>
      <c r="AR232" s="25">
        <f t="shared" si="70"/>
        <v>112</v>
      </c>
      <c r="AS232" s="25" t="str">
        <f t="shared" si="78"/>
        <v>耀眼的石头</v>
      </c>
      <c r="AT232" s="25">
        <f t="shared" si="71"/>
        <v>30034</v>
      </c>
      <c r="AU232" s="25">
        <f t="shared" si="72"/>
        <v>28</v>
      </c>
      <c r="AV232" s="25" t="str">
        <f t="shared" si="79"/>
        <v>剧毒牙</v>
      </c>
      <c r="AW232" s="25">
        <f t="shared" si="73"/>
        <v>30038</v>
      </c>
      <c r="AX232" s="25">
        <f t="shared" si="74"/>
        <v>28</v>
      </c>
      <c r="AY232" s="25" t="str">
        <f t="shared" si="80"/>
        <v>夏娃的坚果</v>
      </c>
      <c r="AZ232" s="25">
        <f t="shared" si="75"/>
        <v>30042</v>
      </c>
      <c r="BA232" s="25">
        <f t="shared" si="81"/>
        <v>28</v>
      </c>
    </row>
    <row r="233" spans="1:53" ht="14.25" x14ac:dyDescent="0.2">
      <c r="A233">
        <f t="shared" si="76"/>
        <v>10231</v>
      </c>
      <c r="B233" s="16">
        <v>231</v>
      </c>
      <c r="C233" s="16"/>
      <c r="D233" s="16" t="s">
        <v>490</v>
      </c>
      <c r="E233" s="16">
        <f t="shared" si="63"/>
        <v>4</v>
      </c>
      <c r="F233" s="39" t="str">
        <f t="shared" si="82"/>
        <v>s</v>
      </c>
      <c r="G233" s="42">
        <f t="shared" si="77"/>
        <v>3</v>
      </c>
      <c r="H233" s="19" t="s">
        <v>26</v>
      </c>
      <c r="I233" s="3" t="s">
        <v>34</v>
      </c>
      <c r="J233" s="3" t="s">
        <v>995</v>
      </c>
      <c r="K233" s="3" t="str">
        <f t="shared" si="64"/>
        <v>光</v>
      </c>
      <c r="L233" s="3">
        <f t="shared" si="83"/>
        <v>8</v>
      </c>
      <c r="M233" s="3">
        <f t="shared" si="65"/>
        <v>6</v>
      </c>
      <c r="N233" s="16">
        <v>10</v>
      </c>
      <c r="O233" s="16">
        <v>7</v>
      </c>
      <c r="P233" s="16">
        <v>109</v>
      </c>
      <c r="Q233" s="28">
        <v>0</v>
      </c>
      <c r="R233" s="28">
        <v>0</v>
      </c>
      <c r="S233" s="28">
        <v>0</v>
      </c>
      <c r="T233" s="28">
        <v>0</v>
      </c>
      <c r="U233" s="16">
        <v>118</v>
      </c>
      <c r="V233" s="28">
        <v>0</v>
      </c>
      <c r="W233" s="28">
        <v>0</v>
      </c>
      <c r="X233" s="29">
        <v>0</v>
      </c>
      <c r="Y233" s="29">
        <v>0</v>
      </c>
      <c r="Z233" s="20">
        <v>4.6666666666666669E-2</v>
      </c>
      <c r="AA233" s="20">
        <v>0.30399999999999999</v>
      </c>
      <c r="AB233" s="16">
        <v>64</v>
      </c>
      <c r="AC233" s="28">
        <v>0</v>
      </c>
      <c r="AD233" s="28">
        <v>0</v>
      </c>
      <c r="AE233" s="28">
        <v>0</v>
      </c>
      <c r="AF233" s="28">
        <v>0</v>
      </c>
      <c r="AG233" s="28">
        <v>0</v>
      </c>
      <c r="AH233" s="29">
        <v>0</v>
      </c>
      <c r="AI233" s="29">
        <v>0</v>
      </c>
      <c r="AJ233" s="20">
        <v>0.2432</v>
      </c>
      <c r="AK233" s="29">
        <v>0</v>
      </c>
      <c r="AL233" s="20">
        <v>0.2432</v>
      </c>
      <c r="AM233" s="22">
        <f t="shared" si="66"/>
        <v>367.97743589743584</v>
      </c>
      <c r="AN233">
        <f t="shared" si="67"/>
        <v>16020</v>
      </c>
      <c r="AO233" t="str">
        <f t="shared" si="68"/>
        <v>,耀眼的石头,斑斓的稻草,夏娃的坚果</v>
      </c>
      <c r="AP233" s="25" t="str">
        <f>IF(F233="c",getSring(AO233,4),VLOOKUP(K233&amp;F233,test4,2,FALSE))</f>
        <v>顶级光之精华</v>
      </c>
      <c r="AQ233" s="25">
        <f t="shared" si="69"/>
        <v>30016</v>
      </c>
      <c r="AR233" s="25">
        <f t="shared" si="70"/>
        <v>153</v>
      </c>
      <c r="AS233" s="25" t="str">
        <f t="shared" si="78"/>
        <v>耀眼的石头</v>
      </c>
      <c r="AT233" s="25">
        <f t="shared" si="71"/>
        <v>30034</v>
      </c>
      <c r="AU233" s="25">
        <f t="shared" si="72"/>
        <v>38</v>
      </c>
      <c r="AV233" s="25" t="str">
        <f t="shared" si="79"/>
        <v>斑斓的稻草</v>
      </c>
      <c r="AW233" s="25">
        <f t="shared" si="73"/>
        <v>30026</v>
      </c>
      <c r="AX233" s="25">
        <f t="shared" si="74"/>
        <v>38</v>
      </c>
      <c r="AY233" s="25" t="str">
        <f t="shared" si="80"/>
        <v>夏娃的坚果</v>
      </c>
      <c r="AZ233" s="25">
        <f t="shared" si="75"/>
        <v>30042</v>
      </c>
      <c r="BA233" s="25">
        <f t="shared" si="81"/>
        <v>38</v>
      </c>
    </row>
    <row r="234" spans="1:53" ht="14.25" x14ac:dyDescent="0.2">
      <c r="A234">
        <f t="shared" si="76"/>
        <v>10232</v>
      </c>
      <c r="B234" s="16">
        <v>232</v>
      </c>
      <c r="C234" s="16"/>
      <c r="D234" s="16" t="s">
        <v>243</v>
      </c>
      <c r="E234" s="16">
        <f t="shared" si="63"/>
        <v>4</v>
      </c>
      <c r="F234" s="39" t="str">
        <f t="shared" si="82"/>
        <v>s</v>
      </c>
      <c r="G234" s="42">
        <f t="shared" si="77"/>
        <v>3</v>
      </c>
      <c r="H234" s="19" t="s">
        <v>26</v>
      </c>
      <c r="I234" s="3" t="s">
        <v>34</v>
      </c>
      <c r="J234" s="3" t="s">
        <v>995</v>
      </c>
      <c r="K234" s="3" t="str">
        <f t="shared" si="64"/>
        <v>光</v>
      </c>
      <c r="L234" s="3">
        <f t="shared" si="83"/>
        <v>8</v>
      </c>
      <c r="M234" s="3">
        <f t="shared" si="65"/>
        <v>6</v>
      </c>
      <c r="N234" s="16">
        <v>10</v>
      </c>
      <c r="O234" s="16">
        <v>8</v>
      </c>
      <c r="P234" s="16">
        <v>125</v>
      </c>
      <c r="Q234" s="28">
        <v>0</v>
      </c>
      <c r="R234" s="28">
        <v>0</v>
      </c>
      <c r="S234" s="16">
        <v>38</v>
      </c>
      <c r="T234" s="28">
        <v>0</v>
      </c>
      <c r="U234" s="16">
        <v>135</v>
      </c>
      <c r="V234" s="16">
        <v>35</v>
      </c>
      <c r="W234" s="28">
        <v>0</v>
      </c>
      <c r="X234" s="29">
        <v>0</v>
      </c>
      <c r="Y234" s="29">
        <v>0</v>
      </c>
      <c r="Z234" s="20">
        <v>5.333333333333333E-2</v>
      </c>
      <c r="AA234" s="20">
        <v>0.34733333333333333</v>
      </c>
      <c r="AB234" s="28">
        <v>0</v>
      </c>
      <c r="AC234" s="28">
        <v>0</v>
      </c>
      <c r="AD234" s="28">
        <v>0</v>
      </c>
      <c r="AE234" s="28">
        <v>0</v>
      </c>
      <c r="AF234" s="28">
        <v>0</v>
      </c>
      <c r="AG234" s="28">
        <v>0</v>
      </c>
      <c r="AH234" s="29">
        <v>0</v>
      </c>
      <c r="AI234" s="29">
        <v>0</v>
      </c>
      <c r="AJ234" s="20">
        <v>0.27786666666666665</v>
      </c>
      <c r="AK234" s="29">
        <v>0</v>
      </c>
      <c r="AL234" s="29">
        <v>0</v>
      </c>
      <c r="AM234" s="22">
        <f t="shared" si="66"/>
        <v>357.70666666666671</v>
      </c>
      <c r="AN234">
        <f t="shared" si="67"/>
        <v>15600</v>
      </c>
      <c r="AO234" t="str">
        <f t="shared" si="68"/>
        <v>,紫水晶,夏娃的坚果,耀眼的石头</v>
      </c>
      <c r="AP234" s="25" t="str">
        <f>IF(F234="c",getSring(AO234,4),VLOOKUP(K234&amp;F234,test4,2,FALSE))</f>
        <v>顶级光之精华</v>
      </c>
      <c r="AQ234" s="25">
        <f t="shared" si="69"/>
        <v>30016</v>
      </c>
      <c r="AR234" s="25">
        <f t="shared" si="70"/>
        <v>149</v>
      </c>
      <c r="AS234" s="25" t="str">
        <f t="shared" si="78"/>
        <v>紫水晶</v>
      </c>
      <c r="AT234" s="25">
        <f t="shared" si="71"/>
        <v>30030</v>
      </c>
      <c r="AU234" s="25">
        <f t="shared" si="72"/>
        <v>37</v>
      </c>
      <c r="AV234" s="25" t="str">
        <f t="shared" si="79"/>
        <v>夏娃的坚果</v>
      </c>
      <c r="AW234" s="25">
        <f t="shared" si="73"/>
        <v>30042</v>
      </c>
      <c r="AX234" s="25">
        <f t="shared" si="74"/>
        <v>37</v>
      </c>
      <c r="AY234" s="25" t="str">
        <f t="shared" si="80"/>
        <v>耀眼的石头</v>
      </c>
      <c r="AZ234" s="25">
        <f t="shared" si="75"/>
        <v>30034</v>
      </c>
      <c r="BA234" s="25">
        <f t="shared" si="81"/>
        <v>37</v>
      </c>
    </row>
    <row r="235" spans="1:53" ht="14.25" x14ac:dyDescent="0.2">
      <c r="A235">
        <f t="shared" si="76"/>
        <v>10233</v>
      </c>
      <c r="B235" s="16">
        <v>233</v>
      </c>
      <c r="C235" s="16"/>
      <c r="D235" s="16" t="s">
        <v>491</v>
      </c>
      <c r="E235" s="16">
        <f t="shared" si="63"/>
        <v>1</v>
      </c>
      <c r="F235" s="39" t="str">
        <f t="shared" si="82"/>
        <v>a</v>
      </c>
      <c r="G235" s="42">
        <f t="shared" si="77"/>
        <v>3</v>
      </c>
      <c r="H235" s="19" t="s">
        <v>26</v>
      </c>
      <c r="I235" s="3" t="s">
        <v>34</v>
      </c>
      <c r="J235" s="3" t="s">
        <v>995</v>
      </c>
      <c r="K235" s="3" t="str">
        <f t="shared" si="64"/>
        <v>光</v>
      </c>
      <c r="L235" s="3">
        <f t="shared" si="83"/>
        <v>8</v>
      </c>
      <c r="M235" s="3">
        <f t="shared" si="65"/>
        <v>6</v>
      </c>
      <c r="N235" s="16">
        <v>10</v>
      </c>
      <c r="O235" s="16">
        <v>1</v>
      </c>
      <c r="P235" s="16">
        <v>14</v>
      </c>
      <c r="Q235" s="28">
        <v>0</v>
      </c>
      <c r="R235" s="28">
        <v>0</v>
      </c>
      <c r="S235" s="28">
        <v>0</v>
      </c>
      <c r="T235" s="28">
        <v>0</v>
      </c>
      <c r="U235" s="28">
        <v>0</v>
      </c>
      <c r="V235" s="28">
        <v>0</v>
      </c>
      <c r="W235" s="28">
        <v>0</v>
      </c>
      <c r="X235" s="29">
        <v>0</v>
      </c>
      <c r="Y235" s="20">
        <v>7.4999999999999997E-3</v>
      </c>
      <c r="Z235" s="29">
        <v>0</v>
      </c>
      <c r="AA235" s="29">
        <v>0</v>
      </c>
      <c r="AB235" s="28">
        <v>0</v>
      </c>
      <c r="AC235" s="28">
        <v>0</v>
      </c>
      <c r="AD235" s="28">
        <v>0</v>
      </c>
      <c r="AE235" s="28">
        <v>0</v>
      </c>
      <c r="AF235" s="28">
        <v>0</v>
      </c>
      <c r="AG235" s="28">
        <v>0</v>
      </c>
      <c r="AH235" s="20">
        <v>6.4000000000000001E-2</v>
      </c>
      <c r="AI235" s="29">
        <v>0</v>
      </c>
      <c r="AJ235" s="29">
        <v>0</v>
      </c>
      <c r="AK235" s="29">
        <v>0</v>
      </c>
      <c r="AL235" s="29">
        <v>0</v>
      </c>
      <c r="AM235" s="22">
        <f t="shared" si="66"/>
        <v>23.633333333333333</v>
      </c>
      <c r="AN235">
        <f t="shared" si="67"/>
        <v>1050</v>
      </c>
      <c r="AO235" t="str">
        <f t="shared" si="68"/>
        <v>,带血的牙,发光的石头,灰色的稻草</v>
      </c>
      <c r="AP235" s="25" t="str">
        <f>IF(F235="c",getSring(AO235,4),VLOOKUP(K235&amp;F235,test4,2,FALSE))</f>
        <v>上级光之精华</v>
      </c>
      <c r="AQ235" s="25">
        <f t="shared" si="69"/>
        <v>30017</v>
      </c>
      <c r="AR235" s="25">
        <f t="shared" si="70"/>
        <v>20</v>
      </c>
      <c r="AS235" s="25" t="str">
        <f t="shared" si="78"/>
        <v>带血的牙</v>
      </c>
      <c r="AT235" s="25">
        <f t="shared" si="71"/>
        <v>30037</v>
      </c>
      <c r="AU235" s="25">
        <f t="shared" si="72"/>
        <v>5</v>
      </c>
      <c r="AV235" s="25" t="str">
        <f t="shared" si="79"/>
        <v>发光的石头</v>
      </c>
      <c r="AW235" s="25">
        <f t="shared" si="73"/>
        <v>30033</v>
      </c>
      <c r="AX235" s="25">
        <f t="shared" si="74"/>
        <v>5</v>
      </c>
      <c r="AY235" s="25" t="str">
        <f t="shared" si="80"/>
        <v>灰色的稻草</v>
      </c>
      <c r="AZ235" s="25">
        <f t="shared" si="75"/>
        <v>30025</v>
      </c>
      <c r="BA235" s="25">
        <f t="shared" si="81"/>
        <v>5</v>
      </c>
    </row>
    <row r="236" spans="1:53" ht="14.25" x14ac:dyDescent="0.2">
      <c r="A236">
        <f t="shared" si="76"/>
        <v>10234</v>
      </c>
      <c r="B236" s="16">
        <v>234</v>
      </c>
      <c r="C236" s="16"/>
      <c r="D236" s="16" t="s">
        <v>492</v>
      </c>
      <c r="E236" s="16">
        <f t="shared" si="63"/>
        <v>1</v>
      </c>
      <c r="F236" s="39" t="str">
        <f t="shared" si="82"/>
        <v>a</v>
      </c>
      <c r="G236" s="42">
        <f t="shared" si="77"/>
        <v>3</v>
      </c>
      <c r="H236" s="19" t="s">
        <v>26</v>
      </c>
      <c r="I236" s="3" t="s">
        <v>34</v>
      </c>
      <c r="J236" s="3" t="s">
        <v>995</v>
      </c>
      <c r="K236" s="3" t="str">
        <f t="shared" si="64"/>
        <v>光</v>
      </c>
      <c r="L236" s="3">
        <f t="shared" si="83"/>
        <v>8</v>
      </c>
      <c r="M236" s="3">
        <f t="shared" si="65"/>
        <v>6</v>
      </c>
      <c r="N236" s="16">
        <v>10</v>
      </c>
      <c r="O236" s="16">
        <v>2</v>
      </c>
      <c r="P236" s="16">
        <v>28</v>
      </c>
      <c r="Q236" s="28">
        <v>0</v>
      </c>
      <c r="R236" s="28">
        <v>0</v>
      </c>
      <c r="S236" s="28">
        <v>0</v>
      </c>
      <c r="T236" s="28">
        <v>0</v>
      </c>
      <c r="U236" s="28">
        <v>0</v>
      </c>
      <c r="V236" s="28">
        <v>0</v>
      </c>
      <c r="W236" s="28">
        <v>0</v>
      </c>
      <c r="X236" s="29">
        <v>0</v>
      </c>
      <c r="Y236" s="29">
        <v>0</v>
      </c>
      <c r="Z236" s="29">
        <v>0</v>
      </c>
      <c r="AA236" s="20">
        <v>0.08</v>
      </c>
      <c r="AB236" s="16">
        <v>14</v>
      </c>
      <c r="AC236" s="28">
        <v>0</v>
      </c>
      <c r="AD236" s="28">
        <v>0</v>
      </c>
      <c r="AE236" s="28">
        <v>0</v>
      </c>
      <c r="AF236" s="28">
        <v>0</v>
      </c>
      <c r="AG236" s="28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0</v>
      </c>
      <c r="AM236" s="22">
        <f t="shared" si="66"/>
        <v>38.233545647558387</v>
      </c>
      <c r="AN236">
        <f t="shared" si="67"/>
        <v>1680</v>
      </c>
      <c r="AO236" t="str">
        <f t="shared" si="68"/>
        <v>,灰色的稻草,诱人的蘑菇,黄水晶</v>
      </c>
      <c r="AP236" s="25" t="str">
        <f>IF(F236="c",getSring(AO236,4),VLOOKUP(K236&amp;F236,test4,2,FALSE))</f>
        <v>上级光之精华</v>
      </c>
      <c r="AQ236" s="25">
        <f t="shared" si="69"/>
        <v>30017</v>
      </c>
      <c r="AR236" s="25">
        <f t="shared" si="70"/>
        <v>32</v>
      </c>
      <c r="AS236" s="25" t="str">
        <f t="shared" si="78"/>
        <v>灰色的稻草</v>
      </c>
      <c r="AT236" s="25">
        <f t="shared" si="71"/>
        <v>30025</v>
      </c>
      <c r="AU236" s="25">
        <f t="shared" si="72"/>
        <v>8</v>
      </c>
      <c r="AV236" s="25" t="str">
        <f t="shared" si="79"/>
        <v>诱人的蘑菇</v>
      </c>
      <c r="AW236" s="25">
        <f t="shared" si="73"/>
        <v>30021</v>
      </c>
      <c r="AX236" s="25">
        <f t="shared" si="74"/>
        <v>8</v>
      </c>
      <c r="AY236" s="25" t="str">
        <f t="shared" si="80"/>
        <v>黄水晶</v>
      </c>
      <c r="AZ236" s="25">
        <f t="shared" si="75"/>
        <v>30029</v>
      </c>
      <c r="BA236" s="25">
        <f t="shared" si="81"/>
        <v>8</v>
      </c>
    </row>
    <row r="237" spans="1:53" ht="14.25" x14ac:dyDescent="0.2">
      <c r="A237">
        <f t="shared" si="76"/>
        <v>10235</v>
      </c>
      <c r="B237" s="16">
        <v>235</v>
      </c>
      <c r="C237" s="16"/>
      <c r="D237" s="16" t="s">
        <v>493</v>
      </c>
      <c r="E237" s="16">
        <f t="shared" si="63"/>
        <v>2</v>
      </c>
      <c r="F237" s="39" t="str">
        <f t="shared" si="82"/>
        <v>a</v>
      </c>
      <c r="G237" s="42">
        <f t="shared" si="77"/>
        <v>3</v>
      </c>
      <c r="H237" s="19" t="s">
        <v>26</v>
      </c>
      <c r="I237" s="3" t="s">
        <v>34</v>
      </c>
      <c r="J237" s="3" t="s">
        <v>995</v>
      </c>
      <c r="K237" s="3" t="str">
        <f t="shared" si="64"/>
        <v>光</v>
      </c>
      <c r="L237" s="3">
        <f t="shared" si="83"/>
        <v>8</v>
      </c>
      <c r="M237" s="3">
        <f t="shared" si="65"/>
        <v>6</v>
      </c>
      <c r="N237" s="16">
        <v>10</v>
      </c>
      <c r="O237" s="16">
        <v>3</v>
      </c>
      <c r="P237" s="16">
        <v>41</v>
      </c>
      <c r="Q237" s="28">
        <v>0</v>
      </c>
      <c r="R237" s="28">
        <v>0</v>
      </c>
      <c r="S237" s="28">
        <v>0</v>
      </c>
      <c r="T237" s="28">
        <v>0</v>
      </c>
      <c r="U237" s="16">
        <v>38</v>
      </c>
      <c r="V237" s="28">
        <v>0</v>
      </c>
      <c r="W237" s="28">
        <v>0</v>
      </c>
      <c r="X237" s="29">
        <v>0</v>
      </c>
      <c r="Y237" s="29">
        <v>0</v>
      </c>
      <c r="Z237" s="29">
        <v>0</v>
      </c>
      <c r="AA237" s="29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28">
        <v>0</v>
      </c>
      <c r="AH237" s="29">
        <v>0</v>
      </c>
      <c r="AI237" s="29">
        <v>0</v>
      </c>
      <c r="AJ237" s="29">
        <v>0</v>
      </c>
      <c r="AK237" s="29">
        <v>0</v>
      </c>
      <c r="AL237" s="20">
        <v>8.1066666666666676E-2</v>
      </c>
      <c r="AM237" s="22">
        <f t="shared" si="66"/>
        <v>68.88</v>
      </c>
      <c r="AN237">
        <f t="shared" si="67"/>
        <v>2970</v>
      </c>
      <c r="AO237" t="str">
        <f t="shared" si="68"/>
        <v>,诱人的蘑菇,带血的牙,黄水晶</v>
      </c>
      <c r="AP237" s="25" t="str">
        <f>IF(F237="c",getSring(AO237,4),VLOOKUP(K237&amp;F237,test4,2,FALSE))</f>
        <v>上级光之精华</v>
      </c>
      <c r="AQ237" s="25">
        <f t="shared" si="69"/>
        <v>30017</v>
      </c>
      <c r="AR237" s="25">
        <f t="shared" si="70"/>
        <v>57</v>
      </c>
      <c r="AS237" s="25" t="str">
        <f t="shared" si="78"/>
        <v>诱人的蘑菇</v>
      </c>
      <c r="AT237" s="25">
        <f t="shared" si="71"/>
        <v>30021</v>
      </c>
      <c r="AU237" s="25">
        <f t="shared" si="72"/>
        <v>14</v>
      </c>
      <c r="AV237" s="25" t="str">
        <f t="shared" si="79"/>
        <v>带血的牙</v>
      </c>
      <c r="AW237" s="25">
        <f t="shared" si="73"/>
        <v>30037</v>
      </c>
      <c r="AX237" s="25">
        <f t="shared" si="74"/>
        <v>14</v>
      </c>
      <c r="AY237" s="25" t="str">
        <f t="shared" si="80"/>
        <v>黄水晶</v>
      </c>
      <c r="AZ237" s="25">
        <f t="shared" si="75"/>
        <v>30029</v>
      </c>
      <c r="BA237" s="25">
        <f t="shared" si="81"/>
        <v>14</v>
      </c>
    </row>
    <row r="238" spans="1:53" ht="14.25" x14ac:dyDescent="0.2">
      <c r="A238">
        <f t="shared" si="76"/>
        <v>10236</v>
      </c>
      <c r="B238" s="16">
        <v>236</v>
      </c>
      <c r="C238" s="16"/>
      <c r="D238" s="16" t="s">
        <v>245</v>
      </c>
      <c r="E238" s="16">
        <f t="shared" si="63"/>
        <v>2</v>
      </c>
      <c r="F238" s="39" t="str">
        <f t="shared" si="82"/>
        <v>a</v>
      </c>
      <c r="G238" s="42">
        <f t="shared" si="77"/>
        <v>3</v>
      </c>
      <c r="H238" s="19" t="s">
        <v>26</v>
      </c>
      <c r="I238" s="3" t="s">
        <v>34</v>
      </c>
      <c r="J238" s="3" t="s">
        <v>995</v>
      </c>
      <c r="K238" s="3" t="str">
        <f t="shared" si="64"/>
        <v>光</v>
      </c>
      <c r="L238" s="3">
        <f t="shared" si="83"/>
        <v>8</v>
      </c>
      <c r="M238" s="3">
        <f t="shared" si="65"/>
        <v>6</v>
      </c>
      <c r="N238" s="16">
        <v>10</v>
      </c>
      <c r="O238" s="16">
        <v>4</v>
      </c>
      <c r="P238" s="16">
        <v>55</v>
      </c>
      <c r="Q238" s="28">
        <v>0</v>
      </c>
      <c r="R238" s="28">
        <v>0</v>
      </c>
      <c r="S238" s="28">
        <v>0</v>
      </c>
      <c r="T238" s="28">
        <v>0</v>
      </c>
      <c r="U238" s="16">
        <v>51</v>
      </c>
      <c r="V238" s="28">
        <v>0</v>
      </c>
      <c r="W238" s="16">
        <v>12</v>
      </c>
      <c r="X238" s="20">
        <v>0.06</v>
      </c>
      <c r="Y238" s="29">
        <v>0</v>
      </c>
      <c r="Z238" s="29">
        <v>0</v>
      </c>
      <c r="AA238" s="29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28">
        <v>0</v>
      </c>
      <c r="AH238" s="29">
        <v>0</v>
      </c>
      <c r="AI238" s="29">
        <v>0</v>
      </c>
      <c r="AJ238" s="29">
        <v>0</v>
      </c>
      <c r="AK238" s="29">
        <v>0</v>
      </c>
      <c r="AL238" s="29">
        <v>0</v>
      </c>
      <c r="AM238" s="22">
        <f t="shared" si="66"/>
        <v>90.666666666666671</v>
      </c>
      <c r="AN238">
        <f t="shared" si="67"/>
        <v>3990</v>
      </c>
      <c r="AO238" t="str">
        <f t="shared" si="68"/>
        <v>,诱人的坚果,黄水晶,发光的石头</v>
      </c>
      <c r="AP238" s="25" t="str">
        <f>IF(F238="c",getSring(AO238,4),VLOOKUP(K238&amp;F238,test4,2,FALSE))</f>
        <v>上级光之精华</v>
      </c>
      <c r="AQ238" s="25">
        <f t="shared" si="69"/>
        <v>30017</v>
      </c>
      <c r="AR238" s="25">
        <f t="shared" si="70"/>
        <v>76</v>
      </c>
      <c r="AS238" s="25" t="str">
        <f t="shared" si="78"/>
        <v>诱人的坚果</v>
      </c>
      <c r="AT238" s="25">
        <f t="shared" si="71"/>
        <v>30041</v>
      </c>
      <c r="AU238" s="25">
        <f t="shared" si="72"/>
        <v>19</v>
      </c>
      <c r="AV238" s="25" t="str">
        <f t="shared" si="79"/>
        <v>黄水晶</v>
      </c>
      <c r="AW238" s="25">
        <f t="shared" si="73"/>
        <v>30029</v>
      </c>
      <c r="AX238" s="25">
        <f t="shared" si="74"/>
        <v>19</v>
      </c>
      <c r="AY238" s="25" t="str">
        <f t="shared" si="80"/>
        <v>发光的石头</v>
      </c>
      <c r="AZ238" s="25">
        <f t="shared" si="75"/>
        <v>30033</v>
      </c>
      <c r="BA238" s="25">
        <f t="shared" si="81"/>
        <v>19</v>
      </c>
    </row>
    <row r="239" spans="1:53" ht="14.25" x14ac:dyDescent="0.2">
      <c r="A239">
        <f t="shared" si="76"/>
        <v>10237</v>
      </c>
      <c r="B239" s="16">
        <v>237</v>
      </c>
      <c r="C239" s="16"/>
      <c r="D239" s="16" t="s">
        <v>244</v>
      </c>
      <c r="E239" s="16">
        <f t="shared" si="63"/>
        <v>3</v>
      </c>
      <c r="F239" s="39" t="str">
        <f t="shared" si="82"/>
        <v>a</v>
      </c>
      <c r="G239" s="42">
        <f t="shared" si="77"/>
        <v>3</v>
      </c>
      <c r="H239" s="19" t="s">
        <v>26</v>
      </c>
      <c r="I239" s="3" t="s">
        <v>34</v>
      </c>
      <c r="J239" s="3" t="s">
        <v>995</v>
      </c>
      <c r="K239" s="3" t="str">
        <f t="shared" si="64"/>
        <v>光</v>
      </c>
      <c r="L239" s="3">
        <f t="shared" si="83"/>
        <v>8</v>
      </c>
      <c r="M239" s="3">
        <f t="shared" si="65"/>
        <v>6</v>
      </c>
      <c r="N239" s="16">
        <v>10</v>
      </c>
      <c r="O239" s="16">
        <v>5</v>
      </c>
      <c r="P239" s="16">
        <v>69</v>
      </c>
      <c r="Q239" s="28">
        <v>0</v>
      </c>
      <c r="R239" s="28">
        <v>0</v>
      </c>
      <c r="S239" s="28">
        <v>0</v>
      </c>
      <c r="T239" s="28">
        <v>0</v>
      </c>
      <c r="U239" s="16">
        <v>63</v>
      </c>
      <c r="V239" s="28">
        <v>0</v>
      </c>
      <c r="W239" s="16">
        <v>15</v>
      </c>
      <c r="X239" s="20">
        <v>7.4999999999999997E-2</v>
      </c>
      <c r="Y239" s="29">
        <v>0</v>
      </c>
      <c r="Z239" s="29">
        <v>0</v>
      </c>
      <c r="AA239" s="29">
        <v>0</v>
      </c>
      <c r="AB239" s="28">
        <v>0</v>
      </c>
      <c r="AC239" s="28">
        <v>0</v>
      </c>
      <c r="AD239" s="28">
        <v>0</v>
      </c>
      <c r="AE239" s="28">
        <v>0</v>
      </c>
      <c r="AF239" s="28">
        <v>0</v>
      </c>
      <c r="AG239" s="28">
        <v>0</v>
      </c>
      <c r="AH239" s="29">
        <v>0</v>
      </c>
      <c r="AI239" s="29">
        <v>0</v>
      </c>
      <c r="AJ239" s="29">
        <v>0</v>
      </c>
      <c r="AK239" s="29">
        <v>0</v>
      </c>
      <c r="AL239" s="29">
        <v>0</v>
      </c>
      <c r="AM239" s="22">
        <f t="shared" si="66"/>
        <v>113</v>
      </c>
      <c r="AN239">
        <f t="shared" si="67"/>
        <v>4980</v>
      </c>
      <c r="AO239" t="str">
        <f t="shared" si="68"/>
        <v>,带血的牙,发光的石头,灰色的稻草</v>
      </c>
      <c r="AP239" s="25" t="str">
        <f>IF(F239="c",getSring(AO239,4),VLOOKUP(K239&amp;F239,test4,2,FALSE))</f>
        <v>上级光之精华</v>
      </c>
      <c r="AQ239" s="25">
        <f t="shared" si="69"/>
        <v>30017</v>
      </c>
      <c r="AR239" s="25">
        <f t="shared" si="70"/>
        <v>94</v>
      </c>
      <c r="AS239" s="25" t="str">
        <f t="shared" si="78"/>
        <v>带血的牙</v>
      </c>
      <c r="AT239" s="25">
        <f t="shared" si="71"/>
        <v>30037</v>
      </c>
      <c r="AU239" s="25">
        <f t="shared" si="72"/>
        <v>24</v>
      </c>
      <c r="AV239" s="25" t="str">
        <f t="shared" si="79"/>
        <v>发光的石头</v>
      </c>
      <c r="AW239" s="25">
        <f t="shared" si="73"/>
        <v>30033</v>
      </c>
      <c r="AX239" s="25">
        <f t="shared" si="74"/>
        <v>24</v>
      </c>
      <c r="AY239" s="25" t="str">
        <f t="shared" si="80"/>
        <v>灰色的稻草</v>
      </c>
      <c r="AZ239" s="25">
        <f t="shared" si="75"/>
        <v>30025</v>
      </c>
      <c r="BA239" s="25">
        <f t="shared" si="81"/>
        <v>24</v>
      </c>
    </row>
    <row r="240" spans="1:53" ht="14.25" x14ac:dyDescent="0.2">
      <c r="A240">
        <f t="shared" si="76"/>
        <v>10238</v>
      </c>
      <c r="B240" s="16">
        <v>238</v>
      </c>
      <c r="C240" s="16"/>
      <c r="D240" s="16" t="s">
        <v>494</v>
      </c>
      <c r="E240" s="16">
        <f t="shared" si="63"/>
        <v>3</v>
      </c>
      <c r="F240" s="39" t="str">
        <f t="shared" si="82"/>
        <v>a</v>
      </c>
      <c r="G240" s="42">
        <f t="shared" si="77"/>
        <v>3</v>
      </c>
      <c r="H240" s="19" t="s">
        <v>26</v>
      </c>
      <c r="I240" s="3" t="s">
        <v>34</v>
      </c>
      <c r="J240" s="3" t="s">
        <v>995</v>
      </c>
      <c r="K240" s="3" t="str">
        <f t="shared" si="64"/>
        <v>光</v>
      </c>
      <c r="L240" s="3">
        <f t="shared" si="83"/>
        <v>8</v>
      </c>
      <c r="M240" s="3">
        <f t="shared" si="65"/>
        <v>6</v>
      </c>
      <c r="N240" s="16">
        <v>10</v>
      </c>
      <c r="O240" s="16">
        <v>6</v>
      </c>
      <c r="P240" s="16">
        <v>83</v>
      </c>
      <c r="Q240" s="28">
        <v>0</v>
      </c>
      <c r="R240" s="28">
        <v>0</v>
      </c>
      <c r="S240" s="28">
        <v>0</v>
      </c>
      <c r="T240" s="28">
        <v>0</v>
      </c>
      <c r="U240" s="16">
        <v>76</v>
      </c>
      <c r="V240" s="28">
        <v>0</v>
      </c>
      <c r="W240" s="16">
        <v>18</v>
      </c>
      <c r="X240" s="29">
        <v>0</v>
      </c>
      <c r="Y240" s="29">
        <v>0</v>
      </c>
      <c r="Z240" s="29">
        <v>0</v>
      </c>
      <c r="AA240" s="20">
        <v>0.20399999999999999</v>
      </c>
      <c r="AB240" s="28">
        <v>0</v>
      </c>
      <c r="AC240" s="28">
        <v>0</v>
      </c>
      <c r="AD240" s="28">
        <v>0</v>
      </c>
      <c r="AE240" s="28">
        <v>0</v>
      </c>
      <c r="AF240" s="28">
        <v>0</v>
      </c>
      <c r="AG240" s="28">
        <v>0</v>
      </c>
      <c r="AH240" s="29">
        <v>0</v>
      </c>
      <c r="AI240" s="29">
        <v>0</v>
      </c>
      <c r="AJ240" s="29">
        <v>0</v>
      </c>
      <c r="AK240" s="29">
        <v>0</v>
      </c>
      <c r="AL240" s="29">
        <v>0</v>
      </c>
      <c r="AM240" s="22">
        <f t="shared" si="66"/>
        <v>158.80000000000001</v>
      </c>
      <c r="AN240">
        <f t="shared" si="67"/>
        <v>6930</v>
      </c>
      <c r="AO240" t="str">
        <f t="shared" si="68"/>
        <v>,灰色的稻草,带血的牙,诱人的坚果</v>
      </c>
      <c r="AP240" s="25" t="str">
        <f>IF(F240="c",getSring(AO240,4),VLOOKUP(K240&amp;F240,test4,2,FALSE))</f>
        <v>上级光之精华</v>
      </c>
      <c r="AQ240" s="25">
        <f t="shared" si="69"/>
        <v>30017</v>
      </c>
      <c r="AR240" s="25">
        <f t="shared" si="70"/>
        <v>132</v>
      </c>
      <c r="AS240" s="25" t="str">
        <f t="shared" si="78"/>
        <v>灰色的稻草</v>
      </c>
      <c r="AT240" s="25">
        <f t="shared" si="71"/>
        <v>30025</v>
      </c>
      <c r="AU240" s="25">
        <f t="shared" si="72"/>
        <v>33</v>
      </c>
      <c r="AV240" s="25" t="str">
        <f t="shared" si="79"/>
        <v>带血的牙</v>
      </c>
      <c r="AW240" s="25">
        <f t="shared" si="73"/>
        <v>30037</v>
      </c>
      <c r="AX240" s="25">
        <f t="shared" si="74"/>
        <v>33</v>
      </c>
      <c r="AY240" s="25" t="str">
        <f t="shared" si="80"/>
        <v>诱人的坚果</v>
      </c>
      <c r="AZ240" s="25">
        <f t="shared" si="75"/>
        <v>30041</v>
      </c>
      <c r="BA240" s="25">
        <f t="shared" si="81"/>
        <v>33</v>
      </c>
    </row>
    <row r="241" spans="1:53" ht="14.25" x14ac:dyDescent="0.2">
      <c r="A241">
        <f t="shared" si="76"/>
        <v>10239</v>
      </c>
      <c r="B241" s="16">
        <v>239</v>
      </c>
      <c r="C241" s="16"/>
      <c r="D241" s="16" t="s">
        <v>494</v>
      </c>
      <c r="E241" s="16">
        <f t="shared" si="63"/>
        <v>4</v>
      </c>
      <c r="F241" s="39" t="str">
        <f t="shared" si="82"/>
        <v>a</v>
      </c>
      <c r="G241" s="42">
        <f t="shared" si="77"/>
        <v>3</v>
      </c>
      <c r="H241" s="19" t="s">
        <v>26</v>
      </c>
      <c r="I241" s="3" t="s">
        <v>34</v>
      </c>
      <c r="J241" s="3" t="s">
        <v>995</v>
      </c>
      <c r="K241" s="3" t="str">
        <f t="shared" si="64"/>
        <v>光</v>
      </c>
      <c r="L241" s="3">
        <f t="shared" si="83"/>
        <v>8</v>
      </c>
      <c r="M241" s="3">
        <f t="shared" si="65"/>
        <v>6</v>
      </c>
      <c r="N241" s="16">
        <v>10</v>
      </c>
      <c r="O241" s="16">
        <v>7</v>
      </c>
      <c r="P241" s="16">
        <v>97</v>
      </c>
      <c r="Q241" s="28">
        <v>0</v>
      </c>
      <c r="R241" s="28">
        <v>0</v>
      </c>
      <c r="S241" s="28">
        <v>0</v>
      </c>
      <c r="T241" s="28">
        <v>0</v>
      </c>
      <c r="U241" s="16">
        <v>89</v>
      </c>
      <c r="V241" s="28">
        <v>0</v>
      </c>
      <c r="W241" s="28">
        <v>0</v>
      </c>
      <c r="X241" s="29">
        <v>0</v>
      </c>
      <c r="Y241" s="29">
        <v>0</v>
      </c>
      <c r="Z241" s="29">
        <v>0</v>
      </c>
      <c r="AA241" s="20">
        <v>0.23866666666666667</v>
      </c>
      <c r="AB241" s="28">
        <v>0</v>
      </c>
      <c r="AC241" s="28">
        <v>0</v>
      </c>
      <c r="AD241" s="28">
        <v>0</v>
      </c>
      <c r="AE241" s="28">
        <v>0</v>
      </c>
      <c r="AF241" s="28">
        <v>0</v>
      </c>
      <c r="AG241" s="28">
        <v>0</v>
      </c>
      <c r="AH241" s="29">
        <v>0</v>
      </c>
      <c r="AI241" s="20">
        <v>0.19093333333333334</v>
      </c>
      <c r="AJ241" s="29">
        <v>0</v>
      </c>
      <c r="AK241" s="29">
        <v>0</v>
      </c>
      <c r="AL241" s="20">
        <v>0.19093333333333334</v>
      </c>
      <c r="AM241" s="22">
        <f t="shared" si="66"/>
        <v>248.10666666666668</v>
      </c>
      <c r="AN241">
        <f t="shared" si="67"/>
        <v>10890</v>
      </c>
      <c r="AO241" t="str">
        <f t="shared" si="68"/>
        <v>,黄水晶,带血的牙,诱人的坚果</v>
      </c>
      <c r="AP241" s="25" t="str">
        <f>IF(F241="c",getSring(AO241,4),VLOOKUP(K241&amp;F241,test4,2,FALSE))</f>
        <v>上级光之精华</v>
      </c>
      <c r="AQ241" s="25">
        <f t="shared" si="69"/>
        <v>30017</v>
      </c>
      <c r="AR241" s="25">
        <f t="shared" si="70"/>
        <v>207</v>
      </c>
      <c r="AS241" s="25" t="str">
        <f t="shared" si="78"/>
        <v>黄水晶</v>
      </c>
      <c r="AT241" s="25">
        <f t="shared" si="71"/>
        <v>30029</v>
      </c>
      <c r="AU241" s="25">
        <f t="shared" si="72"/>
        <v>52</v>
      </c>
      <c r="AV241" s="25" t="str">
        <f t="shared" si="79"/>
        <v>带血的牙</v>
      </c>
      <c r="AW241" s="25">
        <f t="shared" si="73"/>
        <v>30037</v>
      </c>
      <c r="AX241" s="25">
        <f t="shared" si="74"/>
        <v>52</v>
      </c>
      <c r="AY241" s="25" t="str">
        <f t="shared" si="80"/>
        <v>诱人的坚果</v>
      </c>
      <c r="AZ241" s="25">
        <f t="shared" si="75"/>
        <v>30041</v>
      </c>
      <c r="BA241" s="25">
        <f t="shared" si="81"/>
        <v>52</v>
      </c>
    </row>
    <row r="242" spans="1:53" ht="14.25" x14ac:dyDescent="0.2">
      <c r="A242">
        <f t="shared" si="76"/>
        <v>10240</v>
      </c>
      <c r="B242" s="16">
        <v>240</v>
      </c>
      <c r="C242" s="16"/>
      <c r="D242" s="16" t="s">
        <v>495</v>
      </c>
      <c r="E242" s="16">
        <f t="shared" si="63"/>
        <v>4</v>
      </c>
      <c r="F242" s="39" t="str">
        <f t="shared" si="82"/>
        <v>a</v>
      </c>
      <c r="G242" s="42">
        <f t="shared" si="77"/>
        <v>3</v>
      </c>
      <c r="H242" s="19" t="s">
        <v>26</v>
      </c>
      <c r="I242" s="3" t="s">
        <v>34</v>
      </c>
      <c r="J242" s="3" t="s">
        <v>995</v>
      </c>
      <c r="K242" s="3" t="str">
        <f t="shared" si="64"/>
        <v>光</v>
      </c>
      <c r="L242" s="3">
        <f t="shared" si="83"/>
        <v>8</v>
      </c>
      <c r="M242" s="3">
        <f t="shared" si="65"/>
        <v>6</v>
      </c>
      <c r="N242" s="16">
        <v>10</v>
      </c>
      <c r="O242" s="16">
        <v>8</v>
      </c>
      <c r="P242" s="16">
        <v>110</v>
      </c>
      <c r="Q242" s="28">
        <v>0</v>
      </c>
      <c r="R242" s="28">
        <v>0</v>
      </c>
      <c r="S242" s="28">
        <v>0</v>
      </c>
      <c r="T242" s="28">
        <v>0</v>
      </c>
      <c r="U242" s="16">
        <v>101</v>
      </c>
      <c r="V242" s="28">
        <v>0</v>
      </c>
      <c r="W242" s="16">
        <v>24</v>
      </c>
      <c r="X242" s="29">
        <v>0</v>
      </c>
      <c r="Y242" s="20">
        <v>6.5000000000000002E-2</v>
      </c>
      <c r="Z242" s="29">
        <v>0</v>
      </c>
      <c r="AA242" s="20">
        <v>0.27133333333333332</v>
      </c>
      <c r="AB242" s="28">
        <v>0</v>
      </c>
      <c r="AC242" s="28">
        <v>0</v>
      </c>
      <c r="AD242" s="28">
        <v>0</v>
      </c>
      <c r="AE242" s="28">
        <v>0</v>
      </c>
      <c r="AF242" s="28">
        <v>0</v>
      </c>
      <c r="AG242" s="28">
        <v>0</v>
      </c>
      <c r="AH242" s="29">
        <v>0</v>
      </c>
      <c r="AI242" s="29">
        <v>0</v>
      </c>
      <c r="AJ242" s="29">
        <v>0</v>
      </c>
      <c r="AK242" s="29">
        <v>0</v>
      </c>
      <c r="AL242" s="29">
        <v>0</v>
      </c>
      <c r="AM242" s="22">
        <f t="shared" si="66"/>
        <v>223.93333333333334</v>
      </c>
      <c r="AN242">
        <f t="shared" si="67"/>
        <v>9840</v>
      </c>
      <c r="AO242" t="str">
        <f t="shared" si="68"/>
        <v>,黄水晶,发光的石头,带血的牙</v>
      </c>
      <c r="AP242" s="25" t="str">
        <f>IF(F242="c",getSring(AO242,4),VLOOKUP(K242&amp;F242,test4,2,FALSE))</f>
        <v>上级光之精华</v>
      </c>
      <c r="AQ242" s="25">
        <f t="shared" si="69"/>
        <v>30017</v>
      </c>
      <c r="AR242" s="25">
        <f t="shared" si="70"/>
        <v>187</v>
      </c>
      <c r="AS242" s="25" t="str">
        <f t="shared" si="78"/>
        <v>黄水晶</v>
      </c>
      <c r="AT242" s="25">
        <f t="shared" si="71"/>
        <v>30029</v>
      </c>
      <c r="AU242" s="25">
        <f t="shared" si="72"/>
        <v>47</v>
      </c>
      <c r="AV242" s="25" t="str">
        <f t="shared" si="79"/>
        <v>发光的石头</v>
      </c>
      <c r="AW242" s="25">
        <f t="shared" si="73"/>
        <v>30033</v>
      </c>
      <c r="AX242" s="25">
        <f t="shared" si="74"/>
        <v>47</v>
      </c>
      <c r="AY242" s="25" t="str">
        <f t="shared" si="80"/>
        <v>带血的牙</v>
      </c>
      <c r="AZ242" s="25">
        <f t="shared" si="75"/>
        <v>30037</v>
      </c>
      <c r="BA242" s="25">
        <f t="shared" si="81"/>
        <v>47</v>
      </c>
    </row>
    <row r="243" spans="1:53" ht="14.25" x14ac:dyDescent="0.2">
      <c r="A243">
        <f t="shared" si="76"/>
        <v>10241</v>
      </c>
      <c r="B243" s="16">
        <v>241</v>
      </c>
      <c r="C243" s="16"/>
      <c r="D243" s="16" t="s">
        <v>225</v>
      </c>
      <c r="E243" s="16">
        <f t="shared" si="63"/>
        <v>1</v>
      </c>
      <c r="F243" s="39" t="str">
        <f t="shared" si="82"/>
        <v>b</v>
      </c>
      <c r="G243" s="42">
        <f t="shared" si="77"/>
        <v>3</v>
      </c>
      <c r="H243" s="19" t="s">
        <v>26</v>
      </c>
      <c r="I243" s="3" t="s">
        <v>34</v>
      </c>
      <c r="J243" s="3" t="s">
        <v>995</v>
      </c>
      <c r="K243" s="3" t="str">
        <f t="shared" si="64"/>
        <v>光</v>
      </c>
      <c r="L243" s="3">
        <f t="shared" si="83"/>
        <v>8</v>
      </c>
      <c r="M243" s="3">
        <f t="shared" si="65"/>
        <v>6</v>
      </c>
      <c r="N243" s="16">
        <v>10</v>
      </c>
      <c r="O243" s="16">
        <v>1</v>
      </c>
      <c r="P243" s="16">
        <v>15</v>
      </c>
      <c r="Q243" s="28">
        <v>0</v>
      </c>
      <c r="R243" s="28">
        <v>0</v>
      </c>
      <c r="S243" s="28">
        <v>0</v>
      </c>
      <c r="T243" s="28">
        <v>0</v>
      </c>
      <c r="U243" s="16">
        <v>5</v>
      </c>
      <c r="V243" s="28">
        <v>0</v>
      </c>
      <c r="W243" s="28">
        <v>0</v>
      </c>
      <c r="X243" s="29">
        <v>0</v>
      </c>
      <c r="Y243" s="29">
        <v>0</v>
      </c>
      <c r="Z243" s="29">
        <v>0</v>
      </c>
      <c r="AA243" s="29">
        <v>0</v>
      </c>
      <c r="AB243" s="28">
        <v>0</v>
      </c>
      <c r="AC243" s="28">
        <v>0</v>
      </c>
      <c r="AD243" s="28">
        <v>0</v>
      </c>
      <c r="AE243" s="28">
        <v>0</v>
      </c>
      <c r="AF243" s="28">
        <v>0</v>
      </c>
      <c r="AG243" s="28">
        <v>0</v>
      </c>
      <c r="AH243" s="29">
        <v>0</v>
      </c>
      <c r="AI243" s="29">
        <v>0</v>
      </c>
      <c r="AJ243" s="29">
        <v>0</v>
      </c>
      <c r="AK243" s="29">
        <v>0</v>
      </c>
      <c r="AL243" s="29">
        <v>0</v>
      </c>
      <c r="AM243" s="22">
        <f t="shared" si="66"/>
        <v>13.333333333333334</v>
      </c>
      <c r="AN243">
        <f t="shared" si="67"/>
        <v>600</v>
      </c>
      <c r="AO243" t="str">
        <f t="shared" si="68"/>
        <v>,美味的坚果,扁扁的稻草,蓝水晶</v>
      </c>
      <c r="AP243" s="25" t="str">
        <f>IF(F243="c",getSring(AO243,4),VLOOKUP(K243&amp;F243,test4,2,FALSE))</f>
        <v>光之精华</v>
      </c>
      <c r="AQ243" s="25">
        <f t="shared" si="69"/>
        <v>30018</v>
      </c>
      <c r="AR243" s="25">
        <f t="shared" si="70"/>
        <v>22</v>
      </c>
      <c r="AS243" s="25" t="str">
        <f t="shared" si="78"/>
        <v>美味的坚果</v>
      </c>
      <c r="AT243" s="25">
        <f t="shared" si="71"/>
        <v>30040</v>
      </c>
      <c r="AU243" s="25">
        <f t="shared" si="72"/>
        <v>6</v>
      </c>
      <c r="AV243" s="25" t="str">
        <f t="shared" si="79"/>
        <v>扁扁的稻草</v>
      </c>
      <c r="AW243" s="25">
        <f t="shared" si="73"/>
        <v>30024</v>
      </c>
      <c r="AX243" s="25">
        <f t="shared" si="74"/>
        <v>6</v>
      </c>
      <c r="AY243" s="25" t="str">
        <f t="shared" si="80"/>
        <v>蓝水晶</v>
      </c>
      <c r="AZ243" s="25">
        <f t="shared" si="75"/>
        <v>30028</v>
      </c>
      <c r="BA243" s="25">
        <f t="shared" si="81"/>
        <v>6</v>
      </c>
    </row>
    <row r="244" spans="1:53" ht="14.25" x14ac:dyDescent="0.2">
      <c r="A244">
        <f t="shared" si="76"/>
        <v>10242</v>
      </c>
      <c r="B244" s="16">
        <v>242</v>
      </c>
      <c r="C244" s="16"/>
      <c r="D244" s="16" t="s">
        <v>224</v>
      </c>
      <c r="E244" s="16">
        <f t="shared" si="63"/>
        <v>1</v>
      </c>
      <c r="F244" s="39" t="str">
        <f t="shared" si="82"/>
        <v>b</v>
      </c>
      <c r="G244" s="42">
        <f t="shared" si="77"/>
        <v>3</v>
      </c>
      <c r="H244" s="19" t="s">
        <v>26</v>
      </c>
      <c r="I244" s="3" t="s">
        <v>34</v>
      </c>
      <c r="J244" s="3" t="s">
        <v>995</v>
      </c>
      <c r="K244" s="3" t="str">
        <f t="shared" si="64"/>
        <v>光</v>
      </c>
      <c r="L244" s="3">
        <f t="shared" si="83"/>
        <v>8</v>
      </c>
      <c r="M244" s="3">
        <f t="shared" si="65"/>
        <v>6</v>
      </c>
      <c r="N244" s="16">
        <v>10</v>
      </c>
      <c r="O244" s="16">
        <v>2</v>
      </c>
      <c r="P244" s="16">
        <v>30</v>
      </c>
      <c r="Q244" s="28">
        <v>0</v>
      </c>
      <c r="R244" s="28">
        <v>0</v>
      </c>
      <c r="S244" s="28">
        <v>0</v>
      </c>
      <c r="T244" s="28">
        <v>0</v>
      </c>
      <c r="U244" s="28">
        <v>0</v>
      </c>
      <c r="V244" s="28">
        <v>0</v>
      </c>
      <c r="W244" s="28">
        <v>0</v>
      </c>
      <c r="X244" s="29">
        <v>0</v>
      </c>
      <c r="Y244" s="29">
        <v>0</v>
      </c>
      <c r="Z244" s="29">
        <v>0</v>
      </c>
      <c r="AA244" s="20">
        <v>0.08</v>
      </c>
      <c r="AB244" s="28">
        <v>0</v>
      </c>
      <c r="AC244" s="28">
        <v>0</v>
      </c>
      <c r="AD244" s="28">
        <v>0</v>
      </c>
      <c r="AE244" s="28">
        <v>0</v>
      </c>
      <c r="AF244" s="28">
        <v>0</v>
      </c>
      <c r="AG244" s="28">
        <v>0</v>
      </c>
      <c r="AH244" s="29">
        <v>0</v>
      </c>
      <c r="AI244" s="29">
        <v>0</v>
      </c>
      <c r="AJ244" s="29">
        <v>0</v>
      </c>
      <c r="AK244" s="29">
        <v>0</v>
      </c>
      <c r="AL244" s="29">
        <v>0</v>
      </c>
      <c r="AM244" s="22">
        <f t="shared" si="66"/>
        <v>36</v>
      </c>
      <c r="AN244">
        <f t="shared" si="67"/>
        <v>1575</v>
      </c>
      <c r="AO244" t="str">
        <f t="shared" si="68"/>
        <v>,坚硬的石头,长獠牙,扁扁的稻草</v>
      </c>
      <c r="AP244" s="25" t="str">
        <f>IF(F244="c",getSring(AO244,4),VLOOKUP(K244&amp;F244,test4,2,FALSE))</f>
        <v>光之精华</v>
      </c>
      <c r="AQ244" s="25">
        <f t="shared" si="69"/>
        <v>30018</v>
      </c>
      <c r="AR244" s="25">
        <f t="shared" si="70"/>
        <v>60</v>
      </c>
      <c r="AS244" s="25" t="str">
        <f t="shared" si="78"/>
        <v>坚硬的石头</v>
      </c>
      <c r="AT244" s="25">
        <f t="shared" si="71"/>
        <v>30032</v>
      </c>
      <c r="AU244" s="25">
        <f t="shared" si="72"/>
        <v>15</v>
      </c>
      <c r="AV244" s="25" t="str">
        <f t="shared" si="79"/>
        <v>长獠牙</v>
      </c>
      <c r="AW244" s="25">
        <f t="shared" si="73"/>
        <v>30036</v>
      </c>
      <c r="AX244" s="25">
        <f t="shared" si="74"/>
        <v>15</v>
      </c>
      <c r="AY244" s="25" t="str">
        <f t="shared" si="80"/>
        <v>扁扁的稻草</v>
      </c>
      <c r="AZ244" s="25">
        <f t="shared" si="75"/>
        <v>30024</v>
      </c>
      <c r="BA244" s="25">
        <f t="shared" si="81"/>
        <v>15</v>
      </c>
    </row>
    <row r="245" spans="1:53" ht="14.25" x14ac:dyDescent="0.2">
      <c r="A245">
        <f t="shared" si="76"/>
        <v>10243</v>
      </c>
      <c r="B245" s="16">
        <v>243</v>
      </c>
      <c r="C245" s="16"/>
      <c r="D245" s="16" t="s">
        <v>496</v>
      </c>
      <c r="E245" s="16">
        <f t="shared" si="63"/>
        <v>2</v>
      </c>
      <c r="F245" s="39" t="str">
        <f t="shared" si="82"/>
        <v>b</v>
      </c>
      <c r="G245" s="42">
        <f t="shared" si="77"/>
        <v>3</v>
      </c>
      <c r="H245" s="19" t="s">
        <v>26</v>
      </c>
      <c r="I245" s="3" t="s">
        <v>34</v>
      </c>
      <c r="J245" s="3" t="s">
        <v>995</v>
      </c>
      <c r="K245" s="3" t="str">
        <f t="shared" si="64"/>
        <v>光</v>
      </c>
      <c r="L245" s="3">
        <f t="shared" si="83"/>
        <v>8</v>
      </c>
      <c r="M245" s="3">
        <f t="shared" si="65"/>
        <v>6</v>
      </c>
      <c r="N245" s="16">
        <v>10</v>
      </c>
      <c r="O245" s="16">
        <v>3</v>
      </c>
      <c r="P245" s="16">
        <v>45</v>
      </c>
      <c r="Q245" s="28">
        <v>0</v>
      </c>
      <c r="R245" s="28">
        <v>0</v>
      </c>
      <c r="S245" s="28">
        <v>0</v>
      </c>
      <c r="T245" s="28">
        <v>0</v>
      </c>
      <c r="U245" s="28">
        <v>0</v>
      </c>
      <c r="V245" s="28">
        <v>0</v>
      </c>
      <c r="W245" s="28">
        <v>0</v>
      </c>
      <c r="X245" s="29">
        <v>0</v>
      </c>
      <c r="Y245" s="29">
        <v>0</v>
      </c>
      <c r="Z245" s="29">
        <v>0</v>
      </c>
      <c r="AA245" s="20">
        <v>0.08</v>
      </c>
      <c r="AB245" s="28">
        <v>0</v>
      </c>
      <c r="AC245" s="28">
        <v>0</v>
      </c>
      <c r="AD245" s="28">
        <v>0</v>
      </c>
      <c r="AE245" s="28">
        <v>0</v>
      </c>
      <c r="AF245" s="28">
        <v>0</v>
      </c>
      <c r="AG245" s="28">
        <v>0</v>
      </c>
      <c r="AH245" s="29">
        <v>0</v>
      </c>
      <c r="AI245" s="29">
        <v>0</v>
      </c>
      <c r="AJ245" s="29">
        <v>0</v>
      </c>
      <c r="AK245" s="29">
        <v>0</v>
      </c>
      <c r="AL245" s="29">
        <v>0</v>
      </c>
      <c r="AM245" s="22">
        <f t="shared" si="66"/>
        <v>46</v>
      </c>
      <c r="AN245">
        <f t="shared" si="67"/>
        <v>2010</v>
      </c>
      <c r="AO245" t="str">
        <f t="shared" si="68"/>
        <v>,漂亮的蘑菇,蓝水晶,扁扁的稻草</v>
      </c>
      <c r="AP245" s="25" t="str">
        <f>IF(F245="c",getSring(AO245,4),VLOOKUP(K245&amp;F245,test4,2,FALSE))</f>
        <v>光之精华</v>
      </c>
      <c r="AQ245" s="25">
        <f t="shared" si="69"/>
        <v>30018</v>
      </c>
      <c r="AR245" s="25">
        <f t="shared" si="70"/>
        <v>77</v>
      </c>
      <c r="AS245" s="25" t="str">
        <f t="shared" si="78"/>
        <v>漂亮的蘑菇</v>
      </c>
      <c r="AT245" s="25">
        <f t="shared" si="71"/>
        <v>30020</v>
      </c>
      <c r="AU245" s="25">
        <f t="shared" si="72"/>
        <v>19</v>
      </c>
      <c r="AV245" s="25" t="str">
        <f t="shared" si="79"/>
        <v>蓝水晶</v>
      </c>
      <c r="AW245" s="25">
        <f t="shared" si="73"/>
        <v>30028</v>
      </c>
      <c r="AX245" s="25">
        <f t="shared" si="74"/>
        <v>19</v>
      </c>
      <c r="AY245" s="25" t="str">
        <f t="shared" si="80"/>
        <v>扁扁的稻草</v>
      </c>
      <c r="AZ245" s="25">
        <f t="shared" si="75"/>
        <v>30024</v>
      </c>
      <c r="BA245" s="25">
        <f t="shared" si="81"/>
        <v>19</v>
      </c>
    </row>
    <row r="246" spans="1:53" ht="14.25" x14ac:dyDescent="0.2">
      <c r="A246">
        <f t="shared" si="76"/>
        <v>10244</v>
      </c>
      <c r="B246" s="16">
        <v>244</v>
      </c>
      <c r="C246" s="16"/>
      <c r="D246" s="16" t="s">
        <v>497</v>
      </c>
      <c r="E246" s="16">
        <f t="shared" si="63"/>
        <v>2</v>
      </c>
      <c r="F246" s="39" t="str">
        <f t="shared" si="82"/>
        <v>b</v>
      </c>
      <c r="G246" s="42">
        <f t="shared" si="77"/>
        <v>3</v>
      </c>
      <c r="H246" s="19" t="s">
        <v>26</v>
      </c>
      <c r="I246" s="3" t="s">
        <v>34</v>
      </c>
      <c r="J246" s="3" t="s">
        <v>995</v>
      </c>
      <c r="K246" s="3" t="str">
        <f t="shared" si="64"/>
        <v>光</v>
      </c>
      <c r="L246" s="3">
        <f t="shared" si="83"/>
        <v>8</v>
      </c>
      <c r="M246" s="3">
        <f t="shared" si="65"/>
        <v>6</v>
      </c>
      <c r="N246" s="16">
        <v>10</v>
      </c>
      <c r="O246" s="16">
        <v>4</v>
      </c>
      <c r="P246" s="16">
        <v>60</v>
      </c>
      <c r="Q246" s="28">
        <v>0</v>
      </c>
      <c r="R246" s="28">
        <v>0</v>
      </c>
      <c r="S246" s="28">
        <v>0</v>
      </c>
      <c r="T246" s="28">
        <v>0</v>
      </c>
      <c r="U246" s="28">
        <v>0</v>
      </c>
      <c r="V246" s="28">
        <v>0</v>
      </c>
      <c r="W246" s="28">
        <v>0</v>
      </c>
      <c r="X246" s="29">
        <v>0</v>
      </c>
      <c r="Y246" s="29">
        <v>0</v>
      </c>
      <c r="Z246" s="29">
        <v>0</v>
      </c>
      <c r="AA246" s="29">
        <v>0</v>
      </c>
      <c r="AB246" s="28">
        <v>0</v>
      </c>
      <c r="AC246" s="28">
        <v>0</v>
      </c>
      <c r="AD246" s="28">
        <v>0</v>
      </c>
      <c r="AE246" s="28">
        <v>0</v>
      </c>
      <c r="AF246" s="28">
        <v>0</v>
      </c>
      <c r="AG246" s="28">
        <v>0</v>
      </c>
      <c r="AH246" s="29">
        <v>0</v>
      </c>
      <c r="AI246" s="20">
        <v>6.5066666666666662E-2</v>
      </c>
      <c r="AJ246" s="29">
        <v>0</v>
      </c>
      <c r="AK246" s="29">
        <v>0</v>
      </c>
      <c r="AL246" s="29">
        <v>0</v>
      </c>
      <c r="AM246" s="22">
        <f t="shared" si="66"/>
        <v>53.013333333333335</v>
      </c>
      <c r="AN246">
        <f t="shared" si="67"/>
        <v>2310</v>
      </c>
      <c r="AO246" t="str">
        <f t="shared" si="68"/>
        <v>,坚硬的石头,长獠牙,扁扁的稻草</v>
      </c>
      <c r="AP246" s="25" t="str">
        <f>IF(F246="c",getSring(AO246,4),VLOOKUP(K246&amp;F246,test4,2,FALSE))</f>
        <v>光之精华</v>
      </c>
      <c r="AQ246" s="25">
        <f t="shared" si="69"/>
        <v>30018</v>
      </c>
      <c r="AR246" s="25">
        <f t="shared" si="70"/>
        <v>88</v>
      </c>
      <c r="AS246" s="25" t="str">
        <f t="shared" si="78"/>
        <v>坚硬的石头</v>
      </c>
      <c r="AT246" s="25">
        <f t="shared" si="71"/>
        <v>30032</v>
      </c>
      <c r="AU246" s="25">
        <f t="shared" si="72"/>
        <v>22</v>
      </c>
      <c r="AV246" s="25" t="str">
        <f t="shared" si="79"/>
        <v>长獠牙</v>
      </c>
      <c r="AW246" s="25">
        <f t="shared" si="73"/>
        <v>30036</v>
      </c>
      <c r="AX246" s="25">
        <f t="shared" si="74"/>
        <v>22</v>
      </c>
      <c r="AY246" s="25" t="str">
        <f t="shared" si="80"/>
        <v>扁扁的稻草</v>
      </c>
      <c r="AZ246" s="25">
        <f t="shared" si="75"/>
        <v>30024</v>
      </c>
      <c r="BA246" s="25">
        <f t="shared" si="81"/>
        <v>22</v>
      </c>
    </row>
    <row r="247" spans="1:53" ht="14.25" x14ac:dyDescent="0.2">
      <c r="A247">
        <f t="shared" si="76"/>
        <v>10245</v>
      </c>
      <c r="B247" s="16">
        <v>245</v>
      </c>
      <c r="C247" s="16"/>
      <c r="D247" s="16" t="s">
        <v>498</v>
      </c>
      <c r="E247" s="16">
        <f t="shared" si="63"/>
        <v>3</v>
      </c>
      <c r="F247" s="39" t="str">
        <f t="shared" si="82"/>
        <v>b</v>
      </c>
      <c r="G247" s="42">
        <f t="shared" si="77"/>
        <v>3</v>
      </c>
      <c r="H247" s="19" t="s">
        <v>26</v>
      </c>
      <c r="I247" s="3" t="s">
        <v>34</v>
      </c>
      <c r="J247" s="3" t="s">
        <v>995</v>
      </c>
      <c r="K247" s="3" t="str">
        <f t="shared" si="64"/>
        <v>光</v>
      </c>
      <c r="L247" s="3">
        <f t="shared" si="83"/>
        <v>8</v>
      </c>
      <c r="M247" s="3">
        <f t="shared" si="65"/>
        <v>6</v>
      </c>
      <c r="N247" s="16">
        <v>10</v>
      </c>
      <c r="O247" s="16">
        <v>5</v>
      </c>
      <c r="P247" s="16">
        <v>75</v>
      </c>
      <c r="Q247" s="28">
        <v>0</v>
      </c>
      <c r="R247" s="28">
        <v>0</v>
      </c>
      <c r="S247" s="28">
        <v>0</v>
      </c>
      <c r="T247" s="28">
        <v>0</v>
      </c>
      <c r="U247" s="28">
        <v>0</v>
      </c>
      <c r="V247" s="28">
        <v>0</v>
      </c>
      <c r="W247" s="28">
        <v>0</v>
      </c>
      <c r="X247" s="29">
        <v>0</v>
      </c>
      <c r="Y247" s="29">
        <v>0</v>
      </c>
      <c r="Z247" s="20">
        <v>0.01</v>
      </c>
      <c r="AA247" s="20">
        <v>0.10199999999999999</v>
      </c>
      <c r="AB247" s="28">
        <v>0</v>
      </c>
      <c r="AC247" s="28">
        <v>0</v>
      </c>
      <c r="AD247" s="28">
        <v>0</v>
      </c>
      <c r="AE247" s="28">
        <v>0</v>
      </c>
      <c r="AF247" s="28">
        <v>0</v>
      </c>
      <c r="AG247" s="28">
        <v>0</v>
      </c>
      <c r="AH247" s="29">
        <v>0</v>
      </c>
      <c r="AI247" s="29">
        <v>0</v>
      </c>
      <c r="AJ247" s="29">
        <v>0</v>
      </c>
      <c r="AK247" s="29">
        <v>0</v>
      </c>
      <c r="AL247" s="29">
        <v>0</v>
      </c>
      <c r="AM247" s="22">
        <f t="shared" si="66"/>
        <v>72.400000000000006</v>
      </c>
      <c r="AN247">
        <f t="shared" si="67"/>
        <v>3165</v>
      </c>
      <c r="AO247" t="str">
        <f t="shared" si="68"/>
        <v>,漂亮的蘑菇,蓝水晶,美味的坚果</v>
      </c>
      <c r="AP247" s="25" t="str">
        <f>IF(F247="c",getSring(AO247,4),VLOOKUP(K247&amp;F247,test4,2,FALSE))</f>
        <v>光之精华</v>
      </c>
      <c r="AQ247" s="25">
        <f t="shared" si="69"/>
        <v>30018</v>
      </c>
      <c r="AR247" s="25">
        <f t="shared" si="70"/>
        <v>121</v>
      </c>
      <c r="AS247" s="25" t="str">
        <f t="shared" si="78"/>
        <v>漂亮的蘑菇</v>
      </c>
      <c r="AT247" s="25">
        <f t="shared" si="71"/>
        <v>30020</v>
      </c>
      <c r="AU247" s="25">
        <f t="shared" si="72"/>
        <v>30</v>
      </c>
      <c r="AV247" s="25" t="str">
        <f t="shared" si="79"/>
        <v>蓝水晶</v>
      </c>
      <c r="AW247" s="25">
        <f t="shared" si="73"/>
        <v>30028</v>
      </c>
      <c r="AX247" s="25">
        <f t="shared" si="74"/>
        <v>30</v>
      </c>
      <c r="AY247" s="25" t="str">
        <f t="shared" si="80"/>
        <v>美味的坚果</v>
      </c>
      <c r="AZ247" s="25">
        <f t="shared" si="75"/>
        <v>30040</v>
      </c>
      <c r="BA247" s="25">
        <f t="shared" si="81"/>
        <v>30</v>
      </c>
    </row>
    <row r="248" spans="1:53" ht="14.25" x14ac:dyDescent="0.2">
      <c r="A248">
        <f t="shared" si="76"/>
        <v>10246</v>
      </c>
      <c r="B248" s="16">
        <v>246</v>
      </c>
      <c r="C248" s="16"/>
      <c r="D248" s="16" t="s">
        <v>499</v>
      </c>
      <c r="E248" s="16">
        <f t="shared" si="63"/>
        <v>3</v>
      </c>
      <c r="F248" s="39" t="str">
        <f t="shared" si="82"/>
        <v>b</v>
      </c>
      <c r="G248" s="42">
        <f t="shared" si="77"/>
        <v>3</v>
      </c>
      <c r="H248" s="19" t="s">
        <v>26</v>
      </c>
      <c r="I248" s="3" t="s">
        <v>34</v>
      </c>
      <c r="J248" s="3" t="s">
        <v>995</v>
      </c>
      <c r="K248" s="3" t="str">
        <f t="shared" si="64"/>
        <v>光</v>
      </c>
      <c r="L248" s="3">
        <f t="shared" si="83"/>
        <v>8</v>
      </c>
      <c r="M248" s="3">
        <f t="shared" si="65"/>
        <v>6</v>
      </c>
      <c r="N248" s="16">
        <v>10</v>
      </c>
      <c r="O248" s="16">
        <v>6</v>
      </c>
      <c r="P248" s="16">
        <v>90</v>
      </c>
      <c r="Q248" s="28">
        <v>0</v>
      </c>
      <c r="R248" s="28">
        <v>0</v>
      </c>
      <c r="S248" s="28">
        <v>0</v>
      </c>
      <c r="T248" s="28">
        <v>0</v>
      </c>
      <c r="U248" s="28">
        <v>0</v>
      </c>
      <c r="V248" s="28">
        <v>0</v>
      </c>
      <c r="W248" s="16">
        <v>8</v>
      </c>
      <c r="X248" s="29">
        <v>0</v>
      </c>
      <c r="Y248" s="29">
        <v>0</v>
      </c>
      <c r="Z248" s="29">
        <v>0</v>
      </c>
      <c r="AA248" s="29">
        <v>0</v>
      </c>
      <c r="AB248" s="28">
        <v>0</v>
      </c>
      <c r="AC248" s="28">
        <v>0</v>
      </c>
      <c r="AD248" s="28">
        <v>0</v>
      </c>
      <c r="AE248" s="28">
        <v>0</v>
      </c>
      <c r="AF248" s="28">
        <v>0</v>
      </c>
      <c r="AG248" s="28">
        <v>0</v>
      </c>
      <c r="AH248" s="20">
        <v>9.7600000000000006E-2</v>
      </c>
      <c r="AI248" s="29">
        <v>0</v>
      </c>
      <c r="AJ248" s="29">
        <v>0</v>
      </c>
      <c r="AK248" s="29">
        <v>0</v>
      </c>
      <c r="AL248" s="29">
        <v>0</v>
      </c>
      <c r="AM248" s="22">
        <f t="shared" si="66"/>
        <v>84.853333333333325</v>
      </c>
      <c r="AN248">
        <f t="shared" si="67"/>
        <v>3690</v>
      </c>
      <c r="AO248" t="str">
        <f t="shared" si="68"/>
        <v>,漂亮的蘑菇,蓝水晶,坚硬的石头</v>
      </c>
      <c r="AP248" s="25" t="str">
        <f>IF(F248="c",getSring(AO248,4),VLOOKUP(K248&amp;F248,test4,2,FALSE))</f>
        <v>光之精华</v>
      </c>
      <c r="AQ248" s="25">
        <f t="shared" si="69"/>
        <v>30018</v>
      </c>
      <c r="AR248" s="25">
        <f t="shared" si="70"/>
        <v>141</v>
      </c>
      <c r="AS248" s="25" t="str">
        <f t="shared" si="78"/>
        <v>漂亮的蘑菇</v>
      </c>
      <c r="AT248" s="25">
        <f t="shared" si="71"/>
        <v>30020</v>
      </c>
      <c r="AU248" s="25">
        <f t="shared" si="72"/>
        <v>35</v>
      </c>
      <c r="AV248" s="25" t="str">
        <f t="shared" si="79"/>
        <v>蓝水晶</v>
      </c>
      <c r="AW248" s="25">
        <f t="shared" si="73"/>
        <v>30028</v>
      </c>
      <c r="AX248" s="25">
        <f t="shared" si="74"/>
        <v>35</v>
      </c>
      <c r="AY248" s="25" t="str">
        <f t="shared" si="80"/>
        <v>坚硬的石头</v>
      </c>
      <c r="AZ248" s="25">
        <f t="shared" si="75"/>
        <v>30032</v>
      </c>
      <c r="BA248" s="25">
        <f t="shared" si="81"/>
        <v>35</v>
      </c>
    </row>
    <row r="249" spans="1:53" ht="14.25" x14ac:dyDescent="0.2">
      <c r="A249">
        <f t="shared" si="76"/>
        <v>10247</v>
      </c>
      <c r="B249" s="16">
        <v>247</v>
      </c>
      <c r="C249" s="16"/>
      <c r="D249" s="16" t="s">
        <v>246</v>
      </c>
      <c r="E249" s="16">
        <f t="shared" si="63"/>
        <v>4</v>
      </c>
      <c r="F249" s="39" t="str">
        <f t="shared" si="82"/>
        <v>b</v>
      </c>
      <c r="G249" s="42">
        <f t="shared" si="77"/>
        <v>3</v>
      </c>
      <c r="H249" s="19" t="s">
        <v>26</v>
      </c>
      <c r="I249" s="3" t="s">
        <v>34</v>
      </c>
      <c r="J249" s="3" t="s">
        <v>995</v>
      </c>
      <c r="K249" s="3" t="str">
        <f t="shared" si="64"/>
        <v>光</v>
      </c>
      <c r="L249" s="3">
        <f t="shared" si="83"/>
        <v>8</v>
      </c>
      <c r="M249" s="3">
        <f t="shared" si="65"/>
        <v>6</v>
      </c>
      <c r="N249" s="16">
        <v>10</v>
      </c>
      <c r="O249" s="16">
        <v>7</v>
      </c>
      <c r="P249" s="16">
        <v>105</v>
      </c>
      <c r="Q249" s="28">
        <v>0</v>
      </c>
      <c r="R249" s="28">
        <v>0</v>
      </c>
      <c r="S249" s="28">
        <v>0</v>
      </c>
      <c r="T249" s="28">
        <v>0</v>
      </c>
      <c r="U249" s="28">
        <v>0</v>
      </c>
      <c r="V249" s="28">
        <v>0</v>
      </c>
      <c r="W249" s="16">
        <v>9</v>
      </c>
      <c r="X249" s="29">
        <v>0</v>
      </c>
      <c r="Y249" s="29">
        <v>0</v>
      </c>
      <c r="Z249" s="29">
        <v>0</v>
      </c>
      <c r="AA249" s="29">
        <v>0</v>
      </c>
      <c r="AB249" s="28">
        <v>0</v>
      </c>
      <c r="AC249" s="28">
        <v>0</v>
      </c>
      <c r="AD249" s="28">
        <v>0</v>
      </c>
      <c r="AE249" s="28">
        <v>0</v>
      </c>
      <c r="AF249" s="28">
        <v>0</v>
      </c>
      <c r="AG249" s="28">
        <v>0</v>
      </c>
      <c r="AH249" s="29">
        <v>0</v>
      </c>
      <c r="AI249" s="29">
        <v>0</v>
      </c>
      <c r="AJ249" s="29">
        <v>0</v>
      </c>
      <c r="AK249" s="20">
        <v>0.11413333333333334</v>
      </c>
      <c r="AL249" s="29">
        <v>0</v>
      </c>
      <c r="AM249" s="22">
        <f t="shared" si="66"/>
        <v>98.826666666666668</v>
      </c>
      <c r="AN249">
        <f t="shared" si="67"/>
        <v>4320</v>
      </c>
      <c r="AO249" t="str">
        <f t="shared" si="68"/>
        <v>,长獠牙,蓝水晶,美味的坚果</v>
      </c>
      <c r="AP249" s="25" t="str">
        <f>IF(F249="c",getSring(AO249,4),VLOOKUP(K249&amp;F249,test4,2,FALSE))</f>
        <v>光之精华</v>
      </c>
      <c r="AQ249" s="25">
        <f t="shared" si="69"/>
        <v>30018</v>
      </c>
      <c r="AR249" s="25">
        <f t="shared" si="70"/>
        <v>165</v>
      </c>
      <c r="AS249" s="25" t="str">
        <f t="shared" si="78"/>
        <v>长獠牙</v>
      </c>
      <c r="AT249" s="25">
        <f t="shared" si="71"/>
        <v>30036</v>
      </c>
      <c r="AU249" s="25">
        <f t="shared" si="72"/>
        <v>41</v>
      </c>
      <c r="AV249" s="25" t="str">
        <f t="shared" si="79"/>
        <v>蓝水晶</v>
      </c>
      <c r="AW249" s="25">
        <f t="shared" si="73"/>
        <v>30028</v>
      </c>
      <c r="AX249" s="25">
        <f t="shared" si="74"/>
        <v>41</v>
      </c>
      <c r="AY249" s="25" t="str">
        <f t="shared" si="80"/>
        <v>美味的坚果</v>
      </c>
      <c r="AZ249" s="25">
        <f t="shared" si="75"/>
        <v>30040</v>
      </c>
      <c r="BA249" s="25">
        <f t="shared" si="81"/>
        <v>41</v>
      </c>
    </row>
    <row r="250" spans="1:53" ht="14.25" x14ac:dyDescent="0.2">
      <c r="A250">
        <f t="shared" si="76"/>
        <v>10248</v>
      </c>
      <c r="B250" s="16">
        <v>248</v>
      </c>
      <c r="C250" s="16"/>
      <c r="D250" s="16" t="s">
        <v>500</v>
      </c>
      <c r="E250" s="16">
        <f t="shared" si="63"/>
        <v>4</v>
      </c>
      <c r="F250" s="39" t="str">
        <f t="shared" si="82"/>
        <v>b</v>
      </c>
      <c r="G250" s="42">
        <f t="shared" si="77"/>
        <v>3</v>
      </c>
      <c r="H250" s="19" t="s">
        <v>26</v>
      </c>
      <c r="I250" s="3" t="s">
        <v>34</v>
      </c>
      <c r="J250" s="3" t="s">
        <v>995</v>
      </c>
      <c r="K250" s="3" t="str">
        <f t="shared" si="64"/>
        <v>光</v>
      </c>
      <c r="L250" s="3">
        <f t="shared" si="83"/>
        <v>8</v>
      </c>
      <c r="M250" s="3">
        <f t="shared" si="65"/>
        <v>6</v>
      </c>
      <c r="N250" s="16">
        <v>10</v>
      </c>
      <c r="O250" s="16">
        <v>8</v>
      </c>
      <c r="P250" s="16">
        <v>120</v>
      </c>
      <c r="Q250" s="28">
        <v>0</v>
      </c>
      <c r="R250" s="28">
        <v>0</v>
      </c>
      <c r="S250" s="28">
        <v>0</v>
      </c>
      <c r="T250" s="28">
        <v>0</v>
      </c>
      <c r="U250" s="28">
        <v>0</v>
      </c>
      <c r="V250" s="16">
        <v>11</v>
      </c>
      <c r="W250" s="28">
        <v>0</v>
      </c>
      <c r="X250" s="29">
        <v>0</v>
      </c>
      <c r="Y250" s="29">
        <v>0</v>
      </c>
      <c r="Z250" s="29">
        <v>0</v>
      </c>
      <c r="AA250" s="29">
        <v>0</v>
      </c>
      <c r="AB250" s="28">
        <v>0</v>
      </c>
      <c r="AC250" s="28">
        <v>0</v>
      </c>
      <c r="AD250" s="28">
        <v>0</v>
      </c>
      <c r="AE250" s="28">
        <v>0</v>
      </c>
      <c r="AF250" s="28">
        <v>0</v>
      </c>
      <c r="AG250" s="28">
        <v>0</v>
      </c>
      <c r="AH250" s="29">
        <v>0</v>
      </c>
      <c r="AI250" s="20">
        <v>0.13013333333333332</v>
      </c>
      <c r="AJ250" s="29">
        <v>0</v>
      </c>
      <c r="AK250" s="29">
        <v>0</v>
      </c>
      <c r="AL250" s="29">
        <v>0</v>
      </c>
      <c r="AM250" s="22">
        <f t="shared" si="66"/>
        <v>113.35999999999999</v>
      </c>
      <c r="AN250">
        <f t="shared" si="67"/>
        <v>4950</v>
      </c>
      <c r="AO250" t="str">
        <f t="shared" si="68"/>
        <v>,坚硬的石头,美味的坚果,蓝水晶</v>
      </c>
      <c r="AP250" s="25" t="str">
        <f>IF(F250="c",getSring(AO250,4),VLOOKUP(K250&amp;F250,test4,2,FALSE))</f>
        <v>光之精华</v>
      </c>
      <c r="AQ250" s="25">
        <f t="shared" si="69"/>
        <v>30018</v>
      </c>
      <c r="AR250" s="25">
        <f t="shared" si="70"/>
        <v>189</v>
      </c>
      <c r="AS250" s="25" t="str">
        <f t="shared" si="78"/>
        <v>坚硬的石头</v>
      </c>
      <c r="AT250" s="25">
        <f t="shared" si="71"/>
        <v>30032</v>
      </c>
      <c r="AU250" s="25">
        <f t="shared" si="72"/>
        <v>47</v>
      </c>
      <c r="AV250" s="25" t="str">
        <f t="shared" si="79"/>
        <v>美味的坚果</v>
      </c>
      <c r="AW250" s="25">
        <f t="shared" si="73"/>
        <v>30040</v>
      </c>
      <c r="AX250" s="25">
        <f t="shared" si="74"/>
        <v>47</v>
      </c>
      <c r="AY250" s="25" t="str">
        <f t="shared" si="80"/>
        <v>蓝水晶</v>
      </c>
      <c r="AZ250" s="25">
        <f t="shared" si="75"/>
        <v>30028</v>
      </c>
      <c r="BA250" s="25">
        <f t="shared" si="81"/>
        <v>47</v>
      </c>
    </row>
    <row r="251" spans="1:53" ht="14.25" x14ac:dyDescent="0.2">
      <c r="A251">
        <f t="shared" si="76"/>
        <v>10249</v>
      </c>
      <c r="B251" s="16">
        <v>249</v>
      </c>
      <c r="C251" s="16"/>
      <c r="D251" s="16" t="s">
        <v>501</v>
      </c>
      <c r="E251" s="16">
        <f t="shared" si="63"/>
        <v>1</v>
      </c>
      <c r="F251" s="39" t="str">
        <f t="shared" si="82"/>
        <v>c</v>
      </c>
      <c r="G251" s="42">
        <f t="shared" si="77"/>
        <v>4</v>
      </c>
      <c r="H251" s="19" t="s">
        <v>26</v>
      </c>
      <c r="I251" s="3" t="s">
        <v>34</v>
      </c>
      <c r="J251" s="3" t="s">
        <v>995</v>
      </c>
      <c r="K251" s="3" t="str">
        <f t="shared" si="64"/>
        <v>--</v>
      </c>
      <c r="L251" s="3">
        <f t="shared" si="83"/>
        <v>8</v>
      </c>
      <c r="M251" s="3">
        <f t="shared" si="65"/>
        <v>6</v>
      </c>
      <c r="N251" s="16">
        <v>10</v>
      </c>
      <c r="O251" s="16">
        <v>1</v>
      </c>
      <c r="P251" s="16">
        <v>17</v>
      </c>
      <c r="Q251" s="28">
        <v>0</v>
      </c>
      <c r="R251" s="28">
        <v>0</v>
      </c>
      <c r="S251" s="28">
        <v>0</v>
      </c>
      <c r="T251" s="28">
        <v>0</v>
      </c>
      <c r="U251" s="28">
        <v>0</v>
      </c>
      <c r="V251" s="28">
        <v>0</v>
      </c>
      <c r="W251" s="28">
        <v>0</v>
      </c>
      <c r="X251" s="29">
        <v>0</v>
      </c>
      <c r="Y251" s="29">
        <v>0</v>
      </c>
      <c r="Z251" s="29">
        <v>0</v>
      </c>
      <c r="AA251" s="20">
        <v>0</v>
      </c>
      <c r="AB251" s="28">
        <v>0</v>
      </c>
      <c r="AC251" s="28">
        <v>0</v>
      </c>
      <c r="AD251" s="28">
        <v>0</v>
      </c>
      <c r="AE251" s="28">
        <v>0</v>
      </c>
      <c r="AF251" s="28">
        <v>0</v>
      </c>
      <c r="AG251" s="28">
        <v>0</v>
      </c>
      <c r="AH251" s="29">
        <v>0</v>
      </c>
      <c r="AI251" s="29">
        <v>0</v>
      </c>
      <c r="AJ251" s="29">
        <v>0</v>
      </c>
      <c r="AK251" s="29">
        <v>0</v>
      </c>
      <c r="AL251" s="29">
        <v>0</v>
      </c>
      <c r="AM251" s="22">
        <f t="shared" si="66"/>
        <v>11.333333333333334</v>
      </c>
      <c r="AN251">
        <f t="shared" si="67"/>
        <v>487</v>
      </c>
      <c r="AO251" t="str">
        <f t="shared" si="68"/>
        <v>,狗牙,石头,红水晶,稻草</v>
      </c>
      <c r="AP251" s="25" t="str">
        <f>IF(F251="c",getSring(AO251,4),VLOOKUP(K251&amp;F251,test4,2,FALSE))</f>
        <v>稻草</v>
      </c>
      <c r="AQ251" s="25">
        <f t="shared" si="69"/>
        <v>30023</v>
      </c>
      <c r="AR251" s="25">
        <f t="shared" si="70"/>
        <v>38</v>
      </c>
      <c r="AS251" s="25" t="str">
        <f t="shared" si="78"/>
        <v>狗牙</v>
      </c>
      <c r="AT251" s="25">
        <f t="shared" si="71"/>
        <v>30035</v>
      </c>
      <c r="AU251" s="25">
        <f t="shared" si="72"/>
        <v>9</v>
      </c>
      <c r="AV251" s="25" t="str">
        <f t="shared" si="79"/>
        <v>石头</v>
      </c>
      <c r="AW251" s="25">
        <f t="shared" si="73"/>
        <v>30031</v>
      </c>
      <c r="AX251" s="25">
        <f t="shared" si="74"/>
        <v>9</v>
      </c>
      <c r="AY251" s="25" t="str">
        <f t="shared" si="80"/>
        <v>红水晶</v>
      </c>
      <c r="AZ251" s="25">
        <f t="shared" si="75"/>
        <v>30027</v>
      </c>
      <c r="BA251" s="25">
        <f t="shared" si="81"/>
        <v>9</v>
      </c>
    </row>
    <row r="252" spans="1:53" ht="14.25" x14ac:dyDescent="0.2">
      <c r="A252">
        <f t="shared" si="76"/>
        <v>10250</v>
      </c>
      <c r="B252" s="16">
        <v>250</v>
      </c>
      <c r="C252" s="16"/>
      <c r="D252" s="16" t="s">
        <v>247</v>
      </c>
      <c r="E252" s="16">
        <f t="shared" si="63"/>
        <v>1</v>
      </c>
      <c r="F252" s="39" t="str">
        <f t="shared" si="82"/>
        <v>c</v>
      </c>
      <c r="G252" s="42">
        <f t="shared" si="77"/>
        <v>4</v>
      </c>
      <c r="H252" s="19" t="s">
        <v>26</v>
      </c>
      <c r="I252" s="3" t="s">
        <v>34</v>
      </c>
      <c r="J252" s="3" t="s">
        <v>995</v>
      </c>
      <c r="K252" s="3" t="str">
        <f t="shared" si="64"/>
        <v>--</v>
      </c>
      <c r="L252" s="3">
        <f t="shared" si="83"/>
        <v>8</v>
      </c>
      <c r="M252" s="3">
        <f t="shared" si="65"/>
        <v>6</v>
      </c>
      <c r="N252" s="16">
        <v>10</v>
      </c>
      <c r="O252" s="16">
        <v>2</v>
      </c>
      <c r="P252" s="16">
        <v>34</v>
      </c>
      <c r="Q252" s="28">
        <v>0</v>
      </c>
      <c r="R252" s="28">
        <v>0</v>
      </c>
      <c r="S252" s="28">
        <v>0</v>
      </c>
      <c r="T252" s="28">
        <v>0</v>
      </c>
      <c r="U252" s="28">
        <v>0</v>
      </c>
      <c r="V252" s="28">
        <v>0</v>
      </c>
      <c r="W252" s="28">
        <v>0</v>
      </c>
      <c r="X252" s="29">
        <v>0</v>
      </c>
      <c r="Y252" s="29">
        <v>0</v>
      </c>
      <c r="Z252" s="29">
        <v>0</v>
      </c>
      <c r="AA252" s="20">
        <v>0</v>
      </c>
      <c r="AB252" s="28">
        <v>0</v>
      </c>
      <c r="AC252" s="28">
        <v>0</v>
      </c>
      <c r="AD252" s="28">
        <v>0</v>
      </c>
      <c r="AE252" s="28">
        <v>0</v>
      </c>
      <c r="AF252" s="28">
        <v>0</v>
      </c>
      <c r="AG252" s="28">
        <v>0</v>
      </c>
      <c r="AH252" s="29">
        <v>0</v>
      </c>
      <c r="AI252" s="29">
        <v>0</v>
      </c>
      <c r="AJ252" s="29">
        <v>0</v>
      </c>
      <c r="AK252" s="29">
        <v>0</v>
      </c>
      <c r="AL252" s="29">
        <v>0</v>
      </c>
      <c r="AM252" s="22">
        <f t="shared" si="66"/>
        <v>22.666666666666668</v>
      </c>
      <c r="AN252">
        <f t="shared" si="67"/>
        <v>997</v>
      </c>
      <c r="AO252" t="str">
        <f t="shared" si="68"/>
        <v>,红水晶,狗牙,石头,蘑菇</v>
      </c>
      <c r="AP252" s="25" t="str">
        <f>IF(F252="c",getSring(AO252,4),VLOOKUP(K252&amp;F252,test4,2,FALSE))</f>
        <v>蘑菇</v>
      </c>
      <c r="AQ252" s="25">
        <f t="shared" si="69"/>
        <v>30019</v>
      </c>
      <c r="AR252" s="25">
        <f t="shared" si="70"/>
        <v>76</v>
      </c>
      <c r="AS252" s="25" t="str">
        <f t="shared" si="78"/>
        <v>红水晶</v>
      </c>
      <c r="AT252" s="25">
        <f t="shared" si="71"/>
        <v>30027</v>
      </c>
      <c r="AU252" s="25">
        <f t="shared" si="72"/>
        <v>19</v>
      </c>
      <c r="AV252" s="25" t="str">
        <f t="shared" si="79"/>
        <v>狗牙</v>
      </c>
      <c r="AW252" s="25">
        <f t="shared" si="73"/>
        <v>30035</v>
      </c>
      <c r="AX252" s="25">
        <f t="shared" si="74"/>
        <v>19</v>
      </c>
      <c r="AY252" s="25" t="str">
        <f t="shared" si="80"/>
        <v>石头</v>
      </c>
      <c r="AZ252" s="25">
        <f t="shared" si="75"/>
        <v>30031</v>
      </c>
      <c r="BA252" s="25">
        <f t="shared" si="81"/>
        <v>19</v>
      </c>
    </row>
    <row r="253" spans="1:53" ht="14.25" x14ac:dyDescent="0.2">
      <c r="A253">
        <f t="shared" si="76"/>
        <v>10251</v>
      </c>
      <c r="B253" s="16">
        <v>251</v>
      </c>
      <c r="C253" s="16"/>
      <c r="D253" s="16" t="s">
        <v>502</v>
      </c>
      <c r="E253" s="16">
        <f t="shared" si="63"/>
        <v>2</v>
      </c>
      <c r="F253" s="39" t="str">
        <f t="shared" si="82"/>
        <v>c</v>
      </c>
      <c r="G253" s="42">
        <f t="shared" si="77"/>
        <v>4</v>
      </c>
      <c r="H253" s="19" t="s">
        <v>26</v>
      </c>
      <c r="I253" s="3" t="s">
        <v>34</v>
      </c>
      <c r="J253" s="3" t="s">
        <v>995</v>
      </c>
      <c r="K253" s="3" t="str">
        <f t="shared" si="64"/>
        <v>--</v>
      </c>
      <c r="L253" s="3">
        <f t="shared" si="83"/>
        <v>8</v>
      </c>
      <c r="M253" s="3">
        <f t="shared" si="65"/>
        <v>6</v>
      </c>
      <c r="N253" s="16">
        <v>10</v>
      </c>
      <c r="O253" s="16">
        <v>3</v>
      </c>
      <c r="P253" s="16">
        <v>51</v>
      </c>
      <c r="Q253" s="28">
        <v>0</v>
      </c>
      <c r="R253" s="28">
        <v>0</v>
      </c>
      <c r="S253" s="28">
        <v>0</v>
      </c>
      <c r="T253" s="28">
        <v>0</v>
      </c>
      <c r="U253" s="28">
        <v>0</v>
      </c>
      <c r="V253" s="28">
        <v>0</v>
      </c>
      <c r="W253" s="28">
        <v>0</v>
      </c>
      <c r="X253" s="29">
        <v>0</v>
      </c>
      <c r="Y253" s="29">
        <v>0</v>
      </c>
      <c r="Z253" s="29">
        <v>0</v>
      </c>
      <c r="AA253" s="20">
        <v>0</v>
      </c>
      <c r="AB253" s="28">
        <v>0</v>
      </c>
      <c r="AC253" s="28">
        <v>0</v>
      </c>
      <c r="AD253" s="28">
        <v>0</v>
      </c>
      <c r="AE253" s="28">
        <v>0</v>
      </c>
      <c r="AF253" s="28">
        <v>0</v>
      </c>
      <c r="AG253" s="28">
        <v>0</v>
      </c>
      <c r="AH253" s="29">
        <v>0</v>
      </c>
      <c r="AI253" s="29">
        <v>0</v>
      </c>
      <c r="AJ253" s="29">
        <v>0</v>
      </c>
      <c r="AK253" s="29">
        <v>0</v>
      </c>
      <c r="AL253" s="29">
        <v>0</v>
      </c>
      <c r="AM253" s="22">
        <f t="shared" si="66"/>
        <v>34</v>
      </c>
      <c r="AN253">
        <f t="shared" si="67"/>
        <v>1477</v>
      </c>
      <c r="AO253" t="str">
        <f t="shared" si="68"/>
        <v>,红水晶,蘑菇,狗牙,稻草</v>
      </c>
      <c r="AP253" s="25" t="str">
        <f>IF(F253="c",getSring(AO253,4),VLOOKUP(K253&amp;F253,test4,2,FALSE))</f>
        <v>稻草</v>
      </c>
      <c r="AQ253" s="25">
        <f t="shared" si="69"/>
        <v>30023</v>
      </c>
      <c r="AR253" s="25">
        <f t="shared" si="70"/>
        <v>113</v>
      </c>
      <c r="AS253" s="25" t="str">
        <f t="shared" si="78"/>
        <v>红水晶</v>
      </c>
      <c r="AT253" s="25">
        <f t="shared" si="71"/>
        <v>30027</v>
      </c>
      <c r="AU253" s="25">
        <f t="shared" si="72"/>
        <v>28</v>
      </c>
      <c r="AV253" s="25" t="str">
        <f t="shared" si="79"/>
        <v>蘑菇</v>
      </c>
      <c r="AW253" s="25">
        <f t="shared" si="73"/>
        <v>30019</v>
      </c>
      <c r="AX253" s="25">
        <f t="shared" si="74"/>
        <v>28</v>
      </c>
      <c r="AY253" s="25" t="str">
        <f t="shared" si="80"/>
        <v>狗牙</v>
      </c>
      <c r="AZ253" s="25">
        <f t="shared" si="75"/>
        <v>30035</v>
      </c>
      <c r="BA253" s="25">
        <f t="shared" si="81"/>
        <v>28</v>
      </c>
    </row>
    <row r="254" spans="1:53" ht="14.25" x14ac:dyDescent="0.2">
      <c r="A254">
        <f t="shared" si="76"/>
        <v>10252</v>
      </c>
      <c r="B254" s="16">
        <v>252</v>
      </c>
      <c r="C254" s="16"/>
      <c r="D254" s="16" t="s">
        <v>502</v>
      </c>
      <c r="E254" s="16">
        <f t="shared" si="63"/>
        <v>2</v>
      </c>
      <c r="F254" s="39" t="str">
        <f t="shared" si="82"/>
        <v>c</v>
      </c>
      <c r="G254" s="42">
        <f t="shared" si="77"/>
        <v>4</v>
      </c>
      <c r="H254" s="19" t="s">
        <v>26</v>
      </c>
      <c r="I254" s="3" t="s">
        <v>34</v>
      </c>
      <c r="J254" s="3" t="s">
        <v>995</v>
      </c>
      <c r="K254" s="3" t="str">
        <f t="shared" si="64"/>
        <v>--</v>
      </c>
      <c r="L254" s="3">
        <f t="shared" si="83"/>
        <v>8</v>
      </c>
      <c r="M254" s="3">
        <f t="shared" si="65"/>
        <v>6</v>
      </c>
      <c r="N254" s="16">
        <v>10</v>
      </c>
      <c r="O254" s="16">
        <v>4</v>
      </c>
      <c r="P254" s="16">
        <v>68</v>
      </c>
      <c r="Q254" s="28">
        <v>0</v>
      </c>
      <c r="R254" s="28">
        <v>0</v>
      </c>
      <c r="S254" s="28">
        <v>0</v>
      </c>
      <c r="T254" s="28">
        <v>0</v>
      </c>
      <c r="U254" s="28">
        <v>0</v>
      </c>
      <c r="V254" s="28">
        <v>0</v>
      </c>
      <c r="W254" s="28">
        <v>0</v>
      </c>
      <c r="X254" s="29">
        <v>0</v>
      </c>
      <c r="Y254" s="29">
        <v>0</v>
      </c>
      <c r="Z254" s="29">
        <v>0</v>
      </c>
      <c r="AA254" s="20">
        <v>0</v>
      </c>
      <c r="AB254" s="28">
        <v>0</v>
      </c>
      <c r="AC254" s="28">
        <v>0</v>
      </c>
      <c r="AD254" s="28">
        <v>0</v>
      </c>
      <c r="AE254" s="28">
        <v>0</v>
      </c>
      <c r="AF254" s="28">
        <v>0</v>
      </c>
      <c r="AG254" s="28">
        <v>0</v>
      </c>
      <c r="AH254" s="29">
        <v>0</v>
      </c>
      <c r="AI254" s="29">
        <v>0</v>
      </c>
      <c r="AJ254" s="29">
        <v>0</v>
      </c>
      <c r="AK254" s="29">
        <v>0</v>
      </c>
      <c r="AL254" s="29">
        <v>0</v>
      </c>
      <c r="AM254" s="22">
        <f t="shared" si="66"/>
        <v>45.333333333333336</v>
      </c>
      <c r="AN254">
        <f t="shared" si="67"/>
        <v>1987</v>
      </c>
      <c r="AO254" t="str">
        <f t="shared" si="68"/>
        <v>,石头,多汁的坚果,红水晶,狗牙</v>
      </c>
      <c r="AP254" s="25" t="str">
        <f>IF(F254="c",getSring(AO254,4),VLOOKUP(K254&amp;F254,test4,2,FALSE))</f>
        <v>狗牙</v>
      </c>
      <c r="AQ254" s="25">
        <f t="shared" si="69"/>
        <v>30035</v>
      </c>
      <c r="AR254" s="25">
        <f t="shared" si="70"/>
        <v>151</v>
      </c>
      <c r="AS254" s="25" t="str">
        <f t="shared" si="78"/>
        <v>石头</v>
      </c>
      <c r="AT254" s="25">
        <f t="shared" si="71"/>
        <v>30031</v>
      </c>
      <c r="AU254" s="25">
        <f t="shared" si="72"/>
        <v>38</v>
      </c>
      <c r="AV254" s="25" t="str">
        <f t="shared" si="79"/>
        <v>多汁的坚果</v>
      </c>
      <c r="AW254" s="25">
        <f t="shared" si="73"/>
        <v>30039</v>
      </c>
      <c r="AX254" s="25">
        <f t="shared" si="74"/>
        <v>38</v>
      </c>
      <c r="AY254" s="25" t="str">
        <f t="shared" si="80"/>
        <v>红水晶</v>
      </c>
      <c r="AZ254" s="25">
        <f t="shared" si="75"/>
        <v>30027</v>
      </c>
      <c r="BA254" s="25">
        <f t="shared" si="81"/>
        <v>38</v>
      </c>
    </row>
    <row r="255" spans="1:53" ht="14.25" x14ac:dyDescent="0.2">
      <c r="A255">
        <f t="shared" si="76"/>
        <v>10253</v>
      </c>
      <c r="B255" s="16">
        <v>253</v>
      </c>
      <c r="C255" s="16"/>
      <c r="D255" s="16" t="s">
        <v>503</v>
      </c>
      <c r="E255" s="16">
        <f t="shared" si="63"/>
        <v>3</v>
      </c>
      <c r="F255" s="39" t="str">
        <f t="shared" si="82"/>
        <v>c</v>
      </c>
      <c r="G255" s="42">
        <f t="shared" si="77"/>
        <v>4</v>
      </c>
      <c r="H255" s="19" t="s">
        <v>26</v>
      </c>
      <c r="I255" s="3" t="s">
        <v>34</v>
      </c>
      <c r="J255" s="3" t="s">
        <v>995</v>
      </c>
      <c r="K255" s="3" t="str">
        <f t="shared" si="64"/>
        <v>--</v>
      </c>
      <c r="L255" s="3">
        <f t="shared" si="83"/>
        <v>8</v>
      </c>
      <c r="M255" s="3">
        <f t="shared" si="65"/>
        <v>6</v>
      </c>
      <c r="N255" s="16">
        <v>10</v>
      </c>
      <c r="O255" s="16">
        <v>5</v>
      </c>
      <c r="P255" s="16">
        <v>86</v>
      </c>
      <c r="Q255" s="28">
        <v>0</v>
      </c>
      <c r="R255" s="28">
        <v>0</v>
      </c>
      <c r="S255" s="28">
        <v>0</v>
      </c>
      <c r="T255" s="28">
        <v>0</v>
      </c>
      <c r="U255" s="28">
        <v>0</v>
      </c>
      <c r="V255" s="28">
        <v>0</v>
      </c>
      <c r="W255" s="28">
        <v>0</v>
      </c>
      <c r="X255" s="29">
        <v>0</v>
      </c>
      <c r="Y255" s="29">
        <v>0</v>
      </c>
      <c r="Z255" s="29">
        <v>0</v>
      </c>
      <c r="AA255" s="29">
        <v>0</v>
      </c>
      <c r="AB255" s="28">
        <v>0</v>
      </c>
      <c r="AC255" s="28">
        <v>0</v>
      </c>
      <c r="AD255" s="28">
        <v>0</v>
      </c>
      <c r="AE255" s="28">
        <v>0</v>
      </c>
      <c r="AF255" s="28">
        <v>0</v>
      </c>
      <c r="AG255" s="28">
        <v>0</v>
      </c>
      <c r="AH255" s="29">
        <v>0</v>
      </c>
      <c r="AI255" s="29">
        <v>0</v>
      </c>
      <c r="AJ255" s="20">
        <v>0</v>
      </c>
      <c r="AK255" s="29">
        <v>0</v>
      </c>
      <c r="AL255" s="29">
        <v>0</v>
      </c>
      <c r="AM255" s="22">
        <f t="shared" si="66"/>
        <v>57.333333333333336</v>
      </c>
      <c r="AN255">
        <f t="shared" si="67"/>
        <v>2512</v>
      </c>
      <c r="AO255" t="str">
        <f t="shared" si="68"/>
        <v>,多汁的坚果,石头,狗牙,稻草</v>
      </c>
      <c r="AP255" s="25" t="str">
        <f>IF(F255="c",getSring(AO255,4),VLOOKUP(K255&amp;F255,test4,2,FALSE))</f>
        <v>稻草</v>
      </c>
      <c r="AQ255" s="25">
        <f t="shared" si="69"/>
        <v>30023</v>
      </c>
      <c r="AR255" s="25">
        <f t="shared" si="70"/>
        <v>191</v>
      </c>
      <c r="AS255" s="25" t="str">
        <f t="shared" si="78"/>
        <v>多汁的坚果</v>
      </c>
      <c r="AT255" s="25">
        <f t="shared" si="71"/>
        <v>30039</v>
      </c>
      <c r="AU255" s="25">
        <f t="shared" si="72"/>
        <v>48</v>
      </c>
      <c r="AV255" s="25" t="str">
        <f t="shared" si="79"/>
        <v>石头</v>
      </c>
      <c r="AW255" s="25">
        <f t="shared" si="73"/>
        <v>30031</v>
      </c>
      <c r="AX255" s="25">
        <f t="shared" si="74"/>
        <v>48</v>
      </c>
      <c r="AY255" s="25" t="str">
        <f t="shared" si="80"/>
        <v>狗牙</v>
      </c>
      <c r="AZ255" s="25">
        <f t="shared" si="75"/>
        <v>30035</v>
      </c>
      <c r="BA255" s="25">
        <f t="shared" si="81"/>
        <v>48</v>
      </c>
    </row>
    <row r="256" spans="1:53" ht="14.25" x14ac:dyDescent="0.2">
      <c r="A256">
        <f t="shared" si="76"/>
        <v>10254</v>
      </c>
      <c r="B256" s="16">
        <v>254</v>
      </c>
      <c r="C256" s="16"/>
      <c r="D256" s="16" t="s">
        <v>502</v>
      </c>
      <c r="E256" s="16">
        <f t="shared" si="63"/>
        <v>3</v>
      </c>
      <c r="F256" s="39" t="str">
        <f t="shared" si="82"/>
        <v>c</v>
      </c>
      <c r="G256" s="42">
        <f t="shared" si="77"/>
        <v>4</v>
      </c>
      <c r="H256" s="19" t="s">
        <v>26</v>
      </c>
      <c r="I256" s="3" t="s">
        <v>34</v>
      </c>
      <c r="J256" s="3" t="s">
        <v>995</v>
      </c>
      <c r="K256" s="3" t="str">
        <f t="shared" si="64"/>
        <v>--</v>
      </c>
      <c r="L256" s="3">
        <f t="shared" si="83"/>
        <v>8</v>
      </c>
      <c r="M256" s="3">
        <f t="shared" si="65"/>
        <v>6</v>
      </c>
      <c r="N256" s="16">
        <v>10</v>
      </c>
      <c r="O256" s="16">
        <v>6</v>
      </c>
      <c r="P256" s="16">
        <v>103</v>
      </c>
      <c r="Q256" s="28">
        <v>0</v>
      </c>
      <c r="R256" s="28">
        <v>0</v>
      </c>
      <c r="S256" s="28">
        <v>0</v>
      </c>
      <c r="T256" s="28">
        <v>0</v>
      </c>
      <c r="U256" s="28">
        <v>0</v>
      </c>
      <c r="V256" s="28">
        <v>0</v>
      </c>
      <c r="W256" s="28">
        <v>0</v>
      </c>
      <c r="X256" s="29">
        <v>0</v>
      </c>
      <c r="Y256" s="29">
        <v>0</v>
      </c>
      <c r="Z256" s="29">
        <v>0</v>
      </c>
      <c r="AA256" s="29">
        <v>0</v>
      </c>
      <c r="AB256" s="28">
        <v>0</v>
      </c>
      <c r="AC256" s="28">
        <v>0</v>
      </c>
      <c r="AD256" s="28">
        <v>0</v>
      </c>
      <c r="AE256" s="28">
        <v>0</v>
      </c>
      <c r="AF256" s="28">
        <v>0</v>
      </c>
      <c r="AG256" s="28">
        <v>0</v>
      </c>
      <c r="AH256" s="29">
        <v>0</v>
      </c>
      <c r="AI256" s="29">
        <v>0</v>
      </c>
      <c r="AJ256" s="20">
        <v>0</v>
      </c>
      <c r="AK256" s="29">
        <v>0</v>
      </c>
      <c r="AL256" s="29">
        <v>0</v>
      </c>
      <c r="AM256" s="22">
        <f t="shared" si="66"/>
        <v>68.666666666666671</v>
      </c>
      <c r="AN256">
        <f t="shared" si="67"/>
        <v>3000</v>
      </c>
      <c r="AO256" t="str">
        <f t="shared" si="68"/>
        <v>,稻草,红水晶,多汁的坚果,石头</v>
      </c>
      <c r="AP256" s="25" t="str">
        <f>IF(F256="c",getSring(AO256,4),VLOOKUP(K256&amp;F256,test4,2,FALSE))</f>
        <v>石头</v>
      </c>
      <c r="AQ256" s="25">
        <f t="shared" si="69"/>
        <v>30031</v>
      </c>
      <c r="AR256" s="25">
        <f t="shared" si="70"/>
        <v>229</v>
      </c>
      <c r="AS256" s="25" t="str">
        <f t="shared" si="78"/>
        <v>稻草</v>
      </c>
      <c r="AT256" s="25">
        <f t="shared" si="71"/>
        <v>30023</v>
      </c>
      <c r="AU256" s="25">
        <f t="shared" si="72"/>
        <v>57</v>
      </c>
      <c r="AV256" s="25" t="str">
        <f t="shared" si="79"/>
        <v>红水晶</v>
      </c>
      <c r="AW256" s="25">
        <f t="shared" si="73"/>
        <v>30027</v>
      </c>
      <c r="AX256" s="25">
        <f t="shared" si="74"/>
        <v>57</v>
      </c>
      <c r="AY256" s="25" t="str">
        <f t="shared" si="80"/>
        <v>多汁的坚果</v>
      </c>
      <c r="AZ256" s="25">
        <f t="shared" si="75"/>
        <v>30039</v>
      </c>
      <c r="BA256" s="25">
        <f t="shared" si="81"/>
        <v>57</v>
      </c>
    </row>
    <row r="257" spans="1:53" ht="14.25" x14ac:dyDescent="0.2">
      <c r="A257">
        <f t="shared" si="76"/>
        <v>10255</v>
      </c>
      <c r="B257" s="16">
        <v>255</v>
      </c>
      <c r="C257" s="16"/>
      <c r="D257" s="16" t="s">
        <v>504</v>
      </c>
      <c r="E257" s="16">
        <f t="shared" si="63"/>
        <v>4</v>
      </c>
      <c r="F257" s="39" t="str">
        <f t="shared" si="82"/>
        <v>c</v>
      </c>
      <c r="G257" s="42">
        <f t="shared" si="77"/>
        <v>4</v>
      </c>
      <c r="H257" s="19" t="s">
        <v>26</v>
      </c>
      <c r="I257" s="3" t="s">
        <v>34</v>
      </c>
      <c r="J257" s="3" t="s">
        <v>995</v>
      </c>
      <c r="K257" s="3" t="str">
        <f t="shared" si="64"/>
        <v>--</v>
      </c>
      <c r="L257" s="3">
        <f t="shared" si="83"/>
        <v>8</v>
      </c>
      <c r="M257" s="3">
        <f t="shared" si="65"/>
        <v>6</v>
      </c>
      <c r="N257" s="16">
        <v>10</v>
      </c>
      <c r="O257" s="16">
        <v>7</v>
      </c>
      <c r="P257" s="16">
        <v>120</v>
      </c>
      <c r="Q257" s="28">
        <v>0</v>
      </c>
      <c r="R257" s="28">
        <v>0</v>
      </c>
      <c r="S257" s="28">
        <v>0</v>
      </c>
      <c r="T257" s="28">
        <v>0</v>
      </c>
      <c r="U257" s="28">
        <v>0</v>
      </c>
      <c r="V257" s="28">
        <v>0</v>
      </c>
      <c r="W257" s="28">
        <v>0</v>
      </c>
      <c r="X257" s="29">
        <v>0</v>
      </c>
      <c r="Y257" s="29">
        <v>0</v>
      </c>
      <c r="Z257" s="29">
        <v>0</v>
      </c>
      <c r="AA257" s="20">
        <v>0</v>
      </c>
      <c r="AB257" s="28">
        <v>0</v>
      </c>
      <c r="AC257" s="28">
        <v>0</v>
      </c>
      <c r="AD257" s="28">
        <v>0</v>
      </c>
      <c r="AE257" s="28">
        <v>0</v>
      </c>
      <c r="AF257" s="28">
        <v>0</v>
      </c>
      <c r="AG257" s="28">
        <v>0</v>
      </c>
      <c r="AH257" s="29">
        <v>0</v>
      </c>
      <c r="AI257" s="29">
        <v>0</v>
      </c>
      <c r="AJ257" s="29">
        <v>0</v>
      </c>
      <c r="AK257" s="29">
        <v>0</v>
      </c>
      <c r="AL257" s="29">
        <v>0</v>
      </c>
      <c r="AM257" s="22">
        <f t="shared" si="66"/>
        <v>80</v>
      </c>
      <c r="AN257">
        <f t="shared" si="67"/>
        <v>3510</v>
      </c>
      <c r="AO257" t="str">
        <f t="shared" si="68"/>
        <v>,红水晶,石头,稻草,狗牙</v>
      </c>
      <c r="AP257" s="25" t="str">
        <f>IF(F257="c",getSring(AO257,4),VLOOKUP(K257&amp;F257,test4,2,FALSE))</f>
        <v>狗牙</v>
      </c>
      <c r="AQ257" s="25">
        <f t="shared" si="69"/>
        <v>30035</v>
      </c>
      <c r="AR257" s="25">
        <f t="shared" si="70"/>
        <v>267</v>
      </c>
      <c r="AS257" s="25" t="str">
        <f t="shared" si="78"/>
        <v>红水晶</v>
      </c>
      <c r="AT257" s="25">
        <f t="shared" si="71"/>
        <v>30027</v>
      </c>
      <c r="AU257" s="25">
        <f t="shared" si="72"/>
        <v>67</v>
      </c>
      <c r="AV257" s="25" t="str">
        <f t="shared" si="79"/>
        <v>石头</v>
      </c>
      <c r="AW257" s="25">
        <f t="shared" si="73"/>
        <v>30031</v>
      </c>
      <c r="AX257" s="25">
        <f t="shared" si="74"/>
        <v>67</v>
      </c>
      <c r="AY257" s="25" t="str">
        <f t="shared" si="80"/>
        <v>稻草</v>
      </c>
      <c r="AZ257" s="25">
        <f t="shared" si="75"/>
        <v>30023</v>
      </c>
      <c r="BA257" s="25">
        <f t="shared" si="81"/>
        <v>67</v>
      </c>
    </row>
    <row r="258" spans="1:53" ht="14.25" x14ac:dyDescent="0.2">
      <c r="A258">
        <f t="shared" si="76"/>
        <v>10256</v>
      </c>
      <c r="B258" s="16">
        <v>256</v>
      </c>
      <c r="C258" s="16"/>
      <c r="D258" s="16" t="s">
        <v>505</v>
      </c>
      <c r="E258" s="16">
        <f t="shared" si="63"/>
        <v>4</v>
      </c>
      <c r="F258" s="39" t="str">
        <f t="shared" si="82"/>
        <v>c</v>
      </c>
      <c r="G258" s="42">
        <f t="shared" si="77"/>
        <v>4</v>
      </c>
      <c r="H258" s="19" t="s">
        <v>26</v>
      </c>
      <c r="I258" s="3" t="s">
        <v>34</v>
      </c>
      <c r="J258" s="3" t="s">
        <v>995</v>
      </c>
      <c r="K258" s="3" t="str">
        <f t="shared" si="64"/>
        <v>--</v>
      </c>
      <c r="L258" s="3">
        <f t="shared" si="83"/>
        <v>8</v>
      </c>
      <c r="M258" s="3">
        <f t="shared" si="65"/>
        <v>6</v>
      </c>
      <c r="N258" s="16">
        <v>10</v>
      </c>
      <c r="O258" s="16">
        <v>8</v>
      </c>
      <c r="P258" s="16">
        <v>137</v>
      </c>
      <c r="Q258" s="28">
        <v>0</v>
      </c>
      <c r="R258" s="28">
        <v>0</v>
      </c>
      <c r="S258" s="28">
        <v>0</v>
      </c>
      <c r="T258" s="28">
        <v>0</v>
      </c>
      <c r="U258" s="28">
        <v>0</v>
      </c>
      <c r="V258" s="28">
        <v>0</v>
      </c>
      <c r="W258" s="28">
        <v>0</v>
      </c>
      <c r="X258" s="29">
        <v>0</v>
      </c>
      <c r="Y258" s="29">
        <v>0</v>
      </c>
      <c r="Z258" s="29">
        <v>0</v>
      </c>
      <c r="AA258" s="20">
        <v>0</v>
      </c>
      <c r="AB258" s="28">
        <v>0</v>
      </c>
      <c r="AC258" s="28">
        <v>0</v>
      </c>
      <c r="AD258" s="28">
        <v>0</v>
      </c>
      <c r="AE258" s="28">
        <v>0</v>
      </c>
      <c r="AF258" s="28">
        <v>0</v>
      </c>
      <c r="AG258" s="28">
        <v>0</v>
      </c>
      <c r="AH258" s="29">
        <v>0</v>
      </c>
      <c r="AI258" s="29">
        <v>0</v>
      </c>
      <c r="AJ258" s="29">
        <v>0</v>
      </c>
      <c r="AK258" s="29">
        <v>0</v>
      </c>
      <c r="AL258" s="29">
        <v>0</v>
      </c>
      <c r="AM258" s="22">
        <f t="shared" si="66"/>
        <v>91.333333333333329</v>
      </c>
      <c r="AN258">
        <f t="shared" si="67"/>
        <v>3990</v>
      </c>
      <c r="AO258" t="str">
        <f t="shared" si="68"/>
        <v>,狗牙,稻草,红水晶,蘑菇</v>
      </c>
      <c r="AP258" s="25" t="str">
        <f>IF(F258="c",getSring(AO258,4),VLOOKUP(K258&amp;F258,test4,2,FALSE))</f>
        <v>蘑菇</v>
      </c>
      <c r="AQ258" s="25">
        <f t="shared" si="69"/>
        <v>30019</v>
      </c>
      <c r="AR258" s="25">
        <f t="shared" si="70"/>
        <v>304</v>
      </c>
      <c r="AS258" s="25" t="str">
        <f t="shared" si="78"/>
        <v>狗牙</v>
      </c>
      <c r="AT258" s="25">
        <f t="shared" si="71"/>
        <v>30035</v>
      </c>
      <c r="AU258" s="25">
        <f t="shared" si="72"/>
        <v>76</v>
      </c>
      <c r="AV258" s="25" t="str">
        <f t="shared" si="79"/>
        <v>稻草</v>
      </c>
      <c r="AW258" s="25">
        <f t="shared" si="73"/>
        <v>30023</v>
      </c>
      <c r="AX258" s="25">
        <f t="shared" si="74"/>
        <v>76</v>
      </c>
      <c r="AY258" s="25" t="str">
        <f t="shared" si="80"/>
        <v>红水晶</v>
      </c>
      <c r="AZ258" s="25">
        <f t="shared" si="75"/>
        <v>30027</v>
      </c>
      <c r="BA258" s="25">
        <f t="shared" si="81"/>
        <v>76</v>
      </c>
    </row>
    <row r="259" spans="1:53" ht="14.25" x14ac:dyDescent="0.2">
      <c r="A259">
        <f t="shared" si="76"/>
        <v>10257</v>
      </c>
      <c r="B259" s="16">
        <v>257</v>
      </c>
      <c r="C259" s="16"/>
      <c r="D259" s="16" t="s">
        <v>506</v>
      </c>
      <c r="E259" s="16">
        <f t="shared" ref="E259:E322" si="84">VLOOKUP(J259&amp;O259,test8,4,FALSE)</f>
        <v>1</v>
      </c>
      <c r="F259" s="39" t="str">
        <f t="shared" si="82"/>
        <v>s</v>
      </c>
      <c r="G259" s="42">
        <f t="shared" si="77"/>
        <v>3</v>
      </c>
      <c r="H259" s="19" t="s">
        <v>26</v>
      </c>
      <c r="I259" s="3" t="s">
        <v>35</v>
      </c>
      <c r="J259" s="3" t="s">
        <v>995</v>
      </c>
      <c r="K259" s="3" t="str">
        <f t="shared" ref="K259:K322" si="85">IF(F259="c","--",VLOOKUP(I259,professionNatrue,2,FALSE))</f>
        <v>火</v>
      </c>
      <c r="L259" s="3">
        <f t="shared" si="83"/>
        <v>9</v>
      </c>
      <c r="M259" s="3">
        <f t="shared" ref="M259:M322" si="86">VLOOKUP(I259,professionNatureNum,3,FALSE)</f>
        <v>4</v>
      </c>
      <c r="N259" s="16">
        <v>6</v>
      </c>
      <c r="O259" s="16">
        <v>1</v>
      </c>
      <c r="P259" s="16">
        <v>16</v>
      </c>
      <c r="Q259" s="28">
        <v>0</v>
      </c>
      <c r="R259" s="28">
        <v>0</v>
      </c>
      <c r="S259" s="28">
        <v>0</v>
      </c>
      <c r="T259" s="28">
        <v>0</v>
      </c>
      <c r="U259" s="28">
        <v>0</v>
      </c>
      <c r="V259" s="16">
        <v>3</v>
      </c>
      <c r="W259" s="16">
        <v>4</v>
      </c>
      <c r="X259" s="29">
        <v>0</v>
      </c>
      <c r="Y259" s="20">
        <v>7.4999999999999997E-3</v>
      </c>
      <c r="Z259" s="29">
        <v>0</v>
      </c>
      <c r="AA259" s="29">
        <v>0</v>
      </c>
      <c r="AB259" s="28">
        <v>0</v>
      </c>
      <c r="AC259" s="28">
        <v>0</v>
      </c>
      <c r="AD259" s="28">
        <v>0</v>
      </c>
      <c r="AE259" s="28">
        <v>0</v>
      </c>
      <c r="AF259" s="28">
        <v>0</v>
      </c>
      <c r="AG259" s="28">
        <v>0</v>
      </c>
      <c r="AH259" s="29">
        <v>0</v>
      </c>
      <c r="AI259" s="29">
        <v>0</v>
      </c>
      <c r="AJ259" s="29">
        <v>0</v>
      </c>
      <c r="AK259" s="29">
        <v>0</v>
      </c>
      <c r="AL259" s="29">
        <v>0</v>
      </c>
      <c r="AM259" s="22">
        <f t="shared" ref="AM259:AM322" si="87">(SUM(P259:W259)/1.5+(1-50/(50+SUM(AB259:AG259)/6))*O259*10*VLOOKUP(I259,test2,2,FALSE)+(AL259+AK259+AJ259+AI259+AH259+AA259+Z259+Y259+X259)*200)</f>
        <v>16.833333333333336</v>
      </c>
      <c r="AN259">
        <f t="shared" ref="AN259:AN322" si="88">INT((VLOOKUP(AP259,sell,6,FALSE)*AR259+VLOOKUP(AS259,sell,6,FALSE)*AU259+VLOOKUP(AV259,sell,6,FALSE)*AX259+VLOOKUP(AY259,sell,6,FALSE)*BA259)/2)</f>
        <v>840</v>
      </c>
      <c r="AO259" t="str">
        <f t="shared" ref="AO259:AO322" si="89">getMarking(VLOOKUP(F259,simple1,2,FALSE),G259)</f>
        <v>,剧毒牙,斑斓的稻草,夏娃的坚果</v>
      </c>
      <c r="AP259" s="25" t="str">
        <f>IF(F259="c",getSring(AO259,4),VLOOKUP(K259&amp;F259,test4,2,FALSE))</f>
        <v>顶级火之精华</v>
      </c>
      <c r="AQ259" s="25">
        <f t="shared" ref="AQ259:AQ322" si="90">VLOOKUP(AP259,test9,2,FALSE)+30000</f>
        <v>30010</v>
      </c>
      <c r="AR259" s="25">
        <f t="shared" ref="AR259:AR322" si="91">ROUND(AM259/VLOOKUP(AP259,test7,5,FALSE),0)</f>
        <v>2</v>
      </c>
      <c r="AS259" s="25" t="str">
        <f t="shared" si="78"/>
        <v>剧毒牙</v>
      </c>
      <c r="AT259" s="25">
        <f t="shared" ref="AT259:AT322" si="92">VLOOKUP(AS259,test9,2,FALSE)+30000</f>
        <v>30038</v>
      </c>
      <c r="AU259" s="25">
        <f t="shared" ref="AU259:AU322" si="93">ROUND(AM259/VLOOKUP(AS259,test7,5,FALSE)/4,0)</f>
        <v>2</v>
      </c>
      <c r="AV259" s="25" t="str">
        <f t="shared" si="79"/>
        <v>斑斓的稻草</v>
      </c>
      <c r="AW259" s="25">
        <f t="shared" ref="AW259:AW322" si="94">VLOOKUP(AV259,test9,2,FALSE)+30000</f>
        <v>30026</v>
      </c>
      <c r="AX259" s="25">
        <f t="shared" ref="AX259:AX322" si="95">ROUND(AM259/4/VLOOKUP(AV259,test7,5,FALSE),0)</f>
        <v>2</v>
      </c>
      <c r="AY259" s="25" t="str">
        <f t="shared" si="80"/>
        <v>夏娃的坚果</v>
      </c>
      <c r="AZ259" s="25">
        <f t="shared" ref="AZ259:AZ322" si="96">VLOOKUP(AY259,test9,2,FALSE)+30000</f>
        <v>30042</v>
      </c>
      <c r="BA259" s="25">
        <f t="shared" si="81"/>
        <v>2</v>
      </c>
    </row>
    <row r="260" spans="1:53" ht="14.25" x14ac:dyDescent="0.2">
      <c r="A260">
        <f t="shared" ref="A260:A323" si="97">B260+10000</f>
        <v>10258</v>
      </c>
      <c r="B260" s="16">
        <v>258</v>
      </c>
      <c r="C260" s="16"/>
      <c r="D260" s="16" t="s">
        <v>507</v>
      </c>
      <c r="E260" s="16">
        <f t="shared" si="84"/>
        <v>1</v>
      </c>
      <c r="F260" s="39" t="str">
        <f t="shared" si="82"/>
        <v>s</v>
      </c>
      <c r="G260" s="42">
        <f t="shared" ref="G260:G323" si="98">IF(F260="c",4,3)</f>
        <v>3</v>
      </c>
      <c r="H260" s="19" t="s">
        <v>26</v>
      </c>
      <c r="I260" s="3" t="s">
        <v>35</v>
      </c>
      <c r="J260" s="3" t="s">
        <v>995</v>
      </c>
      <c r="K260" s="3" t="str">
        <f t="shared" si="85"/>
        <v>火</v>
      </c>
      <c r="L260" s="3">
        <f t="shared" si="83"/>
        <v>9</v>
      </c>
      <c r="M260" s="3">
        <f t="shared" si="86"/>
        <v>4</v>
      </c>
      <c r="N260" s="16">
        <v>6</v>
      </c>
      <c r="O260" s="16">
        <v>2</v>
      </c>
      <c r="P260" s="16">
        <v>32</v>
      </c>
      <c r="Q260" s="28">
        <v>0</v>
      </c>
      <c r="R260" s="28">
        <v>0</v>
      </c>
      <c r="S260" s="28">
        <v>0</v>
      </c>
      <c r="T260" s="28">
        <v>0</v>
      </c>
      <c r="U260" s="28">
        <v>0</v>
      </c>
      <c r="V260" s="16">
        <v>7</v>
      </c>
      <c r="W260" s="28">
        <v>0</v>
      </c>
      <c r="X260" s="20">
        <v>4.4999999999999998E-2</v>
      </c>
      <c r="Y260" s="29">
        <v>0</v>
      </c>
      <c r="Z260" s="29">
        <v>0</v>
      </c>
      <c r="AA260" s="29">
        <v>0</v>
      </c>
      <c r="AB260" s="28">
        <v>0</v>
      </c>
      <c r="AC260" s="28">
        <v>0</v>
      </c>
      <c r="AD260" s="28">
        <v>0</v>
      </c>
      <c r="AE260" s="28">
        <v>0</v>
      </c>
      <c r="AF260" s="28">
        <v>0</v>
      </c>
      <c r="AG260" s="28">
        <v>0</v>
      </c>
      <c r="AH260" s="29">
        <v>0</v>
      </c>
      <c r="AI260" s="29">
        <v>0</v>
      </c>
      <c r="AJ260" s="29">
        <v>0</v>
      </c>
      <c r="AK260" s="20">
        <v>6.4000000000000001E-2</v>
      </c>
      <c r="AL260" s="29">
        <v>0</v>
      </c>
      <c r="AM260" s="22">
        <f t="shared" si="87"/>
        <v>47.8</v>
      </c>
      <c r="AN260">
        <f t="shared" si="88"/>
        <v>2100</v>
      </c>
      <c r="AO260" t="str">
        <f t="shared" si="89"/>
        <v>,剧毒牙,耀眼的石头,斑斓的稻草</v>
      </c>
      <c r="AP260" s="25" t="str">
        <f>IF(F260="c",getSring(AO260,4),VLOOKUP(K260&amp;F260,test4,2,FALSE))</f>
        <v>顶级火之精华</v>
      </c>
      <c r="AQ260" s="25">
        <f t="shared" si="90"/>
        <v>30010</v>
      </c>
      <c r="AR260" s="25">
        <f t="shared" si="91"/>
        <v>5</v>
      </c>
      <c r="AS260" s="25" t="str">
        <f t="shared" ref="AS260:AS323" si="99">getSring(AO260,1)</f>
        <v>剧毒牙</v>
      </c>
      <c r="AT260" s="25">
        <f t="shared" si="92"/>
        <v>30038</v>
      </c>
      <c r="AU260" s="25">
        <f t="shared" si="93"/>
        <v>5</v>
      </c>
      <c r="AV260" s="25" t="str">
        <f t="shared" ref="AV260:AV323" si="100">getSring(AO260,2)</f>
        <v>耀眼的石头</v>
      </c>
      <c r="AW260" s="25">
        <f t="shared" si="94"/>
        <v>30034</v>
      </c>
      <c r="AX260" s="25">
        <f t="shared" si="95"/>
        <v>5</v>
      </c>
      <c r="AY260" s="25" t="str">
        <f t="shared" ref="AY260:AY323" si="101">getSring(AO260,3)</f>
        <v>斑斓的稻草</v>
      </c>
      <c r="AZ260" s="25">
        <f t="shared" si="96"/>
        <v>30026</v>
      </c>
      <c r="BA260" s="25">
        <f t="shared" ref="BA260:BA323" si="102">AX260</f>
        <v>5</v>
      </c>
    </row>
    <row r="261" spans="1:53" ht="14.25" x14ac:dyDescent="0.2">
      <c r="A261">
        <f t="shared" si="97"/>
        <v>10259</v>
      </c>
      <c r="B261" s="16">
        <v>259</v>
      </c>
      <c r="C261" s="16"/>
      <c r="D261" s="16" t="s">
        <v>508</v>
      </c>
      <c r="E261" s="16">
        <f t="shared" si="84"/>
        <v>2</v>
      </c>
      <c r="F261" s="39" t="str">
        <f t="shared" si="82"/>
        <v>s</v>
      </c>
      <c r="G261" s="42">
        <f t="shared" si="98"/>
        <v>3</v>
      </c>
      <c r="H261" s="19" t="s">
        <v>26</v>
      </c>
      <c r="I261" s="3" t="s">
        <v>35</v>
      </c>
      <c r="J261" s="3" t="s">
        <v>995</v>
      </c>
      <c r="K261" s="3" t="str">
        <f t="shared" si="85"/>
        <v>火</v>
      </c>
      <c r="L261" s="3">
        <f t="shared" si="83"/>
        <v>9</v>
      </c>
      <c r="M261" s="3">
        <f t="shared" si="86"/>
        <v>4</v>
      </c>
      <c r="N261" s="16">
        <v>6</v>
      </c>
      <c r="O261" s="16">
        <v>3</v>
      </c>
      <c r="P261" s="16">
        <v>48</v>
      </c>
      <c r="Q261" s="28">
        <v>0</v>
      </c>
      <c r="R261" s="28">
        <v>0</v>
      </c>
      <c r="S261" s="28">
        <v>0</v>
      </c>
      <c r="T261" s="28">
        <v>0</v>
      </c>
      <c r="U261" s="16">
        <v>34</v>
      </c>
      <c r="V261" s="28">
        <v>0</v>
      </c>
      <c r="W261" s="28">
        <v>0</v>
      </c>
      <c r="X261" s="29">
        <v>0</v>
      </c>
      <c r="Y261" s="20">
        <v>2.5000000000000001E-2</v>
      </c>
      <c r="Z261" s="29">
        <v>0</v>
      </c>
      <c r="AA261" s="20">
        <v>0.11199999999999999</v>
      </c>
      <c r="AB261" s="28">
        <v>0</v>
      </c>
      <c r="AC261" s="28">
        <v>0</v>
      </c>
      <c r="AD261" s="28">
        <v>0</v>
      </c>
      <c r="AE261" s="28">
        <v>0</v>
      </c>
      <c r="AF261" s="28">
        <v>0</v>
      </c>
      <c r="AG261" s="28">
        <v>0</v>
      </c>
      <c r="AH261" s="29">
        <v>0</v>
      </c>
      <c r="AI261" s="29">
        <v>0</v>
      </c>
      <c r="AJ261" s="20">
        <v>8.9599999999999999E-2</v>
      </c>
      <c r="AK261" s="29">
        <v>0</v>
      </c>
      <c r="AL261" s="29">
        <v>0</v>
      </c>
      <c r="AM261" s="22">
        <f t="shared" si="87"/>
        <v>99.986666666666665</v>
      </c>
      <c r="AN261">
        <f t="shared" si="88"/>
        <v>4200</v>
      </c>
      <c r="AO261" t="str">
        <f t="shared" si="89"/>
        <v>,剧毒牙,紫水晶,五彩的蘑菇</v>
      </c>
      <c r="AP261" s="25" t="str">
        <f>IF(F261="c",getSring(AO261,4),VLOOKUP(K261&amp;F261,test4,2,FALSE))</f>
        <v>顶级火之精华</v>
      </c>
      <c r="AQ261" s="25">
        <f t="shared" si="90"/>
        <v>30010</v>
      </c>
      <c r="AR261" s="25">
        <f t="shared" si="91"/>
        <v>10</v>
      </c>
      <c r="AS261" s="25" t="str">
        <f t="shared" si="99"/>
        <v>剧毒牙</v>
      </c>
      <c r="AT261" s="25">
        <f t="shared" si="92"/>
        <v>30038</v>
      </c>
      <c r="AU261" s="25">
        <f t="shared" si="93"/>
        <v>10</v>
      </c>
      <c r="AV261" s="25" t="str">
        <f t="shared" si="100"/>
        <v>紫水晶</v>
      </c>
      <c r="AW261" s="25">
        <f t="shared" si="94"/>
        <v>30030</v>
      </c>
      <c r="AX261" s="25">
        <f t="shared" si="95"/>
        <v>10</v>
      </c>
      <c r="AY261" s="25" t="str">
        <f t="shared" si="101"/>
        <v>五彩的蘑菇</v>
      </c>
      <c r="AZ261" s="25">
        <f t="shared" si="96"/>
        <v>30022</v>
      </c>
      <c r="BA261" s="25">
        <f t="shared" si="102"/>
        <v>10</v>
      </c>
    </row>
    <row r="262" spans="1:53" ht="14.25" x14ac:dyDescent="0.2">
      <c r="A262">
        <f t="shared" si="97"/>
        <v>10260</v>
      </c>
      <c r="B262" s="16">
        <v>260</v>
      </c>
      <c r="C262" s="16"/>
      <c r="D262" s="16" t="s">
        <v>509</v>
      </c>
      <c r="E262" s="16">
        <f t="shared" si="84"/>
        <v>2</v>
      </c>
      <c r="F262" s="39" t="str">
        <f t="shared" si="82"/>
        <v>s</v>
      </c>
      <c r="G262" s="42">
        <f t="shared" si="98"/>
        <v>3</v>
      </c>
      <c r="H262" s="19" t="s">
        <v>26</v>
      </c>
      <c r="I262" s="3" t="s">
        <v>35</v>
      </c>
      <c r="J262" s="3" t="s">
        <v>995</v>
      </c>
      <c r="K262" s="3" t="str">
        <f t="shared" si="85"/>
        <v>火</v>
      </c>
      <c r="L262" s="3">
        <f t="shared" si="83"/>
        <v>9</v>
      </c>
      <c r="M262" s="3">
        <f t="shared" si="86"/>
        <v>4</v>
      </c>
      <c r="N262" s="16">
        <v>6</v>
      </c>
      <c r="O262" s="16">
        <v>4</v>
      </c>
      <c r="P262" s="16">
        <v>64</v>
      </c>
      <c r="Q262" s="28">
        <v>0</v>
      </c>
      <c r="R262" s="28">
        <v>0</v>
      </c>
      <c r="S262" s="28">
        <v>0</v>
      </c>
      <c r="T262" s="28">
        <v>0</v>
      </c>
      <c r="U262" s="28">
        <v>0</v>
      </c>
      <c r="V262" s="28">
        <v>0</v>
      </c>
      <c r="W262" s="16">
        <v>17</v>
      </c>
      <c r="X262" s="29">
        <v>0</v>
      </c>
      <c r="Y262" s="20">
        <v>3.2500000000000001E-2</v>
      </c>
      <c r="Z262" s="29">
        <v>0</v>
      </c>
      <c r="AA262" s="20">
        <v>0.14800000000000002</v>
      </c>
      <c r="AB262" s="28">
        <v>0</v>
      </c>
      <c r="AC262" s="28">
        <v>0</v>
      </c>
      <c r="AD262" s="28">
        <v>0</v>
      </c>
      <c r="AE262" s="16">
        <v>9</v>
      </c>
      <c r="AF262" s="28">
        <v>0</v>
      </c>
      <c r="AG262" s="28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0</v>
      </c>
      <c r="AM262" s="22">
        <f t="shared" si="87"/>
        <v>94.177669902912612</v>
      </c>
      <c r="AN262">
        <f t="shared" si="88"/>
        <v>4200</v>
      </c>
      <c r="AO262" t="str">
        <f t="shared" si="89"/>
        <v>,耀眼的石头,紫水晶,五彩的蘑菇</v>
      </c>
      <c r="AP262" s="25" t="str">
        <f>IF(F262="c",getSring(AO262,4),VLOOKUP(K262&amp;F262,test4,2,FALSE))</f>
        <v>顶级火之精华</v>
      </c>
      <c r="AQ262" s="25">
        <f t="shared" si="90"/>
        <v>30010</v>
      </c>
      <c r="AR262" s="25">
        <f t="shared" si="91"/>
        <v>10</v>
      </c>
      <c r="AS262" s="25" t="str">
        <f t="shared" si="99"/>
        <v>耀眼的石头</v>
      </c>
      <c r="AT262" s="25">
        <f t="shared" si="92"/>
        <v>30034</v>
      </c>
      <c r="AU262" s="25">
        <f t="shared" si="93"/>
        <v>10</v>
      </c>
      <c r="AV262" s="25" t="str">
        <f t="shared" si="100"/>
        <v>紫水晶</v>
      </c>
      <c r="AW262" s="25">
        <f t="shared" si="94"/>
        <v>30030</v>
      </c>
      <c r="AX262" s="25">
        <f t="shared" si="95"/>
        <v>10</v>
      </c>
      <c r="AY262" s="25" t="str">
        <f t="shared" si="101"/>
        <v>五彩的蘑菇</v>
      </c>
      <c r="AZ262" s="25">
        <f t="shared" si="96"/>
        <v>30022</v>
      </c>
      <c r="BA262" s="25">
        <f t="shared" si="102"/>
        <v>10</v>
      </c>
    </row>
    <row r="263" spans="1:53" ht="14.25" x14ac:dyDescent="0.2">
      <c r="A263">
        <f t="shared" si="97"/>
        <v>10261</v>
      </c>
      <c r="B263" s="16">
        <v>261</v>
      </c>
      <c r="C263" s="16"/>
      <c r="D263" s="16" t="s">
        <v>510</v>
      </c>
      <c r="E263" s="16">
        <f t="shared" si="84"/>
        <v>3</v>
      </c>
      <c r="F263" s="39" t="str">
        <f t="shared" si="82"/>
        <v>s</v>
      </c>
      <c r="G263" s="42">
        <f t="shared" si="98"/>
        <v>3</v>
      </c>
      <c r="H263" s="19" t="s">
        <v>26</v>
      </c>
      <c r="I263" s="3" t="s">
        <v>35</v>
      </c>
      <c r="J263" s="3" t="s">
        <v>995</v>
      </c>
      <c r="K263" s="3" t="str">
        <f t="shared" si="85"/>
        <v>火</v>
      </c>
      <c r="L263" s="3">
        <f t="shared" si="83"/>
        <v>9</v>
      </c>
      <c r="M263" s="3">
        <f t="shared" si="86"/>
        <v>4</v>
      </c>
      <c r="N263" s="16">
        <v>6</v>
      </c>
      <c r="O263" s="16">
        <v>5</v>
      </c>
      <c r="P263" s="16">
        <v>80</v>
      </c>
      <c r="Q263" s="28">
        <v>0</v>
      </c>
      <c r="R263" s="28">
        <v>0</v>
      </c>
      <c r="S263" s="28">
        <v>0</v>
      </c>
      <c r="T263" s="28">
        <v>0</v>
      </c>
      <c r="U263" s="16">
        <v>56</v>
      </c>
      <c r="V263" s="28">
        <v>0</v>
      </c>
      <c r="W263" s="16">
        <v>22</v>
      </c>
      <c r="X263" s="29">
        <v>0</v>
      </c>
      <c r="Y263" s="20">
        <v>4.2500000000000003E-2</v>
      </c>
      <c r="Z263" s="29">
        <v>0</v>
      </c>
      <c r="AA263" s="20">
        <v>0.18533333333333335</v>
      </c>
      <c r="AB263" s="28">
        <v>0</v>
      </c>
      <c r="AC263" s="28">
        <v>0</v>
      </c>
      <c r="AD263" s="28">
        <v>0</v>
      </c>
      <c r="AE263" s="28">
        <v>0</v>
      </c>
      <c r="AF263" s="28">
        <v>0</v>
      </c>
      <c r="AG263" s="28">
        <v>0</v>
      </c>
      <c r="AH263" s="29">
        <v>0</v>
      </c>
      <c r="AI263" s="29">
        <v>0</v>
      </c>
      <c r="AJ263" s="29">
        <v>0</v>
      </c>
      <c r="AK263" s="29">
        <v>0</v>
      </c>
      <c r="AL263" s="20">
        <v>0.14826666666666669</v>
      </c>
      <c r="AM263" s="22">
        <f t="shared" si="87"/>
        <v>180.55333333333334</v>
      </c>
      <c r="AN263">
        <f t="shared" si="88"/>
        <v>7980</v>
      </c>
      <c r="AO263" t="str">
        <f t="shared" si="89"/>
        <v>,紫水晶,剧毒牙,夏娃的坚果</v>
      </c>
      <c r="AP263" s="25" t="str">
        <f>IF(F263="c",getSring(AO263,4),VLOOKUP(K263&amp;F263,test4,2,FALSE))</f>
        <v>顶级火之精华</v>
      </c>
      <c r="AQ263" s="25">
        <f t="shared" si="90"/>
        <v>30010</v>
      </c>
      <c r="AR263" s="25">
        <f t="shared" si="91"/>
        <v>19</v>
      </c>
      <c r="AS263" s="25" t="str">
        <f t="shared" si="99"/>
        <v>紫水晶</v>
      </c>
      <c r="AT263" s="25">
        <f t="shared" si="92"/>
        <v>30030</v>
      </c>
      <c r="AU263" s="25">
        <f t="shared" si="93"/>
        <v>19</v>
      </c>
      <c r="AV263" s="25" t="str">
        <f t="shared" si="100"/>
        <v>剧毒牙</v>
      </c>
      <c r="AW263" s="25">
        <f t="shared" si="94"/>
        <v>30038</v>
      </c>
      <c r="AX263" s="25">
        <f t="shared" si="95"/>
        <v>19</v>
      </c>
      <c r="AY263" s="25" t="str">
        <f t="shared" si="101"/>
        <v>夏娃的坚果</v>
      </c>
      <c r="AZ263" s="25">
        <f t="shared" si="96"/>
        <v>30042</v>
      </c>
      <c r="BA263" s="25">
        <f t="shared" si="102"/>
        <v>19</v>
      </c>
    </row>
    <row r="264" spans="1:53" ht="14.25" x14ac:dyDescent="0.2">
      <c r="A264">
        <f t="shared" si="97"/>
        <v>10262</v>
      </c>
      <c r="B264" s="16">
        <v>262</v>
      </c>
      <c r="C264" s="16"/>
      <c r="D264" s="16" t="s">
        <v>511</v>
      </c>
      <c r="E264" s="16">
        <f t="shared" si="84"/>
        <v>3</v>
      </c>
      <c r="F264" s="39" t="str">
        <f t="shared" si="82"/>
        <v>s</v>
      </c>
      <c r="G264" s="42">
        <f t="shared" si="98"/>
        <v>3</v>
      </c>
      <c r="H264" s="19" t="s">
        <v>26</v>
      </c>
      <c r="I264" s="3" t="s">
        <v>35</v>
      </c>
      <c r="J264" s="3" t="s">
        <v>995</v>
      </c>
      <c r="K264" s="3" t="str">
        <f t="shared" si="85"/>
        <v>火</v>
      </c>
      <c r="L264" s="3">
        <f t="shared" si="83"/>
        <v>9</v>
      </c>
      <c r="M264" s="3">
        <f t="shared" si="86"/>
        <v>4</v>
      </c>
      <c r="N264" s="16">
        <v>6</v>
      </c>
      <c r="O264" s="16">
        <v>6</v>
      </c>
      <c r="P264" s="16">
        <v>96</v>
      </c>
      <c r="Q264" s="28">
        <v>0</v>
      </c>
      <c r="R264" s="28">
        <v>0</v>
      </c>
      <c r="S264" s="28">
        <v>0</v>
      </c>
      <c r="T264" s="28">
        <v>0</v>
      </c>
      <c r="U264" s="16">
        <v>68</v>
      </c>
      <c r="V264" s="16">
        <v>20</v>
      </c>
      <c r="W264" s="16">
        <v>26</v>
      </c>
      <c r="X264" s="20">
        <v>0.13</v>
      </c>
      <c r="Y264" s="29">
        <v>0</v>
      </c>
      <c r="Z264" s="29">
        <v>0</v>
      </c>
      <c r="AA264" s="20">
        <v>0.22266666666666665</v>
      </c>
      <c r="AB264" s="28">
        <v>0</v>
      </c>
      <c r="AC264" s="28">
        <v>0</v>
      </c>
      <c r="AD264" s="28">
        <v>0</v>
      </c>
      <c r="AE264" s="28">
        <v>0</v>
      </c>
      <c r="AF264" s="28">
        <v>0</v>
      </c>
      <c r="AG264" s="28">
        <v>0</v>
      </c>
      <c r="AH264" s="29">
        <v>0</v>
      </c>
      <c r="AI264" s="29">
        <v>0</v>
      </c>
      <c r="AJ264" s="29">
        <v>0</v>
      </c>
      <c r="AK264" s="29">
        <v>0</v>
      </c>
      <c r="AL264" s="29">
        <v>0</v>
      </c>
      <c r="AM264" s="22">
        <f t="shared" si="87"/>
        <v>210.53333333333333</v>
      </c>
      <c r="AN264">
        <f t="shared" si="88"/>
        <v>9240</v>
      </c>
      <c r="AO264" t="str">
        <f t="shared" si="89"/>
        <v>,紫水晶,耀眼的石头,剧毒牙</v>
      </c>
      <c r="AP264" s="25" t="str">
        <f>IF(F264="c",getSring(AO264,4),VLOOKUP(K264&amp;F264,test4,2,FALSE))</f>
        <v>顶级火之精华</v>
      </c>
      <c r="AQ264" s="25">
        <f t="shared" si="90"/>
        <v>30010</v>
      </c>
      <c r="AR264" s="25">
        <f t="shared" si="91"/>
        <v>22</v>
      </c>
      <c r="AS264" s="25" t="str">
        <f t="shared" si="99"/>
        <v>紫水晶</v>
      </c>
      <c r="AT264" s="25">
        <f t="shared" si="92"/>
        <v>30030</v>
      </c>
      <c r="AU264" s="25">
        <f t="shared" si="93"/>
        <v>22</v>
      </c>
      <c r="AV264" s="25" t="str">
        <f t="shared" si="100"/>
        <v>耀眼的石头</v>
      </c>
      <c r="AW264" s="25">
        <f t="shared" si="94"/>
        <v>30034</v>
      </c>
      <c r="AX264" s="25">
        <f t="shared" si="95"/>
        <v>22</v>
      </c>
      <c r="AY264" s="25" t="str">
        <f t="shared" si="101"/>
        <v>剧毒牙</v>
      </c>
      <c r="AZ264" s="25">
        <f t="shared" si="96"/>
        <v>30038</v>
      </c>
      <c r="BA264" s="25">
        <f t="shared" si="102"/>
        <v>22</v>
      </c>
    </row>
    <row r="265" spans="1:53" ht="14.25" x14ac:dyDescent="0.2">
      <c r="A265">
        <f t="shared" si="97"/>
        <v>10263</v>
      </c>
      <c r="B265" s="16">
        <v>263</v>
      </c>
      <c r="C265" s="16"/>
      <c r="D265" s="16" t="s">
        <v>512</v>
      </c>
      <c r="E265" s="16">
        <f t="shared" si="84"/>
        <v>4</v>
      </c>
      <c r="F265" s="39" t="str">
        <f t="shared" si="82"/>
        <v>s</v>
      </c>
      <c r="G265" s="42">
        <f t="shared" si="98"/>
        <v>3</v>
      </c>
      <c r="H265" s="19" t="s">
        <v>26</v>
      </c>
      <c r="I265" s="3" t="s">
        <v>35</v>
      </c>
      <c r="J265" s="3" t="s">
        <v>995</v>
      </c>
      <c r="K265" s="3" t="str">
        <f t="shared" si="85"/>
        <v>火</v>
      </c>
      <c r="L265" s="3">
        <f t="shared" si="83"/>
        <v>9</v>
      </c>
      <c r="M265" s="3">
        <f t="shared" si="86"/>
        <v>4</v>
      </c>
      <c r="N265" s="16">
        <v>6</v>
      </c>
      <c r="O265" s="16">
        <v>7</v>
      </c>
      <c r="P265" s="16">
        <v>112</v>
      </c>
      <c r="Q265" s="28">
        <v>0</v>
      </c>
      <c r="R265" s="28">
        <v>0</v>
      </c>
      <c r="S265" s="28">
        <v>0</v>
      </c>
      <c r="T265" s="28">
        <v>0</v>
      </c>
      <c r="U265" s="16">
        <v>79</v>
      </c>
      <c r="V265" s="16">
        <v>24</v>
      </c>
      <c r="W265" s="16">
        <v>31</v>
      </c>
      <c r="X265" s="29">
        <v>0</v>
      </c>
      <c r="Y265" s="29">
        <v>0</v>
      </c>
      <c r="Z265" s="29">
        <v>0</v>
      </c>
      <c r="AA265" s="29">
        <v>0</v>
      </c>
      <c r="AB265" s="28">
        <v>0</v>
      </c>
      <c r="AC265" s="28">
        <v>0</v>
      </c>
      <c r="AD265" s="28">
        <v>0</v>
      </c>
      <c r="AE265" s="28">
        <v>0</v>
      </c>
      <c r="AF265" s="16">
        <v>26</v>
      </c>
      <c r="AG265" s="28">
        <v>0</v>
      </c>
      <c r="AH265" s="20">
        <v>0.20853333333333335</v>
      </c>
      <c r="AI265" s="29">
        <v>0</v>
      </c>
      <c r="AJ265" s="29">
        <v>0</v>
      </c>
      <c r="AK265" s="29">
        <v>0</v>
      </c>
      <c r="AL265" s="20">
        <v>0.20853333333333335</v>
      </c>
      <c r="AM265" s="22">
        <f t="shared" si="87"/>
        <v>266.95321063394687</v>
      </c>
      <c r="AN265">
        <f t="shared" si="88"/>
        <v>11760</v>
      </c>
      <c r="AO265" t="str">
        <f t="shared" si="89"/>
        <v>,斑斓的稻草,五彩的蘑菇,耀眼的石头</v>
      </c>
      <c r="AP265" s="25" t="str">
        <f>IF(F265="c",getSring(AO265,4),VLOOKUP(K265&amp;F265,test4,2,FALSE))</f>
        <v>顶级火之精华</v>
      </c>
      <c r="AQ265" s="25">
        <f t="shared" si="90"/>
        <v>30010</v>
      </c>
      <c r="AR265" s="25">
        <f t="shared" si="91"/>
        <v>28</v>
      </c>
      <c r="AS265" s="25" t="str">
        <f t="shared" si="99"/>
        <v>斑斓的稻草</v>
      </c>
      <c r="AT265" s="25">
        <f t="shared" si="92"/>
        <v>30026</v>
      </c>
      <c r="AU265" s="25">
        <f t="shared" si="93"/>
        <v>28</v>
      </c>
      <c r="AV265" s="25" t="str">
        <f t="shared" si="100"/>
        <v>五彩的蘑菇</v>
      </c>
      <c r="AW265" s="25">
        <f t="shared" si="94"/>
        <v>30022</v>
      </c>
      <c r="AX265" s="25">
        <f t="shared" si="95"/>
        <v>28</v>
      </c>
      <c r="AY265" s="25" t="str">
        <f t="shared" si="101"/>
        <v>耀眼的石头</v>
      </c>
      <c r="AZ265" s="25">
        <f t="shared" si="96"/>
        <v>30034</v>
      </c>
      <c r="BA265" s="25">
        <f t="shared" si="102"/>
        <v>28</v>
      </c>
    </row>
    <row r="266" spans="1:53" ht="14.25" x14ac:dyDescent="0.2">
      <c r="A266">
        <f t="shared" si="97"/>
        <v>10264</v>
      </c>
      <c r="B266" s="16">
        <v>264</v>
      </c>
      <c r="C266" s="16"/>
      <c r="D266" s="16" t="s">
        <v>513</v>
      </c>
      <c r="E266" s="16">
        <f t="shared" si="84"/>
        <v>4</v>
      </c>
      <c r="F266" s="39" t="str">
        <f t="shared" si="82"/>
        <v>s</v>
      </c>
      <c r="G266" s="42">
        <f t="shared" si="98"/>
        <v>3</v>
      </c>
      <c r="H266" s="19" t="s">
        <v>26</v>
      </c>
      <c r="I266" s="3" t="s">
        <v>35</v>
      </c>
      <c r="J266" s="3" t="s">
        <v>995</v>
      </c>
      <c r="K266" s="3" t="str">
        <f t="shared" si="85"/>
        <v>火</v>
      </c>
      <c r="L266" s="3">
        <f t="shared" si="83"/>
        <v>9</v>
      </c>
      <c r="M266" s="3">
        <f t="shared" si="86"/>
        <v>4</v>
      </c>
      <c r="N266" s="16">
        <v>6</v>
      </c>
      <c r="O266" s="16">
        <v>8</v>
      </c>
      <c r="P266" s="16">
        <v>128</v>
      </c>
      <c r="Q266" s="28">
        <v>0</v>
      </c>
      <c r="R266" s="28">
        <v>0</v>
      </c>
      <c r="S266" s="16">
        <v>39</v>
      </c>
      <c r="T266" s="28">
        <v>0</v>
      </c>
      <c r="U266" s="16">
        <v>90</v>
      </c>
      <c r="V266" s="28">
        <v>0</v>
      </c>
      <c r="W266" s="16">
        <v>35</v>
      </c>
      <c r="X266" s="29">
        <v>0</v>
      </c>
      <c r="Y266" s="29">
        <v>0</v>
      </c>
      <c r="Z266" s="20">
        <v>5.8333333333333327E-2</v>
      </c>
      <c r="AA266" s="20">
        <v>0.29666666666666669</v>
      </c>
      <c r="AB266" s="28">
        <v>0</v>
      </c>
      <c r="AC266" s="28">
        <v>0</v>
      </c>
      <c r="AD266" s="28">
        <v>0</v>
      </c>
      <c r="AE266" s="28">
        <v>0</v>
      </c>
      <c r="AF266" s="28">
        <v>0</v>
      </c>
      <c r="AG266" s="28">
        <v>0</v>
      </c>
      <c r="AH266" s="20">
        <v>0.23733333333333337</v>
      </c>
      <c r="AI266" s="29">
        <v>0</v>
      </c>
      <c r="AJ266" s="29">
        <v>0</v>
      </c>
      <c r="AK266" s="29">
        <v>0</v>
      </c>
      <c r="AL266" s="29">
        <v>0</v>
      </c>
      <c r="AM266" s="22">
        <f t="shared" si="87"/>
        <v>313.13333333333333</v>
      </c>
      <c r="AN266">
        <f t="shared" si="88"/>
        <v>13860</v>
      </c>
      <c r="AO266" t="str">
        <f t="shared" si="89"/>
        <v>,剧毒牙,斑斓的稻草,紫水晶</v>
      </c>
      <c r="AP266" s="25" t="str">
        <f>IF(F266="c",getSring(AO266,4),VLOOKUP(K266&amp;F266,test4,2,FALSE))</f>
        <v>顶级火之精华</v>
      </c>
      <c r="AQ266" s="25">
        <f t="shared" si="90"/>
        <v>30010</v>
      </c>
      <c r="AR266" s="25">
        <f t="shared" si="91"/>
        <v>33</v>
      </c>
      <c r="AS266" s="25" t="str">
        <f t="shared" si="99"/>
        <v>剧毒牙</v>
      </c>
      <c r="AT266" s="25">
        <f t="shared" si="92"/>
        <v>30038</v>
      </c>
      <c r="AU266" s="25">
        <f t="shared" si="93"/>
        <v>33</v>
      </c>
      <c r="AV266" s="25" t="str">
        <f t="shared" si="100"/>
        <v>斑斓的稻草</v>
      </c>
      <c r="AW266" s="25">
        <f t="shared" si="94"/>
        <v>30026</v>
      </c>
      <c r="AX266" s="25">
        <f t="shared" si="95"/>
        <v>33</v>
      </c>
      <c r="AY266" s="25" t="str">
        <f t="shared" si="101"/>
        <v>紫水晶</v>
      </c>
      <c r="AZ266" s="25">
        <f t="shared" si="96"/>
        <v>30030</v>
      </c>
      <c r="BA266" s="25">
        <f t="shared" si="102"/>
        <v>33</v>
      </c>
    </row>
    <row r="267" spans="1:53" ht="14.25" x14ac:dyDescent="0.2">
      <c r="A267">
        <f t="shared" si="97"/>
        <v>10265</v>
      </c>
      <c r="B267" s="16">
        <v>265</v>
      </c>
      <c r="C267" s="16"/>
      <c r="D267" s="16" t="s">
        <v>514</v>
      </c>
      <c r="E267" s="16">
        <f t="shared" si="84"/>
        <v>1</v>
      </c>
      <c r="F267" s="39" t="str">
        <f t="shared" si="82"/>
        <v>a</v>
      </c>
      <c r="G267" s="42">
        <f t="shared" si="98"/>
        <v>3</v>
      </c>
      <c r="H267" s="19" t="s">
        <v>26</v>
      </c>
      <c r="I267" s="3" t="s">
        <v>35</v>
      </c>
      <c r="J267" s="3" t="s">
        <v>995</v>
      </c>
      <c r="K267" s="3" t="str">
        <f t="shared" si="85"/>
        <v>火</v>
      </c>
      <c r="L267" s="3">
        <f t="shared" si="83"/>
        <v>9</v>
      </c>
      <c r="M267" s="3">
        <f t="shared" si="86"/>
        <v>4</v>
      </c>
      <c r="N267" s="16">
        <v>6</v>
      </c>
      <c r="O267" s="16">
        <v>1</v>
      </c>
      <c r="P267" s="16">
        <v>14</v>
      </c>
      <c r="Q267" s="28">
        <v>0</v>
      </c>
      <c r="R267" s="28">
        <v>0</v>
      </c>
      <c r="S267" s="28">
        <v>0</v>
      </c>
      <c r="T267" s="28">
        <v>0</v>
      </c>
      <c r="U267" s="28">
        <v>0</v>
      </c>
      <c r="V267" s="16">
        <v>3</v>
      </c>
      <c r="W267" s="28">
        <v>0</v>
      </c>
      <c r="X267" s="29">
        <v>0</v>
      </c>
      <c r="Y267" s="29">
        <v>0</v>
      </c>
      <c r="Z267" s="29">
        <v>0</v>
      </c>
      <c r="AA267" s="29">
        <v>0</v>
      </c>
      <c r="AB267" s="28">
        <v>0</v>
      </c>
      <c r="AC267" s="28">
        <v>0</v>
      </c>
      <c r="AD267" s="28">
        <v>0</v>
      </c>
      <c r="AE267" s="28">
        <v>0</v>
      </c>
      <c r="AF267" s="28">
        <v>0</v>
      </c>
      <c r="AG267" s="28">
        <v>0</v>
      </c>
      <c r="AH267" s="29">
        <v>0</v>
      </c>
      <c r="AI267" s="20">
        <v>6.4000000000000001E-2</v>
      </c>
      <c r="AJ267" s="29">
        <v>0</v>
      </c>
      <c r="AK267" s="29">
        <v>0</v>
      </c>
      <c r="AL267" s="29">
        <v>0</v>
      </c>
      <c r="AM267" s="22">
        <f t="shared" si="87"/>
        <v>24.133333333333333</v>
      </c>
      <c r="AN267">
        <f t="shared" si="88"/>
        <v>1050</v>
      </c>
      <c r="AO267" t="str">
        <f t="shared" si="89"/>
        <v>,发光的石头,带血的牙,黄水晶</v>
      </c>
      <c r="AP267" s="25" t="str">
        <f>IF(F267="c",getSring(AO267,4),VLOOKUP(K267&amp;F267,test4,2,FALSE))</f>
        <v>上级火之精华</v>
      </c>
      <c r="AQ267" s="25">
        <f t="shared" si="90"/>
        <v>30011</v>
      </c>
      <c r="AR267" s="25">
        <f t="shared" si="91"/>
        <v>5</v>
      </c>
      <c r="AS267" s="25" t="str">
        <f t="shared" si="99"/>
        <v>发光的石头</v>
      </c>
      <c r="AT267" s="25">
        <f t="shared" si="92"/>
        <v>30033</v>
      </c>
      <c r="AU267" s="25">
        <f t="shared" si="93"/>
        <v>5</v>
      </c>
      <c r="AV267" s="25" t="str">
        <f t="shared" si="100"/>
        <v>带血的牙</v>
      </c>
      <c r="AW267" s="25">
        <f t="shared" si="94"/>
        <v>30037</v>
      </c>
      <c r="AX267" s="25">
        <f t="shared" si="95"/>
        <v>5</v>
      </c>
      <c r="AY267" s="25" t="str">
        <f t="shared" si="101"/>
        <v>黄水晶</v>
      </c>
      <c r="AZ267" s="25">
        <f t="shared" si="96"/>
        <v>30029</v>
      </c>
      <c r="BA267" s="25">
        <f t="shared" si="102"/>
        <v>5</v>
      </c>
    </row>
    <row r="268" spans="1:53" ht="14.25" x14ac:dyDescent="0.2">
      <c r="A268">
        <f t="shared" si="97"/>
        <v>10266</v>
      </c>
      <c r="B268" s="16">
        <v>266</v>
      </c>
      <c r="C268" s="16"/>
      <c r="D268" s="16" t="s">
        <v>515</v>
      </c>
      <c r="E268" s="16">
        <f t="shared" si="84"/>
        <v>1</v>
      </c>
      <c r="F268" s="39" t="str">
        <f t="shared" si="82"/>
        <v>a</v>
      </c>
      <c r="G268" s="42">
        <f t="shared" si="98"/>
        <v>3</v>
      </c>
      <c r="H268" s="19" t="s">
        <v>26</v>
      </c>
      <c r="I268" s="3" t="s">
        <v>35</v>
      </c>
      <c r="J268" s="3" t="s">
        <v>995</v>
      </c>
      <c r="K268" s="3" t="str">
        <f t="shared" si="85"/>
        <v>火</v>
      </c>
      <c r="L268" s="3">
        <f t="shared" si="83"/>
        <v>9</v>
      </c>
      <c r="M268" s="3">
        <f t="shared" si="86"/>
        <v>4</v>
      </c>
      <c r="N268" s="16">
        <v>6</v>
      </c>
      <c r="O268" s="16">
        <v>2</v>
      </c>
      <c r="P268" s="16">
        <v>28</v>
      </c>
      <c r="Q268" s="28">
        <v>0</v>
      </c>
      <c r="R268" s="28">
        <v>0</v>
      </c>
      <c r="S268" s="28">
        <v>0</v>
      </c>
      <c r="T268" s="28">
        <v>0</v>
      </c>
      <c r="U268" s="28">
        <v>0</v>
      </c>
      <c r="V268" s="28">
        <v>0</v>
      </c>
      <c r="W268" s="28">
        <v>0</v>
      </c>
      <c r="X268" s="29">
        <v>0</v>
      </c>
      <c r="Y268" s="29">
        <v>0</v>
      </c>
      <c r="Z268" s="29">
        <v>0</v>
      </c>
      <c r="AA268" s="20">
        <v>0.08</v>
      </c>
      <c r="AB268" s="28">
        <v>0</v>
      </c>
      <c r="AC268" s="28">
        <v>0</v>
      </c>
      <c r="AD268" s="28">
        <v>0</v>
      </c>
      <c r="AE268" s="28">
        <v>0</v>
      </c>
      <c r="AF268" s="28">
        <v>0</v>
      </c>
      <c r="AG268" s="28">
        <v>0</v>
      </c>
      <c r="AH268" s="29">
        <v>0</v>
      </c>
      <c r="AI268" s="29">
        <v>0</v>
      </c>
      <c r="AJ268" s="20">
        <v>6.4000000000000001E-2</v>
      </c>
      <c r="AK268" s="29">
        <v>0</v>
      </c>
      <c r="AL268" s="29">
        <v>0</v>
      </c>
      <c r="AM268" s="22">
        <f t="shared" si="87"/>
        <v>47.466666666666669</v>
      </c>
      <c r="AN268">
        <f t="shared" si="88"/>
        <v>2100</v>
      </c>
      <c r="AO268" t="str">
        <f t="shared" si="89"/>
        <v>,带血的牙,诱人的蘑菇,黄水晶</v>
      </c>
      <c r="AP268" s="25" t="str">
        <f>IF(F268="c",getSring(AO268,4),VLOOKUP(K268&amp;F268,test4,2,FALSE))</f>
        <v>上级火之精华</v>
      </c>
      <c r="AQ268" s="25">
        <f t="shared" si="90"/>
        <v>30011</v>
      </c>
      <c r="AR268" s="25">
        <f t="shared" si="91"/>
        <v>10</v>
      </c>
      <c r="AS268" s="25" t="str">
        <f t="shared" si="99"/>
        <v>带血的牙</v>
      </c>
      <c r="AT268" s="25">
        <f t="shared" si="92"/>
        <v>30037</v>
      </c>
      <c r="AU268" s="25">
        <f t="shared" si="93"/>
        <v>10</v>
      </c>
      <c r="AV268" s="25" t="str">
        <f t="shared" si="100"/>
        <v>诱人的蘑菇</v>
      </c>
      <c r="AW268" s="25">
        <f t="shared" si="94"/>
        <v>30021</v>
      </c>
      <c r="AX268" s="25">
        <f t="shared" si="95"/>
        <v>10</v>
      </c>
      <c r="AY268" s="25" t="str">
        <f t="shared" si="101"/>
        <v>黄水晶</v>
      </c>
      <c r="AZ268" s="25">
        <f t="shared" si="96"/>
        <v>30029</v>
      </c>
      <c r="BA268" s="25">
        <f t="shared" si="102"/>
        <v>10</v>
      </c>
    </row>
    <row r="269" spans="1:53" ht="14.25" x14ac:dyDescent="0.2">
      <c r="A269">
        <f t="shared" si="97"/>
        <v>10267</v>
      </c>
      <c r="B269" s="16">
        <v>267</v>
      </c>
      <c r="C269" s="16"/>
      <c r="D269" s="16" t="s">
        <v>514</v>
      </c>
      <c r="E269" s="16">
        <f t="shared" si="84"/>
        <v>2</v>
      </c>
      <c r="F269" s="39" t="str">
        <f t="shared" si="82"/>
        <v>a</v>
      </c>
      <c r="G269" s="42">
        <f t="shared" si="98"/>
        <v>3</v>
      </c>
      <c r="H269" s="19" t="s">
        <v>26</v>
      </c>
      <c r="I269" s="3" t="s">
        <v>35</v>
      </c>
      <c r="J269" s="3" t="s">
        <v>995</v>
      </c>
      <c r="K269" s="3" t="str">
        <f t="shared" si="85"/>
        <v>火</v>
      </c>
      <c r="L269" s="3">
        <f t="shared" si="83"/>
        <v>9</v>
      </c>
      <c r="M269" s="3">
        <f t="shared" si="86"/>
        <v>4</v>
      </c>
      <c r="N269" s="16">
        <v>6</v>
      </c>
      <c r="O269" s="16">
        <v>3</v>
      </c>
      <c r="P269" s="16">
        <v>43</v>
      </c>
      <c r="Q269" s="28">
        <v>0</v>
      </c>
      <c r="R269" s="28">
        <v>0</v>
      </c>
      <c r="S269" s="28">
        <v>0</v>
      </c>
      <c r="T269" s="28">
        <v>0</v>
      </c>
      <c r="U269" s="16">
        <v>25</v>
      </c>
      <c r="V269" s="28">
        <v>0</v>
      </c>
      <c r="W269" s="28">
        <v>0</v>
      </c>
      <c r="X269" s="29">
        <v>0</v>
      </c>
      <c r="Y269" s="29">
        <v>0</v>
      </c>
      <c r="Z269" s="29">
        <v>0</v>
      </c>
      <c r="AA269" s="29">
        <v>0</v>
      </c>
      <c r="AB269" s="28">
        <v>0</v>
      </c>
      <c r="AC269" s="28">
        <v>0</v>
      </c>
      <c r="AD269" s="28">
        <v>0</v>
      </c>
      <c r="AE269" s="28">
        <v>0</v>
      </c>
      <c r="AF269" s="28">
        <v>0</v>
      </c>
      <c r="AG269" s="28">
        <v>0</v>
      </c>
      <c r="AH269" s="29">
        <v>0</v>
      </c>
      <c r="AI269" s="20">
        <v>7.0933333333333334E-2</v>
      </c>
      <c r="AJ269" s="29">
        <v>0</v>
      </c>
      <c r="AK269" s="29">
        <v>0</v>
      </c>
      <c r="AL269" s="29">
        <v>0</v>
      </c>
      <c r="AM269" s="22">
        <f t="shared" si="87"/>
        <v>59.52</v>
      </c>
      <c r="AN269">
        <f t="shared" si="88"/>
        <v>2520</v>
      </c>
      <c r="AO269" t="str">
        <f t="shared" si="89"/>
        <v>,灰色的稻草,带血的牙,诱人的蘑菇</v>
      </c>
      <c r="AP269" s="25" t="str">
        <f>IF(F269="c",getSring(AO269,4),VLOOKUP(K269&amp;F269,test4,2,FALSE))</f>
        <v>上级火之精华</v>
      </c>
      <c r="AQ269" s="25">
        <f t="shared" si="90"/>
        <v>30011</v>
      </c>
      <c r="AR269" s="25">
        <f t="shared" si="91"/>
        <v>12</v>
      </c>
      <c r="AS269" s="25" t="str">
        <f t="shared" si="99"/>
        <v>灰色的稻草</v>
      </c>
      <c r="AT269" s="25">
        <f t="shared" si="92"/>
        <v>30025</v>
      </c>
      <c r="AU269" s="25">
        <f t="shared" si="93"/>
        <v>12</v>
      </c>
      <c r="AV269" s="25" t="str">
        <f t="shared" si="100"/>
        <v>带血的牙</v>
      </c>
      <c r="AW269" s="25">
        <f t="shared" si="94"/>
        <v>30037</v>
      </c>
      <c r="AX269" s="25">
        <f t="shared" si="95"/>
        <v>12</v>
      </c>
      <c r="AY269" s="25" t="str">
        <f t="shared" si="101"/>
        <v>诱人的蘑菇</v>
      </c>
      <c r="AZ269" s="25">
        <f t="shared" si="96"/>
        <v>30021</v>
      </c>
      <c r="BA269" s="25">
        <f t="shared" si="102"/>
        <v>12</v>
      </c>
    </row>
    <row r="270" spans="1:53" ht="14.25" x14ac:dyDescent="0.2">
      <c r="A270">
        <f t="shared" si="97"/>
        <v>10268</v>
      </c>
      <c r="B270" s="16">
        <v>268</v>
      </c>
      <c r="C270" s="16"/>
      <c r="D270" s="16" t="s">
        <v>516</v>
      </c>
      <c r="E270" s="16">
        <f t="shared" si="84"/>
        <v>2</v>
      </c>
      <c r="F270" s="39" t="str">
        <f t="shared" si="82"/>
        <v>a</v>
      </c>
      <c r="G270" s="42">
        <f t="shared" si="98"/>
        <v>3</v>
      </c>
      <c r="H270" s="19" t="s">
        <v>26</v>
      </c>
      <c r="I270" s="3" t="s">
        <v>35</v>
      </c>
      <c r="J270" s="3" t="s">
        <v>995</v>
      </c>
      <c r="K270" s="3" t="str">
        <f t="shared" si="85"/>
        <v>火</v>
      </c>
      <c r="L270" s="3">
        <f t="shared" si="83"/>
        <v>9</v>
      </c>
      <c r="M270" s="3">
        <f t="shared" si="86"/>
        <v>4</v>
      </c>
      <c r="N270" s="16">
        <v>6</v>
      </c>
      <c r="O270" s="16">
        <v>4</v>
      </c>
      <c r="P270" s="16">
        <v>57</v>
      </c>
      <c r="Q270" s="28">
        <v>0</v>
      </c>
      <c r="R270" s="28">
        <v>0</v>
      </c>
      <c r="S270" s="28">
        <v>0</v>
      </c>
      <c r="T270" s="28">
        <v>0</v>
      </c>
      <c r="U270" s="28">
        <v>0</v>
      </c>
      <c r="V270" s="28">
        <v>0</v>
      </c>
      <c r="W270" s="28">
        <v>0</v>
      </c>
      <c r="X270" s="29">
        <v>0</v>
      </c>
      <c r="Y270" s="20">
        <v>2.5000000000000001E-2</v>
      </c>
      <c r="Z270" s="29">
        <v>0</v>
      </c>
      <c r="AA270" s="20">
        <v>0.11800000000000001</v>
      </c>
      <c r="AB270" s="16">
        <v>11</v>
      </c>
      <c r="AC270" s="28">
        <v>0</v>
      </c>
      <c r="AD270" s="28">
        <v>0</v>
      </c>
      <c r="AE270" s="28">
        <v>0</v>
      </c>
      <c r="AF270" s="28">
        <v>0</v>
      </c>
      <c r="AG270" s="28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0</v>
      </c>
      <c r="AM270" s="22">
        <f t="shared" si="87"/>
        <v>71.551768488745992</v>
      </c>
      <c r="AN270">
        <f t="shared" si="88"/>
        <v>3150</v>
      </c>
      <c r="AO270" t="str">
        <f t="shared" si="89"/>
        <v>,灰色的稻草,黄水晶,发光的石头</v>
      </c>
      <c r="AP270" s="25" t="str">
        <f>IF(F270="c",getSring(AO270,4),VLOOKUP(K270&amp;F270,test4,2,FALSE))</f>
        <v>上级火之精华</v>
      </c>
      <c r="AQ270" s="25">
        <f t="shared" si="90"/>
        <v>30011</v>
      </c>
      <c r="AR270" s="25">
        <f t="shared" si="91"/>
        <v>15</v>
      </c>
      <c r="AS270" s="25" t="str">
        <f t="shared" si="99"/>
        <v>灰色的稻草</v>
      </c>
      <c r="AT270" s="25">
        <f t="shared" si="92"/>
        <v>30025</v>
      </c>
      <c r="AU270" s="25">
        <f t="shared" si="93"/>
        <v>15</v>
      </c>
      <c r="AV270" s="25" t="str">
        <f t="shared" si="100"/>
        <v>黄水晶</v>
      </c>
      <c r="AW270" s="25">
        <f t="shared" si="94"/>
        <v>30029</v>
      </c>
      <c r="AX270" s="25">
        <f t="shared" si="95"/>
        <v>15</v>
      </c>
      <c r="AY270" s="25" t="str">
        <f t="shared" si="101"/>
        <v>发光的石头</v>
      </c>
      <c r="AZ270" s="25">
        <f t="shared" si="96"/>
        <v>30033</v>
      </c>
      <c r="BA270" s="25">
        <f t="shared" si="102"/>
        <v>15</v>
      </c>
    </row>
    <row r="271" spans="1:53" ht="14.25" x14ac:dyDescent="0.2">
      <c r="A271">
        <f t="shared" si="97"/>
        <v>10269</v>
      </c>
      <c r="B271" s="16">
        <v>269</v>
      </c>
      <c r="C271" s="16"/>
      <c r="D271" s="16" t="s">
        <v>517</v>
      </c>
      <c r="E271" s="16">
        <f t="shared" si="84"/>
        <v>3</v>
      </c>
      <c r="F271" s="39" t="str">
        <f t="shared" si="82"/>
        <v>a</v>
      </c>
      <c r="G271" s="42">
        <f t="shared" si="98"/>
        <v>3</v>
      </c>
      <c r="H271" s="19" t="s">
        <v>26</v>
      </c>
      <c r="I271" s="3" t="s">
        <v>35</v>
      </c>
      <c r="J271" s="3" t="s">
        <v>995</v>
      </c>
      <c r="K271" s="3" t="str">
        <f t="shared" si="85"/>
        <v>火</v>
      </c>
      <c r="L271" s="3">
        <f t="shared" si="83"/>
        <v>9</v>
      </c>
      <c r="M271" s="3">
        <f t="shared" si="86"/>
        <v>4</v>
      </c>
      <c r="N271" s="16">
        <v>6</v>
      </c>
      <c r="O271" s="16">
        <v>5</v>
      </c>
      <c r="P271" s="16">
        <v>71</v>
      </c>
      <c r="Q271" s="28">
        <v>0</v>
      </c>
      <c r="R271" s="28">
        <v>0</v>
      </c>
      <c r="S271" s="28">
        <v>0</v>
      </c>
      <c r="T271" s="28">
        <v>0</v>
      </c>
      <c r="U271" s="16">
        <v>42</v>
      </c>
      <c r="V271" s="28">
        <v>0</v>
      </c>
      <c r="W271" s="28">
        <v>0</v>
      </c>
      <c r="X271" s="20">
        <v>0.08</v>
      </c>
      <c r="Y271" s="29">
        <v>0</v>
      </c>
      <c r="Z271" s="29">
        <v>0</v>
      </c>
      <c r="AA271" s="29">
        <v>0</v>
      </c>
      <c r="AB271" s="28">
        <v>0</v>
      </c>
      <c r="AC271" s="28">
        <v>0</v>
      </c>
      <c r="AD271" s="28">
        <v>0</v>
      </c>
      <c r="AE271" s="28">
        <v>0</v>
      </c>
      <c r="AF271" s="28">
        <v>0</v>
      </c>
      <c r="AG271" s="28">
        <v>0</v>
      </c>
      <c r="AH271" s="29">
        <v>0</v>
      </c>
      <c r="AI271" s="29">
        <v>0</v>
      </c>
      <c r="AJ271" s="29">
        <v>0</v>
      </c>
      <c r="AK271" s="20">
        <v>0.1168</v>
      </c>
      <c r="AL271" s="29">
        <v>0</v>
      </c>
      <c r="AM271" s="22">
        <f t="shared" si="87"/>
        <v>114.69333333333333</v>
      </c>
      <c r="AN271">
        <f t="shared" si="88"/>
        <v>5040</v>
      </c>
      <c r="AO271" t="str">
        <f t="shared" si="89"/>
        <v>,诱人的坚果,灰色的稻草,黄水晶</v>
      </c>
      <c r="AP271" s="25" t="str">
        <f>IF(F271="c",getSring(AO271,4),VLOOKUP(K271&amp;F271,test4,2,FALSE))</f>
        <v>上级火之精华</v>
      </c>
      <c r="AQ271" s="25">
        <f t="shared" si="90"/>
        <v>30011</v>
      </c>
      <c r="AR271" s="25">
        <f t="shared" si="91"/>
        <v>24</v>
      </c>
      <c r="AS271" s="25" t="str">
        <f t="shared" si="99"/>
        <v>诱人的坚果</v>
      </c>
      <c r="AT271" s="25">
        <f t="shared" si="92"/>
        <v>30041</v>
      </c>
      <c r="AU271" s="25">
        <f t="shared" si="93"/>
        <v>24</v>
      </c>
      <c r="AV271" s="25" t="str">
        <f t="shared" si="100"/>
        <v>灰色的稻草</v>
      </c>
      <c r="AW271" s="25">
        <f t="shared" si="94"/>
        <v>30025</v>
      </c>
      <c r="AX271" s="25">
        <f t="shared" si="95"/>
        <v>24</v>
      </c>
      <c r="AY271" s="25" t="str">
        <f t="shared" si="101"/>
        <v>黄水晶</v>
      </c>
      <c r="AZ271" s="25">
        <f t="shared" si="96"/>
        <v>30029</v>
      </c>
      <c r="BA271" s="25">
        <f t="shared" si="102"/>
        <v>24</v>
      </c>
    </row>
    <row r="272" spans="1:53" ht="14.25" x14ac:dyDescent="0.2">
      <c r="A272">
        <f t="shared" si="97"/>
        <v>10270</v>
      </c>
      <c r="B272" s="16">
        <v>270</v>
      </c>
      <c r="C272" s="16"/>
      <c r="D272" s="16" t="s">
        <v>518</v>
      </c>
      <c r="E272" s="16">
        <f t="shared" si="84"/>
        <v>3</v>
      </c>
      <c r="F272" s="39" t="str">
        <f t="shared" si="82"/>
        <v>a</v>
      </c>
      <c r="G272" s="42">
        <f t="shared" si="98"/>
        <v>3</v>
      </c>
      <c r="H272" s="19" t="s">
        <v>26</v>
      </c>
      <c r="I272" s="3" t="s">
        <v>35</v>
      </c>
      <c r="J272" s="3" t="s">
        <v>995</v>
      </c>
      <c r="K272" s="3" t="str">
        <f t="shared" si="85"/>
        <v>火</v>
      </c>
      <c r="L272" s="3">
        <f t="shared" si="83"/>
        <v>9</v>
      </c>
      <c r="M272" s="3">
        <f t="shared" si="86"/>
        <v>4</v>
      </c>
      <c r="N272" s="16">
        <v>6</v>
      </c>
      <c r="O272" s="16">
        <v>6</v>
      </c>
      <c r="P272" s="16">
        <v>85</v>
      </c>
      <c r="Q272" s="28">
        <v>0</v>
      </c>
      <c r="R272" s="28">
        <v>0</v>
      </c>
      <c r="S272" s="28">
        <v>0</v>
      </c>
      <c r="T272" s="28">
        <v>0</v>
      </c>
      <c r="U272" s="28">
        <v>0</v>
      </c>
      <c r="V272" s="28">
        <v>0</v>
      </c>
      <c r="W272" s="28">
        <v>0</v>
      </c>
      <c r="X272" s="29">
        <v>0</v>
      </c>
      <c r="Y272" s="29">
        <v>0</v>
      </c>
      <c r="Z272" s="29">
        <v>0</v>
      </c>
      <c r="AA272" s="29">
        <v>0</v>
      </c>
      <c r="AB272" s="28">
        <v>0</v>
      </c>
      <c r="AC272" s="28">
        <v>0</v>
      </c>
      <c r="AD272" s="28">
        <v>0</v>
      </c>
      <c r="AE272" s="28">
        <v>0</v>
      </c>
      <c r="AF272" s="16">
        <v>17</v>
      </c>
      <c r="AG272" s="28">
        <v>0</v>
      </c>
      <c r="AH272" s="20">
        <v>0.14080000000000001</v>
      </c>
      <c r="AI272" s="29">
        <v>0</v>
      </c>
      <c r="AJ272" s="20">
        <v>0.14080000000000001</v>
      </c>
      <c r="AK272" s="29">
        <v>0</v>
      </c>
      <c r="AL272" s="29">
        <v>0</v>
      </c>
      <c r="AM272" s="22">
        <f t="shared" si="87"/>
        <v>124.2484963196635</v>
      </c>
      <c r="AN272">
        <f t="shared" si="88"/>
        <v>5460</v>
      </c>
      <c r="AO272" t="str">
        <f t="shared" si="89"/>
        <v>,发光的石头,黄水晶,灰色的稻草</v>
      </c>
      <c r="AP272" s="25" t="str">
        <f>IF(F272="c",getSring(AO272,4),VLOOKUP(K272&amp;F272,test4,2,FALSE))</f>
        <v>上级火之精华</v>
      </c>
      <c r="AQ272" s="25">
        <f t="shared" si="90"/>
        <v>30011</v>
      </c>
      <c r="AR272" s="25">
        <f t="shared" si="91"/>
        <v>26</v>
      </c>
      <c r="AS272" s="25" t="str">
        <f t="shared" si="99"/>
        <v>发光的石头</v>
      </c>
      <c r="AT272" s="25">
        <f t="shared" si="92"/>
        <v>30033</v>
      </c>
      <c r="AU272" s="25">
        <f t="shared" si="93"/>
        <v>26</v>
      </c>
      <c r="AV272" s="25" t="str">
        <f t="shared" si="100"/>
        <v>黄水晶</v>
      </c>
      <c r="AW272" s="25">
        <f t="shared" si="94"/>
        <v>30029</v>
      </c>
      <c r="AX272" s="25">
        <f t="shared" si="95"/>
        <v>26</v>
      </c>
      <c r="AY272" s="25" t="str">
        <f t="shared" si="101"/>
        <v>灰色的稻草</v>
      </c>
      <c r="AZ272" s="25">
        <f t="shared" si="96"/>
        <v>30025</v>
      </c>
      <c r="BA272" s="25">
        <f t="shared" si="102"/>
        <v>26</v>
      </c>
    </row>
    <row r="273" spans="1:53" ht="14.25" x14ac:dyDescent="0.2">
      <c r="A273">
        <f t="shared" si="97"/>
        <v>10271</v>
      </c>
      <c r="B273" s="16">
        <v>271</v>
      </c>
      <c r="C273" s="16"/>
      <c r="D273" s="16" t="s">
        <v>519</v>
      </c>
      <c r="E273" s="16">
        <f t="shared" si="84"/>
        <v>4</v>
      </c>
      <c r="F273" s="39" t="str">
        <f t="shared" si="82"/>
        <v>a</v>
      </c>
      <c r="G273" s="42">
        <f t="shared" si="98"/>
        <v>3</v>
      </c>
      <c r="H273" s="19" t="s">
        <v>26</v>
      </c>
      <c r="I273" s="3" t="s">
        <v>35</v>
      </c>
      <c r="J273" s="3" t="s">
        <v>995</v>
      </c>
      <c r="K273" s="3" t="str">
        <f t="shared" si="85"/>
        <v>火</v>
      </c>
      <c r="L273" s="3">
        <f t="shared" si="83"/>
        <v>9</v>
      </c>
      <c r="M273" s="3">
        <f t="shared" si="86"/>
        <v>4</v>
      </c>
      <c r="N273" s="16">
        <v>6</v>
      </c>
      <c r="O273" s="16">
        <v>7</v>
      </c>
      <c r="P273" s="16">
        <v>99</v>
      </c>
      <c r="Q273" s="28">
        <v>0</v>
      </c>
      <c r="R273" s="28">
        <v>0</v>
      </c>
      <c r="S273" s="28">
        <v>0</v>
      </c>
      <c r="T273" s="28">
        <v>0</v>
      </c>
      <c r="U273" s="16">
        <v>59</v>
      </c>
      <c r="V273" s="28">
        <v>0</v>
      </c>
      <c r="W273" s="28">
        <v>0</v>
      </c>
      <c r="X273" s="29">
        <v>0</v>
      </c>
      <c r="Y273" s="29">
        <v>0</v>
      </c>
      <c r="Z273" s="20">
        <v>3.8333333333333337E-2</v>
      </c>
      <c r="AA273" s="20">
        <v>0.20466666666666666</v>
      </c>
      <c r="AB273" s="28">
        <v>0</v>
      </c>
      <c r="AC273" s="28">
        <v>0</v>
      </c>
      <c r="AD273" s="28">
        <v>0</v>
      </c>
      <c r="AE273" s="28">
        <v>0</v>
      </c>
      <c r="AF273" s="28">
        <v>0</v>
      </c>
      <c r="AG273" s="28">
        <v>0</v>
      </c>
      <c r="AH273" s="29">
        <v>0</v>
      </c>
      <c r="AI273" s="29">
        <v>0</v>
      </c>
      <c r="AJ273" s="29">
        <v>0</v>
      </c>
      <c r="AK273" s="20">
        <v>0.16373333333333334</v>
      </c>
      <c r="AL273" s="29">
        <v>0</v>
      </c>
      <c r="AM273" s="22">
        <f t="shared" si="87"/>
        <v>186.68</v>
      </c>
      <c r="AN273">
        <f t="shared" si="88"/>
        <v>8190</v>
      </c>
      <c r="AO273" t="str">
        <f t="shared" si="89"/>
        <v>,灰色的稻草,黄水晶,诱人的坚果</v>
      </c>
      <c r="AP273" s="25" t="str">
        <f>IF(F273="c",getSring(AO273,4),VLOOKUP(K273&amp;F273,test4,2,FALSE))</f>
        <v>上级火之精华</v>
      </c>
      <c r="AQ273" s="25">
        <f t="shared" si="90"/>
        <v>30011</v>
      </c>
      <c r="AR273" s="25">
        <f t="shared" si="91"/>
        <v>39</v>
      </c>
      <c r="AS273" s="25" t="str">
        <f t="shared" si="99"/>
        <v>灰色的稻草</v>
      </c>
      <c r="AT273" s="25">
        <f t="shared" si="92"/>
        <v>30025</v>
      </c>
      <c r="AU273" s="25">
        <f t="shared" si="93"/>
        <v>39</v>
      </c>
      <c r="AV273" s="25" t="str">
        <f t="shared" si="100"/>
        <v>黄水晶</v>
      </c>
      <c r="AW273" s="25">
        <f t="shared" si="94"/>
        <v>30029</v>
      </c>
      <c r="AX273" s="25">
        <f t="shared" si="95"/>
        <v>39</v>
      </c>
      <c r="AY273" s="25" t="str">
        <f t="shared" si="101"/>
        <v>诱人的坚果</v>
      </c>
      <c r="AZ273" s="25">
        <f t="shared" si="96"/>
        <v>30041</v>
      </c>
      <c r="BA273" s="25">
        <f t="shared" si="102"/>
        <v>39</v>
      </c>
    </row>
    <row r="274" spans="1:53" ht="14.25" x14ac:dyDescent="0.2">
      <c r="A274">
        <f t="shared" si="97"/>
        <v>10272</v>
      </c>
      <c r="B274" s="16">
        <v>272</v>
      </c>
      <c r="C274" s="16"/>
      <c r="D274" s="16" t="s">
        <v>520</v>
      </c>
      <c r="E274" s="16">
        <f t="shared" si="84"/>
        <v>4</v>
      </c>
      <c r="F274" s="39" t="str">
        <f t="shared" si="82"/>
        <v>a</v>
      </c>
      <c r="G274" s="42">
        <f t="shared" si="98"/>
        <v>3</v>
      </c>
      <c r="H274" s="19" t="s">
        <v>26</v>
      </c>
      <c r="I274" s="3" t="s">
        <v>35</v>
      </c>
      <c r="J274" s="3" t="s">
        <v>995</v>
      </c>
      <c r="K274" s="3" t="str">
        <f t="shared" si="85"/>
        <v>火</v>
      </c>
      <c r="L274" s="3">
        <f t="shared" si="83"/>
        <v>9</v>
      </c>
      <c r="M274" s="3">
        <f t="shared" si="86"/>
        <v>4</v>
      </c>
      <c r="N274" s="16">
        <v>6</v>
      </c>
      <c r="O274" s="16">
        <v>8</v>
      </c>
      <c r="P274" s="16">
        <v>113</v>
      </c>
      <c r="Q274" s="28">
        <v>0</v>
      </c>
      <c r="R274" s="28">
        <v>0</v>
      </c>
      <c r="S274" s="16">
        <v>30</v>
      </c>
      <c r="T274" s="28">
        <v>0</v>
      </c>
      <c r="U274" s="16">
        <v>68</v>
      </c>
      <c r="V274" s="28">
        <v>0</v>
      </c>
      <c r="W274" s="28">
        <v>0</v>
      </c>
      <c r="X274" s="29">
        <v>0</v>
      </c>
      <c r="Y274" s="29">
        <v>0</v>
      </c>
      <c r="Z274" s="20">
        <v>4.3333333333333328E-2</v>
      </c>
      <c r="AA274" s="29">
        <v>0</v>
      </c>
      <c r="AB274" s="28">
        <v>0</v>
      </c>
      <c r="AC274" s="28">
        <v>0</v>
      </c>
      <c r="AD274" s="28">
        <v>0</v>
      </c>
      <c r="AE274" s="28">
        <v>0</v>
      </c>
      <c r="AF274" s="28">
        <v>0</v>
      </c>
      <c r="AG274" s="28">
        <v>0</v>
      </c>
      <c r="AH274" s="20">
        <v>0.18720000000000001</v>
      </c>
      <c r="AI274" s="29">
        <v>0</v>
      </c>
      <c r="AJ274" s="29">
        <v>0</v>
      </c>
      <c r="AK274" s="29">
        <v>0</v>
      </c>
      <c r="AL274" s="29">
        <v>0</v>
      </c>
      <c r="AM274" s="22">
        <f t="shared" si="87"/>
        <v>186.77333333333331</v>
      </c>
      <c r="AN274">
        <f t="shared" si="88"/>
        <v>8190</v>
      </c>
      <c r="AO274" t="str">
        <f t="shared" si="89"/>
        <v>,带血的牙,黄水晶,诱人的蘑菇</v>
      </c>
      <c r="AP274" s="25" t="str">
        <f>IF(F274="c",getSring(AO274,4),VLOOKUP(K274&amp;F274,test4,2,FALSE))</f>
        <v>上级火之精华</v>
      </c>
      <c r="AQ274" s="25">
        <f t="shared" si="90"/>
        <v>30011</v>
      </c>
      <c r="AR274" s="25">
        <f t="shared" si="91"/>
        <v>39</v>
      </c>
      <c r="AS274" s="25" t="str">
        <f t="shared" si="99"/>
        <v>带血的牙</v>
      </c>
      <c r="AT274" s="25">
        <f t="shared" si="92"/>
        <v>30037</v>
      </c>
      <c r="AU274" s="25">
        <f t="shared" si="93"/>
        <v>39</v>
      </c>
      <c r="AV274" s="25" t="str">
        <f t="shared" si="100"/>
        <v>黄水晶</v>
      </c>
      <c r="AW274" s="25">
        <f t="shared" si="94"/>
        <v>30029</v>
      </c>
      <c r="AX274" s="25">
        <f t="shared" si="95"/>
        <v>39</v>
      </c>
      <c r="AY274" s="25" t="str">
        <f t="shared" si="101"/>
        <v>诱人的蘑菇</v>
      </c>
      <c r="AZ274" s="25">
        <f t="shared" si="96"/>
        <v>30021</v>
      </c>
      <c r="BA274" s="25">
        <f t="shared" si="102"/>
        <v>39</v>
      </c>
    </row>
    <row r="275" spans="1:53" ht="14.25" x14ac:dyDescent="0.2">
      <c r="A275">
        <f t="shared" si="97"/>
        <v>10273</v>
      </c>
      <c r="B275" s="16">
        <v>273</v>
      </c>
      <c r="C275" s="16"/>
      <c r="D275" s="16" t="s">
        <v>521</v>
      </c>
      <c r="E275" s="16">
        <f t="shared" si="84"/>
        <v>1</v>
      </c>
      <c r="F275" s="39" t="str">
        <f t="shared" si="82"/>
        <v>b</v>
      </c>
      <c r="G275" s="42">
        <f t="shared" si="98"/>
        <v>3</v>
      </c>
      <c r="H275" s="19" t="s">
        <v>26</v>
      </c>
      <c r="I275" s="3" t="s">
        <v>35</v>
      </c>
      <c r="J275" s="3" t="s">
        <v>995</v>
      </c>
      <c r="K275" s="3" t="str">
        <f t="shared" si="85"/>
        <v>火</v>
      </c>
      <c r="L275" s="3">
        <f t="shared" si="83"/>
        <v>9</v>
      </c>
      <c r="M275" s="3">
        <f t="shared" si="86"/>
        <v>4</v>
      </c>
      <c r="N275" s="16">
        <v>6</v>
      </c>
      <c r="O275" s="16">
        <v>1</v>
      </c>
      <c r="P275" s="16">
        <v>15</v>
      </c>
      <c r="Q275" s="28">
        <v>0</v>
      </c>
      <c r="R275" s="28">
        <v>0</v>
      </c>
      <c r="S275" s="28">
        <v>0</v>
      </c>
      <c r="T275" s="28">
        <v>0</v>
      </c>
      <c r="U275" s="28">
        <v>0</v>
      </c>
      <c r="V275" s="28">
        <v>0</v>
      </c>
      <c r="W275" s="28">
        <v>0</v>
      </c>
      <c r="X275" s="29">
        <v>0</v>
      </c>
      <c r="Y275" s="29">
        <v>0</v>
      </c>
      <c r="Z275" s="29">
        <v>0</v>
      </c>
      <c r="AA275" s="29">
        <v>0</v>
      </c>
      <c r="AB275" s="28">
        <v>0</v>
      </c>
      <c r="AC275" s="28">
        <v>0</v>
      </c>
      <c r="AD275" s="28">
        <v>0</v>
      </c>
      <c r="AE275" s="28">
        <v>0</v>
      </c>
      <c r="AF275" s="28">
        <v>0</v>
      </c>
      <c r="AG275" s="28">
        <v>0</v>
      </c>
      <c r="AH275" s="29">
        <v>0</v>
      </c>
      <c r="AI275" s="20">
        <v>6.4000000000000001E-2</v>
      </c>
      <c r="AJ275" s="29">
        <v>0</v>
      </c>
      <c r="AK275" s="29">
        <v>0</v>
      </c>
      <c r="AL275" s="29">
        <v>0</v>
      </c>
      <c r="AM275" s="22">
        <f t="shared" si="87"/>
        <v>22.8</v>
      </c>
      <c r="AN275">
        <f t="shared" si="88"/>
        <v>1050</v>
      </c>
      <c r="AO275" t="str">
        <f t="shared" si="89"/>
        <v>,蓝水晶,长獠牙,漂亮的蘑菇</v>
      </c>
      <c r="AP275" s="25" t="str">
        <f>IF(F275="c",getSring(AO275,4),VLOOKUP(K275&amp;F275,test4,2,FALSE))</f>
        <v>火之精华</v>
      </c>
      <c r="AQ275" s="25">
        <f t="shared" si="90"/>
        <v>30012</v>
      </c>
      <c r="AR275" s="25">
        <f t="shared" si="91"/>
        <v>10</v>
      </c>
      <c r="AS275" s="25" t="str">
        <f t="shared" si="99"/>
        <v>蓝水晶</v>
      </c>
      <c r="AT275" s="25">
        <f t="shared" si="92"/>
        <v>30028</v>
      </c>
      <c r="AU275" s="25">
        <f t="shared" si="93"/>
        <v>10</v>
      </c>
      <c r="AV275" s="25" t="str">
        <f t="shared" si="100"/>
        <v>长獠牙</v>
      </c>
      <c r="AW275" s="25">
        <f t="shared" si="94"/>
        <v>30036</v>
      </c>
      <c r="AX275" s="25">
        <f t="shared" si="95"/>
        <v>10</v>
      </c>
      <c r="AY275" s="25" t="str">
        <f t="shared" si="101"/>
        <v>漂亮的蘑菇</v>
      </c>
      <c r="AZ275" s="25">
        <f t="shared" si="96"/>
        <v>30020</v>
      </c>
      <c r="BA275" s="25">
        <f t="shared" si="102"/>
        <v>10</v>
      </c>
    </row>
    <row r="276" spans="1:53" ht="14.25" x14ac:dyDescent="0.2">
      <c r="A276">
        <f t="shared" si="97"/>
        <v>10274</v>
      </c>
      <c r="B276" s="16">
        <v>274</v>
      </c>
      <c r="C276" s="16"/>
      <c r="D276" s="16" t="s">
        <v>522</v>
      </c>
      <c r="E276" s="16">
        <f t="shared" si="84"/>
        <v>1</v>
      </c>
      <c r="F276" s="39" t="str">
        <f t="shared" si="82"/>
        <v>b</v>
      </c>
      <c r="G276" s="42">
        <f t="shared" si="98"/>
        <v>3</v>
      </c>
      <c r="H276" s="19" t="s">
        <v>26</v>
      </c>
      <c r="I276" s="3" t="s">
        <v>35</v>
      </c>
      <c r="J276" s="3" t="s">
        <v>995</v>
      </c>
      <c r="K276" s="3" t="str">
        <f t="shared" si="85"/>
        <v>火</v>
      </c>
      <c r="L276" s="3">
        <f t="shared" si="83"/>
        <v>9</v>
      </c>
      <c r="M276" s="3">
        <f t="shared" si="86"/>
        <v>4</v>
      </c>
      <c r="N276" s="16">
        <v>6</v>
      </c>
      <c r="O276" s="16">
        <v>2</v>
      </c>
      <c r="P276" s="16">
        <v>31</v>
      </c>
      <c r="Q276" s="28">
        <v>0</v>
      </c>
      <c r="R276" s="28">
        <v>0</v>
      </c>
      <c r="S276" s="28">
        <v>0</v>
      </c>
      <c r="T276" s="28">
        <v>0</v>
      </c>
      <c r="U276" s="28">
        <v>0</v>
      </c>
      <c r="V276" s="28">
        <v>0</v>
      </c>
      <c r="W276" s="28">
        <v>0</v>
      </c>
      <c r="X276" s="29">
        <v>0</v>
      </c>
      <c r="Y276" s="20">
        <v>5.0000000000000001E-3</v>
      </c>
      <c r="Z276" s="29">
        <v>0</v>
      </c>
      <c r="AA276" s="29">
        <v>0</v>
      </c>
      <c r="AB276" s="28">
        <v>0</v>
      </c>
      <c r="AC276" s="28">
        <v>0</v>
      </c>
      <c r="AD276" s="28">
        <v>0</v>
      </c>
      <c r="AE276" s="28">
        <v>0</v>
      </c>
      <c r="AF276" s="28">
        <v>0</v>
      </c>
      <c r="AG276" s="28">
        <v>0</v>
      </c>
      <c r="AH276" s="29">
        <v>0</v>
      </c>
      <c r="AI276" s="29">
        <v>0</v>
      </c>
      <c r="AJ276" s="29">
        <v>0</v>
      </c>
      <c r="AK276" s="29">
        <v>0</v>
      </c>
      <c r="AL276" s="29">
        <v>0</v>
      </c>
      <c r="AM276" s="22">
        <f t="shared" si="87"/>
        <v>21.666666666666668</v>
      </c>
      <c r="AN276">
        <f t="shared" si="88"/>
        <v>945</v>
      </c>
      <c r="AO276" t="str">
        <f t="shared" si="89"/>
        <v>,长獠牙,蓝水晶,坚硬的石头</v>
      </c>
      <c r="AP276" s="25" t="str">
        <f>IF(F276="c",getSring(AO276,4),VLOOKUP(K276&amp;F276,test4,2,FALSE))</f>
        <v>火之精华</v>
      </c>
      <c r="AQ276" s="25">
        <f t="shared" si="90"/>
        <v>30012</v>
      </c>
      <c r="AR276" s="25">
        <f t="shared" si="91"/>
        <v>9</v>
      </c>
      <c r="AS276" s="25" t="str">
        <f t="shared" si="99"/>
        <v>长獠牙</v>
      </c>
      <c r="AT276" s="25">
        <f t="shared" si="92"/>
        <v>30036</v>
      </c>
      <c r="AU276" s="25">
        <f t="shared" si="93"/>
        <v>9</v>
      </c>
      <c r="AV276" s="25" t="str">
        <f t="shared" si="100"/>
        <v>蓝水晶</v>
      </c>
      <c r="AW276" s="25">
        <f t="shared" si="94"/>
        <v>30028</v>
      </c>
      <c r="AX276" s="25">
        <f t="shared" si="95"/>
        <v>9</v>
      </c>
      <c r="AY276" s="25" t="str">
        <f t="shared" si="101"/>
        <v>坚硬的石头</v>
      </c>
      <c r="AZ276" s="25">
        <f t="shared" si="96"/>
        <v>30032</v>
      </c>
      <c r="BA276" s="25">
        <f t="shared" si="102"/>
        <v>9</v>
      </c>
    </row>
    <row r="277" spans="1:53" ht="14.25" x14ac:dyDescent="0.2">
      <c r="A277">
        <f t="shared" si="97"/>
        <v>10275</v>
      </c>
      <c r="B277" s="16">
        <v>275</v>
      </c>
      <c r="C277" s="16"/>
      <c r="D277" s="16" t="s">
        <v>523</v>
      </c>
      <c r="E277" s="16">
        <f t="shared" si="84"/>
        <v>2</v>
      </c>
      <c r="F277" s="39" t="str">
        <f t="shared" si="82"/>
        <v>b</v>
      </c>
      <c r="G277" s="42">
        <f t="shared" si="98"/>
        <v>3</v>
      </c>
      <c r="H277" s="19" t="s">
        <v>26</v>
      </c>
      <c r="I277" s="3" t="s">
        <v>35</v>
      </c>
      <c r="J277" s="3" t="s">
        <v>995</v>
      </c>
      <c r="K277" s="3" t="str">
        <f t="shared" si="85"/>
        <v>火</v>
      </c>
      <c r="L277" s="3">
        <f t="shared" si="83"/>
        <v>9</v>
      </c>
      <c r="M277" s="3">
        <f t="shared" si="86"/>
        <v>4</v>
      </c>
      <c r="N277" s="16">
        <v>6</v>
      </c>
      <c r="O277" s="16">
        <v>3</v>
      </c>
      <c r="P277" s="16">
        <v>46</v>
      </c>
      <c r="Q277" s="28">
        <v>0</v>
      </c>
      <c r="R277" s="28">
        <v>0</v>
      </c>
      <c r="S277" s="28">
        <v>0</v>
      </c>
      <c r="T277" s="28">
        <v>0</v>
      </c>
      <c r="U277" s="28">
        <v>0</v>
      </c>
      <c r="V277" s="28">
        <v>0</v>
      </c>
      <c r="W277" s="28">
        <v>0</v>
      </c>
      <c r="X277" s="20">
        <v>0.02</v>
      </c>
      <c r="Y277" s="29">
        <v>0</v>
      </c>
      <c r="Z277" s="29">
        <v>0</v>
      </c>
      <c r="AA277" s="29">
        <v>0</v>
      </c>
      <c r="AB277" s="28">
        <v>0</v>
      </c>
      <c r="AC277" s="28">
        <v>0</v>
      </c>
      <c r="AD277" s="28">
        <v>0</v>
      </c>
      <c r="AE277" s="28">
        <v>0</v>
      </c>
      <c r="AF277" s="28">
        <v>0</v>
      </c>
      <c r="AG277" s="28">
        <v>0</v>
      </c>
      <c r="AH277" s="29">
        <v>0</v>
      </c>
      <c r="AI277" s="29">
        <v>0</v>
      </c>
      <c r="AJ277" s="29">
        <v>0</v>
      </c>
      <c r="AK277" s="29">
        <v>0</v>
      </c>
      <c r="AL277" s="29">
        <v>0</v>
      </c>
      <c r="AM277" s="22">
        <f t="shared" si="87"/>
        <v>34.666666666666671</v>
      </c>
      <c r="AN277">
        <f t="shared" si="88"/>
        <v>1470</v>
      </c>
      <c r="AO277" t="str">
        <f t="shared" si="89"/>
        <v>,漂亮的蘑菇,蓝水晶,扁扁的稻草</v>
      </c>
      <c r="AP277" s="25" t="str">
        <f>IF(F277="c",getSring(AO277,4),VLOOKUP(K277&amp;F277,test4,2,FALSE))</f>
        <v>火之精华</v>
      </c>
      <c r="AQ277" s="25">
        <f t="shared" si="90"/>
        <v>30012</v>
      </c>
      <c r="AR277" s="25">
        <f t="shared" si="91"/>
        <v>14</v>
      </c>
      <c r="AS277" s="25" t="str">
        <f t="shared" si="99"/>
        <v>漂亮的蘑菇</v>
      </c>
      <c r="AT277" s="25">
        <f t="shared" si="92"/>
        <v>30020</v>
      </c>
      <c r="AU277" s="25">
        <f t="shared" si="93"/>
        <v>14</v>
      </c>
      <c r="AV277" s="25" t="str">
        <f t="shared" si="100"/>
        <v>蓝水晶</v>
      </c>
      <c r="AW277" s="25">
        <f t="shared" si="94"/>
        <v>30028</v>
      </c>
      <c r="AX277" s="25">
        <f t="shared" si="95"/>
        <v>14</v>
      </c>
      <c r="AY277" s="25" t="str">
        <f t="shared" si="101"/>
        <v>扁扁的稻草</v>
      </c>
      <c r="AZ277" s="25">
        <f t="shared" si="96"/>
        <v>30024</v>
      </c>
      <c r="BA277" s="25">
        <f t="shared" si="102"/>
        <v>14</v>
      </c>
    </row>
    <row r="278" spans="1:53" ht="14.25" x14ac:dyDescent="0.2">
      <c r="A278">
        <f t="shared" si="97"/>
        <v>10276</v>
      </c>
      <c r="B278" s="16">
        <v>276</v>
      </c>
      <c r="C278" s="16"/>
      <c r="D278" s="16" t="s">
        <v>524</v>
      </c>
      <c r="E278" s="16">
        <f t="shared" si="84"/>
        <v>2</v>
      </c>
      <c r="F278" s="39" t="str">
        <f t="shared" si="82"/>
        <v>b</v>
      </c>
      <c r="G278" s="42">
        <f t="shared" si="98"/>
        <v>3</v>
      </c>
      <c r="H278" s="19" t="s">
        <v>26</v>
      </c>
      <c r="I278" s="3" t="s">
        <v>35</v>
      </c>
      <c r="J278" s="3" t="s">
        <v>995</v>
      </c>
      <c r="K278" s="3" t="str">
        <f t="shared" si="85"/>
        <v>火</v>
      </c>
      <c r="L278" s="3">
        <f t="shared" si="83"/>
        <v>9</v>
      </c>
      <c r="M278" s="3">
        <f t="shared" si="86"/>
        <v>4</v>
      </c>
      <c r="N278" s="16">
        <v>6</v>
      </c>
      <c r="O278" s="16">
        <v>4</v>
      </c>
      <c r="P278" s="16">
        <v>62</v>
      </c>
      <c r="Q278" s="28">
        <v>0</v>
      </c>
      <c r="R278" s="28">
        <v>0</v>
      </c>
      <c r="S278" s="28">
        <v>0</v>
      </c>
      <c r="T278" s="28">
        <v>0</v>
      </c>
      <c r="U278" s="28">
        <v>0</v>
      </c>
      <c r="V278" s="28">
        <v>0</v>
      </c>
      <c r="W278" s="28">
        <v>0</v>
      </c>
      <c r="X278" s="29">
        <v>0</v>
      </c>
      <c r="Y278" s="29">
        <v>0</v>
      </c>
      <c r="Z278" s="29">
        <v>0</v>
      </c>
      <c r="AA278" s="29">
        <v>0</v>
      </c>
      <c r="AB278" s="28">
        <v>0</v>
      </c>
      <c r="AC278" s="28">
        <v>0</v>
      </c>
      <c r="AD278" s="28">
        <v>0</v>
      </c>
      <c r="AE278" s="16">
        <v>3</v>
      </c>
      <c r="AF278" s="28">
        <v>0</v>
      </c>
      <c r="AG278" s="28">
        <v>0</v>
      </c>
      <c r="AH278" s="29">
        <v>0</v>
      </c>
      <c r="AI278" s="29">
        <v>0</v>
      </c>
      <c r="AJ278" s="29">
        <v>0</v>
      </c>
      <c r="AK278" s="29">
        <v>0</v>
      </c>
      <c r="AL278" s="29">
        <v>0</v>
      </c>
      <c r="AM278" s="22">
        <f t="shared" si="87"/>
        <v>42.71947194719472</v>
      </c>
      <c r="AN278">
        <f t="shared" si="88"/>
        <v>1890</v>
      </c>
      <c r="AO278" t="str">
        <f t="shared" si="89"/>
        <v>,蓝水晶,美味的坚果,坚硬的石头</v>
      </c>
      <c r="AP278" s="25" t="str">
        <f>IF(F278="c",getSring(AO278,4),VLOOKUP(K278&amp;F278,test4,2,FALSE))</f>
        <v>火之精华</v>
      </c>
      <c r="AQ278" s="25">
        <f t="shared" si="90"/>
        <v>30012</v>
      </c>
      <c r="AR278" s="25">
        <f t="shared" si="91"/>
        <v>18</v>
      </c>
      <c r="AS278" s="25" t="str">
        <f t="shared" si="99"/>
        <v>蓝水晶</v>
      </c>
      <c r="AT278" s="25">
        <f t="shared" si="92"/>
        <v>30028</v>
      </c>
      <c r="AU278" s="25">
        <f t="shared" si="93"/>
        <v>18</v>
      </c>
      <c r="AV278" s="25" t="str">
        <f t="shared" si="100"/>
        <v>美味的坚果</v>
      </c>
      <c r="AW278" s="25">
        <f t="shared" si="94"/>
        <v>30040</v>
      </c>
      <c r="AX278" s="25">
        <f t="shared" si="95"/>
        <v>18</v>
      </c>
      <c r="AY278" s="25" t="str">
        <f t="shared" si="101"/>
        <v>坚硬的石头</v>
      </c>
      <c r="AZ278" s="25">
        <f t="shared" si="96"/>
        <v>30032</v>
      </c>
      <c r="BA278" s="25">
        <f t="shared" si="102"/>
        <v>18</v>
      </c>
    </row>
    <row r="279" spans="1:53" ht="14.25" x14ac:dyDescent="0.2">
      <c r="A279">
        <f t="shared" si="97"/>
        <v>10277</v>
      </c>
      <c r="B279" s="16">
        <v>277</v>
      </c>
      <c r="C279" s="16"/>
      <c r="D279" s="16" t="s">
        <v>525</v>
      </c>
      <c r="E279" s="16">
        <f t="shared" si="84"/>
        <v>3</v>
      </c>
      <c r="F279" s="39" t="str">
        <f t="shared" si="82"/>
        <v>b</v>
      </c>
      <c r="G279" s="42">
        <f t="shared" si="98"/>
        <v>3</v>
      </c>
      <c r="H279" s="19" t="s">
        <v>26</v>
      </c>
      <c r="I279" s="3" t="s">
        <v>35</v>
      </c>
      <c r="J279" s="3" t="s">
        <v>995</v>
      </c>
      <c r="K279" s="3" t="str">
        <f t="shared" si="85"/>
        <v>火</v>
      </c>
      <c r="L279" s="3">
        <f t="shared" si="83"/>
        <v>9</v>
      </c>
      <c r="M279" s="3">
        <f t="shared" si="86"/>
        <v>4</v>
      </c>
      <c r="N279" s="16">
        <v>6</v>
      </c>
      <c r="O279" s="16">
        <v>5</v>
      </c>
      <c r="P279" s="16">
        <v>77</v>
      </c>
      <c r="Q279" s="28">
        <v>0</v>
      </c>
      <c r="R279" s="28">
        <v>0</v>
      </c>
      <c r="S279" s="28">
        <v>0</v>
      </c>
      <c r="T279" s="28">
        <v>0</v>
      </c>
      <c r="U279" s="28">
        <v>0</v>
      </c>
      <c r="V279" s="28">
        <v>0</v>
      </c>
      <c r="W279" s="28">
        <v>0</v>
      </c>
      <c r="X279" s="29">
        <v>0</v>
      </c>
      <c r="Y279" s="29">
        <v>0</v>
      </c>
      <c r="Z279" s="20">
        <v>1.1666666666666667E-2</v>
      </c>
      <c r="AA279" s="20">
        <v>9.3333333333333338E-2</v>
      </c>
      <c r="AB279" s="28">
        <v>0</v>
      </c>
      <c r="AC279" s="28">
        <v>0</v>
      </c>
      <c r="AD279" s="28">
        <v>0</v>
      </c>
      <c r="AE279" s="28">
        <v>0</v>
      </c>
      <c r="AF279" s="28">
        <v>0</v>
      </c>
      <c r="AG279" s="28">
        <v>0</v>
      </c>
      <c r="AH279" s="29">
        <v>0</v>
      </c>
      <c r="AI279" s="29">
        <v>0</v>
      </c>
      <c r="AJ279" s="29">
        <v>0</v>
      </c>
      <c r="AK279" s="29">
        <v>0</v>
      </c>
      <c r="AL279" s="29">
        <v>0</v>
      </c>
      <c r="AM279" s="22">
        <f t="shared" si="87"/>
        <v>72.333333333333343</v>
      </c>
      <c r="AN279">
        <f t="shared" si="88"/>
        <v>3150</v>
      </c>
      <c r="AO279" t="str">
        <f t="shared" si="89"/>
        <v>,美味的坚果,蓝水晶,长獠牙</v>
      </c>
      <c r="AP279" s="25" t="str">
        <f>IF(F279="c",getSring(AO279,4),VLOOKUP(K279&amp;F279,test4,2,FALSE))</f>
        <v>火之精华</v>
      </c>
      <c r="AQ279" s="25">
        <f t="shared" si="90"/>
        <v>30012</v>
      </c>
      <c r="AR279" s="25">
        <f t="shared" si="91"/>
        <v>30</v>
      </c>
      <c r="AS279" s="25" t="str">
        <f t="shared" si="99"/>
        <v>美味的坚果</v>
      </c>
      <c r="AT279" s="25">
        <f t="shared" si="92"/>
        <v>30040</v>
      </c>
      <c r="AU279" s="25">
        <f t="shared" si="93"/>
        <v>30</v>
      </c>
      <c r="AV279" s="25" t="str">
        <f t="shared" si="100"/>
        <v>蓝水晶</v>
      </c>
      <c r="AW279" s="25">
        <f t="shared" si="94"/>
        <v>30028</v>
      </c>
      <c r="AX279" s="25">
        <f t="shared" si="95"/>
        <v>30</v>
      </c>
      <c r="AY279" s="25" t="str">
        <f t="shared" si="101"/>
        <v>长獠牙</v>
      </c>
      <c r="AZ279" s="25">
        <f t="shared" si="96"/>
        <v>30036</v>
      </c>
      <c r="BA279" s="25">
        <f t="shared" si="102"/>
        <v>30</v>
      </c>
    </row>
    <row r="280" spans="1:53" ht="14.25" x14ac:dyDescent="0.2">
      <c r="A280">
        <f t="shared" si="97"/>
        <v>10278</v>
      </c>
      <c r="B280" s="16">
        <v>278</v>
      </c>
      <c r="C280" s="16"/>
      <c r="D280" s="16" t="s">
        <v>521</v>
      </c>
      <c r="E280" s="16">
        <f t="shared" si="84"/>
        <v>3</v>
      </c>
      <c r="F280" s="39" t="str">
        <f t="shared" si="82"/>
        <v>b</v>
      </c>
      <c r="G280" s="42">
        <f t="shared" si="98"/>
        <v>3</v>
      </c>
      <c r="H280" s="19" t="s">
        <v>26</v>
      </c>
      <c r="I280" s="3" t="s">
        <v>35</v>
      </c>
      <c r="J280" s="3" t="s">
        <v>995</v>
      </c>
      <c r="K280" s="3" t="str">
        <f t="shared" si="85"/>
        <v>火</v>
      </c>
      <c r="L280" s="3">
        <f t="shared" si="83"/>
        <v>9</v>
      </c>
      <c r="M280" s="3">
        <f t="shared" si="86"/>
        <v>4</v>
      </c>
      <c r="N280" s="16">
        <v>6</v>
      </c>
      <c r="O280" s="16">
        <v>6</v>
      </c>
      <c r="P280" s="16">
        <v>92</v>
      </c>
      <c r="Q280" s="28">
        <v>0</v>
      </c>
      <c r="R280" s="28">
        <v>0</v>
      </c>
      <c r="S280" s="28">
        <v>0</v>
      </c>
      <c r="T280" s="28">
        <v>0</v>
      </c>
      <c r="U280" s="16">
        <v>21</v>
      </c>
      <c r="V280" s="28">
        <v>0</v>
      </c>
      <c r="W280" s="28">
        <v>0</v>
      </c>
      <c r="X280" s="29">
        <v>0</v>
      </c>
      <c r="Y280" s="29">
        <v>0</v>
      </c>
      <c r="Z280" s="29">
        <v>0</v>
      </c>
      <c r="AA280" s="20">
        <v>0.11066666666666666</v>
      </c>
      <c r="AB280" s="28">
        <v>0</v>
      </c>
      <c r="AC280" s="28">
        <v>0</v>
      </c>
      <c r="AD280" s="28">
        <v>0</v>
      </c>
      <c r="AE280" s="28">
        <v>0</v>
      </c>
      <c r="AF280" s="28">
        <v>0</v>
      </c>
      <c r="AG280" s="28">
        <v>0</v>
      </c>
      <c r="AH280" s="29">
        <v>0</v>
      </c>
      <c r="AI280" s="29">
        <v>0</v>
      </c>
      <c r="AJ280" s="29">
        <v>0</v>
      </c>
      <c r="AK280" s="29">
        <v>0</v>
      </c>
      <c r="AL280" s="29">
        <v>0</v>
      </c>
      <c r="AM280" s="22">
        <f t="shared" si="87"/>
        <v>97.466666666666669</v>
      </c>
      <c r="AN280">
        <f t="shared" si="88"/>
        <v>4305</v>
      </c>
      <c r="AO280" t="str">
        <f t="shared" si="89"/>
        <v>,蓝水晶,扁扁的稻草,美味的坚果</v>
      </c>
      <c r="AP280" s="25" t="str">
        <f>IF(F280="c",getSring(AO280,4),VLOOKUP(K280&amp;F280,test4,2,FALSE))</f>
        <v>火之精华</v>
      </c>
      <c r="AQ280" s="25">
        <f t="shared" si="90"/>
        <v>30012</v>
      </c>
      <c r="AR280" s="25">
        <f t="shared" si="91"/>
        <v>41</v>
      </c>
      <c r="AS280" s="25" t="str">
        <f t="shared" si="99"/>
        <v>蓝水晶</v>
      </c>
      <c r="AT280" s="25">
        <f t="shared" si="92"/>
        <v>30028</v>
      </c>
      <c r="AU280" s="25">
        <f t="shared" si="93"/>
        <v>41</v>
      </c>
      <c r="AV280" s="25" t="str">
        <f t="shared" si="100"/>
        <v>扁扁的稻草</v>
      </c>
      <c r="AW280" s="25">
        <f t="shared" si="94"/>
        <v>30024</v>
      </c>
      <c r="AX280" s="25">
        <f t="shared" si="95"/>
        <v>41</v>
      </c>
      <c r="AY280" s="25" t="str">
        <f t="shared" si="101"/>
        <v>美味的坚果</v>
      </c>
      <c r="AZ280" s="25">
        <f t="shared" si="96"/>
        <v>30040</v>
      </c>
      <c r="BA280" s="25">
        <f t="shared" si="102"/>
        <v>41</v>
      </c>
    </row>
    <row r="281" spans="1:53" ht="14.25" x14ac:dyDescent="0.2">
      <c r="A281">
        <f t="shared" si="97"/>
        <v>10279</v>
      </c>
      <c r="B281" s="16">
        <v>279</v>
      </c>
      <c r="C281" s="16"/>
      <c r="D281" s="16" t="s">
        <v>526</v>
      </c>
      <c r="E281" s="16">
        <f t="shared" si="84"/>
        <v>4</v>
      </c>
      <c r="F281" s="39" t="str">
        <f t="shared" si="82"/>
        <v>b</v>
      </c>
      <c r="G281" s="42">
        <f t="shared" si="98"/>
        <v>3</v>
      </c>
      <c r="H281" s="19" t="s">
        <v>26</v>
      </c>
      <c r="I281" s="3" t="s">
        <v>35</v>
      </c>
      <c r="J281" s="3" t="s">
        <v>995</v>
      </c>
      <c r="K281" s="3" t="str">
        <f t="shared" si="85"/>
        <v>火</v>
      </c>
      <c r="L281" s="3">
        <f t="shared" si="83"/>
        <v>9</v>
      </c>
      <c r="M281" s="3">
        <f t="shared" si="86"/>
        <v>4</v>
      </c>
      <c r="N281" s="16">
        <v>6</v>
      </c>
      <c r="O281" s="16">
        <v>7</v>
      </c>
      <c r="P281" s="16">
        <v>108</v>
      </c>
      <c r="Q281" s="28">
        <v>0</v>
      </c>
      <c r="R281" s="28">
        <v>0</v>
      </c>
      <c r="S281" s="28">
        <v>0</v>
      </c>
      <c r="T281" s="28">
        <v>0</v>
      </c>
      <c r="U281" s="28">
        <v>0</v>
      </c>
      <c r="V281" s="28">
        <v>0</v>
      </c>
      <c r="W281" s="28">
        <v>0</v>
      </c>
      <c r="X281" s="29">
        <v>0</v>
      </c>
      <c r="Y281" s="29">
        <v>0</v>
      </c>
      <c r="Z281" s="20">
        <v>1.6666666666666666E-2</v>
      </c>
      <c r="AA281" s="20">
        <v>0.13</v>
      </c>
      <c r="AB281" s="28">
        <v>0</v>
      </c>
      <c r="AC281" s="28">
        <v>0</v>
      </c>
      <c r="AD281" s="28">
        <v>0</v>
      </c>
      <c r="AE281" s="28">
        <v>0</v>
      </c>
      <c r="AF281" s="28">
        <v>0</v>
      </c>
      <c r="AG281" s="28">
        <v>0</v>
      </c>
      <c r="AH281" s="29">
        <v>0</v>
      </c>
      <c r="AI281" s="29">
        <v>0</v>
      </c>
      <c r="AJ281" s="29">
        <v>0</v>
      </c>
      <c r="AK281" s="29">
        <v>0</v>
      </c>
      <c r="AL281" s="29">
        <v>0</v>
      </c>
      <c r="AM281" s="22">
        <f t="shared" si="87"/>
        <v>101.33333333333333</v>
      </c>
      <c r="AN281">
        <f t="shared" si="88"/>
        <v>4410</v>
      </c>
      <c r="AO281" t="str">
        <f t="shared" si="89"/>
        <v>,美味的坚果,长獠牙,坚硬的石头</v>
      </c>
      <c r="AP281" s="25" t="str">
        <f>IF(F281="c",getSring(AO281,4),VLOOKUP(K281&amp;F281,test4,2,FALSE))</f>
        <v>火之精华</v>
      </c>
      <c r="AQ281" s="25">
        <f t="shared" si="90"/>
        <v>30012</v>
      </c>
      <c r="AR281" s="25">
        <f t="shared" si="91"/>
        <v>42</v>
      </c>
      <c r="AS281" s="25" t="str">
        <f t="shared" si="99"/>
        <v>美味的坚果</v>
      </c>
      <c r="AT281" s="25">
        <f t="shared" si="92"/>
        <v>30040</v>
      </c>
      <c r="AU281" s="25">
        <f t="shared" si="93"/>
        <v>42</v>
      </c>
      <c r="AV281" s="25" t="str">
        <f t="shared" si="100"/>
        <v>长獠牙</v>
      </c>
      <c r="AW281" s="25">
        <f t="shared" si="94"/>
        <v>30036</v>
      </c>
      <c r="AX281" s="25">
        <f t="shared" si="95"/>
        <v>42</v>
      </c>
      <c r="AY281" s="25" t="str">
        <f t="shared" si="101"/>
        <v>坚硬的石头</v>
      </c>
      <c r="AZ281" s="25">
        <f t="shared" si="96"/>
        <v>30032</v>
      </c>
      <c r="BA281" s="25">
        <f t="shared" si="102"/>
        <v>42</v>
      </c>
    </row>
    <row r="282" spans="1:53" ht="14.25" x14ac:dyDescent="0.2">
      <c r="A282">
        <f t="shared" si="97"/>
        <v>10280</v>
      </c>
      <c r="B282" s="16">
        <v>280</v>
      </c>
      <c r="C282" s="16"/>
      <c r="D282" s="16" t="s">
        <v>527</v>
      </c>
      <c r="E282" s="16">
        <f t="shared" si="84"/>
        <v>4</v>
      </c>
      <c r="F282" s="39" t="str">
        <f t="shared" si="82"/>
        <v>b</v>
      </c>
      <c r="G282" s="42">
        <f t="shared" si="98"/>
        <v>3</v>
      </c>
      <c r="H282" s="19" t="s">
        <v>26</v>
      </c>
      <c r="I282" s="3" t="s">
        <v>35</v>
      </c>
      <c r="J282" s="3" t="s">
        <v>995</v>
      </c>
      <c r="K282" s="3" t="str">
        <f t="shared" si="85"/>
        <v>火</v>
      </c>
      <c r="L282" s="3">
        <f t="shared" si="83"/>
        <v>9</v>
      </c>
      <c r="M282" s="3">
        <f t="shared" si="86"/>
        <v>4</v>
      </c>
      <c r="N282" s="16">
        <v>6</v>
      </c>
      <c r="O282" s="16">
        <v>8</v>
      </c>
      <c r="P282" s="16">
        <v>123</v>
      </c>
      <c r="Q282" s="28">
        <v>0</v>
      </c>
      <c r="R282" s="28">
        <v>0</v>
      </c>
      <c r="S282" s="28">
        <v>0</v>
      </c>
      <c r="T282" s="28">
        <v>0</v>
      </c>
      <c r="U282" s="28">
        <v>0</v>
      </c>
      <c r="V282" s="28">
        <v>0</v>
      </c>
      <c r="W282" s="28">
        <v>0</v>
      </c>
      <c r="X282" s="29">
        <v>0</v>
      </c>
      <c r="Y282" s="29">
        <v>0</v>
      </c>
      <c r="Z282" s="29">
        <v>0</v>
      </c>
      <c r="AA282" s="20">
        <v>0.14800000000000002</v>
      </c>
      <c r="AB282" s="28">
        <v>0</v>
      </c>
      <c r="AC282" s="28">
        <v>0</v>
      </c>
      <c r="AD282" s="28">
        <v>0</v>
      </c>
      <c r="AE282" s="28">
        <v>0</v>
      </c>
      <c r="AF282" s="28">
        <v>0</v>
      </c>
      <c r="AG282" s="28">
        <v>0</v>
      </c>
      <c r="AH282" s="29">
        <v>0</v>
      </c>
      <c r="AI282" s="20">
        <v>0.11840000000000002</v>
      </c>
      <c r="AJ282" s="29">
        <v>0</v>
      </c>
      <c r="AK282" s="29">
        <v>0</v>
      </c>
      <c r="AL282" s="29">
        <v>0</v>
      </c>
      <c r="AM282" s="22">
        <f t="shared" si="87"/>
        <v>135.28</v>
      </c>
      <c r="AN282">
        <f t="shared" si="88"/>
        <v>5880</v>
      </c>
      <c r="AO282" t="str">
        <f t="shared" si="89"/>
        <v>,坚硬的石头,长獠牙,扁扁的稻草</v>
      </c>
      <c r="AP282" s="25" t="str">
        <f>IF(F282="c",getSring(AO282,4),VLOOKUP(K282&amp;F282,test4,2,FALSE))</f>
        <v>火之精华</v>
      </c>
      <c r="AQ282" s="25">
        <f t="shared" si="90"/>
        <v>30012</v>
      </c>
      <c r="AR282" s="25">
        <f t="shared" si="91"/>
        <v>56</v>
      </c>
      <c r="AS282" s="25" t="str">
        <f t="shared" si="99"/>
        <v>坚硬的石头</v>
      </c>
      <c r="AT282" s="25">
        <f t="shared" si="92"/>
        <v>30032</v>
      </c>
      <c r="AU282" s="25">
        <f t="shared" si="93"/>
        <v>56</v>
      </c>
      <c r="AV282" s="25" t="str">
        <f t="shared" si="100"/>
        <v>长獠牙</v>
      </c>
      <c r="AW282" s="25">
        <f t="shared" si="94"/>
        <v>30036</v>
      </c>
      <c r="AX282" s="25">
        <f t="shared" si="95"/>
        <v>56</v>
      </c>
      <c r="AY282" s="25" t="str">
        <f t="shared" si="101"/>
        <v>扁扁的稻草</v>
      </c>
      <c r="AZ282" s="25">
        <f t="shared" si="96"/>
        <v>30024</v>
      </c>
      <c r="BA282" s="25">
        <f t="shared" si="102"/>
        <v>56</v>
      </c>
    </row>
    <row r="283" spans="1:53" ht="14.25" x14ac:dyDescent="0.2">
      <c r="A283">
        <f t="shared" si="97"/>
        <v>10281</v>
      </c>
      <c r="B283" s="16">
        <v>281</v>
      </c>
      <c r="C283" s="16"/>
      <c r="D283" s="16" t="s">
        <v>528</v>
      </c>
      <c r="E283" s="16">
        <f t="shared" si="84"/>
        <v>1</v>
      </c>
      <c r="F283" s="39" t="str">
        <f t="shared" si="82"/>
        <v>c</v>
      </c>
      <c r="G283" s="42">
        <f t="shared" si="98"/>
        <v>4</v>
      </c>
      <c r="H283" s="19" t="s">
        <v>26</v>
      </c>
      <c r="I283" s="3" t="s">
        <v>35</v>
      </c>
      <c r="J283" s="3" t="s">
        <v>995</v>
      </c>
      <c r="K283" s="3" t="str">
        <f t="shared" si="85"/>
        <v>--</v>
      </c>
      <c r="L283" s="3">
        <f t="shared" si="83"/>
        <v>9</v>
      </c>
      <c r="M283" s="3">
        <f t="shared" si="86"/>
        <v>4</v>
      </c>
      <c r="N283" s="16">
        <v>6</v>
      </c>
      <c r="O283" s="16">
        <v>1</v>
      </c>
      <c r="P283" s="16">
        <v>18</v>
      </c>
      <c r="Q283" s="28">
        <v>0</v>
      </c>
      <c r="R283" s="28">
        <v>0</v>
      </c>
      <c r="S283" s="28">
        <v>0</v>
      </c>
      <c r="T283" s="28">
        <v>0</v>
      </c>
      <c r="U283" s="28">
        <v>0</v>
      </c>
      <c r="V283" s="28">
        <v>0</v>
      </c>
      <c r="W283" s="28">
        <v>0</v>
      </c>
      <c r="X283" s="29">
        <v>0</v>
      </c>
      <c r="Y283" s="29">
        <v>0</v>
      </c>
      <c r="Z283" s="29">
        <v>0</v>
      </c>
      <c r="AA283" s="20">
        <v>0</v>
      </c>
      <c r="AB283" s="28">
        <v>0</v>
      </c>
      <c r="AC283" s="28">
        <v>0</v>
      </c>
      <c r="AD283" s="28">
        <v>0</v>
      </c>
      <c r="AE283" s="28">
        <v>0</v>
      </c>
      <c r="AF283" s="28">
        <v>0</v>
      </c>
      <c r="AG283" s="28">
        <v>0</v>
      </c>
      <c r="AH283" s="29">
        <v>0</v>
      </c>
      <c r="AI283" s="29">
        <v>0</v>
      </c>
      <c r="AJ283" s="29">
        <v>0</v>
      </c>
      <c r="AK283" s="29">
        <v>0</v>
      </c>
      <c r="AL283" s="29">
        <v>0</v>
      </c>
      <c r="AM283" s="22">
        <f t="shared" si="87"/>
        <v>12</v>
      </c>
      <c r="AN283">
        <f t="shared" si="88"/>
        <v>525</v>
      </c>
      <c r="AO283" t="str">
        <f t="shared" si="89"/>
        <v>,稻草,石头,红水晶,狗牙</v>
      </c>
      <c r="AP283" s="25" t="str">
        <f>IF(F283="c",getSring(AO283,4),VLOOKUP(K283&amp;F283,test4,2,FALSE))</f>
        <v>狗牙</v>
      </c>
      <c r="AQ283" s="25">
        <f t="shared" si="90"/>
        <v>30035</v>
      </c>
      <c r="AR283" s="25">
        <f t="shared" si="91"/>
        <v>40</v>
      </c>
      <c r="AS283" s="25" t="str">
        <f t="shared" si="99"/>
        <v>稻草</v>
      </c>
      <c r="AT283" s="25">
        <f t="shared" si="92"/>
        <v>30023</v>
      </c>
      <c r="AU283" s="25">
        <f t="shared" si="93"/>
        <v>10</v>
      </c>
      <c r="AV283" s="25" t="str">
        <f t="shared" si="100"/>
        <v>石头</v>
      </c>
      <c r="AW283" s="25">
        <f t="shared" si="94"/>
        <v>30031</v>
      </c>
      <c r="AX283" s="25">
        <f t="shared" si="95"/>
        <v>10</v>
      </c>
      <c r="AY283" s="25" t="str">
        <f t="shared" si="101"/>
        <v>红水晶</v>
      </c>
      <c r="AZ283" s="25">
        <f t="shared" si="96"/>
        <v>30027</v>
      </c>
      <c r="BA283" s="25">
        <f t="shared" si="102"/>
        <v>10</v>
      </c>
    </row>
    <row r="284" spans="1:53" ht="14.25" x14ac:dyDescent="0.2">
      <c r="A284">
        <f t="shared" si="97"/>
        <v>10282</v>
      </c>
      <c r="B284" s="16">
        <v>282</v>
      </c>
      <c r="C284" s="16"/>
      <c r="D284" s="16" t="s">
        <v>529</v>
      </c>
      <c r="E284" s="16">
        <f t="shared" si="84"/>
        <v>1</v>
      </c>
      <c r="F284" s="39" t="str">
        <f t="shared" si="82"/>
        <v>c</v>
      </c>
      <c r="G284" s="42">
        <f t="shared" si="98"/>
        <v>4</v>
      </c>
      <c r="H284" s="19" t="s">
        <v>26</v>
      </c>
      <c r="I284" s="3" t="s">
        <v>35</v>
      </c>
      <c r="J284" s="3" t="s">
        <v>995</v>
      </c>
      <c r="K284" s="3" t="str">
        <f t="shared" si="85"/>
        <v>--</v>
      </c>
      <c r="L284" s="3">
        <f t="shared" si="83"/>
        <v>9</v>
      </c>
      <c r="M284" s="3">
        <f t="shared" si="86"/>
        <v>4</v>
      </c>
      <c r="N284" s="16">
        <v>6</v>
      </c>
      <c r="O284" s="16">
        <v>2</v>
      </c>
      <c r="P284" s="16">
        <v>35</v>
      </c>
      <c r="Q284" s="28">
        <v>0</v>
      </c>
      <c r="R284" s="28">
        <v>0</v>
      </c>
      <c r="S284" s="28">
        <v>0</v>
      </c>
      <c r="T284" s="28">
        <v>0</v>
      </c>
      <c r="U284" s="16">
        <v>0</v>
      </c>
      <c r="V284" s="28">
        <v>0</v>
      </c>
      <c r="W284" s="28">
        <v>0</v>
      </c>
      <c r="X284" s="29">
        <v>0</v>
      </c>
      <c r="Y284" s="29">
        <v>0</v>
      </c>
      <c r="Z284" s="29">
        <v>0</v>
      </c>
      <c r="AA284" s="29">
        <v>0</v>
      </c>
      <c r="AB284" s="28">
        <v>0</v>
      </c>
      <c r="AC284" s="28">
        <v>0</v>
      </c>
      <c r="AD284" s="28">
        <v>0</v>
      </c>
      <c r="AE284" s="28">
        <v>0</v>
      </c>
      <c r="AF284" s="28">
        <v>0</v>
      </c>
      <c r="AG284" s="28">
        <v>0</v>
      </c>
      <c r="AH284" s="29">
        <v>0</v>
      </c>
      <c r="AI284" s="29">
        <v>0</v>
      </c>
      <c r="AJ284" s="29">
        <v>0</v>
      </c>
      <c r="AK284" s="29">
        <v>0</v>
      </c>
      <c r="AL284" s="29">
        <v>0</v>
      </c>
      <c r="AM284" s="22">
        <f t="shared" si="87"/>
        <v>23.333333333333332</v>
      </c>
      <c r="AN284">
        <f t="shared" si="88"/>
        <v>1012</v>
      </c>
      <c r="AO284" t="str">
        <f t="shared" si="89"/>
        <v>,蘑菇,狗牙,红水晶,多汁的坚果</v>
      </c>
      <c r="AP284" s="25" t="str">
        <f>IF(F284="c",getSring(AO284,4),VLOOKUP(K284&amp;F284,test4,2,FALSE))</f>
        <v>多汁的坚果</v>
      </c>
      <c r="AQ284" s="25">
        <f t="shared" si="90"/>
        <v>30039</v>
      </c>
      <c r="AR284" s="25">
        <f t="shared" si="91"/>
        <v>78</v>
      </c>
      <c r="AS284" s="25" t="str">
        <f t="shared" si="99"/>
        <v>蘑菇</v>
      </c>
      <c r="AT284" s="25">
        <f t="shared" si="92"/>
        <v>30019</v>
      </c>
      <c r="AU284" s="25">
        <f t="shared" si="93"/>
        <v>19</v>
      </c>
      <c r="AV284" s="25" t="str">
        <f t="shared" si="100"/>
        <v>狗牙</v>
      </c>
      <c r="AW284" s="25">
        <f t="shared" si="94"/>
        <v>30035</v>
      </c>
      <c r="AX284" s="25">
        <f t="shared" si="95"/>
        <v>19</v>
      </c>
      <c r="AY284" s="25" t="str">
        <f t="shared" si="101"/>
        <v>红水晶</v>
      </c>
      <c r="AZ284" s="25">
        <f t="shared" si="96"/>
        <v>30027</v>
      </c>
      <c r="BA284" s="25">
        <f t="shared" si="102"/>
        <v>19</v>
      </c>
    </row>
    <row r="285" spans="1:53" ht="14.25" x14ac:dyDescent="0.2">
      <c r="A285">
        <f t="shared" si="97"/>
        <v>10283</v>
      </c>
      <c r="B285" s="16">
        <v>283</v>
      </c>
      <c r="C285" s="16"/>
      <c r="D285" s="16" t="s">
        <v>530</v>
      </c>
      <c r="E285" s="16">
        <f t="shared" si="84"/>
        <v>2</v>
      </c>
      <c r="F285" s="39" t="str">
        <f t="shared" si="82"/>
        <v>c</v>
      </c>
      <c r="G285" s="42">
        <f t="shared" si="98"/>
        <v>4</v>
      </c>
      <c r="H285" s="19" t="s">
        <v>26</v>
      </c>
      <c r="I285" s="3" t="s">
        <v>35</v>
      </c>
      <c r="J285" s="3" t="s">
        <v>995</v>
      </c>
      <c r="K285" s="3" t="str">
        <f t="shared" si="85"/>
        <v>--</v>
      </c>
      <c r="L285" s="3">
        <f t="shared" si="83"/>
        <v>9</v>
      </c>
      <c r="M285" s="3">
        <f t="shared" si="86"/>
        <v>4</v>
      </c>
      <c r="N285" s="16">
        <v>6</v>
      </c>
      <c r="O285" s="16">
        <v>3</v>
      </c>
      <c r="P285" s="16">
        <v>53</v>
      </c>
      <c r="Q285" s="28">
        <v>0</v>
      </c>
      <c r="R285" s="28">
        <v>0</v>
      </c>
      <c r="S285" s="28">
        <v>0</v>
      </c>
      <c r="T285" s="28">
        <v>0</v>
      </c>
      <c r="U285" s="28">
        <v>0</v>
      </c>
      <c r="V285" s="28">
        <v>0</v>
      </c>
      <c r="W285" s="28">
        <v>0</v>
      </c>
      <c r="X285" s="29">
        <v>0</v>
      </c>
      <c r="Y285" s="29">
        <v>0</v>
      </c>
      <c r="Z285" s="29">
        <v>0</v>
      </c>
      <c r="AA285" s="29">
        <v>0</v>
      </c>
      <c r="AB285" s="28">
        <v>0</v>
      </c>
      <c r="AC285" s="28">
        <v>0</v>
      </c>
      <c r="AD285" s="28">
        <v>0</v>
      </c>
      <c r="AE285" s="28">
        <v>0</v>
      </c>
      <c r="AF285" s="28">
        <v>0</v>
      </c>
      <c r="AG285" s="28">
        <v>0</v>
      </c>
      <c r="AH285" s="29">
        <v>0</v>
      </c>
      <c r="AI285" s="29">
        <v>0</v>
      </c>
      <c r="AJ285" s="29">
        <v>0</v>
      </c>
      <c r="AK285" s="20">
        <v>0</v>
      </c>
      <c r="AL285" s="29">
        <v>0</v>
      </c>
      <c r="AM285" s="22">
        <f t="shared" si="87"/>
        <v>35.333333333333336</v>
      </c>
      <c r="AN285">
        <f t="shared" si="88"/>
        <v>1537</v>
      </c>
      <c r="AO285" t="str">
        <f t="shared" si="89"/>
        <v>,石头,红水晶,蘑菇,狗牙</v>
      </c>
      <c r="AP285" s="25" t="str">
        <f>IF(F285="c",getSring(AO285,4),VLOOKUP(K285&amp;F285,test4,2,FALSE))</f>
        <v>狗牙</v>
      </c>
      <c r="AQ285" s="25">
        <f t="shared" si="90"/>
        <v>30035</v>
      </c>
      <c r="AR285" s="25">
        <f t="shared" si="91"/>
        <v>118</v>
      </c>
      <c r="AS285" s="25" t="str">
        <f t="shared" si="99"/>
        <v>石头</v>
      </c>
      <c r="AT285" s="25">
        <f t="shared" si="92"/>
        <v>30031</v>
      </c>
      <c r="AU285" s="25">
        <f t="shared" si="93"/>
        <v>29</v>
      </c>
      <c r="AV285" s="25" t="str">
        <f t="shared" si="100"/>
        <v>红水晶</v>
      </c>
      <c r="AW285" s="25">
        <f t="shared" si="94"/>
        <v>30027</v>
      </c>
      <c r="AX285" s="25">
        <f t="shared" si="95"/>
        <v>29</v>
      </c>
      <c r="AY285" s="25" t="str">
        <f t="shared" si="101"/>
        <v>蘑菇</v>
      </c>
      <c r="AZ285" s="25">
        <f t="shared" si="96"/>
        <v>30019</v>
      </c>
      <c r="BA285" s="25">
        <f t="shared" si="102"/>
        <v>29</v>
      </c>
    </row>
    <row r="286" spans="1:53" ht="14.25" x14ac:dyDescent="0.2">
      <c r="A286">
        <f t="shared" si="97"/>
        <v>10284</v>
      </c>
      <c r="B286" s="16">
        <v>284</v>
      </c>
      <c r="C286" s="16"/>
      <c r="D286" s="16" t="s">
        <v>531</v>
      </c>
      <c r="E286" s="16">
        <f t="shared" si="84"/>
        <v>2</v>
      </c>
      <c r="F286" s="39" t="str">
        <f t="shared" si="82"/>
        <v>c</v>
      </c>
      <c r="G286" s="42">
        <f t="shared" si="98"/>
        <v>4</v>
      </c>
      <c r="H286" s="19" t="s">
        <v>26</v>
      </c>
      <c r="I286" s="3" t="s">
        <v>35</v>
      </c>
      <c r="J286" s="3" t="s">
        <v>995</v>
      </c>
      <c r="K286" s="3" t="str">
        <f t="shared" si="85"/>
        <v>--</v>
      </c>
      <c r="L286" s="3">
        <f t="shared" si="83"/>
        <v>9</v>
      </c>
      <c r="M286" s="3">
        <f t="shared" si="86"/>
        <v>4</v>
      </c>
      <c r="N286" s="16">
        <v>6</v>
      </c>
      <c r="O286" s="16">
        <v>4</v>
      </c>
      <c r="P286" s="16">
        <v>70</v>
      </c>
      <c r="Q286" s="28">
        <v>0</v>
      </c>
      <c r="R286" s="28">
        <v>0</v>
      </c>
      <c r="S286" s="28">
        <v>0</v>
      </c>
      <c r="T286" s="28">
        <v>0</v>
      </c>
      <c r="U286" s="28">
        <v>0</v>
      </c>
      <c r="V286" s="28">
        <v>0</v>
      </c>
      <c r="W286" s="28">
        <v>0</v>
      </c>
      <c r="X286" s="29">
        <v>0</v>
      </c>
      <c r="Y286" s="29">
        <v>0</v>
      </c>
      <c r="Z286" s="29">
        <v>0</v>
      </c>
      <c r="AA286" s="29">
        <v>0</v>
      </c>
      <c r="AB286" s="28">
        <v>0</v>
      </c>
      <c r="AC286" s="16">
        <v>0</v>
      </c>
      <c r="AD286" s="28">
        <v>0</v>
      </c>
      <c r="AE286" s="28">
        <v>0</v>
      </c>
      <c r="AF286" s="28">
        <v>0</v>
      </c>
      <c r="AG286" s="28">
        <v>0</v>
      </c>
      <c r="AH286" s="29">
        <v>0</v>
      </c>
      <c r="AI286" s="29">
        <v>0</v>
      </c>
      <c r="AJ286" s="29">
        <v>0</v>
      </c>
      <c r="AK286" s="29">
        <v>0</v>
      </c>
      <c r="AL286" s="29">
        <v>0</v>
      </c>
      <c r="AM286" s="22">
        <f t="shared" si="87"/>
        <v>46.666666666666664</v>
      </c>
      <c r="AN286">
        <f t="shared" si="88"/>
        <v>2047</v>
      </c>
      <c r="AO286" t="str">
        <f t="shared" si="89"/>
        <v>,红水晶,多汁的坚果,石头,狗牙</v>
      </c>
      <c r="AP286" s="25" t="str">
        <f>IF(F286="c",getSring(AO286,4),VLOOKUP(K286&amp;F286,test4,2,FALSE))</f>
        <v>狗牙</v>
      </c>
      <c r="AQ286" s="25">
        <f t="shared" si="90"/>
        <v>30035</v>
      </c>
      <c r="AR286" s="25">
        <f t="shared" si="91"/>
        <v>156</v>
      </c>
      <c r="AS286" s="25" t="str">
        <f t="shared" si="99"/>
        <v>红水晶</v>
      </c>
      <c r="AT286" s="25">
        <f t="shared" si="92"/>
        <v>30027</v>
      </c>
      <c r="AU286" s="25">
        <f t="shared" si="93"/>
        <v>39</v>
      </c>
      <c r="AV286" s="25" t="str">
        <f t="shared" si="100"/>
        <v>多汁的坚果</v>
      </c>
      <c r="AW286" s="25">
        <f t="shared" si="94"/>
        <v>30039</v>
      </c>
      <c r="AX286" s="25">
        <f t="shared" si="95"/>
        <v>39</v>
      </c>
      <c r="AY286" s="25" t="str">
        <f t="shared" si="101"/>
        <v>石头</v>
      </c>
      <c r="AZ286" s="25">
        <f t="shared" si="96"/>
        <v>30031</v>
      </c>
      <c r="BA286" s="25">
        <f t="shared" si="102"/>
        <v>39</v>
      </c>
    </row>
    <row r="287" spans="1:53" ht="14.25" x14ac:dyDescent="0.2">
      <c r="A287">
        <f t="shared" si="97"/>
        <v>10285</v>
      </c>
      <c r="B287" s="16">
        <v>285</v>
      </c>
      <c r="C287" s="16"/>
      <c r="D287" s="16" t="s">
        <v>532</v>
      </c>
      <c r="E287" s="16">
        <f t="shared" si="84"/>
        <v>3</v>
      </c>
      <c r="F287" s="39" t="str">
        <f t="shared" si="82"/>
        <v>c</v>
      </c>
      <c r="G287" s="42">
        <f t="shared" si="98"/>
        <v>4</v>
      </c>
      <c r="H287" s="19" t="s">
        <v>26</v>
      </c>
      <c r="I287" s="3" t="s">
        <v>35</v>
      </c>
      <c r="J287" s="3" t="s">
        <v>995</v>
      </c>
      <c r="K287" s="3" t="str">
        <f t="shared" si="85"/>
        <v>--</v>
      </c>
      <c r="L287" s="3">
        <f t="shared" si="83"/>
        <v>9</v>
      </c>
      <c r="M287" s="3">
        <f t="shared" si="86"/>
        <v>4</v>
      </c>
      <c r="N287" s="16">
        <v>6</v>
      </c>
      <c r="O287" s="16">
        <v>5</v>
      </c>
      <c r="P287" s="16">
        <v>88</v>
      </c>
      <c r="Q287" s="28">
        <v>0</v>
      </c>
      <c r="R287" s="28">
        <v>0</v>
      </c>
      <c r="S287" s="28">
        <v>0</v>
      </c>
      <c r="T287" s="28">
        <v>0</v>
      </c>
      <c r="U287" s="28">
        <v>0</v>
      </c>
      <c r="V287" s="28">
        <v>0</v>
      </c>
      <c r="W287" s="28">
        <v>0</v>
      </c>
      <c r="X287" s="20">
        <v>0</v>
      </c>
      <c r="Y287" s="29">
        <v>0</v>
      </c>
      <c r="Z287" s="29">
        <v>0</v>
      </c>
      <c r="AA287" s="29">
        <v>0</v>
      </c>
      <c r="AB287" s="28">
        <v>0</v>
      </c>
      <c r="AC287" s="28">
        <v>0</v>
      </c>
      <c r="AD287" s="28">
        <v>0</v>
      </c>
      <c r="AE287" s="28">
        <v>0</v>
      </c>
      <c r="AF287" s="28">
        <v>0</v>
      </c>
      <c r="AG287" s="28">
        <v>0</v>
      </c>
      <c r="AH287" s="29">
        <v>0</v>
      </c>
      <c r="AI287" s="29">
        <v>0</v>
      </c>
      <c r="AJ287" s="29">
        <v>0</v>
      </c>
      <c r="AK287" s="29">
        <v>0</v>
      </c>
      <c r="AL287" s="29">
        <v>0</v>
      </c>
      <c r="AM287" s="22">
        <f t="shared" si="87"/>
        <v>58.666666666666664</v>
      </c>
      <c r="AN287">
        <f t="shared" si="88"/>
        <v>2572</v>
      </c>
      <c r="AO287" t="str">
        <f t="shared" si="89"/>
        <v>,多汁的坚果,石头,蘑菇,红水晶</v>
      </c>
      <c r="AP287" s="25" t="str">
        <f>IF(F287="c",getSring(AO287,4),VLOOKUP(K287&amp;F287,test4,2,FALSE))</f>
        <v>红水晶</v>
      </c>
      <c r="AQ287" s="25">
        <f t="shared" si="90"/>
        <v>30027</v>
      </c>
      <c r="AR287" s="25">
        <f t="shared" si="91"/>
        <v>196</v>
      </c>
      <c r="AS287" s="25" t="str">
        <f t="shared" si="99"/>
        <v>多汁的坚果</v>
      </c>
      <c r="AT287" s="25">
        <f t="shared" si="92"/>
        <v>30039</v>
      </c>
      <c r="AU287" s="25">
        <f t="shared" si="93"/>
        <v>49</v>
      </c>
      <c r="AV287" s="25" t="str">
        <f t="shared" si="100"/>
        <v>石头</v>
      </c>
      <c r="AW287" s="25">
        <f t="shared" si="94"/>
        <v>30031</v>
      </c>
      <c r="AX287" s="25">
        <f t="shared" si="95"/>
        <v>49</v>
      </c>
      <c r="AY287" s="25" t="str">
        <f t="shared" si="101"/>
        <v>蘑菇</v>
      </c>
      <c r="AZ287" s="25">
        <f t="shared" si="96"/>
        <v>30019</v>
      </c>
      <c r="BA287" s="25">
        <f t="shared" si="102"/>
        <v>49</v>
      </c>
    </row>
    <row r="288" spans="1:53" ht="14.25" x14ac:dyDescent="0.2">
      <c r="A288">
        <f t="shared" si="97"/>
        <v>10286</v>
      </c>
      <c r="B288" s="16">
        <v>286</v>
      </c>
      <c r="C288" s="16"/>
      <c r="D288" s="16" t="s">
        <v>533</v>
      </c>
      <c r="E288" s="16">
        <f t="shared" si="84"/>
        <v>3</v>
      </c>
      <c r="F288" s="39" t="str">
        <f t="shared" si="82"/>
        <v>c</v>
      </c>
      <c r="G288" s="42">
        <f t="shared" si="98"/>
        <v>4</v>
      </c>
      <c r="H288" s="19" t="s">
        <v>26</v>
      </c>
      <c r="I288" s="3" t="s">
        <v>35</v>
      </c>
      <c r="J288" s="3" t="s">
        <v>995</v>
      </c>
      <c r="K288" s="3" t="str">
        <f t="shared" si="85"/>
        <v>--</v>
      </c>
      <c r="L288" s="3">
        <f t="shared" si="83"/>
        <v>9</v>
      </c>
      <c r="M288" s="3">
        <f t="shared" si="86"/>
        <v>4</v>
      </c>
      <c r="N288" s="16">
        <v>6</v>
      </c>
      <c r="O288" s="16">
        <v>6</v>
      </c>
      <c r="P288" s="16">
        <v>105</v>
      </c>
      <c r="Q288" s="28">
        <v>0</v>
      </c>
      <c r="R288" s="28">
        <v>0</v>
      </c>
      <c r="S288" s="28">
        <v>0</v>
      </c>
      <c r="T288" s="28">
        <v>0</v>
      </c>
      <c r="U288" s="28">
        <v>0</v>
      </c>
      <c r="V288" s="16">
        <v>0</v>
      </c>
      <c r="W288" s="28">
        <v>0</v>
      </c>
      <c r="X288" s="29">
        <v>0</v>
      </c>
      <c r="Y288" s="29">
        <v>0</v>
      </c>
      <c r="Z288" s="29">
        <v>0</v>
      </c>
      <c r="AA288" s="29">
        <v>0</v>
      </c>
      <c r="AB288" s="28">
        <v>0</v>
      </c>
      <c r="AC288" s="28">
        <v>0</v>
      </c>
      <c r="AD288" s="28">
        <v>0</v>
      </c>
      <c r="AE288" s="28">
        <v>0</v>
      </c>
      <c r="AF288" s="28">
        <v>0</v>
      </c>
      <c r="AG288" s="28">
        <v>0</v>
      </c>
      <c r="AH288" s="29">
        <v>0</v>
      </c>
      <c r="AI288" s="29">
        <v>0</v>
      </c>
      <c r="AJ288" s="29">
        <v>0</v>
      </c>
      <c r="AK288" s="29">
        <v>0</v>
      </c>
      <c r="AL288" s="29">
        <v>0</v>
      </c>
      <c r="AM288" s="22">
        <f t="shared" si="87"/>
        <v>70</v>
      </c>
      <c r="AN288">
        <f t="shared" si="88"/>
        <v>3052</v>
      </c>
      <c r="AO288" t="str">
        <f t="shared" si="89"/>
        <v>,稻草,石头,多汁的坚果,狗牙</v>
      </c>
      <c r="AP288" s="25" t="str">
        <f>IF(F288="c",getSring(AO288,4),VLOOKUP(K288&amp;F288,test4,2,FALSE))</f>
        <v>狗牙</v>
      </c>
      <c r="AQ288" s="25">
        <f t="shared" si="90"/>
        <v>30035</v>
      </c>
      <c r="AR288" s="25">
        <f t="shared" si="91"/>
        <v>233</v>
      </c>
      <c r="AS288" s="25" t="str">
        <f t="shared" si="99"/>
        <v>稻草</v>
      </c>
      <c r="AT288" s="25">
        <f t="shared" si="92"/>
        <v>30023</v>
      </c>
      <c r="AU288" s="25">
        <f t="shared" si="93"/>
        <v>58</v>
      </c>
      <c r="AV288" s="25" t="str">
        <f t="shared" si="100"/>
        <v>石头</v>
      </c>
      <c r="AW288" s="25">
        <f t="shared" si="94"/>
        <v>30031</v>
      </c>
      <c r="AX288" s="25">
        <f t="shared" si="95"/>
        <v>58</v>
      </c>
      <c r="AY288" s="25" t="str">
        <f t="shared" si="101"/>
        <v>多汁的坚果</v>
      </c>
      <c r="AZ288" s="25">
        <f t="shared" si="96"/>
        <v>30039</v>
      </c>
      <c r="BA288" s="25">
        <f t="shared" si="102"/>
        <v>58</v>
      </c>
    </row>
    <row r="289" spans="1:53" ht="14.25" x14ac:dyDescent="0.2">
      <c r="A289">
        <f t="shared" si="97"/>
        <v>10287</v>
      </c>
      <c r="B289" s="16">
        <v>287</v>
      </c>
      <c r="C289" s="16"/>
      <c r="D289" s="16" t="s">
        <v>534</v>
      </c>
      <c r="E289" s="16">
        <f t="shared" si="84"/>
        <v>4</v>
      </c>
      <c r="F289" s="39" t="str">
        <f t="shared" si="82"/>
        <v>c</v>
      </c>
      <c r="G289" s="42">
        <f t="shared" si="98"/>
        <v>4</v>
      </c>
      <c r="H289" s="19" t="s">
        <v>26</v>
      </c>
      <c r="I289" s="3" t="s">
        <v>35</v>
      </c>
      <c r="J289" s="3" t="s">
        <v>995</v>
      </c>
      <c r="K289" s="3" t="str">
        <f t="shared" si="85"/>
        <v>--</v>
      </c>
      <c r="L289" s="3">
        <f t="shared" si="83"/>
        <v>9</v>
      </c>
      <c r="M289" s="3">
        <f t="shared" si="86"/>
        <v>4</v>
      </c>
      <c r="N289" s="16">
        <v>6</v>
      </c>
      <c r="O289" s="16">
        <v>7</v>
      </c>
      <c r="P289" s="16">
        <v>123</v>
      </c>
      <c r="Q289" s="28">
        <v>0</v>
      </c>
      <c r="R289" s="28">
        <v>0</v>
      </c>
      <c r="S289" s="28">
        <v>0</v>
      </c>
      <c r="T289" s="28">
        <v>0</v>
      </c>
      <c r="U289" s="28">
        <v>0</v>
      </c>
      <c r="V289" s="28">
        <v>0</v>
      </c>
      <c r="W289" s="28">
        <v>0</v>
      </c>
      <c r="X289" s="29">
        <v>0</v>
      </c>
      <c r="Y289" s="20">
        <v>0</v>
      </c>
      <c r="Z289" s="29">
        <v>0</v>
      </c>
      <c r="AA289" s="29">
        <v>0</v>
      </c>
      <c r="AB289" s="28">
        <v>0</v>
      </c>
      <c r="AC289" s="28">
        <v>0</v>
      </c>
      <c r="AD289" s="28">
        <v>0</v>
      </c>
      <c r="AE289" s="28">
        <v>0</v>
      </c>
      <c r="AF289" s="28">
        <v>0</v>
      </c>
      <c r="AG289" s="28">
        <v>0</v>
      </c>
      <c r="AH289" s="29">
        <v>0</v>
      </c>
      <c r="AI289" s="29">
        <v>0</v>
      </c>
      <c r="AJ289" s="29">
        <v>0</v>
      </c>
      <c r="AK289" s="29">
        <v>0</v>
      </c>
      <c r="AL289" s="29">
        <v>0</v>
      </c>
      <c r="AM289" s="22">
        <f t="shared" si="87"/>
        <v>82</v>
      </c>
      <c r="AN289">
        <f t="shared" si="88"/>
        <v>3577</v>
      </c>
      <c r="AO289" t="str">
        <f t="shared" si="89"/>
        <v>,狗牙,稻草,多汁的坚果,石头</v>
      </c>
      <c r="AP289" s="25" t="str">
        <f>IF(F289="c",getSring(AO289,4),VLOOKUP(K289&amp;F289,test4,2,FALSE))</f>
        <v>石头</v>
      </c>
      <c r="AQ289" s="25">
        <f t="shared" si="90"/>
        <v>30031</v>
      </c>
      <c r="AR289" s="25">
        <f t="shared" si="91"/>
        <v>273</v>
      </c>
      <c r="AS289" s="25" t="str">
        <f t="shared" si="99"/>
        <v>狗牙</v>
      </c>
      <c r="AT289" s="25">
        <f t="shared" si="92"/>
        <v>30035</v>
      </c>
      <c r="AU289" s="25">
        <f t="shared" si="93"/>
        <v>68</v>
      </c>
      <c r="AV289" s="25" t="str">
        <f t="shared" si="100"/>
        <v>稻草</v>
      </c>
      <c r="AW289" s="25">
        <f t="shared" si="94"/>
        <v>30023</v>
      </c>
      <c r="AX289" s="25">
        <f t="shared" si="95"/>
        <v>68</v>
      </c>
      <c r="AY289" s="25" t="str">
        <f t="shared" si="101"/>
        <v>多汁的坚果</v>
      </c>
      <c r="AZ289" s="25">
        <f t="shared" si="96"/>
        <v>30039</v>
      </c>
      <c r="BA289" s="25">
        <f t="shared" si="102"/>
        <v>68</v>
      </c>
    </row>
    <row r="290" spans="1:53" ht="14.25" x14ac:dyDescent="0.2">
      <c r="A290">
        <f t="shared" si="97"/>
        <v>10288</v>
      </c>
      <c r="B290" s="16">
        <v>288</v>
      </c>
      <c r="C290" s="16"/>
      <c r="D290" s="16" t="s">
        <v>535</v>
      </c>
      <c r="E290" s="16">
        <f t="shared" si="84"/>
        <v>4</v>
      </c>
      <c r="F290" s="39" t="str">
        <f t="shared" si="82"/>
        <v>c</v>
      </c>
      <c r="G290" s="42">
        <f t="shared" si="98"/>
        <v>4</v>
      </c>
      <c r="H290" s="19" t="s">
        <v>26</v>
      </c>
      <c r="I290" s="3" t="s">
        <v>35</v>
      </c>
      <c r="J290" s="3" t="s">
        <v>995</v>
      </c>
      <c r="K290" s="3" t="str">
        <f t="shared" si="85"/>
        <v>--</v>
      </c>
      <c r="L290" s="3">
        <f t="shared" si="83"/>
        <v>9</v>
      </c>
      <c r="M290" s="3">
        <f t="shared" si="86"/>
        <v>4</v>
      </c>
      <c r="N290" s="16">
        <v>6</v>
      </c>
      <c r="O290" s="16">
        <v>8</v>
      </c>
      <c r="P290" s="16">
        <v>140</v>
      </c>
      <c r="Q290" s="28">
        <v>0</v>
      </c>
      <c r="R290" s="28">
        <v>0</v>
      </c>
      <c r="S290" s="28">
        <v>0</v>
      </c>
      <c r="T290" s="28">
        <v>0</v>
      </c>
      <c r="U290" s="28">
        <v>0</v>
      </c>
      <c r="V290" s="28">
        <v>0</v>
      </c>
      <c r="W290" s="28">
        <v>0</v>
      </c>
      <c r="X290" s="29">
        <v>0</v>
      </c>
      <c r="Y290" s="29">
        <v>0</v>
      </c>
      <c r="Z290" s="29">
        <v>0</v>
      </c>
      <c r="AA290" s="20">
        <v>0</v>
      </c>
      <c r="AB290" s="28">
        <v>0</v>
      </c>
      <c r="AC290" s="28">
        <v>0</v>
      </c>
      <c r="AD290" s="28">
        <v>0</v>
      </c>
      <c r="AE290" s="28">
        <v>0</v>
      </c>
      <c r="AF290" s="28">
        <v>0</v>
      </c>
      <c r="AG290" s="28">
        <v>0</v>
      </c>
      <c r="AH290" s="29">
        <v>0</v>
      </c>
      <c r="AI290" s="29">
        <v>0</v>
      </c>
      <c r="AJ290" s="29">
        <v>0</v>
      </c>
      <c r="AK290" s="29">
        <v>0</v>
      </c>
      <c r="AL290" s="29">
        <v>0</v>
      </c>
      <c r="AM290" s="22">
        <f t="shared" si="87"/>
        <v>93.333333333333329</v>
      </c>
      <c r="AN290">
        <f t="shared" si="88"/>
        <v>4087</v>
      </c>
      <c r="AO290" t="str">
        <f t="shared" si="89"/>
        <v>,狗牙,多汁的坚果,石头,红水晶</v>
      </c>
      <c r="AP290" s="25" t="str">
        <f>IF(F290="c",getSring(AO290,4),VLOOKUP(K290&amp;F290,test4,2,FALSE))</f>
        <v>红水晶</v>
      </c>
      <c r="AQ290" s="25">
        <f t="shared" si="90"/>
        <v>30027</v>
      </c>
      <c r="AR290" s="25">
        <f t="shared" si="91"/>
        <v>311</v>
      </c>
      <c r="AS290" s="25" t="str">
        <f t="shared" si="99"/>
        <v>狗牙</v>
      </c>
      <c r="AT290" s="25">
        <f t="shared" si="92"/>
        <v>30035</v>
      </c>
      <c r="AU290" s="25">
        <f t="shared" si="93"/>
        <v>78</v>
      </c>
      <c r="AV290" s="25" t="str">
        <f t="shared" si="100"/>
        <v>多汁的坚果</v>
      </c>
      <c r="AW290" s="25">
        <f t="shared" si="94"/>
        <v>30039</v>
      </c>
      <c r="AX290" s="25">
        <f t="shared" si="95"/>
        <v>78</v>
      </c>
      <c r="AY290" s="25" t="str">
        <f t="shared" si="101"/>
        <v>石头</v>
      </c>
      <c r="AZ290" s="25">
        <f t="shared" si="96"/>
        <v>30031</v>
      </c>
      <c r="BA290" s="25">
        <f t="shared" si="102"/>
        <v>78</v>
      </c>
    </row>
    <row r="291" spans="1:53" ht="14.25" x14ac:dyDescent="0.2">
      <c r="A291">
        <f t="shared" si="97"/>
        <v>10289</v>
      </c>
      <c r="B291" s="16">
        <v>289</v>
      </c>
      <c r="C291" s="16"/>
      <c r="D291" s="16" t="s">
        <v>536</v>
      </c>
      <c r="E291" s="16">
        <f t="shared" si="84"/>
        <v>1</v>
      </c>
      <c r="F291" s="39" t="str">
        <f t="shared" si="82"/>
        <v>s</v>
      </c>
      <c r="G291" s="42">
        <f t="shared" si="98"/>
        <v>3</v>
      </c>
      <c r="H291" s="19" t="s">
        <v>26</v>
      </c>
      <c r="I291" s="3" t="s">
        <v>36</v>
      </c>
      <c r="J291" s="3" t="s">
        <v>995</v>
      </c>
      <c r="K291" s="3" t="str">
        <f t="shared" si="85"/>
        <v>水</v>
      </c>
      <c r="L291" s="3">
        <f t="shared" si="83"/>
        <v>10</v>
      </c>
      <c r="M291" s="3">
        <f t="shared" si="86"/>
        <v>3</v>
      </c>
      <c r="N291" s="16">
        <v>0</v>
      </c>
      <c r="O291" s="16">
        <v>1</v>
      </c>
      <c r="P291" s="16">
        <v>21</v>
      </c>
      <c r="Q291" s="28">
        <v>0</v>
      </c>
      <c r="R291" s="28">
        <v>0</v>
      </c>
      <c r="S291" s="16">
        <v>6</v>
      </c>
      <c r="T291" s="28">
        <v>0</v>
      </c>
      <c r="U291" s="28">
        <v>0</v>
      </c>
      <c r="V291" s="28">
        <v>0</v>
      </c>
      <c r="W291" s="28">
        <v>0</v>
      </c>
      <c r="X291" s="29">
        <v>0</v>
      </c>
      <c r="Y291" s="29">
        <v>0</v>
      </c>
      <c r="Z291" s="29">
        <v>0</v>
      </c>
      <c r="AA291" s="20">
        <v>0.08</v>
      </c>
      <c r="AB291" s="28">
        <v>0</v>
      </c>
      <c r="AC291" s="28">
        <v>0</v>
      </c>
      <c r="AD291" s="28">
        <v>0</v>
      </c>
      <c r="AE291" s="28">
        <v>0</v>
      </c>
      <c r="AF291" s="28">
        <v>0</v>
      </c>
      <c r="AG291" s="28">
        <v>0</v>
      </c>
      <c r="AH291" s="29">
        <v>0</v>
      </c>
      <c r="AI291" s="29">
        <v>0</v>
      </c>
      <c r="AJ291" s="20">
        <v>6.4000000000000001E-2</v>
      </c>
      <c r="AK291" s="29">
        <v>0</v>
      </c>
      <c r="AL291" s="29">
        <v>0</v>
      </c>
      <c r="AM291" s="22">
        <f t="shared" si="87"/>
        <v>46.800000000000004</v>
      </c>
      <c r="AN291">
        <f t="shared" si="88"/>
        <v>2100</v>
      </c>
      <c r="AO291" t="str">
        <f t="shared" si="89"/>
        <v>,斑斓的稻草,紫水晶,夏娃的坚果</v>
      </c>
      <c r="AP291" s="25" t="str">
        <f>IF(F291="c",getSring(AO291,4),VLOOKUP(K291&amp;F291,test4,2,FALSE))</f>
        <v>顶级水之精华</v>
      </c>
      <c r="AQ291" s="25">
        <f t="shared" si="90"/>
        <v>30007</v>
      </c>
      <c r="AR291" s="25">
        <f t="shared" si="91"/>
        <v>10</v>
      </c>
      <c r="AS291" s="25" t="str">
        <f t="shared" si="99"/>
        <v>斑斓的稻草</v>
      </c>
      <c r="AT291" s="25">
        <f t="shared" si="92"/>
        <v>30026</v>
      </c>
      <c r="AU291" s="25">
        <f t="shared" si="93"/>
        <v>5</v>
      </c>
      <c r="AV291" s="25" t="str">
        <f t="shared" si="100"/>
        <v>紫水晶</v>
      </c>
      <c r="AW291" s="25">
        <f t="shared" si="94"/>
        <v>30030</v>
      </c>
      <c r="AX291" s="25">
        <f t="shared" si="95"/>
        <v>5</v>
      </c>
      <c r="AY291" s="25" t="str">
        <f t="shared" si="101"/>
        <v>夏娃的坚果</v>
      </c>
      <c r="AZ291" s="25">
        <f t="shared" si="96"/>
        <v>30042</v>
      </c>
      <c r="BA291" s="25">
        <f t="shared" si="102"/>
        <v>5</v>
      </c>
    </row>
    <row r="292" spans="1:53" ht="14.25" x14ac:dyDescent="0.2">
      <c r="A292">
        <f t="shared" si="97"/>
        <v>10290</v>
      </c>
      <c r="B292" s="16">
        <v>290</v>
      </c>
      <c r="C292" s="16"/>
      <c r="D292" s="16" t="s">
        <v>537</v>
      </c>
      <c r="E292" s="16">
        <f t="shared" si="84"/>
        <v>1</v>
      </c>
      <c r="F292" s="39" t="str">
        <f t="shared" ref="F292:F355" si="103">F260</f>
        <v>s</v>
      </c>
      <c r="G292" s="42">
        <f t="shared" si="98"/>
        <v>3</v>
      </c>
      <c r="H292" s="19" t="s">
        <v>26</v>
      </c>
      <c r="I292" s="3" t="s">
        <v>36</v>
      </c>
      <c r="J292" s="3" t="s">
        <v>995</v>
      </c>
      <c r="K292" s="3" t="str">
        <f t="shared" si="85"/>
        <v>水</v>
      </c>
      <c r="L292" s="3">
        <f t="shared" ref="L292:L355" si="104">L260+1</f>
        <v>10</v>
      </c>
      <c r="M292" s="3">
        <f t="shared" si="86"/>
        <v>3</v>
      </c>
      <c r="N292" s="16">
        <v>0</v>
      </c>
      <c r="O292" s="16">
        <v>2</v>
      </c>
      <c r="P292" s="16">
        <v>42</v>
      </c>
      <c r="Q292" s="28">
        <v>0</v>
      </c>
      <c r="R292" s="28">
        <v>0</v>
      </c>
      <c r="S292" s="16">
        <v>13</v>
      </c>
      <c r="T292" s="28">
        <v>0</v>
      </c>
      <c r="U292" s="28">
        <v>0</v>
      </c>
      <c r="V292" s="28">
        <v>0</v>
      </c>
      <c r="W292" s="28">
        <v>0</v>
      </c>
      <c r="X292" s="29">
        <v>0</v>
      </c>
      <c r="Y292" s="29">
        <v>0</v>
      </c>
      <c r="Z292" s="29">
        <v>0</v>
      </c>
      <c r="AA292" s="29">
        <v>0</v>
      </c>
      <c r="AB292" s="28">
        <v>0</v>
      </c>
      <c r="AC292" s="28">
        <v>0</v>
      </c>
      <c r="AD292" s="28">
        <v>0</v>
      </c>
      <c r="AE292" s="28">
        <v>0</v>
      </c>
      <c r="AF292" s="16">
        <v>7</v>
      </c>
      <c r="AG292" s="28">
        <v>0</v>
      </c>
      <c r="AH292" s="29">
        <v>0</v>
      </c>
      <c r="AI292" s="29">
        <v>0</v>
      </c>
      <c r="AJ292" s="29">
        <v>0</v>
      </c>
      <c r="AK292" s="29">
        <v>0</v>
      </c>
      <c r="AL292" s="20">
        <v>6.933333333333333E-2</v>
      </c>
      <c r="AM292" s="22">
        <f t="shared" si="87"/>
        <v>53.15548317046688</v>
      </c>
      <c r="AN292">
        <f t="shared" si="88"/>
        <v>2400</v>
      </c>
      <c r="AO292" t="str">
        <f t="shared" si="89"/>
        <v>,紫水晶,夏娃的坚果,斑斓的稻草</v>
      </c>
      <c r="AP292" s="25" t="str">
        <f>IF(F292="c",getSring(AO292,4),VLOOKUP(K292&amp;F292,test4,2,FALSE))</f>
        <v>顶级水之精华</v>
      </c>
      <c r="AQ292" s="25">
        <f t="shared" si="90"/>
        <v>30007</v>
      </c>
      <c r="AR292" s="25">
        <f t="shared" si="91"/>
        <v>11</v>
      </c>
      <c r="AS292" s="25" t="str">
        <f t="shared" si="99"/>
        <v>紫水晶</v>
      </c>
      <c r="AT292" s="25">
        <f t="shared" si="92"/>
        <v>30030</v>
      </c>
      <c r="AU292" s="25">
        <f t="shared" si="93"/>
        <v>6</v>
      </c>
      <c r="AV292" s="25" t="str">
        <f t="shared" si="100"/>
        <v>夏娃的坚果</v>
      </c>
      <c r="AW292" s="25">
        <f t="shared" si="94"/>
        <v>30042</v>
      </c>
      <c r="AX292" s="25">
        <f t="shared" si="95"/>
        <v>6</v>
      </c>
      <c r="AY292" s="25" t="str">
        <f t="shared" si="101"/>
        <v>斑斓的稻草</v>
      </c>
      <c r="AZ292" s="25">
        <f t="shared" si="96"/>
        <v>30026</v>
      </c>
      <c r="BA292" s="25">
        <f t="shared" si="102"/>
        <v>6</v>
      </c>
    </row>
    <row r="293" spans="1:53" ht="14.25" x14ac:dyDescent="0.2">
      <c r="A293">
        <f t="shared" si="97"/>
        <v>10291</v>
      </c>
      <c r="B293" s="16">
        <v>291</v>
      </c>
      <c r="C293" s="16"/>
      <c r="D293" s="16" t="s">
        <v>538</v>
      </c>
      <c r="E293" s="16">
        <f t="shared" si="84"/>
        <v>2</v>
      </c>
      <c r="F293" s="39" t="str">
        <f t="shared" si="103"/>
        <v>s</v>
      </c>
      <c r="G293" s="42">
        <f t="shared" si="98"/>
        <v>3</v>
      </c>
      <c r="H293" s="19" t="s">
        <v>26</v>
      </c>
      <c r="I293" s="3" t="s">
        <v>36</v>
      </c>
      <c r="J293" s="3" t="s">
        <v>995</v>
      </c>
      <c r="K293" s="3" t="str">
        <f t="shared" si="85"/>
        <v>水</v>
      </c>
      <c r="L293" s="3">
        <f t="shared" si="104"/>
        <v>10</v>
      </c>
      <c r="M293" s="3">
        <f t="shared" si="86"/>
        <v>3</v>
      </c>
      <c r="N293" s="16">
        <v>0</v>
      </c>
      <c r="O293" s="16">
        <v>3</v>
      </c>
      <c r="P293" s="16">
        <v>62</v>
      </c>
      <c r="Q293" s="28">
        <v>0</v>
      </c>
      <c r="R293" s="28">
        <v>0</v>
      </c>
      <c r="S293" s="16">
        <v>19</v>
      </c>
      <c r="T293" s="28">
        <v>0</v>
      </c>
      <c r="U293" s="28">
        <v>0</v>
      </c>
      <c r="V293" s="28">
        <v>0</v>
      </c>
      <c r="W293" s="16">
        <v>10</v>
      </c>
      <c r="X293" s="29">
        <v>0</v>
      </c>
      <c r="Y293" s="29">
        <v>0</v>
      </c>
      <c r="Z293" s="29">
        <v>0</v>
      </c>
      <c r="AA293" s="20">
        <v>0.12933333333333333</v>
      </c>
      <c r="AB293" s="28">
        <v>0</v>
      </c>
      <c r="AC293" s="28">
        <v>0</v>
      </c>
      <c r="AD293" s="28">
        <v>0</v>
      </c>
      <c r="AE293" s="28">
        <v>0</v>
      </c>
      <c r="AF293" s="28">
        <v>0</v>
      </c>
      <c r="AG293" s="16">
        <v>7</v>
      </c>
      <c r="AH293" s="29">
        <v>0</v>
      </c>
      <c r="AI293" s="29">
        <v>0</v>
      </c>
      <c r="AJ293" s="29">
        <v>0</v>
      </c>
      <c r="AK293" s="29">
        <v>0</v>
      </c>
      <c r="AL293" s="29">
        <v>0</v>
      </c>
      <c r="AM293" s="22">
        <f t="shared" si="87"/>
        <v>90.466558089033668</v>
      </c>
      <c r="AN293">
        <f t="shared" si="88"/>
        <v>3900</v>
      </c>
      <c r="AO293" t="str">
        <f t="shared" si="89"/>
        <v>,紫水晶,斑斓的稻草,夏娃的坚果</v>
      </c>
      <c r="AP293" s="25" t="str">
        <f>IF(F293="c",getSring(AO293,4),VLOOKUP(K293&amp;F293,test4,2,FALSE))</f>
        <v>顶级水之精华</v>
      </c>
      <c r="AQ293" s="25">
        <f t="shared" si="90"/>
        <v>30007</v>
      </c>
      <c r="AR293" s="25">
        <f t="shared" si="91"/>
        <v>19</v>
      </c>
      <c r="AS293" s="25" t="str">
        <f t="shared" si="99"/>
        <v>紫水晶</v>
      </c>
      <c r="AT293" s="25">
        <f t="shared" si="92"/>
        <v>30030</v>
      </c>
      <c r="AU293" s="25">
        <f t="shared" si="93"/>
        <v>9</v>
      </c>
      <c r="AV293" s="25" t="str">
        <f t="shared" si="100"/>
        <v>斑斓的稻草</v>
      </c>
      <c r="AW293" s="25">
        <f t="shared" si="94"/>
        <v>30026</v>
      </c>
      <c r="AX293" s="25">
        <f t="shared" si="95"/>
        <v>9</v>
      </c>
      <c r="AY293" s="25" t="str">
        <f t="shared" si="101"/>
        <v>夏娃的坚果</v>
      </c>
      <c r="AZ293" s="25">
        <f t="shared" si="96"/>
        <v>30042</v>
      </c>
      <c r="BA293" s="25">
        <f t="shared" si="102"/>
        <v>9</v>
      </c>
    </row>
    <row r="294" spans="1:53" ht="14.25" x14ac:dyDescent="0.2">
      <c r="A294">
        <f t="shared" si="97"/>
        <v>10292</v>
      </c>
      <c r="B294" s="16">
        <v>292</v>
      </c>
      <c r="C294" s="16"/>
      <c r="D294" s="16" t="s">
        <v>539</v>
      </c>
      <c r="E294" s="16">
        <f t="shared" si="84"/>
        <v>2</v>
      </c>
      <c r="F294" s="39" t="str">
        <f t="shared" si="103"/>
        <v>s</v>
      </c>
      <c r="G294" s="42">
        <f t="shared" si="98"/>
        <v>3</v>
      </c>
      <c r="H294" s="19" t="s">
        <v>26</v>
      </c>
      <c r="I294" s="3" t="s">
        <v>36</v>
      </c>
      <c r="J294" s="3" t="s">
        <v>995</v>
      </c>
      <c r="K294" s="3" t="str">
        <f t="shared" si="85"/>
        <v>水</v>
      </c>
      <c r="L294" s="3">
        <f t="shared" si="104"/>
        <v>10</v>
      </c>
      <c r="M294" s="3">
        <f t="shared" si="86"/>
        <v>3</v>
      </c>
      <c r="N294" s="16">
        <v>0</v>
      </c>
      <c r="O294" s="16">
        <v>4</v>
      </c>
      <c r="P294" s="16">
        <v>83</v>
      </c>
      <c r="Q294" s="28">
        <v>0</v>
      </c>
      <c r="R294" s="28">
        <v>0</v>
      </c>
      <c r="S294" s="16">
        <v>26</v>
      </c>
      <c r="T294" s="28">
        <v>0</v>
      </c>
      <c r="U294" s="28">
        <v>0</v>
      </c>
      <c r="V294" s="28">
        <v>0</v>
      </c>
      <c r="W294" s="28">
        <v>0</v>
      </c>
      <c r="X294" s="29">
        <v>0</v>
      </c>
      <c r="Y294" s="29">
        <v>0</v>
      </c>
      <c r="Z294" s="29">
        <v>0</v>
      </c>
      <c r="AA294" s="20">
        <v>0.17266666666666666</v>
      </c>
      <c r="AB294" s="28">
        <v>0</v>
      </c>
      <c r="AC294" s="28">
        <v>0</v>
      </c>
      <c r="AD294" s="16">
        <v>13</v>
      </c>
      <c r="AE294" s="28">
        <v>0</v>
      </c>
      <c r="AF294" s="28">
        <v>0</v>
      </c>
      <c r="AG294" s="28">
        <v>0</v>
      </c>
      <c r="AH294" s="29">
        <v>0</v>
      </c>
      <c r="AI294" s="29">
        <v>0</v>
      </c>
      <c r="AJ294" s="29">
        <v>0</v>
      </c>
      <c r="AK294" s="29">
        <v>0</v>
      </c>
      <c r="AL294" s="20">
        <v>0.13813333333333333</v>
      </c>
      <c r="AM294" s="22">
        <f t="shared" si="87"/>
        <v>144.37938232161875</v>
      </c>
      <c r="AN294">
        <f t="shared" si="88"/>
        <v>6300</v>
      </c>
      <c r="AO294" t="str">
        <f t="shared" si="89"/>
        <v>,紫水晶,夏娃的坚果,剧毒牙</v>
      </c>
      <c r="AP294" s="25" t="str">
        <f>IF(F294="c",getSring(AO294,4),VLOOKUP(K294&amp;F294,test4,2,FALSE))</f>
        <v>顶级水之精华</v>
      </c>
      <c r="AQ294" s="25">
        <f t="shared" si="90"/>
        <v>30007</v>
      </c>
      <c r="AR294" s="25">
        <f t="shared" si="91"/>
        <v>30</v>
      </c>
      <c r="AS294" s="25" t="str">
        <f t="shared" si="99"/>
        <v>紫水晶</v>
      </c>
      <c r="AT294" s="25">
        <f t="shared" si="92"/>
        <v>30030</v>
      </c>
      <c r="AU294" s="25">
        <f t="shared" si="93"/>
        <v>15</v>
      </c>
      <c r="AV294" s="25" t="str">
        <f t="shared" si="100"/>
        <v>夏娃的坚果</v>
      </c>
      <c r="AW294" s="25">
        <f t="shared" si="94"/>
        <v>30042</v>
      </c>
      <c r="AX294" s="25">
        <f t="shared" si="95"/>
        <v>15</v>
      </c>
      <c r="AY294" s="25" t="str">
        <f t="shared" si="101"/>
        <v>剧毒牙</v>
      </c>
      <c r="AZ294" s="25">
        <f t="shared" si="96"/>
        <v>30038</v>
      </c>
      <c r="BA294" s="25">
        <f t="shared" si="102"/>
        <v>15</v>
      </c>
    </row>
    <row r="295" spans="1:53" ht="14.25" x14ac:dyDescent="0.2">
      <c r="A295">
        <f t="shared" si="97"/>
        <v>10293</v>
      </c>
      <c r="B295" s="16">
        <v>293</v>
      </c>
      <c r="C295" s="16"/>
      <c r="D295" s="16" t="s">
        <v>540</v>
      </c>
      <c r="E295" s="16">
        <f t="shared" si="84"/>
        <v>3</v>
      </c>
      <c r="F295" s="39" t="str">
        <f t="shared" si="103"/>
        <v>s</v>
      </c>
      <c r="G295" s="42">
        <f t="shared" si="98"/>
        <v>3</v>
      </c>
      <c r="H295" s="19" t="s">
        <v>26</v>
      </c>
      <c r="I295" s="3" t="s">
        <v>36</v>
      </c>
      <c r="J295" s="3" t="s">
        <v>995</v>
      </c>
      <c r="K295" s="3" t="str">
        <f t="shared" si="85"/>
        <v>水</v>
      </c>
      <c r="L295" s="3">
        <f t="shared" si="104"/>
        <v>10</v>
      </c>
      <c r="M295" s="3">
        <f t="shared" si="86"/>
        <v>3</v>
      </c>
      <c r="N295" s="16">
        <v>0</v>
      </c>
      <c r="O295" s="16">
        <v>5</v>
      </c>
      <c r="P295" s="16">
        <v>104</v>
      </c>
      <c r="Q295" s="28">
        <v>0</v>
      </c>
      <c r="R295" s="28">
        <v>0</v>
      </c>
      <c r="S295" s="16">
        <v>32</v>
      </c>
      <c r="T295" s="28">
        <v>0</v>
      </c>
      <c r="U295" s="28">
        <v>0</v>
      </c>
      <c r="V295" s="28">
        <v>0</v>
      </c>
      <c r="W295" s="16">
        <v>16</v>
      </c>
      <c r="X295" s="29">
        <v>0</v>
      </c>
      <c r="Y295" s="29">
        <v>0</v>
      </c>
      <c r="Z295" s="20">
        <v>2.6666666666666665E-2</v>
      </c>
      <c r="AA295" s="20">
        <v>0.21666666666666667</v>
      </c>
      <c r="AB295" s="28">
        <v>0</v>
      </c>
      <c r="AC295" s="28">
        <v>0</v>
      </c>
      <c r="AD295" s="28">
        <v>0</v>
      </c>
      <c r="AE295" s="28">
        <v>0</v>
      </c>
      <c r="AF295" s="28">
        <v>0</v>
      </c>
      <c r="AG295" s="28">
        <v>0</v>
      </c>
      <c r="AH295" s="29">
        <v>0</v>
      </c>
      <c r="AI295" s="29">
        <v>0</v>
      </c>
      <c r="AJ295" s="20">
        <v>0.17333333333333334</v>
      </c>
      <c r="AK295" s="29">
        <v>0</v>
      </c>
      <c r="AL295" s="29">
        <v>0</v>
      </c>
      <c r="AM295" s="22">
        <f t="shared" si="87"/>
        <v>184.66666666666669</v>
      </c>
      <c r="AN295">
        <f t="shared" si="88"/>
        <v>7980</v>
      </c>
      <c r="AO295" t="str">
        <f t="shared" si="89"/>
        <v>,夏娃的坚果,斑斓的稻草,剧毒牙</v>
      </c>
      <c r="AP295" s="25" t="str">
        <f>IF(F295="c",getSring(AO295,4),VLOOKUP(K295&amp;F295,test4,2,FALSE))</f>
        <v>顶级水之精华</v>
      </c>
      <c r="AQ295" s="25">
        <f t="shared" si="90"/>
        <v>30007</v>
      </c>
      <c r="AR295" s="25">
        <f t="shared" si="91"/>
        <v>38</v>
      </c>
      <c r="AS295" s="25" t="str">
        <f t="shared" si="99"/>
        <v>夏娃的坚果</v>
      </c>
      <c r="AT295" s="25">
        <f t="shared" si="92"/>
        <v>30042</v>
      </c>
      <c r="AU295" s="25">
        <f t="shared" si="93"/>
        <v>19</v>
      </c>
      <c r="AV295" s="25" t="str">
        <f t="shared" si="100"/>
        <v>斑斓的稻草</v>
      </c>
      <c r="AW295" s="25">
        <f t="shared" si="94"/>
        <v>30026</v>
      </c>
      <c r="AX295" s="25">
        <f t="shared" si="95"/>
        <v>19</v>
      </c>
      <c r="AY295" s="25" t="str">
        <f t="shared" si="101"/>
        <v>剧毒牙</v>
      </c>
      <c r="AZ295" s="25">
        <f t="shared" si="96"/>
        <v>30038</v>
      </c>
      <c r="BA295" s="25">
        <f t="shared" si="102"/>
        <v>19</v>
      </c>
    </row>
    <row r="296" spans="1:53" ht="14.25" x14ac:dyDescent="0.2">
      <c r="A296">
        <f t="shared" si="97"/>
        <v>10294</v>
      </c>
      <c r="B296" s="16">
        <v>294</v>
      </c>
      <c r="C296" s="16"/>
      <c r="D296" s="16" t="s">
        <v>541</v>
      </c>
      <c r="E296" s="16">
        <f t="shared" si="84"/>
        <v>3</v>
      </c>
      <c r="F296" s="39" t="str">
        <f t="shared" si="103"/>
        <v>s</v>
      </c>
      <c r="G296" s="42">
        <f t="shared" si="98"/>
        <v>3</v>
      </c>
      <c r="H296" s="19" t="s">
        <v>26</v>
      </c>
      <c r="I296" s="3" t="s">
        <v>36</v>
      </c>
      <c r="J296" s="3" t="s">
        <v>995</v>
      </c>
      <c r="K296" s="3" t="str">
        <f t="shared" si="85"/>
        <v>水</v>
      </c>
      <c r="L296" s="3">
        <f t="shared" si="104"/>
        <v>10</v>
      </c>
      <c r="M296" s="3">
        <f t="shared" si="86"/>
        <v>3</v>
      </c>
      <c r="N296" s="16">
        <v>0</v>
      </c>
      <c r="O296" s="16">
        <v>6</v>
      </c>
      <c r="P296" s="16">
        <v>125</v>
      </c>
      <c r="Q296" s="28">
        <v>0</v>
      </c>
      <c r="R296" s="28">
        <v>0</v>
      </c>
      <c r="S296" s="16">
        <v>38</v>
      </c>
      <c r="T296" s="28">
        <v>0</v>
      </c>
      <c r="U296" s="28">
        <v>0</v>
      </c>
      <c r="V296" s="28">
        <v>0</v>
      </c>
      <c r="W296" s="28">
        <v>0</v>
      </c>
      <c r="X296" s="29">
        <v>0</v>
      </c>
      <c r="Y296" s="29">
        <v>0</v>
      </c>
      <c r="Z296" s="29">
        <v>0</v>
      </c>
      <c r="AA296" s="20">
        <v>0.25933333333333336</v>
      </c>
      <c r="AB296" s="16">
        <v>22</v>
      </c>
      <c r="AC296" s="28">
        <v>0</v>
      </c>
      <c r="AD296" s="28">
        <v>0</v>
      </c>
      <c r="AE296" s="28">
        <v>0</v>
      </c>
      <c r="AF296" s="16">
        <v>22</v>
      </c>
      <c r="AG296" s="28">
        <v>0</v>
      </c>
      <c r="AH296" s="20">
        <v>0.20746666666666669</v>
      </c>
      <c r="AI296" s="29">
        <v>0</v>
      </c>
      <c r="AJ296" s="29">
        <v>0</v>
      </c>
      <c r="AK296" s="29">
        <v>0</v>
      </c>
      <c r="AL296" s="29">
        <v>0</v>
      </c>
      <c r="AM296" s="22">
        <f t="shared" si="87"/>
        <v>246.15457364341086</v>
      </c>
      <c r="AN296">
        <f t="shared" si="88"/>
        <v>10800</v>
      </c>
      <c r="AO296" t="str">
        <f t="shared" si="89"/>
        <v>,夏娃的坚果,剧毒牙,耀眼的石头</v>
      </c>
      <c r="AP296" s="25" t="str">
        <f>IF(F296="c",getSring(AO296,4),VLOOKUP(K296&amp;F296,test4,2,FALSE))</f>
        <v>顶级水之精华</v>
      </c>
      <c r="AQ296" s="25">
        <f t="shared" si="90"/>
        <v>30007</v>
      </c>
      <c r="AR296" s="25">
        <f t="shared" si="91"/>
        <v>51</v>
      </c>
      <c r="AS296" s="25" t="str">
        <f t="shared" si="99"/>
        <v>夏娃的坚果</v>
      </c>
      <c r="AT296" s="25">
        <f t="shared" si="92"/>
        <v>30042</v>
      </c>
      <c r="AU296" s="25">
        <f t="shared" si="93"/>
        <v>26</v>
      </c>
      <c r="AV296" s="25" t="str">
        <f t="shared" si="100"/>
        <v>剧毒牙</v>
      </c>
      <c r="AW296" s="25">
        <f t="shared" si="94"/>
        <v>30038</v>
      </c>
      <c r="AX296" s="25">
        <f t="shared" si="95"/>
        <v>26</v>
      </c>
      <c r="AY296" s="25" t="str">
        <f t="shared" si="101"/>
        <v>耀眼的石头</v>
      </c>
      <c r="AZ296" s="25">
        <f t="shared" si="96"/>
        <v>30034</v>
      </c>
      <c r="BA296" s="25">
        <f t="shared" si="102"/>
        <v>26</v>
      </c>
    </row>
    <row r="297" spans="1:53" ht="14.25" x14ac:dyDescent="0.2">
      <c r="A297">
        <f t="shared" si="97"/>
        <v>10295</v>
      </c>
      <c r="B297" s="16">
        <v>295</v>
      </c>
      <c r="C297" s="16"/>
      <c r="D297" s="16" t="s">
        <v>538</v>
      </c>
      <c r="E297" s="16">
        <f t="shared" si="84"/>
        <v>4</v>
      </c>
      <c r="F297" s="39" t="str">
        <f t="shared" si="103"/>
        <v>s</v>
      </c>
      <c r="G297" s="42">
        <f t="shared" si="98"/>
        <v>3</v>
      </c>
      <c r="H297" s="19" t="s">
        <v>26</v>
      </c>
      <c r="I297" s="3" t="s">
        <v>36</v>
      </c>
      <c r="J297" s="3" t="s">
        <v>995</v>
      </c>
      <c r="K297" s="3" t="str">
        <f t="shared" si="85"/>
        <v>水</v>
      </c>
      <c r="L297" s="3">
        <f t="shared" si="104"/>
        <v>10</v>
      </c>
      <c r="M297" s="3">
        <f t="shared" si="86"/>
        <v>3</v>
      </c>
      <c r="N297" s="16">
        <v>0</v>
      </c>
      <c r="O297" s="16">
        <v>7</v>
      </c>
      <c r="P297" s="16">
        <v>146</v>
      </c>
      <c r="Q297" s="28">
        <v>0</v>
      </c>
      <c r="R297" s="28">
        <v>0</v>
      </c>
      <c r="S297" s="28">
        <v>0</v>
      </c>
      <c r="T297" s="28">
        <v>0</v>
      </c>
      <c r="U297" s="28">
        <v>0</v>
      </c>
      <c r="V297" s="16">
        <v>39</v>
      </c>
      <c r="W297" s="28">
        <v>0</v>
      </c>
      <c r="X297" s="29">
        <v>0</v>
      </c>
      <c r="Y297" s="20">
        <v>9.7500000000000003E-2</v>
      </c>
      <c r="Z297" s="20">
        <v>3.6666666666666667E-2</v>
      </c>
      <c r="AA297" s="20">
        <v>0.30266666666666664</v>
      </c>
      <c r="AB297" s="28">
        <v>0</v>
      </c>
      <c r="AC297" s="28">
        <v>0</v>
      </c>
      <c r="AD297" s="28">
        <v>0</v>
      </c>
      <c r="AE297" s="28">
        <v>0</v>
      </c>
      <c r="AF297" s="28">
        <v>0</v>
      </c>
      <c r="AG297" s="28">
        <v>0</v>
      </c>
      <c r="AH297" s="29">
        <v>0</v>
      </c>
      <c r="AI297" s="29">
        <v>0</v>
      </c>
      <c r="AJ297" s="29">
        <v>0</v>
      </c>
      <c r="AK297" s="20">
        <v>0.24213333333333331</v>
      </c>
      <c r="AL297" s="20">
        <v>0.24213333333333331</v>
      </c>
      <c r="AM297" s="22">
        <f t="shared" si="87"/>
        <v>307.55333333333328</v>
      </c>
      <c r="AN297">
        <f t="shared" si="88"/>
        <v>13440</v>
      </c>
      <c r="AO297" t="str">
        <f t="shared" si="89"/>
        <v>,斑斓的稻草,剧毒牙,紫水晶</v>
      </c>
      <c r="AP297" s="25" t="str">
        <f>IF(F297="c",getSring(AO297,4),VLOOKUP(K297&amp;F297,test4,2,FALSE))</f>
        <v>顶级水之精华</v>
      </c>
      <c r="AQ297" s="25">
        <f t="shared" si="90"/>
        <v>30007</v>
      </c>
      <c r="AR297" s="25">
        <f t="shared" si="91"/>
        <v>64</v>
      </c>
      <c r="AS297" s="25" t="str">
        <f t="shared" si="99"/>
        <v>斑斓的稻草</v>
      </c>
      <c r="AT297" s="25">
        <f t="shared" si="92"/>
        <v>30026</v>
      </c>
      <c r="AU297" s="25">
        <f t="shared" si="93"/>
        <v>32</v>
      </c>
      <c r="AV297" s="25" t="str">
        <f t="shared" si="100"/>
        <v>剧毒牙</v>
      </c>
      <c r="AW297" s="25">
        <f t="shared" si="94"/>
        <v>30038</v>
      </c>
      <c r="AX297" s="25">
        <f t="shared" si="95"/>
        <v>32</v>
      </c>
      <c r="AY297" s="25" t="str">
        <f t="shared" si="101"/>
        <v>紫水晶</v>
      </c>
      <c r="AZ297" s="25">
        <f t="shared" si="96"/>
        <v>30030</v>
      </c>
      <c r="BA297" s="25">
        <f t="shared" si="102"/>
        <v>32</v>
      </c>
    </row>
    <row r="298" spans="1:53" ht="14.25" x14ac:dyDescent="0.2">
      <c r="A298">
        <f t="shared" si="97"/>
        <v>10296</v>
      </c>
      <c r="B298" s="16">
        <v>296</v>
      </c>
      <c r="C298" s="16"/>
      <c r="D298" s="16" t="s">
        <v>542</v>
      </c>
      <c r="E298" s="16">
        <f t="shared" si="84"/>
        <v>4</v>
      </c>
      <c r="F298" s="39" t="str">
        <f t="shared" si="103"/>
        <v>s</v>
      </c>
      <c r="G298" s="42">
        <f t="shared" si="98"/>
        <v>3</v>
      </c>
      <c r="H298" s="19" t="s">
        <v>26</v>
      </c>
      <c r="I298" s="3" t="s">
        <v>36</v>
      </c>
      <c r="J298" s="3" t="s">
        <v>995</v>
      </c>
      <c r="K298" s="3" t="str">
        <f t="shared" si="85"/>
        <v>水</v>
      </c>
      <c r="L298" s="3">
        <f t="shared" si="104"/>
        <v>10</v>
      </c>
      <c r="M298" s="3">
        <f t="shared" si="86"/>
        <v>3</v>
      </c>
      <c r="N298" s="16">
        <v>0</v>
      </c>
      <c r="O298" s="16">
        <v>8</v>
      </c>
      <c r="P298" s="16">
        <v>166</v>
      </c>
      <c r="Q298" s="28">
        <v>0</v>
      </c>
      <c r="R298" s="28">
        <v>0</v>
      </c>
      <c r="S298" s="16">
        <v>51</v>
      </c>
      <c r="T298" s="28">
        <v>0</v>
      </c>
      <c r="U298" s="28">
        <v>0</v>
      </c>
      <c r="V298" s="16">
        <v>44</v>
      </c>
      <c r="W298" s="28">
        <v>0</v>
      </c>
      <c r="X298" s="29">
        <v>0</v>
      </c>
      <c r="Y298" s="29">
        <v>0</v>
      </c>
      <c r="Z298" s="20">
        <v>4.3333333333333328E-2</v>
      </c>
      <c r="AA298" s="20">
        <v>0.34533333333333333</v>
      </c>
      <c r="AB298" s="28">
        <v>0</v>
      </c>
      <c r="AC298" s="28">
        <v>0</v>
      </c>
      <c r="AD298" s="28">
        <v>0</v>
      </c>
      <c r="AE298" s="28">
        <v>0</v>
      </c>
      <c r="AF298" s="28">
        <v>0</v>
      </c>
      <c r="AG298" s="28">
        <v>0</v>
      </c>
      <c r="AH298" s="20">
        <v>0.27626666666666666</v>
      </c>
      <c r="AI298" s="29">
        <v>0</v>
      </c>
      <c r="AJ298" s="29">
        <v>0</v>
      </c>
      <c r="AK298" s="29">
        <v>0</v>
      </c>
      <c r="AL298" s="20">
        <v>0.27626666666666666</v>
      </c>
      <c r="AM298" s="22">
        <f t="shared" si="87"/>
        <v>362.24</v>
      </c>
      <c r="AN298">
        <f t="shared" si="88"/>
        <v>15840</v>
      </c>
      <c r="AO298" t="str">
        <f t="shared" si="89"/>
        <v>,剧毒牙,紫水晶,耀眼的石头</v>
      </c>
      <c r="AP298" s="25" t="str">
        <f>IF(F298="c",getSring(AO298,4),VLOOKUP(K298&amp;F298,test4,2,FALSE))</f>
        <v>顶级水之精华</v>
      </c>
      <c r="AQ298" s="25">
        <f t="shared" si="90"/>
        <v>30007</v>
      </c>
      <c r="AR298" s="25">
        <f t="shared" si="91"/>
        <v>75</v>
      </c>
      <c r="AS298" s="25" t="str">
        <f t="shared" si="99"/>
        <v>剧毒牙</v>
      </c>
      <c r="AT298" s="25">
        <f t="shared" si="92"/>
        <v>30038</v>
      </c>
      <c r="AU298" s="25">
        <f t="shared" si="93"/>
        <v>38</v>
      </c>
      <c r="AV298" s="25" t="str">
        <f t="shared" si="100"/>
        <v>紫水晶</v>
      </c>
      <c r="AW298" s="25">
        <f t="shared" si="94"/>
        <v>30030</v>
      </c>
      <c r="AX298" s="25">
        <f t="shared" si="95"/>
        <v>38</v>
      </c>
      <c r="AY298" s="25" t="str">
        <f t="shared" si="101"/>
        <v>耀眼的石头</v>
      </c>
      <c r="AZ298" s="25">
        <f t="shared" si="96"/>
        <v>30034</v>
      </c>
      <c r="BA298" s="25">
        <f t="shared" si="102"/>
        <v>38</v>
      </c>
    </row>
    <row r="299" spans="1:53" ht="14.25" x14ac:dyDescent="0.2">
      <c r="A299">
        <f t="shared" si="97"/>
        <v>10297</v>
      </c>
      <c r="B299" s="16">
        <v>297</v>
      </c>
      <c r="C299" s="16"/>
      <c r="D299" s="16" t="s">
        <v>543</v>
      </c>
      <c r="E299" s="16">
        <f t="shared" si="84"/>
        <v>1</v>
      </c>
      <c r="F299" s="39" t="str">
        <f t="shared" si="103"/>
        <v>a</v>
      </c>
      <c r="G299" s="42">
        <f t="shared" si="98"/>
        <v>3</v>
      </c>
      <c r="H299" s="19" t="s">
        <v>26</v>
      </c>
      <c r="I299" s="3" t="s">
        <v>36</v>
      </c>
      <c r="J299" s="3" t="s">
        <v>995</v>
      </c>
      <c r="K299" s="3" t="str">
        <f t="shared" si="85"/>
        <v>水</v>
      </c>
      <c r="L299" s="3">
        <f t="shared" si="104"/>
        <v>10</v>
      </c>
      <c r="M299" s="3">
        <f t="shared" si="86"/>
        <v>3</v>
      </c>
      <c r="N299" s="16">
        <v>0</v>
      </c>
      <c r="O299" s="16">
        <v>1</v>
      </c>
      <c r="P299" s="16">
        <v>18</v>
      </c>
      <c r="Q299" s="28">
        <v>0</v>
      </c>
      <c r="R299" s="28">
        <v>0</v>
      </c>
      <c r="S299" s="28">
        <v>0</v>
      </c>
      <c r="T299" s="28">
        <v>0</v>
      </c>
      <c r="U299" s="28">
        <v>0</v>
      </c>
      <c r="V299" s="28">
        <v>0</v>
      </c>
      <c r="W299" s="16">
        <v>2</v>
      </c>
      <c r="X299" s="29">
        <v>0</v>
      </c>
      <c r="Y299" s="29">
        <v>0</v>
      </c>
      <c r="Z299" s="29">
        <v>0</v>
      </c>
      <c r="AA299" s="20">
        <v>0.08</v>
      </c>
      <c r="AB299" s="28">
        <v>0</v>
      </c>
      <c r="AC299" s="28">
        <v>0</v>
      </c>
      <c r="AD299" s="28">
        <v>0</v>
      </c>
      <c r="AE299" s="28">
        <v>0</v>
      </c>
      <c r="AF299" s="28">
        <v>0</v>
      </c>
      <c r="AG299" s="28">
        <v>0</v>
      </c>
      <c r="AH299" s="29">
        <v>0</v>
      </c>
      <c r="AI299" s="29">
        <v>0</v>
      </c>
      <c r="AJ299" s="29">
        <v>0</v>
      </c>
      <c r="AK299" s="29">
        <v>0</v>
      </c>
      <c r="AL299" s="29">
        <v>0</v>
      </c>
      <c r="AM299" s="22">
        <f t="shared" si="87"/>
        <v>29.333333333333336</v>
      </c>
      <c r="AN299">
        <f t="shared" si="88"/>
        <v>1260</v>
      </c>
      <c r="AO299" t="str">
        <f t="shared" si="89"/>
        <v>,诱人的蘑菇,发光的石头,灰色的稻草</v>
      </c>
      <c r="AP299" s="25" t="str">
        <f>IF(F299="c",getSring(AO299,4),VLOOKUP(K299&amp;F299,test4,2,FALSE))</f>
        <v>上级水之精华</v>
      </c>
      <c r="AQ299" s="25">
        <f t="shared" si="90"/>
        <v>30008</v>
      </c>
      <c r="AR299" s="25">
        <f t="shared" si="91"/>
        <v>12</v>
      </c>
      <c r="AS299" s="25" t="str">
        <f t="shared" si="99"/>
        <v>诱人的蘑菇</v>
      </c>
      <c r="AT299" s="25">
        <f t="shared" si="92"/>
        <v>30021</v>
      </c>
      <c r="AU299" s="25">
        <f t="shared" si="93"/>
        <v>6</v>
      </c>
      <c r="AV299" s="25" t="str">
        <f t="shared" si="100"/>
        <v>发光的石头</v>
      </c>
      <c r="AW299" s="25">
        <f t="shared" si="94"/>
        <v>30033</v>
      </c>
      <c r="AX299" s="25">
        <f t="shared" si="95"/>
        <v>6</v>
      </c>
      <c r="AY299" s="25" t="str">
        <f t="shared" si="101"/>
        <v>灰色的稻草</v>
      </c>
      <c r="AZ299" s="25">
        <f t="shared" si="96"/>
        <v>30025</v>
      </c>
      <c r="BA299" s="25">
        <f t="shared" si="102"/>
        <v>6</v>
      </c>
    </row>
    <row r="300" spans="1:53" ht="14.25" x14ac:dyDescent="0.2">
      <c r="A300">
        <f t="shared" si="97"/>
        <v>10298</v>
      </c>
      <c r="B300" s="16">
        <v>298</v>
      </c>
      <c r="C300" s="16"/>
      <c r="D300" s="16" t="s">
        <v>544</v>
      </c>
      <c r="E300" s="16">
        <f t="shared" si="84"/>
        <v>1</v>
      </c>
      <c r="F300" s="39" t="str">
        <f t="shared" si="103"/>
        <v>a</v>
      </c>
      <c r="G300" s="42">
        <f t="shared" si="98"/>
        <v>3</v>
      </c>
      <c r="H300" s="19" t="s">
        <v>26</v>
      </c>
      <c r="I300" s="3" t="s">
        <v>36</v>
      </c>
      <c r="J300" s="3" t="s">
        <v>995</v>
      </c>
      <c r="K300" s="3" t="str">
        <f t="shared" si="85"/>
        <v>水</v>
      </c>
      <c r="L300" s="3">
        <f t="shared" si="104"/>
        <v>10</v>
      </c>
      <c r="M300" s="3">
        <f t="shared" si="86"/>
        <v>3</v>
      </c>
      <c r="N300" s="16">
        <v>0</v>
      </c>
      <c r="O300" s="16">
        <v>2</v>
      </c>
      <c r="P300" s="16">
        <v>37</v>
      </c>
      <c r="Q300" s="28">
        <v>0</v>
      </c>
      <c r="R300" s="28">
        <v>0</v>
      </c>
      <c r="S300" s="28">
        <v>0</v>
      </c>
      <c r="T300" s="28">
        <v>0</v>
      </c>
      <c r="U300" s="28">
        <v>0</v>
      </c>
      <c r="V300" s="28">
        <v>0</v>
      </c>
      <c r="W300" s="28">
        <v>0</v>
      </c>
      <c r="X300" s="29">
        <v>0</v>
      </c>
      <c r="Y300" s="29">
        <v>0</v>
      </c>
      <c r="Z300" s="29">
        <v>0</v>
      </c>
      <c r="AA300" s="29">
        <v>0</v>
      </c>
      <c r="AB300" s="28">
        <v>0</v>
      </c>
      <c r="AC300" s="28">
        <v>0</v>
      </c>
      <c r="AD300" s="28">
        <v>0</v>
      </c>
      <c r="AE300" s="28">
        <v>0</v>
      </c>
      <c r="AF300" s="28">
        <v>0</v>
      </c>
      <c r="AG300" s="28">
        <v>0</v>
      </c>
      <c r="AH300" s="29">
        <v>0</v>
      </c>
      <c r="AI300" s="20">
        <v>6.4000000000000001E-2</v>
      </c>
      <c r="AJ300" s="29">
        <v>0</v>
      </c>
      <c r="AK300" s="20">
        <v>6.4000000000000001E-2</v>
      </c>
      <c r="AL300" s="29">
        <v>0</v>
      </c>
      <c r="AM300" s="22">
        <f t="shared" si="87"/>
        <v>50.266666666666666</v>
      </c>
      <c r="AN300">
        <f t="shared" si="88"/>
        <v>2160</v>
      </c>
      <c r="AO300" t="str">
        <f t="shared" si="89"/>
        <v>,发光的石头,诱人的坚果,诱人的蘑菇</v>
      </c>
      <c r="AP300" s="25" t="str">
        <f>IF(F300="c",getSring(AO300,4),VLOOKUP(K300&amp;F300,test4,2,FALSE))</f>
        <v>上级水之精华</v>
      </c>
      <c r="AQ300" s="25">
        <f t="shared" si="90"/>
        <v>30008</v>
      </c>
      <c r="AR300" s="25">
        <f t="shared" si="91"/>
        <v>21</v>
      </c>
      <c r="AS300" s="25" t="str">
        <f t="shared" si="99"/>
        <v>发光的石头</v>
      </c>
      <c r="AT300" s="25">
        <f t="shared" si="92"/>
        <v>30033</v>
      </c>
      <c r="AU300" s="25">
        <f t="shared" si="93"/>
        <v>10</v>
      </c>
      <c r="AV300" s="25" t="str">
        <f t="shared" si="100"/>
        <v>诱人的坚果</v>
      </c>
      <c r="AW300" s="25">
        <f t="shared" si="94"/>
        <v>30041</v>
      </c>
      <c r="AX300" s="25">
        <f t="shared" si="95"/>
        <v>10</v>
      </c>
      <c r="AY300" s="25" t="str">
        <f t="shared" si="101"/>
        <v>诱人的蘑菇</v>
      </c>
      <c r="AZ300" s="25">
        <f t="shared" si="96"/>
        <v>30021</v>
      </c>
      <c r="BA300" s="25">
        <f t="shared" si="102"/>
        <v>10</v>
      </c>
    </row>
    <row r="301" spans="1:53" ht="14.25" x14ac:dyDescent="0.2">
      <c r="A301">
        <f t="shared" si="97"/>
        <v>10299</v>
      </c>
      <c r="B301" s="16">
        <v>299</v>
      </c>
      <c r="C301" s="16"/>
      <c r="D301" s="16" t="s">
        <v>545</v>
      </c>
      <c r="E301" s="16">
        <f t="shared" si="84"/>
        <v>2</v>
      </c>
      <c r="F301" s="39" t="str">
        <f t="shared" si="103"/>
        <v>a</v>
      </c>
      <c r="G301" s="42">
        <f t="shared" si="98"/>
        <v>3</v>
      </c>
      <c r="H301" s="19" t="s">
        <v>26</v>
      </c>
      <c r="I301" s="3" t="s">
        <v>36</v>
      </c>
      <c r="J301" s="3" t="s">
        <v>995</v>
      </c>
      <c r="K301" s="3" t="str">
        <f t="shared" si="85"/>
        <v>水</v>
      </c>
      <c r="L301" s="3">
        <f t="shared" si="104"/>
        <v>10</v>
      </c>
      <c r="M301" s="3">
        <f t="shared" si="86"/>
        <v>3</v>
      </c>
      <c r="N301" s="16">
        <v>0</v>
      </c>
      <c r="O301" s="16">
        <v>3</v>
      </c>
      <c r="P301" s="16">
        <v>55</v>
      </c>
      <c r="Q301" s="28">
        <v>0</v>
      </c>
      <c r="R301" s="28">
        <v>0</v>
      </c>
      <c r="S301" s="16">
        <v>14</v>
      </c>
      <c r="T301" s="28">
        <v>0</v>
      </c>
      <c r="U301" s="28">
        <v>0</v>
      </c>
      <c r="V301" s="28">
        <v>0</v>
      </c>
      <c r="W301" s="28">
        <v>0</v>
      </c>
      <c r="X301" s="29">
        <v>0</v>
      </c>
      <c r="Y301" s="29">
        <v>0</v>
      </c>
      <c r="Z301" s="29">
        <v>0</v>
      </c>
      <c r="AA301" s="20">
        <v>0.10266666666666667</v>
      </c>
      <c r="AB301" s="28">
        <v>0</v>
      </c>
      <c r="AC301" s="28">
        <v>0</v>
      </c>
      <c r="AD301" s="28">
        <v>0</v>
      </c>
      <c r="AE301" s="28">
        <v>0</v>
      </c>
      <c r="AF301" s="28">
        <v>0</v>
      </c>
      <c r="AG301" s="28">
        <v>0</v>
      </c>
      <c r="AH301" s="29">
        <v>0</v>
      </c>
      <c r="AI301" s="29">
        <v>0</v>
      </c>
      <c r="AJ301" s="29">
        <v>0</v>
      </c>
      <c r="AK301" s="29">
        <v>0</v>
      </c>
      <c r="AL301" s="29">
        <v>0</v>
      </c>
      <c r="AM301" s="22">
        <f t="shared" si="87"/>
        <v>66.533333333333331</v>
      </c>
      <c r="AN301">
        <f t="shared" si="88"/>
        <v>2940</v>
      </c>
      <c r="AO301" t="str">
        <f t="shared" si="89"/>
        <v>,黄水晶,诱人的蘑菇,灰色的稻草</v>
      </c>
      <c r="AP301" s="25" t="str">
        <f>IF(F301="c",getSring(AO301,4),VLOOKUP(K301&amp;F301,test4,2,FALSE))</f>
        <v>上级水之精华</v>
      </c>
      <c r="AQ301" s="25">
        <f t="shared" si="90"/>
        <v>30008</v>
      </c>
      <c r="AR301" s="25">
        <f t="shared" si="91"/>
        <v>28</v>
      </c>
      <c r="AS301" s="25" t="str">
        <f t="shared" si="99"/>
        <v>黄水晶</v>
      </c>
      <c r="AT301" s="25">
        <f t="shared" si="92"/>
        <v>30029</v>
      </c>
      <c r="AU301" s="25">
        <f t="shared" si="93"/>
        <v>14</v>
      </c>
      <c r="AV301" s="25" t="str">
        <f t="shared" si="100"/>
        <v>诱人的蘑菇</v>
      </c>
      <c r="AW301" s="25">
        <f t="shared" si="94"/>
        <v>30021</v>
      </c>
      <c r="AX301" s="25">
        <f t="shared" si="95"/>
        <v>14</v>
      </c>
      <c r="AY301" s="25" t="str">
        <f t="shared" si="101"/>
        <v>灰色的稻草</v>
      </c>
      <c r="AZ301" s="25">
        <f t="shared" si="96"/>
        <v>30025</v>
      </c>
      <c r="BA301" s="25">
        <f t="shared" si="102"/>
        <v>14</v>
      </c>
    </row>
    <row r="302" spans="1:53" ht="14.25" x14ac:dyDescent="0.2">
      <c r="A302">
        <f t="shared" si="97"/>
        <v>10300</v>
      </c>
      <c r="B302" s="16">
        <v>300</v>
      </c>
      <c r="C302" s="16"/>
      <c r="D302" s="16" t="s">
        <v>546</v>
      </c>
      <c r="E302" s="16">
        <f t="shared" si="84"/>
        <v>2</v>
      </c>
      <c r="F302" s="39" t="str">
        <f t="shared" si="103"/>
        <v>a</v>
      </c>
      <c r="G302" s="42">
        <f t="shared" si="98"/>
        <v>3</v>
      </c>
      <c r="H302" s="19" t="s">
        <v>26</v>
      </c>
      <c r="I302" s="3" t="s">
        <v>36</v>
      </c>
      <c r="J302" s="3" t="s">
        <v>995</v>
      </c>
      <c r="K302" s="3" t="str">
        <f t="shared" si="85"/>
        <v>水</v>
      </c>
      <c r="L302" s="3">
        <f t="shared" si="104"/>
        <v>10</v>
      </c>
      <c r="M302" s="3">
        <f t="shared" si="86"/>
        <v>3</v>
      </c>
      <c r="N302" s="16">
        <v>0</v>
      </c>
      <c r="O302" s="16">
        <v>4</v>
      </c>
      <c r="P302" s="16">
        <v>74</v>
      </c>
      <c r="Q302" s="28">
        <v>0</v>
      </c>
      <c r="R302" s="28">
        <v>0</v>
      </c>
      <c r="S302" s="16">
        <v>19</v>
      </c>
      <c r="T302" s="28">
        <v>0</v>
      </c>
      <c r="U302" s="16">
        <v>17</v>
      </c>
      <c r="V302" s="28">
        <v>0</v>
      </c>
      <c r="W302" s="28">
        <v>0</v>
      </c>
      <c r="X302" s="29">
        <v>0</v>
      </c>
      <c r="Y302" s="29">
        <v>0</v>
      </c>
      <c r="Z302" s="29">
        <v>0</v>
      </c>
      <c r="AA302" s="29">
        <v>0</v>
      </c>
      <c r="AB302" s="28">
        <v>0</v>
      </c>
      <c r="AC302" s="28">
        <v>0</v>
      </c>
      <c r="AD302" s="28">
        <v>0</v>
      </c>
      <c r="AE302" s="28">
        <v>0</v>
      </c>
      <c r="AF302" s="28">
        <v>0</v>
      </c>
      <c r="AG302" s="16">
        <v>7</v>
      </c>
      <c r="AH302" s="29">
        <v>0</v>
      </c>
      <c r="AI302" s="29">
        <v>0</v>
      </c>
      <c r="AJ302" s="29">
        <v>0</v>
      </c>
      <c r="AK302" s="29">
        <v>0</v>
      </c>
      <c r="AL302" s="29">
        <v>0</v>
      </c>
      <c r="AM302" s="22">
        <f t="shared" si="87"/>
        <v>78.577633007600426</v>
      </c>
      <c r="AN302">
        <f t="shared" si="88"/>
        <v>3420</v>
      </c>
      <c r="AO302" t="str">
        <f t="shared" si="89"/>
        <v>,黄水晶,发光的石头,诱人的蘑菇</v>
      </c>
      <c r="AP302" s="25" t="str">
        <f>IF(F302="c",getSring(AO302,4),VLOOKUP(K302&amp;F302,test4,2,FALSE))</f>
        <v>上级水之精华</v>
      </c>
      <c r="AQ302" s="25">
        <f t="shared" si="90"/>
        <v>30008</v>
      </c>
      <c r="AR302" s="25">
        <f t="shared" si="91"/>
        <v>33</v>
      </c>
      <c r="AS302" s="25" t="str">
        <f t="shared" si="99"/>
        <v>黄水晶</v>
      </c>
      <c r="AT302" s="25">
        <f t="shared" si="92"/>
        <v>30029</v>
      </c>
      <c r="AU302" s="25">
        <f t="shared" si="93"/>
        <v>16</v>
      </c>
      <c r="AV302" s="25" t="str">
        <f t="shared" si="100"/>
        <v>发光的石头</v>
      </c>
      <c r="AW302" s="25">
        <f t="shared" si="94"/>
        <v>30033</v>
      </c>
      <c r="AX302" s="25">
        <f t="shared" si="95"/>
        <v>16</v>
      </c>
      <c r="AY302" s="25" t="str">
        <f t="shared" si="101"/>
        <v>诱人的蘑菇</v>
      </c>
      <c r="AZ302" s="25">
        <f t="shared" si="96"/>
        <v>30021</v>
      </c>
      <c r="BA302" s="25">
        <f t="shared" si="102"/>
        <v>16</v>
      </c>
    </row>
    <row r="303" spans="1:53" ht="14.25" x14ac:dyDescent="0.2">
      <c r="A303">
        <f t="shared" si="97"/>
        <v>10301</v>
      </c>
      <c r="B303" s="16">
        <v>301</v>
      </c>
      <c r="C303" s="16"/>
      <c r="D303" s="16" t="s">
        <v>547</v>
      </c>
      <c r="E303" s="16">
        <f t="shared" si="84"/>
        <v>3</v>
      </c>
      <c r="F303" s="39" t="str">
        <f t="shared" si="103"/>
        <v>a</v>
      </c>
      <c r="G303" s="42">
        <f t="shared" si="98"/>
        <v>3</v>
      </c>
      <c r="H303" s="19" t="s">
        <v>26</v>
      </c>
      <c r="I303" s="3" t="s">
        <v>36</v>
      </c>
      <c r="J303" s="3" t="s">
        <v>995</v>
      </c>
      <c r="K303" s="3" t="str">
        <f t="shared" si="85"/>
        <v>水</v>
      </c>
      <c r="L303" s="3">
        <f t="shared" si="104"/>
        <v>10</v>
      </c>
      <c r="M303" s="3">
        <f t="shared" si="86"/>
        <v>3</v>
      </c>
      <c r="N303" s="16">
        <v>0</v>
      </c>
      <c r="O303" s="16">
        <v>5</v>
      </c>
      <c r="P303" s="16">
        <v>92</v>
      </c>
      <c r="Q303" s="28">
        <v>0</v>
      </c>
      <c r="R303" s="28">
        <v>0</v>
      </c>
      <c r="S303" s="28">
        <v>0</v>
      </c>
      <c r="T303" s="28">
        <v>0</v>
      </c>
      <c r="U303" s="28">
        <v>0</v>
      </c>
      <c r="V303" s="28">
        <v>0</v>
      </c>
      <c r="W303" s="28">
        <v>0</v>
      </c>
      <c r="X303" s="29">
        <v>0</v>
      </c>
      <c r="Y303" s="20">
        <v>5.2499999999999998E-2</v>
      </c>
      <c r="Z303" s="20">
        <v>0.02</v>
      </c>
      <c r="AA303" s="29">
        <v>0</v>
      </c>
      <c r="AB303" s="28">
        <v>0</v>
      </c>
      <c r="AC303" s="28">
        <v>0</v>
      </c>
      <c r="AD303" s="28">
        <v>0</v>
      </c>
      <c r="AE303" s="28">
        <v>0</v>
      </c>
      <c r="AF303" s="28">
        <v>0</v>
      </c>
      <c r="AG303" s="28">
        <v>0</v>
      </c>
      <c r="AH303" s="20">
        <v>0.13706666666666667</v>
      </c>
      <c r="AI303" s="29">
        <v>0</v>
      </c>
      <c r="AJ303" s="29">
        <v>0</v>
      </c>
      <c r="AK303" s="29">
        <v>0</v>
      </c>
      <c r="AL303" s="29">
        <v>0</v>
      </c>
      <c r="AM303" s="22">
        <f t="shared" si="87"/>
        <v>103.24666666666667</v>
      </c>
      <c r="AN303">
        <f t="shared" si="88"/>
        <v>4560</v>
      </c>
      <c r="AO303" t="str">
        <f t="shared" si="89"/>
        <v>,诱人的蘑菇,灰色的稻草,黄水晶</v>
      </c>
      <c r="AP303" s="25" t="str">
        <f>IF(F303="c",getSring(AO303,4),VLOOKUP(K303&amp;F303,test4,2,FALSE))</f>
        <v>上级水之精华</v>
      </c>
      <c r="AQ303" s="25">
        <f t="shared" si="90"/>
        <v>30008</v>
      </c>
      <c r="AR303" s="25">
        <f t="shared" si="91"/>
        <v>43</v>
      </c>
      <c r="AS303" s="25" t="str">
        <f t="shared" si="99"/>
        <v>诱人的蘑菇</v>
      </c>
      <c r="AT303" s="25">
        <f t="shared" si="92"/>
        <v>30021</v>
      </c>
      <c r="AU303" s="25">
        <f t="shared" si="93"/>
        <v>22</v>
      </c>
      <c r="AV303" s="25" t="str">
        <f t="shared" si="100"/>
        <v>灰色的稻草</v>
      </c>
      <c r="AW303" s="25">
        <f t="shared" si="94"/>
        <v>30025</v>
      </c>
      <c r="AX303" s="25">
        <f t="shared" si="95"/>
        <v>22</v>
      </c>
      <c r="AY303" s="25" t="str">
        <f t="shared" si="101"/>
        <v>黄水晶</v>
      </c>
      <c r="AZ303" s="25">
        <f t="shared" si="96"/>
        <v>30029</v>
      </c>
      <c r="BA303" s="25">
        <f t="shared" si="102"/>
        <v>22</v>
      </c>
    </row>
    <row r="304" spans="1:53" ht="14.25" x14ac:dyDescent="0.2">
      <c r="A304">
        <f t="shared" si="97"/>
        <v>10302</v>
      </c>
      <c r="B304" s="16">
        <v>302</v>
      </c>
      <c r="C304" s="16"/>
      <c r="D304" s="16" t="s">
        <v>548</v>
      </c>
      <c r="E304" s="16">
        <f t="shared" si="84"/>
        <v>3</v>
      </c>
      <c r="F304" s="39" t="str">
        <f t="shared" si="103"/>
        <v>a</v>
      </c>
      <c r="G304" s="42">
        <f t="shared" si="98"/>
        <v>3</v>
      </c>
      <c r="H304" s="19" t="s">
        <v>26</v>
      </c>
      <c r="I304" s="3" t="s">
        <v>36</v>
      </c>
      <c r="J304" s="3" t="s">
        <v>995</v>
      </c>
      <c r="K304" s="3" t="str">
        <f t="shared" si="85"/>
        <v>水</v>
      </c>
      <c r="L304" s="3">
        <f t="shared" si="104"/>
        <v>10</v>
      </c>
      <c r="M304" s="3">
        <f t="shared" si="86"/>
        <v>3</v>
      </c>
      <c r="N304" s="16">
        <v>0</v>
      </c>
      <c r="O304" s="16">
        <v>6</v>
      </c>
      <c r="P304" s="16">
        <v>110</v>
      </c>
      <c r="Q304" s="28">
        <v>0</v>
      </c>
      <c r="R304" s="28">
        <v>0</v>
      </c>
      <c r="S304" s="16">
        <v>29</v>
      </c>
      <c r="T304" s="28">
        <v>0</v>
      </c>
      <c r="U304" s="28">
        <v>0</v>
      </c>
      <c r="V304" s="28">
        <v>0</v>
      </c>
      <c r="W304" s="28">
        <v>0</v>
      </c>
      <c r="X304" s="29">
        <v>0</v>
      </c>
      <c r="Y304" s="20">
        <v>6.25E-2</v>
      </c>
      <c r="Z304" s="29">
        <v>0</v>
      </c>
      <c r="AA304" s="29">
        <v>0</v>
      </c>
      <c r="AB304" s="28">
        <v>0</v>
      </c>
      <c r="AC304" s="28">
        <v>0</v>
      </c>
      <c r="AD304" s="28">
        <v>0</v>
      </c>
      <c r="AE304" s="28">
        <v>0</v>
      </c>
      <c r="AF304" s="28">
        <v>0</v>
      </c>
      <c r="AG304" s="28">
        <v>0</v>
      </c>
      <c r="AH304" s="29">
        <v>0</v>
      </c>
      <c r="AI304" s="29">
        <v>0</v>
      </c>
      <c r="AJ304" s="29">
        <v>0</v>
      </c>
      <c r="AK304" s="29">
        <v>0</v>
      </c>
      <c r="AL304" s="20">
        <v>0.16480000000000003</v>
      </c>
      <c r="AM304" s="22">
        <f t="shared" si="87"/>
        <v>138.12666666666667</v>
      </c>
      <c r="AN304">
        <f t="shared" si="88"/>
        <v>6090</v>
      </c>
      <c r="AO304" t="str">
        <f t="shared" si="89"/>
        <v>,诱人的蘑菇,黄水晶,诱人的坚果</v>
      </c>
      <c r="AP304" s="25" t="str">
        <f>IF(F304="c",getSring(AO304,4),VLOOKUP(K304&amp;F304,test4,2,FALSE))</f>
        <v>上级水之精华</v>
      </c>
      <c r="AQ304" s="25">
        <f t="shared" si="90"/>
        <v>30008</v>
      </c>
      <c r="AR304" s="25">
        <f t="shared" si="91"/>
        <v>58</v>
      </c>
      <c r="AS304" s="25" t="str">
        <f t="shared" si="99"/>
        <v>诱人的蘑菇</v>
      </c>
      <c r="AT304" s="25">
        <f t="shared" si="92"/>
        <v>30021</v>
      </c>
      <c r="AU304" s="25">
        <f t="shared" si="93"/>
        <v>29</v>
      </c>
      <c r="AV304" s="25" t="str">
        <f t="shared" si="100"/>
        <v>黄水晶</v>
      </c>
      <c r="AW304" s="25">
        <f t="shared" si="94"/>
        <v>30029</v>
      </c>
      <c r="AX304" s="25">
        <f t="shared" si="95"/>
        <v>29</v>
      </c>
      <c r="AY304" s="25" t="str">
        <f t="shared" si="101"/>
        <v>诱人的坚果</v>
      </c>
      <c r="AZ304" s="25">
        <f t="shared" si="96"/>
        <v>30041</v>
      </c>
      <c r="BA304" s="25">
        <f t="shared" si="102"/>
        <v>29</v>
      </c>
    </row>
    <row r="305" spans="1:53" ht="14.25" x14ac:dyDescent="0.2">
      <c r="A305">
        <f t="shared" si="97"/>
        <v>10303</v>
      </c>
      <c r="B305" s="16">
        <v>303</v>
      </c>
      <c r="C305" s="16"/>
      <c r="D305" s="16" t="s">
        <v>549</v>
      </c>
      <c r="E305" s="16">
        <f t="shared" si="84"/>
        <v>4</v>
      </c>
      <c r="F305" s="39" t="str">
        <f t="shared" si="103"/>
        <v>a</v>
      </c>
      <c r="G305" s="42">
        <f t="shared" si="98"/>
        <v>3</v>
      </c>
      <c r="H305" s="19" t="s">
        <v>26</v>
      </c>
      <c r="I305" s="3" t="s">
        <v>36</v>
      </c>
      <c r="J305" s="3" t="s">
        <v>995</v>
      </c>
      <c r="K305" s="3" t="str">
        <f t="shared" si="85"/>
        <v>水</v>
      </c>
      <c r="L305" s="3">
        <f t="shared" si="104"/>
        <v>10</v>
      </c>
      <c r="M305" s="3">
        <f t="shared" si="86"/>
        <v>3</v>
      </c>
      <c r="N305" s="16">
        <v>0</v>
      </c>
      <c r="O305" s="16">
        <v>7</v>
      </c>
      <c r="P305" s="16">
        <v>129</v>
      </c>
      <c r="Q305" s="28">
        <v>0</v>
      </c>
      <c r="R305" s="28">
        <v>0</v>
      </c>
      <c r="S305" s="16">
        <v>34</v>
      </c>
      <c r="T305" s="28">
        <v>0</v>
      </c>
      <c r="U305" s="28">
        <v>0</v>
      </c>
      <c r="V305" s="28">
        <v>0</v>
      </c>
      <c r="W305" s="28">
        <v>0</v>
      </c>
      <c r="X305" s="29">
        <v>0</v>
      </c>
      <c r="Y305" s="29">
        <v>0</v>
      </c>
      <c r="Z305" s="20">
        <v>2.8333333333333335E-2</v>
      </c>
      <c r="AA305" s="20">
        <v>0.24066666666666667</v>
      </c>
      <c r="AB305" s="28">
        <v>0</v>
      </c>
      <c r="AC305" s="28">
        <v>0</v>
      </c>
      <c r="AD305" s="28">
        <v>0</v>
      </c>
      <c r="AE305" s="28">
        <v>0</v>
      </c>
      <c r="AF305" s="28">
        <v>0</v>
      </c>
      <c r="AG305" s="28">
        <v>0</v>
      </c>
      <c r="AH305" s="29">
        <v>0</v>
      </c>
      <c r="AI305" s="20">
        <v>0.19253333333333333</v>
      </c>
      <c r="AJ305" s="29">
        <v>0</v>
      </c>
      <c r="AK305" s="29">
        <v>0</v>
      </c>
      <c r="AL305" s="29">
        <v>0</v>
      </c>
      <c r="AM305" s="22">
        <f t="shared" si="87"/>
        <v>200.97333333333336</v>
      </c>
      <c r="AN305">
        <f t="shared" si="88"/>
        <v>8820</v>
      </c>
      <c r="AO305" t="str">
        <f t="shared" si="89"/>
        <v>,黄水晶,灰色的稻草,带血的牙</v>
      </c>
      <c r="AP305" s="25" t="str">
        <f>IF(F305="c",getSring(AO305,4),VLOOKUP(K305&amp;F305,test4,2,FALSE))</f>
        <v>上级水之精华</v>
      </c>
      <c r="AQ305" s="25">
        <f t="shared" si="90"/>
        <v>30008</v>
      </c>
      <c r="AR305" s="25">
        <f t="shared" si="91"/>
        <v>84</v>
      </c>
      <c r="AS305" s="25" t="str">
        <f t="shared" si="99"/>
        <v>黄水晶</v>
      </c>
      <c r="AT305" s="25">
        <f t="shared" si="92"/>
        <v>30029</v>
      </c>
      <c r="AU305" s="25">
        <f t="shared" si="93"/>
        <v>42</v>
      </c>
      <c r="AV305" s="25" t="str">
        <f t="shared" si="100"/>
        <v>灰色的稻草</v>
      </c>
      <c r="AW305" s="25">
        <f t="shared" si="94"/>
        <v>30025</v>
      </c>
      <c r="AX305" s="25">
        <f t="shared" si="95"/>
        <v>42</v>
      </c>
      <c r="AY305" s="25" t="str">
        <f t="shared" si="101"/>
        <v>带血的牙</v>
      </c>
      <c r="AZ305" s="25">
        <f t="shared" si="96"/>
        <v>30037</v>
      </c>
      <c r="BA305" s="25">
        <f t="shared" si="102"/>
        <v>42</v>
      </c>
    </row>
    <row r="306" spans="1:53" ht="14.25" x14ac:dyDescent="0.2">
      <c r="A306">
        <f t="shared" si="97"/>
        <v>10304</v>
      </c>
      <c r="B306" s="16">
        <v>304</v>
      </c>
      <c r="C306" s="16"/>
      <c r="D306" s="16" t="s">
        <v>550</v>
      </c>
      <c r="E306" s="16">
        <f t="shared" si="84"/>
        <v>4</v>
      </c>
      <c r="F306" s="39" t="str">
        <f t="shared" si="103"/>
        <v>a</v>
      </c>
      <c r="G306" s="42">
        <f t="shared" si="98"/>
        <v>3</v>
      </c>
      <c r="H306" s="19" t="s">
        <v>26</v>
      </c>
      <c r="I306" s="3" t="s">
        <v>36</v>
      </c>
      <c r="J306" s="3" t="s">
        <v>995</v>
      </c>
      <c r="K306" s="3" t="str">
        <f t="shared" si="85"/>
        <v>水</v>
      </c>
      <c r="L306" s="3">
        <f t="shared" si="104"/>
        <v>10</v>
      </c>
      <c r="M306" s="3">
        <f t="shared" si="86"/>
        <v>3</v>
      </c>
      <c r="N306" s="16">
        <v>0</v>
      </c>
      <c r="O306" s="16">
        <v>8</v>
      </c>
      <c r="P306" s="16">
        <v>147</v>
      </c>
      <c r="Q306" s="28">
        <v>0</v>
      </c>
      <c r="R306" s="28">
        <v>0</v>
      </c>
      <c r="S306" s="16">
        <v>38</v>
      </c>
      <c r="T306" s="28">
        <v>0</v>
      </c>
      <c r="U306" s="28">
        <v>0</v>
      </c>
      <c r="V306" s="28">
        <v>0</v>
      </c>
      <c r="W306" s="28">
        <v>0</v>
      </c>
      <c r="X306" s="29">
        <v>0</v>
      </c>
      <c r="Y306" s="29">
        <v>0</v>
      </c>
      <c r="Z306" s="29">
        <v>0</v>
      </c>
      <c r="AA306" s="20">
        <v>0.27399999999999997</v>
      </c>
      <c r="AB306" s="28">
        <v>0</v>
      </c>
      <c r="AC306" s="28">
        <v>0</v>
      </c>
      <c r="AD306" s="28">
        <v>0</v>
      </c>
      <c r="AE306" s="28">
        <v>0</v>
      </c>
      <c r="AF306" s="16">
        <v>22</v>
      </c>
      <c r="AG306" s="28">
        <v>0</v>
      </c>
      <c r="AH306" s="29">
        <v>0</v>
      </c>
      <c r="AI306" s="20">
        <v>0.21919999999999998</v>
      </c>
      <c r="AJ306" s="29">
        <v>0</v>
      </c>
      <c r="AK306" s="29">
        <v>0</v>
      </c>
      <c r="AL306" s="29">
        <v>0</v>
      </c>
      <c r="AM306" s="22">
        <f t="shared" si="87"/>
        <v>253.40190476190469</v>
      </c>
      <c r="AN306">
        <f t="shared" si="88"/>
        <v>11130</v>
      </c>
      <c r="AO306" t="str">
        <f t="shared" si="89"/>
        <v>,诱人的蘑菇,灰色的稻草,带血的牙</v>
      </c>
      <c r="AP306" s="25" t="str">
        <f>IF(F306="c",getSring(AO306,4),VLOOKUP(K306&amp;F306,test4,2,FALSE))</f>
        <v>上级水之精华</v>
      </c>
      <c r="AQ306" s="25">
        <f t="shared" si="90"/>
        <v>30008</v>
      </c>
      <c r="AR306" s="25">
        <f t="shared" si="91"/>
        <v>106</v>
      </c>
      <c r="AS306" s="25" t="str">
        <f t="shared" si="99"/>
        <v>诱人的蘑菇</v>
      </c>
      <c r="AT306" s="25">
        <f t="shared" si="92"/>
        <v>30021</v>
      </c>
      <c r="AU306" s="25">
        <f t="shared" si="93"/>
        <v>53</v>
      </c>
      <c r="AV306" s="25" t="str">
        <f t="shared" si="100"/>
        <v>灰色的稻草</v>
      </c>
      <c r="AW306" s="25">
        <f t="shared" si="94"/>
        <v>30025</v>
      </c>
      <c r="AX306" s="25">
        <f t="shared" si="95"/>
        <v>53</v>
      </c>
      <c r="AY306" s="25" t="str">
        <f t="shared" si="101"/>
        <v>带血的牙</v>
      </c>
      <c r="AZ306" s="25">
        <f t="shared" si="96"/>
        <v>30037</v>
      </c>
      <c r="BA306" s="25">
        <f t="shared" si="102"/>
        <v>53</v>
      </c>
    </row>
    <row r="307" spans="1:53" ht="14.25" x14ac:dyDescent="0.2">
      <c r="A307">
        <f t="shared" si="97"/>
        <v>10305</v>
      </c>
      <c r="B307" s="16">
        <v>305</v>
      </c>
      <c r="C307" s="16"/>
      <c r="D307" s="16" t="s">
        <v>551</v>
      </c>
      <c r="E307" s="16">
        <f t="shared" si="84"/>
        <v>1</v>
      </c>
      <c r="F307" s="39" t="str">
        <f t="shared" si="103"/>
        <v>b</v>
      </c>
      <c r="G307" s="42">
        <f t="shared" si="98"/>
        <v>3</v>
      </c>
      <c r="H307" s="19" t="s">
        <v>26</v>
      </c>
      <c r="I307" s="3" t="s">
        <v>36</v>
      </c>
      <c r="J307" s="3" t="s">
        <v>995</v>
      </c>
      <c r="K307" s="3" t="str">
        <f t="shared" si="85"/>
        <v>水</v>
      </c>
      <c r="L307" s="3">
        <f t="shared" si="104"/>
        <v>10</v>
      </c>
      <c r="M307" s="3">
        <f t="shared" si="86"/>
        <v>3</v>
      </c>
      <c r="N307" s="16">
        <v>0</v>
      </c>
      <c r="O307" s="16">
        <v>1</v>
      </c>
      <c r="P307" s="16">
        <v>20</v>
      </c>
      <c r="Q307" s="28">
        <v>0</v>
      </c>
      <c r="R307" s="28">
        <v>0</v>
      </c>
      <c r="S307" s="16">
        <v>2</v>
      </c>
      <c r="T307" s="28">
        <v>0</v>
      </c>
      <c r="U307" s="28">
        <v>0</v>
      </c>
      <c r="V307" s="28">
        <v>0</v>
      </c>
      <c r="W307" s="28">
        <v>0</v>
      </c>
      <c r="X307" s="29">
        <v>0</v>
      </c>
      <c r="Y307" s="29">
        <v>0</v>
      </c>
      <c r="Z307" s="29">
        <v>0</v>
      </c>
      <c r="AA307" s="29">
        <v>0</v>
      </c>
      <c r="AB307" s="28">
        <v>0</v>
      </c>
      <c r="AC307" s="28">
        <v>0</v>
      </c>
      <c r="AD307" s="28">
        <v>0</v>
      </c>
      <c r="AE307" s="28">
        <v>0</v>
      </c>
      <c r="AF307" s="28">
        <v>0</v>
      </c>
      <c r="AG307" s="28">
        <v>0</v>
      </c>
      <c r="AH307" s="29">
        <v>0</v>
      </c>
      <c r="AI307" s="29">
        <v>0</v>
      </c>
      <c r="AJ307" s="29">
        <v>0</v>
      </c>
      <c r="AK307" s="29">
        <v>0</v>
      </c>
      <c r="AL307" s="29">
        <v>0</v>
      </c>
      <c r="AM307" s="22">
        <f t="shared" si="87"/>
        <v>14.666666666666666</v>
      </c>
      <c r="AN307">
        <f t="shared" si="88"/>
        <v>630</v>
      </c>
      <c r="AO307" t="str">
        <f t="shared" si="89"/>
        <v>,蓝水晶,长獠牙,美味的坚果</v>
      </c>
      <c r="AP307" s="25" t="str">
        <f>IF(F307="c",getSring(AO307,4),VLOOKUP(K307&amp;F307,test4,2,FALSE))</f>
        <v>水之精华</v>
      </c>
      <c r="AQ307" s="25">
        <f t="shared" si="90"/>
        <v>30009</v>
      </c>
      <c r="AR307" s="25">
        <f t="shared" si="91"/>
        <v>12</v>
      </c>
      <c r="AS307" s="25" t="str">
        <f t="shared" si="99"/>
        <v>蓝水晶</v>
      </c>
      <c r="AT307" s="25">
        <f t="shared" si="92"/>
        <v>30028</v>
      </c>
      <c r="AU307" s="25">
        <f t="shared" si="93"/>
        <v>6</v>
      </c>
      <c r="AV307" s="25" t="str">
        <f t="shared" si="100"/>
        <v>长獠牙</v>
      </c>
      <c r="AW307" s="25">
        <f t="shared" si="94"/>
        <v>30036</v>
      </c>
      <c r="AX307" s="25">
        <f t="shared" si="95"/>
        <v>6</v>
      </c>
      <c r="AY307" s="25" t="str">
        <f t="shared" si="101"/>
        <v>美味的坚果</v>
      </c>
      <c r="AZ307" s="25">
        <f t="shared" si="96"/>
        <v>30040</v>
      </c>
      <c r="BA307" s="25">
        <f t="shared" si="102"/>
        <v>6</v>
      </c>
    </row>
    <row r="308" spans="1:53" ht="14.25" x14ac:dyDescent="0.2">
      <c r="A308">
        <f t="shared" si="97"/>
        <v>10306</v>
      </c>
      <c r="B308" s="16">
        <v>306</v>
      </c>
      <c r="C308" s="16"/>
      <c r="D308" s="16" t="s">
        <v>552</v>
      </c>
      <c r="E308" s="16">
        <f t="shared" si="84"/>
        <v>1</v>
      </c>
      <c r="F308" s="39" t="str">
        <f t="shared" si="103"/>
        <v>b</v>
      </c>
      <c r="G308" s="42">
        <f t="shared" si="98"/>
        <v>3</v>
      </c>
      <c r="H308" s="19" t="s">
        <v>26</v>
      </c>
      <c r="I308" s="3" t="s">
        <v>36</v>
      </c>
      <c r="J308" s="3" t="s">
        <v>995</v>
      </c>
      <c r="K308" s="3" t="str">
        <f t="shared" si="85"/>
        <v>水</v>
      </c>
      <c r="L308" s="3">
        <f t="shared" si="104"/>
        <v>10</v>
      </c>
      <c r="M308" s="3">
        <f t="shared" si="86"/>
        <v>3</v>
      </c>
      <c r="N308" s="16">
        <v>0</v>
      </c>
      <c r="O308" s="16">
        <v>2</v>
      </c>
      <c r="P308" s="16">
        <v>40</v>
      </c>
      <c r="Q308" s="28">
        <v>0</v>
      </c>
      <c r="R308" s="28">
        <v>0</v>
      </c>
      <c r="S308" s="28">
        <v>0</v>
      </c>
      <c r="T308" s="28">
        <v>0</v>
      </c>
      <c r="U308" s="28">
        <v>0</v>
      </c>
      <c r="V308" s="28">
        <v>0</v>
      </c>
      <c r="W308" s="28">
        <v>0</v>
      </c>
      <c r="X308" s="29">
        <v>0</v>
      </c>
      <c r="Y308" s="29">
        <v>0</v>
      </c>
      <c r="Z308" s="29">
        <v>0</v>
      </c>
      <c r="AA308" s="20">
        <v>0.08</v>
      </c>
      <c r="AB308" s="28">
        <v>0</v>
      </c>
      <c r="AC308" s="28">
        <v>0</v>
      </c>
      <c r="AD308" s="28">
        <v>0</v>
      </c>
      <c r="AE308" s="28">
        <v>0</v>
      </c>
      <c r="AF308" s="28">
        <v>0</v>
      </c>
      <c r="AG308" s="28">
        <v>0</v>
      </c>
      <c r="AH308" s="29">
        <v>0</v>
      </c>
      <c r="AI308" s="29">
        <v>0</v>
      </c>
      <c r="AJ308" s="29">
        <v>0</v>
      </c>
      <c r="AK308" s="29">
        <v>0</v>
      </c>
      <c r="AL308" s="29">
        <v>0</v>
      </c>
      <c r="AM308" s="22">
        <f t="shared" si="87"/>
        <v>42.666666666666671</v>
      </c>
      <c r="AN308">
        <f t="shared" si="88"/>
        <v>1890</v>
      </c>
      <c r="AO308" t="str">
        <f t="shared" si="89"/>
        <v>,扁扁的稻草,美味的坚果,长獠牙</v>
      </c>
      <c r="AP308" s="25" t="str">
        <f>IF(F308="c",getSring(AO308,4),VLOOKUP(K308&amp;F308,test4,2,FALSE))</f>
        <v>水之精华</v>
      </c>
      <c r="AQ308" s="25">
        <f t="shared" si="90"/>
        <v>30009</v>
      </c>
      <c r="AR308" s="25">
        <f t="shared" si="91"/>
        <v>36</v>
      </c>
      <c r="AS308" s="25" t="str">
        <f t="shared" si="99"/>
        <v>扁扁的稻草</v>
      </c>
      <c r="AT308" s="25">
        <f t="shared" si="92"/>
        <v>30024</v>
      </c>
      <c r="AU308" s="25">
        <f t="shared" si="93"/>
        <v>18</v>
      </c>
      <c r="AV308" s="25" t="str">
        <f t="shared" si="100"/>
        <v>美味的坚果</v>
      </c>
      <c r="AW308" s="25">
        <f t="shared" si="94"/>
        <v>30040</v>
      </c>
      <c r="AX308" s="25">
        <f t="shared" si="95"/>
        <v>18</v>
      </c>
      <c r="AY308" s="25" t="str">
        <f t="shared" si="101"/>
        <v>长獠牙</v>
      </c>
      <c r="AZ308" s="25">
        <f t="shared" si="96"/>
        <v>30036</v>
      </c>
      <c r="BA308" s="25">
        <f t="shared" si="102"/>
        <v>18</v>
      </c>
    </row>
    <row r="309" spans="1:53" ht="14.25" x14ac:dyDescent="0.2">
      <c r="A309">
        <f t="shared" si="97"/>
        <v>10307</v>
      </c>
      <c r="B309" s="16">
        <v>307</v>
      </c>
      <c r="C309" s="16"/>
      <c r="D309" s="16" t="s">
        <v>553</v>
      </c>
      <c r="E309" s="16">
        <f t="shared" si="84"/>
        <v>2</v>
      </c>
      <c r="F309" s="39" t="str">
        <f t="shared" si="103"/>
        <v>b</v>
      </c>
      <c r="G309" s="42">
        <f t="shared" si="98"/>
        <v>3</v>
      </c>
      <c r="H309" s="19" t="s">
        <v>26</v>
      </c>
      <c r="I309" s="3" t="s">
        <v>36</v>
      </c>
      <c r="J309" s="3" t="s">
        <v>995</v>
      </c>
      <c r="K309" s="3" t="str">
        <f t="shared" si="85"/>
        <v>水</v>
      </c>
      <c r="L309" s="3">
        <f t="shared" si="104"/>
        <v>10</v>
      </c>
      <c r="M309" s="3">
        <f t="shared" si="86"/>
        <v>3</v>
      </c>
      <c r="N309" s="16">
        <v>0</v>
      </c>
      <c r="O309" s="16">
        <v>3</v>
      </c>
      <c r="P309" s="16">
        <v>60</v>
      </c>
      <c r="Q309" s="28">
        <v>0</v>
      </c>
      <c r="R309" s="28">
        <v>0</v>
      </c>
      <c r="S309" s="28">
        <v>0</v>
      </c>
      <c r="T309" s="28">
        <v>0</v>
      </c>
      <c r="U309" s="28">
        <v>0</v>
      </c>
      <c r="V309" s="28">
        <v>0</v>
      </c>
      <c r="W309" s="28">
        <v>0</v>
      </c>
      <c r="X309" s="29">
        <v>0</v>
      </c>
      <c r="Y309" s="29">
        <v>0</v>
      </c>
      <c r="Z309" s="29">
        <v>0</v>
      </c>
      <c r="AA309" s="20">
        <v>0.08</v>
      </c>
      <c r="AB309" s="28">
        <v>0</v>
      </c>
      <c r="AC309" s="28">
        <v>0</v>
      </c>
      <c r="AD309" s="28">
        <v>0</v>
      </c>
      <c r="AE309" s="28">
        <v>0</v>
      </c>
      <c r="AF309" s="28">
        <v>0</v>
      </c>
      <c r="AG309" s="28">
        <v>0</v>
      </c>
      <c r="AH309" s="29">
        <v>0</v>
      </c>
      <c r="AI309" s="29">
        <v>0</v>
      </c>
      <c r="AJ309" s="29">
        <v>0</v>
      </c>
      <c r="AK309" s="29">
        <v>0</v>
      </c>
      <c r="AL309" s="29">
        <v>0</v>
      </c>
      <c r="AM309" s="22">
        <f t="shared" si="87"/>
        <v>56</v>
      </c>
      <c r="AN309">
        <f t="shared" si="88"/>
        <v>2445</v>
      </c>
      <c r="AO309" t="str">
        <f t="shared" si="89"/>
        <v>,美味的坚果,漂亮的蘑菇,扁扁的稻草</v>
      </c>
      <c r="AP309" s="25" t="str">
        <f>IF(F309="c",getSring(AO309,4),VLOOKUP(K309&amp;F309,test4,2,FALSE))</f>
        <v>水之精华</v>
      </c>
      <c r="AQ309" s="25">
        <f t="shared" si="90"/>
        <v>30009</v>
      </c>
      <c r="AR309" s="25">
        <f t="shared" si="91"/>
        <v>47</v>
      </c>
      <c r="AS309" s="25" t="str">
        <f t="shared" si="99"/>
        <v>美味的坚果</v>
      </c>
      <c r="AT309" s="25">
        <f t="shared" si="92"/>
        <v>30040</v>
      </c>
      <c r="AU309" s="25">
        <f t="shared" si="93"/>
        <v>23</v>
      </c>
      <c r="AV309" s="25" t="str">
        <f t="shared" si="100"/>
        <v>漂亮的蘑菇</v>
      </c>
      <c r="AW309" s="25">
        <f t="shared" si="94"/>
        <v>30020</v>
      </c>
      <c r="AX309" s="25">
        <f t="shared" si="95"/>
        <v>23</v>
      </c>
      <c r="AY309" s="25" t="str">
        <f t="shared" si="101"/>
        <v>扁扁的稻草</v>
      </c>
      <c r="AZ309" s="25">
        <f t="shared" si="96"/>
        <v>30024</v>
      </c>
      <c r="BA309" s="25">
        <f t="shared" si="102"/>
        <v>23</v>
      </c>
    </row>
    <row r="310" spans="1:53" ht="14.25" x14ac:dyDescent="0.2">
      <c r="A310">
        <f t="shared" si="97"/>
        <v>10308</v>
      </c>
      <c r="B310" s="16">
        <v>308</v>
      </c>
      <c r="C310" s="16"/>
      <c r="D310" s="16" t="s">
        <v>554</v>
      </c>
      <c r="E310" s="16">
        <f t="shared" si="84"/>
        <v>2</v>
      </c>
      <c r="F310" s="39" t="str">
        <f t="shared" si="103"/>
        <v>b</v>
      </c>
      <c r="G310" s="42">
        <f t="shared" si="98"/>
        <v>3</v>
      </c>
      <c r="H310" s="19" t="s">
        <v>26</v>
      </c>
      <c r="I310" s="3" t="s">
        <v>36</v>
      </c>
      <c r="J310" s="3" t="s">
        <v>995</v>
      </c>
      <c r="K310" s="3" t="str">
        <f t="shared" si="85"/>
        <v>水</v>
      </c>
      <c r="L310" s="3">
        <f t="shared" si="104"/>
        <v>10</v>
      </c>
      <c r="M310" s="3">
        <f t="shared" si="86"/>
        <v>3</v>
      </c>
      <c r="N310" s="16">
        <v>0</v>
      </c>
      <c r="O310" s="16">
        <v>4</v>
      </c>
      <c r="P310" s="16">
        <v>80</v>
      </c>
      <c r="Q310" s="28">
        <v>0</v>
      </c>
      <c r="R310" s="28">
        <v>0</v>
      </c>
      <c r="S310" s="28">
        <v>0</v>
      </c>
      <c r="T310" s="28">
        <v>0</v>
      </c>
      <c r="U310" s="28">
        <v>0</v>
      </c>
      <c r="V310" s="28">
        <v>0</v>
      </c>
      <c r="W310" s="16">
        <v>4</v>
      </c>
      <c r="X310" s="29">
        <v>0</v>
      </c>
      <c r="Y310" s="29">
        <v>0</v>
      </c>
      <c r="Z310" s="29">
        <v>0</v>
      </c>
      <c r="AA310" s="29">
        <v>0</v>
      </c>
      <c r="AB310" s="28">
        <v>0</v>
      </c>
      <c r="AC310" s="28">
        <v>0</v>
      </c>
      <c r="AD310" s="28">
        <v>0</v>
      </c>
      <c r="AE310" s="28">
        <v>0</v>
      </c>
      <c r="AF310" s="28">
        <v>0</v>
      </c>
      <c r="AG310" s="28">
        <v>0</v>
      </c>
      <c r="AH310" s="29">
        <v>0</v>
      </c>
      <c r="AI310" s="29">
        <v>0</v>
      </c>
      <c r="AJ310" s="29">
        <v>0</v>
      </c>
      <c r="AK310" s="29">
        <v>0</v>
      </c>
      <c r="AL310" s="29">
        <v>0</v>
      </c>
      <c r="AM310" s="22">
        <f t="shared" si="87"/>
        <v>56</v>
      </c>
      <c r="AN310">
        <f t="shared" si="88"/>
        <v>2445</v>
      </c>
      <c r="AO310" t="str">
        <f t="shared" si="89"/>
        <v>,蓝水晶,坚硬的石头,漂亮的蘑菇</v>
      </c>
      <c r="AP310" s="25" t="str">
        <f>IF(F310="c",getSring(AO310,4),VLOOKUP(K310&amp;F310,test4,2,FALSE))</f>
        <v>水之精华</v>
      </c>
      <c r="AQ310" s="25">
        <f t="shared" si="90"/>
        <v>30009</v>
      </c>
      <c r="AR310" s="25">
        <f t="shared" si="91"/>
        <v>47</v>
      </c>
      <c r="AS310" s="25" t="str">
        <f t="shared" si="99"/>
        <v>蓝水晶</v>
      </c>
      <c r="AT310" s="25">
        <f t="shared" si="92"/>
        <v>30028</v>
      </c>
      <c r="AU310" s="25">
        <f t="shared" si="93"/>
        <v>23</v>
      </c>
      <c r="AV310" s="25" t="str">
        <f t="shared" si="100"/>
        <v>坚硬的石头</v>
      </c>
      <c r="AW310" s="25">
        <f t="shared" si="94"/>
        <v>30032</v>
      </c>
      <c r="AX310" s="25">
        <f t="shared" si="95"/>
        <v>23</v>
      </c>
      <c r="AY310" s="25" t="str">
        <f t="shared" si="101"/>
        <v>漂亮的蘑菇</v>
      </c>
      <c r="AZ310" s="25">
        <f t="shared" si="96"/>
        <v>30020</v>
      </c>
      <c r="BA310" s="25">
        <f t="shared" si="102"/>
        <v>23</v>
      </c>
    </row>
    <row r="311" spans="1:53" ht="14.25" x14ac:dyDescent="0.2">
      <c r="A311">
        <f t="shared" si="97"/>
        <v>10309</v>
      </c>
      <c r="B311" s="16">
        <v>309</v>
      </c>
      <c r="C311" s="16"/>
      <c r="D311" s="16" t="s">
        <v>555</v>
      </c>
      <c r="E311" s="16">
        <f t="shared" si="84"/>
        <v>3</v>
      </c>
      <c r="F311" s="39" t="str">
        <f t="shared" si="103"/>
        <v>b</v>
      </c>
      <c r="G311" s="42">
        <f t="shared" si="98"/>
        <v>3</v>
      </c>
      <c r="H311" s="19" t="s">
        <v>26</v>
      </c>
      <c r="I311" s="3" t="s">
        <v>36</v>
      </c>
      <c r="J311" s="3" t="s">
        <v>995</v>
      </c>
      <c r="K311" s="3" t="str">
        <f t="shared" si="85"/>
        <v>水</v>
      </c>
      <c r="L311" s="3">
        <f t="shared" si="104"/>
        <v>10</v>
      </c>
      <c r="M311" s="3">
        <f t="shared" si="86"/>
        <v>3</v>
      </c>
      <c r="N311" s="16">
        <v>0</v>
      </c>
      <c r="O311" s="16">
        <v>5</v>
      </c>
      <c r="P311" s="16">
        <v>100</v>
      </c>
      <c r="Q311" s="28">
        <v>0</v>
      </c>
      <c r="R311" s="28">
        <v>0</v>
      </c>
      <c r="S311" s="16">
        <v>10</v>
      </c>
      <c r="T311" s="28">
        <v>0</v>
      </c>
      <c r="U311" s="28">
        <v>0</v>
      </c>
      <c r="V311" s="28">
        <v>0</v>
      </c>
      <c r="W311" s="28">
        <v>0</v>
      </c>
      <c r="X311" s="29">
        <v>0</v>
      </c>
      <c r="Y311" s="29">
        <v>0</v>
      </c>
      <c r="Z311" s="29">
        <v>0</v>
      </c>
      <c r="AA311" s="29">
        <v>0</v>
      </c>
      <c r="AB311" s="28">
        <v>0</v>
      </c>
      <c r="AC311" s="28">
        <v>0</v>
      </c>
      <c r="AD311" s="28">
        <v>0</v>
      </c>
      <c r="AE311" s="28">
        <v>0</v>
      </c>
      <c r="AF311" s="28">
        <v>0</v>
      </c>
      <c r="AG311" s="28">
        <v>0</v>
      </c>
      <c r="AH311" s="29">
        <v>0</v>
      </c>
      <c r="AI311" s="29">
        <v>0</v>
      </c>
      <c r="AJ311" s="29">
        <v>0</v>
      </c>
      <c r="AK311" s="20">
        <v>9.0133333333333343E-2</v>
      </c>
      <c r="AL311" s="29">
        <v>0</v>
      </c>
      <c r="AM311" s="22">
        <f t="shared" si="87"/>
        <v>91.36</v>
      </c>
      <c r="AN311">
        <f t="shared" si="88"/>
        <v>3990</v>
      </c>
      <c r="AO311" t="str">
        <f t="shared" si="89"/>
        <v>,漂亮的蘑菇,长獠牙,扁扁的稻草</v>
      </c>
      <c r="AP311" s="25" t="str">
        <f>IF(F311="c",getSring(AO311,4),VLOOKUP(K311&amp;F311,test4,2,FALSE))</f>
        <v>水之精华</v>
      </c>
      <c r="AQ311" s="25">
        <f t="shared" si="90"/>
        <v>30009</v>
      </c>
      <c r="AR311" s="25">
        <f t="shared" si="91"/>
        <v>76</v>
      </c>
      <c r="AS311" s="25" t="str">
        <f t="shared" si="99"/>
        <v>漂亮的蘑菇</v>
      </c>
      <c r="AT311" s="25">
        <f t="shared" si="92"/>
        <v>30020</v>
      </c>
      <c r="AU311" s="25">
        <f t="shared" si="93"/>
        <v>38</v>
      </c>
      <c r="AV311" s="25" t="str">
        <f t="shared" si="100"/>
        <v>长獠牙</v>
      </c>
      <c r="AW311" s="25">
        <f t="shared" si="94"/>
        <v>30036</v>
      </c>
      <c r="AX311" s="25">
        <f t="shared" si="95"/>
        <v>38</v>
      </c>
      <c r="AY311" s="25" t="str">
        <f t="shared" si="101"/>
        <v>扁扁的稻草</v>
      </c>
      <c r="AZ311" s="25">
        <f t="shared" si="96"/>
        <v>30024</v>
      </c>
      <c r="BA311" s="25">
        <f t="shared" si="102"/>
        <v>38</v>
      </c>
    </row>
    <row r="312" spans="1:53" ht="14.25" x14ac:dyDescent="0.2">
      <c r="A312">
        <f t="shared" si="97"/>
        <v>10310</v>
      </c>
      <c r="B312" s="16">
        <v>310</v>
      </c>
      <c r="C312" s="16"/>
      <c r="D312" s="16" t="s">
        <v>556</v>
      </c>
      <c r="E312" s="16">
        <f t="shared" si="84"/>
        <v>3</v>
      </c>
      <c r="F312" s="39" t="str">
        <f t="shared" si="103"/>
        <v>b</v>
      </c>
      <c r="G312" s="42">
        <f t="shared" si="98"/>
        <v>3</v>
      </c>
      <c r="H312" s="19" t="s">
        <v>26</v>
      </c>
      <c r="I312" s="3" t="s">
        <v>36</v>
      </c>
      <c r="J312" s="3" t="s">
        <v>995</v>
      </c>
      <c r="K312" s="3" t="str">
        <f t="shared" si="85"/>
        <v>水</v>
      </c>
      <c r="L312" s="3">
        <f t="shared" si="104"/>
        <v>10</v>
      </c>
      <c r="M312" s="3">
        <f t="shared" si="86"/>
        <v>3</v>
      </c>
      <c r="N312" s="16">
        <v>0</v>
      </c>
      <c r="O312" s="16">
        <v>6</v>
      </c>
      <c r="P312" s="16">
        <v>120</v>
      </c>
      <c r="Q312" s="28">
        <v>0</v>
      </c>
      <c r="R312" s="28">
        <v>0</v>
      </c>
      <c r="S312" s="28">
        <v>0</v>
      </c>
      <c r="T312" s="28">
        <v>0</v>
      </c>
      <c r="U312" s="28">
        <v>0</v>
      </c>
      <c r="V312" s="28">
        <v>0</v>
      </c>
      <c r="W312" s="28">
        <v>0</v>
      </c>
      <c r="X312" s="20">
        <v>0.03</v>
      </c>
      <c r="Y312" s="29">
        <v>0</v>
      </c>
      <c r="Z312" s="29">
        <v>0</v>
      </c>
      <c r="AA312" s="29">
        <v>0</v>
      </c>
      <c r="AB312" s="28">
        <v>0</v>
      </c>
      <c r="AC312" s="28">
        <v>0</v>
      </c>
      <c r="AD312" s="28">
        <v>0</v>
      </c>
      <c r="AE312" s="28">
        <v>0</v>
      </c>
      <c r="AF312" s="28">
        <v>0</v>
      </c>
      <c r="AG312" s="28">
        <v>0</v>
      </c>
      <c r="AH312" s="29">
        <v>0</v>
      </c>
      <c r="AI312" s="29">
        <v>0</v>
      </c>
      <c r="AJ312" s="20">
        <v>0.10826666666666668</v>
      </c>
      <c r="AK312" s="29">
        <v>0</v>
      </c>
      <c r="AL312" s="29">
        <v>0</v>
      </c>
      <c r="AM312" s="22">
        <f t="shared" si="87"/>
        <v>107.65333333333334</v>
      </c>
      <c r="AN312">
        <f t="shared" si="88"/>
        <v>4725</v>
      </c>
      <c r="AO312" t="str">
        <f t="shared" si="89"/>
        <v>,美味的坚果,坚硬的石头,蓝水晶</v>
      </c>
      <c r="AP312" s="25" t="str">
        <f>IF(F312="c",getSring(AO312,4),VLOOKUP(K312&amp;F312,test4,2,FALSE))</f>
        <v>水之精华</v>
      </c>
      <c r="AQ312" s="25">
        <f t="shared" si="90"/>
        <v>30009</v>
      </c>
      <c r="AR312" s="25">
        <f t="shared" si="91"/>
        <v>90</v>
      </c>
      <c r="AS312" s="25" t="str">
        <f t="shared" si="99"/>
        <v>美味的坚果</v>
      </c>
      <c r="AT312" s="25">
        <f t="shared" si="92"/>
        <v>30040</v>
      </c>
      <c r="AU312" s="25">
        <f t="shared" si="93"/>
        <v>45</v>
      </c>
      <c r="AV312" s="25" t="str">
        <f t="shared" si="100"/>
        <v>坚硬的石头</v>
      </c>
      <c r="AW312" s="25">
        <f t="shared" si="94"/>
        <v>30032</v>
      </c>
      <c r="AX312" s="25">
        <f t="shared" si="95"/>
        <v>45</v>
      </c>
      <c r="AY312" s="25" t="str">
        <f t="shared" si="101"/>
        <v>蓝水晶</v>
      </c>
      <c r="AZ312" s="25">
        <f t="shared" si="96"/>
        <v>30028</v>
      </c>
      <c r="BA312" s="25">
        <f t="shared" si="102"/>
        <v>45</v>
      </c>
    </row>
    <row r="313" spans="1:53" ht="14.25" x14ac:dyDescent="0.2">
      <c r="A313">
        <f t="shared" si="97"/>
        <v>10311</v>
      </c>
      <c r="B313" s="16">
        <v>311</v>
      </c>
      <c r="C313" s="16"/>
      <c r="D313" s="16" t="s">
        <v>556</v>
      </c>
      <c r="E313" s="16">
        <f t="shared" si="84"/>
        <v>4</v>
      </c>
      <c r="F313" s="39" t="str">
        <f t="shared" si="103"/>
        <v>b</v>
      </c>
      <c r="G313" s="42">
        <f t="shared" si="98"/>
        <v>3</v>
      </c>
      <c r="H313" s="19" t="s">
        <v>26</v>
      </c>
      <c r="I313" s="3" t="s">
        <v>36</v>
      </c>
      <c r="J313" s="3" t="s">
        <v>995</v>
      </c>
      <c r="K313" s="3" t="str">
        <f t="shared" si="85"/>
        <v>水</v>
      </c>
      <c r="L313" s="3">
        <f t="shared" si="104"/>
        <v>10</v>
      </c>
      <c r="M313" s="3">
        <f t="shared" si="86"/>
        <v>3</v>
      </c>
      <c r="N313" s="16">
        <v>0</v>
      </c>
      <c r="O313" s="16">
        <v>7</v>
      </c>
      <c r="P313" s="16">
        <v>140</v>
      </c>
      <c r="Q313" s="28">
        <v>0</v>
      </c>
      <c r="R313" s="28">
        <v>0</v>
      </c>
      <c r="S313" s="28">
        <v>0</v>
      </c>
      <c r="T313" s="28">
        <v>0</v>
      </c>
      <c r="U313" s="28">
        <v>0</v>
      </c>
      <c r="V313" s="28">
        <v>0</v>
      </c>
      <c r="W313" s="28">
        <v>0</v>
      </c>
      <c r="X313" s="29">
        <v>0</v>
      </c>
      <c r="Y313" s="29">
        <v>0</v>
      </c>
      <c r="Z313" s="20">
        <v>1.1666666666666667E-2</v>
      </c>
      <c r="AA313" s="20">
        <v>0.15733333333333333</v>
      </c>
      <c r="AB313" s="28">
        <v>0</v>
      </c>
      <c r="AC313" s="28">
        <v>0</v>
      </c>
      <c r="AD313" s="28">
        <v>0</v>
      </c>
      <c r="AE313" s="28">
        <v>0</v>
      </c>
      <c r="AF313" s="28">
        <v>0</v>
      </c>
      <c r="AG313" s="28">
        <v>0</v>
      </c>
      <c r="AH313" s="29">
        <v>0</v>
      </c>
      <c r="AI313" s="29">
        <v>0</v>
      </c>
      <c r="AJ313" s="29">
        <v>0</v>
      </c>
      <c r="AK313" s="29">
        <v>0</v>
      </c>
      <c r="AL313" s="29">
        <v>0</v>
      </c>
      <c r="AM313" s="22">
        <f t="shared" si="87"/>
        <v>127.13333333333333</v>
      </c>
      <c r="AN313">
        <f t="shared" si="88"/>
        <v>5565</v>
      </c>
      <c r="AO313" t="str">
        <f t="shared" si="89"/>
        <v>,扁扁的稻草,长獠牙,美味的坚果</v>
      </c>
      <c r="AP313" s="25" t="str">
        <f>IF(F313="c",getSring(AO313,4),VLOOKUP(K313&amp;F313,test4,2,FALSE))</f>
        <v>水之精华</v>
      </c>
      <c r="AQ313" s="25">
        <f t="shared" si="90"/>
        <v>30009</v>
      </c>
      <c r="AR313" s="25">
        <f t="shared" si="91"/>
        <v>106</v>
      </c>
      <c r="AS313" s="25" t="str">
        <f t="shared" si="99"/>
        <v>扁扁的稻草</v>
      </c>
      <c r="AT313" s="25">
        <f t="shared" si="92"/>
        <v>30024</v>
      </c>
      <c r="AU313" s="25">
        <f t="shared" si="93"/>
        <v>53</v>
      </c>
      <c r="AV313" s="25" t="str">
        <f t="shared" si="100"/>
        <v>长獠牙</v>
      </c>
      <c r="AW313" s="25">
        <f t="shared" si="94"/>
        <v>30036</v>
      </c>
      <c r="AX313" s="25">
        <f t="shared" si="95"/>
        <v>53</v>
      </c>
      <c r="AY313" s="25" t="str">
        <f t="shared" si="101"/>
        <v>美味的坚果</v>
      </c>
      <c r="AZ313" s="25">
        <f t="shared" si="96"/>
        <v>30040</v>
      </c>
      <c r="BA313" s="25">
        <f t="shared" si="102"/>
        <v>53</v>
      </c>
    </row>
    <row r="314" spans="1:53" ht="14.25" x14ac:dyDescent="0.2">
      <c r="A314">
        <f t="shared" si="97"/>
        <v>10312</v>
      </c>
      <c r="B314" s="16">
        <v>312</v>
      </c>
      <c r="C314" s="16"/>
      <c r="D314" s="16" t="s">
        <v>557</v>
      </c>
      <c r="E314" s="16">
        <f t="shared" si="84"/>
        <v>4</v>
      </c>
      <c r="F314" s="39" t="str">
        <f t="shared" si="103"/>
        <v>b</v>
      </c>
      <c r="G314" s="42">
        <f t="shared" si="98"/>
        <v>3</v>
      </c>
      <c r="H314" s="19" t="s">
        <v>26</v>
      </c>
      <c r="I314" s="3" t="s">
        <v>36</v>
      </c>
      <c r="J314" s="3" t="s">
        <v>995</v>
      </c>
      <c r="K314" s="3" t="str">
        <f t="shared" si="85"/>
        <v>水</v>
      </c>
      <c r="L314" s="3">
        <f t="shared" si="104"/>
        <v>10</v>
      </c>
      <c r="M314" s="3">
        <f t="shared" si="86"/>
        <v>3</v>
      </c>
      <c r="N314" s="16">
        <v>0</v>
      </c>
      <c r="O314" s="16">
        <v>8</v>
      </c>
      <c r="P314" s="16">
        <v>160</v>
      </c>
      <c r="Q314" s="28">
        <v>0</v>
      </c>
      <c r="R314" s="28">
        <v>0</v>
      </c>
      <c r="S314" s="28">
        <v>0</v>
      </c>
      <c r="T314" s="28">
        <v>0</v>
      </c>
      <c r="U314" s="28">
        <v>0</v>
      </c>
      <c r="V314" s="28">
        <v>0</v>
      </c>
      <c r="W314" s="28">
        <v>0</v>
      </c>
      <c r="X314" s="29">
        <v>0</v>
      </c>
      <c r="Y314" s="29">
        <v>0</v>
      </c>
      <c r="Z314" s="29">
        <v>0</v>
      </c>
      <c r="AA314" s="20">
        <v>0.18066666666666667</v>
      </c>
      <c r="AB314" s="28">
        <v>0</v>
      </c>
      <c r="AC314" s="28">
        <v>0</v>
      </c>
      <c r="AD314" s="16">
        <v>8</v>
      </c>
      <c r="AE314" s="28">
        <v>0</v>
      </c>
      <c r="AF314" s="28">
        <v>0</v>
      </c>
      <c r="AG314" s="28">
        <v>0</v>
      </c>
      <c r="AH314" s="29">
        <v>0</v>
      </c>
      <c r="AI314" s="29">
        <v>0</v>
      </c>
      <c r="AJ314" s="29">
        <v>0</v>
      </c>
      <c r="AK314" s="29">
        <v>0</v>
      </c>
      <c r="AL314" s="29">
        <v>0</v>
      </c>
      <c r="AM314" s="22">
        <f t="shared" si="87"/>
        <v>154.74805194805197</v>
      </c>
      <c r="AN314">
        <f t="shared" si="88"/>
        <v>6750</v>
      </c>
      <c r="AO314" t="str">
        <f t="shared" si="89"/>
        <v>,长獠牙,蓝水晶,扁扁的稻草</v>
      </c>
      <c r="AP314" s="25" t="str">
        <f>IF(F314="c",getSring(AO314,4),VLOOKUP(K314&amp;F314,test4,2,FALSE))</f>
        <v>水之精华</v>
      </c>
      <c r="AQ314" s="25">
        <f t="shared" si="90"/>
        <v>30009</v>
      </c>
      <c r="AR314" s="25">
        <f t="shared" si="91"/>
        <v>129</v>
      </c>
      <c r="AS314" s="25" t="str">
        <f t="shared" si="99"/>
        <v>长獠牙</v>
      </c>
      <c r="AT314" s="25">
        <f t="shared" si="92"/>
        <v>30036</v>
      </c>
      <c r="AU314" s="25">
        <f t="shared" si="93"/>
        <v>64</v>
      </c>
      <c r="AV314" s="25" t="str">
        <f t="shared" si="100"/>
        <v>蓝水晶</v>
      </c>
      <c r="AW314" s="25">
        <f t="shared" si="94"/>
        <v>30028</v>
      </c>
      <c r="AX314" s="25">
        <f t="shared" si="95"/>
        <v>64</v>
      </c>
      <c r="AY314" s="25" t="str">
        <f t="shared" si="101"/>
        <v>扁扁的稻草</v>
      </c>
      <c r="AZ314" s="25">
        <f t="shared" si="96"/>
        <v>30024</v>
      </c>
      <c r="BA314" s="25">
        <f t="shared" si="102"/>
        <v>64</v>
      </c>
    </row>
    <row r="315" spans="1:53" ht="14.25" x14ac:dyDescent="0.2">
      <c r="A315">
        <f t="shared" si="97"/>
        <v>10313</v>
      </c>
      <c r="B315" s="16">
        <v>313</v>
      </c>
      <c r="C315" s="16"/>
      <c r="D315" s="16" t="s">
        <v>253</v>
      </c>
      <c r="E315" s="16">
        <f t="shared" si="84"/>
        <v>1</v>
      </c>
      <c r="F315" s="39" t="str">
        <f t="shared" si="103"/>
        <v>c</v>
      </c>
      <c r="G315" s="42">
        <f t="shared" si="98"/>
        <v>4</v>
      </c>
      <c r="H315" s="19" t="s">
        <v>26</v>
      </c>
      <c r="I315" s="3" t="s">
        <v>36</v>
      </c>
      <c r="J315" s="3" t="s">
        <v>995</v>
      </c>
      <c r="K315" s="3" t="str">
        <f t="shared" si="85"/>
        <v>--</v>
      </c>
      <c r="L315" s="3">
        <f t="shared" si="104"/>
        <v>10</v>
      </c>
      <c r="M315" s="3">
        <f t="shared" si="86"/>
        <v>3</v>
      </c>
      <c r="N315" s="16">
        <v>0</v>
      </c>
      <c r="O315" s="16">
        <v>1</v>
      </c>
      <c r="P315" s="16">
        <v>23</v>
      </c>
      <c r="Q315" s="28">
        <v>0</v>
      </c>
      <c r="R315" s="28">
        <v>0</v>
      </c>
      <c r="S315" s="28">
        <v>0</v>
      </c>
      <c r="T315" s="28">
        <v>0</v>
      </c>
      <c r="U315" s="28">
        <v>0</v>
      </c>
      <c r="V315" s="28">
        <v>0</v>
      </c>
      <c r="W315" s="28">
        <v>0</v>
      </c>
      <c r="X315" s="29">
        <v>0</v>
      </c>
      <c r="Y315" s="29">
        <v>0</v>
      </c>
      <c r="Z315" s="29">
        <v>0</v>
      </c>
      <c r="AA315" s="29">
        <v>0</v>
      </c>
      <c r="AB315" s="28">
        <v>0</v>
      </c>
      <c r="AC315" s="28">
        <v>0</v>
      </c>
      <c r="AD315" s="28">
        <v>0</v>
      </c>
      <c r="AE315" s="28">
        <v>0</v>
      </c>
      <c r="AF315" s="28">
        <v>0</v>
      </c>
      <c r="AG315" s="28">
        <v>0</v>
      </c>
      <c r="AH315" s="29">
        <v>0</v>
      </c>
      <c r="AI315" s="20">
        <v>0</v>
      </c>
      <c r="AJ315" s="29">
        <v>0</v>
      </c>
      <c r="AK315" s="29">
        <v>0</v>
      </c>
      <c r="AL315" s="29">
        <v>0</v>
      </c>
      <c r="AM315" s="22">
        <f t="shared" si="87"/>
        <v>15.333333333333334</v>
      </c>
      <c r="AN315">
        <f t="shared" si="88"/>
        <v>675</v>
      </c>
      <c r="AO315" t="str">
        <f t="shared" si="89"/>
        <v>,红水晶,稻草,多汁的坚果,狗牙</v>
      </c>
      <c r="AP315" s="25" t="str">
        <f>IF(F315="c",getSring(AO315,4),VLOOKUP(K315&amp;F315,test4,2,FALSE))</f>
        <v>狗牙</v>
      </c>
      <c r="AQ315" s="25">
        <f t="shared" si="90"/>
        <v>30035</v>
      </c>
      <c r="AR315" s="25">
        <f t="shared" si="91"/>
        <v>51</v>
      </c>
      <c r="AS315" s="25" t="str">
        <f t="shared" si="99"/>
        <v>红水晶</v>
      </c>
      <c r="AT315" s="25">
        <f t="shared" si="92"/>
        <v>30027</v>
      </c>
      <c r="AU315" s="25">
        <f t="shared" si="93"/>
        <v>13</v>
      </c>
      <c r="AV315" s="25" t="str">
        <f t="shared" si="100"/>
        <v>稻草</v>
      </c>
      <c r="AW315" s="25">
        <f t="shared" si="94"/>
        <v>30023</v>
      </c>
      <c r="AX315" s="25">
        <f t="shared" si="95"/>
        <v>13</v>
      </c>
      <c r="AY315" s="25" t="str">
        <f t="shared" si="101"/>
        <v>多汁的坚果</v>
      </c>
      <c r="AZ315" s="25">
        <f t="shared" si="96"/>
        <v>30039</v>
      </c>
      <c r="BA315" s="25">
        <f t="shared" si="102"/>
        <v>13</v>
      </c>
    </row>
    <row r="316" spans="1:53" ht="14.25" x14ac:dyDescent="0.2">
      <c r="A316">
        <f t="shared" si="97"/>
        <v>10314</v>
      </c>
      <c r="B316" s="16">
        <v>314</v>
      </c>
      <c r="C316" s="16"/>
      <c r="D316" s="16" t="s">
        <v>558</v>
      </c>
      <c r="E316" s="16">
        <f t="shared" si="84"/>
        <v>1</v>
      </c>
      <c r="F316" s="39" t="str">
        <f t="shared" si="103"/>
        <v>c</v>
      </c>
      <c r="G316" s="42">
        <f t="shared" si="98"/>
        <v>4</v>
      </c>
      <c r="H316" s="19" t="s">
        <v>26</v>
      </c>
      <c r="I316" s="3" t="s">
        <v>36</v>
      </c>
      <c r="J316" s="3" t="s">
        <v>995</v>
      </c>
      <c r="K316" s="3" t="str">
        <f t="shared" si="85"/>
        <v>--</v>
      </c>
      <c r="L316" s="3">
        <f t="shared" si="104"/>
        <v>10</v>
      </c>
      <c r="M316" s="3">
        <f t="shared" si="86"/>
        <v>3</v>
      </c>
      <c r="N316" s="16">
        <v>0</v>
      </c>
      <c r="O316" s="16">
        <v>2</v>
      </c>
      <c r="P316" s="16">
        <v>46</v>
      </c>
      <c r="Q316" s="28">
        <v>0</v>
      </c>
      <c r="R316" s="28">
        <v>0</v>
      </c>
      <c r="S316" s="28">
        <v>0</v>
      </c>
      <c r="T316" s="28">
        <v>0</v>
      </c>
      <c r="U316" s="28">
        <v>0</v>
      </c>
      <c r="V316" s="28">
        <v>0</v>
      </c>
      <c r="W316" s="28">
        <v>0</v>
      </c>
      <c r="X316" s="29">
        <v>0</v>
      </c>
      <c r="Y316" s="29">
        <v>0</v>
      </c>
      <c r="Z316" s="29">
        <v>0</v>
      </c>
      <c r="AA316" s="29">
        <v>0</v>
      </c>
      <c r="AB316" s="28">
        <v>0</v>
      </c>
      <c r="AC316" s="28">
        <v>0</v>
      </c>
      <c r="AD316" s="16">
        <v>0</v>
      </c>
      <c r="AE316" s="28">
        <v>0</v>
      </c>
      <c r="AF316" s="28">
        <v>0</v>
      </c>
      <c r="AG316" s="28">
        <v>0</v>
      </c>
      <c r="AH316" s="29">
        <v>0</v>
      </c>
      <c r="AI316" s="29">
        <v>0</v>
      </c>
      <c r="AJ316" s="29">
        <v>0</v>
      </c>
      <c r="AK316" s="29">
        <v>0</v>
      </c>
      <c r="AL316" s="29">
        <v>0</v>
      </c>
      <c r="AM316" s="22">
        <f t="shared" si="87"/>
        <v>30.666666666666668</v>
      </c>
      <c r="AN316">
        <f t="shared" si="88"/>
        <v>1350</v>
      </c>
      <c r="AO316" t="str">
        <f t="shared" si="89"/>
        <v>,狗牙,红水晶,稻草,蘑菇</v>
      </c>
      <c r="AP316" s="25" t="str">
        <f>IF(F316="c",getSring(AO316,4),VLOOKUP(K316&amp;F316,test4,2,FALSE))</f>
        <v>蘑菇</v>
      </c>
      <c r="AQ316" s="25">
        <f t="shared" si="90"/>
        <v>30019</v>
      </c>
      <c r="AR316" s="25">
        <f t="shared" si="91"/>
        <v>102</v>
      </c>
      <c r="AS316" s="25" t="str">
        <f t="shared" si="99"/>
        <v>狗牙</v>
      </c>
      <c r="AT316" s="25">
        <f t="shared" si="92"/>
        <v>30035</v>
      </c>
      <c r="AU316" s="25">
        <f t="shared" si="93"/>
        <v>26</v>
      </c>
      <c r="AV316" s="25" t="str">
        <f t="shared" si="100"/>
        <v>红水晶</v>
      </c>
      <c r="AW316" s="25">
        <f t="shared" si="94"/>
        <v>30027</v>
      </c>
      <c r="AX316" s="25">
        <f t="shared" si="95"/>
        <v>26</v>
      </c>
      <c r="AY316" s="25" t="str">
        <f t="shared" si="101"/>
        <v>稻草</v>
      </c>
      <c r="AZ316" s="25">
        <f t="shared" si="96"/>
        <v>30023</v>
      </c>
      <c r="BA316" s="25">
        <f t="shared" si="102"/>
        <v>26</v>
      </c>
    </row>
    <row r="317" spans="1:53" ht="14.25" x14ac:dyDescent="0.2">
      <c r="A317">
        <f t="shared" si="97"/>
        <v>10315</v>
      </c>
      <c r="B317" s="16">
        <v>315</v>
      </c>
      <c r="C317" s="16"/>
      <c r="D317" s="16" t="s">
        <v>559</v>
      </c>
      <c r="E317" s="16">
        <f t="shared" si="84"/>
        <v>2</v>
      </c>
      <c r="F317" s="39" t="str">
        <f t="shared" si="103"/>
        <v>c</v>
      </c>
      <c r="G317" s="42">
        <f t="shared" si="98"/>
        <v>4</v>
      </c>
      <c r="H317" s="19" t="s">
        <v>26</v>
      </c>
      <c r="I317" s="3" t="s">
        <v>36</v>
      </c>
      <c r="J317" s="3" t="s">
        <v>995</v>
      </c>
      <c r="K317" s="3" t="str">
        <f t="shared" si="85"/>
        <v>--</v>
      </c>
      <c r="L317" s="3">
        <f t="shared" si="104"/>
        <v>10</v>
      </c>
      <c r="M317" s="3">
        <f t="shared" si="86"/>
        <v>3</v>
      </c>
      <c r="N317" s="16">
        <v>0</v>
      </c>
      <c r="O317" s="16">
        <v>3</v>
      </c>
      <c r="P317" s="16">
        <v>68</v>
      </c>
      <c r="Q317" s="28">
        <v>0</v>
      </c>
      <c r="R317" s="28">
        <v>0</v>
      </c>
      <c r="S317" s="28">
        <v>0</v>
      </c>
      <c r="T317" s="28">
        <v>0</v>
      </c>
      <c r="U317" s="28">
        <v>0</v>
      </c>
      <c r="V317" s="28">
        <v>0</v>
      </c>
      <c r="W317" s="28">
        <v>0</v>
      </c>
      <c r="X317" s="29">
        <v>0</v>
      </c>
      <c r="Y317" s="29">
        <v>0</v>
      </c>
      <c r="Z317" s="29">
        <v>0</v>
      </c>
      <c r="AA317" s="20">
        <v>0</v>
      </c>
      <c r="AB317" s="28">
        <v>0</v>
      </c>
      <c r="AC317" s="28">
        <v>0</v>
      </c>
      <c r="AD317" s="28">
        <v>0</v>
      </c>
      <c r="AE317" s="28">
        <v>0</v>
      </c>
      <c r="AF317" s="28">
        <v>0</v>
      </c>
      <c r="AG317" s="28">
        <v>0</v>
      </c>
      <c r="AH317" s="29">
        <v>0</v>
      </c>
      <c r="AI317" s="29">
        <v>0</v>
      </c>
      <c r="AJ317" s="29">
        <v>0</v>
      </c>
      <c r="AK317" s="29">
        <v>0</v>
      </c>
      <c r="AL317" s="29">
        <v>0</v>
      </c>
      <c r="AM317" s="22">
        <f t="shared" si="87"/>
        <v>45.333333333333336</v>
      </c>
      <c r="AN317">
        <f t="shared" si="88"/>
        <v>1987</v>
      </c>
      <c r="AO317" t="str">
        <f t="shared" si="89"/>
        <v>,稻草,红水晶,多汁的坚果,石头</v>
      </c>
      <c r="AP317" s="25" t="str">
        <f>IF(F317="c",getSring(AO317,4),VLOOKUP(K317&amp;F317,test4,2,FALSE))</f>
        <v>石头</v>
      </c>
      <c r="AQ317" s="25">
        <f t="shared" si="90"/>
        <v>30031</v>
      </c>
      <c r="AR317" s="25">
        <f t="shared" si="91"/>
        <v>151</v>
      </c>
      <c r="AS317" s="25" t="str">
        <f t="shared" si="99"/>
        <v>稻草</v>
      </c>
      <c r="AT317" s="25">
        <f t="shared" si="92"/>
        <v>30023</v>
      </c>
      <c r="AU317" s="25">
        <f t="shared" si="93"/>
        <v>38</v>
      </c>
      <c r="AV317" s="25" t="str">
        <f t="shared" si="100"/>
        <v>红水晶</v>
      </c>
      <c r="AW317" s="25">
        <f t="shared" si="94"/>
        <v>30027</v>
      </c>
      <c r="AX317" s="25">
        <f t="shared" si="95"/>
        <v>38</v>
      </c>
      <c r="AY317" s="25" t="str">
        <f t="shared" si="101"/>
        <v>多汁的坚果</v>
      </c>
      <c r="AZ317" s="25">
        <f t="shared" si="96"/>
        <v>30039</v>
      </c>
      <c r="BA317" s="25">
        <f t="shared" si="102"/>
        <v>38</v>
      </c>
    </row>
    <row r="318" spans="1:53" ht="14.25" x14ac:dyDescent="0.2">
      <c r="A318">
        <f t="shared" si="97"/>
        <v>10316</v>
      </c>
      <c r="B318" s="16">
        <v>316</v>
      </c>
      <c r="C318" s="16"/>
      <c r="D318" s="16" t="s">
        <v>560</v>
      </c>
      <c r="E318" s="16">
        <f t="shared" si="84"/>
        <v>2</v>
      </c>
      <c r="F318" s="39" t="str">
        <f t="shared" si="103"/>
        <v>c</v>
      </c>
      <c r="G318" s="42">
        <f t="shared" si="98"/>
        <v>4</v>
      </c>
      <c r="H318" s="19" t="s">
        <v>26</v>
      </c>
      <c r="I318" s="3" t="s">
        <v>36</v>
      </c>
      <c r="J318" s="3" t="s">
        <v>995</v>
      </c>
      <c r="K318" s="3" t="str">
        <f t="shared" si="85"/>
        <v>--</v>
      </c>
      <c r="L318" s="3">
        <f t="shared" si="104"/>
        <v>10</v>
      </c>
      <c r="M318" s="3">
        <f t="shared" si="86"/>
        <v>3</v>
      </c>
      <c r="N318" s="16">
        <v>0</v>
      </c>
      <c r="O318" s="16">
        <v>4</v>
      </c>
      <c r="P318" s="16">
        <v>91</v>
      </c>
      <c r="Q318" s="28">
        <v>0</v>
      </c>
      <c r="R318" s="28">
        <v>0</v>
      </c>
      <c r="S318" s="28">
        <v>0</v>
      </c>
      <c r="T318" s="28">
        <v>0</v>
      </c>
      <c r="U318" s="28">
        <v>0</v>
      </c>
      <c r="V318" s="28">
        <v>0</v>
      </c>
      <c r="W318" s="28">
        <v>0</v>
      </c>
      <c r="X318" s="29">
        <v>0</v>
      </c>
      <c r="Y318" s="29">
        <v>0</v>
      </c>
      <c r="Z318" s="29">
        <v>0</v>
      </c>
      <c r="AA318" s="29">
        <v>0</v>
      </c>
      <c r="AB318" s="28">
        <v>0</v>
      </c>
      <c r="AC318" s="28">
        <v>0</v>
      </c>
      <c r="AD318" s="28">
        <v>0</v>
      </c>
      <c r="AE318" s="28">
        <v>0</v>
      </c>
      <c r="AF318" s="28">
        <v>0</v>
      </c>
      <c r="AG318" s="28">
        <v>0</v>
      </c>
      <c r="AH318" s="29">
        <v>0</v>
      </c>
      <c r="AI318" s="29">
        <v>0</v>
      </c>
      <c r="AJ318" s="29">
        <v>0</v>
      </c>
      <c r="AK318" s="29">
        <v>0</v>
      </c>
      <c r="AL318" s="20">
        <v>0</v>
      </c>
      <c r="AM318" s="22">
        <f t="shared" si="87"/>
        <v>60.666666666666664</v>
      </c>
      <c r="AN318">
        <f t="shared" si="88"/>
        <v>2662</v>
      </c>
      <c r="AO318" t="str">
        <f t="shared" si="89"/>
        <v>,蘑菇,稻草,红水晶,多汁的坚果</v>
      </c>
      <c r="AP318" s="25" t="str">
        <f>IF(F318="c",getSring(AO318,4),VLOOKUP(K318&amp;F318,test4,2,FALSE))</f>
        <v>多汁的坚果</v>
      </c>
      <c r="AQ318" s="25">
        <f t="shared" si="90"/>
        <v>30039</v>
      </c>
      <c r="AR318" s="25">
        <f t="shared" si="91"/>
        <v>202</v>
      </c>
      <c r="AS318" s="25" t="str">
        <f t="shared" si="99"/>
        <v>蘑菇</v>
      </c>
      <c r="AT318" s="25">
        <f t="shared" si="92"/>
        <v>30019</v>
      </c>
      <c r="AU318" s="25">
        <f t="shared" si="93"/>
        <v>51</v>
      </c>
      <c r="AV318" s="25" t="str">
        <f t="shared" si="100"/>
        <v>稻草</v>
      </c>
      <c r="AW318" s="25">
        <f t="shared" si="94"/>
        <v>30023</v>
      </c>
      <c r="AX318" s="25">
        <f t="shared" si="95"/>
        <v>51</v>
      </c>
      <c r="AY318" s="25" t="str">
        <f t="shared" si="101"/>
        <v>红水晶</v>
      </c>
      <c r="AZ318" s="25">
        <f t="shared" si="96"/>
        <v>30027</v>
      </c>
      <c r="BA318" s="25">
        <f t="shared" si="102"/>
        <v>51</v>
      </c>
    </row>
    <row r="319" spans="1:53" ht="14.25" x14ac:dyDescent="0.2">
      <c r="A319">
        <f t="shared" si="97"/>
        <v>10317</v>
      </c>
      <c r="B319" s="16">
        <v>317</v>
      </c>
      <c r="C319" s="16"/>
      <c r="D319" s="16" t="s">
        <v>561</v>
      </c>
      <c r="E319" s="16">
        <f t="shared" si="84"/>
        <v>3</v>
      </c>
      <c r="F319" s="39" t="str">
        <f t="shared" si="103"/>
        <v>c</v>
      </c>
      <c r="G319" s="42">
        <f t="shared" si="98"/>
        <v>4</v>
      </c>
      <c r="H319" s="19" t="s">
        <v>26</v>
      </c>
      <c r="I319" s="3" t="s">
        <v>36</v>
      </c>
      <c r="J319" s="3" t="s">
        <v>995</v>
      </c>
      <c r="K319" s="3" t="str">
        <f t="shared" si="85"/>
        <v>--</v>
      </c>
      <c r="L319" s="3">
        <f t="shared" si="104"/>
        <v>10</v>
      </c>
      <c r="M319" s="3">
        <f t="shared" si="86"/>
        <v>3</v>
      </c>
      <c r="N319" s="16">
        <v>0</v>
      </c>
      <c r="O319" s="16">
        <v>5</v>
      </c>
      <c r="P319" s="16">
        <v>114</v>
      </c>
      <c r="Q319" s="28">
        <v>0</v>
      </c>
      <c r="R319" s="28">
        <v>0</v>
      </c>
      <c r="S319" s="28">
        <v>0</v>
      </c>
      <c r="T319" s="28">
        <v>0</v>
      </c>
      <c r="U319" s="28">
        <v>0</v>
      </c>
      <c r="V319" s="28">
        <v>0</v>
      </c>
      <c r="W319" s="28">
        <v>0</v>
      </c>
      <c r="X319" s="29">
        <v>0</v>
      </c>
      <c r="Y319" s="29">
        <v>0</v>
      </c>
      <c r="Z319" s="29">
        <v>0</v>
      </c>
      <c r="AA319" s="20">
        <v>0</v>
      </c>
      <c r="AB319" s="28">
        <v>0</v>
      </c>
      <c r="AC319" s="28">
        <v>0</v>
      </c>
      <c r="AD319" s="28">
        <v>0</v>
      </c>
      <c r="AE319" s="28">
        <v>0</v>
      </c>
      <c r="AF319" s="28">
        <v>0</v>
      </c>
      <c r="AG319" s="28">
        <v>0</v>
      </c>
      <c r="AH319" s="29">
        <v>0</v>
      </c>
      <c r="AI319" s="29">
        <v>0</v>
      </c>
      <c r="AJ319" s="29">
        <v>0</v>
      </c>
      <c r="AK319" s="29">
        <v>0</v>
      </c>
      <c r="AL319" s="29">
        <v>0</v>
      </c>
      <c r="AM319" s="22">
        <f t="shared" si="87"/>
        <v>76</v>
      </c>
      <c r="AN319">
        <f t="shared" si="88"/>
        <v>3315</v>
      </c>
      <c r="AO319" t="str">
        <f t="shared" si="89"/>
        <v>,红水晶,狗牙,稻草,蘑菇</v>
      </c>
      <c r="AP319" s="25" t="str">
        <f>IF(F319="c",getSring(AO319,4),VLOOKUP(K319&amp;F319,test4,2,FALSE))</f>
        <v>蘑菇</v>
      </c>
      <c r="AQ319" s="25">
        <f t="shared" si="90"/>
        <v>30019</v>
      </c>
      <c r="AR319" s="25">
        <f t="shared" si="91"/>
        <v>253</v>
      </c>
      <c r="AS319" s="25" t="str">
        <f t="shared" si="99"/>
        <v>红水晶</v>
      </c>
      <c r="AT319" s="25">
        <f t="shared" si="92"/>
        <v>30027</v>
      </c>
      <c r="AU319" s="25">
        <f t="shared" si="93"/>
        <v>63</v>
      </c>
      <c r="AV319" s="25" t="str">
        <f t="shared" si="100"/>
        <v>狗牙</v>
      </c>
      <c r="AW319" s="25">
        <f t="shared" si="94"/>
        <v>30035</v>
      </c>
      <c r="AX319" s="25">
        <f t="shared" si="95"/>
        <v>63</v>
      </c>
      <c r="AY319" s="25" t="str">
        <f t="shared" si="101"/>
        <v>稻草</v>
      </c>
      <c r="AZ319" s="25">
        <f t="shared" si="96"/>
        <v>30023</v>
      </c>
      <c r="BA319" s="25">
        <f t="shared" si="102"/>
        <v>63</v>
      </c>
    </row>
    <row r="320" spans="1:53" ht="14.25" x14ac:dyDescent="0.2">
      <c r="A320">
        <f t="shared" si="97"/>
        <v>10318</v>
      </c>
      <c r="B320" s="16">
        <v>318</v>
      </c>
      <c r="C320" s="16"/>
      <c r="D320" s="16" t="s">
        <v>562</v>
      </c>
      <c r="E320" s="16">
        <f t="shared" si="84"/>
        <v>3</v>
      </c>
      <c r="F320" s="39" t="str">
        <f t="shared" si="103"/>
        <v>c</v>
      </c>
      <c r="G320" s="42">
        <f t="shared" si="98"/>
        <v>4</v>
      </c>
      <c r="H320" s="19" t="s">
        <v>26</v>
      </c>
      <c r="I320" s="3" t="s">
        <v>36</v>
      </c>
      <c r="J320" s="3" t="s">
        <v>995</v>
      </c>
      <c r="K320" s="3" t="str">
        <f t="shared" si="85"/>
        <v>--</v>
      </c>
      <c r="L320" s="3">
        <f t="shared" si="104"/>
        <v>10</v>
      </c>
      <c r="M320" s="3">
        <f t="shared" si="86"/>
        <v>3</v>
      </c>
      <c r="N320" s="16">
        <v>0</v>
      </c>
      <c r="O320" s="16">
        <v>6</v>
      </c>
      <c r="P320" s="16">
        <v>137</v>
      </c>
      <c r="Q320" s="28">
        <v>0</v>
      </c>
      <c r="R320" s="28">
        <v>0</v>
      </c>
      <c r="S320" s="28">
        <v>0</v>
      </c>
      <c r="T320" s="28">
        <v>0</v>
      </c>
      <c r="U320" s="28">
        <v>0</v>
      </c>
      <c r="V320" s="28">
        <v>0</v>
      </c>
      <c r="W320" s="28">
        <v>0</v>
      </c>
      <c r="X320" s="29">
        <v>0</v>
      </c>
      <c r="Y320" s="29">
        <v>0</v>
      </c>
      <c r="Z320" s="29">
        <v>0</v>
      </c>
      <c r="AA320" s="20">
        <v>0</v>
      </c>
      <c r="AB320" s="28">
        <v>0</v>
      </c>
      <c r="AC320" s="28">
        <v>0</v>
      </c>
      <c r="AD320" s="28">
        <v>0</v>
      </c>
      <c r="AE320" s="28">
        <v>0</v>
      </c>
      <c r="AF320" s="28">
        <v>0</v>
      </c>
      <c r="AG320" s="28">
        <v>0</v>
      </c>
      <c r="AH320" s="29">
        <v>0</v>
      </c>
      <c r="AI320" s="29">
        <v>0</v>
      </c>
      <c r="AJ320" s="29">
        <v>0</v>
      </c>
      <c r="AK320" s="29">
        <v>0</v>
      </c>
      <c r="AL320" s="29">
        <v>0</v>
      </c>
      <c r="AM320" s="22">
        <f t="shared" si="87"/>
        <v>91.333333333333329</v>
      </c>
      <c r="AN320">
        <f t="shared" si="88"/>
        <v>3990</v>
      </c>
      <c r="AO320" t="str">
        <f t="shared" si="89"/>
        <v>,蘑菇,红水晶,石头,稻草</v>
      </c>
      <c r="AP320" s="25" t="str">
        <f>IF(F320="c",getSring(AO320,4),VLOOKUP(K320&amp;F320,test4,2,FALSE))</f>
        <v>稻草</v>
      </c>
      <c r="AQ320" s="25">
        <f t="shared" si="90"/>
        <v>30023</v>
      </c>
      <c r="AR320" s="25">
        <f t="shared" si="91"/>
        <v>304</v>
      </c>
      <c r="AS320" s="25" t="str">
        <f t="shared" si="99"/>
        <v>蘑菇</v>
      </c>
      <c r="AT320" s="25">
        <f t="shared" si="92"/>
        <v>30019</v>
      </c>
      <c r="AU320" s="25">
        <f t="shared" si="93"/>
        <v>76</v>
      </c>
      <c r="AV320" s="25" t="str">
        <f t="shared" si="100"/>
        <v>红水晶</v>
      </c>
      <c r="AW320" s="25">
        <f t="shared" si="94"/>
        <v>30027</v>
      </c>
      <c r="AX320" s="25">
        <f t="shared" si="95"/>
        <v>76</v>
      </c>
      <c r="AY320" s="25" t="str">
        <f t="shared" si="101"/>
        <v>石头</v>
      </c>
      <c r="AZ320" s="25">
        <f t="shared" si="96"/>
        <v>30031</v>
      </c>
      <c r="BA320" s="25">
        <f t="shared" si="102"/>
        <v>76</v>
      </c>
    </row>
    <row r="321" spans="1:53" ht="14.25" x14ac:dyDescent="0.2">
      <c r="A321">
        <f t="shared" si="97"/>
        <v>10319</v>
      </c>
      <c r="B321" s="16">
        <v>319</v>
      </c>
      <c r="C321" s="16"/>
      <c r="D321" s="16" t="s">
        <v>563</v>
      </c>
      <c r="E321" s="16">
        <f t="shared" si="84"/>
        <v>4</v>
      </c>
      <c r="F321" s="39" t="str">
        <f t="shared" si="103"/>
        <v>c</v>
      </c>
      <c r="G321" s="42">
        <f t="shared" si="98"/>
        <v>4</v>
      </c>
      <c r="H321" s="19" t="s">
        <v>26</v>
      </c>
      <c r="I321" s="3" t="s">
        <v>36</v>
      </c>
      <c r="J321" s="3" t="s">
        <v>995</v>
      </c>
      <c r="K321" s="3" t="str">
        <f t="shared" si="85"/>
        <v>--</v>
      </c>
      <c r="L321" s="3">
        <f t="shared" si="104"/>
        <v>10</v>
      </c>
      <c r="M321" s="3">
        <f t="shared" si="86"/>
        <v>3</v>
      </c>
      <c r="N321" s="16">
        <v>0</v>
      </c>
      <c r="O321" s="16">
        <v>7</v>
      </c>
      <c r="P321" s="16">
        <v>160</v>
      </c>
      <c r="Q321" s="28">
        <v>0</v>
      </c>
      <c r="R321" s="28">
        <v>0</v>
      </c>
      <c r="S321" s="28">
        <v>0</v>
      </c>
      <c r="T321" s="28">
        <v>0</v>
      </c>
      <c r="U321" s="28">
        <v>0</v>
      </c>
      <c r="V321" s="28">
        <v>0</v>
      </c>
      <c r="W321" s="28">
        <v>0</v>
      </c>
      <c r="X321" s="29">
        <v>0</v>
      </c>
      <c r="Y321" s="29">
        <v>0</v>
      </c>
      <c r="Z321" s="29">
        <v>0</v>
      </c>
      <c r="AA321" s="29">
        <v>0</v>
      </c>
      <c r="AB321" s="28">
        <v>0</v>
      </c>
      <c r="AC321" s="28">
        <v>0</v>
      </c>
      <c r="AD321" s="28">
        <v>0</v>
      </c>
      <c r="AE321" s="16">
        <v>0</v>
      </c>
      <c r="AF321" s="28">
        <v>0</v>
      </c>
      <c r="AG321" s="28">
        <v>0</v>
      </c>
      <c r="AH321" s="29">
        <v>0</v>
      </c>
      <c r="AI321" s="29">
        <v>0</v>
      </c>
      <c r="AJ321" s="29">
        <v>0</v>
      </c>
      <c r="AK321" s="29">
        <v>0</v>
      </c>
      <c r="AL321" s="29">
        <v>0</v>
      </c>
      <c r="AM321" s="22">
        <f t="shared" si="87"/>
        <v>106.66666666666667</v>
      </c>
      <c r="AN321">
        <f t="shared" si="88"/>
        <v>4672</v>
      </c>
      <c r="AO321" t="str">
        <f t="shared" si="89"/>
        <v>,稻草,狗牙,红水晶,石头</v>
      </c>
      <c r="AP321" s="25" t="str">
        <f>IF(F321="c",getSring(AO321,4),VLOOKUP(K321&amp;F321,test4,2,FALSE))</f>
        <v>石头</v>
      </c>
      <c r="AQ321" s="25">
        <f t="shared" si="90"/>
        <v>30031</v>
      </c>
      <c r="AR321" s="25">
        <f t="shared" si="91"/>
        <v>356</v>
      </c>
      <c r="AS321" s="25" t="str">
        <f t="shared" si="99"/>
        <v>稻草</v>
      </c>
      <c r="AT321" s="25">
        <f t="shared" si="92"/>
        <v>30023</v>
      </c>
      <c r="AU321" s="25">
        <f t="shared" si="93"/>
        <v>89</v>
      </c>
      <c r="AV321" s="25" t="str">
        <f t="shared" si="100"/>
        <v>狗牙</v>
      </c>
      <c r="AW321" s="25">
        <f t="shared" si="94"/>
        <v>30035</v>
      </c>
      <c r="AX321" s="25">
        <f t="shared" si="95"/>
        <v>89</v>
      </c>
      <c r="AY321" s="25" t="str">
        <f t="shared" si="101"/>
        <v>红水晶</v>
      </c>
      <c r="AZ321" s="25">
        <f t="shared" si="96"/>
        <v>30027</v>
      </c>
      <c r="BA321" s="25">
        <f t="shared" si="102"/>
        <v>89</v>
      </c>
    </row>
    <row r="322" spans="1:53" ht="14.25" x14ac:dyDescent="0.2">
      <c r="A322">
        <f t="shared" si="97"/>
        <v>10320</v>
      </c>
      <c r="B322" s="16">
        <v>320</v>
      </c>
      <c r="C322" s="16"/>
      <c r="D322" s="16" t="s">
        <v>564</v>
      </c>
      <c r="E322" s="16">
        <f t="shared" si="84"/>
        <v>4</v>
      </c>
      <c r="F322" s="39" t="str">
        <f t="shared" si="103"/>
        <v>c</v>
      </c>
      <c r="G322" s="42">
        <f t="shared" si="98"/>
        <v>4</v>
      </c>
      <c r="H322" s="19" t="s">
        <v>26</v>
      </c>
      <c r="I322" s="3" t="s">
        <v>36</v>
      </c>
      <c r="J322" s="3" t="s">
        <v>995</v>
      </c>
      <c r="K322" s="3" t="str">
        <f t="shared" si="85"/>
        <v>--</v>
      </c>
      <c r="L322" s="3">
        <f t="shared" si="104"/>
        <v>10</v>
      </c>
      <c r="M322" s="3">
        <f t="shared" si="86"/>
        <v>3</v>
      </c>
      <c r="N322" s="16">
        <v>0</v>
      </c>
      <c r="O322" s="16">
        <v>8</v>
      </c>
      <c r="P322" s="16">
        <v>182</v>
      </c>
      <c r="Q322" s="28">
        <v>0</v>
      </c>
      <c r="R322" s="28">
        <v>0</v>
      </c>
      <c r="S322" s="28">
        <v>0</v>
      </c>
      <c r="T322" s="28">
        <v>0</v>
      </c>
      <c r="U322" s="28">
        <v>0</v>
      </c>
      <c r="V322" s="28">
        <v>0</v>
      </c>
      <c r="W322" s="28">
        <v>0</v>
      </c>
      <c r="X322" s="29">
        <v>0</v>
      </c>
      <c r="Y322" s="29">
        <v>0</v>
      </c>
      <c r="Z322" s="29">
        <v>0</v>
      </c>
      <c r="AA322" s="29">
        <v>0</v>
      </c>
      <c r="AB322" s="28">
        <v>0</v>
      </c>
      <c r="AC322" s="28">
        <v>0</v>
      </c>
      <c r="AD322" s="28">
        <v>0</v>
      </c>
      <c r="AE322" s="28">
        <v>0</v>
      </c>
      <c r="AF322" s="28">
        <v>0</v>
      </c>
      <c r="AG322" s="28">
        <v>0</v>
      </c>
      <c r="AH322" s="20">
        <v>0</v>
      </c>
      <c r="AI322" s="29">
        <v>0</v>
      </c>
      <c r="AJ322" s="29">
        <v>0</v>
      </c>
      <c r="AK322" s="29">
        <v>0</v>
      </c>
      <c r="AL322" s="29">
        <v>0</v>
      </c>
      <c r="AM322" s="22">
        <f t="shared" si="87"/>
        <v>121.33333333333333</v>
      </c>
      <c r="AN322">
        <f t="shared" si="88"/>
        <v>5302</v>
      </c>
      <c r="AO322" t="str">
        <f t="shared" si="89"/>
        <v>,狗牙,石头,红水晶,蘑菇</v>
      </c>
      <c r="AP322" s="25" t="str">
        <f>IF(F322="c",getSring(AO322,4),VLOOKUP(K322&amp;F322,test4,2,FALSE))</f>
        <v>蘑菇</v>
      </c>
      <c r="AQ322" s="25">
        <f t="shared" si="90"/>
        <v>30019</v>
      </c>
      <c r="AR322" s="25">
        <f t="shared" si="91"/>
        <v>404</v>
      </c>
      <c r="AS322" s="25" t="str">
        <f t="shared" si="99"/>
        <v>狗牙</v>
      </c>
      <c r="AT322" s="25">
        <f t="shared" si="92"/>
        <v>30035</v>
      </c>
      <c r="AU322" s="25">
        <f t="shared" si="93"/>
        <v>101</v>
      </c>
      <c r="AV322" s="25" t="str">
        <f t="shared" si="100"/>
        <v>石头</v>
      </c>
      <c r="AW322" s="25">
        <f t="shared" si="94"/>
        <v>30031</v>
      </c>
      <c r="AX322" s="25">
        <f t="shared" si="95"/>
        <v>101</v>
      </c>
      <c r="AY322" s="25" t="str">
        <f t="shared" si="101"/>
        <v>红水晶</v>
      </c>
      <c r="AZ322" s="25">
        <f t="shared" si="96"/>
        <v>30027</v>
      </c>
      <c r="BA322" s="25">
        <f t="shared" si="102"/>
        <v>101</v>
      </c>
    </row>
    <row r="323" spans="1:53" ht="14.25" x14ac:dyDescent="0.2">
      <c r="A323">
        <f t="shared" si="97"/>
        <v>10321</v>
      </c>
      <c r="B323" s="16">
        <v>321</v>
      </c>
      <c r="C323" s="16"/>
      <c r="D323" s="16" t="s">
        <v>565</v>
      </c>
      <c r="E323" s="16">
        <f t="shared" ref="E323:E386" si="105">VLOOKUP(J323&amp;O323,test8,4,FALSE)</f>
        <v>2</v>
      </c>
      <c r="F323" s="39" t="str">
        <f t="shared" si="103"/>
        <v>s</v>
      </c>
      <c r="G323" s="42">
        <f t="shared" si="98"/>
        <v>3</v>
      </c>
      <c r="H323" s="19" t="s">
        <v>26</v>
      </c>
      <c r="I323" s="3" t="s">
        <v>37</v>
      </c>
      <c r="J323" s="3" t="s">
        <v>996</v>
      </c>
      <c r="K323" s="3" t="str">
        <f t="shared" ref="K323:K386" si="106">IF(F323="c","--",VLOOKUP(I323,professionNatrue,2,FALSE))</f>
        <v>火</v>
      </c>
      <c r="L323" s="3">
        <f t="shared" si="104"/>
        <v>11</v>
      </c>
      <c r="M323" s="3">
        <f t="shared" ref="M323:M386" si="107">VLOOKUP(I323,professionNatureNum,3,FALSE)</f>
        <v>4</v>
      </c>
      <c r="N323" s="16">
        <v>0</v>
      </c>
      <c r="O323" s="16">
        <v>1</v>
      </c>
      <c r="P323" s="16">
        <v>32</v>
      </c>
      <c r="Q323" s="28">
        <v>0</v>
      </c>
      <c r="R323" s="28">
        <v>0</v>
      </c>
      <c r="S323" s="28">
        <v>0</v>
      </c>
      <c r="T323" s="28">
        <v>0</v>
      </c>
      <c r="U323" s="28">
        <v>0</v>
      </c>
      <c r="V323" s="28">
        <v>0</v>
      </c>
      <c r="W323" s="28">
        <v>0</v>
      </c>
      <c r="X323" s="20">
        <v>0.02</v>
      </c>
      <c r="Y323" s="29">
        <v>0</v>
      </c>
      <c r="Z323" s="29">
        <v>0</v>
      </c>
      <c r="AA323" s="29">
        <v>0</v>
      </c>
      <c r="AB323" s="16">
        <v>4</v>
      </c>
      <c r="AC323" s="16">
        <v>4</v>
      </c>
      <c r="AD323" s="28">
        <v>0</v>
      </c>
      <c r="AE323" s="28">
        <v>0</v>
      </c>
      <c r="AF323" s="28">
        <v>0</v>
      </c>
      <c r="AG323" s="28">
        <v>0</v>
      </c>
      <c r="AH323" s="29">
        <v>0</v>
      </c>
      <c r="AI323" s="29">
        <v>0</v>
      </c>
      <c r="AJ323" s="29">
        <v>0</v>
      </c>
      <c r="AK323" s="29">
        <v>0</v>
      </c>
      <c r="AL323" s="29">
        <v>0</v>
      </c>
      <c r="AM323" s="22">
        <f t="shared" ref="AM323:AM386" si="108">(SUM(P323:W323)/1.5+(1-50/(50+SUM(AB323:AG323)/6))*O323*10*VLOOKUP(I323,test2,2,FALSE)+(AL323+AK323+AJ323+AI323+AH323+AA323+Z323+Y323+X323)*200)</f>
        <v>27.203463203463201</v>
      </c>
      <c r="AN323">
        <f t="shared" ref="AN323:AN386" si="109">INT((VLOOKUP(AP323,sell,6,FALSE)*AR323+VLOOKUP(AS323,sell,6,FALSE)*AU323+VLOOKUP(AV323,sell,6,FALSE)*AX323+VLOOKUP(AY323,sell,6,FALSE)*BA323)/2)</f>
        <v>1260</v>
      </c>
      <c r="AO323" t="str">
        <f t="shared" ref="AO323:AO386" si="110">getMarking(VLOOKUP(F323,simple1,2,FALSE),G323)</f>
        <v>,斑斓的稻草,耀眼的石头,剧毒牙</v>
      </c>
      <c r="AP323" s="25" t="str">
        <f>IF(F323="c",getSring(AO323,4),VLOOKUP(K323&amp;F323,test4,2,FALSE))</f>
        <v>顶级火之精华</v>
      </c>
      <c r="AQ323" s="25">
        <f t="shared" ref="AQ323:AQ386" si="111">VLOOKUP(AP323,test9,2,FALSE)+30000</f>
        <v>30010</v>
      </c>
      <c r="AR323" s="25">
        <f t="shared" ref="AR323:AR386" si="112">ROUND(AM323/VLOOKUP(AP323,test7,5,FALSE),0)</f>
        <v>3</v>
      </c>
      <c r="AS323" s="25" t="str">
        <f t="shared" si="99"/>
        <v>斑斓的稻草</v>
      </c>
      <c r="AT323" s="25">
        <f t="shared" ref="AT323:AT386" si="113">VLOOKUP(AS323,test9,2,FALSE)+30000</f>
        <v>30026</v>
      </c>
      <c r="AU323" s="25">
        <f t="shared" ref="AU323:AU386" si="114">ROUND(AM323/VLOOKUP(AS323,test7,5,FALSE)/4,0)</f>
        <v>3</v>
      </c>
      <c r="AV323" s="25" t="str">
        <f t="shared" si="100"/>
        <v>耀眼的石头</v>
      </c>
      <c r="AW323" s="25">
        <f t="shared" ref="AW323:AW386" si="115">VLOOKUP(AV323,test9,2,FALSE)+30000</f>
        <v>30034</v>
      </c>
      <c r="AX323" s="25">
        <f t="shared" ref="AX323:AX386" si="116">ROUND(AM323/4/VLOOKUP(AV323,test7,5,FALSE),0)</f>
        <v>3</v>
      </c>
      <c r="AY323" s="25" t="str">
        <f t="shared" si="101"/>
        <v>剧毒牙</v>
      </c>
      <c r="AZ323" s="25">
        <f t="shared" ref="AZ323:AZ386" si="117">VLOOKUP(AY323,test9,2,FALSE)+30000</f>
        <v>30038</v>
      </c>
      <c r="BA323" s="25">
        <f t="shared" si="102"/>
        <v>3</v>
      </c>
    </row>
    <row r="324" spans="1:53" ht="14.25" x14ac:dyDescent="0.2">
      <c r="A324">
        <f t="shared" ref="A324:A387" si="118">B324+10000</f>
        <v>10322</v>
      </c>
      <c r="B324" s="16">
        <v>322</v>
      </c>
      <c r="C324" s="16"/>
      <c r="D324" s="16" t="s">
        <v>566</v>
      </c>
      <c r="E324" s="16">
        <f t="shared" si="105"/>
        <v>2</v>
      </c>
      <c r="F324" s="39" t="str">
        <f t="shared" si="103"/>
        <v>s</v>
      </c>
      <c r="G324" s="42">
        <f t="shared" ref="G324:G387" si="119">IF(F324="c",4,3)</f>
        <v>3</v>
      </c>
      <c r="H324" s="19" t="s">
        <v>26</v>
      </c>
      <c r="I324" s="3" t="s">
        <v>37</v>
      </c>
      <c r="J324" s="3" t="s">
        <v>996</v>
      </c>
      <c r="K324" s="3" t="str">
        <f t="shared" si="106"/>
        <v>火</v>
      </c>
      <c r="L324" s="3">
        <f t="shared" si="104"/>
        <v>11</v>
      </c>
      <c r="M324" s="3">
        <f t="shared" si="107"/>
        <v>4</v>
      </c>
      <c r="N324" s="16">
        <v>0</v>
      </c>
      <c r="O324" s="16">
        <v>2</v>
      </c>
      <c r="P324" s="16">
        <v>63</v>
      </c>
      <c r="Q324" s="28">
        <v>0</v>
      </c>
      <c r="R324" s="28">
        <v>0</v>
      </c>
      <c r="S324" s="16">
        <v>19</v>
      </c>
      <c r="T324" s="28">
        <v>0</v>
      </c>
      <c r="U324" s="28">
        <v>0</v>
      </c>
      <c r="V324" s="28">
        <v>0</v>
      </c>
      <c r="W324" s="28">
        <v>0</v>
      </c>
      <c r="X324" s="20">
        <v>0.04</v>
      </c>
      <c r="Y324" s="29">
        <v>0</v>
      </c>
      <c r="Z324" s="29">
        <v>0</v>
      </c>
      <c r="AA324" s="29">
        <v>0</v>
      </c>
      <c r="AB324" s="28">
        <v>0</v>
      </c>
      <c r="AC324" s="28">
        <v>0</v>
      </c>
      <c r="AD324" s="28">
        <v>0</v>
      </c>
      <c r="AE324" s="28">
        <v>0</v>
      </c>
      <c r="AF324" s="28">
        <v>0</v>
      </c>
      <c r="AG324" s="16">
        <v>8</v>
      </c>
      <c r="AH324" s="29">
        <v>0</v>
      </c>
      <c r="AI324" s="29">
        <v>0</v>
      </c>
      <c r="AJ324" s="29">
        <v>0</v>
      </c>
      <c r="AK324" s="29">
        <v>0</v>
      </c>
      <c r="AL324" s="29">
        <v>0</v>
      </c>
      <c r="AM324" s="22">
        <f t="shared" si="108"/>
        <v>66.406926406926402</v>
      </c>
      <c r="AN324">
        <f t="shared" si="109"/>
        <v>2940</v>
      </c>
      <c r="AO324" t="str">
        <f t="shared" si="110"/>
        <v>,夏娃的坚果,耀眼的石头,紫水晶</v>
      </c>
      <c r="AP324" s="25" t="str">
        <f>IF(F324="c",getSring(AO324,4),VLOOKUP(K324&amp;F324,test4,2,FALSE))</f>
        <v>顶级火之精华</v>
      </c>
      <c r="AQ324" s="25">
        <f t="shared" si="111"/>
        <v>30010</v>
      </c>
      <c r="AR324" s="25">
        <f t="shared" si="112"/>
        <v>7</v>
      </c>
      <c r="AS324" s="25" t="str">
        <f t="shared" ref="AS324:AS387" si="120">getSring(AO324,1)</f>
        <v>夏娃的坚果</v>
      </c>
      <c r="AT324" s="25">
        <f t="shared" si="113"/>
        <v>30042</v>
      </c>
      <c r="AU324" s="25">
        <f t="shared" si="114"/>
        <v>7</v>
      </c>
      <c r="AV324" s="25" t="str">
        <f t="shared" ref="AV324:AV387" si="121">getSring(AO324,2)</f>
        <v>耀眼的石头</v>
      </c>
      <c r="AW324" s="25">
        <f t="shared" si="115"/>
        <v>30034</v>
      </c>
      <c r="AX324" s="25">
        <f t="shared" si="116"/>
        <v>7</v>
      </c>
      <c r="AY324" s="25" t="str">
        <f t="shared" ref="AY324:AY387" si="122">getSring(AO324,3)</f>
        <v>紫水晶</v>
      </c>
      <c r="AZ324" s="25">
        <f t="shared" si="117"/>
        <v>30030</v>
      </c>
      <c r="BA324" s="25">
        <f t="shared" ref="BA324:BA387" si="123">AX324</f>
        <v>7</v>
      </c>
    </row>
    <row r="325" spans="1:53" ht="14.25" x14ac:dyDescent="0.2">
      <c r="A325">
        <f t="shared" si="118"/>
        <v>10323</v>
      </c>
      <c r="B325" s="16">
        <v>323</v>
      </c>
      <c r="C325" s="16"/>
      <c r="D325" s="16" t="s">
        <v>567</v>
      </c>
      <c r="E325" s="16">
        <f t="shared" si="105"/>
        <v>3</v>
      </c>
      <c r="F325" s="39" t="str">
        <f t="shared" si="103"/>
        <v>s</v>
      </c>
      <c r="G325" s="42">
        <f t="shared" si="119"/>
        <v>3</v>
      </c>
      <c r="H325" s="19" t="s">
        <v>26</v>
      </c>
      <c r="I325" s="3" t="s">
        <v>37</v>
      </c>
      <c r="J325" s="3" t="s">
        <v>996</v>
      </c>
      <c r="K325" s="3" t="str">
        <f t="shared" si="106"/>
        <v>火</v>
      </c>
      <c r="L325" s="3">
        <f t="shared" si="104"/>
        <v>11</v>
      </c>
      <c r="M325" s="3">
        <f t="shared" si="107"/>
        <v>4</v>
      </c>
      <c r="N325" s="16">
        <v>0</v>
      </c>
      <c r="O325" s="16">
        <v>3</v>
      </c>
      <c r="P325" s="16">
        <v>95</v>
      </c>
      <c r="Q325" s="28">
        <v>0</v>
      </c>
      <c r="R325" s="28">
        <v>0</v>
      </c>
      <c r="S325" s="28">
        <v>0</v>
      </c>
      <c r="T325" s="28">
        <v>0</v>
      </c>
      <c r="U325" s="28">
        <v>0</v>
      </c>
      <c r="V325" s="28">
        <v>0</v>
      </c>
      <c r="W325" s="28">
        <v>0</v>
      </c>
      <c r="X325" s="29">
        <v>0</v>
      </c>
      <c r="Y325" s="20">
        <v>5.2499999999999998E-2</v>
      </c>
      <c r="Z325" s="29">
        <v>0</v>
      </c>
      <c r="AA325" s="29">
        <v>0</v>
      </c>
      <c r="AB325" s="28">
        <v>0</v>
      </c>
      <c r="AC325" s="28">
        <v>0</v>
      </c>
      <c r="AD325" s="28">
        <v>0</v>
      </c>
      <c r="AE325" s="28">
        <v>0</v>
      </c>
      <c r="AF325" s="28">
        <v>0</v>
      </c>
      <c r="AG325" s="28">
        <v>0</v>
      </c>
      <c r="AH325" s="29">
        <v>0</v>
      </c>
      <c r="AI325" s="20">
        <v>0.13600000000000001</v>
      </c>
      <c r="AJ325" s="20">
        <v>0.13600000000000001</v>
      </c>
      <c r="AK325" s="29">
        <v>0</v>
      </c>
      <c r="AL325" s="20">
        <v>0.13600000000000001</v>
      </c>
      <c r="AM325" s="22">
        <f t="shared" si="108"/>
        <v>155.43333333333334</v>
      </c>
      <c r="AN325">
        <f t="shared" si="109"/>
        <v>6720</v>
      </c>
      <c r="AO325" t="str">
        <f t="shared" si="110"/>
        <v>,耀眼的石头,剧毒牙,斑斓的稻草</v>
      </c>
      <c r="AP325" s="25" t="str">
        <f>IF(F325="c",getSring(AO325,4),VLOOKUP(K325&amp;F325,test4,2,FALSE))</f>
        <v>顶级火之精华</v>
      </c>
      <c r="AQ325" s="25">
        <f t="shared" si="111"/>
        <v>30010</v>
      </c>
      <c r="AR325" s="25">
        <f t="shared" si="112"/>
        <v>16</v>
      </c>
      <c r="AS325" s="25" t="str">
        <f t="shared" si="120"/>
        <v>耀眼的石头</v>
      </c>
      <c r="AT325" s="25">
        <f t="shared" si="113"/>
        <v>30034</v>
      </c>
      <c r="AU325" s="25">
        <f t="shared" si="114"/>
        <v>16</v>
      </c>
      <c r="AV325" s="25" t="str">
        <f t="shared" si="121"/>
        <v>剧毒牙</v>
      </c>
      <c r="AW325" s="25">
        <f t="shared" si="115"/>
        <v>30038</v>
      </c>
      <c r="AX325" s="25">
        <f t="shared" si="116"/>
        <v>16</v>
      </c>
      <c r="AY325" s="25" t="str">
        <f t="shared" si="122"/>
        <v>斑斓的稻草</v>
      </c>
      <c r="AZ325" s="25">
        <f t="shared" si="117"/>
        <v>30026</v>
      </c>
      <c r="BA325" s="25">
        <f t="shared" si="123"/>
        <v>16</v>
      </c>
    </row>
    <row r="326" spans="1:53" ht="14.25" x14ac:dyDescent="0.2">
      <c r="A326">
        <f t="shared" si="118"/>
        <v>10324</v>
      </c>
      <c r="B326" s="16">
        <v>324</v>
      </c>
      <c r="C326" s="16"/>
      <c r="D326" s="16" t="s">
        <v>568</v>
      </c>
      <c r="E326" s="16">
        <f t="shared" si="105"/>
        <v>3</v>
      </c>
      <c r="F326" s="39" t="str">
        <f t="shared" si="103"/>
        <v>s</v>
      </c>
      <c r="G326" s="42">
        <f t="shared" si="119"/>
        <v>3</v>
      </c>
      <c r="H326" s="19" t="s">
        <v>26</v>
      </c>
      <c r="I326" s="3" t="s">
        <v>37</v>
      </c>
      <c r="J326" s="3" t="s">
        <v>996</v>
      </c>
      <c r="K326" s="3" t="str">
        <f t="shared" si="106"/>
        <v>火</v>
      </c>
      <c r="L326" s="3">
        <f t="shared" si="104"/>
        <v>11</v>
      </c>
      <c r="M326" s="3">
        <f t="shared" si="107"/>
        <v>4</v>
      </c>
      <c r="N326" s="16">
        <v>0</v>
      </c>
      <c r="O326" s="16">
        <v>4</v>
      </c>
      <c r="P326" s="16">
        <v>126</v>
      </c>
      <c r="Q326" s="28">
        <v>0</v>
      </c>
      <c r="R326" s="28">
        <v>0</v>
      </c>
      <c r="S326" s="16">
        <v>39</v>
      </c>
      <c r="T326" s="28">
        <v>0</v>
      </c>
      <c r="U326" s="28">
        <v>0</v>
      </c>
      <c r="V326" s="28">
        <v>0</v>
      </c>
      <c r="W326" s="16">
        <v>15</v>
      </c>
      <c r="X326" s="20">
        <v>7.4999999999999997E-2</v>
      </c>
      <c r="Y326" s="29">
        <v>0</v>
      </c>
      <c r="Z326" s="29">
        <v>0</v>
      </c>
      <c r="AA326" s="20">
        <v>0.22666666666666668</v>
      </c>
      <c r="AB326" s="28">
        <v>0</v>
      </c>
      <c r="AC326" s="28">
        <v>0</v>
      </c>
      <c r="AD326" s="28">
        <v>0</v>
      </c>
      <c r="AE326" s="28">
        <v>0</v>
      </c>
      <c r="AF326" s="28">
        <v>0</v>
      </c>
      <c r="AG326" s="28">
        <v>0</v>
      </c>
      <c r="AH326" s="29">
        <v>0</v>
      </c>
      <c r="AI326" s="29">
        <v>0</v>
      </c>
      <c r="AJ326" s="29">
        <v>0</v>
      </c>
      <c r="AK326" s="29">
        <v>0</v>
      </c>
      <c r="AL326" s="29">
        <v>0</v>
      </c>
      <c r="AM326" s="22">
        <f t="shared" si="108"/>
        <v>180.33333333333334</v>
      </c>
      <c r="AN326">
        <f t="shared" si="109"/>
        <v>7980</v>
      </c>
      <c r="AO326" t="str">
        <f t="shared" si="110"/>
        <v>,耀眼的石头,五彩的蘑菇,剧毒牙</v>
      </c>
      <c r="AP326" s="25" t="str">
        <f>IF(F326="c",getSring(AO326,4),VLOOKUP(K326&amp;F326,test4,2,FALSE))</f>
        <v>顶级火之精华</v>
      </c>
      <c r="AQ326" s="25">
        <f t="shared" si="111"/>
        <v>30010</v>
      </c>
      <c r="AR326" s="25">
        <f t="shared" si="112"/>
        <v>19</v>
      </c>
      <c r="AS326" s="25" t="str">
        <f t="shared" si="120"/>
        <v>耀眼的石头</v>
      </c>
      <c r="AT326" s="25">
        <f t="shared" si="113"/>
        <v>30034</v>
      </c>
      <c r="AU326" s="25">
        <f t="shared" si="114"/>
        <v>19</v>
      </c>
      <c r="AV326" s="25" t="str">
        <f t="shared" si="121"/>
        <v>五彩的蘑菇</v>
      </c>
      <c r="AW326" s="25">
        <f t="shared" si="115"/>
        <v>30022</v>
      </c>
      <c r="AX326" s="25">
        <f t="shared" si="116"/>
        <v>19</v>
      </c>
      <c r="AY326" s="25" t="str">
        <f t="shared" si="122"/>
        <v>剧毒牙</v>
      </c>
      <c r="AZ326" s="25">
        <f t="shared" si="117"/>
        <v>30038</v>
      </c>
      <c r="BA326" s="25">
        <f t="shared" si="123"/>
        <v>19</v>
      </c>
    </row>
    <row r="327" spans="1:53" ht="14.25" x14ac:dyDescent="0.2">
      <c r="A327">
        <f t="shared" si="118"/>
        <v>10325</v>
      </c>
      <c r="B327" s="16">
        <v>325</v>
      </c>
      <c r="C327" s="16"/>
      <c r="D327" s="16" t="s">
        <v>569</v>
      </c>
      <c r="E327" s="16">
        <f t="shared" si="105"/>
        <v>4</v>
      </c>
      <c r="F327" s="39" t="str">
        <f t="shared" si="103"/>
        <v>s</v>
      </c>
      <c r="G327" s="42">
        <f t="shared" si="119"/>
        <v>3</v>
      </c>
      <c r="H327" s="19" t="s">
        <v>26</v>
      </c>
      <c r="I327" s="3" t="s">
        <v>37</v>
      </c>
      <c r="J327" s="3" t="s">
        <v>996</v>
      </c>
      <c r="K327" s="3" t="str">
        <f t="shared" si="106"/>
        <v>火</v>
      </c>
      <c r="L327" s="3">
        <f t="shared" si="104"/>
        <v>11</v>
      </c>
      <c r="M327" s="3">
        <f t="shared" si="107"/>
        <v>4</v>
      </c>
      <c r="N327" s="16">
        <v>0</v>
      </c>
      <c r="O327" s="16">
        <v>5</v>
      </c>
      <c r="P327" s="16">
        <v>158</v>
      </c>
      <c r="Q327" s="28">
        <v>0</v>
      </c>
      <c r="R327" s="28">
        <v>0</v>
      </c>
      <c r="S327" s="16">
        <v>49</v>
      </c>
      <c r="T327" s="28">
        <v>0</v>
      </c>
      <c r="U327" s="28">
        <v>0</v>
      </c>
      <c r="V327" s="28">
        <v>0</v>
      </c>
      <c r="W327" s="16">
        <v>19</v>
      </c>
      <c r="X327" s="29">
        <v>0</v>
      </c>
      <c r="Y327" s="29">
        <v>0</v>
      </c>
      <c r="Z327" s="29">
        <v>0</v>
      </c>
      <c r="AA327" s="20">
        <v>0.28399999999999997</v>
      </c>
      <c r="AB327" s="16">
        <v>22</v>
      </c>
      <c r="AC327" s="28">
        <v>0</v>
      </c>
      <c r="AD327" s="28">
        <v>0</v>
      </c>
      <c r="AE327" s="28">
        <v>0</v>
      </c>
      <c r="AF327" s="28">
        <v>0</v>
      </c>
      <c r="AG327" s="28">
        <v>0</v>
      </c>
      <c r="AH327" s="20">
        <v>0.22719999999999999</v>
      </c>
      <c r="AI327" s="29">
        <v>0</v>
      </c>
      <c r="AJ327" s="29">
        <v>0</v>
      </c>
      <c r="AK327" s="29">
        <v>0</v>
      </c>
      <c r="AL327" s="29">
        <v>0</v>
      </c>
      <c r="AM327" s="22">
        <f t="shared" si="108"/>
        <v>277.50293995859209</v>
      </c>
      <c r="AN327">
        <f t="shared" si="109"/>
        <v>12180</v>
      </c>
      <c r="AO327" t="str">
        <f t="shared" si="110"/>
        <v>,耀眼的石头,斑斓的稻草,夏娃的坚果</v>
      </c>
      <c r="AP327" s="25" t="str">
        <f>IF(F327="c",getSring(AO327,4),VLOOKUP(K327&amp;F327,test4,2,FALSE))</f>
        <v>顶级火之精华</v>
      </c>
      <c r="AQ327" s="25">
        <f t="shared" si="111"/>
        <v>30010</v>
      </c>
      <c r="AR327" s="25">
        <f t="shared" si="112"/>
        <v>29</v>
      </c>
      <c r="AS327" s="25" t="str">
        <f t="shared" si="120"/>
        <v>耀眼的石头</v>
      </c>
      <c r="AT327" s="25">
        <f t="shared" si="113"/>
        <v>30034</v>
      </c>
      <c r="AU327" s="25">
        <f t="shared" si="114"/>
        <v>29</v>
      </c>
      <c r="AV327" s="25" t="str">
        <f t="shared" si="121"/>
        <v>斑斓的稻草</v>
      </c>
      <c r="AW327" s="25">
        <f t="shared" si="115"/>
        <v>30026</v>
      </c>
      <c r="AX327" s="25">
        <f t="shared" si="116"/>
        <v>29</v>
      </c>
      <c r="AY327" s="25" t="str">
        <f t="shared" si="122"/>
        <v>夏娃的坚果</v>
      </c>
      <c r="AZ327" s="25">
        <f t="shared" si="117"/>
        <v>30042</v>
      </c>
      <c r="BA327" s="25">
        <f t="shared" si="123"/>
        <v>29</v>
      </c>
    </row>
    <row r="328" spans="1:53" ht="14.25" x14ac:dyDescent="0.2">
      <c r="A328">
        <f t="shared" si="118"/>
        <v>10326</v>
      </c>
      <c r="B328" s="16">
        <v>326</v>
      </c>
      <c r="C328" s="16"/>
      <c r="D328" s="16" t="s">
        <v>570</v>
      </c>
      <c r="E328" s="16">
        <f t="shared" si="105"/>
        <v>4</v>
      </c>
      <c r="F328" s="39" t="str">
        <f t="shared" si="103"/>
        <v>s</v>
      </c>
      <c r="G328" s="42">
        <f t="shared" si="119"/>
        <v>3</v>
      </c>
      <c r="H328" s="19" t="s">
        <v>26</v>
      </c>
      <c r="I328" s="3" t="s">
        <v>37</v>
      </c>
      <c r="J328" s="3" t="s">
        <v>996</v>
      </c>
      <c r="K328" s="3" t="str">
        <f t="shared" si="106"/>
        <v>火</v>
      </c>
      <c r="L328" s="3">
        <f t="shared" si="104"/>
        <v>11</v>
      </c>
      <c r="M328" s="3">
        <f t="shared" si="107"/>
        <v>4</v>
      </c>
      <c r="N328" s="16">
        <v>0</v>
      </c>
      <c r="O328" s="16">
        <v>6</v>
      </c>
      <c r="P328" s="16">
        <v>189</v>
      </c>
      <c r="Q328" s="28">
        <v>0</v>
      </c>
      <c r="R328" s="28">
        <v>0</v>
      </c>
      <c r="S328" s="16">
        <v>58</v>
      </c>
      <c r="T328" s="28">
        <v>0</v>
      </c>
      <c r="U328" s="28">
        <v>0</v>
      </c>
      <c r="V328" s="16">
        <v>42</v>
      </c>
      <c r="W328" s="28">
        <v>0</v>
      </c>
      <c r="X328" s="29">
        <v>0</v>
      </c>
      <c r="Y328" s="20">
        <v>0.105</v>
      </c>
      <c r="Z328" s="29">
        <v>0</v>
      </c>
      <c r="AA328" s="20">
        <v>0.34066666666666667</v>
      </c>
      <c r="AB328" s="28">
        <v>0</v>
      </c>
      <c r="AC328" s="28">
        <v>0</v>
      </c>
      <c r="AD328" s="28">
        <v>0</v>
      </c>
      <c r="AE328" s="28">
        <v>0</v>
      </c>
      <c r="AF328" s="28">
        <v>0</v>
      </c>
      <c r="AG328" s="28">
        <v>0</v>
      </c>
      <c r="AH328" s="29">
        <v>0</v>
      </c>
      <c r="AI328" s="20">
        <v>0.27253333333333335</v>
      </c>
      <c r="AJ328" s="29">
        <v>0</v>
      </c>
      <c r="AK328" s="29">
        <v>0</v>
      </c>
      <c r="AL328" s="29">
        <v>0</v>
      </c>
      <c r="AM328" s="22">
        <f t="shared" si="108"/>
        <v>336.30666666666662</v>
      </c>
      <c r="AN328">
        <f t="shared" si="109"/>
        <v>14700</v>
      </c>
      <c r="AO328" t="str">
        <f t="shared" si="110"/>
        <v>,耀眼的石头,剧毒牙,夏娃的坚果</v>
      </c>
      <c r="AP328" s="25" t="str">
        <f>IF(F328="c",getSring(AO328,4),VLOOKUP(K328&amp;F328,test4,2,FALSE))</f>
        <v>顶级火之精华</v>
      </c>
      <c r="AQ328" s="25">
        <f t="shared" si="111"/>
        <v>30010</v>
      </c>
      <c r="AR328" s="25">
        <f t="shared" si="112"/>
        <v>35</v>
      </c>
      <c r="AS328" s="25" t="str">
        <f t="shared" si="120"/>
        <v>耀眼的石头</v>
      </c>
      <c r="AT328" s="25">
        <f t="shared" si="113"/>
        <v>30034</v>
      </c>
      <c r="AU328" s="25">
        <f t="shared" si="114"/>
        <v>35</v>
      </c>
      <c r="AV328" s="25" t="str">
        <f t="shared" si="121"/>
        <v>剧毒牙</v>
      </c>
      <c r="AW328" s="25">
        <f t="shared" si="115"/>
        <v>30038</v>
      </c>
      <c r="AX328" s="25">
        <f t="shared" si="116"/>
        <v>35</v>
      </c>
      <c r="AY328" s="25" t="str">
        <f t="shared" si="122"/>
        <v>夏娃的坚果</v>
      </c>
      <c r="AZ328" s="25">
        <f t="shared" si="117"/>
        <v>30042</v>
      </c>
      <c r="BA328" s="25">
        <f t="shared" si="123"/>
        <v>35</v>
      </c>
    </row>
    <row r="329" spans="1:53" ht="14.25" x14ac:dyDescent="0.2">
      <c r="A329">
        <f t="shared" si="118"/>
        <v>10327</v>
      </c>
      <c r="B329" s="16">
        <v>327</v>
      </c>
      <c r="C329" s="16"/>
      <c r="D329" s="16" t="s">
        <v>571</v>
      </c>
      <c r="E329" s="16">
        <f t="shared" si="105"/>
        <v>5</v>
      </c>
      <c r="F329" s="39" t="str">
        <f t="shared" si="103"/>
        <v>s</v>
      </c>
      <c r="G329" s="42">
        <f t="shared" si="119"/>
        <v>3</v>
      </c>
      <c r="H329" s="19" t="s">
        <v>26</v>
      </c>
      <c r="I329" s="3" t="s">
        <v>37</v>
      </c>
      <c r="J329" s="3" t="s">
        <v>996</v>
      </c>
      <c r="K329" s="3" t="str">
        <f t="shared" si="106"/>
        <v>火</v>
      </c>
      <c r="L329" s="3">
        <f t="shared" si="104"/>
        <v>11</v>
      </c>
      <c r="M329" s="3">
        <f t="shared" si="107"/>
        <v>4</v>
      </c>
      <c r="N329" s="16">
        <v>0</v>
      </c>
      <c r="O329" s="16">
        <v>7</v>
      </c>
      <c r="P329" s="16">
        <v>221</v>
      </c>
      <c r="Q329" s="28">
        <v>0</v>
      </c>
      <c r="R329" s="28">
        <v>0</v>
      </c>
      <c r="S329" s="16">
        <v>68</v>
      </c>
      <c r="T329" s="28">
        <v>0</v>
      </c>
      <c r="U329" s="28">
        <v>0</v>
      </c>
      <c r="V329" s="16">
        <v>49</v>
      </c>
      <c r="W329" s="28">
        <v>0</v>
      </c>
      <c r="X329" s="29">
        <v>0</v>
      </c>
      <c r="Y329" s="29">
        <v>0</v>
      </c>
      <c r="Z329" s="29">
        <v>0</v>
      </c>
      <c r="AA329" s="29">
        <v>0</v>
      </c>
      <c r="AB329" s="28">
        <v>0</v>
      </c>
      <c r="AC329" s="16">
        <v>31</v>
      </c>
      <c r="AD329" s="28">
        <v>0</v>
      </c>
      <c r="AE329" s="28">
        <v>0</v>
      </c>
      <c r="AF329" s="16">
        <v>31</v>
      </c>
      <c r="AG329" s="28">
        <v>0</v>
      </c>
      <c r="AH329" s="20">
        <v>0.31786666666666669</v>
      </c>
      <c r="AI329" s="29">
        <v>0</v>
      </c>
      <c r="AJ329" s="29">
        <v>0</v>
      </c>
      <c r="AK329" s="29">
        <v>0</v>
      </c>
      <c r="AL329" s="20">
        <v>0.31786666666666669</v>
      </c>
      <c r="AM329" s="22">
        <f t="shared" si="108"/>
        <v>438.8004419889503</v>
      </c>
      <c r="AN329">
        <f t="shared" si="109"/>
        <v>19320</v>
      </c>
      <c r="AO329" t="str">
        <f t="shared" si="110"/>
        <v>,紫水晶,斑斓的稻草,耀眼的石头</v>
      </c>
      <c r="AP329" s="25" t="str">
        <f>IF(F329="c",getSring(AO329,4),VLOOKUP(K329&amp;F329,test4,2,FALSE))</f>
        <v>顶级火之精华</v>
      </c>
      <c r="AQ329" s="25">
        <f t="shared" si="111"/>
        <v>30010</v>
      </c>
      <c r="AR329" s="25">
        <f t="shared" si="112"/>
        <v>46</v>
      </c>
      <c r="AS329" s="25" t="str">
        <f t="shared" si="120"/>
        <v>紫水晶</v>
      </c>
      <c r="AT329" s="25">
        <f t="shared" si="113"/>
        <v>30030</v>
      </c>
      <c r="AU329" s="25">
        <f t="shared" si="114"/>
        <v>46</v>
      </c>
      <c r="AV329" s="25" t="str">
        <f t="shared" si="121"/>
        <v>斑斓的稻草</v>
      </c>
      <c r="AW329" s="25">
        <f t="shared" si="115"/>
        <v>30026</v>
      </c>
      <c r="AX329" s="25">
        <f t="shared" si="116"/>
        <v>46</v>
      </c>
      <c r="AY329" s="25" t="str">
        <f t="shared" si="122"/>
        <v>耀眼的石头</v>
      </c>
      <c r="AZ329" s="25">
        <f t="shared" si="117"/>
        <v>30034</v>
      </c>
      <c r="BA329" s="25">
        <f t="shared" si="123"/>
        <v>46</v>
      </c>
    </row>
    <row r="330" spans="1:53" ht="14.25" x14ac:dyDescent="0.2">
      <c r="A330">
        <f t="shared" si="118"/>
        <v>10328</v>
      </c>
      <c r="B330" s="16">
        <v>328</v>
      </c>
      <c r="C330" s="16"/>
      <c r="D330" s="16" t="s">
        <v>572</v>
      </c>
      <c r="E330" s="16">
        <f t="shared" si="105"/>
        <v>5</v>
      </c>
      <c r="F330" s="39" t="str">
        <f t="shared" si="103"/>
        <v>s</v>
      </c>
      <c r="G330" s="42">
        <f t="shared" si="119"/>
        <v>3</v>
      </c>
      <c r="H330" s="19" t="s">
        <v>26</v>
      </c>
      <c r="I330" s="3" t="s">
        <v>37</v>
      </c>
      <c r="J330" s="3" t="s">
        <v>996</v>
      </c>
      <c r="K330" s="3" t="str">
        <f t="shared" si="106"/>
        <v>火</v>
      </c>
      <c r="L330" s="3">
        <f t="shared" si="104"/>
        <v>11</v>
      </c>
      <c r="M330" s="3">
        <f t="shared" si="107"/>
        <v>4</v>
      </c>
      <c r="N330" s="16">
        <v>0</v>
      </c>
      <c r="O330" s="16">
        <v>8</v>
      </c>
      <c r="P330" s="16">
        <v>253</v>
      </c>
      <c r="Q330" s="28">
        <v>0</v>
      </c>
      <c r="R330" s="28">
        <v>0</v>
      </c>
      <c r="S330" s="16">
        <v>78</v>
      </c>
      <c r="T330" s="28">
        <v>0</v>
      </c>
      <c r="U330" s="28">
        <v>0</v>
      </c>
      <c r="V330" s="28">
        <v>0</v>
      </c>
      <c r="W330" s="28">
        <v>0</v>
      </c>
      <c r="X330" s="20">
        <v>0.155</v>
      </c>
      <c r="Y330" s="29">
        <v>0</v>
      </c>
      <c r="Z330" s="29">
        <v>0</v>
      </c>
      <c r="AA330" s="20">
        <v>0.45533333333333331</v>
      </c>
      <c r="AB330" s="28">
        <v>0</v>
      </c>
      <c r="AC330" s="28">
        <v>0</v>
      </c>
      <c r="AD330" s="28">
        <v>0</v>
      </c>
      <c r="AE330" s="28">
        <v>0</v>
      </c>
      <c r="AF330" s="28">
        <v>0</v>
      </c>
      <c r="AG330" s="28">
        <v>0</v>
      </c>
      <c r="AH330" s="20">
        <v>0.36426666666666668</v>
      </c>
      <c r="AI330" s="20">
        <v>0.36426666666666668</v>
      </c>
      <c r="AJ330" s="29">
        <v>0</v>
      </c>
      <c r="AK330" s="20">
        <v>0.36426666666666668</v>
      </c>
      <c r="AL330" s="29">
        <v>0</v>
      </c>
      <c r="AM330" s="22">
        <f t="shared" si="108"/>
        <v>561.29333333333329</v>
      </c>
      <c r="AN330">
        <f t="shared" si="109"/>
        <v>24360</v>
      </c>
      <c r="AO330" t="str">
        <f t="shared" si="110"/>
        <v>,耀眼的石头,斑斓的稻草,紫水晶</v>
      </c>
      <c r="AP330" s="25" t="str">
        <f>IF(F330="c",getSring(AO330,4),VLOOKUP(K330&amp;F330,test4,2,FALSE))</f>
        <v>顶级火之精华</v>
      </c>
      <c r="AQ330" s="25">
        <f t="shared" si="111"/>
        <v>30010</v>
      </c>
      <c r="AR330" s="25">
        <f t="shared" si="112"/>
        <v>58</v>
      </c>
      <c r="AS330" s="25" t="str">
        <f t="shared" si="120"/>
        <v>耀眼的石头</v>
      </c>
      <c r="AT330" s="25">
        <f t="shared" si="113"/>
        <v>30034</v>
      </c>
      <c r="AU330" s="25">
        <f t="shared" si="114"/>
        <v>58</v>
      </c>
      <c r="AV330" s="25" t="str">
        <f t="shared" si="121"/>
        <v>斑斓的稻草</v>
      </c>
      <c r="AW330" s="25">
        <f t="shared" si="115"/>
        <v>30026</v>
      </c>
      <c r="AX330" s="25">
        <f t="shared" si="116"/>
        <v>58</v>
      </c>
      <c r="AY330" s="25" t="str">
        <f t="shared" si="122"/>
        <v>紫水晶</v>
      </c>
      <c r="AZ330" s="25">
        <f t="shared" si="117"/>
        <v>30030</v>
      </c>
      <c r="BA330" s="25">
        <f t="shared" si="123"/>
        <v>58</v>
      </c>
    </row>
    <row r="331" spans="1:53" ht="14.25" x14ac:dyDescent="0.2">
      <c r="A331">
        <f t="shared" si="118"/>
        <v>10329</v>
      </c>
      <c r="B331" s="16">
        <v>329</v>
      </c>
      <c r="C331" s="16"/>
      <c r="D331" s="16" t="s">
        <v>573</v>
      </c>
      <c r="E331" s="16">
        <f t="shared" si="105"/>
        <v>2</v>
      </c>
      <c r="F331" s="39" t="str">
        <f t="shared" si="103"/>
        <v>a</v>
      </c>
      <c r="G331" s="42">
        <f t="shared" si="119"/>
        <v>3</v>
      </c>
      <c r="H331" s="19" t="s">
        <v>26</v>
      </c>
      <c r="I331" s="3" t="s">
        <v>37</v>
      </c>
      <c r="J331" s="3" t="s">
        <v>996</v>
      </c>
      <c r="K331" s="3" t="str">
        <f t="shared" si="106"/>
        <v>火</v>
      </c>
      <c r="L331" s="3">
        <f t="shared" si="104"/>
        <v>11</v>
      </c>
      <c r="M331" s="3">
        <f t="shared" si="107"/>
        <v>4</v>
      </c>
      <c r="N331" s="16">
        <v>0</v>
      </c>
      <c r="O331" s="16">
        <v>1</v>
      </c>
      <c r="P331" s="16">
        <v>28</v>
      </c>
      <c r="Q331" s="28">
        <v>0</v>
      </c>
      <c r="R331" s="28">
        <v>0</v>
      </c>
      <c r="S331" s="16">
        <v>7</v>
      </c>
      <c r="T331" s="28">
        <v>0</v>
      </c>
      <c r="U331" s="28">
        <v>0</v>
      </c>
      <c r="V331" s="16">
        <v>5</v>
      </c>
      <c r="W331" s="28">
        <v>0</v>
      </c>
      <c r="X331" s="29">
        <v>0</v>
      </c>
      <c r="Y331" s="29">
        <v>0</v>
      </c>
      <c r="Z331" s="29">
        <v>0</v>
      </c>
      <c r="AA331" s="29">
        <v>0</v>
      </c>
      <c r="AB331" s="28">
        <v>0</v>
      </c>
      <c r="AC331" s="28">
        <v>0</v>
      </c>
      <c r="AD331" s="28">
        <v>0</v>
      </c>
      <c r="AE331" s="28">
        <v>0</v>
      </c>
      <c r="AF331" s="28">
        <v>0</v>
      </c>
      <c r="AG331" s="28">
        <v>0</v>
      </c>
      <c r="AH331" s="29">
        <v>0</v>
      </c>
      <c r="AI331" s="29">
        <v>0</v>
      </c>
      <c r="AJ331" s="29">
        <v>0</v>
      </c>
      <c r="AK331" s="29">
        <v>0</v>
      </c>
      <c r="AL331" s="29">
        <v>0</v>
      </c>
      <c r="AM331" s="22">
        <f t="shared" si="108"/>
        <v>26.666666666666668</v>
      </c>
      <c r="AN331">
        <f t="shared" si="109"/>
        <v>1260</v>
      </c>
      <c r="AO331" t="str">
        <f t="shared" si="110"/>
        <v>,灰色的稻草,黄水晶,带血的牙</v>
      </c>
      <c r="AP331" s="25" t="str">
        <f>IF(F331="c",getSring(AO331,4),VLOOKUP(K331&amp;F331,test4,2,FALSE))</f>
        <v>上级火之精华</v>
      </c>
      <c r="AQ331" s="25">
        <f t="shared" si="111"/>
        <v>30011</v>
      </c>
      <c r="AR331" s="25">
        <f t="shared" si="112"/>
        <v>6</v>
      </c>
      <c r="AS331" s="25" t="str">
        <f t="shared" si="120"/>
        <v>灰色的稻草</v>
      </c>
      <c r="AT331" s="25">
        <f t="shared" si="113"/>
        <v>30025</v>
      </c>
      <c r="AU331" s="25">
        <f t="shared" si="114"/>
        <v>6</v>
      </c>
      <c r="AV331" s="25" t="str">
        <f t="shared" si="121"/>
        <v>黄水晶</v>
      </c>
      <c r="AW331" s="25">
        <f t="shared" si="115"/>
        <v>30029</v>
      </c>
      <c r="AX331" s="25">
        <f t="shared" si="116"/>
        <v>6</v>
      </c>
      <c r="AY331" s="25" t="str">
        <f t="shared" si="122"/>
        <v>带血的牙</v>
      </c>
      <c r="AZ331" s="25">
        <f t="shared" si="117"/>
        <v>30037</v>
      </c>
      <c r="BA331" s="25">
        <f t="shared" si="123"/>
        <v>6</v>
      </c>
    </row>
    <row r="332" spans="1:53" ht="14.25" x14ac:dyDescent="0.2">
      <c r="A332">
        <f t="shared" si="118"/>
        <v>10330</v>
      </c>
      <c r="B332" s="16">
        <v>330</v>
      </c>
      <c r="C332" s="16"/>
      <c r="D332" s="16" t="s">
        <v>574</v>
      </c>
      <c r="E332" s="16">
        <f t="shared" si="105"/>
        <v>2</v>
      </c>
      <c r="F332" s="39" t="str">
        <f t="shared" si="103"/>
        <v>a</v>
      </c>
      <c r="G332" s="42">
        <f t="shared" si="119"/>
        <v>3</v>
      </c>
      <c r="H332" s="19" t="s">
        <v>26</v>
      </c>
      <c r="I332" s="3" t="s">
        <v>37</v>
      </c>
      <c r="J332" s="3" t="s">
        <v>996</v>
      </c>
      <c r="K332" s="3" t="str">
        <f t="shared" si="106"/>
        <v>火</v>
      </c>
      <c r="L332" s="3">
        <f t="shared" si="104"/>
        <v>11</v>
      </c>
      <c r="M332" s="3">
        <f t="shared" si="107"/>
        <v>4</v>
      </c>
      <c r="N332" s="16">
        <v>0</v>
      </c>
      <c r="O332" s="16">
        <v>2</v>
      </c>
      <c r="P332" s="16">
        <v>56</v>
      </c>
      <c r="Q332" s="28">
        <v>0</v>
      </c>
      <c r="R332" s="28">
        <v>0</v>
      </c>
      <c r="S332" s="28">
        <v>0</v>
      </c>
      <c r="T332" s="28">
        <v>0</v>
      </c>
      <c r="U332" s="28">
        <v>0</v>
      </c>
      <c r="V332" s="28">
        <v>0</v>
      </c>
      <c r="W332" s="28">
        <v>0</v>
      </c>
      <c r="X332" s="29">
        <v>0</v>
      </c>
      <c r="Y332" s="29">
        <v>0</v>
      </c>
      <c r="Z332" s="29">
        <v>0</v>
      </c>
      <c r="AA332" s="20">
        <v>9.1333333333333322E-2</v>
      </c>
      <c r="AB332" s="28">
        <v>0</v>
      </c>
      <c r="AC332" s="28">
        <v>0</v>
      </c>
      <c r="AD332" s="28">
        <v>0</v>
      </c>
      <c r="AE332" s="28">
        <v>0</v>
      </c>
      <c r="AF332" s="28">
        <v>0</v>
      </c>
      <c r="AG332" s="28">
        <v>0</v>
      </c>
      <c r="AH332" s="20">
        <v>7.3066666666666655E-2</v>
      </c>
      <c r="AI332" s="29">
        <v>0</v>
      </c>
      <c r="AJ332" s="29">
        <v>0</v>
      </c>
      <c r="AK332" s="29">
        <v>0</v>
      </c>
      <c r="AL332" s="29">
        <v>0</v>
      </c>
      <c r="AM332" s="22">
        <f t="shared" si="108"/>
        <v>70.213333333333338</v>
      </c>
      <c r="AN332">
        <f t="shared" si="109"/>
        <v>3150</v>
      </c>
      <c r="AO332" t="str">
        <f t="shared" si="110"/>
        <v>,诱人的蘑菇,诱人的坚果,灰色的稻草</v>
      </c>
      <c r="AP332" s="25" t="str">
        <f>IF(F332="c",getSring(AO332,4),VLOOKUP(K332&amp;F332,test4,2,FALSE))</f>
        <v>上级火之精华</v>
      </c>
      <c r="AQ332" s="25">
        <f t="shared" si="111"/>
        <v>30011</v>
      </c>
      <c r="AR332" s="25">
        <f t="shared" si="112"/>
        <v>15</v>
      </c>
      <c r="AS332" s="25" t="str">
        <f t="shared" si="120"/>
        <v>诱人的蘑菇</v>
      </c>
      <c r="AT332" s="25">
        <f t="shared" si="113"/>
        <v>30021</v>
      </c>
      <c r="AU332" s="25">
        <f t="shared" si="114"/>
        <v>15</v>
      </c>
      <c r="AV332" s="25" t="str">
        <f t="shared" si="121"/>
        <v>诱人的坚果</v>
      </c>
      <c r="AW332" s="25">
        <f t="shared" si="115"/>
        <v>30041</v>
      </c>
      <c r="AX332" s="25">
        <f t="shared" si="116"/>
        <v>15</v>
      </c>
      <c r="AY332" s="25" t="str">
        <f t="shared" si="122"/>
        <v>灰色的稻草</v>
      </c>
      <c r="AZ332" s="25">
        <f t="shared" si="117"/>
        <v>30025</v>
      </c>
      <c r="BA332" s="25">
        <f t="shared" si="123"/>
        <v>15</v>
      </c>
    </row>
    <row r="333" spans="1:53" ht="14.25" x14ac:dyDescent="0.2">
      <c r="A333">
        <f t="shared" si="118"/>
        <v>10331</v>
      </c>
      <c r="B333" s="16">
        <v>331</v>
      </c>
      <c r="C333" s="16"/>
      <c r="D333" s="16" t="s">
        <v>575</v>
      </c>
      <c r="E333" s="16">
        <f t="shared" si="105"/>
        <v>3</v>
      </c>
      <c r="F333" s="39" t="str">
        <f t="shared" si="103"/>
        <v>a</v>
      </c>
      <c r="G333" s="42">
        <f t="shared" si="119"/>
        <v>3</v>
      </c>
      <c r="H333" s="19" t="s">
        <v>26</v>
      </c>
      <c r="I333" s="3" t="s">
        <v>37</v>
      </c>
      <c r="J333" s="3" t="s">
        <v>996</v>
      </c>
      <c r="K333" s="3" t="str">
        <f t="shared" si="106"/>
        <v>火</v>
      </c>
      <c r="L333" s="3">
        <f t="shared" si="104"/>
        <v>11</v>
      </c>
      <c r="M333" s="3">
        <f t="shared" si="107"/>
        <v>4</v>
      </c>
      <c r="N333" s="16">
        <v>0</v>
      </c>
      <c r="O333" s="16">
        <v>3</v>
      </c>
      <c r="P333" s="16">
        <v>84</v>
      </c>
      <c r="Q333" s="28">
        <v>0</v>
      </c>
      <c r="R333" s="28">
        <v>0</v>
      </c>
      <c r="S333" s="28">
        <v>0</v>
      </c>
      <c r="T333" s="28">
        <v>0</v>
      </c>
      <c r="U333" s="28">
        <v>0</v>
      </c>
      <c r="V333" s="28">
        <v>0</v>
      </c>
      <c r="W333" s="28">
        <v>0</v>
      </c>
      <c r="X333" s="29">
        <v>0</v>
      </c>
      <c r="Y333" s="29">
        <v>0</v>
      </c>
      <c r="Z333" s="20">
        <v>1.4999999999999999E-2</v>
      </c>
      <c r="AA333" s="29">
        <v>0</v>
      </c>
      <c r="AB333" s="28">
        <v>0</v>
      </c>
      <c r="AC333" s="28">
        <v>0</v>
      </c>
      <c r="AD333" s="28">
        <v>0</v>
      </c>
      <c r="AE333" s="16">
        <v>6</v>
      </c>
      <c r="AF333" s="28">
        <v>0</v>
      </c>
      <c r="AG333" s="28">
        <v>0</v>
      </c>
      <c r="AH333" s="29">
        <v>0</v>
      </c>
      <c r="AI333" s="29">
        <v>0</v>
      </c>
      <c r="AJ333" s="29">
        <v>0</v>
      </c>
      <c r="AK333" s="29">
        <v>0</v>
      </c>
      <c r="AL333" s="29">
        <v>0</v>
      </c>
      <c r="AM333" s="22">
        <f t="shared" si="108"/>
        <v>63.235294117647065</v>
      </c>
      <c r="AN333">
        <f t="shared" si="109"/>
        <v>2730</v>
      </c>
      <c r="AO333" t="str">
        <f t="shared" si="110"/>
        <v>,带血的牙,黄水晶,灰色的稻草</v>
      </c>
      <c r="AP333" s="25" t="str">
        <f>IF(F333="c",getSring(AO333,4),VLOOKUP(K333&amp;F333,test4,2,FALSE))</f>
        <v>上级火之精华</v>
      </c>
      <c r="AQ333" s="25">
        <f t="shared" si="111"/>
        <v>30011</v>
      </c>
      <c r="AR333" s="25">
        <f t="shared" si="112"/>
        <v>13</v>
      </c>
      <c r="AS333" s="25" t="str">
        <f t="shared" si="120"/>
        <v>带血的牙</v>
      </c>
      <c r="AT333" s="25">
        <f t="shared" si="113"/>
        <v>30037</v>
      </c>
      <c r="AU333" s="25">
        <f t="shared" si="114"/>
        <v>13</v>
      </c>
      <c r="AV333" s="25" t="str">
        <f t="shared" si="121"/>
        <v>黄水晶</v>
      </c>
      <c r="AW333" s="25">
        <f t="shared" si="115"/>
        <v>30029</v>
      </c>
      <c r="AX333" s="25">
        <f t="shared" si="116"/>
        <v>13</v>
      </c>
      <c r="AY333" s="25" t="str">
        <f t="shared" si="122"/>
        <v>灰色的稻草</v>
      </c>
      <c r="AZ333" s="25">
        <f t="shared" si="117"/>
        <v>30025</v>
      </c>
      <c r="BA333" s="25">
        <f t="shared" si="123"/>
        <v>13</v>
      </c>
    </row>
    <row r="334" spans="1:53" ht="14.25" x14ac:dyDescent="0.2">
      <c r="A334">
        <f t="shared" si="118"/>
        <v>10332</v>
      </c>
      <c r="B334" s="16">
        <v>332</v>
      </c>
      <c r="C334" s="16"/>
      <c r="D334" s="16" t="s">
        <v>576</v>
      </c>
      <c r="E334" s="16">
        <f t="shared" si="105"/>
        <v>3</v>
      </c>
      <c r="F334" s="39" t="str">
        <f t="shared" si="103"/>
        <v>a</v>
      </c>
      <c r="G334" s="42">
        <f t="shared" si="119"/>
        <v>3</v>
      </c>
      <c r="H334" s="19" t="s">
        <v>26</v>
      </c>
      <c r="I334" s="3" t="s">
        <v>37</v>
      </c>
      <c r="J334" s="3" t="s">
        <v>996</v>
      </c>
      <c r="K334" s="3" t="str">
        <f t="shared" si="106"/>
        <v>火</v>
      </c>
      <c r="L334" s="3">
        <f t="shared" si="104"/>
        <v>11</v>
      </c>
      <c r="M334" s="3">
        <f t="shared" si="107"/>
        <v>4</v>
      </c>
      <c r="N334" s="16">
        <v>0</v>
      </c>
      <c r="O334" s="16">
        <v>4</v>
      </c>
      <c r="P334" s="16">
        <v>112</v>
      </c>
      <c r="Q334" s="28">
        <v>0</v>
      </c>
      <c r="R334" s="28">
        <v>0</v>
      </c>
      <c r="S334" s="16">
        <v>29</v>
      </c>
      <c r="T334" s="28">
        <v>0</v>
      </c>
      <c r="U334" s="28">
        <v>0</v>
      </c>
      <c r="V334" s="28">
        <v>0</v>
      </c>
      <c r="W334" s="28">
        <v>0</v>
      </c>
      <c r="X334" s="29">
        <v>0</v>
      </c>
      <c r="Y334" s="29">
        <v>0</v>
      </c>
      <c r="Z334" s="29">
        <v>0</v>
      </c>
      <c r="AA334" s="29">
        <v>0</v>
      </c>
      <c r="AB334" s="28">
        <v>0</v>
      </c>
      <c r="AC334" s="28">
        <v>0</v>
      </c>
      <c r="AD334" s="28">
        <v>0</v>
      </c>
      <c r="AE334" s="28">
        <v>0</v>
      </c>
      <c r="AF334" s="28">
        <v>0</v>
      </c>
      <c r="AG334" s="28">
        <v>0</v>
      </c>
      <c r="AH334" s="20">
        <v>0.14506666666666665</v>
      </c>
      <c r="AI334" s="29">
        <v>0</v>
      </c>
      <c r="AJ334" s="29">
        <v>0</v>
      </c>
      <c r="AK334" s="29">
        <v>0</v>
      </c>
      <c r="AL334" s="20">
        <v>0.14506666666666665</v>
      </c>
      <c r="AM334" s="22">
        <f t="shared" si="108"/>
        <v>152.02666666666664</v>
      </c>
      <c r="AN334">
        <f t="shared" si="109"/>
        <v>6720</v>
      </c>
      <c r="AO334" t="str">
        <f t="shared" si="110"/>
        <v>,黄水晶,灰色的稻草,诱人的坚果</v>
      </c>
      <c r="AP334" s="25" t="str">
        <f>IF(F334="c",getSring(AO334,4),VLOOKUP(K334&amp;F334,test4,2,FALSE))</f>
        <v>上级火之精华</v>
      </c>
      <c r="AQ334" s="25">
        <f t="shared" si="111"/>
        <v>30011</v>
      </c>
      <c r="AR334" s="25">
        <f t="shared" si="112"/>
        <v>32</v>
      </c>
      <c r="AS334" s="25" t="str">
        <f t="shared" si="120"/>
        <v>黄水晶</v>
      </c>
      <c r="AT334" s="25">
        <f t="shared" si="113"/>
        <v>30029</v>
      </c>
      <c r="AU334" s="25">
        <f t="shared" si="114"/>
        <v>32</v>
      </c>
      <c r="AV334" s="25" t="str">
        <f t="shared" si="121"/>
        <v>灰色的稻草</v>
      </c>
      <c r="AW334" s="25">
        <f t="shared" si="115"/>
        <v>30025</v>
      </c>
      <c r="AX334" s="25">
        <f t="shared" si="116"/>
        <v>32</v>
      </c>
      <c r="AY334" s="25" t="str">
        <f t="shared" si="122"/>
        <v>诱人的坚果</v>
      </c>
      <c r="AZ334" s="25">
        <f t="shared" si="117"/>
        <v>30041</v>
      </c>
      <c r="BA334" s="25">
        <f t="shared" si="123"/>
        <v>32</v>
      </c>
    </row>
    <row r="335" spans="1:53" ht="14.25" x14ac:dyDescent="0.2">
      <c r="A335">
        <f t="shared" si="118"/>
        <v>10333</v>
      </c>
      <c r="B335" s="16">
        <v>333</v>
      </c>
      <c r="C335" s="16"/>
      <c r="D335" s="16" t="s">
        <v>577</v>
      </c>
      <c r="E335" s="16">
        <f t="shared" si="105"/>
        <v>4</v>
      </c>
      <c r="F335" s="39" t="str">
        <f t="shared" si="103"/>
        <v>a</v>
      </c>
      <c r="G335" s="42">
        <f t="shared" si="119"/>
        <v>3</v>
      </c>
      <c r="H335" s="19" t="s">
        <v>26</v>
      </c>
      <c r="I335" s="3" t="s">
        <v>37</v>
      </c>
      <c r="J335" s="3" t="s">
        <v>996</v>
      </c>
      <c r="K335" s="3" t="str">
        <f t="shared" si="106"/>
        <v>火</v>
      </c>
      <c r="L335" s="3">
        <f t="shared" si="104"/>
        <v>11</v>
      </c>
      <c r="M335" s="3">
        <f t="shared" si="107"/>
        <v>4</v>
      </c>
      <c r="N335" s="16">
        <v>0</v>
      </c>
      <c r="O335" s="16">
        <v>5</v>
      </c>
      <c r="P335" s="16">
        <v>140</v>
      </c>
      <c r="Q335" s="28">
        <v>0</v>
      </c>
      <c r="R335" s="28">
        <v>0</v>
      </c>
      <c r="S335" s="16">
        <v>36</v>
      </c>
      <c r="T335" s="28">
        <v>0</v>
      </c>
      <c r="U335" s="28">
        <v>0</v>
      </c>
      <c r="V335" s="28">
        <v>0</v>
      </c>
      <c r="W335" s="28">
        <v>0</v>
      </c>
      <c r="X335" s="29">
        <v>0</v>
      </c>
      <c r="Y335" s="29">
        <v>0</v>
      </c>
      <c r="Z335" s="29">
        <v>0</v>
      </c>
      <c r="AA335" s="20">
        <v>0.22666666666666668</v>
      </c>
      <c r="AB335" s="28">
        <v>0</v>
      </c>
      <c r="AC335" s="28">
        <v>0</v>
      </c>
      <c r="AD335" s="28">
        <v>0</v>
      </c>
      <c r="AE335" s="28">
        <v>0</v>
      </c>
      <c r="AF335" s="28">
        <v>0</v>
      </c>
      <c r="AG335" s="28">
        <v>0</v>
      </c>
      <c r="AH335" s="20">
        <v>0.18133333333333335</v>
      </c>
      <c r="AI335" s="29">
        <v>0</v>
      </c>
      <c r="AJ335" s="29">
        <v>0</v>
      </c>
      <c r="AK335" s="29">
        <v>0</v>
      </c>
      <c r="AL335" s="29">
        <v>0</v>
      </c>
      <c r="AM335" s="22">
        <f t="shared" si="108"/>
        <v>198.93333333333334</v>
      </c>
      <c r="AN335">
        <f t="shared" si="109"/>
        <v>8610</v>
      </c>
      <c r="AO335" t="str">
        <f t="shared" si="110"/>
        <v>,带血的牙,发光的石头,诱人的坚果</v>
      </c>
      <c r="AP335" s="25" t="str">
        <f>IF(F335="c",getSring(AO335,4),VLOOKUP(K335&amp;F335,test4,2,FALSE))</f>
        <v>上级火之精华</v>
      </c>
      <c r="AQ335" s="25">
        <f t="shared" si="111"/>
        <v>30011</v>
      </c>
      <c r="AR335" s="25">
        <f t="shared" si="112"/>
        <v>41</v>
      </c>
      <c r="AS335" s="25" t="str">
        <f t="shared" si="120"/>
        <v>带血的牙</v>
      </c>
      <c r="AT335" s="25">
        <f t="shared" si="113"/>
        <v>30037</v>
      </c>
      <c r="AU335" s="25">
        <f t="shared" si="114"/>
        <v>41</v>
      </c>
      <c r="AV335" s="25" t="str">
        <f t="shared" si="121"/>
        <v>发光的石头</v>
      </c>
      <c r="AW335" s="25">
        <f t="shared" si="115"/>
        <v>30033</v>
      </c>
      <c r="AX335" s="25">
        <f t="shared" si="116"/>
        <v>41</v>
      </c>
      <c r="AY335" s="25" t="str">
        <f t="shared" si="122"/>
        <v>诱人的坚果</v>
      </c>
      <c r="AZ335" s="25">
        <f t="shared" si="117"/>
        <v>30041</v>
      </c>
      <c r="BA335" s="25">
        <f t="shared" si="123"/>
        <v>41</v>
      </c>
    </row>
    <row r="336" spans="1:53" ht="14.25" x14ac:dyDescent="0.2">
      <c r="A336">
        <f t="shared" si="118"/>
        <v>10334</v>
      </c>
      <c r="B336" s="16">
        <v>334</v>
      </c>
      <c r="C336" s="16"/>
      <c r="D336" s="16" t="s">
        <v>578</v>
      </c>
      <c r="E336" s="16">
        <f t="shared" si="105"/>
        <v>4</v>
      </c>
      <c r="F336" s="39" t="str">
        <f t="shared" si="103"/>
        <v>a</v>
      </c>
      <c r="G336" s="42">
        <f t="shared" si="119"/>
        <v>3</v>
      </c>
      <c r="H336" s="19" t="s">
        <v>26</v>
      </c>
      <c r="I336" s="3" t="s">
        <v>37</v>
      </c>
      <c r="J336" s="3" t="s">
        <v>996</v>
      </c>
      <c r="K336" s="3" t="str">
        <f t="shared" si="106"/>
        <v>火</v>
      </c>
      <c r="L336" s="3">
        <f t="shared" si="104"/>
        <v>11</v>
      </c>
      <c r="M336" s="3">
        <f t="shared" si="107"/>
        <v>4</v>
      </c>
      <c r="N336" s="16">
        <v>0</v>
      </c>
      <c r="O336" s="16">
        <v>6</v>
      </c>
      <c r="P336" s="16">
        <v>168</v>
      </c>
      <c r="Q336" s="28">
        <v>0</v>
      </c>
      <c r="R336" s="28">
        <v>0</v>
      </c>
      <c r="S336" s="28">
        <v>0</v>
      </c>
      <c r="T336" s="28">
        <v>0</v>
      </c>
      <c r="U336" s="28">
        <v>0</v>
      </c>
      <c r="V336" s="28">
        <v>0</v>
      </c>
      <c r="W336" s="28">
        <v>0</v>
      </c>
      <c r="X336" s="29">
        <v>0</v>
      </c>
      <c r="Y336" s="29">
        <v>0</v>
      </c>
      <c r="Z336" s="29">
        <v>0</v>
      </c>
      <c r="AA336" s="29">
        <v>0</v>
      </c>
      <c r="AB336" s="28">
        <v>0</v>
      </c>
      <c r="AC336" s="28">
        <v>0</v>
      </c>
      <c r="AD336" s="28">
        <v>0</v>
      </c>
      <c r="AE336" s="28">
        <v>0</v>
      </c>
      <c r="AF336" s="16">
        <v>20</v>
      </c>
      <c r="AG336" s="28">
        <v>0</v>
      </c>
      <c r="AH336" s="20">
        <v>0.21813333333333335</v>
      </c>
      <c r="AI336" s="29">
        <v>0</v>
      </c>
      <c r="AJ336" s="29">
        <v>0</v>
      </c>
      <c r="AK336" s="29">
        <v>0</v>
      </c>
      <c r="AL336" s="20">
        <v>0.21813333333333335</v>
      </c>
      <c r="AM336" s="22">
        <f t="shared" si="108"/>
        <v>226.25333333333333</v>
      </c>
      <c r="AN336">
        <f t="shared" si="109"/>
        <v>9870</v>
      </c>
      <c r="AO336" t="str">
        <f t="shared" si="110"/>
        <v>,诱人的坚果,黄水晶,带血的牙</v>
      </c>
      <c r="AP336" s="25" t="str">
        <f>IF(F336="c",getSring(AO336,4),VLOOKUP(K336&amp;F336,test4,2,FALSE))</f>
        <v>上级火之精华</v>
      </c>
      <c r="AQ336" s="25">
        <f t="shared" si="111"/>
        <v>30011</v>
      </c>
      <c r="AR336" s="25">
        <f t="shared" si="112"/>
        <v>47</v>
      </c>
      <c r="AS336" s="25" t="str">
        <f t="shared" si="120"/>
        <v>诱人的坚果</v>
      </c>
      <c r="AT336" s="25">
        <f t="shared" si="113"/>
        <v>30041</v>
      </c>
      <c r="AU336" s="25">
        <f t="shared" si="114"/>
        <v>47</v>
      </c>
      <c r="AV336" s="25" t="str">
        <f t="shared" si="121"/>
        <v>黄水晶</v>
      </c>
      <c r="AW336" s="25">
        <f t="shared" si="115"/>
        <v>30029</v>
      </c>
      <c r="AX336" s="25">
        <f t="shared" si="116"/>
        <v>47</v>
      </c>
      <c r="AY336" s="25" t="str">
        <f t="shared" si="122"/>
        <v>带血的牙</v>
      </c>
      <c r="AZ336" s="25">
        <f t="shared" si="117"/>
        <v>30037</v>
      </c>
      <c r="BA336" s="25">
        <f t="shared" si="123"/>
        <v>47</v>
      </c>
    </row>
    <row r="337" spans="1:53" ht="14.25" x14ac:dyDescent="0.2">
      <c r="A337">
        <f t="shared" si="118"/>
        <v>10335</v>
      </c>
      <c r="B337" s="16">
        <v>335</v>
      </c>
      <c r="C337" s="16"/>
      <c r="D337" s="16" t="s">
        <v>579</v>
      </c>
      <c r="E337" s="16">
        <f t="shared" si="105"/>
        <v>5</v>
      </c>
      <c r="F337" s="39" t="str">
        <f t="shared" si="103"/>
        <v>a</v>
      </c>
      <c r="G337" s="42">
        <f t="shared" si="119"/>
        <v>3</v>
      </c>
      <c r="H337" s="19" t="s">
        <v>26</v>
      </c>
      <c r="I337" s="3" t="s">
        <v>37</v>
      </c>
      <c r="J337" s="3" t="s">
        <v>996</v>
      </c>
      <c r="K337" s="3" t="str">
        <f t="shared" si="106"/>
        <v>火</v>
      </c>
      <c r="L337" s="3">
        <f t="shared" si="104"/>
        <v>11</v>
      </c>
      <c r="M337" s="3">
        <f t="shared" si="107"/>
        <v>4</v>
      </c>
      <c r="N337" s="16">
        <v>0</v>
      </c>
      <c r="O337" s="16">
        <v>7</v>
      </c>
      <c r="P337" s="16">
        <v>196</v>
      </c>
      <c r="Q337" s="28">
        <v>0</v>
      </c>
      <c r="R337" s="28">
        <v>0</v>
      </c>
      <c r="S337" s="16">
        <v>51</v>
      </c>
      <c r="T337" s="28">
        <v>0</v>
      </c>
      <c r="U337" s="28">
        <v>0</v>
      </c>
      <c r="V337" s="28">
        <v>0</v>
      </c>
      <c r="W337" s="16">
        <v>20</v>
      </c>
      <c r="X337" s="29">
        <v>0</v>
      </c>
      <c r="Y337" s="29">
        <v>0</v>
      </c>
      <c r="Z337" s="29">
        <v>0</v>
      </c>
      <c r="AA337" s="20">
        <v>0.318</v>
      </c>
      <c r="AB337" s="28">
        <v>0</v>
      </c>
      <c r="AC337" s="28">
        <v>0</v>
      </c>
      <c r="AD337" s="28">
        <v>0</v>
      </c>
      <c r="AE337" s="28">
        <v>0</v>
      </c>
      <c r="AF337" s="28">
        <v>0</v>
      </c>
      <c r="AG337" s="28">
        <v>0</v>
      </c>
      <c r="AH337" s="29">
        <v>0</v>
      </c>
      <c r="AI337" s="29">
        <v>0</v>
      </c>
      <c r="AJ337" s="29">
        <v>0</v>
      </c>
      <c r="AK337" s="20">
        <v>0.25440000000000002</v>
      </c>
      <c r="AL337" s="29">
        <v>0</v>
      </c>
      <c r="AM337" s="22">
        <f t="shared" si="108"/>
        <v>292.48</v>
      </c>
      <c r="AN337">
        <f t="shared" si="109"/>
        <v>12810</v>
      </c>
      <c r="AO337" t="str">
        <f t="shared" si="110"/>
        <v>,黄水晶,发光的石头,带血的牙</v>
      </c>
      <c r="AP337" s="25" t="str">
        <f>IF(F337="c",getSring(AO337,4),VLOOKUP(K337&amp;F337,test4,2,FALSE))</f>
        <v>上级火之精华</v>
      </c>
      <c r="AQ337" s="25">
        <f t="shared" si="111"/>
        <v>30011</v>
      </c>
      <c r="AR337" s="25">
        <f t="shared" si="112"/>
        <v>61</v>
      </c>
      <c r="AS337" s="25" t="str">
        <f t="shared" si="120"/>
        <v>黄水晶</v>
      </c>
      <c r="AT337" s="25">
        <f t="shared" si="113"/>
        <v>30029</v>
      </c>
      <c r="AU337" s="25">
        <f t="shared" si="114"/>
        <v>61</v>
      </c>
      <c r="AV337" s="25" t="str">
        <f t="shared" si="121"/>
        <v>发光的石头</v>
      </c>
      <c r="AW337" s="25">
        <f t="shared" si="115"/>
        <v>30033</v>
      </c>
      <c r="AX337" s="25">
        <f t="shared" si="116"/>
        <v>61</v>
      </c>
      <c r="AY337" s="25" t="str">
        <f t="shared" si="122"/>
        <v>带血的牙</v>
      </c>
      <c r="AZ337" s="25">
        <f t="shared" si="117"/>
        <v>30037</v>
      </c>
      <c r="BA337" s="25">
        <f t="shared" si="123"/>
        <v>61</v>
      </c>
    </row>
    <row r="338" spans="1:53" ht="14.25" x14ac:dyDescent="0.2">
      <c r="A338">
        <f t="shared" si="118"/>
        <v>10336</v>
      </c>
      <c r="B338" s="16">
        <v>336</v>
      </c>
      <c r="C338" s="16"/>
      <c r="D338" s="16" t="s">
        <v>580</v>
      </c>
      <c r="E338" s="16">
        <f t="shared" si="105"/>
        <v>5</v>
      </c>
      <c r="F338" s="39" t="str">
        <f t="shared" si="103"/>
        <v>a</v>
      </c>
      <c r="G338" s="42">
        <f t="shared" si="119"/>
        <v>3</v>
      </c>
      <c r="H338" s="19" t="s">
        <v>26</v>
      </c>
      <c r="I338" s="3" t="s">
        <v>37</v>
      </c>
      <c r="J338" s="3" t="s">
        <v>996</v>
      </c>
      <c r="K338" s="3" t="str">
        <f t="shared" si="106"/>
        <v>火</v>
      </c>
      <c r="L338" s="3">
        <f t="shared" si="104"/>
        <v>11</v>
      </c>
      <c r="M338" s="3">
        <f t="shared" si="107"/>
        <v>4</v>
      </c>
      <c r="N338" s="16">
        <v>0</v>
      </c>
      <c r="O338" s="16">
        <v>8</v>
      </c>
      <c r="P338" s="16">
        <v>223</v>
      </c>
      <c r="Q338" s="28">
        <v>0</v>
      </c>
      <c r="R338" s="28">
        <v>0</v>
      </c>
      <c r="S338" s="16">
        <v>58</v>
      </c>
      <c r="T338" s="28">
        <v>0</v>
      </c>
      <c r="U338" s="28">
        <v>0</v>
      </c>
      <c r="V338" s="28">
        <v>0</v>
      </c>
      <c r="W338" s="28">
        <v>0</v>
      </c>
      <c r="X338" s="20">
        <v>0.115</v>
      </c>
      <c r="Y338" s="29">
        <v>0</v>
      </c>
      <c r="Z338" s="29">
        <v>0</v>
      </c>
      <c r="AA338" s="29">
        <v>0</v>
      </c>
      <c r="AB338" s="28">
        <v>0</v>
      </c>
      <c r="AC338" s="28">
        <v>0</v>
      </c>
      <c r="AD338" s="28">
        <v>0</v>
      </c>
      <c r="AE338" s="28">
        <v>0</v>
      </c>
      <c r="AF338" s="28">
        <v>0</v>
      </c>
      <c r="AG338" s="28">
        <v>0</v>
      </c>
      <c r="AH338" s="29">
        <v>0</v>
      </c>
      <c r="AI338" s="29">
        <v>0</v>
      </c>
      <c r="AJ338" s="20">
        <v>0.29066666666666668</v>
      </c>
      <c r="AK338" s="29">
        <v>0</v>
      </c>
      <c r="AL338" s="20">
        <v>0.29066666666666668</v>
      </c>
      <c r="AM338" s="22">
        <f t="shared" si="108"/>
        <v>326.60000000000002</v>
      </c>
      <c r="AN338">
        <f t="shared" si="109"/>
        <v>14280</v>
      </c>
      <c r="AO338" t="str">
        <f t="shared" si="110"/>
        <v>,带血的牙,发光的石头,灰色的稻草</v>
      </c>
      <c r="AP338" s="25" t="str">
        <f>IF(F338="c",getSring(AO338,4),VLOOKUP(K338&amp;F338,test4,2,FALSE))</f>
        <v>上级火之精华</v>
      </c>
      <c r="AQ338" s="25">
        <f t="shared" si="111"/>
        <v>30011</v>
      </c>
      <c r="AR338" s="25">
        <f t="shared" si="112"/>
        <v>68</v>
      </c>
      <c r="AS338" s="25" t="str">
        <f t="shared" si="120"/>
        <v>带血的牙</v>
      </c>
      <c r="AT338" s="25">
        <f t="shared" si="113"/>
        <v>30037</v>
      </c>
      <c r="AU338" s="25">
        <f t="shared" si="114"/>
        <v>68</v>
      </c>
      <c r="AV338" s="25" t="str">
        <f t="shared" si="121"/>
        <v>发光的石头</v>
      </c>
      <c r="AW338" s="25">
        <f t="shared" si="115"/>
        <v>30033</v>
      </c>
      <c r="AX338" s="25">
        <f t="shared" si="116"/>
        <v>68</v>
      </c>
      <c r="AY338" s="25" t="str">
        <f t="shared" si="122"/>
        <v>灰色的稻草</v>
      </c>
      <c r="AZ338" s="25">
        <f t="shared" si="117"/>
        <v>30025</v>
      </c>
      <c r="BA338" s="25">
        <f t="shared" si="123"/>
        <v>68</v>
      </c>
    </row>
    <row r="339" spans="1:53" ht="14.25" x14ac:dyDescent="0.2">
      <c r="A339">
        <f t="shared" si="118"/>
        <v>10337</v>
      </c>
      <c r="B339" s="16">
        <v>337</v>
      </c>
      <c r="C339" s="16"/>
      <c r="D339" s="16" t="s">
        <v>581</v>
      </c>
      <c r="E339" s="16">
        <f t="shared" si="105"/>
        <v>2</v>
      </c>
      <c r="F339" s="39" t="str">
        <f t="shared" si="103"/>
        <v>b</v>
      </c>
      <c r="G339" s="42">
        <f t="shared" si="119"/>
        <v>3</v>
      </c>
      <c r="H339" s="19" t="s">
        <v>26</v>
      </c>
      <c r="I339" s="3" t="s">
        <v>37</v>
      </c>
      <c r="J339" s="3" t="s">
        <v>996</v>
      </c>
      <c r="K339" s="3" t="str">
        <f t="shared" si="106"/>
        <v>火</v>
      </c>
      <c r="L339" s="3">
        <f t="shared" si="104"/>
        <v>11</v>
      </c>
      <c r="M339" s="3">
        <f t="shared" si="107"/>
        <v>4</v>
      </c>
      <c r="N339" s="16">
        <v>0</v>
      </c>
      <c r="O339" s="16">
        <v>1</v>
      </c>
      <c r="P339" s="16">
        <v>30</v>
      </c>
      <c r="Q339" s="28">
        <v>0</v>
      </c>
      <c r="R339" s="28">
        <v>0</v>
      </c>
      <c r="S339" s="28">
        <v>0</v>
      </c>
      <c r="T339" s="28">
        <v>0</v>
      </c>
      <c r="U339" s="28">
        <v>0</v>
      </c>
      <c r="V339" s="28">
        <v>0</v>
      </c>
      <c r="W339" s="28">
        <v>0</v>
      </c>
      <c r="X339" s="29">
        <v>0</v>
      </c>
      <c r="Y339" s="29">
        <v>0</v>
      </c>
      <c r="Z339" s="29">
        <v>0</v>
      </c>
      <c r="AA339" s="29">
        <v>0</v>
      </c>
      <c r="AB339" s="28">
        <v>0</v>
      </c>
      <c r="AC339" s="28">
        <v>0</v>
      </c>
      <c r="AD339" s="28">
        <v>0</v>
      </c>
      <c r="AE339" s="28">
        <v>0</v>
      </c>
      <c r="AF339" s="28">
        <v>0</v>
      </c>
      <c r="AG339" s="28">
        <v>0</v>
      </c>
      <c r="AH339" s="29">
        <v>0</v>
      </c>
      <c r="AI339" s="29">
        <v>0</v>
      </c>
      <c r="AJ339" s="29">
        <v>0</v>
      </c>
      <c r="AK339" s="20">
        <v>6.4000000000000001E-2</v>
      </c>
      <c r="AL339" s="29">
        <v>0</v>
      </c>
      <c r="AM339" s="22">
        <f t="shared" si="108"/>
        <v>32.799999999999997</v>
      </c>
      <c r="AN339">
        <f t="shared" si="109"/>
        <v>1470</v>
      </c>
      <c r="AO339" t="str">
        <f t="shared" si="110"/>
        <v>,长獠牙,坚硬的石头,蓝水晶</v>
      </c>
      <c r="AP339" s="25" t="str">
        <f>IF(F339="c",getSring(AO339,4),VLOOKUP(K339&amp;F339,test4,2,FALSE))</f>
        <v>火之精华</v>
      </c>
      <c r="AQ339" s="25">
        <f t="shared" si="111"/>
        <v>30012</v>
      </c>
      <c r="AR339" s="25">
        <f t="shared" si="112"/>
        <v>14</v>
      </c>
      <c r="AS339" s="25" t="str">
        <f t="shared" si="120"/>
        <v>长獠牙</v>
      </c>
      <c r="AT339" s="25">
        <f t="shared" si="113"/>
        <v>30036</v>
      </c>
      <c r="AU339" s="25">
        <f t="shared" si="114"/>
        <v>14</v>
      </c>
      <c r="AV339" s="25" t="str">
        <f t="shared" si="121"/>
        <v>坚硬的石头</v>
      </c>
      <c r="AW339" s="25">
        <f t="shared" si="115"/>
        <v>30032</v>
      </c>
      <c r="AX339" s="25">
        <f t="shared" si="116"/>
        <v>14</v>
      </c>
      <c r="AY339" s="25" t="str">
        <f t="shared" si="122"/>
        <v>蓝水晶</v>
      </c>
      <c r="AZ339" s="25">
        <f t="shared" si="117"/>
        <v>30028</v>
      </c>
      <c r="BA339" s="25">
        <f t="shared" si="123"/>
        <v>14</v>
      </c>
    </row>
    <row r="340" spans="1:53" ht="14.25" x14ac:dyDescent="0.2">
      <c r="A340">
        <f t="shared" si="118"/>
        <v>10338</v>
      </c>
      <c r="B340" s="16">
        <v>338</v>
      </c>
      <c r="C340" s="16"/>
      <c r="D340" s="16" t="s">
        <v>582</v>
      </c>
      <c r="E340" s="16">
        <f t="shared" si="105"/>
        <v>2</v>
      </c>
      <c r="F340" s="39" t="str">
        <f t="shared" si="103"/>
        <v>b</v>
      </c>
      <c r="G340" s="42">
        <f t="shared" si="119"/>
        <v>3</v>
      </c>
      <c r="H340" s="19" t="s">
        <v>26</v>
      </c>
      <c r="I340" s="3" t="s">
        <v>37</v>
      </c>
      <c r="J340" s="3" t="s">
        <v>996</v>
      </c>
      <c r="K340" s="3" t="str">
        <f t="shared" si="106"/>
        <v>火</v>
      </c>
      <c r="L340" s="3">
        <f t="shared" si="104"/>
        <v>11</v>
      </c>
      <c r="M340" s="3">
        <f t="shared" si="107"/>
        <v>4</v>
      </c>
      <c r="N340" s="16">
        <v>0</v>
      </c>
      <c r="O340" s="16">
        <v>2</v>
      </c>
      <c r="P340" s="16">
        <v>61</v>
      </c>
      <c r="Q340" s="28">
        <v>0</v>
      </c>
      <c r="R340" s="28">
        <v>0</v>
      </c>
      <c r="S340" s="28">
        <v>0</v>
      </c>
      <c r="T340" s="28">
        <v>0</v>
      </c>
      <c r="U340" s="28">
        <v>0</v>
      </c>
      <c r="V340" s="28">
        <v>0</v>
      </c>
      <c r="W340" s="28">
        <v>0</v>
      </c>
      <c r="X340" s="29">
        <v>0</v>
      </c>
      <c r="Y340" s="29">
        <v>0</v>
      </c>
      <c r="Z340" s="29">
        <v>0</v>
      </c>
      <c r="AA340" s="20">
        <v>0.08</v>
      </c>
      <c r="AB340" s="28">
        <v>0</v>
      </c>
      <c r="AC340" s="28">
        <v>0</v>
      </c>
      <c r="AD340" s="28">
        <v>0</v>
      </c>
      <c r="AE340" s="28">
        <v>0</v>
      </c>
      <c r="AF340" s="28">
        <v>0</v>
      </c>
      <c r="AG340" s="28">
        <v>0</v>
      </c>
      <c r="AH340" s="29">
        <v>0</v>
      </c>
      <c r="AI340" s="29">
        <v>0</v>
      </c>
      <c r="AJ340" s="29">
        <v>0</v>
      </c>
      <c r="AK340" s="29">
        <v>0</v>
      </c>
      <c r="AL340" s="29">
        <v>0</v>
      </c>
      <c r="AM340" s="22">
        <f t="shared" si="108"/>
        <v>56.666666666666664</v>
      </c>
      <c r="AN340">
        <f t="shared" si="109"/>
        <v>2520</v>
      </c>
      <c r="AO340" t="str">
        <f t="shared" si="110"/>
        <v>,蓝水晶,坚硬的石头,扁扁的稻草</v>
      </c>
      <c r="AP340" s="25" t="str">
        <f>IF(F340="c",getSring(AO340,4),VLOOKUP(K340&amp;F340,test4,2,FALSE))</f>
        <v>火之精华</v>
      </c>
      <c r="AQ340" s="25">
        <f t="shared" si="111"/>
        <v>30012</v>
      </c>
      <c r="AR340" s="25">
        <f t="shared" si="112"/>
        <v>24</v>
      </c>
      <c r="AS340" s="25" t="str">
        <f t="shared" si="120"/>
        <v>蓝水晶</v>
      </c>
      <c r="AT340" s="25">
        <f t="shared" si="113"/>
        <v>30028</v>
      </c>
      <c r="AU340" s="25">
        <f t="shared" si="114"/>
        <v>24</v>
      </c>
      <c r="AV340" s="25" t="str">
        <f t="shared" si="121"/>
        <v>坚硬的石头</v>
      </c>
      <c r="AW340" s="25">
        <f t="shared" si="115"/>
        <v>30032</v>
      </c>
      <c r="AX340" s="25">
        <f t="shared" si="116"/>
        <v>24</v>
      </c>
      <c r="AY340" s="25" t="str">
        <f t="shared" si="122"/>
        <v>扁扁的稻草</v>
      </c>
      <c r="AZ340" s="25">
        <f t="shared" si="117"/>
        <v>30024</v>
      </c>
      <c r="BA340" s="25">
        <f t="shared" si="123"/>
        <v>24</v>
      </c>
    </row>
    <row r="341" spans="1:53" ht="14.25" x14ac:dyDescent="0.2">
      <c r="A341">
        <f t="shared" si="118"/>
        <v>10339</v>
      </c>
      <c r="B341" s="16">
        <v>339</v>
      </c>
      <c r="C341" s="16"/>
      <c r="D341" s="16" t="s">
        <v>583</v>
      </c>
      <c r="E341" s="16">
        <f t="shared" si="105"/>
        <v>3</v>
      </c>
      <c r="F341" s="39" t="str">
        <f t="shared" si="103"/>
        <v>b</v>
      </c>
      <c r="G341" s="42">
        <f t="shared" si="119"/>
        <v>3</v>
      </c>
      <c r="H341" s="19" t="s">
        <v>26</v>
      </c>
      <c r="I341" s="3" t="s">
        <v>37</v>
      </c>
      <c r="J341" s="3" t="s">
        <v>996</v>
      </c>
      <c r="K341" s="3" t="str">
        <f t="shared" si="106"/>
        <v>火</v>
      </c>
      <c r="L341" s="3">
        <f t="shared" si="104"/>
        <v>11</v>
      </c>
      <c r="M341" s="3">
        <f t="shared" si="107"/>
        <v>4</v>
      </c>
      <c r="N341" s="16">
        <v>0</v>
      </c>
      <c r="O341" s="16">
        <v>3</v>
      </c>
      <c r="P341" s="16">
        <v>91</v>
      </c>
      <c r="Q341" s="28">
        <v>0</v>
      </c>
      <c r="R341" s="28">
        <v>0</v>
      </c>
      <c r="S341" s="28">
        <v>0</v>
      </c>
      <c r="T341" s="28">
        <v>0</v>
      </c>
      <c r="U341" s="28">
        <v>0</v>
      </c>
      <c r="V341" s="16">
        <v>7</v>
      </c>
      <c r="W341" s="28">
        <v>0</v>
      </c>
      <c r="X341" s="29">
        <v>0</v>
      </c>
      <c r="Y341" s="29">
        <v>0</v>
      </c>
      <c r="Z341" s="29">
        <v>0</v>
      </c>
      <c r="AA341" s="29">
        <v>0</v>
      </c>
      <c r="AB341" s="28">
        <v>0</v>
      </c>
      <c r="AC341" s="28">
        <v>0</v>
      </c>
      <c r="AD341" s="28">
        <v>0</v>
      </c>
      <c r="AE341" s="28">
        <v>0</v>
      </c>
      <c r="AF341" s="28">
        <v>0</v>
      </c>
      <c r="AG341" s="28">
        <v>0</v>
      </c>
      <c r="AH341" s="29">
        <v>0</v>
      </c>
      <c r="AI341" s="29">
        <v>0</v>
      </c>
      <c r="AJ341" s="29">
        <v>0</v>
      </c>
      <c r="AK341" s="29">
        <v>0</v>
      </c>
      <c r="AL341" s="29">
        <v>0</v>
      </c>
      <c r="AM341" s="22">
        <f t="shared" si="108"/>
        <v>65.333333333333329</v>
      </c>
      <c r="AN341">
        <f t="shared" si="109"/>
        <v>2835</v>
      </c>
      <c r="AO341" t="str">
        <f t="shared" si="110"/>
        <v>,扁扁的稻草,美味的坚果,蓝水晶</v>
      </c>
      <c r="AP341" s="25" t="str">
        <f>IF(F341="c",getSring(AO341,4),VLOOKUP(K341&amp;F341,test4,2,FALSE))</f>
        <v>火之精华</v>
      </c>
      <c r="AQ341" s="25">
        <f t="shared" si="111"/>
        <v>30012</v>
      </c>
      <c r="AR341" s="25">
        <f t="shared" si="112"/>
        <v>27</v>
      </c>
      <c r="AS341" s="25" t="str">
        <f t="shared" si="120"/>
        <v>扁扁的稻草</v>
      </c>
      <c r="AT341" s="25">
        <f t="shared" si="113"/>
        <v>30024</v>
      </c>
      <c r="AU341" s="25">
        <f t="shared" si="114"/>
        <v>27</v>
      </c>
      <c r="AV341" s="25" t="str">
        <f t="shared" si="121"/>
        <v>美味的坚果</v>
      </c>
      <c r="AW341" s="25">
        <f t="shared" si="115"/>
        <v>30040</v>
      </c>
      <c r="AX341" s="25">
        <f t="shared" si="116"/>
        <v>27</v>
      </c>
      <c r="AY341" s="25" t="str">
        <f t="shared" si="122"/>
        <v>蓝水晶</v>
      </c>
      <c r="AZ341" s="25">
        <f t="shared" si="117"/>
        <v>30028</v>
      </c>
      <c r="BA341" s="25">
        <f t="shared" si="123"/>
        <v>27</v>
      </c>
    </row>
    <row r="342" spans="1:53" ht="14.25" x14ac:dyDescent="0.2">
      <c r="A342">
        <f t="shared" si="118"/>
        <v>10340</v>
      </c>
      <c r="B342" s="16">
        <v>340</v>
      </c>
      <c r="C342" s="16"/>
      <c r="D342" s="16" t="s">
        <v>584</v>
      </c>
      <c r="E342" s="16">
        <f t="shared" si="105"/>
        <v>3</v>
      </c>
      <c r="F342" s="39" t="str">
        <f t="shared" si="103"/>
        <v>b</v>
      </c>
      <c r="G342" s="42">
        <f t="shared" si="119"/>
        <v>3</v>
      </c>
      <c r="H342" s="19" t="s">
        <v>26</v>
      </c>
      <c r="I342" s="3" t="s">
        <v>37</v>
      </c>
      <c r="J342" s="3" t="s">
        <v>996</v>
      </c>
      <c r="K342" s="3" t="str">
        <f t="shared" si="106"/>
        <v>火</v>
      </c>
      <c r="L342" s="3">
        <f t="shared" si="104"/>
        <v>11</v>
      </c>
      <c r="M342" s="3">
        <f t="shared" si="107"/>
        <v>4</v>
      </c>
      <c r="N342" s="16">
        <v>0</v>
      </c>
      <c r="O342" s="16">
        <v>4</v>
      </c>
      <c r="P342" s="16">
        <v>121</v>
      </c>
      <c r="Q342" s="28">
        <v>0</v>
      </c>
      <c r="R342" s="28">
        <v>0</v>
      </c>
      <c r="S342" s="28">
        <v>0</v>
      </c>
      <c r="T342" s="28">
        <v>0</v>
      </c>
      <c r="U342" s="28">
        <v>0</v>
      </c>
      <c r="V342" s="28">
        <v>0</v>
      </c>
      <c r="W342" s="16">
        <v>5</v>
      </c>
      <c r="X342" s="29">
        <v>0</v>
      </c>
      <c r="Y342" s="29">
        <v>0</v>
      </c>
      <c r="Z342" s="29">
        <v>0</v>
      </c>
      <c r="AA342" s="29">
        <v>0</v>
      </c>
      <c r="AB342" s="28">
        <v>0</v>
      </c>
      <c r="AC342" s="28">
        <v>0</v>
      </c>
      <c r="AD342" s="28">
        <v>0</v>
      </c>
      <c r="AE342" s="28">
        <v>0</v>
      </c>
      <c r="AF342" s="28">
        <v>0</v>
      </c>
      <c r="AG342" s="28">
        <v>0</v>
      </c>
      <c r="AH342" s="29">
        <v>0</v>
      </c>
      <c r="AI342" s="29">
        <v>0</v>
      </c>
      <c r="AJ342" s="29">
        <v>0</v>
      </c>
      <c r="AK342" s="29">
        <v>0</v>
      </c>
      <c r="AL342" s="29">
        <v>0</v>
      </c>
      <c r="AM342" s="22">
        <f t="shared" si="108"/>
        <v>84</v>
      </c>
      <c r="AN342">
        <f t="shared" si="109"/>
        <v>3675</v>
      </c>
      <c r="AO342" t="str">
        <f t="shared" si="110"/>
        <v>,长獠牙,蓝水晶,扁扁的稻草</v>
      </c>
      <c r="AP342" s="25" t="str">
        <f>IF(F342="c",getSring(AO342,4),VLOOKUP(K342&amp;F342,test4,2,FALSE))</f>
        <v>火之精华</v>
      </c>
      <c r="AQ342" s="25">
        <f t="shared" si="111"/>
        <v>30012</v>
      </c>
      <c r="AR342" s="25">
        <f t="shared" si="112"/>
        <v>35</v>
      </c>
      <c r="AS342" s="25" t="str">
        <f t="shared" si="120"/>
        <v>长獠牙</v>
      </c>
      <c r="AT342" s="25">
        <f t="shared" si="113"/>
        <v>30036</v>
      </c>
      <c r="AU342" s="25">
        <f t="shared" si="114"/>
        <v>35</v>
      </c>
      <c r="AV342" s="25" t="str">
        <f t="shared" si="121"/>
        <v>蓝水晶</v>
      </c>
      <c r="AW342" s="25">
        <f t="shared" si="115"/>
        <v>30028</v>
      </c>
      <c r="AX342" s="25">
        <f t="shared" si="116"/>
        <v>35</v>
      </c>
      <c r="AY342" s="25" t="str">
        <f t="shared" si="122"/>
        <v>扁扁的稻草</v>
      </c>
      <c r="AZ342" s="25">
        <f t="shared" si="117"/>
        <v>30024</v>
      </c>
      <c r="BA342" s="25">
        <f t="shared" si="123"/>
        <v>35</v>
      </c>
    </row>
    <row r="343" spans="1:53" ht="14.25" x14ac:dyDescent="0.2">
      <c r="A343">
        <f t="shared" si="118"/>
        <v>10341</v>
      </c>
      <c r="B343" s="16">
        <v>341</v>
      </c>
      <c r="C343" s="16"/>
      <c r="D343" s="16" t="s">
        <v>585</v>
      </c>
      <c r="E343" s="16">
        <f t="shared" si="105"/>
        <v>4</v>
      </c>
      <c r="F343" s="39" t="str">
        <f t="shared" si="103"/>
        <v>b</v>
      </c>
      <c r="G343" s="42">
        <f t="shared" si="119"/>
        <v>3</v>
      </c>
      <c r="H343" s="19" t="s">
        <v>26</v>
      </c>
      <c r="I343" s="3" t="s">
        <v>37</v>
      </c>
      <c r="J343" s="3" t="s">
        <v>996</v>
      </c>
      <c r="K343" s="3" t="str">
        <f t="shared" si="106"/>
        <v>火</v>
      </c>
      <c r="L343" s="3">
        <f t="shared" si="104"/>
        <v>11</v>
      </c>
      <c r="M343" s="3">
        <f t="shared" si="107"/>
        <v>4</v>
      </c>
      <c r="N343" s="16">
        <v>0</v>
      </c>
      <c r="O343" s="16">
        <v>5</v>
      </c>
      <c r="P343" s="16">
        <v>152</v>
      </c>
      <c r="Q343" s="28">
        <v>0</v>
      </c>
      <c r="R343" s="28">
        <v>0</v>
      </c>
      <c r="S343" s="28">
        <v>0</v>
      </c>
      <c r="T343" s="28">
        <v>0</v>
      </c>
      <c r="U343" s="28">
        <v>0</v>
      </c>
      <c r="V343" s="28">
        <v>0</v>
      </c>
      <c r="W343" s="28">
        <v>0</v>
      </c>
      <c r="X343" s="29">
        <v>0</v>
      </c>
      <c r="Y343" s="20">
        <v>2.75E-2</v>
      </c>
      <c r="Z343" s="29">
        <v>0</v>
      </c>
      <c r="AA343" s="29">
        <v>0</v>
      </c>
      <c r="AB343" s="28">
        <v>0</v>
      </c>
      <c r="AC343" s="28">
        <v>0</v>
      </c>
      <c r="AD343" s="28">
        <v>0</v>
      </c>
      <c r="AE343" s="28">
        <v>0</v>
      </c>
      <c r="AF343" s="28">
        <v>0</v>
      </c>
      <c r="AG343" s="28">
        <v>0</v>
      </c>
      <c r="AH343" s="29">
        <v>0</v>
      </c>
      <c r="AI343" s="29">
        <v>0</v>
      </c>
      <c r="AJ343" s="29">
        <v>0</v>
      </c>
      <c r="AK343" s="29">
        <v>0</v>
      </c>
      <c r="AL343" s="20">
        <v>0.12586666666666665</v>
      </c>
      <c r="AM343" s="22">
        <f t="shared" si="108"/>
        <v>132.00666666666666</v>
      </c>
      <c r="AN343">
        <f t="shared" si="109"/>
        <v>5775</v>
      </c>
      <c r="AO343" t="str">
        <f t="shared" si="110"/>
        <v>,扁扁的稻草,蓝水晶,坚硬的石头</v>
      </c>
      <c r="AP343" s="25" t="str">
        <f>IF(F343="c",getSring(AO343,4),VLOOKUP(K343&amp;F343,test4,2,FALSE))</f>
        <v>火之精华</v>
      </c>
      <c r="AQ343" s="25">
        <f t="shared" si="111"/>
        <v>30012</v>
      </c>
      <c r="AR343" s="25">
        <f t="shared" si="112"/>
        <v>55</v>
      </c>
      <c r="AS343" s="25" t="str">
        <f t="shared" si="120"/>
        <v>扁扁的稻草</v>
      </c>
      <c r="AT343" s="25">
        <f t="shared" si="113"/>
        <v>30024</v>
      </c>
      <c r="AU343" s="25">
        <f t="shared" si="114"/>
        <v>55</v>
      </c>
      <c r="AV343" s="25" t="str">
        <f t="shared" si="121"/>
        <v>蓝水晶</v>
      </c>
      <c r="AW343" s="25">
        <f t="shared" si="115"/>
        <v>30028</v>
      </c>
      <c r="AX343" s="25">
        <f t="shared" si="116"/>
        <v>55</v>
      </c>
      <c r="AY343" s="25" t="str">
        <f t="shared" si="122"/>
        <v>坚硬的石头</v>
      </c>
      <c r="AZ343" s="25">
        <f t="shared" si="117"/>
        <v>30032</v>
      </c>
      <c r="BA343" s="25">
        <f t="shared" si="123"/>
        <v>55</v>
      </c>
    </row>
    <row r="344" spans="1:53" ht="14.25" x14ac:dyDescent="0.2">
      <c r="A344">
        <f t="shared" si="118"/>
        <v>10342</v>
      </c>
      <c r="B344" s="16">
        <v>342</v>
      </c>
      <c r="C344" s="16"/>
      <c r="D344" s="16" t="s">
        <v>586</v>
      </c>
      <c r="E344" s="16">
        <f t="shared" si="105"/>
        <v>4</v>
      </c>
      <c r="F344" s="39" t="str">
        <f t="shared" si="103"/>
        <v>b</v>
      </c>
      <c r="G344" s="42">
        <f t="shared" si="119"/>
        <v>3</v>
      </c>
      <c r="H344" s="19" t="s">
        <v>26</v>
      </c>
      <c r="I344" s="3" t="s">
        <v>37</v>
      </c>
      <c r="J344" s="3" t="s">
        <v>996</v>
      </c>
      <c r="K344" s="3" t="str">
        <f t="shared" si="106"/>
        <v>火</v>
      </c>
      <c r="L344" s="3">
        <f t="shared" si="104"/>
        <v>11</v>
      </c>
      <c r="M344" s="3">
        <f t="shared" si="107"/>
        <v>4</v>
      </c>
      <c r="N344" s="16">
        <v>0</v>
      </c>
      <c r="O344" s="16">
        <v>6</v>
      </c>
      <c r="P344" s="16">
        <v>182</v>
      </c>
      <c r="Q344" s="28">
        <v>0</v>
      </c>
      <c r="R344" s="28">
        <v>0</v>
      </c>
      <c r="S344" s="28">
        <v>0</v>
      </c>
      <c r="T344" s="28">
        <v>0</v>
      </c>
      <c r="U344" s="28">
        <v>0</v>
      </c>
      <c r="V344" s="28">
        <v>0</v>
      </c>
      <c r="W344" s="28">
        <v>0</v>
      </c>
      <c r="X344" s="29">
        <v>0</v>
      </c>
      <c r="Y344" s="20">
        <v>3.2500000000000001E-2</v>
      </c>
      <c r="Z344" s="29">
        <v>0</v>
      </c>
      <c r="AA344" s="20">
        <v>0.18866666666666668</v>
      </c>
      <c r="AB344" s="28">
        <v>0</v>
      </c>
      <c r="AC344" s="28">
        <v>0</v>
      </c>
      <c r="AD344" s="28">
        <v>0</v>
      </c>
      <c r="AE344" s="28">
        <v>0</v>
      </c>
      <c r="AF344" s="28">
        <v>0</v>
      </c>
      <c r="AG344" s="28">
        <v>0</v>
      </c>
      <c r="AH344" s="29">
        <v>0</v>
      </c>
      <c r="AI344" s="29">
        <v>0</v>
      </c>
      <c r="AJ344" s="29">
        <v>0</v>
      </c>
      <c r="AK344" s="29">
        <v>0</v>
      </c>
      <c r="AL344" s="29">
        <v>0</v>
      </c>
      <c r="AM344" s="22">
        <f t="shared" si="108"/>
        <v>165.56666666666666</v>
      </c>
      <c r="AN344">
        <f t="shared" si="109"/>
        <v>7245</v>
      </c>
      <c r="AO344" t="str">
        <f t="shared" si="110"/>
        <v>,漂亮的蘑菇,蓝水晶,长獠牙</v>
      </c>
      <c r="AP344" s="25" t="str">
        <f>IF(F344="c",getSring(AO344,4),VLOOKUP(K344&amp;F344,test4,2,FALSE))</f>
        <v>火之精华</v>
      </c>
      <c r="AQ344" s="25">
        <f t="shared" si="111"/>
        <v>30012</v>
      </c>
      <c r="AR344" s="25">
        <f t="shared" si="112"/>
        <v>69</v>
      </c>
      <c r="AS344" s="25" t="str">
        <f t="shared" si="120"/>
        <v>漂亮的蘑菇</v>
      </c>
      <c r="AT344" s="25">
        <f t="shared" si="113"/>
        <v>30020</v>
      </c>
      <c r="AU344" s="25">
        <f t="shared" si="114"/>
        <v>69</v>
      </c>
      <c r="AV344" s="25" t="str">
        <f t="shared" si="121"/>
        <v>蓝水晶</v>
      </c>
      <c r="AW344" s="25">
        <f t="shared" si="115"/>
        <v>30028</v>
      </c>
      <c r="AX344" s="25">
        <f t="shared" si="116"/>
        <v>69</v>
      </c>
      <c r="AY344" s="25" t="str">
        <f t="shared" si="122"/>
        <v>长獠牙</v>
      </c>
      <c r="AZ344" s="25">
        <f t="shared" si="117"/>
        <v>30036</v>
      </c>
      <c r="BA344" s="25">
        <f t="shared" si="123"/>
        <v>69</v>
      </c>
    </row>
    <row r="345" spans="1:53" ht="14.25" x14ac:dyDescent="0.2">
      <c r="A345">
        <f t="shared" si="118"/>
        <v>10343</v>
      </c>
      <c r="B345" s="16">
        <v>343</v>
      </c>
      <c r="C345" s="16"/>
      <c r="D345" s="16" t="s">
        <v>587</v>
      </c>
      <c r="E345" s="16">
        <f t="shared" si="105"/>
        <v>5</v>
      </c>
      <c r="F345" s="39" t="str">
        <f t="shared" si="103"/>
        <v>b</v>
      </c>
      <c r="G345" s="42">
        <f t="shared" si="119"/>
        <v>3</v>
      </c>
      <c r="H345" s="19" t="s">
        <v>26</v>
      </c>
      <c r="I345" s="3" t="s">
        <v>37</v>
      </c>
      <c r="J345" s="3" t="s">
        <v>996</v>
      </c>
      <c r="K345" s="3" t="str">
        <f t="shared" si="106"/>
        <v>火</v>
      </c>
      <c r="L345" s="3">
        <f t="shared" si="104"/>
        <v>11</v>
      </c>
      <c r="M345" s="3">
        <f t="shared" si="107"/>
        <v>4</v>
      </c>
      <c r="N345" s="16">
        <v>0</v>
      </c>
      <c r="O345" s="16">
        <v>7</v>
      </c>
      <c r="P345" s="16">
        <v>213</v>
      </c>
      <c r="Q345" s="28">
        <v>0</v>
      </c>
      <c r="R345" s="28">
        <v>0</v>
      </c>
      <c r="S345" s="28">
        <v>0</v>
      </c>
      <c r="T345" s="28">
        <v>0</v>
      </c>
      <c r="U345" s="28">
        <v>0</v>
      </c>
      <c r="V345" s="28">
        <v>0</v>
      </c>
      <c r="W345" s="28">
        <v>0</v>
      </c>
      <c r="X345" s="29">
        <v>0</v>
      </c>
      <c r="Y345" s="29">
        <v>0</v>
      </c>
      <c r="Z345" s="20">
        <v>1.3333333333333332E-2</v>
      </c>
      <c r="AA345" s="20">
        <v>0.21866666666666668</v>
      </c>
      <c r="AB345" s="28">
        <v>0</v>
      </c>
      <c r="AC345" s="28">
        <v>0</v>
      </c>
      <c r="AD345" s="28">
        <v>0</v>
      </c>
      <c r="AE345" s="28">
        <v>0</v>
      </c>
      <c r="AF345" s="28">
        <v>0</v>
      </c>
      <c r="AG345" s="28">
        <v>0</v>
      </c>
      <c r="AH345" s="29">
        <v>0</v>
      </c>
      <c r="AI345" s="29">
        <v>0</v>
      </c>
      <c r="AJ345" s="29">
        <v>0</v>
      </c>
      <c r="AK345" s="29">
        <v>0</v>
      </c>
      <c r="AL345" s="29">
        <v>0</v>
      </c>
      <c r="AM345" s="22">
        <f t="shared" si="108"/>
        <v>188.4</v>
      </c>
      <c r="AN345">
        <f t="shared" si="109"/>
        <v>8295</v>
      </c>
      <c r="AO345" t="str">
        <f t="shared" si="110"/>
        <v>,漂亮的蘑菇,扁扁的稻草,美味的坚果</v>
      </c>
      <c r="AP345" s="25" t="str">
        <f>IF(F345="c",getSring(AO345,4),VLOOKUP(K345&amp;F345,test4,2,FALSE))</f>
        <v>火之精华</v>
      </c>
      <c r="AQ345" s="25">
        <f t="shared" si="111"/>
        <v>30012</v>
      </c>
      <c r="AR345" s="25">
        <f t="shared" si="112"/>
        <v>79</v>
      </c>
      <c r="AS345" s="25" t="str">
        <f t="shared" si="120"/>
        <v>漂亮的蘑菇</v>
      </c>
      <c r="AT345" s="25">
        <f t="shared" si="113"/>
        <v>30020</v>
      </c>
      <c r="AU345" s="25">
        <f t="shared" si="114"/>
        <v>79</v>
      </c>
      <c r="AV345" s="25" t="str">
        <f t="shared" si="121"/>
        <v>扁扁的稻草</v>
      </c>
      <c r="AW345" s="25">
        <f t="shared" si="115"/>
        <v>30024</v>
      </c>
      <c r="AX345" s="25">
        <f t="shared" si="116"/>
        <v>79</v>
      </c>
      <c r="AY345" s="25" t="str">
        <f t="shared" si="122"/>
        <v>美味的坚果</v>
      </c>
      <c r="AZ345" s="25">
        <f t="shared" si="117"/>
        <v>30040</v>
      </c>
      <c r="BA345" s="25">
        <f t="shared" si="123"/>
        <v>79</v>
      </c>
    </row>
    <row r="346" spans="1:53" ht="14.25" x14ac:dyDescent="0.2">
      <c r="A346">
        <f t="shared" si="118"/>
        <v>10344</v>
      </c>
      <c r="B346" s="16">
        <v>344</v>
      </c>
      <c r="C346" s="16"/>
      <c r="D346" s="16" t="s">
        <v>581</v>
      </c>
      <c r="E346" s="16">
        <f t="shared" si="105"/>
        <v>5</v>
      </c>
      <c r="F346" s="39" t="str">
        <f t="shared" si="103"/>
        <v>b</v>
      </c>
      <c r="G346" s="42">
        <f t="shared" si="119"/>
        <v>3</v>
      </c>
      <c r="H346" s="19" t="s">
        <v>26</v>
      </c>
      <c r="I346" s="3" t="s">
        <v>37</v>
      </c>
      <c r="J346" s="3" t="s">
        <v>996</v>
      </c>
      <c r="K346" s="3" t="str">
        <f t="shared" si="106"/>
        <v>火</v>
      </c>
      <c r="L346" s="3">
        <f t="shared" si="104"/>
        <v>11</v>
      </c>
      <c r="M346" s="3">
        <f t="shared" si="107"/>
        <v>4</v>
      </c>
      <c r="N346" s="16">
        <v>0</v>
      </c>
      <c r="O346" s="16">
        <v>8</v>
      </c>
      <c r="P346" s="16">
        <v>243</v>
      </c>
      <c r="Q346" s="28">
        <v>0</v>
      </c>
      <c r="R346" s="28">
        <v>0</v>
      </c>
      <c r="S346" s="16">
        <v>24</v>
      </c>
      <c r="T346" s="28">
        <v>0</v>
      </c>
      <c r="U346" s="28">
        <v>0</v>
      </c>
      <c r="V346" s="28">
        <v>0</v>
      </c>
      <c r="W346" s="28">
        <v>0</v>
      </c>
      <c r="X346" s="29">
        <v>0</v>
      </c>
      <c r="Y346" s="29">
        <v>0</v>
      </c>
      <c r="Z346" s="29">
        <v>0</v>
      </c>
      <c r="AA346" s="29">
        <v>0</v>
      </c>
      <c r="AB346" s="28">
        <v>0</v>
      </c>
      <c r="AC346" s="28">
        <v>0</v>
      </c>
      <c r="AD346" s="28">
        <v>0</v>
      </c>
      <c r="AE346" s="16">
        <v>7</v>
      </c>
      <c r="AF346" s="28">
        <v>0</v>
      </c>
      <c r="AG346" s="28">
        <v>0</v>
      </c>
      <c r="AH346" s="29">
        <v>0</v>
      </c>
      <c r="AI346" s="29">
        <v>0</v>
      </c>
      <c r="AJ346" s="29">
        <v>0</v>
      </c>
      <c r="AK346" s="29">
        <v>0</v>
      </c>
      <c r="AL346" s="29">
        <v>0</v>
      </c>
      <c r="AM346" s="22">
        <f t="shared" si="108"/>
        <v>191.13355048859935</v>
      </c>
      <c r="AN346">
        <f t="shared" si="109"/>
        <v>8400</v>
      </c>
      <c r="AO346" t="str">
        <f t="shared" si="110"/>
        <v>,扁扁的稻草,蓝水晶,坚硬的石头</v>
      </c>
      <c r="AP346" s="25" t="str">
        <f>IF(F346="c",getSring(AO346,4),VLOOKUP(K346&amp;F346,test4,2,FALSE))</f>
        <v>火之精华</v>
      </c>
      <c r="AQ346" s="25">
        <f t="shared" si="111"/>
        <v>30012</v>
      </c>
      <c r="AR346" s="25">
        <f t="shared" si="112"/>
        <v>80</v>
      </c>
      <c r="AS346" s="25" t="str">
        <f t="shared" si="120"/>
        <v>扁扁的稻草</v>
      </c>
      <c r="AT346" s="25">
        <f t="shared" si="113"/>
        <v>30024</v>
      </c>
      <c r="AU346" s="25">
        <f t="shared" si="114"/>
        <v>80</v>
      </c>
      <c r="AV346" s="25" t="str">
        <f t="shared" si="121"/>
        <v>蓝水晶</v>
      </c>
      <c r="AW346" s="25">
        <f t="shared" si="115"/>
        <v>30028</v>
      </c>
      <c r="AX346" s="25">
        <f t="shared" si="116"/>
        <v>80</v>
      </c>
      <c r="AY346" s="25" t="str">
        <f t="shared" si="122"/>
        <v>坚硬的石头</v>
      </c>
      <c r="AZ346" s="25">
        <f t="shared" si="117"/>
        <v>30032</v>
      </c>
      <c r="BA346" s="25">
        <f t="shared" si="123"/>
        <v>80</v>
      </c>
    </row>
    <row r="347" spans="1:53" ht="14.25" x14ac:dyDescent="0.2">
      <c r="A347">
        <f t="shared" si="118"/>
        <v>10345</v>
      </c>
      <c r="B347" s="16">
        <v>345</v>
      </c>
      <c r="C347" s="16"/>
      <c r="D347" s="16" t="s">
        <v>588</v>
      </c>
      <c r="E347" s="16">
        <f t="shared" si="105"/>
        <v>2</v>
      </c>
      <c r="F347" s="39" t="str">
        <f t="shared" si="103"/>
        <v>c</v>
      </c>
      <c r="G347" s="42">
        <f t="shared" si="119"/>
        <v>4</v>
      </c>
      <c r="H347" s="19" t="s">
        <v>26</v>
      </c>
      <c r="I347" s="3" t="s">
        <v>37</v>
      </c>
      <c r="J347" s="3" t="s">
        <v>996</v>
      </c>
      <c r="K347" s="3" t="str">
        <f t="shared" si="106"/>
        <v>--</v>
      </c>
      <c r="L347" s="3">
        <f t="shared" si="104"/>
        <v>11</v>
      </c>
      <c r="M347" s="3">
        <f t="shared" si="107"/>
        <v>4</v>
      </c>
      <c r="N347" s="16">
        <v>0</v>
      </c>
      <c r="O347" s="16">
        <v>1</v>
      </c>
      <c r="P347" s="16">
        <v>35</v>
      </c>
      <c r="Q347" s="28">
        <v>0</v>
      </c>
      <c r="R347" s="28">
        <v>0</v>
      </c>
      <c r="S347" s="16">
        <v>0</v>
      </c>
      <c r="T347" s="28">
        <v>0</v>
      </c>
      <c r="U347" s="28">
        <v>0</v>
      </c>
      <c r="V347" s="28">
        <v>0</v>
      </c>
      <c r="W347" s="28">
        <v>0</v>
      </c>
      <c r="X347" s="29">
        <v>0</v>
      </c>
      <c r="Y347" s="29">
        <v>0</v>
      </c>
      <c r="Z347" s="29">
        <v>0</v>
      </c>
      <c r="AA347" s="29">
        <v>0</v>
      </c>
      <c r="AB347" s="28">
        <v>0</v>
      </c>
      <c r="AC347" s="28">
        <v>0</v>
      </c>
      <c r="AD347" s="28">
        <v>0</v>
      </c>
      <c r="AE347" s="28">
        <v>0</v>
      </c>
      <c r="AF347" s="28">
        <v>0</v>
      </c>
      <c r="AG347" s="28">
        <v>0</v>
      </c>
      <c r="AH347" s="29">
        <v>0</v>
      </c>
      <c r="AI347" s="29">
        <v>0</v>
      </c>
      <c r="AJ347" s="29">
        <v>0</v>
      </c>
      <c r="AK347" s="29">
        <v>0</v>
      </c>
      <c r="AL347" s="29">
        <v>0</v>
      </c>
      <c r="AM347" s="22">
        <f t="shared" si="108"/>
        <v>23.333333333333332</v>
      </c>
      <c r="AN347">
        <f t="shared" si="109"/>
        <v>1012</v>
      </c>
      <c r="AO347" t="str">
        <f t="shared" si="110"/>
        <v>,多汁的坚果,石头,狗牙,红水晶</v>
      </c>
      <c r="AP347" s="25" t="str">
        <f>IF(F347="c",getSring(AO347,4),VLOOKUP(K347&amp;F347,test4,2,FALSE))</f>
        <v>红水晶</v>
      </c>
      <c r="AQ347" s="25">
        <f t="shared" si="111"/>
        <v>30027</v>
      </c>
      <c r="AR347" s="25">
        <f t="shared" si="112"/>
        <v>78</v>
      </c>
      <c r="AS347" s="25" t="str">
        <f t="shared" si="120"/>
        <v>多汁的坚果</v>
      </c>
      <c r="AT347" s="25">
        <f t="shared" si="113"/>
        <v>30039</v>
      </c>
      <c r="AU347" s="25">
        <f t="shared" si="114"/>
        <v>19</v>
      </c>
      <c r="AV347" s="25" t="str">
        <f t="shared" si="121"/>
        <v>石头</v>
      </c>
      <c r="AW347" s="25">
        <f t="shared" si="115"/>
        <v>30031</v>
      </c>
      <c r="AX347" s="25">
        <f t="shared" si="116"/>
        <v>19</v>
      </c>
      <c r="AY347" s="25" t="str">
        <f t="shared" si="122"/>
        <v>狗牙</v>
      </c>
      <c r="AZ347" s="25">
        <f t="shared" si="117"/>
        <v>30035</v>
      </c>
      <c r="BA347" s="25">
        <f t="shared" si="123"/>
        <v>19</v>
      </c>
    </row>
    <row r="348" spans="1:53" ht="14.25" x14ac:dyDescent="0.2">
      <c r="A348">
        <f t="shared" si="118"/>
        <v>10346</v>
      </c>
      <c r="B348" s="16">
        <v>346</v>
      </c>
      <c r="C348" s="16"/>
      <c r="D348" s="16" t="s">
        <v>589</v>
      </c>
      <c r="E348" s="16">
        <f t="shared" si="105"/>
        <v>2</v>
      </c>
      <c r="F348" s="39" t="str">
        <f t="shared" si="103"/>
        <v>c</v>
      </c>
      <c r="G348" s="42">
        <f t="shared" si="119"/>
        <v>4</v>
      </c>
      <c r="H348" s="19" t="s">
        <v>26</v>
      </c>
      <c r="I348" s="3" t="s">
        <v>37</v>
      </c>
      <c r="J348" s="3" t="s">
        <v>996</v>
      </c>
      <c r="K348" s="3" t="str">
        <f t="shared" si="106"/>
        <v>--</v>
      </c>
      <c r="L348" s="3">
        <f t="shared" si="104"/>
        <v>11</v>
      </c>
      <c r="M348" s="3">
        <f t="shared" si="107"/>
        <v>4</v>
      </c>
      <c r="N348" s="16">
        <v>0</v>
      </c>
      <c r="O348" s="16">
        <v>2</v>
      </c>
      <c r="P348" s="16">
        <v>69</v>
      </c>
      <c r="Q348" s="28">
        <v>0</v>
      </c>
      <c r="R348" s="28">
        <v>0</v>
      </c>
      <c r="S348" s="16">
        <v>0</v>
      </c>
      <c r="T348" s="28">
        <v>0</v>
      </c>
      <c r="U348" s="28">
        <v>0</v>
      </c>
      <c r="V348" s="28">
        <v>0</v>
      </c>
      <c r="W348" s="28">
        <v>0</v>
      </c>
      <c r="X348" s="29">
        <v>0</v>
      </c>
      <c r="Y348" s="29">
        <v>0</v>
      </c>
      <c r="Z348" s="29">
        <v>0</v>
      </c>
      <c r="AA348" s="29">
        <v>0</v>
      </c>
      <c r="AB348" s="28">
        <v>0</v>
      </c>
      <c r="AC348" s="28">
        <v>0</v>
      </c>
      <c r="AD348" s="28">
        <v>0</v>
      </c>
      <c r="AE348" s="28">
        <v>0</v>
      </c>
      <c r="AF348" s="28">
        <v>0</v>
      </c>
      <c r="AG348" s="28">
        <v>0</v>
      </c>
      <c r="AH348" s="29">
        <v>0</v>
      </c>
      <c r="AI348" s="29">
        <v>0</v>
      </c>
      <c r="AJ348" s="29">
        <v>0</v>
      </c>
      <c r="AK348" s="29">
        <v>0</v>
      </c>
      <c r="AL348" s="29">
        <v>0</v>
      </c>
      <c r="AM348" s="22">
        <f t="shared" si="108"/>
        <v>46</v>
      </c>
      <c r="AN348">
        <f t="shared" si="109"/>
        <v>2002</v>
      </c>
      <c r="AO348" t="str">
        <f t="shared" si="110"/>
        <v>,石头,多汁的坚果,蘑菇,红水晶</v>
      </c>
      <c r="AP348" s="25" t="str">
        <f>IF(F348="c",getSring(AO348,4),VLOOKUP(K348&amp;F348,test4,2,FALSE))</f>
        <v>红水晶</v>
      </c>
      <c r="AQ348" s="25">
        <f t="shared" si="111"/>
        <v>30027</v>
      </c>
      <c r="AR348" s="25">
        <f t="shared" si="112"/>
        <v>153</v>
      </c>
      <c r="AS348" s="25" t="str">
        <f t="shared" si="120"/>
        <v>石头</v>
      </c>
      <c r="AT348" s="25">
        <f t="shared" si="113"/>
        <v>30031</v>
      </c>
      <c r="AU348" s="25">
        <f t="shared" si="114"/>
        <v>38</v>
      </c>
      <c r="AV348" s="25" t="str">
        <f t="shared" si="121"/>
        <v>多汁的坚果</v>
      </c>
      <c r="AW348" s="25">
        <f t="shared" si="115"/>
        <v>30039</v>
      </c>
      <c r="AX348" s="25">
        <f t="shared" si="116"/>
        <v>38</v>
      </c>
      <c r="AY348" s="25" t="str">
        <f t="shared" si="122"/>
        <v>蘑菇</v>
      </c>
      <c r="AZ348" s="25">
        <f t="shared" si="117"/>
        <v>30019</v>
      </c>
      <c r="BA348" s="25">
        <f t="shared" si="123"/>
        <v>38</v>
      </c>
    </row>
    <row r="349" spans="1:53" ht="14.25" x14ac:dyDescent="0.2">
      <c r="A349">
        <f t="shared" si="118"/>
        <v>10347</v>
      </c>
      <c r="B349" s="16">
        <v>347</v>
      </c>
      <c r="C349" s="16"/>
      <c r="D349" s="16" t="s">
        <v>590</v>
      </c>
      <c r="E349" s="16">
        <f t="shared" si="105"/>
        <v>3</v>
      </c>
      <c r="F349" s="39" t="str">
        <f t="shared" si="103"/>
        <v>c</v>
      </c>
      <c r="G349" s="42">
        <f t="shared" si="119"/>
        <v>4</v>
      </c>
      <c r="H349" s="19" t="s">
        <v>26</v>
      </c>
      <c r="I349" s="3" t="s">
        <v>37</v>
      </c>
      <c r="J349" s="3" t="s">
        <v>996</v>
      </c>
      <c r="K349" s="3" t="str">
        <f t="shared" si="106"/>
        <v>--</v>
      </c>
      <c r="L349" s="3">
        <f t="shared" si="104"/>
        <v>11</v>
      </c>
      <c r="M349" s="3">
        <f t="shared" si="107"/>
        <v>4</v>
      </c>
      <c r="N349" s="16">
        <v>0</v>
      </c>
      <c r="O349" s="16">
        <v>3</v>
      </c>
      <c r="P349" s="16">
        <v>104</v>
      </c>
      <c r="Q349" s="28">
        <v>0</v>
      </c>
      <c r="R349" s="28">
        <v>0</v>
      </c>
      <c r="S349" s="28">
        <v>0</v>
      </c>
      <c r="T349" s="28">
        <v>0</v>
      </c>
      <c r="U349" s="28">
        <v>0</v>
      </c>
      <c r="V349" s="28">
        <v>0</v>
      </c>
      <c r="W349" s="28">
        <v>0</v>
      </c>
      <c r="X349" s="29">
        <v>0</v>
      </c>
      <c r="Y349" s="29">
        <v>0</v>
      </c>
      <c r="Z349" s="29">
        <v>0</v>
      </c>
      <c r="AA349" s="29">
        <v>0</v>
      </c>
      <c r="AB349" s="28">
        <v>0</v>
      </c>
      <c r="AC349" s="28">
        <v>0</v>
      </c>
      <c r="AD349" s="28">
        <v>0</v>
      </c>
      <c r="AE349" s="28">
        <v>0</v>
      </c>
      <c r="AF349" s="28">
        <v>0</v>
      </c>
      <c r="AG349" s="28">
        <v>0</v>
      </c>
      <c r="AH349" s="29">
        <v>0</v>
      </c>
      <c r="AI349" s="20">
        <v>0</v>
      </c>
      <c r="AJ349" s="29">
        <v>0</v>
      </c>
      <c r="AK349" s="29">
        <v>0</v>
      </c>
      <c r="AL349" s="29">
        <v>0</v>
      </c>
      <c r="AM349" s="22">
        <f t="shared" si="108"/>
        <v>69.333333333333329</v>
      </c>
      <c r="AN349">
        <f t="shared" si="109"/>
        <v>3037</v>
      </c>
      <c r="AO349" t="str">
        <f t="shared" si="110"/>
        <v>,狗牙,石头,蘑菇,稻草</v>
      </c>
      <c r="AP349" s="25" t="str">
        <f>IF(F349="c",getSring(AO349,4),VLOOKUP(K349&amp;F349,test4,2,FALSE))</f>
        <v>稻草</v>
      </c>
      <c r="AQ349" s="25">
        <f t="shared" si="111"/>
        <v>30023</v>
      </c>
      <c r="AR349" s="25">
        <f t="shared" si="112"/>
        <v>231</v>
      </c>
      <c r="AS349" s="25" t="str">
        <f t="shared" si="120"/>
        <v>狗牙</v>
      </c>
      <c r="AT349" s="25">
        <f t="shared" si="113"/>
        <v>30035</v>
      </c>
      <c r="AU349" s="25">
        <f t="shared" si="114"/>
        <v>58</v>
      </c>
      <c r="AV349" s="25" t="str">
        <f t="shared" si="121"/>
        <v>石头</v>
      </c>
      <c r="AW349" s="25">
        <f t="shared" si="115"/>
        <v>30031</v>
      </c>
      <c r="AX349" s="25">
        <f t="shared" si="116"/>
        <v>58</v>
      </c>
      <c r="AY349" s="25" t="str">
        <f t="shared" si="122"/>
        <v>蘑菇</v>
      </c>
      <c r="AZ349" s="25">
        <f t="shared" si="117"/>
        <v>30019</v>
      </c>
      <c r="BA349" s="25">
        <f t="shared" si="123"/>
        <v>58</v>
      </c>
    </row>
    <row r="350" spans="1:53" ht="14.25" x14ac:dyDescent="0.2">
      <c r="A350">
        <f t="shared" si="118"/>
        <v>10348</v>
      </c>
      <c r="B350" s="16">
        <v>348</v>
      </c>
      <c r="C350" s="16"/>
      <c r="D350" s="16" t="s">
        <v>591</v>
      </c>
      <c r="E350" s="16">
        <f t="shared" si="105"/>
        <v>3</v>
      </c>
      <c r="F350" s="39" t="str">
        <f t="shared" si="103"/>
        <v>c</v>
      </c>
      <c r="G350" s="42">
        <f t="shared" si="119"/>
        <v>4</v>
      </c>
      <c r="H350" s="19" t="s">
        <v>26</v>
      </c>
      <c r="I350" s="3" t="s">
        <v>37</v>
      </c>
      <c r="J350" s="3" t="s">
        <v>996</v>
      </c>
      <c r="K350" s="3" t="str">
        <f t="shared" si="106"/>
        <v>--</v>
      </c>
      <c r="L350" s="3">
        <f t="shared" si="104"/>
        <v>11</v>
      </c>
      <c r="M350" s="3">
        <f t="shared" si="107"/>
        <v>4</v>
      </c>
      <c r="N350" s="16">
        <v>0</v>
      </c>
      <c r="O350" s="16">
        <v>4</v>
      </c>
      <c r="P350" s="16">
        <v>138</v>
      </c>
      <c r="Q350" s="28">
        <v>0</v>
      </c>
      <c r="R350" s="28">
        <v>0</v>
      </c>
      <c r="S350" s="28">
        <v>0</v>
      </c>
      <c r="T350" s="28">
        <v>0</v>
      </c>
      <c r="U350" s="28">
        <v>0</v>
      </c>
      <c r="V350" s="28">
        <v>0</v>
      </c>
      <c r="W350" s="28">
        <v>0</v>
      </c>
      <c r="X350" s="29">
        <v>0</v>
      </c>
      <c r="Y350" s="29">
        <v>0</v>
      </c>
      <c r="Z350" s="29">
        <v>0</v>
      </c>
      <c r="AA350" s="29">
        <v>0</v>
      </c>
      <c r="AB350" s="28">
        <v>0</v>
      </c>
      <c r="AC350" s="28">
        <v>0</v>
      </c>
      <c r="AD350" s="28">
        <v>0</v>
      </c>
      <c r="AE350" s="28">
        <v>0</v>
      </c>
      <c r="AF350" s="28">
        <v>0</v>
      </c>
      <c r="AG350" s="28">
        <v>0</v>
      </c>
      <c r="AH350" s="29">
        <v>0</v>
      </c>
      <c r="AI350" s="29">
        <v>0</v>
      </c>
      <c r="AJ350" s="29">
        <v>0</v>
      </c>
      <c r="AK350" s="29">
        <v>0</v>
      </c>
      <c r="AL350" s="20">
        <v>0</v>
      </c>
      <c r="AM350" s="22">
        <f t="shared" si="108"/>
        <v>92</v>
      </c>
      <c r="AN350">
        <f t="shared" si="109"/>
        <v>4035</v>
      </c>
      <c r="AO350" t="str">
        <f t="shared" si="110"/>
        <v>,稻草,石头,多汁的坚果,蘑菇</v>
      </c>
      <c r="AP350" s="25" t="str">
        <f>IF(F350="c",getSring(AO350,4),VLOOKUP(K350&amp;F350,test4,2,FALSE))</f>
        <v>蘑菇</v>
      </c>
      <c r="AQ350" s="25">
        <f t="shared" si="111"/>
        <v>30019</v>
      </c>
      <c r="AR350" s="25">
        <f t="shared" si="112"/>
        <v>307</v>
      </c>
      <c r="AS350" s="25" t="str">
        <f t="shared" si="120"/>
        <v>稻草</v>
      </c>
      <c r="AT350" s="25">
        <f t="shared" si="113"/>
        <v>30023</v>
      </c>
      <c r="AU350" s="25">
        <f t="shared" si="114"/>
        <v>77</v>
      </c>
      <c r="AV350" s="25" t="str">
        <f t="shared" si="121"/>
        <v>石头</v>
      </c>
      <c r="AW350" s="25">
        <f t="shared" si="115"/>
        <v>30031</v>
      </c>
      <c r="AX350" s="25">
        <f t="shared" si="116"/>
        <v>77</v>
      </c>
      <c r="AY350" s="25" t="str">
        <f t="shared" si="122"/>
        <v>多汁的坚果</v>
      </c>
      <c r="AZ350" s="25">
        <f t="shared" si="117"/>
        <v>30039</v>
      </c>
      <c r="BA350" s="25">
        <f t="shared" si="123"/>
        <v>77</v>
      </c>
    </row>
    <row r="351" spans="1:53" ht="14.25" x14ac:dyDescent="0.2">
      <c r="A351">
        <f t="shared" si="118"/>
        <v>10349</v>
      </c>
      <c r="B351" s="16">
        <v>349</v>
      </c>
      <c r="C351" s="16"/>
      <c r="D351" s="16" t="s">
        <v>592</v>
      </c>
      <c r="E351" s="16">
        <f t="shared" si="105"/>
        <v>4</v>
      </c>
      <c r="F351" s="39" t="str">
        <f t="shared" si="103"/>
        <v>c</v>
      </c>
      <c r="G351" s="42">
        <f t="shared" si="119"/>
        <v>4</v>
      </c>
      <c r="H351" s="19" t="s">
        <v>26</v>
      </c>
      <c r="I351" s="3" t="s">
        <v>37</v>
      </c>
      <c r="J351" s="3" t="s">
        <v>996</v>
      </c>
      <c r="K351" s="3" t="str">
        <f t="shared" si="106"/>
        <v>--</v>
      </c>
      <c r="L351" s="3">
        <f t="shared" si="104"/>
        <v>11</v>
      </c>
      <c r="M351" s="3">
        <f t="shared" si="107"/>
        <v>4</v>
      </c>
      <c r="N351" s="16">
        <v>0</v>
      </c>
      <c r="O351" s="16">
        <v>5</v>
      </c>
      <c r="P351" s="16">
        <v>173</v>
      </c>
      <c r="Q351" s="28">
        <v>0</v>
      </c>
      <c r="R351" s="28">
        <v>0</v>
      </c>
      <c r="S351" s="16">
        <v>0</v>
      </c>
      <c r="T351" s="28">
        <v>0</v>
      </c>
      <c r="U351" s="28">
        <v>0</v>
      </c>
      <c r="V351" s="28">
        <v>0</v>
      </c>
      <c r="W351" s="28">
        <v>0</v>
      </c>
      <c r="X351" s="29">
        <v>0</v>
      </c>
      <c r="Y351" s="29">
        <v>0</v>
      </c>
      <c r="Z351" s="29">
        <v>0</v>
      </c>
      <c r="AA351" s="29">
        <v>0</v>
      </c>
      <c r="AB351" s="28">
        <v>0</v>
      </c>
      <c r="AC351" s="28">
        <v>0</v>
      </c>
      <c r="AD351" s="28">
        <v>0</v>
      </c>
      <c r="AE351" s="28">
        <v>0</v>
      </c>
      <c r="AF351" s="28">
        <v>0</v>
      </c>
      <c r="AG351" s="28">
        <v>0</v>
      </c>
      <c r="AH351" s="29">
        <v>0</v>
      </c>
      <c r="AI351" s="29">
        <v>0</v>
      </c>
      <c r="AJ351" s="29">
        <v>0</v>
      </c>
      <c r="AK351" s="29">
        <v>0</v>
      </c>
      <c r="AL351" s="29">
        <v>0</v>
      </c>
      <c r="AM351" s="22">
        <f t="shared" si="108"/>
        <v>115.33333333333333</v>
      </c>
      <c r="AN351">
        <f t="shared" si="109"/>
        <v>5040</v>
      </c>
      <c r="AO351" t="str">
        <f t="shared" si="110"/>
        <v>,红水晶,多汁的坚果,狗牙,稻草</v>
      </c>
      <c r="AP351" s="25" t="str">
        <f>IF(F351="c",getSring(AO351,4),VLOOKUP(K351&amp;F351,test4,2,FALSE))</f>
        <v>稻草</v>
      </c>
      <c r="AQ351" s="25">
        <f t="shared" si="111"/>
        <v>30023</v>
      </c>
      <c r="AR351" s="25">
        <f t="shared" si="112"/>
        <v>384</v>
      </c>
      <c r="AS351" s="25" t="str">
        <f t="shared" si="120"/>
        <v>红水晶</v>
      </c>
      <c r="AT351" s="25">
        <f t="shared" si="113"/>
        <v>30027</v>
      </c>
      <c r="AU351" s="25">
        <f t="shared" si="114"/>
        <v>96</v>
      </c>
      <c r="AV351" s="25" t="str">
        <f t="shared" si="121"/>
        <v>多汁的坚果</v>
      </c>
      <c r="AW351" s="25">
        <f t="shared" si="115"/>
        <v>30039</v>
      </c>
      <c r="AX351" s="25">
        <f t="shared" si="116"/>
        <v>96</v>
      </c>
      <c r="AY351" s="25" t="str">
        <f t="shared" si="122"/>
        <v>狗牙</v>
      </c>
      <c r="AZ351" s="25">
        <f t="shared" si="117"/>
        <v>30035</v>
      </c>
      <c r="BA351" s="25">
        <f t="shared" si="123"/>
        <v>96</v>
      </c>
    </row>
    <row r="352" spans="1:53" ht="14.25" x14ac:dyDescent="0.2">
      <c r="A352">
        <f t="shared" si="118"/>
        <v>10350</v>
      </c>
      <c r="B352" s="16">
        <v>350</v>
      </c>
      <c r="C352" s="16"/>
      <c r="D352" s="16" t="s">
        <v>593</v>
      </c>
      <c r="E352" s="16">
        <f t="shared" si="105"/>
        <v>4</v>
      </c>
      <c r="F352" s="39" t="str">
        <f t="shared" si="103"/>
        <v>c</v>
      </c>
      <c r="G352" s="42">
        <f t="shared" si="119"/>
        <v>4</v>
      </c>
      <c r="H352" s="19" t="s">
        <v>26</v>
      </c>
      <c r="I352" s="3" t="s">
        <v>37</v>
      </c>
      <c r="J352" s="3" t="s">
        <v>996</v>
      </c>
      <c r="K352" s="3" t="str">
        <f t="shared" si="106"/>
        <v>--</v>
      </c>
      <c r="L352" s="3">
        <f t="shared" si="104"/>
        <v>11</v>
      </c>
      <c r="M352" s="3">
        <f t="shared" si="107"/>
        <v>4</v>
      </c>
      <c r="N352" s="16">
        <v>0</v>
      </c>
      <c r="O352" s="16">
        <v>6</v>
      </c>
      <c r="P352" s="16">
        <v>208</v>
      </c>
      <c r="Q352" s="28">
        <v>0</v>
      </c>
      <c r="R352" s="28">
        <v>0</v>
      </c>
      <c r="S352" s="28">
        <v>0</v>
      </c>
      <c r="T352" s="28">
        <v>0</v>
      </c>
      <c r="U352" s="16">
        <v>0</v>
      </c>
      <c r="V352" s="28">
        <v>0</v>
      </c>
      <c r="W352" s="28">
        <v>0</v>
      </c>
      <c r="X352" s="29">
        <v>0</v>
      </c>
      <c r="Y352" s="29">
        <v>0</v>
      </c>
      <c r="Z352" s="29">
        <v>0</v>
      </c>
      <c r="AA352" s="29">
        <v>0</v>
      </c>
      <c r="AB352" s="28">
        <v>0</v>
      </c>
      <c r="AC352" s="28">
        <v>0</v>
      </c>
      <c r="AD352" s="28">
        <v>0</v>
      </c>
      <c r="AE352" s="28">
        <v>0</v>
      </c>
      <c r="AF352" s="28">
        <v>0</v>
      </c>
      <c r="AG352" s="28">
        <v>0</v>
      </c>
      <c r="AH352" s="29">
        <v>0</v>
      </c>
      <c r="AI352" s="29">
        <v>0</v>
      </c>
      <c r="AJ352" s="29">
        <v>0</v>
      </c>
      <c r="AK352" s="29">
        <v>0</v>
      </c>
      <c r="AL352" s="29">
        <v>0</v>
      </c>
      <c r="AM352" s="22">
        <f t="shared" si="108"/>
        <v>138.66666666666666</v>
      </c>
      <c r="AN352">
        <f t="shared" si="109"/>
        <v>6075</v>
      </c>
      <c r="AO352" t="str">
        <f t="shared" si="110"/>
        <v>,石头,多汁的坚果,狗牙,蘑菇</v>
      </c>
      <c r="AP352" s="25" t="str">
        <f>IF(F352="c",getSring(AO352,4),VLOOKUP(K352&amp;F352,test4,2,FALSE))</f>
        <v>蘑菇</v>
      </c>
      <c r="AQ352" s="25">
        <f t="shared" si="111"/>
        <v>30019</v>
      </c>
      <c r="AR352" s="25">
        <f t="shared" si="112"/>
        <v>462</v>
      </c>
      <c r="AS352" s="25" t="str">
        <f t="shared" si="120"/>
        <v>石头</v>
      </c>
      <c r="AT352" s="25">
        <f t="shared" si="113"/>
        <v>30031</v>
      </c>
      <c r="AU352" s="25">
        <f t="shared" si="114"/>
        <v>116</v>
      </c>
      <c r="AV352" s="25" t="str">
        <f t="shared" si="121"/>
        <v>多汁的坚果</v>
      </c>
      <c r="AW352" s="25">
        <f t="shared" si="115"/>
        <v>30039</v>
      </c>
      <c r="AX352" s="25">
        <f t="shared" si="116"/>
        <v>116</v>
      </c>
      <c r="AY352" s="25" t="str">
        <f t="shared" si="122"/>
        <v>狗牙</v>
      </c>
      <c r="AZ352" s="25">
        <f t="shared" si="117"/>
        <v>30035</v>
      </c>
      <c r="BA352" s="25">
        <f t="shared" si="123"/>
        <v>116</v>
      </c>
    </row>
    <row r="353" spans="1:53" ht="14.25" x14ac:dyDescent="0.2">
      <c r="A353">
        <f t="shared" si="118"/>
        <v>10351</v>
      </c>
      <c r="B353" s="16">
        <v>351</v>
      </c>
      <c r="C353" s="16"/>
      <c r="D353" s="16" t="s">
        <v>594</v>
      </c>
      <c r="E353" s="16">
        <f t="shared" si="105"/>
        <v>5</v>
      </c>
      <c r="F353" s="39" t="str">
        <f t="shared" si="103"/>
        <v>c</v>
      </c>
      <c r="G353" s="42">
        <f t="shared" si="119"/>
        <v>4</v>
      </c>
      <c r="H353" s="19" t="s">
        <v>26</v>
      </c>
      <c r="I353" s="3" t="s">
        <v>37</v>
      </c>
      <c r="J353" s="3" t="s">
        <v>996</v>
      </c>
      <c r="K353" s="3" t="str">
        <f t="shared" si="106"/>
        <v>--</v>
      </c>
      <c r="L353" s="3">
        <f t="shared" si="104"/>
        <v>11</v>
      </c>
      <c r="M353" s="3">
        <f t="shared" si="107"/>
        <v>4</v>
      </c>
      <c r="N353" s="16">
        <v>0</v>
      </c>
      <c r="O353" s="16">
        <v>7</v>
      </c>
      <c r="P353" s="16">
        <v>242</v>
      </c>
      <c r="Q353" s="28">
        <v>0</v>
      </c>
      <c r="R353" s="28">
        <v>0</v>
      </c>
      <c r="S353" s="16">
        <v>0</v>
      </c>
      <c r="T353" s="28">
        <v>0</v>
      </c>
      <c r="U353" s="28">
        <v>0</v>
      </c>
      <c r="V353" s="28">
        <v>0</v>
      </c>
      <c r="W353" s="28">
        <v>0</v>
      </c>
      <c r="X353" s="29">
        <v>0</v>
      </c>
      <c r="Y353" s="29">
        <v>0</v>
      </c>
      <c r="Z353" s="29">
        <v>0</v>
      </c>
      <c r="AA353" s="29">
        <v>0</v>
      </c>
      <c r="AB353" s="28">
        <v>0</v>
      </c>
      <c r="AC353" s="28">
        <v>0</v>
      </c>
      <c r="AD353" s="28">
        <v>0</v>
      </c>
      <c r="AE353" s="28">
        <v>0</v>
      </c>
      <c r="AF353" s="28">
        <v>0</v>
      </c>
      <c r="AG353" s="28">
        <v>0</v>
      </c>
      <c r="AH353" s="29">
        <v>0</v>
      </c>
      <c r="AI353" s="29">
        <v>0</v>
      </c>
      <c r="AJ353" s="29">
        <v>0</v>
      </c>
      <c r="AK353" s="29">
        <v>0</v>
      </c>
      <c r="AL353" s="29">
        <v>0</v>
      </c>
      <c r="AM353" s="22">
        <f t="shared" si="108"/>
        <v>161.33333333333334</v>
      </c>
      <c r="AN353">
        <f t="shared" si="109"/>
        <v>7050</v>
      </c>
      <c r="AO353" t="str">
        <f t="shared" si="110"/>
        <v>,狗牙,石头,红水晶,稻草</v>
      </c>
      <c r="AP353" s="25" t="str">
        <f>IF(F353="c",getSring(AO353,4),VLOOKUP(K353&amp;F353,test4,2,FALSE))</f>
        <v>稻草</v>
      </c>
      <c r="AQ353" s="25">
        <f t="shared" si="111"/>
        <v>30023</v>
      </c>
      <c r="AR353" s="25">
        <f t="shared" si="112"/>
        <v>538</v>
      </c>
      <c r="AS353" s="25" t="str">
        <f t="shared" si="120"/>
        <v>狗牙</v>
      </c>
      <c r="AT353" s="25">
        <f t="shared" si="113"/>
        <v>30035</v>
      </c>
      <c r="AU353" s="25">
        <f t="shared" si="114"/>
        <v>134</v>
      </c>
      <c r="AV353" s="25" t="str">
        <f t="shared" si="121"/>
        <v>石头</v>
      </c>
      <c r="AW353" s="25">
        <f t="shared" si="115"/>
        <v>30031</v>
      </c>
      <c r="AX353" s="25">
        <f t="shared" si="116"/>
        <v>134</v>
      </c>
      <c r="AY353" s="25" t="str">
        <f t="shared" si="122"/>
        <v>红水晶</v>
      </c>
      <c r="AZ353" s="25">
        <f t="shared" si="117"/>
        <v>30027</v>
      </c>
      <c r="BA353" s="25">
        <f t="shared" si="123"/>
        <v>134</v>
      </c>
    </row>
    <row r="354" spans="1:53" ht="14.25" x14ac:dyDescent="0.2">
      <c r="A354">
        <f t="shared" si="118"/>
        <v>10352</v>
      </c>
      <c r="B354" s="16">
        <v>352</v>
      </c>
      <c r="C354" s="16"/>
      <c r="D354" s="16" t="s">
        <v>595</v>
      </c>
      <c r="E354" s="16">
        <f t="shared" si="105"/>
        <v>5</v>
      </c>
      <c r="F354" s="39" t="str">
        <f t="shared" si="103"/>
        <v>c</v>
      </c>
      <c r="G354" s="42">
        <f t="shared" si="119"/>
        <v>4</v>
      </c>
      <c r="H354" s="19" t="s">
        <v>26</v>
      </c>
      <c r="I354" s="3" t="s">
        <v>37</v>
      </c>
      <c r="J354" s="3" t="s">
        <v>996</v>
      </c>
      <c r="K354" s="3" t="str">
        <f t="shared" si="106"/>
        <v>--</v>
      </c>
      <c r="L354" s="3">
        <f t="shared" si="104"/>
        <v>11</v>
      </c>
      <c r="M354" s="3">
        <f t="shared" si="107"/>
        <v>4</v>
      </c>
      <c r="N354" s="16">
        <v>0</v>
      </c>
      <c r="O354" s="16">
        <v>8</v>
      </c>
      <c r="P354" s="16">
        <v>277</v>
      </c>
      <c r="Q354" s="28">
        <v>0</v>
      </c>
      <c r="R354" s="28">
        <v>0</v>
      </c>
      <c r="S354" s="28">
        <v>0</v>
      </c>
      <c r="T354" s="28">
        <v>0</v>
      </c>
      <c r="U354" s="28">
        <v>0</v>
      </c>
      <c r="V354" s="28">
        <v>0</v>
      </c>
      <c r="W354" s="28">
        <v>0</v>
      </c>
      <c r="X354" s="29">
        <v>0</v>
      </c>
      <c r="Y354" s="29">
        <v>0</v>
      </c>
      <c r="Z354" s="20">
        <v>0</v>
      </c>
      <c r="AA354" s="29">
        <v>0</v>
      </c>
      <c r="AB354" s="28">
        <v>0</v>
      </c>
      <c r="AC354" s="28">
        <v>0</v>
      </c>
      <c r="AD354" s="28">
        <v>0</v>
      </c>
      <c r="AE354" s="28">
        <v>0</v>
      </c>
      <c r="AF354" s="28">
        <v>0</v>
      </c>
      <c r="AG354" s="28">
        <v>0</v>
      </c>
      <c r="AH354" s="29">
        <v>0</v>
      </c>
      <c r="AI354" s="29">
        <v>0</v>
      </c>
      <c r="AJ354" s="29">
        <v>0</v>
      </c>
      <c r="AK354" s="29">
        <v>0</v>
      </c>
      <c r="AL354" s="29">
        <v>0</v>
      </c>
      <c r="AM354" s="22">
        <f t="shared" si="108"/>
        <v>184.66666666666666</v>
      </c>
      <c r="AN354">
        <f t="shared" si="109"/>
        <v>8085</v>
      </c>
      <c r="AO354" t="str">
        <f t="shared" si="110"/>
        <v>,多汁的坚果,石头,红水晶,蘑菇</v>
      </c>
      <c r="AP354" s="25" t="str">
        <f>IF(F354="c",getSring(AO354,4),VLOOKUP(K354&amp;F354,test4,2,FALSE))</f>
        <v>蘑菇</v>
      </c>
      <c r="AQ354" s="25">
        <f t="shared" si="111"/>
        <v>30019</v>
      </c>
      <c r="AR354" s="25">
        <f t="shared" si="112"/>
        <v>616</v>
      </c>
      <c r="AS354" s="25" t="str">
        <f t="shared" si="120"/>
        <v>多汁的坚果</v>
      </c>
      <c r="AT354" s="25">
        <f t="shared" si="113"/>
        <v>30039</v>
      </c>
      <c r="AU354" s="25">
        <f t="shared" si="114"/>
        <v>154</v>
      </c>
      <c r="AV354" s="25" t="str">
        <f t="shared" si="121"/>
        <v>石头</v>
      </c>
      <c r="AW354" s="25">
        <f t="shared" si="115"/>
        <v>30031</v>
      </c>
      <c r="AX354" s="25">
        <f t="shared" si="116"/>
        <v>154</v>
      </c>
      <c r="AY354" s="25" t="str">
        <f t="shared" si="122"/>
        <v>红水晶</v>
      </c>
      <c r="AZ354" s="25">
        <f t="shared" si="117"/>
        <v>30027</v>
      </c>
      <c r="BA354" s="25">
        <f t="shared" si="123"/>
        <v>154</v>
      </c>
    </row>
    <row r="355" spans="1:53" ht="14.25" x14ac:dyDescent="0.2">
      <c r="A355">
        <f t="shared" si="118"/>
        <v>10353</v>
      </c>
      <c r="B355" s="16">
        <v>353</v>
      </c>
      <c r="C355" s="16"/>
      <c r="D355" s="16" t="s">
        <v>596</v>
      </c>
      <c r="E355" s="16">
        <f t="shared" si="105"/>
        <v>2</v>
      </c>
      <c r="F355" s="39" t="str">
        <f t="shared" si="103"/>
        <v>s</v>
      </c>
      <c r="G355" s="42">
        <f t="shared" si="119"/>
        <v>3</v>
      </c>
      <c r="H355" s="19" t="s">
        <v>26</v>
      </c>
      <c r="I355" s="3" t="s">
        <v>38</v>
      </c>
      <c r="J355" s="3" t="s">
        <v>996</v>
      </c>
      <c r="K355" s="3" t="str">
        <f t="shared" si="106"/>
        <v>雷</v>
      </c>
      <c r="L355" s="3">
        <f t="shared" si="104"/>
        <v>12</v>
      </c>
      <c r="M355" s="3">
        <f t="shared" si="107"/>
        <v>2</v>
      </c>
      <c r="N355" s="16">
        <v>5</v>
      </c>
      <c r="O355" s="16">
        <v>1</v>
      </c>
      <c r="P355" s="16">
        <v>26</v>
      </c>
      <c r="Q355" s="28">
        <v>0</v>
      </c>
      <c r="R355" s="28">
        <v>0</v>
      </c>
      <c r="S355" s="28">
        <v>0</v>
      </c>
      <c r="T355" s="28">
        <v>0</v>
      </c>
      <c r="U355" s="16">
        <v>19</v>
      </c>
      <c r="V355" s="28">
        <v>0</v>
      </c>
      <c r="W355" s="28">
        <v>0</v>
      </c>
      <c r="X355" s="29">
        <v>0</v>
      </c>
      <c r="Y355" s="29">
        <v>0</v>
      </c>
      <c r="Z355" s="29">
        <v>0</v>
      </c>
      <c r="AA355" s="29">
        <v>0</v>
      </c>
      <c r="AB355" s="28">
        <v>0</v>
      </c>
      <c r="AC355" s="28">
        <v>0</v>
      </c>
      <c r="AD355" s="28">
        <v>0</v>
      </c>
      <c r="AE355" s="28">
        <v>0</v>
      </c>
      <c r="AF355" s="28">
        <v>0</v>
      </c>
      <c r="AG355" s="28">
        <v>0</v>
      </c>
      <c r="AH355" s="29">
        <v>0</v>
      </c>
      <c r="AI355" s="20">
        <v>6.4000000000000001E-2</v>
      </c>
      <c r="AJ355" s="20">
        <v>6.4000000000000001E-2</v>
      </c>
      <c r="AK355" s="29">
        <v>0</v>
      </c>
      <c r="AL355" s="29">
        <v>0</v>
      </c>
      <c r="AM355" s="22">
        <f t="shared" si="108"/>
        <v>55.6</v>
      </c>
      <c r="AN355">
        <f t="shared" si="109"/>
        <v>2520</v>
      </c>
      <c r="AO355" t="str">
        <f t="shared" si="110"/>
        <v>,斑斓的稻草,夏娃的坚果,五彩的蘑菇</v>
      </c>
      <c r="AP355" s="25" t="str">
        <f>IF(F355="c",getSring(AO355,4),VLOOKUP(K355&amp;F355,test4,2,FALSE))</f>
        <v>顶级雷之精华</v>
      </c>
      <c r="AQ355" s="25">
        <f t="shared" si="111"/>
        <v>30004</v>
      </c>
      <c r="AR355" s="25">
        <f t="shared" si="112"/>
        <v>12</v>
      </c>
      <c r="AS355" s="25" t="str">
        <f t="shared" si="120"/>
        <v>斑斓的稻草</v>
      </c>
      <c r="AT355" s="25">
        <f t="shared" si="113"/>
        <v>30026</v>
      </c>
      <c r="AU355" s="25">
        <f t="shared" si="114"/>
        <v>6</v>
      </c>
      <c r="AV355" s="25" t="str">
        <f t="shared" si="121"/>
        <v>夏娃的坚果</v>
      </c>
      <c r="AW355" s="25">
        <f t="shared" si="115"/>
        <v>30042</v>
      </c>
      <c r="AX355" s="25">
        <f t="shared" si="116"/>
        <v>6</v>
      </c>
      <c r="AY355" s="25" t="str">
        <f t="shared" si="122"/>
        <v>五彩的蘑菇</v>
      </c>
      <c r="AZ355" s="25">
        <f t="shared" si="117"/>
        <v>30022</v>
      </c>
      <c r="BA355" s="25">
        <f t="shared" si="123"/>
        <v>6</v>
      </c>
    </row>
    <row r="356" spans="1:53" ht="14.25" x14ac:dyDescent="0.2">
      <c r="A356">
        <f t="shared" si="118"/>
        <v>10354</v>
      </c>
      <c r="B356" s="16">
        <v>354</v>
      </c>
      <c r="C356" s="16"/>
      <c r="D356" s="16" t="s">
        <v>597</v>
      </c>
      <c r="E356" s="16">
        <f t="shared" si="105"/>
        <v>2</v>
      </c>
      <c r="F356" s="39" t="str">
        <f t="shared" ref="F356:F419" si="124">F324</f>
        <v>s</v>
      </c>
      <c r="G356" s="42">
        <f t="shared" si="119"/>
        <v>3</v>
      </c>
      <c r="H356" s="19" t="s">
        <v>26</v>
      </c>
      <c r="I356" s="3" t="s">
        <v>38</v>
      </c>
      <c r="J356" s="3" t="s">
        <v>996</v>
      </c>
      <c r="K356" s="3" t="str">
        <f t="shared" si="106"/>
        <v>雷</v>
      </c>
      <c r="L356" s="3">
        <f t="shared" ref="L356:L419" si="125">L324+1</f>
        <v>12</v>
      </c>
      <c r="M356" s="3">
        <f t="shared" si="107"/>
        <v>2</v>
      </c>
      <c r="N356" s="16">
        <v>5</v>
      </c>
      <c r="O356" s="16">
        <v>2</v>
      </c>
      <c r="P356" s="16">
        <v>52</v>
      </c>
      <c r="Q356" s="28">
        <v>0</v>
      </c>
      <c r="R356" s="28">
        <v>0</v>
      </c>
      <c r="S356" s="28">
        <v>0</v>
      </c>
      <c r="T356" s="28">
        <v>0</v>
      </c>
      <c r="U356" s="16">
        <v>38</v>
      </c>
      <c r="V356" s="28">
        <v>0</v>
      </c>
      <c r="W356" s="28">
        <v>0</v>
      </c>
      <c r="X356" s="29">
        <v>0</v>
      </c>
      <c r="Y356" s="29">
        <v>0</v>
      </c>
      <c r="Z356" s="29">
        <v>0</v>
      </c>
      <c r="AA356" s="20">
        <v>0.11800000000000001</v>
      </c>
      <c r="AB356" s="28">
        <v>0</v>
      </c>
      <c r="AC356" s="28">
        <v>0</v>
      </c>
      <c r="AD356" s="28">
        <v>0</v>
      </c>
      <c r="AE356" s="28">
        <v>0</v>
      </c>
      <c r="AF356" s="28">
        <v>0</v>
      </c>
      <c r="AG356" s="28">
        <v>0</v>
      </c>
      <c r="AH356" s="29">
        <v>0</v>
      </c>
      <c r="AI356" s="20">
        <v>9.4400000000000012E-2</v>
      </c>
      <c r="AJ356" s="29">
        <v>0</v>
      </c>
      <c r="AK356" s="29">
        <v>0</v>
      </c>
      <c r="AL356" s="29">
        <v>0</v>
      </c>
      <c r="AM356" s="22">
        <f t="shared" si="108"/>
        <v>102.48</v>
      </c>
      <c r="AN356">
        <f t="shared" si="109"/>
        <v>4500</v>
      </c>
      <c r="AO356" t="str">
        <f t="shared" si="110"/>
        <v>,五彩的蘑菇,紫水晶,斑斓的稻草</v>
      </c>
      <c r="AP356" s="25" t="str">
        <f>IF(F356="c",getSring(AO356,4),VLOOKUP(K356&amp;F356,test4,2,FALSE))</f>
        <v>顶级雷之精华</v>
      </c>
      <c r="AQ356" s="25">
        <f t="shared" si="111"/>
        <v>30004</v>
      </c>
      <c r="AR356" s="25">
        <f t="shared" si="112"/>
        <v>21</v>
      </c>
      <c r="AS356" s="25" t="str">
        <f t="shared" si="120"/>
        <v>五彩的蘑菇</v>
      </c>
      <c r="AT356" s="25">
        <f t="shared" si="113"/>
        <v>30022</v>
      </c>
      <c r="AU356" s="25">
        <f t="shared" si="114"/>
        <v>11</v>
      </c>
      <c r="AV356" s="25" t="str">
        <f t="shared" si="121"/>
        <v>紫水晶</v>
      </c>
      <c r="AW356" s="25">
        <f t="shared" si="115"/>
        <v>30030</v>
      </c>
      <c r="AX356" s="25">
        <f t="shared" si="116"/>
        <v>11</v>
      </c>
      <c r="AY356" s="25" t="str">
        <f t="shared" si="122"/>
        <v>斑斓的稻草</v>
      </c>
      <c r="AZ356" s="25">
        <f t="shared" si="117"/>
        <v>30026</v>
      </c>
      <c r="BA356" s="25">
        <f t="shared" si="123"/>
        <v>11</v>
      </c>
    </row>
    <row r="357" spans="1:53" ht="14.25" x14ac:dyDescent="0.2">
      <c r="A357">
        <f t="shared" si="118"/>
        <v>10355</v>
      </c>
      <c r="B357" s="16">
        <v>355</v>
      </c>
      <c r="C357" s="16"/>
      <c r="D357" s="16" t="s">
        <v>598</v>
      </c>
      <c r="E357" s="16">
        <f t="shared" si="105"/>
        <v>3</v>
      </c>
      <c r="F357" s="39" t="str">
        <f t="shared" si="124"/>
        <v>s</v>
      </c>
      <c r="G357" s="42">
        <f t="shared" si="119"/>
        <v>3</v>
      </c>
      <c r="H357" s="19" t="s">
        <v>26</v>
      </c>
      <c r="I357" s="3" t="s">
        <v>38</v>
      </c>
      <c r="J357" s="3" t="s">
        <v>996</v>
      </c>
      <c r="K357" s="3" t="str">
        <f t="shared" si="106"/>
        <v>雷</v>
      </c>
      <c r="L357" s="3">
        <f t="shared" si="125"/>
        <v>12</v>
      </c>
      <c r="M357" s="3">
        <f t="shared" si="107"/>
        <v>2</v>
      </c>
      <c r="N357" s="16">
        <v>5</v>
      </c>
      <c r="O357" s="16">
        <v>3</v>
      </c>
      <c r="P357" s="16">
        <v>79</v>
      </c>
      <c r="Q357" s="28">
        <v>0</v>
      </c>
      <c r="R357" s="28">
        <v>0</v>
      </c>
      <c r="S357" s="16">
        <v>24</v>
      </c>
      <c r="T357" s="28">
        <v>0</v>
      </c>
      <c r="U357" s="16">
        <v>58</v>
      </c>
      <c r="V357" s="28">
        <v>0</v>
      </c>
      <c r="W357" s="28">
        <v>0</v>
      </c>
      <c r="X357" s="29">
        <v>0</v>
      </c>
      <c r="Y357" s="29">
        <v>0</v>
      </c>
      <c r="Z357" s="29">
        <v>0</v>
      </c>
      <c r="AA357" s="20">
        <v>0.17866666666666667</v>
      </c>
      <c r="AB357" s="28">
        <v>0</v>
      </c>
      <c r="AC357" s="28">
        <v>0</v>
      </c>
      <c r="AD357" s="28">
        <v>0</v>
      </c>
      <c r="AE357" s="28">
        <v>0</v>
      </c>
      <c r="AF357" s="28">
        <v>0</v>
      </c>
      <c r="AG357" s="28">
        <v>0</v>
      </c>
      <c r="AH357" s="20">
        <v>0.14293333333333333</v>
      </c>
      <c r="AI357" s="29">
        <v>0</v>
      </c>
      <c r="AJ357" s="29">
        <v>0</v>
      </c>
      <c r="AK357" s="29">
        <v>0</v>
      </c>
      <c r="AL357" s="29">
        <v>0</v>
      </c>
      <c r="AM357" s="22">
        <f t="shared" si="108"/>
        <v>171.65333333333331</v>
      </c>
      <c r="AN357">
        <f t="shared" si="109"/>
        <v>7560</v>
      </c>
      <c r="AO357" t="str">
        <f t="shared" si="110"/>
        <v>,斑斓的稻草,剧毒牙,紫水晶</v>
      </c>
      <c r="AP357" s="25" t="str">
        <f>IF(F357="c",getSring(AO357,4),VLOOKUP(K357&amp;F357,test4,2,FALSE))</f>
        <v>顶级雷之精华</v>
      </c>
      <c r="AQ357" s="25">
        <f t="shared" si="111"/>
        <v>30004</v>
      </c>
      <c r="AR357" s="25">
        <f t="shared" si="112"/>
        <v>36</v>
      </c>
      <c r="AS357" s="25" t="str">
        <f t="shared" si="120"/>
        <v>斑斓的稻草</v>
      </c>
      <c r="AT357" s="25">
        <f t="shared" si="113"/>
        <v>30026</v>
      </c>
      <c r="AU357" s="25">
        <f t="shared" si="114"/>
        <v>18</v>
      </c>
      <c r="AV357" s="25" t="str">
        <f t="shared" si="121"/>
        <v>剧毒牙</v>
      </c>
      <c r="AW357" s="25">
        <f t="shared" si="115"/>
        <v>30038</v>
      </c>
      <c r="AX357" s="25">
        <f t="shared" si="116"/>
        <v>18</v>
      </c>
      <c r="AY357" s="25" t="str">
        <f t="shared" si="122"/>
        <v>紫水晶</v>
      </c>
      <c r="AZ357" s="25">
        <f t="shared" si="117"/>
        <v>30030</v>
      </c>
      <c r="BA357" s="25">
        <f t="shared" si="123"/>
        <v>18</v>
      </c>
    </row>
    <row r="358" spans="1:53" ht="14.25" x14ac:dyDescent="0.2">
      <c r="A358">
        <f t="shared" si="118"/>
        <v>10356</v>
      </c>
      <c r="B358" s="16">
        <v>356</v>
      </c>
      <c r="C358" s="16"/>
      <c r="D358" s="16" t="s">
        <v>599</v>
      </c>
      <c r="E358" s="16">
        <f t="shared" si="105"/>
        <v>3</v>
      </c>
      <c r="F358" s="39" t="str">
        <f t="shared" si="124"/>
        <v>s</v>
      </c>
      <c r="G358" s="42">
        <f t="shared" si="119"/>
        <v>3</v>
      </c>
      <c r="H358" s="19" t="s">
        <v>26</v>
      </c>
      <c r="I358" s="3" t="s">
        <v>38</v>
      </c>
      <c r="J358" s="3" t="s">
        <v>996</v>
      </c>
      <c r="K358" s="3" t="str">
        <f t="shared" si="106"/>
        <v>雷</v>
      </c>
      <c r="L358" s="3">
        <f t="shared" si="125"/>
        <v>12</v>
      </c>
      <c r="M358" s="3">
        <f t="shared" si="107"/>
        <v>2</v>
      </c>
      <c r="N358" s="16">
        <v>5</v>
      </c>
      <c r="O358" s="16">
        <v>4</v>
      </c>
      <c r="P358" s="16">
        <v>105</v>
      </c>
      <c r="Q358" s="28">
        <v>0</v>
      </c>
      <c r="R358" s="28">
        <v>0</v>
      </c>
      <c r="S358" s="28">
        <v>0</v>
      </c>
      <c r="T358" s="28">
        <v>0</v>
      </c>
      <c r="U358" s="28">
        <v>0</v>
      </c>
      <c r="V358" s="16">
        <v>21</v>
      </c>
      <c r="W358" s="28">
        <v>0</v>
      </c>
      <c r="X358" s="29">
        <v>0</v>
      </c>
      <c r="Y358" s="29">
        <v>0</v>
      </c>
      <c r="Z358" s="29">
        <v>0</v>
      </c>
      <c r="AA358" s="20">
        <v>0.23600000000000002</v>
      </c>
      <c r="AB358" s="28">
        <v>0</v>
      </c>
      <c r="AC358" s="28">
        <v>0</v>
      </c>
      <c r="AD358" s="16">
        <v>22</v>
      </c>
      <c r="AE358" s="28">
        <v>0</v>
      </c>
      <c r="AF358" s="28">
        <v>0</v>
      </c>
      <c r="AG358" s="28">
        <v>0</v>
      </c>
      <c r="AH358" s="29">
        <v>0</v>
      </c>
      <c r="AI358" s="29">
        <v>0</v>
      </c>
      <c r="AJ358" s="29">
        <v>0</v>
      </c>
      <c r="AK358" s="20">
        <v>0.18880000000000002</v>
      </c>
      <c r="AL358" s="29">
        <v>0</v>
      </c>
      <c r="AM358" s="22">
        <f t="shared" si="108"/>
        <v>183.71776397515526</v>
      </c>
      <c r="AN358">
        <f t="shared" si="109"/>
        <v>7980</v>
      </c>
      <c r="AO358" t="str">
        <f t="shared" si="110"/>
        <v>,剧毒牙,紫水晶,斑斓的稻草</v>
      </c>
      <c r="AP358" s="25" t="str">
        <f>IF(F358="c",getSring(AO358,4),VLOOKUP(K358&amp;F358,test4,2,FALSE))</f>
        <v>顶级雷之精华</v>
      </c>
      <c r="AQ358" s="25">
        <f t="shared" si="111"/>
        <v>30004</v>
      </c>
      <c r="AR358" s="25">
        <f t="shared" si="112"/>
        <v>38</v>
      </c>
      <c r="AS358" s="25" t="str">
        <f t="shared" si="120"/>
        <v>剧毒牙</v>
      </c>
      <c r="AT358" s="25">
        <f t="shared" si="113"/>
        <v>30038</v>
      </c>
      <c r="AU358" s="25">
        <f t="shared" si="114"/>
        <v>19</v>
      </c>
      <c r="AV358" s="25" t="str">
        <f t="shared" si="121"/>
        <v>紫水晶</v>
      </c>
      <c r="AW358" s="25">
        <f t="shared" si="115"/>
        <v>30030</v>
      </c>
      <c r="AX358" s="25">
        <f t="shared" si="116"/>
        <v>19</v>
      </c>
      <c r="AY358" s="25" t="str">
        <f t="shared" si="122"/>
        <v>斑斓的稻草</v>
      </c>
      <c r="AZ358" s="25">
        <f t="shared" si="117"/>
        <v>30026</v>
      </c>
      <c r="BA358" s="25">
        <f t="shared" si="123"/>
        <v>19</v>
      </c>
    </row>
    <row r="359" spans="1:53" ht="14.25" x14ac:dyDescent="0.2">
      <c r="A359">
        <f t="shared" si="118"/>
        <v>10357</v>
      </c>
      <c r="B359" s="16">
        <v>357</v>
      </c>
      <c r="C359" s="16"/>
      <c r="D359" s="16" t="s">
        <v>600</v>
      </c>
      <c r="E359" s="16">
        <f t="shared" si="105"/>
        <v>4</v>
      </c>
      <c r="F359" s="39" t="str">
        <f t="shared" si="124"/>
        <v>s</v>
      </c>
      <c r="G359" s="42">
        <f t="shared" si="119"/>
        <v>3</v>
      </c>
      <c r="H359" s="19" t="s">
        <v>26</v>
      </c>
      <c r="I359" s="3" t="s">
        <v>38</v>
      </c>
      <c r="J359" s="3" t="s">
        <v>996</v>
      </c>
      <c r="K359" s="3" t="str">
        <f t="shared" si="106"/>
        <v>雷</v>
      </c>
      <c r="L359" s="3">
        <f t="shared" si="125"/>
        <v>12</v>
      </c>
      <c r="M359" s="3">
        <f t="shared" si="107"/>
        <v>2</v>
      </c>
      <c r="N359" s="16">
        <v>5</v>
      </c>
      <c r="O359" s="16">
        <v>5</v>
      </c>
      <c r="P359" s="16">
        <v>131</v>
      </c>
      <c r="Q359" s="28">
        <v>0</v>
      </c>
      <c r="R359" s="28">
        <v>0</v>
      </c>
      <c r="S359" s="16">
        <v>40</v>
      </c>
      <c r="T359" s="28">
        <v>0</v>
      </c>
      <c r="U359" s="16">
        <v>96</v>
      </c>
      <c r="V359" s="28">
        <v>0</v>
      </c>
      <c r="W359" s="16">
        <v>19</v>
      </c>
      <c r="X359" s="29">
        <v>0</v>
      </c>
      <c r="Y359" s="29">
        <v>0</v>
      </c>
      <c r="Z359" s="20">
        <v>3.1666666666666662E-2</v>
      </c>
      <c r="AA359" s="20">
        <v>0.29533333333333334</v>
      </c>
      <c r="AB359" s="28">
        <v>0</v>
      </c>
      <c r="AC359" s="28">
        <v>0</v>
      </c>
      <c r="AD359" s="28">
        <v>0</v>
      </c>
      <c r="AE359" s="28">
        <v>0</v>
      </c>
      <c r="AF359" s="28">
        <v>0</v>
      </c>
      <c r="AG359" s="28">
        <v>0</v>
      </c>
      <c r="AH359" s="29">
        <v>0</v>
      </c>
      <c r="AI359" s="29">
        <v>0</v>
      </c>
      <c r="AJ359" s="29">
        <v>0</v>
      </c>
      <c r="AK359" s="29">
        <v>0</v>
      </c>
      <c r="AL359" s="29">
        <v>0</v>
      </c>
      <c r="AM359" s="22">
        <f t="shared" si="108"/>
        <v>256.06666666666666</v>
      </c>
      <c r="AN359">
        <f t="shared" si="109"/>
        <v>11220</v>
      </c>
      <c r="AO359" t="str">
        <f t="shared" si="110"/>
        <v>,耀眼的石头,夏娃的坚果,紫水晶</v>
      </c>
      <c r="AP359" s="25" t="str">
        <f>IF(F359="c",getSring(AO359,4),VLOOKUP(K359&amp;F359,test4,2,FALSE))</f>
        <v>顶级雷之精华</v>
      </c>
      <c r="AQ359" s="25">
        <f t="shared" si="111"/>
        <v>30004</v>
      </c>
      <c r="AR359" s="25">
        <f t="shared" si="112"/>
        <v>53</v>
      </c>
      <c r="AS359" s="25" t="str">
        <f t="shared" si="120"/>
        <v>耀眼的石头</v>
      </c>
      <c r="AT359" s="25">
        <f t="shared" si="113"/>
        <v>30034</v>
      </c>
      <c r="AU359" s="25">
        <f t="shared" si="114"/>
        <v>27</v>
      </c>
      <c r="AV359" s="25" t="str">
        <f t="shared" si="121"/>
        <v>夏娃的坚果</v>
      </c>
      <c r="AW359" s="25">
        <f t="shared" si="115"/>
        <v>30042</v>
      </c>
      <c r="AX359" s="25">
        <f t="shared" si="116"/>
        <v>27</v>
      </c>
      <c r="AY359" s="25" t="str">
        <f t="shared" si="122"/>
        <v>紫水晶</v>
      </c>
      <c r="AZ359" s="25">
        <f t="shared" si="117"/>
        <v>30030</v>
      </c>
      <c r="BA359" s="25">
        <f t="shared" si="123"/>
        <v>27</v>
      </c>
    </row>
    <row r="360" spans="1:53" ht="14.25" x14ac:dyDescent="0.2">
      <c r="A360">
        <f t="shared" si="118"/>
        <v>10358</v>
      </c>
      <c r="B360" s="16">
        <v>358</v>
      </c>
      <c r="C360" s="16"/>
      <c r="D360" s="16" t="s">
        <v>601</v>
      </c>
      <c r="E360" s="16">
        <f t="shared" si="105"/>
        <v>4</v>
      </c>
      <c r="F360" s="39" t="str">
        <f t="shared" si="124"/>
        <v>s</v>
      </c>
      <c r="G360" s="42">
        <f t="shared" si="119"/>
        <v>3</v>
      </c>
      <c r="H360" s="19" t="s">
        <v>26</v>
      </c>
      <c r="I360" s="3" t="s">
        <v>38</v>
      </c>
      <c r="J360" s="3" t="s">
        <v>996</v>
      </c>
      <c r="K360" s="3" t="str">
        <f t="shared" si="106"/>
        <v>雷</v>
      </c>
      <c r="L360" s="3">
        <f t="shared" si="125"/>
        <v>12</v>
      </c>
      <c r="M360" s="3">
        <f t="shared" si="107"/>
        <v>2</v>
      </c>
      <c r="N360" s="16">
        <v>5</v>
      </c>
      <c r="O360" s="16">
        <v>6</v>
      </c>
      <c r="P360" s="16">
        <v>157</v>
      </c>
      <c r="Q360" s="28">
        <v>0</v>
      </c>
      <c r="R360" s="28">
        <v>0</v>
      </c>
      <c r="S360" s="28">
        <v>0</v>
      </c>
      <c r="T360" s="28">
        <v>0</v>
      </c>
      <c r="U360" s="16">
        <v>115</v>
      </c>
      <c r="V360" s="28">
        <v>0</v>
      </c>
      <c r="W360" s="28">
        <v>0</v>
      </c>
      <c r="X360" s="29">
        <v>0</v>
      </c>
      <c r="Y360" s="20">
        <v>7.7499999999999999E-2</v>
      </c>
      <c r="Z360" s="29">
        <v>0</v>
      </c>
      <c r="AA360" s="20">
        <v>0.35399999999999998</v>
      </c>
      <c r="AB360" s="28">
        <v>0</v>
      </c>
      <c r="AC360" s="28">
        <v>0</v>
      </c>
      <c r="AD360" s="28">
        <v>0</v>
      </c>
      <c r="AE360" s="28">
        <v>0</v>
      </c>
      <c r="AF360" s="28">
        <v>0</v>
      </c>
      <c r="AG360" s="28">
        <v>0</v>
      </c>
      <c r="AH360" s="29">
        <v>0</v>
      </c>
      <c r="AI360" s="29">
        <v>0</v>
      </c>
      <c r="AJ360" s="20">
        <v>0.28320000000000001</v>
      </c>
      <c r="AK360" s="20">
        <v>0.28320000000000001</v>
      </c>
      <c r="AL360" s="29">
        <v>0</v>
      </c>
      <c r="AM360" s="22">
        <f t="shared" si="108"/>
        <v>380.91333333333336</v>
      </c>
      <c r="AN360">
        <f t="shared" si="109"/>
        <v>16680</v>
      </c>
      <c r="AO360" t="str">
        <f t="shared" si="110"/>
        <v>,五彩的蘑菇,斑斓的稻草,夏娃的坚果</v>
      </c>
      <c r="AP360" s="25" t="str">
        <f>IF(F360="c",getSring(AO360,4),VLOOKUP(K360&amp;F360,test4,2,FALSE))</f>
        <v>顶级雷之精华</v>
      </c>
      <c r="AQ360" s="25">
        <f t="shared" si="111"/>
        <v>30004</v>
      </c>
      <c r="AR360" s="25">
        <f t="shared" si="112"/>
        <v>79</v>
      </c>
      <c r="AS360" s="25" t="str">
        <f t="shared" si="120"/>
        <v>五彩的蘑菇</v>
      </c>
      <c r="AT360" s="25">
        <f t="shared" si="113"/>
        <v>30022</v>
      </c>
      <c r="AU360" s="25">
        <f t="shared" si="114"/>
        <v>40</v>
      </c>
      <c r="AV360" s="25" t="str">
        <f t="shared" si="121"/>
        <v>斑斓的稻草</v>
      </c>
      <c r="AW360" s="25">
        <f t="shared" si="115"/>
        <v>30026</v>
      </c>
      <c r="AX360" s="25">
        <f t="shared" si="116"/>
        <v>40</v>
      </c>
      <c r="AY360" s="25" t="str">
        <f t="shared" si="122"/>
        <v>夏娃的坚果</v>
      </c>
      <c r="AZ360" s="25">
        <f t="shared" si="117"/>
        <v>30042</v>
      </c>
      <c r="BA360" s="25">
        <f t="shared" si="123"/>
        <v>40</v>
      </c>
    </row>
    <row r="361" spans="1:53" ht="14.25" x14ac:dyDescent="0.2">
      <c r="A361">
        <f t="shared" si="118"/>
        <v>10359</v>
      </c>
      <c r="B361" s="16">
        <v>359</v>
      </c>
      <c r="C361" s="16"/>
      <c r="D361" s="16" t="s">
        <v>602</v>
      </c>
      <c r="E361" s="16">
        <f t="shared" si="105"/>
        <v>5</v>
      </c>
      <c r="F361" s="39" t="str">
        <f t="shared" si="124"/>
        <v>s</v>
      </c>
      <c r="G361" s="42">
        <f t="shared" si="119"/>
        <v>3</v>
      </c>
      <c r="H361" s="19" t="s">
        <v>26</v>
      </c>
      <c r="I361" s="3" t="s">
        <v>38</v>
      </c>
      <c r="J361" s="3" t="s">
        <v>996</v>
      </c>
      <c r="K361" s="3" t="str">
        <f t="shared" si="106"/>
        <v>雷</v>
      </c>
      <c r="L361" s="3">
        <f t="shared" si="125"/>
        <v>12</v>
      </c>
      <c r="M361" s="3">
        <f t="shared" si="107"/>
        <v>2</v>
      </c>
      <c r="N361" s="16">
        <v>5</v>
      </c>
      <c r="O361" s="16">
        <v>7</v>
      </c>
      <c r="P361" s="16">
        <v>183</v>
      </c>
      <c r="Q361" s="28">
        <v>0</v>
      </c>
      <c r="R361" s="28">
        <v>0</v>
      </c>
      <c r="S361" s="28">
        <v>0</v>
      </c>
      <c r="T361" s="28">
        <v>0</v>
      </c>
      <c r="U361" s="16">
        <v>134</v>
      </c>
      <c r="V361" s="16">
        <v>36</v>
      </c>
      <c r="W361" s="16">
        <v>27</v>
      </c>
      <c r="X361" s="29">
        <v>0</v>
      </c>
      <c r="Y361" s="20">
        <v>0.09</v>
      </c>
      <c r="Z361" s="29">
        <v>0</v>
      </c>
      <c r="AA361" s="20">
        <v>0.41333333333333333</v>
      </c>
      <c r="AB361" s="28">
        <v>0</v>
      </c>
      <c r="AC361" s="28">
        <v>0</v>
      </c>
      <c r="AD361" s="28">
        <v>0</v>
      </c>
      <c r="AE361" s="28">
        <v>0</v>
      </c>
      <c r="AF361" s="28">
        <v>0</v>
      </c>
      <c r="AG361" s="28">
        <v>0</v>
      </c>
      <c r="AH361" s="29">
        <v>0</v>
      </c>
      <c r="AI361" s="29">
        <v>0</v>
      </c>
      <c r="AJ361" s="29">
        <v>0</v>
      </c>
      <c r="AK361" s="29">
        <v>0</v>
      </c>
      <c r="AL361" s="20">
        <v>0.33066666666666666</v>
      </c>
      <c r="AM361" s="22">
        <f t="shared" si="108"/>
        <v>420.13333333333333</v>
      </c>
      <c r="AN361">
        <f t="shared" si="109"/>
        <v>18480</v>
      </c>
      <c r="AO361" t="str">
        <f t="shared" si="110"/>
        <v>,剧毒牙,五彩的蘑菇,耀眼的石头</v>
      </c>
      <c r="AP361" s="25" t="str">
        <f>IF(F361="c",getSring(AO361,4),VLOOKUP(K361&amp;F361,test4,2,FALSE))</f>
        <v>顶级雷之精华</v>
      </c>
      <c r="AQ361" s="25">
        <f t="shared" si="111"/>
        <v>30004</v>
      </c>
      <c r="AR361" s="25">
        <f t="shared" si="112"/>
        <v>88</v>
      </c>
      <c r="AS361" s="25" t="str">
        <f t="shared" si="120"/>
        <v>剧毒牙</v>
      </c>
      <c r="AT361" s="25">
        <f t="shared" si="113"/>
        <v>30038</v>
      </c>
      <c r="AU361" s="25">
        <f t="shared" si="114"/>
        <v>44</v>
      </c>
      <c r="AV361" s="25" t="str">
        <f t="shared" si="121"/>
        <v>五彩的蘑菇</v>
      </c>
      <c r="AW361" s="25">
        <f t="shared" si="115"/>
        <v>30022</v>
      </c>
      <c r="AX361" s="25">
        <f t="shared" si="116"/>
        <v>44</v>
      </c>
      <c r="AY361" s="25" t="str">
        <f t="shared" si="122"/>
        <v>耀眼的石头</v>
      </c>
      <c r="AZ361" s="25">
        <f t="shared" si="117"/>
        <v>30034</v>
      </c>
      <c r="BA361" s="25">
        <f t="shared" si="123"/>
        <v>44</v>
      </c>
    </row>
    <row r="362" spans="1:53" ht="14.25" x14ac:dyDescent="0.2">
      <c r="A362">
        <f t="shared" si="118"/>
        <v>10360</v>
      </c>
      <c r="B362" s="16">
        <v>360</v>
      </c>
      <c r="C362" s="16"/>
      <c r="D362" s="16" t="s">
        <v>603</v>
      </c>
      <c r="E362" s="16">
        <f t="shared" si="105"/>
        <v>5</v>
      </c>
      <c r="F362" s="39" t="str">
        <f t="shared" si="124"/>
        <v>s</v>
      </c>
      <c r="G362" s="42">
        <f t="shared" si="119"/>
        <v>3</v>
      </c>
      <c r="H362" s="19" t="s">
        <v>26</v>
      </c>
      <c r="I362" s="3" t="s">
        <v>38</v>
      </c>
      <c r="J362" s="3" t="s">
        <v>996</v>
      </c>
      <c r="K362" s="3" t="str">
        <f t="shared" si="106"/>
        <v>雷</v>
      </c>
      <c r="L362" s="3">
        <f t="shared" si="125"/>
        <v>12</v>
      </c>
      <c r="M362" s="3">
        <f t="shared" si="107"/>
        <v>2</v>
      </c>
      <c r="N362" s="16">
        <v>5</v>
      </c>
      <c r="O362" s="16">
        <v>8</v>
      </c>
      <c r="P362" s="16">
        <v>210</v>
      </c>
      <c r="Q362" s="28">
        <v>0</v>
      </c>
      <c r="R362" s="28">
        <v>0</v>
      </c>
      <c r="S362" s="16">
        <v>65</v>
      </c>
      <c r="T362" s="28">
        <v>0</v>
      </c>
      <c r="U362" s="16">
        <v>154</v>
      </c>
      <c r="V362" s="28">
        <v>0</v>
      </c>
      <c r="W362" s="28">
        <v>0</v>
      </c>
      <c r="X362" s="29">
        <v>0</v>
      </c>
      <c r="Y362" s="29">
        <v>0</v>
      </c>
      <c r="Z362" s="29">
        <v>0</v>
      </c>
      <c r="AA362" s="20">
        <v>0.47333333333333338</v>
      </c>
      <c r="AB362" s="28">
        <v>0</v>
      </c>
      <c r="AC362" s="28">
        <v>0</v>
      </c>
      <c r="AD362" s="28">
        <v>0</v>
      </c>
      <c r="AE362" s="28">
        <v>0</v>
      </c>
      <c r="AF362" s="28">
        <v>0</v>
      </c>
      <c r="AG362" s="28">
        <v>0</v>
      </c>
      <c r="AH362" s="20">
        <v>0.37866666666666671</v>
      </c>
      <c r="AI362" s="29">
        <v>0</v>
      </c>
      <c r="AJ362" s="20">
        <v>0.37866666666666671</v>
      </c>
      <c r="AK362" s="20">
        <v>0.37866666666666671</v>
      </c>
      <c r="AL362" s="29">
        <v>0</v>
      </c>
      <c r="AM362" s="22">
        <f t="shared" si="108"/>
        <v>607.86666666666667</v>
      </c>
      <c r="AN362">
        <f t="shared" si="109"/>
        <v>26580</v>
      </c>
      <c r="AO362" t="str">
        <f t="shared" si="110"/>
        <v>,剧毒牙,耀眼的石头,斑斓的稻草</v>
      </c>
      <c r="AP362" s="25" t="str">
        <f>IF(F362="c",getSring(AO362,4),VLOOKUP(K362&amp;F362,test4,2,FALSE))</f>
        <v>顶级雷之精华</v>
      </c>
      <c r="AQ362" s="25">
        <f t="shared" si="111"/>
        <v>30004</v>
      </c>
      <c r="AR362" s="25">
        <f t="shared" si="112"/>
        <v>127</v>
      </c>
      <c r="AS362" s="25" t="str">
        <f t="shared" si="120"/>
        <v>剧毒牙</v>
      </c>
      <c r="AT362" s="25">
        <f t="shared" si="113"/>
        <v>30038</v>
      </c>
      <c r="AU362" s="25">
        <f t="shared" si="114"/>
        <v>63</v>
      </c>
      <c r="AV362" s="25" t="str">
        <f t="shared" si="121"/>
        <v>耀眼的石头</v>
      </c>
      <c r="AW362" s="25">
        <f t="shared" si="115"/>
        <v>30034</v>
      </c>
      <c r="AX362" s="25">
        <f t="shared" si="116"/>
        <v>63</v>
      </c>
      <c r="AY362" s="25" t="str">
        <f t="shared" si="122"/>
        <v>斑斓的稻草</v>
      </c>
      <c r="AZ362" s="25">
        <f t="shared" si="117"/>
        <v>30026</v>
      </c>
      <c r="BA362" s="25">
        <f t="shared" si="123"/>
        <v>63</v>
      </c>
    </row>
    <row r="363" spans="1:53" ht="14.25" x14ac:dyDescent="0.2">
      <c r="A363">
        <f t="shared" si="118"/>
        <v>10361</v>
      </c>
      <c r="B363" s="16">
        <v>361</v>
      </c>
      <c r="C363" s="16"/>
      <c r="D363" s="16" t="s">
        <v>604</v>
      </c>
      <c r="E363" s="16">
        <f t="shared" si="105"/>
        <v>2</v>
      </c>
      <c r="F363" s="39" t="str">
        <f t="shared" si="124"/>
        <v>a</v>
      </c>
      <c r="G363" s="42">
        <f t="shared" si="119"/>
        <v>3</v>
      </c>
      <c r="H363" s="19" t="s">
        <v>26</v>
      </c>
      <c r="I363" s="3" t="s">
        <v>38</v>
      </c>
      <c r="J363" s="3" t="s">
        <v>996</v>
      </c>
      <c r="K363" s="3" t="str">
        <f t="shared" si="106"/>
        <v>雷</v>
      </c>
      <c r="L363" s="3">
        <f t="shared" si="125"/>
        <v>12</v>
      </c>
      <c r="M363" s="3">
        <f t="shared" si="107"/>
        <v>2</v>
      </c>
      <c r="N363" s="16">
        <v>5</v>
      </c>
      <c r="O363" s="16">
        <v>1</v>
      </c>
      <c r="P363" s="16">
        <v>23</v>
      </c>
      <c r="Q363" s="28">
        <v>0</v>
      </c>
      <c r="R363" s="28">
        <v>0</v>
      </c>
      <c r="S363" s="28">
        <v>0</v>
      </c>
      <c r="T363" s="28">
        <v>0</v>
      </c>
      <c r="U363" s="28">
        <v>0</v>
      </c>
      <c r="V363" s="28">
        <v>0</v>
      </c>
      <c r="W363" s="16">
        <v>3</v>
      </c>
      <c r="X363" s="29">
        <v>0</v>
      </c>
      <c r="Y363" s="29">
        <v>0</v>
      </c>
      <c r="Z363" s="29">
        <v>0</v>
      </c>
      <c r="AA363" s="20">
        <v>0.08</v>
      </c>
      <c r="AB363" s="28">
        <v>0</v>
      </c>
      <c r="AC363" s="28">
        <v>0</v>
      </c>
      <c r="AD363" s="28">
        <v>0</v>
      </c>
      <c r="AE363" s="28">
        <v>0</v>
      </c>
      <c r="AF363" s="28">
        <v>0</v>
      </c>
      <c r="AG363" s="28">
        <v>0</v>
      </c>
      <c r="AH363" s="29">
        <v>0</v>
      </c>
      <c r="AI363" s="29">
        <v>0</v>
      </c>
      <c r="AJ363" s="29">
        <v>0</v>
      </c>
      <c r="AK363" s="29">
        <v>0</v>
      </c>
      <c r="AL363" s="29">
        <v>0</v>
      </c>
      <c r="AM363" s="22">
        <f t="shared" si="108"/>
        <v>33.333333333333329</v>
      </c>
      <c r="AN363">
        <f t="shared" si="109"/>
        <v>1470</v>
      </c>
      <c r="AO363" t="str">
        <f t="shared" si="110"/>
        <v>,黄水晶,灰色的稻草,带血的牙</v>
      </c>
      <c r="AP363" s="25" t="str">
        <f>IF(F363="c",getSring(AO363,4),VLOOKUP(K363&amp;F363,test4,2,FALSE))</f>
        <v>上级雷之精华</v>
      </c>
      <c r="AQ363" s="25">
        <f t="shared" si="111"/>
        <v>30005</v>
      </c>
      <c r="AR363" s="25">
        <f t="shared" si="112"/>
        <v>7</v>
      </c>
      <c r="AS363" s="25" t="str">
        <f t="shared" si="120"/>
        <v>黄水晶</v>
      </c>
      <c r="AT363" s="25">
        <f t="shared" si="113"/>
        <v>30029</v>
      </c>
      <c r="AU363" s="25">
        <f t="shared" si="114"/>
        <v>7</v>
      </c>
      <c r="AV363" s="25" t="str">
        <f t="shared" si="121"/>
        <v>灰色的稻草</v>
      </c>
      <c r="AW363" s="25">
        <f t="shared" si="115"/>
        <v>30025</v>
      </c>
      <c r="AX363" s="25">
        <f t="shared" si="116"/>
        <v>7</v>
      </c>
      <c r="AY363" s="25" t="str">
        <f t="shared" si="122"/>
        <v>带血的牙</v>
      </c>
      <c r="AZ363" s="25">
        <f t="shared" si="117"/>
        <v>30037</v>
      </c>
      <c r="BA363" s="25">
        <f t="shared" si="123"/>
        <v>7</v>
      </c>
    </row>
    <row r="364" spans="1:53" ht="14.25" x14ac:dyDescent="0.2">
      <c r="A364">
        <f t="shared" si="118"/>
        <v>10362</v>
      </c>
      <c r="B364" s="16">
        <v>362</v>
      </c>
      <c r="C364" s="16"/>
      <c r="D364" s="16" t="s">
        <v>605</v>
      </c>
      <c r="E364" s="16">
        <f t="shared" si="105"/>
        <v>2</v>
      </c>
      <c r="F364" s="39" t="str">
        <f t="shared" si="124"/>
        <v>a</v>
      </c>
      <c r="G364" s="42">
        <f t="shared" si="119"/>
        <v>3</v>
      </c>
      <c r="H364" s="19" t="s">
        <v>26</v>
      </c>
      <c r="I364" s="3" t="s">
        <v>38</v>
      </c>
      <c r="J364" s="3" t="s">
        <v>996</v>
      </c>
      <c r="K364" s="3" t="str">
        <f t="shared" si="106"/>
        <v>雷</v>
      </c>
      <c r="L364" s="3">
        <f t="shared" si="125"/>
        <v>12</v>
      </c>
      <c r="M364" s="3">
        <f t="shared" si="107"/>
        <v>2</v>
      </c>
      <c r="N364" s="16">
        <v>5</v>
      </c>
      <c r="O364" s="16">
        <v>2</v>
      </c>
      <c r="P364" s="16">
        <v>46</v>
      </c>
      <c r="Q364" s="28">
        <v>0</v>
      </c>
      <c r="R364" s="28">
        <v>0</v>
      </c>
      <c r="S364" s="28">
        <v>0</v>
      </c>
      <c r="T364" s="28">
        <v>0</v>
      </c>
      <c r="U364" s="28">
        <v>0</v>
      </c>
      <c r="V364" s="28">
        <v>0</v>
      </c>
      <c r="W364" s="16">
        <v>6</v>
      </c>
      <c r="X364" s="29">
        <v>0</v>
      </c>
      <c r="Y364" s="29">
        <v>0</v>
      </c>
      <c r="Z364" s="29">
        <v>0</v>
      </c>
      <c r="AA364" s="20">
        <v>9.4E-2</v>
      </c>
      <c r="AB364" s="28">
        <v>0</v>
      </c>
      <c r="AC364" s="28">
        <v>0</v>
      </c>
      <c r="AD364" s="28">
        <v>0</v>
      </c>
      <c r="AE364" s="28">
        <v>0</v>
      </c>
      <c r="AF364" s="28">
        <v>0</v>
      </c>
      <c r="AG364" s="28">
        <v>0</v>
      </c>
      <c r="AH364" s="29">
        <v>0</v>
      </c>
      <c r="AI364" s="29">
        <v>0</v>
      </c>
      <c r="AJ364" s="29">
        <v>0</v>
      </c>
      <c r="AK364" s="29">
        <v>0</v>
      </c>
      <c r="AL364" s="29">
        <v>0</v>
      </c>
      <c r="AM364" s="22">
        <f t="shared" si="108"/>
        <v>53.466666666666669</v>
      </c>
      <c r="AN364">
        <f t="shared" si="109"/>
        <v>2310</v>
      </c>
      <c r="AO364" t="str">
        <f t="shared" si="110"/>
        <v>,灰色的稻草,诱人的蘑菇,黄水晶</v>
      </c>
      <c r="AP364" s="25" t="str">
        <f>IF(F364="c",getSring(AO364,4),VLOOKUP(K364&amp;F364,test4,2,FALSE))</f>
        <v>上级雷之精华</v>
      </c>
      <c r="AQ364" s="25">
        <f t="shared" si="111"/>
        <v>30005</v>
      </c>
      <c r="AR364" s="25">
        <f t="shared" si="112"/>
        <v>11</v>
      </c>
      <c r="AS364" s="25" t="str">
        <f t="shared" si="120"/>
        <v>灰色的稻草</v>
      </c>
      <c r="AT364" s="25">
        <f t="shared" si="113"/>
        <v>30025</v>
      </c>
      <c r="AU364" s="25">
        <f t="shared" si="114"/>
        <v>11</v>
      </c>
      <c r="AV364" s="25" t="str">
        <f t="shared" si="121"/>
        <v>诱人的蘑菇</v>
      </c>
      <c r="AW364" s="25">
        <f t="shared" si="115"/>
        <v>30021</v>
      </c>
      <c r="AX364" s="25">
        <f t="shared" si="116"/>
        <v>11</v>
      </c>
      <c r="AY364" s="25" t="str">
        <f t="shared" si="122"/>
        <v>黄水晶</v>
      </c>
      <c r="AZ364" s="25">
        <f t="shared" si="117"/>
        <v>30029</v>
      </c>
      <c r="BA364" s="25">
        <f t="shared" si="123"/>
        <v>11</v>
      </c>
    </row>
    <row r="365" spans="1:53" ht="14.25" x14ac:dyDescent="0.2">
      <c r="A365">
        <f t="shared" si="118"/>
        <v>10363</v>
      </c>
      <c r="B365" s="16">
        <v>363</v>
      </c>
      <c r="C365" s="16"/>
      <c r="D365" s="16" t="s">
        <v>606</v>
      </c>
      <c r="E365" s="16">
        <f t="shared" si="105"/>
        <v>3</v>
      </c>
      <c r="F365" s="39" t="str">
        <f t="shared" si="124"/>
        <v>a</v>
      </c>
      <c r="G365" s="42">
        <f t="shared" si="119"/>
        <v>3</v>
      </c>
      <c r="H365" s="19" t="s">
        <v>26</v>
      </c>
      <c r="I365" s="3" t="s">
        <v>38</v>
      </c>
      <c r="J365" s="3" t="s">
        <v>996</v>
      </c>
      <c r="K365" s="3" t="str">
        <f t="shared" si="106"/>
        <v>雷</v>
      </c>
      <c r="L365" s="3">
        <f t="shared" si="125"/>
        <v>12</v>
      </c>
      <c r="M365" s="3">
        <f t="shared" si="107"/>
        <v>2</v>
      </c>
      <c r="N365" s="16">
        <v>5</v>
      </c>
      <c r="O365" s="16">
        <v>3</v>
      </c>
      <c r="P365" s="16">
        <v>70</v>
      </c>
      <c r="Q365" s="28">
        <v>0</v>
      </c>
      <c r="R365" s="28">
        <v>0</v>
      </c>
      <c r="S365" s="16">
        <v>18</v>
      </c>
      <c r="T365" s="28">
        <v>0</v>
      </c>
      <c r="U365" s="28">
        <v>0</v>
      </c>
      <c r="V365" s="28">
        <v>0</v>
      </c>
      <c r="W365" s="28">
        <v>0</v>
      </c>
      <c r="X365" s="29">
        <v>0</v>
      </c>
      <c r="Y365" s="29">
        <v>0</v>
      </c>
      <c r="Z365" s="29">
        <v>0</v>
      </c>
      <c r="AA365" s="29">
        <v>0</v>
      </c>
      <c r="AB365" s="28">
        <v>0</v>
      </c>
      <c r="AC365" s="28">
        <v>0</v>
      </c>
      <c r="AD365" s="28">
        <v>0</v>
      </c>
      <c r="AE365" s="28">
        <v>0</v>
      </c>
      <c r="AF365" s="28">
        <v>0</v>
      </c>
      <c r="AG365" s="28">
        <v>0</v>
      </c>
      <c r="AH365" s="20">
        <v>0.11253333333333333</v>
      </c>
      <c r="AI365" s="29">
        <v>0</v>
      </c>
      <c r="AJ365" s="29">
        <v>0</v>
      </c>
      <c r="AK365" s="29">
        <v>0</v>
      </c>
      <c r="AL365" s="29">
        <v>0</v>
      </c>
      <c r="AM365" s="22">
        <f t="shared" si="108"/>
        <v>81.173333333333332</v>
      </c>
      <c r="AN365">
        <f t="shared" si="109"/>
        <v>3570</v>
      </c>
      <c r="AO365" t="str">
        <f t="shared" si="110"/>
        <v>,诱人的坚果,发光的石头,诱人的蘑菇</v>
      </c>
      <c r="AP365" s="25" t="str">
        <f>IF(F365="c",getSring(AO365,4),VLOOKUP(K365&amp;F365,test4,2,FALSE))</f>
        <v>上级雷之精华</v>
      </c>
      <c r="AQ365" s="25">
        <f t="shared" si="111"/>
        <v>30005</v>
      </c>
      <c r="AR365" s="25">
        <f t="shared" si="112"/>
        <v>17</v>
      </c>
      <c r="AS365" s="25" t="str">
        <f t="shared" si="120"/>
        <v>诱人的坚果</v>
      </c>
      <c r="AT365" s="25">
        <f t="shared" si="113"/>
        <v>30041</v>
      </c>
      <c r="AU365" s="25">
        <f t="shared" si="114"/>
        <v>17</v>
      </c>
      <c r="AV365" s="25" t="str">
        <f t="shared" si="121"/>
        <v>发光的石头</v>
      </c>
      <c r="AW365" s="25">
        <f t="shared" si="115"/>
        <v>30033</v>
      </c>
      <c r="AX365" s="25">
        <f t="shared" si="116"/>
        <v>17</v>
      </c>
      <c r="AY365" s="25" t="str">
        <f t="shared" si="122"/>
        <v>诱人的蘑菇</v>
      </c>
      <c r="AZ365" s="25">
        <f t="shared" si="117"/>
        <v>30021</v>
      </c>
      <c r="BA365" s="25">
        <f t="shared" si="123"/>
        <v>17</v>
      </c>
    </row>
    <row r="366" spans="1:53" ht="14.25" x14ac:dyDescent="0.2">
      <c r="A366">
        <f t="shared" si="118"/>
        <v>10364</v>
      </c>
      <c r="B366" s="16">
        <v>364</v>
      </c>
      <c r="C366" s="16"/>
      <c r="D366" s="16" t="s">
        <v>607</v>
      </c>
      <c r="E366" s="16">
        <f t="shared" si="105"/>
        <v>3</v>
      </c>
      <c r="F366" s="39" t="str">
        <f t="shared" si="124"/>
        <v>a</v>
      </c>
      <c r="G366" s="42">
        <f t="shared" si="119"/>
        <v>3</v>
      </c>
      <c r="H366" s="19" t="s">
        <v>26</v>
      </c>
      <c r="I366" s="3" t="s">
        <v>38</v>
      </c>
      <c r="J366" s="3" t="s">
        <v>996</v>
      </c>
      <c r="K366" s="3" t="str">
        <f t="shared" si="106"/>
        <v>雷</v>
      </c>
      <c r="L366" s="3">
        <f t="shared" si="125"/>
        <v>12</v>
      </c>
      <c r="M366" s="3">
        <f t="shared" si="107"/>
        <v>2</v>
      </c>
      <c r="N366" s="16">
        <v>5</v>
      </c>
      <c r="O366" s="16">
        <v>4</v>
      </c>
      <c r="P366" s="16">
        <v>93</v>
      </c>
      <c r="Q366" s="28">
        <v>0</v>
      </c>
      <c r="R366" s="28">
        <v>0</v>
      </c>
      <c r="S366" s="16">
        <v>24</v>
      </c>
      <c r="T366" s="28">
        <v>0</v>
      </c>
      <c r="U366" s="28">
        <v>0</v>
      </c>
      <c r="V366" s="28">
        <v>0</v>
      </c>
      <c r="W366" s="28">
        <v>0</v>
      </c>
      <c r="X366" s="29">
        <v>0</v>
      </c>
      <c r="Y366" s="29">
        <v>0</v>
      </c>
      <c r="Z366" s="29">
        <v>0</v>
      </c>
      <c r="AA366" s="20">
        <v>0.188</v>
      </c>
      <c r="AB366" s="28">
        <v>0</v>
      </c>
      <c r="AC366" s="28">
        <v>0</v>
      </c>
      <c r="AD366" s="28">
        <v>0</v>
      </c>
      <c r="AE366" s="28">
        <v>0</v>
      </c>
      <c r="AF366" s="28">
        <v>0</v>
      </c>
      <c r="AG366" s="28">
        <v>0</v>
      </c>
      <c r="AH366" s="29">
        <v>0</v>
      </c>
      <c r="AI366" s="29">
        <v>0</v>
      </c>
      <c r="AJ366" s="29">
        <v>0</v>
      </c>
      <c r="AK366" s="29">
        <v>0</v>
      </c>
      <c r="AL366" s="20">
        <v>0.15040000000000001</v>
      </c>
      <c r="AM366" s="22">
        <f t="shared" si="108"/>
        <v>145.68</v>
      </c>
      <c r="AN366">
        <f t="shared" si="109"/>
        <v>6300</v>
      </c>
      <c r="AO366" t="str">
        <f t="shared" si="110"/>
        <v>,诱人的蘑菇,带血的牙,发光的石头</v>
      </c>
      <c r="AP366" s="25" t="str">
        <f>IF(F366="c",getSring(AO366,4),VLOOKUP(K366&amp;F366,test4,2,FALSE))</f>
        <v>上级雷之精华</v>
      </c>
      <c r="AQ366" s="25">
        <f t="shared" si="111"/>
        <v>30005</v>
      </c>
      <c r="AR366" s="25">
        <f t="shared" si="112"/>
        <v>30</v>
      </c>
      <c r="AS366" s="25" t="str">
        <f t="shared" si="120"/>
        <v>诱人的蘑菇</v>
      </c>
      <c r="AT366" s="25">
        <f t="shared" si="113"/>
        <v>30021</v>
      </c>
      <c r="AU366" s="25">
        <f t="shared" si="114"/>
        <v>30</v>
      </c>
      <c r="AV366" s="25" t="str">
        <f t="shared" si="121"/>
        <v>带血的牙</v>
      </c>
      <c r="AW366" s="25">
        <f t="shared" si="115"/>
        <v>30037</v>
      </c>
      <c r="AX366" s="25">
        <f t="shared" si="116"/>
        <v>30</v>
      </c>
      <c r="AY366" s="25" t="str">
        <f t="shared" si="122"/>
        <v>发光的石头</v>
      </c>
      <c r="AZ366" s="25">
        <f t="shared" si="117"/>
        <v>30033</v>
      </c>
      <c r="BA366" s="25">
        <f t="shared" si="123"/>
        <v>30</v>
      </c>
    </row>
    <row r="367" spans="1:53" ht="14.25" x14ac:dyDescent="0.2">
      <c r="A367">
        <f t="shared" si="118"/>
        <v>10365</v>
      </c>
      <c r="B367" s="16">
        <v>365</v>
      </c>
      <c r="C367" s="16"/>
      <c r="D367" s="16" t="s">
        <v>608</v>
      </c>
      <c r="E367" s="16">
        <f t="shared" si="105"/>
        <v>4</v>
      </c>
      <c r="F367" s="39" t="str">
        <f t="shared" si="124"/>
        <v>a</v>
      </c>
      <c r="G367" s="42">
        <f t="shared" si="119"/>
        <v>3</v>
      </c>
      <c r="H367" s="19" t="s">
        <v>26</v>
      </c>
      <c r="I367" s="3" t="s">
        <v>38</v>
      </c>
      <c r="J367" s="3" t="s">
        <v>996</v>
      </c>
      <c r="K367" s="3" t="str">
        <f t="shared" si="106"/>
        <v>雷</v>
      </c>
      <c r="L367" s="3">
        <f t="shared" si="125"/>
        <v>12</v>
      </c>
      <c r="M367" s="3">
        <f t="shared" si="107"/>
        <v>2</v>
      </c>
      <c r="N367" s="16">
        <v>5</v>
      </c>
      <c r="O367" s="16">
        <v>5</v>
      </c>
      <c r="P367" s="16">
        <v>116</v>
      </c>
      <c r="Q367" s="28">
        <v>0</v>
      </c>
      <c r="R367" s="28">
        <v>0</v>
      </c>
      <c r="S367" s="28">
        <v>0</v>
      </c>
      <c r="T367" s="28">
        <v>0</v>
      </c>
      <c r="U367" s="16">
        <v>72</v>
      </c>
      <c r="V367" s="28">
        <v>0</v>
      </c>
      <c r="W367" s="28">
        <v>0</v>
      </c>
      <c r="X367" s="29">
        <v>0</v>
      </c>
      <c r="Y367" s="29">
        <v>0</v>
      </c>
      <c r="Z367" s="29">
        <v>0</v>
      </c>
      <c r="AA367" s="29">
        <v>0</v>
      </c>
      <c r="AB367" s="28">
        <v>0</v>
      </c>
      <c r="AC367" s="28">
        <v>0</v>
      </c>
      <c r="AD367" s="28">
        <v>0</v>
      </c>
      <c r="AE367" s="28">
        <v>0</v>
      </c>
      <c r="AF367" s="16">
        <v>12</v>
      </c>
      <c r="AG367" s="28">
        <v>0</v>
      </c>
      <c r="AH367" s="29">
        <v>0</v>
      </c>
      <c r="AI367" s="20">
        <v>0.18613333333333335</v>
      </c>
      <c r="AJ367" s="29">
        <v>0</v>
      </c>
      <c r="AK367" s="29">
        <v>0</v>
      </c>
      <c r="AL367" s="29">
        <v>0</v>
      </c>
      <c r="AM367" s="22">
        <f t="shared" si="108"/>
        <v>172.94461538461536</v>
      </c>
      <c r="AN367">
        <f t="shared" si="109"/>
        <v>7560</v>
      </c>
      <c r="AO367" t="str">
        <f t="shared" si="110"/>
        <v>,发光的石头,诱人的坚果,带血的牙</v>
      </c>
      <c r="AP367" s="25" t="str">
        <f>IF(F367="c",getSring(AO367,4),VLOOKUP(K367&amp;F367,test4,2,FALSE))</f>
        <v>上级雷之精华</v>
      </c>
      <c r="AQ367" s="25">
        <f t="shared" si="111"/>
        <v>30005</v>
      </c>
      <c r="AR367" s="25">
        <f t="shared" si="112"/>
        <v>36</v>
      </c>
      <c r="AS367" s="25" t="str">
        <f t="shared" si="120"/>
        <v>发光的石头</v>
      </c>
      <c r="AT367" s="25">
        <f t="shared" si="113"/>
        <v>30033</v>
      </c>
      <c r="AU367" s="25">
        <f t="shared" si="114"/>
        <v>36</v>
      </c>
      <c r="AV367" s="25" t="str">
        <f t="shared" si="121"/>
        <v>诱人的坚果</v>
      </c>
      <c r="AW367" s="25">
        <f t="shared" si="115"/>
        <v>30041</v>
      </c>
      <c r="AX367" s="25">
        <f t="shared" si="116"/>
        <v>36</v>
      </c>
      <c r="AY367" s="25" t="str">
        <f t="shared" si="122"/>
        <v>带血的牙</v>
      </c>
      <c r="AZ367" s="25">
        <f t="shared" si="117"/>
        <v>30037</v>
      </c>
      <c r="BA367" s="25">
        <f t="shared" si="123"/>
        <v>36</v>
      </c>
    </row>
    <row r="368" spans="1:53" ht="14.25" x14ac:dyDescent="0.2">
      <c r="A368">
        <f t="shared" si="118"/>
        <v>10366</v>
      </c>
      <c r="B368" s="16">
        <v>366</v>
      </c>
      <c r="C368" s="16"/>
      <c r="D368" s="16" t="s">
        <v>609</v>
      </c>
      <c r="E368" s="16">
        <f t="shared" si="105"/>
        <v>4</v>
      </c>
      <c r="F368" s="39" t="str">
        <f t="shared" si="124"/>
        <v>a</v>
      </c>
      <c r="G368" s="42">
        <f t="shared" si="119"/>
        <v>3</v>
      </c>
      <c r="H368" s="19" t="s">
        <v>26</v>
      </c>
      <c r="I368" s="3" t="s">
        <v>38</v>
      </c>
      <c r="J368" s="3" t="s">
        <v>996</v>
      </c>
      <c r="K368" s="3" t="str">
        <f t="shared" si="106"/>
        <v>雷</v>
      </c>
      <c r="L368" s="3">
        <f t="shared" si="125"/>
        <v>12</v>
      </c>
      <c r="M368" s="3">
        <f t="shared" si="107"/>
        <v>2</v>
      </c>
      <c r="N368" s="16">
        <v>5</v>
      </c>
      <c r="O368" s="16">
        <v>6</v>
      </c>
      <c r="P368" s="16">
        <v>139</v>
      </c>
      <c r="Q368" s="28">
        <v>0</v>
      </c>
      <c r="R368" s="28">
        <v>0</v>
      </c>
      <c r="S368" s="16">
        <v>36</v>
      </c>
      <c r="T368" s="28">
        <v>0</v>
      </c>
      <c r="U368" s="16">
        <v>86</v>
      </c>
      <c r="V368" s="28">
        <v>0</v>
      </c>
      <c r="W368" s="28">
        <v>0</v>
      </c>
      <c r="X368" s="29">
        <v>0</v>
      </c>
      <c r="Y368" s="29">
        <v>0</v>
      </c>
      <c r="Z368" s="29">
        <v>0</v>
      </c>
      <c r="AA368" s="29">
        <v>0</v>
      </c>
      <c r="AB368" s="28">
        <v>0</v>
      </c>
      <c r="AC368" s="28">
        <v>0</v>
      </c>
      <c r="AD368" s="28">
        <v>0</v>
      </c>
      <c r="AE368" s="28">
        <v>0</v>
      </c>
      <c r="AF368" s="28">
        <v>0</v>
      </c>
      <c r="AG368" s="28">
        <v>0</v>
      </c>
      <c r="AH368" s="29">
        <v>0</v>
      </c>
      <c r="AI368" s="29">
        <v>0</v>
      </c>
      <c r="AJ368" s="29">
        <v>0</v>
      </c>
      <c r="AK368" s="29">
        <v>0</v>
      </c>
      <c r="AL368" s="20">
        <v>0.22346666666666667</v>
      </c>
      <c r="AM368" s="22">
        <f t="shared" si="108"/>
        <v>218.69333333333333</v>
      </c>
      <c r="AN368">
        <f t="shared" si="109"/>
        <v>9660</v>
      </c>
      <c r="AO368" t="str">
        <f t="shared" si="110"/>
        <v>,带血的牙,黄水晶,灰色的稻草</v>
      </c>
      <c r="AP368" s="25" t="str">
        <f>IF(F368="c",getSring(AO368,4),VLOOKUP(K368&amp;F368,test4,2,FALSE))</f>
        <v>上级雷之精华</v>
      </c>
      <c r="AQ368" s="25">
        <f t="shared" si="111"/>
        <v>30005</v>
      </c>
      <c r="AR368" s="25">
        <f t="shared" si="112"/>
        <v>46</v>
      </c>
      <c r="AS368" s="25" t="str">
        <f t="shared" si="120"/>
        <v>带血的牙</v>
      </c>
      <c r="AT368" s="25">
        <f t="shared" si="113"/>
        <v>30037</v>
      </c>
      <c r="AU368" s="25">
        <f t="shared" si="114"/>
        <v>46</v>
      </c>
      <c r="AV368" s="25" t="str">
        <f t="shared" si="121"/>
        <v>黄水晶</v>
      </c>
      <c r="AW368" s="25">
        <f t="shared" si="115"/>
        <v>30029</v>
      </c>
      <c r="AX368" s="25">
        <f t="shared" si="116"/>
        <v>46</v>
      </c>
      <c r="AY368" s="25" t="str">
        <f t="shared" si="122"/>
        <v>灰色的稻草</v>
      </c>
      <c r="AZ368" s="25">
        <f t="shared" si="117"/>
        <v>30025</v>
      </c>
      <c r="BA368" s="25">
        <f t="shared" si="123"/>
        <v>46</v>
      </c>
    </row>
    <row r="369" spans="1:53" ht="14.25" x14ac:dyDescent="0.2">
      <c r="A369">
        <f t="shared" si="118"/>
        <v>10367</v>
      </c>
      <c r="B369" s="16">
        <v>367</v>
      </c>
      <c r="C369" s="16"/>
      <c r="D369" s="16" t="s">
        <v>610</v>
      </c>
      <c r="E369" s="16">
        <f t="shared" si="105"/>
        <v>5</v>
      </c>
      <c r="F369" s="39" t="str">
        <f t="shared" si="124"/>
        <v>a</v>
      </c>
      <c r="G369" s="42">
        <f t="shared" si="119"/>
        <v>3</v>
      </c>
      <c r="H369" s="19" t="s">
        <v>26</v>
      </c>
      <c r="I369" s="3" t="s">
        <v>38</v>
      </c>
      <c r="J369" s="3" t="s">
        <v>996</v>
      </c>
      <c r="K369" s="3" t="str">
        <f t="shared" si="106"/>
        <v>雷</v>
      </c>
      <c r="L369" s="3">
        <f t="shared" si="125"/>
        <v>12</v>
      </c>
      <c r="M369" s="3">
        <f t="shared" si="107"/>
        <v>2</v>
      </c>
      <c r="N369" s="16">
        <v>5</v>
      </c>
      <c r="O369" s="16">
        <v>7</v>
      </c>
      <c r="P369" s="16">
        <v>162</v>
      </c>
      <c r="Q369" s="28">
        <v>0</v>
      </c>
      <c r="R369" s="28">
        <v>0</v>
      </c>
      <c r="S369" s="28">
        <v>0</v>
      </c>
      <c r="T369" s="28">
        <v>0</v>
      </c>
      <c r="U369" s="28">
        <v>0</v>
      </c>
      <c r="V369" s="28">
        <v>0</v>
      </c>
      <c r="W369" s="28">
        <v>0</v>
      </c>
      <c r="X369" s="29">
        <v>0</v>
      </c>
      <c r="Y369" s="20">
        <v>6.7500000000000004E-2</v>
      </c>
      <c r="Z369" s="29">
        <v>0</v>
      </c>
      <c r="AA369" s="20">
        <v>0.32600000000000001</v>
      </c>
      <c r="AB369" s="28">
        <v>0</v>
      </c>
      <c r="AC369" s="28">
        <v>0</v>
      </c>
      <c r="AD369" s="28">
        <v>0</v>
      </c>
      <c r="AE369" s="16">
        <v>14</v>
      </c>
      <c r="AF369" s="28">
        <v>0</v>
      </c>
      <c r="AG369" s="28">
        <v>0</v>
      </c>
      <c r="AH369" s="20">
        <v>0.26080000000000003</v>
      </c>
      <c r="AI369" s="29">
        <v>0</v>
      </c>
      <c r="AJ369" s="29">
        <v>0</v>
      </c>
      <c r="AK369" s="29">
        <v>0</v>
      </c>
      <c r="AL369" s="29">
        <v>0</v>
      </c>
      <c r="AM369" s="22">
        <f t="shared" si="108"/>
        <v>255.71350318471337</v>
      </c>
      <c r="AN369">
        <f t="shared" si="109"/>
        <v>11130</v>
      </c>
      <c r="AO369" t="str">
        <f t="shared" si="110"/>
        <v>,发光的石头,带血的牙,灰色的稻草</v>
      </c>
      <c r="AP369" s="25" t="str">
        <f>IF(F369="c",getSring(AO369,4),VLOOKUP(K369&amp;F369,test4,2,FALSE))</f>
        <v>上级雷之精华</v>
      </c>
      <c r="AQ369" s="25">
        <f t="shared" si="111"/>
        <v>30005</v>
      </c>
      <c r="AR369" s="25">
        <f t="shared" si="112"/>
        <v>53</v>
      </c>
      <c r="AS369" s="25" t="str">
        <f t="shared" si="120"/>
        <v>发光的石头</v>
      </c>
      <c r="AT369" s="25">
        <f t="shared" si="113"/>
        <v>30033</v>
      </c>
      <c r="AU369" s="25">
        <f t="shared" si="114"/>
        <v>53</v>
      </c>
      <c r="AV369" s="25" t="str">
        <f t="shared" si="121"/>
        <v>带血的牙</v>
      </c>
      <c r="AW369" s="25">
        <f t="shared" si="115"/>
        <v>30037</v>
      </c>
      <c r="AX369" s="25">
        <f t="shared" si="116"/>
        <v>53</v>
      </c>
      <c r="AY369" s="25" t="str">
        <f t="shared" si="122"/>
        <v>灰色的稻草</v>
      </c>
      <c r="AZ369" s="25">
        <f t="shared" si="117"/>
        <v>30025</v>
      </c>
      <c r="BA369" s="25">
        <f t="shared" si="123"/>
        <v>53</v>
      </c>
    </row>
    <row r="370" spans="1:53" ht="14.25" x14ac:dyDescent="0.2">
      <c r="A370">
        <f t="shared" si="118"/>
        <v>10368</v>
      </c>
      <c r="B370" s="16">
        <v>368</v>
      </c>
      <c r="C370" s="16"/>
      <c r="D370" s="16" t="s">
        <v>611</v>
      </c>
      <c r="E370" s="16">
        <f t="shared" si="105"/>
        <v>5</v>
      </c>
      <c r="F370" s="39" t="str">
        <f t="shared" si="124"/>
        <v>a</v>
      </c>
      <c r="G370" s="42">
        <f t="shared" si="119"/>
        <v>3</v>
      </c>
      <c r="H370" s="19" t="s">
        <v>26</v>
      </c>
      <c r="I370" s="3" t="s">
        <v>38</v>
      </c>
      <c r="J370" s="3" t="s">
        <v>996</v>
      </c>
      <c r="K370" s="3" t="str">
        <f t="shared" si="106"/>
        <v>雷</v>
      </c>
      <c r="L370" s="3">
        <f t="shared" si="125"/>
        <v>12</v>
      </c>
      <c r="M370" s="3">
        <f t="shared" si="107"/>
        <v>2</v>
      </c>
      <c r="N370" s="16">
        <v>5</v>
      </c>
      <c r="O370" s="16">
        <v>8</v>
      </c>
      <c r="P370" s="16">
        <v>185</v>
      </c>
      <c r="Q370" s="28">
        <v>0</v>
      </c>
      <c r="R370" s="28">
        <v>0</v>
      </c>
      <c r="S370" s="16">
        <v>48</v>
      </c>
      <c r="T370" s="28">
        <v>0</v>
      </c>
      <c r="U370" s="16">
        <v>115</v>
      </c>
      <c r="V370" s="16">
        <v>31</v>
      </c>
      <c r="W370" s="28">
        <v>0</v>
      </c>
      <c r="X370" s="29">
        <v>0</v>
      </c>
      <c r="Y370" s="29">
        <v>0</v>
      </c>
      <c r="Z370" s="29">
        <v>0</v>
      </c>
      <c r="AA370" s="20">
        <v>0.37266666666666665</v>
      </c>
      <c r="AB370" s="28">
        <v>0</v>
      </c>
      <c r="AC370" s="28">
        <v>0</v>
      </c>
      <c r="AD370" s="28">
        <v>0</v>
      </c>
      <c r="AE370" s="28">
        <v>0</v>
      </c>
      <c r="AF370" s="28">
        <v>0</v>
      </c>
      <c r="AG370" s="28">
        <v>0</v>
      </c>
      <c r="AH370" s="29">
        <v>0</v>
      </c>
      <c r="AI370" s="29">
        <v>0</v>
      </c>
      <c r="AJ370" s="29">
        <v>0</v>
      </c>
      <c r="AK370" s="29">
        <v>0</v>
      </c>
      <c r="AL370" s="29">
        <v>0</v>
      </c>
      <c r="AM370" s="22">
        <f t="shared" si="108"/>
        <v>327.2</v>
      </c>
      <c r="AN370">
        <f t="shared" si="109"/>
        <v>14280</v>
      </c>
      <c r="AO370" t="str">
        <f t="shared" si="110"/>
        <v>,带血的牙,黄水晶,诱人的蘑菇</v>
      </c>
      <c r="AP370" s="25" t="str">
        <f>IF(F370="c",getSring(AO370,4),VLOOKUP(K370&amp;F370,test4,2,FALSE))</f>
        <v>上级雷之精华</v>
      </c>
      <c r="AQ370" s="25">
        <f t="shared" si="111"/>
        <v>30005</v>
      </c>
      <c r="AR370" s="25">
        <f t="shared" si="112"/>
        <v>68</v>
      </c>
      <c r="AS370" s="25" t="str">
        <f t="shared" si="120"/>
        <v>带血的牙</v>
      </c>
      <c r="AT370" s="25">
        <f t="shared" si="113"/>
        <v>30037</v>
      </c>
      <c r="AU370" s="25">
        <f t="shared" si="114"/>
        <v>68</v>
      </c>
      <c r="AV370" s="25" t="str">
        <f t="shared" si="121"/>
        <v>黄水晶</v>
      </c>
      <c r="AW370" s="25">
        <f t="shared" si="115"/>
        <v>30029</v>
      </c>
      <c r="AX370" s="25">
        <f t="shared" si="116"/>
        <v>68</v>
      </c>
      <c r="AY370" s="25" t="str">
        <f t="shared" si="122"/>
        <v>诱人的蘑菇</v>
      </c>
      <c r="AZ370" s="25">
        <f t="shared" si="117"/>
        <v>30021</v>
      </c>
      <c r="BA370" s="25">
        <f t="shared" si="123"/>
        <v>68</v>
      </c>
    </row>
    <row r="371" spans="1:53" ht="14.25" x14ac:dyDescent="0.2">
      <c r="A371">
        <f t="shared" si="118"/>
        <v>10369</v>
      </c>
      <c r="B371" s="16">
        <v>369</v>
      </c>
      <c r="C371" s="16"/>
      <c r="D371" s="16" t="s">
        <v>612</v>
      </c>
      <c r="E371" s="16">
        <f t="shared" si="105"/>
        <v>2</v>
      </c>
      <c r="F371" s="39" t="str">
        <f t="shared" si="124"/>
        <v>b</v>
      </c>
      <c r="G371" s="42">
        <f t="shared" si="119"/>
        <v>3</v>
      </c>
      <c r="H371" s="19" t="s">
        <v>26</v>
      </c>
      <c r="I371" s="3" t="s">
        <v>38</v>
      </c>
      <c r="J371" s="3" t="s">
        <v>996</v>
      </c>
      <c r="K371" s="3" t="str">
        <f t="shared" si="106"/>
        <v>雷</v>
      </c>
      <c r="L371" s="3">
        <f t="shared" si="125"/>
        <v>12</v>
      </c>
      <c r="M371" s="3">
        <f t="shared" si="107"/>
        <v>2</v>
      </c>
      <c r="N371" s="16">
        <v>5</v>
      </c>
      <c r="O371" s="16">
        <v>1</v>
      </c>
      <c r="P371" s="16">
        <v>25</v>
      </c>
      <c r="Q371" s="28">
        <v>0</v>
      </c>
      <c r="R371" s="28">
        <v>0</v>
      </c>
      <c r="S371" s="28">
        <v>0</v>
      </c>
      <c r="T371" s="28">
        <v>0</v>
      </c>
      <c r="U371" s="16">
        <v>6</v>
      </c>
      <c r="V371" s="28">
        <v>0</v>
      </c>
      <c r="W371" s="28">
        <v>0</v>
      </c>
      <c r="X371" s="29">
        <v>0</v>
      </c>
      <c r="Y371" s="29">
        <v>0</v>
      </c>
      <c r="Z371" s="29">
        <v>0</v>
      </c>
      <c r="AA371" s="29">
        <v>0</v>
      </c>
      <c r="AB371" s="28">
        <v>0</v>
      </c>
      <c r="AC371" s="28">
        <v>0</v>
      </c>
      <c r="AD371" s="28">
        <v>0</v>
      </c>
      <c r="AE371" s="28">
        <v>0</v>
      </c>
      <c r="AF371" s="28">
        <v>0</v>
      </c>
      <c r="AG371" s="28">
        <v>0</v>
      </c>
      <c r="AH371" s="29">
        <v>0</v>
      </c>
      <c r="AI371" s="29">
        <v>0</v>
      </c>
      <c r="AJ371" s="29">
        <v>0</v>
      </c>
      <c r="AK371" s="29">
        <v>0</v>
      </c>
      <c r="AL371" s="29">
        <v>0</v>
      </c>
      <c r="AM371" s="22">
        <f t="shared" si="108"/>
        <v>20.666666666666668</v>
      </c>
      <c r="AN371">
        <f t="shared" si="109"/>
        <v>945</v>
      </c>
      <c r="AO371" t="str">
        <f t="shared" si="110"/>
        <v>,蓝水晶,扁扁的稻草,漂亮的蘑菇</v>
      </c>
      <c r="AP371" s="25" t="str">
        <f>IF(F371="c",getSring(AO371,4),VLOOKUP(K371&amp;F371,test4,2,FALSE))</f>
        <v>雷之精华</v>
      </c>
      <c r="AQ371" s="25">
        <f t="shared" si="111"/>
        <v>30006</v>
      </c>
      <c r="AR371" s="25">
        <f t="shared" si="112"/>
        <v>9</v>
      </c>
      <c r="AS371" s="25" t="str">
        <f t="shared" si="120"/>
        <v>蓝水晶</v>
      </c>
      <c r="AT371" s="25">
        <f t="shared" si="113"/>
        <v>30028</v>
      </c>
      <c r="AU371" s="25">
        <f t="shared" si="114"/>
        <v>9</v>
      </c>
      <c r="AV371" s="25" t="str">
        <f t="shared" si="121"/>
        <v>扁扁的稻草</v>
      </c>
      <c r="AW371" s="25">
        <f t="shared" si="115"/>
        <v>30024</v>
      </c>
      <c r="AX371" s="25">
        <f t="shared" si="116"/>
        <v>9</v>
      </c>
      <c r="AY371" s="25" t="str">
        <f t="shared" si="122"/>
        <v>漂亮的蘑菇</v>
      </c>
      <c r="AZ371" s="25">
        <f t="shared" si="117"/>
        <v>30020</v>
      </c>
      <c r="BA371" s="25">
        <f t="shared" si="123"/>
        <v>9</v>
      </c>
    </row>
    <row r="372" spans="1:53" ht="14.25" x14ac:dyDescent="0.2">
      <c r="A372">
        <f t="shared" si="118"/>
        <v>10370</v>
      </c>
      <c r="B372" s="16">
        <v>370</v>
      </c>
      <c r="C372" s="16"/>
      <c r="D372" s="16" t="s">
        <v>613</v>
      </c>
      <c r="E372" s="16">
        <f t="shared" si="105"/>
        <v>2</v>
      </c>
      <c r="F372" s="39" t="str">
        <f t="shared" si="124"/>
        <v>b</v>
      </c>
      <c r="G372" s="42">
        <f t="shared" si="119"/>
        <v>3</v>
      </c>
      <c r="H372" s="19" t="s">
        <v>26</v>
      </c>
      <c r="I372" s="3" t="s">
        <v>38</v>
      </c>
      <c r="J372" s="3" t="s">
        <v>996</v>
      </c>
      <c r="K372" s="3" t="str">
        <f t="shared" si="106"/>
        <v>雷</v>
      </c>
      <c r="L372" s="3">
        <f t="shared" si="125"/>
        <v>12</v>
      </c>
      <c r="M372" s="3">
        <f t="shared" si="107"/>
        <v>2</v>
      </c>
      <c r="N372" s="16">
        <v>5</v>
      </c>
      <c r="O372" s="16">
        <v>2</v>
      </c>
      <c r="P372" s="16">
        <v>50</v>
      </c>
      <c r="Q372" s="28">
        <v>0</v>
      </c>
      <c r="R372" s="28">
        <v>0</v>
      </c>
      <c r="S372" s="28">
        <v>0</v>
      </c>
      <c r="T372" s="28">
        <v>0</v>
      </c>
      <c r="U372" s="28">
        <v>0</v>
      </c>
      <c r="V372" s="16">
        <v>3</v>
      </c>
      <c r="W372" s="28">
        <v>0</v>
      </c>
      <c r="X372" s="29">
        <v>0</v>
      </c>
      <c r="Y372" s="29">
        <v>0</v>
      </c>
      <c r="Z372" s="29">
        <v>0</v>
      </c>
      <c r="AA372" s="29">
        <v>0</v>
      </c>
      <c r="AB372" s="28">
        <v>0</v>
      </c>
      <c r="AC372" s="28">
        <v>0</v>
      </c>
      <c r="AD372" s="28">
        <v>0</v>
      </c>
      <c r="AE372" s="28">
        <v>0</v>
      </c>
      <c r="AF372" s="28">
        <v>0</v>
      </c>
      <c r="AG372" s="28">
        <v>0</v>
      </c>
      <c r="AH372" s="29">
        <v>0</v>
      </c>
      <c r="AI372" s="29">
        <v>0</v>
      </c>
      <c r="AJ372" s="29">
        <v>0</v>
      </c>
      <c r="AK372" s="29">
        <v>0</v>
      </c>
      <c r="AL372" s="29">
        <v>0</v>
      </c>
      <c r="AM372" s="22">
        <f t="shared" si="108"/>
        <v>35.333333333333336</v>
      </c>
      <c r="AN372">
        <f t="shared" si="109"/>
        <v>1575</v>
      </c>
      <c r="AO372" t="str">
        <f t="shared" si="110"/>
        <v>,长獠牙,蓝水晶,美味的坚果</v>
      </c>
      <c r="AP372" s="25" t="str">
        <f>IF(F372="c",getSring(AO372,4),VLOOKUP(K372&amp;F372,test4,2,FALSE))</f>
        <v>雷之精华</v>
      </c>
      <c r="AQ372" s="25">
        <f t="shared" si="111"/>
        <v>30006</v>
      </c>
      <c r="AR372" s="25">
        <f t="shared" si="112"/>
        <v>15</v>
      </c>
      <c r="AS372" s="25" t="str">
        <f t="shared" si="120"/>
        <v>长獠牙</v>
      </c>
      <c r="AT372" s="25">
        <f t="shared" si="113"/>
        <v>30036</v>
      </c>
      <c r="AU372" s="25">
        <f t="shared" si="114"/>
        <v>15</v>
      </c>
      <c r="AV372" s="25" t="str">
        <f t="shared" si="121"/>
        <v>蓝水晶</v>
      </c>
      <c r="AW372" s="25">
        <f t="shared" si="115"/>
        <v>30028</v>
      </c>
      <c r="AX372" s="25">
        <f t="shared" si="116"/>
        <v>15</v>
      </c>
      <c r="AY372" s="25" t="str">
        <f t="shared" si="122"/>
        <v>美味的坚果</v>
      </c>
      <c r="AZ372" s="25">
        <f t="shared" si="117"/>
        <v>30040</v>
      </c>
      <c r="BA372" s="25">
        <f t="shared" si="123"/>
        <v>15</v>
      </c>
    </row>
    <row r="373" spans="1:53" ht="14.25" x14ac:dyDescent="0.2">
      <c r="A373">
        <f t="shared" si="118"/>
        <v>10371</v>
      </c>
      <c r="B373" s="16">
        <v>371</v>
      </c>
      <c r="C373" s="16"/>
      <c r="D373" s="16" t="s">
        <v>614</v>
      </c>
      <c r="E373" s="16">
        <f t="shared" si="105"/>
        <v>3</v>
      </c>
      <c r="F373" s="39" t="str">
        <f t="shared" si="124"/>
        <v>b</v>
      </c>
      <c r="G373" s="42">
        <f t="shared" si="119"/>
        <v>3</v>
      </c>
      <c r="H373" s="19" t="s">
        <v>26</v>
      </c>
      <c r="I373" s="3" t="s">
        <v>38</v>
      </c>
      <c r="J373" s="3" t="s">
        <v>996</v>
      </c>
      <c r="K373" s="3" t="str">
        <f t="shared" si="106"/>
        <v>雷</v>
      </c>
      <c r="L373" s="3">
        <f t="shared" si="125"/>
        <v>12</v>
      </c>
      <c r="M373" s="3">
        <f t="shared" si="107"/>
        <v>2</v>
      </c>
      <c r="N373" s="16">
        <v>5</v>
      </c>
      <c r="O373" s="16">
        <v>3</v>
      </c>
      <c r="P373" s="16">
        <v>76</v>
      </c>
      <c r="Q373" s="28">
        <v>0</v>
      </c>
      <c r="R373" s="28">
        <v>0</v>
      </c>
      <c r="S373" s="16">
        <v>8</v>
      </c>
      <c r="T373" s="28">
        <v>0</v>
      </c>
      <c r="U373" s="28">
        <v>0</v>
      </c>
      <c r="V373" s="28">
        <v>0</v>
      </c>
      <c r="W373" s="28">
        <v>0</v>
      </c>
      <c r="X373" s="29">
        <v>0</v>
      </c>
      <c r="Y373" s="29">
        <v>0</v>
      </c>
      <c r="Z373" s="29">
        <v>0</v>
      </c>
      <c r="AA373" s="29">
        <v>0</v>
      </c>
      <c r="AB373" s="28">
        <v>0</v>
      </c>
      <c r="AC373" s="28">
        <v>0</v>
      </c>
      <c r="AD373" s="28">
        <v>0</v>
      </c>
      <c r="AE373" s="28">
        <v>0</v>
      </c>
      <c r="AF373" s="28">
        <v>0</v>
      </c>
      <c r="AG373" s="28">
        <v>0</v>
      </c>
      <c r="AH373" s="29">
        <v>0</v>
      </c>
      <c r="AI373" s="29">
        <v>0</v>
      </c>
      <c r="AJ373" s="29">
        <v>0</v>
      </c>
      <c r="AK373" s="29">
        <v>0</v>
      </c>
      <c r="AL373" s="29">
        <v>0</v>
      </c>
      <c r="AM373" s="22">
        <f t="shared" si="108"/>
        <v>56</v>
      </c>
      <c r="AN373">
        <f t="shared" si="109"/>
        <v>2415</v>
      </c>
      <c r="AO373" t="str">
        <f t="shared" si="110"/>
        <v>,坚硬的石头,扁扁的稻草,漂亮的蘑菇</v>
      </c>
      <c r="AP373" s="25" t="str">
        <f>IF(F373="c",getSring(AO373,4),VLOOKUP(K373&amp;F373,test4,2,FALSE))</f>
        <v>雷之精华</v>
      </c>
      <c r="AQ373" s="25">
        <f t="shared" si="111"/>
        <v>30006</v>
      </c>
      <c r="AR373" s="25">
        <f t="shared" si="112"/>
        <v>23</v>
      </c>
      <c r="AS373" s="25" t="str">
        <f t="shared" si="120"/>
        <v>坚硬的石头</v>
      </c>
      <c r="AT373" s="25">
        <f t="shared" si="113"/>
        <v>30032</v>
      </c>
      <c r="AU373" s="25">
        <f t="shared" si="114"/>
        <v>23</v>
      </c>
      <c r="AV373" s="25" t="str">
        <f t="shared" si="121"/>
        <v>扁扁的稻草</v>
      </c>
      <c r="AW373" s="25">
        <f t="shared" si="115"/>
        <v>30024</v>
      </c>
      <c r="AX373" s="25">
        <f t="shared" si="116"/>
        <v>23</v>
      </c>
      <c r="AY373" s="25" t="str">
        <f t="shared" si="122"/>
        <v>漂亮的蘑菇</v>
      </c>
      <c r="AZ373" s="25">
        <f t="shared" si="117"/>
        <v>30020</v>
      </c>
      <c r="BA373" s="25">
        <f t="shared" si="123"/>
        <v>23</v>
      </c>
    </row>
    <row r="374" spans="1:53" ht="14.25" x14ac:dyDescent="0.2">
      <c r="A374">
        <f t="shared" si="118"/>
        <v>10372</v>
      </c>
      <c r="B374" s="16">
        <v>372</v>
      </c>
      <c r="C374" s="16"/>
      <c r="D374" s="16" t="s">
        <v>615</v>
      </c>
      <c r="E374" s="16">
        <f t="shared" si="105"/>
        <v>3</v>
      </c>
      <c r="F374" s="39" t="str">
        <f t="shared" si="124"/>
        <v>b</v>
      </c>
      <c r="G374" s="42">
        <f t="shared" si="119"/>
        <v>3</v>
      </c>
      <c r="H374" s="19" t="s">
        <v>26</v>
      </c>
      <c r="I374" s="3" t="s">
        <v>38</v>
      </c>
      <c r="J374" s="3" t="s">
        <v>996</v>
      </c>
      <c r="K374" s="3" t="str">
        <f t="shared" si="106"/>
        <v>雷</v>
      </c>
      <c r="L374" s="3">
        <f t="shared" si="125"/>
        <v>12</v>
      </c>
      <c r="M374" s="3">
        <f t="shared" si="107"/>
        <v>2</v>
      </c>
      <c r="N374" s="16">
        <v>5</v>
      </c>
      <c r="O374" s="16">
        <v>4</v>
      </c>
      <c r="P374" s="16">
        <v>101</v>
      </c>
      <c r="Q374" s="28">
        <v>0</v>
      </c>
      <c r="R374" s="28">
        <v>0</v>
      </c>
      <c r="S374" s="28">
        <v>0</v>
      </c>
      <c r="T374" s="28">
        <v>0</v>
      </c>
      <c r="U374" s="28">
        <v>0</v>
      </c>
      <c r="V374" s="28">
        <v>0</v>
      </c>
      <c r="W374" s="28">
        <v>0</v>
      </c>
      <c r="X374" s="29">
        <v>0</v>
      </c>
      <c r="Y374" s="29">
        <v>0</v>
      </c>
      <c r="Z374" s="29">
        <v>0</v>
      </c>
      <c r="AA374" s="29">
        <v>0</v>
      </c>
      <c r="AB374" s="28">
        <v>0</v>
      </c>
      <c r="AC374" s="28">
        <v>0</v>
      </c>
      <c r="AD374" s="28">
        <v>0</v>
      </c>
      <c r="AE374" s="28">
        <v>0</v>
      </c>
      <c r="AF374" s="28">
        <v>0</v>
      </c>
      <c r="AG374" s="28">
        <v>0</v>
      </c>
      <c r="AH374" s="20">
        <v>9.5466666666666672E-2</v>
      </c>
      <c r="AI374" s="29">
        <v>0</v>
      </c>
      <c r="AJ374" s="29">
        <v>0</v>
      </c>
      <c r="AK374" s="29">
        <v>0</v>
      </c>
      <c r="AL374" s="29">
        <v>0</v>
      </c>
      <c r="AM374" s="22">
        <f t="shared" si="108"/>
        <v>86.426666666666662</v>
      </c>
      <c r="AN374">
        <f t="shared" si="109"/>
        <v>3780</v>
      </c>
      <c r="AO374" t="str">
        <f t="shared" si="110"/>
        <v>,扁扁的稻草,坚硬的石头,漂亮的蘑菇</v>
      </c>
      <c r="AP374" s="25" t="str">
        <f>IF(F374="c",getSring(AO374,4),VLOOKUP(K374&amp;F374,test4,2,FALSE))</f>
        <v>雷之精华</v>
      </c>
      <c r="AQ374" s="25">
        <f t="shared" si="111"/>
        <v>30006</v>
      </c>
      <c r="AR374" s="25">
        <f t="shared" si="112"/>
        <v>36</v>
      </c>
      <c r="AS374" s="25" t="str">
        <f t="shared" si="120"/>
        <v>扁扁的稻草</v>
      </c>
      <c r="AT374" s="25">
        <f t="shared" si="113"/>
        <v>30024</v>
      </c>
      <c r="AU374" s="25">
        <f t="shared" si="114"/>
        <v>36</v>
      </c>
      <c r="AV374" s="25" t="str">
        <f t="shared" si="121"/>
        <v>坚硬的石头</v>
      </c>
      <c r="AW374" s="25">
        <f t="shared" si="115"/>
        <v>30032</v>
      </c>
      <c r="AX374" s="25">
        <f t="shared" si="116"/>
        <v>36</v>
      </c>
      <c r="AY374" s="25" t="str">
        <f t="shared" si="122"/>
        <v>漂亮的蘑菇</v>
      </c>
      <c r="AZ374" s="25">
        <f t="shared" si="117"/>
        <v>30020</v>
      </c>
      <c r="BA374" s="25">
        <f t="shared" si="123"/>
        <v>36</v>
      </c>
    </row>
    <row r="375" spans="1:53" ht="14.25" x14ac:dyDescent="0.2">
      <c r="A375">
        <f t="shared" si="118"/>
        <v>10373</v>
      </c>
      <c r="B375" s="16">
        <v>373</v>
      </c>
      <c r="C375" s="16"/>
      <c r="D375" s="16" t="s">
        <v>616</v>
      </c>
      <c r="E375" s="16">
        <f t="shared" si="105"/>
        <v>4</v>
      </c>
      <c r="F375" s="39" t="str">
        <f t="shared" si="124"/>
        <v>b</v>
      </c>
      <c r="G375" s="42">
        <f t="shared" si="119"/>
        <v>3</v>
      </c>
      <c r="H375" s="19" t="s">
        <v>26</v>
      </c>
      <c r="I375" s="3" t="s">
        <v>38</v>
      </c>
      <c r="J375" s="3" t="s">
        <v>996</v>
      </c>
      <c r="K375" s="3" t="str">
        <f t="shared" si="106"/>
        <v>雷</v>
      </c>
      <c r="L375" s="3">
        <f t="shared" si="125"/>
        <v>12</v>
      </c>
      <c r="M375" s="3">
        <f t="shared" si="107"/>
        <v>2</v>
      </c>
      <c r="N375" s="16">
        <v>5</v>
      </c>
      <c r="O375" s="16">
        <v>5</v>
      </c>
      <c r="P375" s="16">
        <v>126</v>
      </c>
      <c r="Q375" s="28">
        <v>0</v>
      </c>
      <c r="R375" s="28">
        <v>0</v>
      </c>
      <c r="S375" s="28">
        <v>0</v>
      </c>
      <c r="T375" s="28">
        <v>0</v>
      </c>
      <c r="U375" s="16">
        <v>30</v>
      </c>
      <c r="V375" s="28">
        <v>0</v>
      </c>
      <c r="W375" s="28">
        <v>0</v>
      </c>
      <c r="X375" s="29">
        <v>0</v>
      </c>
      <c r="Y375" s="20">
        <v>0.02</v>
      </c>
      <c r="Z375" s="29">
        <v>0</v>
      </c>
      <c r="AA375" s="29">
        <v>0</v>
      </c>
      <c r="AB375" s="28">
        <v>0</v>
      </c>
      <c r="AC375" s="28">
        <v>0</v>
      </c>
      <c r="AD375" s="28">
        <v>0</v>
      </c>
      <c r="AE375" s="28">
        <v>0</v>
      </c>
      <c r="AF375" s="28">
        <v>0</v>
      </c>
      <c r="AG375" s="28">
        <v>0</v>
      </c>
      <c r="AH375" s="29">
        <v>0</v>
      </c>
      <c r="AI375" s="29">
        <v>0</v>
      </c>
      <c r="AJ375" s="29">
        <v>0</v>
      </c>
      <c r="AK375" s="29">
        <v>0</v>
      </c>
      <c r="AL375" s="29">
        <v>0</v>
      </c>
      <c r="AM375" s="22">
        <f t="shared" si="108"/>
        <v>108</v>
      </c>
      <c r="AN375">
        <f t="shared" si="109"/>
        <v>4725</v>
      </c>
      <c r="AO375" t="str">
        <f t="shared" si="110"/>
        <v>,漂亮的蘑菇,扁扁的稻草,蓝水晶</v>
      </c>
      <c r="AP375" s="25" t="str">
        <f>IF(F375="c",getSring(AO375,4),VLOOKUP(K375&amp;F375,test4,2,FALSE))</f>
        <v>雷之精华</v>
      </c>
      <c r="AQ375" s="25">
        <f t="shared" si="111"/>
        <v>30006</v>
      </c>
      <c r="AR375" s="25">
        <f t="shared" si="112"/>
        <v>45</v>
      </c>
      <c r="AS375" s="25" t="str">
        <f t="shared" si="120"/>
        <v>漂亮的蘑菇</v>
      </c>
      <c r="AT375" s="25">
        <f t="shared" si="113"/>
        <v>30020</v>
      </c>
      <c r="AU375" s="25">
        <f t="shared" si="114"/>
        <v>45</v>
      </c>
      <c r="AV375" s="25" t="str">
        <f t="shared" si="121"/>
        <v>扁扁的稻草</v>
      </c>
      <c r="AW375" s="25">
        <f t="shared" si="115"/>
        <v>30024</v>
      </c>
      <c r="AX375" s="25">
        <f t="shared" si="116"/>
        <v>45</v>
      </c>
      <c r="AY375" s="25" t="str">
        <f t="shared" si="122"/>
        <v>蓝水晶</v>
      </c>
      <c r="AZ375" s="25">
        <f t="shared" si="117"/>
        <v>30028</v>
      </c>
      <c r="BA375" s="25">
        <f t="shared" si="123"/>
        <v>45</v>
      </c>
    </row>
    <row r="376" spans="1:53" ht="14.25" x14ac:dyDescent="0.2">
      <c r="A376">
        <f t="shared" si="118"/>
        <v>10374</v>
      </c>
      <c r="B376" s="16">
        <v>374</v>
      </c>
      <c r="C376" s="16"/>
      <c r="D376" s="16" t="s">
        <v>617</v>
      </c>
      <c r="E376" s="16">
        <f t="shared" si="105"/>
        <v>4</v>
      </c>
      <c r="F376" s="39" t="str">
        <f t="shared" si="124"/>
        <v>b</v>
      </c>
      <c r="G376" s="42">
        <f t="shared" si="119"/>
        <v>3</v>
      </c>
      <c r="H376" s="19" t="s">
        <v>26</v>
      </c>
      <c r="I376" s="3" t="s">
        <v>38</v>
      </c>
      <c r="J376" s="3" t="s">
        <v>996</v>
      </c>
      <c r="K376" s="3" t="str">
        <f t="shared" si="106"/>
        <v>雷</v>
      </c>
      <c r="L376" s="3">
        <f t="shared" si="125"/>
        <v>12</v>
      </c>
      <c r="M376" s="3">
        <f t="shared" si="107"/>
        <v>2</v>
      </c>
      <c r="N376" s="16">
        <v>5</v>
      </c>
      <c r="O376" s="16">
        <v>6</v>
      </c>
      <c r="P376" s="16">
        <v>151</v>
      </c>
      <c r="Q376" s="28">
        <v>0</v>
      </c>
      <c r="R376" s="28">
        <v>0</v>
      </c>
      <c r="S376" s="16">
        <v>15</v>
      </c>
      <c r="T376" s="28">
        <v>0</v>
      </c>
      <c r="U376" s="28">
        <v>0</v>
      </c>
      <c r="V376" s="28">
        <v>0</v>
      </c>
      <c r="W376" s="28">
        <v>0</v>
      </c>
      <c r="X376" s="29">
        <v>0</v>
      </c>
      <c r="Y376" s="29">
        <v>0</v>
      </c>
      <c r="Z376" s="29">
        <v>0</v>
      </c>
      <c r="AA376" s="20">
        <v>0.17800000000000002</v>
      </c>
      <c r="AB376" s="28">
        <v>0</v>
      </c>
      <c r="AC376" s="28">
        <v>0</v>
      </c>
      <c r="AD376" s="28">
        <v>0</v>
      </c>
      <c r="AE376" s="28">
        <v>0</v>
      </c>
      <c r="AF376" s="28">
        <v>0</v>
      </c>
      <c r="AG376" s="28">
        <v>0</v>
      </c>
      <c r="AH376" s="29">
        <v>0</v>
      </c>
      <c r="AI376" s="29">
        <v>0</v>
      </c>
      <c r="AJ376" s="29">
        <v>0</v>
      </c>
      <c r="AK376" s="29">
        <v>0</v>
      </c>
      <c r="AL376" s="29">
        <v>0</v>
      </c>
      <c r="AM376" s="22">
        <f t="shared" si="108"/>
        <v>146.26666666666668</v>
      </c>
      <c r="AN376">
        <f t="shared" si="109"/>
        <v>6405</v>
      </c>
      <c r="AO376" t="str">
        <f t="shared" si="110"/>
        <v>,蓝水晶,美味的坚果,坚硬的石头</v>
      </c>
      <c r="AP376" s="25" t="str">
        <f>IF(F376="c",getSring(AO376,4),VLOOKUP(K376&amp;F376,test4,2,FALSE))</f>
        <v>雷之精华</v>
      </c>
      <c r="AQ376" s="25">
        <f t="shared" si="111"/>
        <v>30006</v>
      </c>
      <c r="AR376" s="25">
        <f t="shared" si="112"/>
        <v>61</v>
      </c>
      <c r="AS376" s="25" t="str">
        <f t="shared" si="120"/>
        <v>蓝水晶</v>
      </c>
      <c r="AT376" s="25">
        <f t="shared" si="113"/>
        <v>30028</v>
      </c>
      <c r="AU376" s="25">
        <f t="shared" si="114"/>
        <v>61</v>
      </c>
      <c r="AV376" s="25" t="str">
        <f t="shared" si="121"/>
        <v>美味的坚果</v>
      </c>
      <c r="AW376" s="25">
        <f t="shared" si="115"/>
        <v>30040</v>
      </c>
      <c r="AX376" s="25">
        <f t="shared" si="116"/>
        <v>61</v>
      </c>
      <c r="AY376" s="25" t="str">
        <f t="shared" si="122"/>
        <v>坚硬的石头</v>
      </c>
      <c r="AZ376" s="25">
        <f t="shared" si="117"/>
        <v>30032</v>
      </c>
      <c r="BA376" s="25">
        <f t="shared" si="123"/>
        <v>61</v>
      </c>
    </row>
    <row r="377" spans="1:53" ht="14.25" x14ac:dyDescent="0.2">
      <c r="A377">
        <f t="shared" si="118"/>
        <v>10375</v>
      </c>
      <c r="B377" s="16">
        <v>375</v>
      </c>
      <c r="C377" s="16"/>
      <c r="D377" s="16" t="s">
        <v>618</v>
      </c>
      <c r="E377" s="16">
        <f t="shared" si="105"/>
        <v>5</v>
      </c>
      <c r="F377" s="39" t="str">
        <f t="shared" si="124"/>
        <v>b</v>
      </c>
      <c r="G377" s="42">
        <f t="shared" si="119"/>
        <v>3</v>
      </c>
      <c r="H377" s="19" t="s">
        <v>26</v>
      </c>
      <c r="I377" s="3" t="s">
        <v>38</v>
      </c>
      <c r="J377" s="3" t="s">
        <v>996</v>
      </c>
      <c r="K377" s="3" t="str">
        <f t="shared" si="106"/>
        <v>雷</v>
      </c>
      <c r="L377" s="3">
        <f t="shared" si="125"/>
        <v>12</v>
      </c>
      <c r="M377" s="3">
        <f t="shared" si="107"/>
        <v>2</v>
      </c>
      <c r="N377" s="16">
        <v>5</v>
      </c>
      <c r="O377" s="16">
        <v>7</v>
      </c>
      <c r="P377" s="16">
        <v>176</v>
      </c>
      <c r="Q377" s="28">
        <v>0</v>
      </c>
      <c r="R377" s="28">
        <v>0</v>
      </c>
      <c r="S377" s="28">
        <v>0</v>
      </c>
      <c r="T377" s="28">
        <v>0</v>
      </c>
      <c r="U377" s="28">
        <v>0</v>
      </c>
      <c r="V377" s="28">
        <v>0</v>
      </c>
      <c r="W377" s="28">
        <v>0</v>
      </c>
      <c r="X377" s="29">
        <v>0</v>
      </c>
      <c r="Y377" s="20">
        <v>2.75E-2</v>
      </c>
      <c r="Z377" s="29">
        <v>0</v>
      </c>
      <c r="AA377" s="29">
        <v>0</v>
      </c>
      <c r="AB377" s="28">
        <v>0</v>
      </c>
      <c r="AC377" s="28">
        <v>0</v>
      </c>
      <c r="AD377" s="28">
        <v>0</v>
      </c>
      <c r="AE377" s="28">
        <v>0</v>
      </c>
      <c r="AF377" s="28">
        <v>0</v>
      </c>
      <c r="AG377" s="16">
        <v>8</v>
      </c>
      <c r="AH377" s="29">
        <v>0</v>
      </c>
      <c r="AI377" s="29">
        <v>0</v>
      </c>
      <c r="AJ377" s="29">
        <v>0</v>
      </c>
      <c r="AK377" s="29">
        <v>0</v>
      </c>
      <c r="AL377" s="29">
        <v>0</v>
      </c>
      <c r="AM377" s="22">
        <f t="shared" si="108"/>
        <v>132.65151515151516</v>
      </c>
      <c r="AN377">
        <f t="shared" si="109"/>
        <v>5775</v>
      </c>
      <c r="AO377" t="str">
        <f t="shared" si="110"/>
        <v>,蓝水晶,坚硬的石头,美味的坚果</v>
      </c>
      <c r="AP377" s="25" t="str">
        <f>IF(F377="c",getSring(AO377,4),VLOOKUP(K377&amp;F377,test4,2,FALSE))</f>
        <v>雷之精华</v>
      </c>
      <c r="AQ377" s="25">
        <f t="shared" si="111"/>
        <v>30006</v>
      </c>
      <c r="AR377" s="25">
        <f t="shared" si="112"/>
        <v>55</v>
      </c>
      <c r="AS377" s="25" t="str">
        <f t="shared" si="120"/>
        <v>蓝水晶</v>
      </c>
      <c r="AT377" s="25">
        <f t="shared" si="113"/>
        <v>30028</v>
      </c>
      <c r="AU377" s="25">
        <f t="shared" si="114"/>
        <v>55</v>
      </c>
      <c r="AV377" s="25" t="str">
        <f t="shared" si="121"/>
        <v>坚硬的石头</v>
      </c>
      <c r="AW377" s="25">
        <f t="shared" si="115"/>
        <v>30032</v>
      </c>
      <c r="AX377" s="25">
        <f t="shared" si="116"/>
        <v>55</v>
      </c>
      <c r="AY377" s="25" t="str">
        <f t="shared" si="122"/>
        <v>美味的坚果</v>
      </c>
      <c r="AZ377" s="25">
        <f t="shared" si="117"/>
        <v>30040</v>
      </c>
      <c r="BA377" s="25">
        <f t="shared" si="123"/>
        <v>55</v>
      </c>
    </row>
    <row r="378" spans="1:53" ht="14.25" x14ac:dyDescent="0.2">
      <c r="A378">
        <f t="shared" si="118"/>
        <v>10376</v>
      </c>
      <c r="B378" s="16">
        <v>376</v>
      </c>
      <c r="C378" s="16"/>
      <c r="D378" s="16" t="s">
        <v>619</v>
      </c>
      <c r="E378" s="16">
        <f t="shared" si="105"/>
        <v>5</v>
      </c>
      <c r="F378" s="39" t="str">
        <f t="shared" si="124"/>
        <v>b</v>
      </c>
      <c r="G378" s="42">
        <f t="shared" si="119"/>
        <v>3</v>
      </c>
      <c r="H378" s="19" t="s">
        <v>26</v>
      </c>
      <c r="I378" s="3" t="s">
        <v>38</v>
      </c>
      <c r="J378" s="3" t="s">
        <v>996</v>
      </c>
      <c r="K378" s="3" t="str">
        <f t="shared" si="106"/>
        <v>雷</v>
      </c>
      <c r="L378" s="3">
        <f t="shared" si="125"/>
        <v>12</v>
      </c>
      <c r="M378" s="3">
        <f t="shared" si="107"/>
        <v>2</v>
      </c>
      <c r="N378" s="16">
        <v>5</v>
      </c>
      <c r="O378" s="16">
        <v>8</v>
      </c>
      <c r="P378" s="16">
        <v>202</v>
      </c>
      <c r="Q378" s="28">
        <v>0</v>
      </c>
      <c r="R378" s="28">
        <v>0</v>
      </c>
      <c r="S378" s="28">
        <v>0</v>
      </c>
      <c r="T378" s="28">
        <v>0</v>
      </c>
      <c r="U378" s="28">
        <v>0</v>
      </c>
      <c r="V378" s="16">
        <v>13</v>
      </c>
      <c r="W378" s="28">
        <v>0</v>
      </c>
      <c r="X378" s="29">
        <v>0</v>
      </c>
      <c r="Y378" s="29">
        <v>0</v>
      </c>
      <c r="Z378" s="29">
        <v>0</v>
      </c>
      <c r="AA378" s="29">
        <v>0</v>
      </c>
      <c r="AB378" s="28">
        <v>0</v>
      </c>
      <c r="AC378" s="28">
        <v>0</v>
      </c>
      <c r="AD378" s="28">
        <v>0</v>
      </c>
      <c r="AE378" s="28">
        <v>0</v>
      </c>
      <c r="AF378" s="28">
        <v>0</v>
      </c>
      <c r="AG378" s="28">
        <v>0</v>
      </c>
      <c r="AH378" s="29">
        <v>0</v>
      </c>
      <c r="AI378" s="29">
        <v>0</v>
      </c>
      <c r="AJ378" s="29">
        <v>0</v>
      </c>
      <c r="AK378" s="20">
        <v>0.19093333333333334</v>
      </c>
      <c r="AL378" s="29">
        <v>0</v>
      </c>
      <c r="AM378" s="22">
        <f t="shared" si="108"/>
        <v>181.52</v>
      </c>
      <c r="AN378">
        <f t="shared" si="109"/>
        <v>7980</v>
      </c>
      <c r="AO378" t="str">
        <f t="shared" si="110"/>
        <v>,扁扁的稻草,坚硬的石头,蓝水晶</v>
      </c>
      <c r="AP378" s="25" t="str">
        <f>IF(F378="c",getSring(AO378,4),VLOOKUP(K378&amp;F378,test4,2,FALSE))</f>
        <v>雷之精华</v>
      </c>
      <c r="AQ378" s="25">
        <f t="shared" si="111"/>
        <v>30006</v>
      </c>
      <c r="AR378" s="25">
        <f t="shared" si="112"/>
        <v>76</v>
      </c>
      <c r="AS378" s="25" t="str">
        <f t="shared" si="120"/>
        <v>扁扁的稻草</v>
      </c>
      <c r="AT378" s="25">
        <f t="shared" si="113"/>
        <v>30024</v>
      </c>
      <c r="AU378" s="25">
        <f t="shared" si="114"/>
        <v>76</v>
      </c>
      <c r="AV378" s="25" t="str">
        <f t="shared" si="121"/>
        <v>坚硬的石头</v>
      </c>
      <c r="AW378" s="25">
        <f t="shared" si="115"/>
        <v>30032</v>
      </c>
      <c r="AX378" s="25">
        <f t="shared" si="116"/>
        <v>76</v>
      </c>
      <c r="AY378" s="25" t="str">
        <f t="shared" si="122"/>
        <v>蓝水晶</v>
      </c>
      <c r="AZ378" s="25">
        <f t="shared" si="117"/>
        <v>30028</v>
      </c>
      <c r="BA378" s="25">
        <f t="shared" si="123"/>
        <v>76</v>
      </c>
    </row>
    <row r="379" spans="1:53" ht="14.25" x14ac:dyDescent="0.2">
      <c r="A379">
        <f t="shared" si="118"/>
        <v>10377</v>
      </c>
      <c r="B379" s="16">
        <v>377</v>
      </c>
      <c r="C379" s="16"/>
      <c r="D379" s="16" t="s">
        <v>620</v>
      </c>
      <c r="E379" s="16">
        <f t="shared" si="105"/>
        <v>2</v>
      </c>
      <c r="F379" s="39" t="str">
        <f t="shared" si="124"/>
        <v>c</v>
      </c>
      <c r="G379" s="42">
        <f t="shared" si="119"/>
        <v>4</v>
      </c>
      <c r="H379" s="19" t="s">
        <v>26</v>
      </c>
      <c r="I379" s="3" t="s">
        <v>38</v>
      </c>
      <c r="J379" s="3" t="s">
        <v>996</v>
      </c>
      <c r="K379" s="3" t="str">
        <f t="shared" si="106"/>
        <v>--</v>
      </c>
      <c r="L379" s="3">
        <f t="shared" si="125"/>
        <v>12</v>
      </c>
      <c r="M379" s="3">
        <f t="shared" si="107"/>
        <v>2</v>
      </c>
      <c r="N379" s="16">
        <v>5</v>
      </c>
      <c r="O379" s="16">
        <v>1</v>
      </c>
      <c r="P379" s="16">
        <v>29</v>
      </c>
      <c r="Q379" s="28">
        <v>0</v>
      </c>
      <c r="R379" s="28">
        <v>0</v>
      </c>
      <c r="S379" s="28">
        <v>0</v>
      </c>
      <c r="T379" s="28">
        <v>0</v>
      </c>
      <c r="U379" s="28">
        <v>0</v>
      </c>
      <c r="V379" s="28">
        <v>0</v>
      </c>
      <c r="W379" s="28">
        <v>0</v>
      </c>
      <c r="X379" s="29">
        <v>0</v>
      </c>
      <c r="Y379" s="29">
        <v>0</v>
      </c>
      <c r="Z379" s="29">
        <v>0</v>
      </c>
      <c r="AA379" s="29">
        <v>0</v>
      </c>
      <c r="AB379" s="28">
        <v>0</v>
      </c>
      <c r="AC379" s="28">
        <v>0</v>
      </c>
      <c r="AD379" s="28">
        <v>0</v>
      </c>
      <c r="AE379" s="16">
        <v>0</v>
      </c>
      <c r="AF379" s="28">
        <v>0</v>
      </c>
      <c r="AG379" s="28">
        <v>0</v>
      </c>
      <c r="AH379" s="29">
        <v>0</v>
      </c>
      <c r="AI379" s="29">
        <v>0</v>
      </c>
      <c r="AJ379" s="29">
        <v>0</v>
      </c>
      <c r="AK379" s="29">
        <v>0</v>
      </c>
      <c r="AL379" s="29">
        <v>0</v>
      </c>
      <c r="AM379" s="22">
        <f t="shared" si="108"/>
        <v>19.333333333333332</v>
      </c>
      <c r="AN379">
        <f t="shared" si="109"/>
        <v>840</v>
      </c>
      <c r="AO379" t="str">
        <f t="shared" si="110"/>
        <v>,多汁的坚果,稻草,蘑菇,石头</v>
      </c>
      <c r="AP379" s="25" t="str">
        <f>IF(F379="c",getSring(AO379,4),VLOOKUP(K379&amp;F379,test4,2,FALSE))</f>
        <v>石头</v>
      </c>
      <c r="AQ379" s="25">
        <f t="shared" si="111"/>
        <v>30031</v>
      </c>
      <c r="AR379" s="25">
        <f t="shared" si="112"/>
        <v>64</v>
      </c>
      <c r="AS379" s="25" t="str">
        <f t="shared" si="120"/>
        <v>多汁的坚果</v>
      </c>
      <c r="AT379" s="25">
        <f t="shared" si="113"/>
        <v>30039</v>
      </c>
      <c r="AU379" s="25">
        <f t="shared" si="114"/>
        <v>16</v>
      </c>
      <c r="AV379" s="25" t="str">
        <f t="shared" si="121"/>
        <v>稻草</v>
      </c>
      <c r="AW379" s="25">
        <f t="shared" si="115"/>
        <v>30023</v>
      </c>
      <c r="AX379" s="25">
        <f t="shared" si="116"/>
        <v>16</v>
      </c>
      <c r="AY379" s="25" t="str">
        <f t="shared" si="122"/>
        <v>蘑菇</v>
      </c>
      <c r="AZ379" s="25">
        <f t="shared" si="117"/>
        <v>30019</v>
      </c>
      <c r="BA379" s="25">
        <f t="shared" si="123"/>
        <v>16</v>
      </c>
    </row>
    <row r="380" spans="1:53" ht="14.25" x14ac:dyDescent="0.2">
      <c r="A380">
        <f t="shared" si="118"/>
        <v>10378</v>
      </c>
      <c r="B380" s="16">
        <v>378</v>
      </c>
      <c r="C380" s="16"/>
      <c r="D380" s="16" t="s">
        <v>621</v>
      </c>
      <c r="E380" s="16">
        <f t="shared" si="105"/>
        <v>2</v>
      </c>
      <c r="F380" s="39" t="str">
        <f t="shared" si="124"/>
        <v>c</v>
      </c>
      <c r="G380" s="42">
        <f t="shared" si="119"/>
        <v>4</v>
      </c>
      <c r="H380" s="19" t="s">
        <v>26</v>
      </c>
      <c r="I380" s="3" t="s">
        <v>38</v>
      </c>
      <c r="J380" s="3" t="s">
        <v>996</v>
      </c>
      <c r="K380" s="3" t="str">
        <f t="shared" si="106"/>
        <v>--</v>
      </c>
      <c r="L380" s="3">
        <f t="shared" si="125"/>
        <v>12</v>
      </c>
      <c r="M380" s="3">
        <f t="shared" si="107"/>
        <v>2</v>
      </c>
      <c r="N380" s="16">
        <v>5</v>
      </c>
      <c r="O380" s="16">
        <v>2</v>
      </c>
      <c r="P380" s="16">
        <v>57</v>
      </c>
      <c r="Q380" s="28">
        <v>0</v>
      </c>
      <c r="R380" s="28">
        <v>0</v>
      </c>
      <c r="S380" s="28">
        <v>0</v>
      </c>
      <c r="T380" s="28">
        <v>0</v>
      </c>
      <c r="U380" s="28">
        <v>0</v>
      </c>
      <c r="V380" s="28">
        <v>0</v>
      </c>
      <c r="W380" s="28">
        <v>0</v>
      </c>
      <c r="X380" s="29">
        <v>0</v>
      </c>
      <c r="Y380" s="29">
        <v>0</v>
      </c>
      <c r="Z380" s="20">
        <v>0</v>
      </c>
      <c r="AA380" s="29">
        <v>0</v>
      </c>
      <c r="AB380" s="28">
        <v>0</v>
      </c>
      <c r="AC380" s="28">
        <v>0</v>
      </c>
      <c r="AD380" s="28">
        <v>0</v>
      </c>
      <c r="AE380" s="28">
        <v>0</v>
      </c>
      <c r="AF380" s="28">
        <v>0</v>
      </c>
      <c r="AG380" s="28">
        <v>0</v>
      </c>
      <c r="AH380" s="29">
        <v>0</v>
      </c>
      <c r="AI380" s="29">
        <v>0</v>
      </c>
      <c r="AJ380" s="29">
        <v>0</v>
      </c>
      <c r="AK380" s="29">
        <v>0</v>
      </c>
      <c r="AL380" s="29">
        <v>0</v>
      </c>
      <c r="AM380" s="22">
        <f t="shared" si="108"/>
        <v>38</v>
      </c>
      <c r="AN380">
        <f t="shared" si="109"/>
        <v>1672</v>
      </c>
      <c r="AO380" t="str">
        <f t="shared" si="110"/>
        <v>,多汁的坚果,稻草,狗牙,石头</v>
      </c>
      <c r="AP380" s="25" t="str">
        <f>IF(F380="c",getSring(AO380,4),VLOOKUP(K380&amp;F380,test4,2,FALSE))</f>
        <v>石头</v>
      </c>
      <c r="AQ380" s="25">
        <f t="shared" si="111"/>
        <v>30031</v>
      </c>
      <c r="AR380" s="25">
        <f t="shared" si="112"/>
        <v>127</v>
      </c>
      <c r="AS380" s="25" t="str">
        <f t="shared" si="120"/>
        <v>多汁的坚果</v>
      </c>
      <c r="AT380" s="25">
        <f t="shared" si="113"/>
        <v>30039</v>
      </c>
      <c r="AU380" s="25">
        <f t="shared" si="114"/>
        <v>32</v>
      </c>
      <c r="AV380" s="25" t="str">
        <f t="shared" si="121"/>
        <v>稻草</v>
      </c>
      <c r="AW380" s="25">
        <f t="shared" si="115"/>
        <v>30023</v>
      </c>
      <c r="AX380" s="25">
        <f t="shared" si="116"/>
        <v>32</v>
      </c>
      <c r="AY380" s="25" t="str">
        <f t="shared" si="122"/>
        <v>狗牙</v>
      </c>
      <c r="AZ380" s="25">
        <f t="shared" si="117"/>
        <v>30035</v>
      </c>
      <c r="BA380" s="25">
        <f t="shared" si="123"/>
        <v>32</v>
      </c>
    </row>
    <row r="381" spans="1:53" ht="14.25" x14ac:dyDescent="0.2">
      <c r="A381">
        <f t="shared" si="118"/>
        <v>10379</v>
      </c>
      <c r="B381" s="16">
        <v>379</v>
      </c>
      <c r="C381" s="16"/>
      <c r="D381" s="16" t="s">
        <v>622</v>
      </c>
      <c r="E381" s="16">
        <f t="shared" si="105"/>
        <v>3</v>
      </c>
      <c r="F381" s="39" t="str">
        <f t="shared" si="124"/>
        <v>c</v>
      </c>
      <c r="G381" s="42">
        <f t="shared" si="119"/>
        <v>4</v>
      </c>
      <c r="H381" s="19" t="s">
        <v>26</v>
      </c>
      <c r="I381" s="3" t="s">
        <v>38</v>
      </c>
      <c r="J381" s="3" t="s">
        <v>996</v>
      </c>
      <c r="K381" s="3" t="str">
        <f t="shared" si="106"/>
        <v>--</v>
      </c>
      <c r="L381" s="3">
        <f t="shared" si="125"/>
        <v>12</v>
      </c>
      <c r="M381" s="3">
        <f t="shared" si="107"/>
        <v>2</v>
      </c>
      <c r="N381" s="16">
        <v>5</v>
      </c>
      <c r="O381" s="16">
        <v>3</v>
      </c>
      <c r="P381" s="16">
        <v>86</v>
      </c>
      <c r="Q381" s="28">
        <v>0</v>
      </c>
      <c r="R381" s="28">
        <v>0</v>
      </c>
      <c r="S381" s="28">
        <v>0</v>
      </c>
      <c r="T381" s="28">
        <v>0</v>
      </c>
      <c r="U381" s="28">
        <v>0</v>
      </c>
      <c r="V381" s="28">
        <v>0</v>
      </c>
      <c r="W381" s="28">
        <v>0</v>
      </c>
      <c r="X381" s="29">
        <v>0</v>
      </c>
      <c r="Y381" s="29">
        <v>0</v>
      </c>
      <c r="Z381" s="29">
        <v>0</v>
      </c>
      <c r="AA381" s="29">
        <v>0</v>
      </c>
      <c r="AB381" s="28">
        <v>0</v>
      </c>
      <c r="AC381" s="28">
        <v>0</v>
      </c>
      <c r="AD381" s="28">
        <v>0</v>
      </c>
      <c r="AE381" s="28">
        <v>0</v>
      </c>
      <c r="AF381" s="28">
        <v>0</v>
      </c>
      <c r="AG381" s="28">
        <v>0</v>
      </c>
      <c r="AH381" s="29">
        <v>0</v>
      </c>
      <c r="AI381" s="29">
        <v>0</v>
      </c>
      <c r="AJ381" s="29">
        <v>0</v>
      </c>
      <c r="AK381" s="29">
        <v>0</v>
      </c>
      <c r="AL381" s="20">
        <v>0</v>
      </c>
      <c r="AM381" s="22">
        <f t="shared" si="108"/>
        <v>57.333333333333336</v>
      </c>
      <c r="AN381">
        <f t="shared" si="109"/>
        <v>2512</v>
      </c>
      <c r="AO381" t="str">
        <f t="shared" si="110"/>
        <v>,石头,狗牙,稻草,多汁的坚果</v>
      </c>
      <c r="AP381" s="25" t="str">
        <f>IF(F381="c",getSring(AO381,4),VLOOKUP(K381&amp;F381,test4,2,FALSE))</f>
        <v>多汁的坚果</v>
      </c>
      <c r="AQ381" s="25">
        <f t="shared" si="111"/>
        <v>30039</v>
      </c>
      <c r="AR381" s="25">
        <f t="shared" si="112"/>
        <v>191</v>
      </c>
      <c r="AS381" s="25" t="str">
        <f t="shared" si="120"/>
        <v>石头</v>
      </c>
      <c r="AT381" s="25">
        <f t="shared" si="113"/>
        <v>30031</v>
      </c>
      <c r="AU381" s="25">
        <f t="shared" si="114"/>
        <v>48</v>
      </c>
      <c r="AV381" s="25" t="str">
        <f t="shared" si="121"/>
        <v>狗牙</v>
      </c>
      <c r="AW381" s="25">
        <f t="shared" si="115"/>
        <v>30035</v>
      </c>
      <c r="AX381" s="25">
        <f t="shared" si="116"/>
        <v>48</v>
      </c>
      <c r="AY381" s="25" t="str">
        <f t="shared" si="122"/>
        <v>稻草</v>
      </c>
      <c r="AZ381" s="25">
        <f t="shared" si="117"/>
        <v>30023</v>
      </c>
      <c r="BA381" s="25">
        <f t="shared" si="123"/>
        <v>48</v>
      </c>
    </row>
    <row r="382" spans="1:53" ht="14.25" x14ac:dyDescent="0.2">
      <c r="A382">
        <f t="shared" si="118"/>
        <v>10380</v>
      </c>
      <c r="B382" s="16">
        <v>380</v>
      </c>
      <c r="C382" s="16"/>
      <c r="D382" s="16" t="s">
        <v>623</v>
      </c>
      <c r="E382" s="16">
        <f t="shared" si="105"/>
        <v>3</v>
      </c>
      <c r="F382" s="39" t="str">
        <f t="shared" si="124"/>
        <v>c</v>
      </c>
      <c r="G382" s="42">
        <f t="shared" si="119"/>
        <v>4</v>
      </c>
      <c r="H382" s="19" t="s">
        <v>26</v>
      </c>
      <c r="I382" s="3" t="s">
        <v>38</v>
      </c>
      <c r="J382" s="3" t="s">
        <v>996</v>
      </c>
      <c r="K382" s="3" t="str">
        <f t="shared" si="106"/>
        <v>--</v>
      </c>
      <c r="L382" s="3">
        <f t="shared" si="125"/>
        <v>12</v>
      </c>
      <c r="M382" s="3">
        <f t="shared" si="107"/>
        <v>2</v>
      </c>
      <c r="N382" s="16">
        <v>5</v>
      </c>
      <c r="O382" s="16">
        <v>4</v>
      </c>
      <c r="P382" s="16">
        <v>115</v>
      </c>
      <c r="Q382" s="28">
        <v>0</v>
      </c>
      <c r="R382" s="28">
        <v>0</v>
      </c>
      <c r="S382" s="16">
        <v>0</v>
      </c>
      <c r="T382" s="28">
        <v>0</v>
      </c>
      <c r="U382" s="28">
        <v>0</v>
      </c>
      <c r="V382" s="28">
        <v>0</v>
      </c>
      <c r="W382" s="28">
        <v>0</v>
      </c>
      <c r="X382" s="29">
        <v>0</v>
      </c>
      <c r="Y382" s="29">
        <v>0</v>
      </c>
      <c r="Z382" s="29">
        <v>0</v>
      </c>
      <c r="AA382" s="29">
        <v>0</v>
      </c>
      <c r="AB382" s="28">
        <v>0</v>
      </c>
      <c r="AC382" s="28">
        <v>0</v>
      </c>
      <c r="AD382" s="28">
        <v>0</v>
      </c>
      <c r="AE382" s="28">
        <v>0</v>
      </c>
      <c r="AF382" s="28">
        <v>0</v>
      </c>
      <c r="AG382" s="28">
        <v>0</v>
      </c>
      <c r="AH382" s="29">
        <v>0</v>
      </c>
      <c r="AI382" s="29">
        <v>0</v>
      </c>
      <c r="AJ382" s="29">
        <v>0</v>
      </c>
      <c r="AK382" s="29">
        <v>0</v>
      </c>
      <c r="AL382" s="29">
        <v>0</v>
      </c>
      <c r="AM382" s="22">
        <f t="shared" si="108"/>
        <v>76.666666666666671</v>
      </c>
      <c r="AN382">
        <f t="shared" si="109"/>
        <v>3360</v>
      </c>
      <c r="AO382" t="str">
        <f t="shared" si="110"/>
        <v>,石头,多汁的坚果,红水晶,稻草</v>
      </c>
      <c r="AP382" s="25" t="str">
        <f>IF(F382="c",getSring(AO382,4),VLOOKUP(K382&amp;F382,test4,2,FALSE))</f>
        <v>稻草</v>
      </c>
      <c r="AQ382" s="25">
        <f t="shared" si="111"/>
        <v>30023</v>
      </c>
      <c r="AR382" s="25">
        <f t="shared" si="112"/>
        <v>256</v>
      </c>
      <c r="AS382" s="25" t="str">
        <f t="shared" si="120"/>
        <v>石头</v>
      </c>
      <c r="AT382" s="25">
        <f t="shared" si="113"/>
        <v>30031</v>
      </c>
      <c r="AU382" s="25">
        <f t="shared" si="114"/>
        <v>64</v>
      </c>
      <c r="AV382" s="25" t="str">
        <f t="shared" si="121"/>
        <v>多汁的坚果</v>
      </c>
      <c r="AW382" s="25">
        <f t="shared" si="115"/>
        <v>30039</v>
      </c>
      <c r="AX382" s="25">
        <f t="shared" si="116"/>
        <v>64</v>
      </c>
      <c r="AY382" s="25" t="str">
        <f t="shared" si="122"/>
        <v>红水晶</v>
      </c>
      <c r="AZ382" s="25">
        <f t="shared" si="117"/>
        <v>30027</v>
      </c>
      <c r="BA382" s="25">
        <f t="shared" si="123"/>
        <v>64</v>
      </c>
    </row>
    <row r="383" spans="1:53" ht="14.25" x14ac:dyDescent="0.2">
      <c r="A383">
        <f t="shared" si="118"/>
        <v>10381</v>
      </c>
      <c r="B383" s="16">
        <v>381</v>
      </c>
      <c r="C383" s="16"/>
      <c r="D383" s="16" t="s">
        <v>624</v>
      </c>
      <c r="E383" s="16">
        <f t="shared" si="105"/>
        <v>4</v>
      </c>
      <c r="F383" s="39" t="str">
        <f t="shared" si="124"/>
        <v>c</v>
      </c>
      <c r="G383" s="42">
        <f t="shared" si="119"/>
        <v>4</v>
      </c>
      <c r="H383" s="19" t="s">
        <v>26</v>
      </c>
      <c r="I383" s="3" t="s">
        <v>38</v>
      </c>
      <c r="J383" s="3" t="s">
        <v>996</v>
      </c>
      <c r="K383" s="3" t="str">
        <f t="shared" si="106"/>
        <v>--</v>
      </c>
      <c r="L383" s="3">
        <f t="shared" si="125"/>
        <v>12</v>
      </c>
      <c r="M383" s="3">
        <f t="shared" si="107"/>
        <v>2</v>
      </c>
      <c r="N383" s="16">
        <v>5</v>
      </c>
      <c r="O383" s="16">
        <v>5</v>
      </c>
      <c r="P383" s="16">
        <v>144</v>
      </c>
      <c r="Q383" s="28">
        <v>0</v>
      </c>
      <c r="R383" s="28">
        <v>0</v>
      </c>
      <c r="S383" s="28">
        <v>0</v>
      </c>
      <c r="T383" s="28">
        <v>0</v>
      </c>
      <c r="U383" s="28">
        <v>0</v>
      </c>
      <c r="V383" s="28">
        <v>0</v>
      </c>
      <c r="W383" s="28">
        <v>0</v>
      </c>
      <c r="X383" s="29">
        <v>0</v>
      </c>
      <c r="Y383" s="29">
        <v>0</v>
      </c>
      <c r="Z383" s="29">
        <v>0</v>
      </c>
      <c r="AA383" s="20">
        <v>0</v>
      </c>
      <c r="AB383" s="28">
        <v>0</v>
      </c>
      <c r="AC383" s="28">
        <v>0</v>
      </c>
      <c r="AD383" s="28">
        <v>0</v>
      </c>
      <c r="AE383" s="28">
        <v>0</v>
      </c>
      <c r="AF383" s="28">
        <v>0</v>
      </c>
      <c r="AG383" s="28">
        <v>0</v>
      </c>
      <c r="AH383" s="29">
        <v>0</v>
      </c>
      <c r="AI383" s="29">
        <v>0</v>
      </c>
      <c r="AJ383" s="29">
        <v>0</v>
      </c>
      <c r="AK383" s="29">
        <v>0</v>
      </c>
      <c r="AL383" s="29">
        <v>0</v>
      </c>
      <c r="AM383" s="22">
        <f t="shared" si="108"/>
        <v>96</v>
      </c>
      <c r="AN383">
        <f t="shared" si="109"/>
        <v>4200</v>
      </c>
      <c r="AO383" t="str">
        <f t="shared" si="110"/>
        <v>,蘑菇,石头,稻草,红水晶</v>
      </c>
      <c r="AP383" s="25" t="str">
        <f>IF(F383="c",getSring(AO383,4),VLOOKUP(K383&amp;F383,test4,2,FALSE))</f>
        <v>红水晶</v>
      </c>
      <c r="AQ383" s="25">
        <f t="shared" si="111"/>
        <v>30027</v>
      </c>
      <c r="AR383" s="25">
        <f t="shared" si="112"/>
        <v>320</v>
      </c>
      <c r="AS383" s="25" t="str">
        <f t="shared" si="120"/>
        <v>蘑菇</v>
      </c>
      <c r="AT383" s="25">
        <f t="shared" si="113"/>
        <v>30019</v>
      </c>
      <c r="AU383" s="25">
        <f t="shared" si="114"/>
        <v>80</v>
      </c>
      <c r="AV383" s="25" t="str">
        <f t="shared" si="121"/>
        <v>石头</v>
      </c>
      <c r="AW383" s="25">
        <f t="shared" si="115"/>
        <v>30031</v>
      </c>
      <c r="AX383" s="25">
        <f t="shared" si="116"/>
        <v>80</v>
      </c>
      <c r="AY383" s="25" t="str">
        <f t="shared" si="122"/>
        <v>稻草</v>
      </c>
      <c r="AZ383" s="25">
        <f t="shared" si="117"/>
        <v>30023</v>
      </c>
      <c r="BA383" s="25">
        <f t="shared" si="123"/>
        <v>80</v>
      </c>
    </row>
    <row r="384" spans="1:53" ht="14.25" x14ac:dyDescent="0.2">
      <c r="A384">
        <f t="shared" si="118"/>
        <v>10382</v>
      </c>
      <c r="B384" s="16">
        <v>382</v>
      </c>
      <c r="C384" s="16"/>
      <c r="D384" s="16" t="s">
        <v>625</v>
      </c>
      <c r="E384" s="16">
        <f t="shared" si="105"/>
        <v>4</v>
      </c>
      <c r="F384" s="39" t="str">
        <f t="shared" si="124"/>
        <v>c</v>
      </c>
      <c r="G384" s="42">
        <f t="shared" si="119"/>
        <v>4</v>
      </c>
      <c r="H384" s="19" t="s">
        <v>26</v>
      </c>
      <c r="I384" s="3" t="s">
        <v>38</v>
      </c>
      <c r="J384" s="3" t="s">
        <v>996</v>
      </c>
      <c r="K384" s="3" t="str">
        <f t="shared" si="106"/>
        <v>--</v>
      </c>
      <c r="L384" s="3">
        <f t="shared" si="125"/>
        <v>12</v>
      </c>
      <c r="M384" s="3">
        <f t="shared" si="107"/>
        <v>2</v>
      </c>
      <c r="N384" s="16">
        <v>5</v>
      </c>
      <c r="O384" s="16">
        <v>6</v>
      </c>
      <c r="P384" s="16">
        <v>172</v>
      </c>
      <c r="Q384" s="28">
        <v>0</v>
      </c>
      <c r="R384" s="28">
        <v>0</v>
      </c>
      <c r="S384" s="28">
        <v>0</v>
      </c>
      <c r="T384" s="28">
        <v>0</v>
      </c>
      <c r="U384" s="28">
        <v>0</v>
      </c>
      <c r="V384" s="28">
        <v>0</v>
      </c>
      <c r="W384" s="28">
        <v>0</v>
      </c>
      <c r="X384" s="29">
        <v>0</v>
      </c>
      <c r="Y384" s="29">
        <v>0</v>
      </c>
      <c r="Z384" s="29">
        <v>0</v>
      </c>
      <c r="AA384" s="20">
        <v>0</v>
      </c>
      <c r="AB384" s="28">
        <v>0</v>
      </c>
      <c r="AC384" s="28">
        <v>0</v>
      </c>
      <c r="AD384" s="28">
        <v>0</v>
      </c>
      <c r="AE384" s="28">
        <v>0</v>
      </c>
      <c r="AF384" s="28">
        <v>0</v>
      </c>
      <c r="AG384" s="28">
        <v>0</v>
      </c>
      <c r="AH384" s="29">
        <v>0</v>
      </c>
      <c r="AI384" s="29">
        <v>0</v>
      </c>
      <c r="AJ384" s="29">
        <v>0</v>
      </c>
      <c r="AK384" s="29">
        <v>0</v>
      </c>
      <c r="AL384" s="29">
        <v>0</v>
      </c>
      <c r="AM384" s="22">
        <f t="shared" si="108"/>
        <v>114.66666666666667</v>
      </c>
      <c r="AN384">
        <f t="shared" si="109"/>
        <v>5025</v>
      </c>
      <c r="AO384" t="str">
        <f t="shared" si="110"/>
        <v>,稻草,石头,红水晶,多汁的坚果</v>
      </c>
      <c r="AP384" s="25" t="str">
        <f>IF(F384="c",getSring(AO384,4),VLOOKUP(K384&amp;F384,test4,2,FALSE))</f>
        <v>多汁的坚果</v>
      </c>
      <c r="AQ384" s="25">
        <f t="shared" si="111"/>
        <v>30039</v>
      </c>
      <c r="AR384" s="25">
        <f t="shared" si="112"/>
        <v>382</v>
      </c>
      <c r="AS384" s="25" t="str">
        <f t="shared" si="120"/>
        <v>稻草</v>
      </c>
      <c r="AT384" s="25">
        <f t="shared" si="113"/>
        <v>30023</v>
      </c>
      <c r="AU384" s="25">
        <f t="shared" si="114"/>
        <v>96</v>
      </c>
      <c r="AV384" s="25" t="str">
        <f t="shared" si="121"/>
        <v>石头</v>
      </c>
      <c r="AW384" s="25">
        <f t="shared" si="115"/>
        <v>30031</v>
      </c>
      <c r="AX384" s="25">
        <f t="shared" si="116"/>
        <v>96</v>
      </c>
      <c r="AY384" s="25" t="str">
        <f t="shared" si="122"/>
        <v>红水晶</v>
      </c>
      <c r="AZ384" s="25">
        <f t="shared" si="117"/>
        <v>30027</v>
      </c>
      <c r="BA384" s="25">
        <f t="shared" si="123"/>
        <v>96</v>
      </c>
    </row>
    <row r="385" spans="1:53" ht="14.25" x14ac:dyDescent="0.2">
      <c r="A385">
        <f t="shared" si="118"/>
        <v>10383</v>
      </c>
      <c r="B385" s="16">
        <v>383</v>
      </c>
      <c r="C385" s="16"/>
      <c r="D385" s="16" t="s">
        <v>626</v>
      </c>
      <c r="E385" s="16">
        <f t="shared" si="105"/>
        <v>5</v>
      </c>
      <c r="F385" s="39" t="str">
        <f t="shared" si="124"/>
        <v>c</v>
      </c>
      <c r="G385" s="42">
        <f t="shared" si="119"/>
        <v>4</v>
      </c>
      <c r="H385" s="19" t="s">
        <v>26</v>
      </c>
      <c r="I385" s="3" t="s">
        <v>38</v>
      </c>
      <c r="J385" s="3" t="s">
        <v>996</v>
      </c>
      <c r="K385" s="3" t="str">
        <f t="shared" si="106"/>
        <v>--</v>
      </c>
      <c r="L385" s="3">
        <f t="shared" si="125"/>
        <v>12</v>
      </c>
      <c r="M385" s="3">
        <f t="shared" si="107"/>
        <v>2</v>
      </c>
      <c r="N385" s="16">
        <v>5</v>
      </c>
      <c r="O385" s="16">
        <v>7</v>
      </c>
      <c r="P385" s="16">
        <v>201</v>
      </c>
      <c r="Q385" s="28">
        <v>0</v>
      </c>
      <c r="R385" s="28">
        <v>0</v>
      </c>
      <c r="S385" s="28">
        <v>0</v>
      </c>
      <c r="T385" s="28">
        <v>0</v>
      </c>
      <c r="U385" s="28">
        <v>0</v>
      </c>
      <c r="V385" s="28">
        <v>0</v>
      </c>
      <c r="W385" s="28">
        <v>0</v>
      </c>
      <c r="X385" s="29">
        <v>0</v>
      </c>
      <c r="Y385" s="29">
        <v>0</v>
      </c>
      <c r="Z385" s="29">
        <v>0</v>
      </c>
      <c r="AA385" s="20">
        <v>0</v>
      </c>
      <c r="AB385" s="28">
        <v>0</v>
      </c>
      <c r="AC385" s="28">
        <v>0</v>
      </c>
      <c r="AD385" s="28">
        <v>0</v>
      </c>
      <c r="AE385" s="28">
        <v>0</v>
      </c>
      <c r="AF385" s="28">
        <v>0</v>
      </c>
      <c r="AG385" s="28">
        <v>0</v>
      </c>
      <c r="AH385" s="29">
        <v>0</v>
      </c>
      <c r="AI385" s="29">
        <v>0</v>
      </c>
      <c r="AJ385" s="29">
        <v>0</v>
      </c>
      <c r="AK385" s="29">
        <v>0</v>
      </c>
      <c r="AL385" s="29">
        <v>0</v>
      </c>
      <c r="AM385" s="22">
        <f t="shared" si="108"/>
        <v>134</v>
      </c>
      <c r="AN385">
        <f t="shared" si="109"/>
        <v>5872</v>
      </c>
      <c r="AO385" t="str">
        <f t="shared" si="110"/>
        <v>,多汁的坚果,稻草,狗牙,红水晶</v>
      </c>
      <c r="AP385" s="25" t="str">
        <f>IF(F385="c",getSring(AO385,4),VLOOKUP(K385&amp;F385,test4,2,FALSE))</f>
        <v>红水晶</v>
      </c>
      <c r="AQ385" s="25">
        <f t="shared" si="111"/>
        <v>30027</v>
      </c>
      <c r="AR385" s="25">
        <f t="shared" si="112"/>
        <v>447</v>
      </c>
      <c r="AS385" s="25" t="str">
        <f t="shared" si="120"/>
        <v>多汁的坚果</v>
      </c>
      <c r="AT385" s="25">
        <f t="shared" si="113"/>
        <v>30039</v>
      </c>
      <c r="AU385" s="25">
        <f t="shared" si="114"/>
        <v>112</v>
      </c>
      <c r="AV385" s="25" t="str">
        <f t="shared" si="121"/>
        <v>稻草</v>
      </c>
      <c r="AW385" s="25">
        <f t="shared" si="115"/>
        <v>30023</v>
      </c>
      <c r="AX385" s="25">
        <f t="shared" si="116"/>
        <v>112</v>
      </c>
      <c r="AY385" s="25" t="str">
        <f t="shared" si="122"/>
        <v>狗牙</v>
      </c>
      <c r="AZ385" s="25">
        <f t="shared" si="117"/>
        <v>30035</v>
      </c>
      <c r="BA385" s="25">
        <f t="shared" si="123"/>
        <v>112</v>
      </c>
    </row>
    <row r="386" spans="1:53" ht="14.25" x14ac:dyDescent="0.2">
      <c r="A386">
        <f t="shared" si="118"/>
        <v>10384</v>
      </c>
      <c r="B386" s="16">
        <v>384</v>
      </c>
      <c r="C386" s="16"/>
      <c r="D386" s="16" t="s">
        <v>627</v>
      </c>
      <c r="E386" s="16">
        <f t="shared" si="105"/>
        <v>5</v>
      </c>
      <c r="F386" s="39" t="str">
        <f t="shared" si="124"/>
        <v>c</v>
      </c>
      <c r="G386" s="42">
        <f t="shared" si="119"/>
        <v>4</v>
      </c>
      <c r="H386" s="19" t="s">
        <v>26</v>
      </c>
      <c r="I386" s="3" t="s">
        <v>38</v>
      </c>
      <c r="J386" s="3" t="s">
        <v>996</v>
      </c>
      <c r="K386" s="3" t="str">
        <f t="shared" si="106"/>
        <v>--</v>
      </c>
      <c r="L386" s="3">
        <f t="shared" si="125"/>
        <v>12</v>
      </c>
      <c r="M386" s="3">
        <f t="shared" si="107"/>
        <v>2</v>
      </c>
      <c r="N386" s="16">
        <v>5</v>
      </c>
      <c r="O386" s="16">
        <v>8</v>
      </c>
      <c r="P386" s="16">
        <v>230</v>
      </c>
      <c r="Q386" s="28">
        <v>0</v>
      </c>
      <c r="R386" s="28">
        <v>0</v>
      </c>
      <c r="S386" s="28">
        <v>0</v>
      </c>
      <c r="T386" s="28">
        <v>0</v>
      </c>
      <c r="U386" s="28">
        <v>0</v>
      </c>
      <c r="V386" s="28">
        <v>0</v>
      </c>
      <c r="W386" s="28">
        <v>0</v>
      </c>
      <c r="X386" s="29">
        <v>0</v>
      </c>
      <c r="Y386" s="29">
        <v>0</v>
      </c>
      <c r="Z386" s="29">
        <v>0</v>
      </c>
      <c r="AA386" s="20">
        <v>0</v>
      </c>
      <c r="AB386" s="28">
        <v>0</v>
      </c>
      <c r="AC386" s="28">
        <v>0</v>
      </c>
      <c r="AD386" s="28">
        <v>0</v>
      </c>
      <c r="AE386" s="28">
        <v>0</v>
      </c>
      <c r="AF386" s="28">
        <v>0</v>
      </c>
      <c r="AG386" s="28">
        <v>0</v>
      </c>
      <c r="AH386" s="29">
        <v>0</v>
      </c>
      <c r="AI386" s="29">
        <v>0</v>
      </c>
      <c r="AJ386" s="29">
        <v>0</v>
      </c>
      <c r="AK386" s="29">
        <v>0</v>
      </c>
      <c r="AL386" s="29">
        <v>0</v>
      </c>
      <c r="AM386" s="22">
        <f t="shared" si="108"/>
        <v>153.33333333333334</v>
      </c>
      <c r="AN386">
        <f t="shared" si="109"/>
        <v>6712</v>
      </c>
      <c r="AO386" t="str">
        <f t="shared" si="110"/>
        <v>,狗牙,红水晶,石头,稻草</v>
      </c>
      <c r="AP386" s="25" t="str">
        <f>IF(F386="c",getSring(AO386,4),VLOOKUP(K386&amp;F386,test4,2,FALSE))</f>
        <v>稻草</v>
      </c>
      <c r="AQ386" s="25">
        <f t="shared" si="111"/>
        <v>30023</v>
      </c>
      <c r="AR386" s="25">
        <f t="shared" si="112"/>
        <v>511</v>
      </c>
      <c r="AS386" s="25" t="str">
        <f t="shared" si="120"/>
        <v>狗牙</v>
      </c>
      <c r="AT386" s="25">
        <f t="shared" si="113"/>
        <v>30035</v>
      </c>
      <c r="AU386" s="25">
        <f t="shared" si="114"/>
        <v>128</v>
      </c>
      <c r="AV386" s="25" t="str">
        <f t="shared" si="121"/>
        <v>红水晶</v>
      </c>
      <c r="AW386" s="25">
        <f t="shared" si="115"/>
        <v>30027</v>
      </c>
      <c r="AX386" s="25">
        <f t="shared" si="116"/>
        <v>128</v>
      </c>
      <c r="AY386" s="25" t="str">
        <f t="shared" si="122"/>
        <v>石头</v>
      </c>
      <c r="AZ386" s="25">
        <f t="shared" si="117"/>
        <v>30031</v>
      </c>
      <c r="BA386" s="25">
        <f t="shared" si="123"/>
        <v>128</v>
      </c>
    </row>
    <row r="387" spans="1:53" ht="14.25" x14ac:dyDescent="0.2">
      <c r="A387">
        <f t="shared" si="118"/>
        <v>10385</v>
      </c>
      <c r="B387" s="16">
        <v>385</v>
      </c>
      <c r="C387" s="16"/>
      <c r="D387" s="16" t="s">
        <v>628</v>
      </c>
      <c r="E387" s="16">
        <f t="shared" ref="E387:E450" si="126">VLOOKUP(J387&amp;O387,test8,4,FALSE)</f>
        <v>2</v>
      </c>
      <c r="F387" s="39" t="str">
        <f t="shared" si="124"/>
        <v>s</v>
      </c>
      <c r="G387" s="42">
        <f t="shared" si="119"/>
        <v>3</v>
      </c>
      <c r="H387" s="19" t="s">
        <v>26</v>
      </c>
      <c r="I387" s="3" t="s">
        <v>39</v>
      </c>
      <c r="J387" s="3" t="s">
        <v>996</v>
      </c>
      <c r="K387" s="3" t="str">
        <f t="shared" ref="K387:K450" si="127">IF(F387="c","--",VLOOKUP(I387,professionNatrue,2,FALSE))</f>
        <v>风</v>
      </c>
      <c r="L387" s="3">
        <f t="shared" si="125"/>
        <v>13</v>
      </c>
      <c r="M387" s="3">
        <f t="shared" ref="M387:M450" si="128">VLOOKUP(I387,professionNatureNum,3,FALSE)</f>
        <v>1</v>
      </c>
      <c r="N387" s="16">
        <v>0</v>
      </c>
      <c r="O387" s="16">
        <v>1</v>
      </c>
      <c r="P387" s="16">
        <v>27</v>
      </c>
      <c r="Q387" s="28">
        <v>0</v>
      </c>
      <c r="R387" s="28">
        <v>0</v>
      </c>
      <c r="S387" s="16">
        <v>8</v>
      </c>
      <c r="T387" s="28">
        <v>0</v>
      </c>
      <c r="U387" s="28">
        <v>0</v>
      </c>
      <c r="V387" s="28">
        <v>0</v>
      </c>
      <c r="W387" s="16">
        <v>4</v>
      </c>
      <c r="X387" s="29">
        <v>0</v>
      </c>
      <c r="Y387" s="29">
        <v>0</v>
      </c>
      <c r="Z387" s="29">
        <v>0</v>
      </c>
      <c r="AA387" s="29">
        <v>0</v>
      </c>
      <c r="AB387" s="28">
        <v>0</v>
      </c>
      <c r="AC387" s="28">
        <v>0</v>
      </c>
      <c r="AD387" s="28">
        <v>0</v>
      </c>
      <c r="AE387" s="28">
        <v>0</v>
      </c>
      <c r="AF387" s="28">
        <v>0</v>
      </c>
      <c r="AG387" s="28">
        <v>0</v>
      </c>
      <c r="AH387" s="29">
        <v>0</v>
      </c>
      <c r="AI387" s="20">
        <v>6.4000000000000001E-2</v>
      </c>
      <c r="AJ387" s="29">
        <v>0</v>
      </c>
      <c r="AK387" s="29">
        <v>0</v>
      </c>
      <c r="AL387" s="29">
        <v>0</v>
      </c>
      <c r="AM387" s="22">
        <f t="shared" ref="AM387:AM450" si="129">(SUM(P387:W387)/1.5+(1-50/(50+SUM(AB387:AG387)/6))*O387*10*VLOOKUP(I387,test2,2,FALSE)+(AL387+AK387+AJ387+AI387+AH387+AA387+Z387+Y387+X387)*200)</f>
        <v>38.799999999999997</v>
      </c>
      <c r="AN387">
        <f t="shared" ref="AN387:AN450" si="130">INT((VLOOKUP(AP387,sell,6,FALSE)*AR387+VLOOKUP(AS387,sell,6,FALSE)*AU387+VLOOKUP(AV387,sell,6,FALSE)*AX387+VLOOKUP(AY387,sell,6,FALSE)*BA387)/2)</f>
        <v>1680</v>
      </c>
      <c r="AO387" t="str">
        <f t="shared" ref="AO387:AO450" si="131">getMarking(VLOOKUP(F387,simple1,2,FALSE),G387)</f>
        <v>,斑斓的稻草,五彩的蘑菇,紫水晶</v>
      </c>
      <c r="AP387" s="25" t="str">
        <f>IF(F387="c",getSring(AO387,4),VLOOKUP(K387&amp;F387,test4,2,FALSE))</f>
        <v>顶级风之精华</v>
      </c>
      <c r="AQ387" s="25">
        <f t="shared" ref="AQ387:AQ450" si="132">VLOOKUP(AP387,test9,2,FALSE)+30000</f>
        <v>30001</v>
      </c>
      <c r="AR387" s="25">
        <f t="shared" ref="AR387:AR450" si="133">ROUND(AM387/VLOOKUP(AP387,test7,5,FALSE),0)</f>
        <v>2</v>
      </c>
      <c r="AS387" s="25" t="str">
        <f t="shared" si="120"/>
        <v>斑斓的稻草</v>
      </c>
      <c r="AT387" s="25">
        <f t="shared" ref="AT387:AT450" si="134">VLOOKUP(AS387,test9,2,FALSE)+30000</f>
        <v>30026</v>
      </c>
      <c r="AU387" s="25">
        <f t="shared" ref="AU387:AU450" si="135">ROUND(AM387/VLOOKUP(AS387,test7,5,FALSE)/4,0)</f>
        <v>4</v>
      </c>
      <c r="AV387" s="25" t="str">
        <f t="shared" si="121"/>
        <v>五彩的蘑菇</v>
      </c>
      <c r="AW387" s="25">
        <f t="shared" ref="AW387:AW450" si="136">VLOOKUP(AV387,test9,2,FALSE)+30000</f>
        <v>30022</v>
      </c>
      <c r="AX387" s="25">
        <f t="shared" ref="AX387:AX450" si="137">ROUND(AM387/4/VLOOKUP(AV387,test7,5,FALSE),0)</f>
        <v>4</v>
      </c>
      <c r="AY387" s="25" t="str">
        <f t="shared" si="122"/>
        <v>紫水晶</v>
      </c>
      <c r="AZ387" s="25">
        <f t="shared" ref="AZ387:AZ450" si="138">VLOOKUP(AY387,test9,2,FALSE)+30000</f>
        <v>30030</v>
      </c>
      <c r="BA387" s="25">
        <f t="shared" si="123"/>
        <v>4</v>
      </c>
    </row>
    <row r="388" spans="1:53" ht="14.25" x14ac:dyDescent="0.2">
      <c r="A388">
        <f t="shared" ref="A388:A451" si="139">B388+10000</f>
        <v>10386</v>
      </c>
      <c r="B388" s="16">
        <v>386</v>
      </c>
      <c r="C388" s="16"/>
      <c r="D388" s="16" t="s">
        <v>629</v>
      </c>
      <c r="E388" s="16">
        <f t="shared" si="126"/>
        <v>2</v>
      </c>
      <c r="F388" s="39" t="str">
        <f t="shared" si="124"/>
        <v>s</v>
      </c>
      <c r="G388" s="42">
        <f t="shared" ref="G388:G451" si="140">IF(F388="c",4,3)</f>
        <v>3</v>
      </c>
      <c r="H388" s="19" t="s">
        <v>26</v>
      </c>
      <c r="I388" s="3" t="s">
        <v>39</v>
      </c>
      <c r="J388" s="3" t="s">
        <v>996</v>
      </c>
      <c r="K388" s="3" t="str">
        <f t="shared" si="127"/>
        <v>风</v>
      </c>
      <c r="L388" s="3">
        <f t="shared" si="125"/>
        <v>13</v>
      </c>
      <c r="M388" s="3">
        <f t="shared" si="128"/>
        <v>1</v>
      </c>
      <c r="N388" s="16">
        <v>0</v>
      </c>
      <c r="O388" s="16">
        <v>2</v>
      </c>
      <c r="P388" s="16">
        <v>55</v>
      </c>
      <c r="Q388" s="28">
        <v>0</v>
      </c>
      <c r="R388" s="28">
        <v>0</v>
      </c>
      <c r="S388" s="28">
        <v>0</v>
      </c>
      <c r="T388" s="28">
        <v>0</v>
      </c>
      <c r="U388" s="28">
        <v>0</v>
      </c>
      <c r="V388" s="28">
        <v>0</v>
      </c>
      <c r="W388" s="28">
        <v>0</v>
      </c>
      <c r="X388" s="29">
        <v>0</v>
      </c>
      <c r="Y388" s="29">
        <v>0</v>
      </c>
      <c r="Z388" s="29">
        <v>0</v>
      </c>
      <c r="AA388" s="20">
        <v>0.12133333333333333</v>
      </c>
      <c r="AB388" s="28">
        <v>0</v>
      </c>
      <c r="AC388" s="28">
        <v>0</v>
      </c>
      <c r="AD388" s="28">
        <v>0</v>
      </c>
      <c r="AE388" s="28">
        <v>0</v>
      </c>
      <c r="AF388" s="28">
        <v>0</v>
      </c>
      <c r="AG388" s="28">
        <v>0</v>
      </c>
      <c r="AH388" s="20">
        <v>9.7066666666666676E-2</v>
      </c>
      <c r="AI388" s="20">
        <v>9.7066666666666676E-2</v>
      </c>
      <c r="AJ388" s="29">
        <v>0</v>
      </c>
      <c r="AK388" s="29">
        <v>0</v>
      </c>
      <c r="AL388" s="29">
        <v>0</v>
      </c>
      <c r="AM388" s="22">
        <f t="shared" si="129"/>
        <v>99.759999999999991</v>
      </c>
      <c r="AN388">
        <f t="shared" si="130"/>
        <v>4200</v>
      </c>
      <c r="AO388" t="str">
        <f t="shared" si="131"/>
        <v>,剧毒牙,耀眼的石头,紫水晶</v>
      </c>
      <c r="AP388" s="25" t="str">
        <f>IF(F388="c",getSring(AO388,4),VLOOKUP(K388&amp;F388,test4,2,FALSE))</f>
        <v>顶级风之精华</v>
      </c>
      <c r="AQ388" s="25">
        <f t="shared" si="132"/>
        <v>30001</v>
      </c>
      <c r="AR388" s="25">
        <f t="shared" si="133"/>
        <v>5</v>
      </c>
      <c r="AS388" s="25" t="str">
        <f t="shared" ref="AS388:AS451" si="141">getSring(AO388,1)</f>
        <v>剧毒牙</v>
      </c>
      <c r="AT388" s="25">
        <f t="shared" si="134"/>
        <v>30038</v>
      </c>
      <c r="AU388" s="25">
        <f t="shared" si="135"/>
        <v>10</v>
      </c>
      <c r="AV388" s="25" t="str">
        <f t="shared" ref="AV388:AV451" si="142">getSring(AO388,2)</f>
        <v>耀眼的石头</v>
      </c>
      <c r="AW388" s="25">
        <f t="shared" si="136"/>
        <v>30034</v>
      </c>
      <c r="AX388" s="25">
        <f t="shared" si="137"/>
        <v>10</v>
      </c>
      <c r="AY388" s="25" t="str">
        <f t="shared" ref="AY388:AY451" si="143">getSring(AO388,3)</f>
        <v>紫水晶</v>
      </c>
      <c r="AZ388" s="25">
        <f t="shared" si="138"/>
        <v>30030</v>
      </c>
      <c r="BA388" s="25">
        <f t="shared" ref="BA388:BA451" si="144">AX388</f>
        <v>10</v>
      </c>
    </row>
    <row r="389" spans="1:53" ht="14.25" x14ac:dyDescent="0.2">
      <c r="A389">
        <f t="shared" si="139"/>
        <v>10387</v>
      </c>
      <c r="B389" s="16">
        <v>387</v>
      </c>
      <c r="C389" s="16"/>
      <c r="D389" s="16" t="s">
        <v>630</v>
      </c>
      <c r="E389" s="16">
        <f t="shared" si="126"/>
        <v>3</v>
      </c>
      <c r="F389" s="39" t="str">
        <f t="shared" si="124"/>
        <v>s</v>
      </c>
      <c r="G389" s="42">
        <f t="shared" si="140"/>
        <v>3</v>
      </c>
      <c r="H389" s="19" t="s">
        <v>26</v>
      </c>
      <c r="I389" s="3" t="s">
        <v>39</v>
      </c>
      <c r="J389" s="3" t="s">
        <v>996</v>
      </c>
      <c r="K389" s="3" t="str">
        <f t="shared" si="127"/>
        <v>风</v>
      </c>
      <c r="L389" s="3">
        <f t="shared" si="125"/>
        <v>13</v>
      </c>
      <c r="M389" s="3">
        <f t="shared" si="128"/>
        <v>1</v>
      </c>
      <c r="N389" s="16">
        <v>0</v>
      </c>
      <c r="O389" s="16">
        <v>3</v>
      </c>
      <c r="P389" s="16">
        <v>82</v>
      </c>
      <c r="Q389" s="28">
        <v>0</v>
      </c>
      <c r="R389" s="28">
        <v>0</v>
      </c>
      <c r="S389" s="16">
        <v>25</v>
      </c>
      <c r="T389" s="28">
        <v>0</v>
      </c>
      <c r="U389" s="28">
        <v>0</v>
      </c>
      <c r="V389" s="28">
        <v>0</v>
      </c>
      <c r="W389" s="28">
        <v>0</v>
      </c>
      <c r="X389" s="29">
        <v>0</v>
      </c>
      <c r="Y389" s="29">
        <v>0</v>
      </c>
      <c r="Z389" s="20">
        <v>0.02</v>
      </c>
      <c r="AA389" s="20">
        <v>0.18133333333333332</v>
      </c>
      <c r="AB389" s="28">
        <v>0</v>
      </c>
      <c r="AC389" s="28">
        <v>0</v>
      </c>
      <c r="AD389" s="28">
        <v>0</v>
      </c>
      <c r="AE389" s="28">
        <v>0</v>
      </c>
      <c r="AF389" s="28">
        <v>0</v>
      </c>
      <c r="AG389" s="28">
        <v>0</v>
      </c>
      <c r="AH389" s="29">
        <v>0</v>
      </c>
      <c r="AI389" s="29">
        <v>0</v>
      </c>
      <c r="AJ389" s="20">
        <v>0.14506666666666665</v>
      </c>
      <c r="AK389" s="29">
        <v>0</v>
      </c>
      <c r="AL389" s="29">
        <v>0</v>
      </c>
      <c r="AM389" s="22">
        <f t="shared" si="129"/>
        <v>140.61333333333334</v>
      </c>
      <c r="AN389">
        <f t="shared" si="130"/>
        <v>6060</v>
      </c>
      <c r="AO389" t="str">
        <f t="shared" si="131"/>
        <v>,紫水晶,斑斓的稻草,五彩的蘑菇</v>
      </c>
      <c r="AP389" s="25" t="str">
        <f>IF(F389="c",getSring(AO389,4),VLOOKUP(K389&amp;F389,test4,2,FALSE))</f>
        <v>顶级风之精华</v>
      </c>
      <c r="AQ389" s="25">
        <f t="shared" si="132"/>
        <v>30001</v>
      </c>
      <c r="AR389" s="25">
        <f t="shared" si="133"/>
        <v>7</v>
      </c>
      <c r="AS389" s="25" t="str">
        <f t="shared" si="141"/>
        <v>紫水晶</v>
      </c>
      <c r="AT389" s="25">
        <f t="shared" si="134"/>
        <v>30030</v>
      </c>
      <c r="AU389" s="25">
        <f t="shared" si="135"/>
        <v>15</v>
      </c>
      <c r="AV389" s="25" t="str">
        <f t="shared" si="142"/>
        <v>斑斓的稻草</v>
      </c>
      <c r="AW389" s="25">
        <f t="shared" si="136"/>
        <v>30026</v>
      </c>
      <c r="AX389" s="25">
        <f t="shared" si="137"/>
        <v>15</v>
      </c>
      <c r="AY389" s="25" t="str">
        <f t="shared" si="143"/>
        <v>五彩的蘑菇</v>
      </c>
      <c r="AZ389" s="25">
        <f t="shared" si="138"/>
        <v>30022</v>
      </c>
      <c r="BA389" s="25">
        <f t="shared" si="144"/>
        <v>15</v>
      </c>
    </row>
    <row r="390" spans="1:53" ht="14.25" x14ac:dyDescent="0.2">
      <c r="A390">
        <f t="shared" si="139"/>
        <v>10388</v>
      </c>
      <c r="B390" s="16">
        <v>388</v>
      </c>
      <c r="C390" s="16"/>
      <c r="D390" s="16" t="s">
        <v>631</v>
      </c>
      <c r="E390" s="16">
        <f t="shared" si="126"/>
        <v>3</v>
      </c>
      <c r="F390" s="39" t="str">
        <f t="shared" si="124"/>
        <v>s</v>
      </c>
      <c r="G390" s="42">
        <f t="shared" si="140"/>
        <v>3</v>
      </c>
      <c r="H390" s="19" t="s">
        <v>26</v>
      </c>
      <c r="I390" s="3" t="s">
        <v>39</v>
      </c>
      <c r="J390" s="3" t="s">
        <v>996</v>
      </c>
      <c r="K390" s="3" t="str">
        <f t="shared" si="127"/>
        <v>风</v>
      </c>
      <c r="L390" s="3">
        <f t="shared" si="125"/>
        <v>13</v>
      </c>
      <c r="M390" s="3">
        <f t="shared" si="128"/>
        <v>1</v>
      </c>
      <c r="N390" s="16">
        <v>0</v>
      </c>
      <c r="O390" s="16">
        <v>4</v>
      </c>
      <c r="P390" s="16">
        <v>110</v>
      </c>
      <c r="Q390" s="28">
        <v>0</v>
      </c>
      <c r="R390" s="28">
        <v>0</v>
      </c>
      <c r="S390" s="28">
        <v>0</v>
      </c>
      <c r="T390" s="28">
        <v>0</v>
      </c>
      <c r="U390" s="16">
        <v>64</v>
      </c>
      <c r="V390" s="28">
        <v>0</v>
      </c>
      <c r="W390" s="28">
        <v>0</v>
      </c>
      <c r="X390" s="29">
        <v>0</v>
      </c>
      <c r="Y390" s="29">
        <v>0</v>
      </c>
      <c r="Z390" s="29">
        <v>0</v>
      </c>
      <c r="AA390" s="20">
        <v>0.24266666666666667</v>
      </c>
      <c r="AB390" s="28">
        <v>0</v>
      </c>
      <c r="AC390" s="28">
        <v>0</v>
      </c>
      <c r="AD390" s="28">
        <v>0</v>
      </c>
      <c r="AE390" s="28">
        <v>0</v>
      </c>
      <c r="AF390" s="28">
        <v>0</v>
      </c>
      <c r="AG390" s="28">
        <v>0</v>
      </c>
      <c r="AH390" s="29">
        <v>0</v>
      </c>
      <c r="AI390" s="20">
        <v>0.19413333333333335</v>
      </c>
      <c r="AJ390" s="20">
        <v>0.19413333333333335</v>
      </c>
      <c r="AK390" s="29">
        <v>0</v>
      </c>
      <c r="AL390" s="29">
        <v>0</v>
      </c>
      <c r="AM390" s="22">
        <f t="shared" si="129"/>
        <v>242.18666666666667</v>
      </c>
      <c r="AN390">
        <f t="shared" si="130"/>
        <v>10740</v>
      </c>
      <c r="AO390" t="str">
        <f t="shared" si="131"/>
        <v>,斑斓的稻草,耀眼的石头,剧毒牙</v>
      </c>
      <c r="AP390" s="25" t="str">
        <f>IF(F390="c",getSring(AO390,4),VLOOKUP(K390&amp;F390,test4,2,FALSE))</f>
        <v>顶级风之精华</v>
      </c>
      <c r="AQ390" s="25">
        <f t="shared" si="132"/>
        <v>30001</v>
      </c>
      <c r="AR390" s="25">
        <f t="shared" si="133"/>
        <v>13</v>
      </c>
      <c r="AS390" s="25" t="str">
        <f t="shared" si="141"/>
        <v>斑斓的稻草</v>
      </c>
      <c r="AT390" s="25">
        <f t="shared" si="134"/>
        <v>30026</v>
      </c>
      <c r="AU390" s="25">
        <f t="shared" si="135"/>
        <v>25</v>
      </c>
      <c r="AV390" s="25" t="str">
        <f t="shared" si="142"/>
        <v>耀眼的石头</v>
      </c>
      <c r="AW390" s="25">
        <f t="shared" si="136"/>
        <v>30034</v>
      </c>
      <c r="AX390" s="25">
        <f t="shared" si="137"/>
        <v>25</v>
      </c>
      <c r="AY390" s="25" t="str">
        <f t="shared" si="143"/>
        <v>剧毒牙</v>
      </c>
      <c r="AZ390" s="25">
        <f t="shared" si="138"/>
        <v>30038</v>
      </c>
      <c r="BA390" s="25">
        <f t="shared" si="144"/>
        <v>25</v>
      </c>
    </row>
    <row r="391" spans="1:53" ht="14.25" x14ac:dyDescent="0.2">
      <c r="A391">
        <f t="shared" si="139"/>
        <v>10389</v>
      </c>
      <c r="B391" s="16">
        <v>389</v>
      </c>
      <c r="C391" s="16"/>
      <c r="D391" s="16" t="s">
        <v>632</v>
      </c>
      <c r="E391" s="16">
        <f t="shared" si="126"/>
        <v>4</v>
      </c>
      <c r="F391" s="39" t="str">
        <f t="shared" si="124"/>
        <v>s</v>
      </c>
      <c r="G391" s="42">
        <f t="shared" si="140"/>
        <v>3</v>
      </c>
      <c r="H391" s="19" t="s">
        <v>26</v>
      </c>
      <c r="I391" s="3" t="s">
        <v>39</v>
      </c>
      <c r="J391" s="3" t="s">
        <v>996</v>
      </c>
      <c r="K391" s="3" t="str">
        <f t="shared" si="127"/>
        <v>风</v>
      </c>
      <c r="L391" s="3">
        <f t="shared" si="125"/>
        <v>13</v>
      </c>
      <c r="M391" s="3">
        <f t="shared" si="128"/>
        <v>1</v>
      </c>
      <c r="N391" s="16">
        <v>0</v>
      </c>
      <c r="O391" s="16">
        <v>5</v>
      </c>
      <c r="P391" s="16">
        <v>137</v>
      </c>
      <c r="Q391" s="28">
        <v>0</v>
      </c>
      <c r="R391" s="28">
        <v>0</v>
      </c>
      <c r="S391" s="16">
        <v>42</v>
      </c>
      <c r="T391" s="28">
        <v>0</v>
      </c>
      <c r="U391" s="28">
        <v>0</v>
      </c>
      <c r="V391" s="28">
        <v>0</v>
      </c>
      <c r="W391" s="28">
        <v>0</v>
      </c>
      <c r="X391" s="29">
        <v>0</v>
      </c>
      <c r="Y391" s="29">
        <v>0</v>
      </c>
      <c r="Z391" s="29">
        <v>0</v>
      </c>
      <c r="AA391" s="20">
        <v>0.30133333333333334</v>
      </c>
      <c r="AB391" s="28">
        <v>0</v>
      </c>
      <c r="AC391" s="28">
        <v>0</v>
      </c>
      <c r="AD391" s="28">
        <v>0</v>
      </c>
      <c r="AE391" s="28">
        <v>0</v>
      </c>
      <c r="AF391" s="28">
        <v>0</v>
      </c>
      <c r="AG391" s="28">
        <v>0</v>
      </c>
      <c r="AH391" s="20">
        <v>0.24106666666666668</v>
      </c>
      <c r="AI391" s="29">
        <v>0</v>
      </c>
      <c r="AJ391" s="20">
        <v>0.24106666666666668</v>
      </c>
      <c r="AK391" s="29">
        <v>0</v>
      </c>
      <c r="AL391" s="20">
        <v>0.24106666666666668</v>
      </c>
      <c r="AM391" s="22">
        <f t="shared" si="129"/>
        <v>324.24</v>
      </c>
      <c r="AN391">
        <f t="shared" si="130"/>
        <v>14280</v>
      </c>
      <c r="AO391" t="str">
        <f t="shared" si="131"/>
        <v>,剧毒牙,耀眼的石头,斑斓的稻草</v>
      </c>
      <c r="AP391" s="25" t="str">
        <f>IF(F391="c",getSring(AO391,4),VLOOKUP(K391&amp;F391,test4,2,FALSE))</f>
        <v>顶级风之精华</v>
      </c>
      <c r="AQ391" s="25">
        <f t="shared" si="132"/>
        <v>30001</v>
      </c>
      <c r="AR391" s="25">
        <f t="shared" si="133"/>
        <v>17</v>
      </c>
      <c r="AS391" s="25" t="str">
        <f t="shared" si="141"/>
        <v>剧毒牙</v>
      </c>
      <c r="AT391" s="25">
        <f t="shared" si="134"/>
        <v>30038</v>
      </c>
      <c r="AU391" s="25">
        <f t="shared" si="135"/>
        <v>34</v>
      </c>
      <c r="AV391" s="25" t="str">
        <f t="shared" si="142"/>
        <v>耀眼的石头</v>
      </c>
      <c r="AW391" s="25">
        <f t="shared" si="136"/>
        <v>30034</v>
      </c>
      <c r="AX391" s="25">
        <f t="shared" si="137"/>
        <v>34</v>
      </c>
      <c r="AY391" s="25" t="str">
        <f t="shared" si="143"/>
        <v>斑斓的稻草</v>
      </c>
      <c r="AZ391" s="25">
        <f t="shared" si="138"/>
        <v>30026</v>
      </c>
      <c r="BA391" s="25">
        <f t="shared" si="144"/>
        <v>34</v>
      </c>
    </row>
    <row r="392" spans="1:53" ht="14.25" x14ac:dyDescent="0.2">
      <c r="A392">
        <f t="shared" si="139"/>
        <v>10390</v>
      </c>
      <c r="B392" s="16">
        <v>390</v>
      </c>
      <c r="C392" s="16"/>
      <c r="D392" s="16" t="s">
        <v>633</v>
      </c>
      <c r="E392" s="16">
        <f t="shared" si="126"/>
        <v>4</v>
      </c>
      <c r="F392" s="39" t="str">
        <f t="shared" si="124"/>
        <v>s</v>
      </c>
      <c r="G392" s="42">
        <f t="shared" si="140"/>
        <v>3</v>
      </c>
      <c r="H392" s="19" t="s">
        <v>26</v>
      </c>
      <c r="I392" s="3" t="s">
        <v>39</v>
      </c>
      <c r="J392" s="3" t="s">
        <v>996</v>
      </c>
      <c r="K392" s="3" t="str">
        <f t="shared" si="127"/>
        <v>风</v>
      </c>
      <c r="L392" s="3">
        <f t="shared" si="125"/>
        <v>13</v>
      </c>
      <c r="M392" s="3">
        <f t="shared" si="128"/>
        <v>1</v>
      </c>
      <c r="N392" s="16">
        <v>0</v>
      </c>
      <c r="O392" s="16">
        <v>6</v>
      </c>
      <c r="P392" s="16">
        <v>165</v>
      </c>
      <c r="Q392" s="28">
        <v>0</v>
      </c>
      <c r="R392" s="28">
        <v>0</v>
      </c>
      <c r="S392" s="16">
        <v>51</v>
      </c>
      <c r="T392" s="28">
        <v>0</v>
      </c>
      <c r="U392" s="16">
        <v>95</v>
      </c>
      <c r="V392" s="28">
        <v>0</v>
      </c>
      <c r="W392" s="28">
        <v>0</v>
      </c>
      <c r="X392" s="29">
        <v>0</v>
      </c>
      <c r="Y392" s="20">
        <v>0.1</v>
      </c>
      <c r="Z392" s="29">
        <v>0</v>
      </c>
      <c r="AA392" s="20">
        <v>0.36399999999999999</v>
      </c>
      <c r="AB392" s="28">
        <v>0</v>
      </c>
      <c r="AC392" s="28">
        <v>0</v>
      </c>
      <c r="AD392" s="28">
        <v>0</v>
      </c>
      <c r="AE392" s="16">
        <v>23</v>
      </c>
      <c r="AF392" s="28">
        <v>0</v>
      </c>
      <c r="AG392" s="28">
        <v>0</v>
      </c>
      <c r="AH392" s="29">
        <v>0</v>
      </c>
      <c r="AI392" s="29">
        <v>0</v>
      </c>
      <c r="AJ392" s="29">
        <v>0</v>
      </c>
      <c r="AK392" s="29">
        <v>0</v>
      </c>
      <c r="AL392" s="29">
        <v>0</v>
      </c>
      <c r="AM392" s="22">
        <f t="shared" si="129"/>
        <v>325.76800825593398</v>
      </c>
      <c r="AN392">
        <f t="shared" si="130"/>
        <v>14280</v>
      </c>
      <c r="AO392" t="str">
        <f t="shared" si="131"/>
        <v>,斑斓的稻草,夏娃的坚果,紫水晶</v>
      </c>
      <c r="AP392" s="25" t="str">
        <f>IF(F392="c",getSring(AO392,4),VLOOKUP(K392&amp;F392,test4,2,FALSE))</f>
        <v>顶级风之精华</v>
      </c>
      <c r="AQ392" s="25">
        <f t="shared" si="132"/>
        <v>30001</v>
      </c>
      <c r="AR392" s="25">
        <f t="shared" si="133"/>
        <v>17</v>
      </c>
      <c r="AS392" s="25" t="str">
        <f t="shared" si="141"/>
        <v>斑斓的稻草</v>
      </c>
      <c r="AT392" s="25">
        <f t="shared" si="134"/>
        <v>30026</v>
      </c>
      <c r="AU392" s="25">
        <f t="shared" si="135"/>
        <v>34</v>
      </c>
      <c r="AV392" s="25" t="str">
        <f t="shared" si="142"/>
        <v>夏娃的坚果</v>
      </c>
      <c r="AW392" s="25">
        <f t="shared" si="136"/>
        <v>30042</v>
      </c>
      <c r="AX392" s="25">
        <f t="shared" si="137"/>
        <v>34</v>
      </c>
      <c r="AY392" s="25" t="str">
        <f t="shared" si="143"/>
        <v>紫水晶</v>
      </c>
      <c r="AZ392" s="25">
        <f t="shared" si="138"/>
        <v>30030</v>
      </c>
      <c r="BA392" s="25">
        <f t="shared" si="144"/>
        <v>34</v>
      </c>
    </row>
    <row r="393" spans="1:53" ht="14.25" x14ac:dyDescent="0.2">
      <c r="A393">
        <f t="shared" si="139"/>
        <v>10391</v>
      </c>
      <c r="B393" s="16">
        <v>391</v>
      </c>
      <c r="C393" s="16"/>
      <c r="D393" s="16" t="s">
        <v>634</v>
      </c>
      <c r="E393" s="16">
        <f t="shared" si="126"/>
        <v>5</v>
      </c>
      <c r="F393" s="39" t="str">
        <f t="shared" si="124"/>
        <v>s</v>
      </c>
      <c r="G393" s="42">
        <f t="shared" si="140"/>
        <v>3</v>
      </c>
      <c r="H393" s="19" t="s">
        <v>26</v>
      </c>
      <c r="I393" s="3" t="s">
        <v>39</v>
      </c>
      <c r="J393" s="3" t="s">
        <v>996</v>
      </c>
      <c r="K393" s="3" t="str">
        <f t="shared" si="127"/>
        <v>风</v>
      </c>
      <c r="L393" s="3">
        <f t="shared" si="125"/>
        <v>13</v>
      </c>
      <c r="M393" s="3">
        <f t="shared" si="128"/>
        <v>1</v>
      </c>
      <c r="N393" s="16">
        <v>0</v>
      </c>
      <c r="O393" s="16">
        <v>7</v>
      </c>
      <c r="P393" s="16">
        <v>192</v>
      </c>
      <c r="Q393" s="28">
        <v>0</v>
      </c>
      <c r="R393" s="28">
        <v>0</v>
      </c>
      <c r="S393" s="16">
        <v>59</v>
      </c>
      <c r="T393" s="28">
        <v>0</v>
      </c>
      <c r="U393" s="28">
        <v>0</v>
      </c>
      <c r="V393" s="28">
        <v>0</v>
      </c>
      <c r="W393" s="28">
        <v>0</v>
      </c>
      <c r="X393" s="20">
        <v>0.13500000000000001</v>
      </c>
      <c r="Y393" s="29">
        <v>0</v>
      </c>
      <c r="Z393" s="29">
        <v>0</v>
      </c>
      <c r="AA393" s="20">
        <v>0.42333333333333334</v>
      </c>
      <c r="AB393" s="28">
        <v>0</v>
      </c>
      <c r="AC393" s="28">
        <v>0</v>
      </c>
      <c r="AD393" s="28">
        <v>0</v>
      </c>
      <c r="AE393" s="28">
        <v>0</v>
      </c>
      <c r="AF393" s="28">
        <v>0</v>
      </c>
      <c r="AG393" s="28">
        <v>0</v>
      </c>
      <c r="AH393" s="20">
        <v>0.33866666666666667</v>
      </c>
      <c r="AI393" s="20">
        <v>0.33866666666666667</v>
      </c>
      <c r="AJ393" s="29">
        <v>0</v>
      </c>
      <c r="AK393" s="20">
        <v>0.33866666666666667</v>
      </c>
      <c r="AL393" s="29">
        <v>0</v>
      </c>
      <c r="AM393" s="22">
        <f t="shared" si="129"/>
        <v>482.20000000000005</v>
      </c>
      <c r="AN393">
        <f t="shared" si="130"/>
        <v>21000</v>
      </c>
      <c r="AO393" t="str">
        <f t="shared" si="131"/>
        <v>,五彩的蘑菇,耀眼的石头,斑斓的稻草</v>
      </c>
      <c r="AP393" s="25" t="str">
        <f>IF(F393="c",getSring(AO393,4),VLOOKUP(K393&amp;F393,test4,2,FALSE))</f>
        <v>顶级风之精华</v>
      </c>
      <c r="AQ393" s="25">
        <f t="shared" si="132"/>
        <v>30001</v>
      </c>
      <c r="AR393" s="25">
        <f t="shared" si="133"/>
        <v>25</v>
      </c>
      <c r="AS393" s="25" t="str">
        <f t="shared" si="141"/>
        <v>五彩的蘑菇</v>
      </c>
      <c r="AT393" s="25">
        <f t="shared" si="134"/>
        <v>30022</v>
      </c>
      <c r="AU393" s="25">
        <f t="shared" si="135"/>
        <v>50</v>
      </c>
      <c r="AV393" s="25" t="str">
        <f t="shared" si="142"/>
        <v>耀眼的石头</v>
      </c>
      <c r="AW393" s="25">
        <f t="shared" si="136"/>
        <v>30034</v>
      </c>
      <c r="AX393" s="25">
        <f t="shared" si="137"/>
        <v>50</v>
      </c>
      <c r="AY393" s="25" t="str">
        <f t="shared" si="143"/>
        <v>斑斓的稻草</v>
      </c>
      <c r="AZ393" s="25">
        <f t="shared" si="138"/>
        <v>30026</v>
      </c>
      <c r="BA393" s="25">
        <f t="shared" si="144"/>
        <v>50</v>
      </c>
    </row>
    <row r="394" spans="1:53" ht="14.25" x14ac:dyDescent="0.2">
      <c r="A394">
        <f t="shared" si="139"/>
        <v>10392</v>
      </c>
      <c r="B394" s="16">
        <v>392</v>
      </c>
      <c r="C394" s="16"/>
      <c r="D394" s="16" t="s">
        <v>635</v>
      </c>
      <c r="E394" s="16">
        <f t="shared" si="126"/>
        <v>5</v>
      </c>
      <c r="F394" s="39" t="str">
        <f t="shared" si="124"/>
        <v>s</v>
      </c>
      <c r="G394" s="42">
        <f t="shared" si="140"/>
        <v>3</v>
      </c>
      <c r="H394" s="19" t="s">
        <v>26</v>
      </c>
      <c r="I394" s="3" t="s">
        <v>39</v>
      </c>
      <c r="J394" s="3" t="s">
        <v>996</v>
      </c>
      <c r="K394" s="3" t="str">
        <f t="shared" si="127"/>
        <v>风</v>
      </c>
      <c r="L394" s="3">
        <f t="shared" si="125"/>
        <v>13</v>
      </c>
      <c r="M394" s="3">
        <f t="shared" si="128"/>
        <v>1</v>
      </c>
      <c r="N394" s="16">
        <v>0</v>
      </c>
      <c r="O394" s="16">
        <v>8</v>
      </c>
      <c r="P394" s="16">
        <v>220</v>
      </c>
      <c r="Q394" s="28">
        <v>0</v>
      </c>
      <c r="R394" s="28">
        <v>0</v>
      </c>
      <c r="S394" s="28">
        <v>0</v>
      </c>
      <c r="T394" s="28">
        <v>0</v>
      </c>
      <c r="U394" s="16">
        <v>127</v>
      </c>
      <c r="V394" s="28">
        <v>0</v>
      </c>
      <c r="W394" s="28">
        <v>0</v>
      </c>
      <c r="X394" s="29">
        <v>0</v>
      </c>
      <c r="Y394" s="29">
        <v>0</v>
      </c>
      <c r="Z394" s="20">
        <v>5.1666666666666666E-2</v>
      </c>
      <c r="AA394" s="20">
        <v>0.48533333333333334</v>
      </c>
      <c r="AB394" s="28">
        <v>0</v>
      </c>
      <c r="AC394" s="16">
        <v>26</v>
      </c>
      <c r="AD394" s="28">
        <v>0</v>
      </c>
      <c r="AE394" s="28">
        <v>0</v>
      </c>
      <c r="AF394" s="28">
        <v>0</v>
      </c>
      <c r="AG394" s="28">
        <v>0</v>
      </c>
      <c r="AH394" s="20">
        <v>0.3882666666666667</v>
      </c>
      <c r="AI394" s="29">
        <v>0</v>
      </c>
      <c r="AJ394" s="29">
        <v>0</v>
      </c>
      <c r="AK394" s="29">
        <v>0</v>
      </c>
      <c r="AL394" s="20">
        <v>0.3882666666666667</v>
      </c>
      <c r="AM394" s="22">
        <f t="shared" si="129"/>
        <v>532.32220858895721</v>
      </c>
      <c r="AN394">
        <f t="shared" si="130"/>
        <v>23340</v>
      </c>
      <c r="AO394" t="str">
        <f t="shared" si="131"/>
        <v>,剧毒牙,耀眼的石头,斑斓的稻草</v>
      </c>
      <c r="AP394" s="25" t="str">
        <f>IF(F394="c",getSring(AO394,4),VLOOKUP(K394&amp;F394,test4,2,FALSE))</f>
        <v>顶级风之精华</v>
      </c>
      <c r="AQ394" s="25">
        <f t="shared" si="132"/>
        <v>30001</v>
      </c>
      <c r="AR394" s="25">
        <f t="shared" si="133"/>
        <v>28</v>
      </c>
      <c r="AS394" s="25" t="str">
        <f t="shared" si="141"/>
        <v>剧毒牙</v>
      </c>
      <c r="AT394" s="25">
        <f t="shared" si="134"/>
        <v>30038</v>
      </c>
      <c r="AU394" s="25">
        <f t="shared" si="135"/>
        <v>55</v>
      </c>
      <c r="AV394" s="25" t="str">
        <f t="shared" si="142"/>
        <v>耀眼的石头</v>
      </c>
      <c r="AW394" s="25">
        <f t="shared" si="136"/>
        <v>30034</v>
      </c>
      <c r="AX394" s="25">
        <f t="shared" si="137"/>
        <v>55</v>
      </c>
      <c r="AY394" s="25" t="str">
        <f t="shared" si="143"/>
        <v>斑斓的稻草</v>
      </c>
      <c r="AZ394" s="25">
        <f t="shared" si="138"/>
        <v>30026</v>
      </c>
      <c r="BA394" s="25">
        <f t="shared" si="144"/>
        <v>55</v>
      </c>
    </row>
    <row r="395" spans="1:53" ht="14.25" x14ac:dyDescent="0.2">
      <c r="A395">
        <f t="shared" si="139"/>
        <v>10393</v>
      </c>
      <c r="B395" s="16">
        <v>393</v>
      </c>
      <c r="C395" s="16"/>
      <c r="D395" s="16" t="s">
        <v>636</v>
      </c>
      <c r="E395" s="16">
        <f t="shared" si="126"/>
        <v>2</v>
      </c>
      <c r="F395" s="39" t="str">
        <f t="shared" si="124"/>
        <v>a</v>
      </c>
      <c r="G395" s="42">
        <f t="shared" si="140"/>
        <v>3</v>
      </c>
      <c r="H395" s="19" t="s">
        <v>26</v>
      </c>
      <c r="I395" s="3" t="s">
        <v>39</v>
      </c>
      <c r="J395" s="3" t="s">
        <v>996</v>
      </c>
      <c r="K395" s="3" t="str">
        <f t="shared" si="127"/>
        <v>风</v>
      </c>
      <c r="L395" s="3">
        <f t="shared" si="125"/>
        <v>13</v>
      </c>
      <c r="M395" s="3">
        <f t="shared" si="128"/>
        <v>1</v>
      </c>
      <c r="N395" s="16">
        <v>0</v>
      </c>
      <c r="O395" s="16">
        <v>1</v>
      </c>
      <c r="P395" s="16">
        <v>24</v>
      </c>
      <c r="Q395" s="28">
        <v>0</v>
      </c>
      <c r="R395" s="28">
        <v>0</v>
      </c>
      <c r="S395" s="28">
        <v>0</v>
      </c>
      <c r="T395" s="28">
        <v>0</v>
      </c>
      <c r="U395" s="28">
        <v>0</v>
      </c>
      <c r="V395" s="28">
        <v>0</v>
      </c>
      <c r="W395" s="28">
        <v>0</v>
      </c>
      <c r="X395" s="29">
        <v>0</v>
      </c>
      <c r="Y395" s="29">
        <v>0</v>
      </c>
      <c r="Z395" s="29">
        <v>0</v>
      </c>
      <c r="AA395" s="20">
        <v>0.08</v>
      </c>
      <c r="AB395" s="28">
        <v>0</v>
      </c>
      <c r="AC395" s="28">
        <v>0</v>
      </c>
      <c r="AD395" s="28">
        <v>0</v>
      </c>
      <c r="AE395" s="28">
        <v>0</v>
      </c>
      <c r="AF395" s="28">
        <v>0</v>
      </c>
      <c r="AG395" s="28">
        <v>0</v>
      </c>
      <c r="AH395" s="29">
        <v>0</v>
      </c>
      <c r="AI395" s="29">
        <v>0</v>
      </c>
      <c r="AJ395" s="29">
        <v>0</v>
      </c>
      <c r="AK395" s="20">
        <v>6.4000000000000001E-2</v>
      </c>
      <c r="AL395" s="29">
        <v>0</v>
      </c>
      <c r="AM395" s="22">
        <f t="shared" si="129"/>
        <v>44.800000000000004</v>
      </c>
      <c r="AN395">
        <f t="shared" si="130"/>
        <v>2010</v>
      </c>
      <c r="AO395" t="str">
        <f t="shared" si="131"/>
        <v>,黄水晶,诱人的坚果,带血的牙</v>
      </c>
      <c r="AP395" s="25" t="str">
        <f>IF(F395="c",getSring(AO395,4),VLOOKUP(K395&amp;F395,test4,2,FALSE))</f>
        <v>上级风之精华</v>
      </c>
      <c r="AQ395" s="25">
        <f t="shared" si="132"/>
        <v>30002</v>
      </c>
      <c r="AR395" s="25">
        <f t="shared" si="133"/>
        <v>5</v>
      </c>
      <c r="AS395" s="25" t="str">
        <f t="shared" si="141"/>
        <v>黄水晶</v>
      </c>
      <c r="AT395" s="25">
        <f t="shared" si="134"/>
        <v>30029</v>
      </c>
      <c r="AU395" s="25">
        <f t="shared" si="135"/>
        <v>9</v>
      </c>
      <c r="AV395" s="25" t="str">
        <f t="shared" si="142"/>
        <v>诱人的坚果</v>
      </c>
      <c r="AW395" s="25">
        <f t="shared" si="136"/>
        <v>30041</v>
      </c>
      <c r="AX395" s="25">
        <f t="shared" si="137"/>
        <v>9</v>
      </c>
      <c r="AY395" s="25" t="str">
        <f t="shared" si="143"/>
        <v>带血的牙</v>
      </c>
      <c r="AZ395" s="25">
        <f t="shared" si="138"/>
        <v>30037</v>
      </c>
      <c r="BA395" s="25">
        <f t="shared" si="144"/>
        <v>9</v>
      </c>
    </row>
    <row r="396" spans="1:53" ht="14.25" x14ac:dyDescent="0.2">
      <c r="A396">
        <f t="shared" si="139"/>
        <v>10394</v>
      </c>
      <c r="B396" s="16">
        <v>394</v>
      </c>
      <c r="C396" s="16"/>
      <c r="D396" s="16" t="s">
        <v>578</v>
      </c>
      <c r="E396" s="16">
        <f t="shared" si="126"/>
        <v>2</v>
      </c>
      <c r="F396" s="39" t="str">
        <f t="shared" si="124"/>
        <v>a</v>
      </c>
      <c r="G396" s="42">
        <f t="shared" si="140"/>
        <v>3</v>
      </c>
      <c r="H396" s="19" t="s">
        <v>26</v>
      </c>
      <c r="I396" s="3" t="s">
        <v>39</v>
      </c>
      <c r="J396" s="3" t="s">
        <v>996</v>
      </c>
      <c r="K396" s="3" t="str">
        <f t="shared" si="127"/>
        <v>风</v>
      </c>
      <c r="L396" s="3">
        <f t="shared" si="125"/>
        <v>13</v>
      </c>
      <c r="M396" s="3">
        <f t="shared" si="128"/>
        <v>1</v>
      </c>
      <c r="N396" s="16">
        <v>0</v>
      </c>
      <c r="O396" s="16">
        <v>2</v>
      </c>
      <c r="P396" s="16">
        <v>49</v>
      </c>
      <c r="Q396" s="28">
        <v>0</v>
      </c>
      <c r="R396" s="28">
        <v>0</v>
      </c>
      <c r="S396" s="28">
        <v>0</v>
      </c>
      <c r="T396" s="28">
        <v>0</v>
      </c>
      <c r="U396" s="28">
        <v>0</v>
      </c>
      <c r="V396" s="28">
        <v>0</v>
      </c>
      <c r="W396" s="28">
        <v>0</v>
      </c>
      <c r="X396" s="29">
        <v>0</v>
      </c>
      <c r="Y396" s="20">
        <v>2.5000000000000001E-2</v>
      </c>
      <c r="Z396" s="29">
        <v>0</v>
      </c>
      <c r="AA396" s="29">
        <v>0</v>
      </c>
      <c r="AB396" s="28">
        <v>0</v>
      </c>
      <c r="AC396" s="16">
        <v>5</v>
      </c>
      <c r="AD396" s="28">
        <v>0</v>
      </c>
      <c r="AE396" s="28">
        <v>0</v>
      </c>
      <c r="AF396" s="28">
        <v>0</v>
      </c>
      <c r="AG396" s="28">
        <v>0</v>
      </c>
      <c r="AH396" s="29">
        <v>0</v>
      </c>
      <c r="AI396" s="29">
        <v>0</v>
      </c>
      <c r="AJ396" s="29">
        <v>0</v>
      </c>
      <c r="AK396" s="29">
        <v>0</v>
      </c>
      <c r="AL396" s="29">
        <v>0</v>
      </c>
      <c r="AM396" s="22">
        <f t="shared" si="129"/>
        <v>39.633879781420767</v>
      </c>
      <c r="AN396">
        <f t="shared" si="130"/>
        <v>1680</v>
      </c>
      <c r="AO396" t="str">
        <f t="shared" si="131"/>
        <v>,带血的牙,诱人的蘑菇,诱人的坚果</v>
      </c>
      <c r="AP396" s="25" t="str">
        <f>IF(F396="c",getSring(AO396,4),VLOOKUP(K396&amp;F396,test4,2,FALSE))</f>
        <v>上级风之精华</v>
      </c>
      <c r="AQ396" s="25">
        <f t="shared" si="132"/>
        <v>30002</v>
      </c>
      <c r="AR396" s="25">
        <f t="shared" si="133"/>
        <v>4</v>
      </c>
      <c r="AS396" s="25" t="str">
        <f t="shared" si="141"/>
        <v>带血的牙</v>
      </c>
      <c r="AT396" s="25">
        <f t="shared" si="134"/>
        <v>30037</v>
      </c>
      <c r="AU396" s="25">
        <f t="shared" si="135"/>
        <v>8</v>
      </c>
      <c r="AV396" s="25" t="str">
        <f t="shared" si="142"/>
        <v>诱人的蘑菇</v>
      </c>
      <c r="AW396" s="25">
        <f t="shared" si="136"/>
        <v>30021</v>
      </c>
      <c r="AX396" s="25">
        <f t="shared" si="137"/>
        <v>8</v>
      </c>
      <c r="AY396" s="25" t="str">
        <f t="shared" si="143"/>
        <v>诱人的坚果</v>
      </c>
      <c r="AZ396" s="25">
        <f t="shared" si="138"/>
        <v>30041</v>
      </c>
      <c r="BA396" s="25">
        <f t="shared" si="144"/>
        <v>8</v>
      </c>
    </row>
    <row r="397" spans="1:53" ht="14.25" x14ac:dyDescent="0.2">
      <c r="A397">
        <f t="shared" si="139"/>
        <v>10395</v>
      </c>
      <c r="B397" s="16">
        <v>395</v>
      </c>
      <c r="C397" s="16"/>
      <c r="D397" s="16" t="s">
        <v>637</v>
      </c>
      <c r="E397" s="16">
        <f t="shared" si="126"/>
        <v>3</v>
      </c>
      <c r="F397" s="39" t="str">
        <f t="shared" si="124"/>
        <v>a</v>
      </c>
      <c r="G397" s="42">
        <f t="shared" si="140"/>
        <v>3</v>
      </c>
      <c r="H397" s="19" t="s">
        <v>26</v>
      </c>
      <c r="I397" s="3" t="s">
        <v>39</v>
      </c>
      <c r="J397" s="3" t="s">
        <v>996</v>
      </c>
      <c r="K397" s="3" t="str">
        <f t="shared" si="127"/>
        <v>风</v>
      </c>
      <c r="L397" s="3">
        <f t="shared" si="125"/>
        <v>13</v>
      </c>
      <c r="M397" s="3">
        <f t="shared" si="128"/>
        <v>1</v>
      </c>
      <c r="N397" s="16">
        <v>0</v>
      </c>
      <c r="O397" s="16">
        <v>3</v>
      </c>
      <c r="P397" s="16">
        <v>73</v>
      </c>
      <c r="Q397" s="28">
        <v>0</v>
      </c>
      <c r="R397" s="28">
        <v>0</v>
      </c>
      <c r="S397" s="28">
        <v>0</v>
      </c>
      <c r="T397" s="28">
        <v>0</v>
      </c>
      <c r="U397" s="16">
        <v>36</v>
      </c>
      <c r="V397" s="28">
        <v>0</v>
      </c>
      <c r="W397" s="28">
        <v>0</v>
      </c>
      <c r="X397" s="20">
        <v>4.4999999999999998E-2</v>
      </c>
      <c r="Y397" s="29">
        <v>0</v>
      </c>
      <c r="Z397" s="29">
        <v>0</v>
      </c>
      <c r="AA397" s="29">
        <v>0</v>
      </c>
      <c r="AB397" s="28">
        <v>0</v>
      </c>
      <c r="AC397" s="28">
        <v>0</v>
      </c>
      <c r="AD397" s="28">
        <v>0</v>
      </c>
      <c r="AE397" s="28">
        <v>0</v>
      </c>
      <c r="AF397" s="28">
        <v>0</v>
      </c>
      <c r="AG397" s="28">
        <v>0</v>
      </c>
      <c r="AH397" s="29">
        <v>0</v>
      </c>
      <c r="AI397" s="29">
        <v>0</v>
      </c>
      <c r="AJ397" s="29">
        <v>0</v>
      </c>
      <c r="AK397" s="29">
        <v>0</v>
      </c>
      <c r="AL397" s="29">
        <v>0</v>
      </c>
      <c r="AM397" s="22">
        <f t="shared" si="129"/>
        <v>81.666666666666671</v>
      </c>
      <c r="AN397">
        <f t="shared" si="130"/>
        <v>3690</v>
      </c>
      <c r="AO397" t="str">
        <f t="shared" si="131"/>
        <v>,诱人的坚果,黄水晶,发光的石头</v>
      </c>
      <c r="AP397" s="25" t="str">
        <f>IF(F397="c",getSring(AO397,4),VLOOKUP(K397&amp;F397,test4,2,FALSE))</f>
        <v>上级风之精华</v>
      </c>
      <c r="AQ397" s="25">
        <f t="shared" si="132"/>
        <v>30002</v>
      </c>
      <c r="AR397" s="25">
        <f t="shared" si="133"/>
        <v>9</v>
      </c>
      <c r="AS397" s="25" t="str">
        <f t="shared" si="141"/>
        <v>诱人的坚果</v>
      </c>
      <c r="AT397" s="25">
        <f t="shared" si="134"/>
        <v>30041</v>
      </c>
      <c r="AU397" s="25">
        <f t="shared" si="135"/>
        <v>17</v>
      </c>
      <c r="AV397" s="25" t="str">
        <f t="shared" si="142"/>
        <v>黄水晶</v>
      </c>
      <c r="AW397" s="25">
        <f t="shared" si="136"/>
        <v>30029</v>
      </c>
      <c r="AX397" s="25">
        <f t="shared" si="137"/>
        <v>17</v>
      </c>
      <c r="AY397" s="25" t="str">
        <f t="shared" si="143"/>
        <v>发光的石头</v>
      </c>
      <c r="AZ397" s="25">
        <f t="shared" si="138"/>
        <v>30033</v>
      </c>
      <c r="BA397" s="25">
        <f t="shared" si="144"/>
        <v>17</v>
      </c>
    </row>
    <row r="398" spans="1:53" ht="14.25" x14ac:dyDescent="0.2">
      <c r="A398">
        <f t="shared" si="139"/>
        <v>10396</v>
      </c>
      <c r="B398" s="16">
        <v>396</v>
      </c>
      <c r="C398" s="16"/>
      <c r="D398" s="16" t="s">
        <v>230</v>
      </c>
      <c r="E398" s="16">
        <f t="shared" si="126"/>
        <v>3</v>
      </c>
      <c r="F398" s="39" t="str">
        <f t="shared" si="124"/>
        <v>a</v>
      </c>
      <c r="G398" s="42">
        <f t="shared" si="140"/>
        <v>3</v>
      </c>
      <c r="H398" s="19" t="s">
        <v>26</v>
      </c>
      <c r="I398" s="3" t="s">
        <v>39</v>
      </c>
      <c r="J398" s="3" t="s">
        <v>996</v>
      </c>
      <c r="K398" s="3" t="str">
        <f t="shared" si="127"/>
        <v>风</v>
      </c>
      <c r="L398" s="3">
        <f t="shared" si="125"/>
        <v>13</v>
      </c>
      <c r="M398" s="3">
        <f t="shared" si="128"/>
        <v>1</v>
      </c>
      <c r="N398" s="16">
        <v>0</v>
      </c>
      <c r="O398" s="16">
        <v>4</v>
      </c>
      <c r="P398" s="16">
        <v>97</v>
      </c>
      <c r="Q398" s="28">
        <v>0</v>
      </c>
      <c r="R398" s="28">
        <v>0</v>
      </c>
      <c r="S398" s="28">
        <v>0</v>
      </c>
      <c r="T398" s="28">
        <v>0</v>
      </c>
      <c r="U398" s="28">
        <v>0</v>
      </c>
      <c r="V398" s="28">
        <v>0</v>
      </c>
      <c r="W398" s="28">
        <v>0</v>
      </c>
      <c r="X398" s="29">
        <v>0</v>
      </c>
      <c r="Y398" s="29">
        <v>0</v>
      </c>
      <c r="Z398" s="20">
        <v>0.02</v>
      </c>
      <c r="AA398" s="20">
        <v>0.19133333333333333</v>
      </c>
      <c r="AB398" s="28">
        <v>0</v>
      </c>
      <c r="AC398" s="28">
        <v>0</v>
      </c>
      <c r="AD398" s="28">
        <v>0</v>
      </c>
      <c r="AE398" s="28">
        <v>0</v>
      </c>
      <c r="AF398" s="28">
        <v>0</v>
      </c>
      <c r="AG398" s="28">
        <v>0</v>
      </c>
      <c r="AH398" s="29">
        <v>0</v>
      </c>
      <c r="AI398" s="29">
        <v>0</v>
      </c>
      <c r="AJ398" s="29">
        <v>0</v>
      </c>
      <c r="AK398" s="20">
        <v>0.15306666666666668</v>
      </c>
      <c r="AL398" s="29">
        <v>0</v>
      </c>
      <c r="AM398" s="22">
        <f t="shared" si="129"/>
        <v>137.54666666666668</v>
      </c>
      <c r="AN398">
        <f t="shared" si="130"/>
        <v>5970</v>
      </c>
      <c r="AO398" t="str">
        <f t="shared" si="131"/>
        <v>,黄水晶,灰色的稻草,诱人的坚果</v>
      </c>
      <c r="AP398" s="25" t="str">
        <f>IF(F398="c",getSring(AO398,4),VLOOKUP(K398&amp;F398,test4,2,FALSE))</f>
        <v>上级风之精华</v>
      </c>
      <c r="AQ398" s="25">
        <f t="shared" si="132"/>
        <v>30002</v>
      </c>
      <c r="AR398" s="25">
        <f t="shared" si="133"/>
        <v>14</v>
      </c>
      <c r="AS398" s="25" t="str">
        <f t="shared" si="141"/>
        <v>黄水晶</v>
      </c>
      <c r="AT398" s="25">
        <f t="shared" si="134"/>
        <v>30029</v>
      </c>
      <c r="AU398" s="25">
        <f t="shared" si="135"/>
        <v>29</v>
      </c>
      <c r="AV398" s="25" t="str">
        <f t="shared" si="142"/>
        <v>灰色的稻草</v>
      </c>
      <c r="AW398" s="25">
        <f t="shared" si="136"/>
        <v>30025</v>
      </c>
      <c r="AX398" s="25">
        <f t="shared" si="137"/>
        <v>29</v>
      </c>
      <c r="AY398" s="25" t="str">
        <f t="shared" si="143"/>
        <v>诱人的坚果</v>
      </c>
      <c r="AZ398" s="25">
        <f t="shared" si="138"/>
        <v>30041</v>
      </c>
      <c r="BA398" s="25">
        <f t="shared" si="144"/>
        <v>29</v>
      </c>
    </row>
    <row r="399" spans="1:53" ht="14.25" x14ac:dyDescent="0.2">
      <c r="A399">
        <f t="shared" si="139"/>
        <v>10397</v>
      </c>
      <c r="B399" s="16">
        <v>397</v>
      </c>
      <c r="C399" s="16"/>
      <c r="D399" s="16" t="s">
        <v>638</v>
      </c>
      <c r="E399" s="16">
        <f t="shared" si="126"/>
        <v>4</v>
      </c>
      <c r="F399" s="39" t="str">
        <f t="shared" si="124"/>
        <v>a</v>
      </c>
      <c r="G399" s="42">
        <f t="shared" si="140"/>
        <v>3</v>
      </c>
      <c r="H399" s="19" t="s">
        <v>26</v>
      </c>
      <c r="I399" s="3" t="s">
        <v>39</v>
      </c>
      <c r="J399" s="3" t="s">
        <v>996</v>
      </c>
      <c r="K399" s="3" t="str">
        <f t="shared" si="127"/>
        <v>风</v>
      </c>
      <c r="L399" s="3">
        <f t="shared" si="125"/>
        <v>13</v>
      </c>
      <c r="M399" s="3">
        <f t="shared" si="128"/>
        <v>1</v>
      </c>
      <c r="N399" s="16">
        <v>0</v>
      </c>
      <c r="O399" s="16">
        <v>5</v>
      </c>
      <c r="P399" s="16">
        <v>121</v>
      </c>
      <c r="Q399" s="28">
        <v>0</v>
      </c>
      <c r="R399" s="28">
        <v>0</v>
      </c>
      <c r="S399" s="16">
        <v>32</v>
      </c>
      <c r="T399" s="28">
        <v>0</v>
      </c>
      <c r="U399" s="28">
        <v>0</v>
      </c>
      <c r="V399" s="28">
        <v>0</v>
      </c>
      <c r="W399" s="28">
        <v>0</v>
      </c>
      <c r="X399" s="29">
        <v>0</v>
      </c>
      <c r="Y399" s="29">
        <v>0</v>
      </c>
      <c r="Z399" s="29">
        <v>0</v>
      </c>
      <c r="AA399" s="20">
        <v>0.24</v>
      </c>
      <c r="AB399" s="28">
        <v>0</v>
      </c>
      <c r="AC399" s="28">
        <v>0</v>
      </c>
      <c r="AD399" s="28">
        <v>0</v>
      </c>
      <c r="AE399" s="28">
        <v>0</v>
      </c>
      <c r="AF399" s="28">
        <v>0</v>
      </c>
      <c r="AG399" s="28">
        <v>0</v>
      </c>
      <c r="AH399" s="29">
        <v>0</v>
      </c>
      <c r="AI399" s="29">
        <v>0</v>
      </c>
      <c r="AJ399" s="29">
        <v>0</v>
      </c>
      <c r="AK399" s="20">
        <v>0.192</v>
      </c>
      <c r="AL399" s="29">
        <v>0</v>
      </c>
      <c r="AM399" s="22">
        <f t="shared" si="129"/>
        <v>188.4</v>
      </c>
      <c r="AN399">
        <f t="shared" si="130"/>
        <v>8310</v>
      </c>
      <c r="AO399" t="str">
        <f t="shared" si="131"/>
        <v>,发光的石头,黄水晶,灰色的稻草</v>
      </c>
      <c r="AP399" s="25" t="str">
        <f>IF(F399="c",getSring(AO399,4),VLOOKUP(K399&amp;F399,test4,2,FALSE))</f>
        <v>上级风之精华</v>
      </c>
      <c r="AQ399" s="25">
        <f t="shared" si="132"/>
        <v>30002</v>
      </c>
      <c r="AR399" s="25">
        <f t="shared" si="133"/>
        <v>20</v>
      </c>
      <c r="AS399" s="25" t="str">
        <f t="shared" si="141"/>
        <v>发光的石头</v>
      </c>
      <c r="AT399" s="25">
        <f t="shared" si="134"/>
        <v>30033</v>
      </c>
      <c r="AU399" s="25">
        <f t="shared" si="135"/>
        <v>39</v>
      </c>
      <c r="AV399" s="25" t="str">
        <f t="shared" si="142"/>
        <v>黄水晶</v>
      </c>
      <c r="AW399" s="25">
        <f t="shared" si="136"/>
        <v>30029</v>
      </c>
      <c r="AX399" s="25">
        <f t="shared" si="137"/>
        <v>39</v>
      </c>
      <c r="AY399" s="25" t="str">
        <f t="shared" si="143"/>
        <v>灰色的稻草</v>
      </c>
      <c r="AZ399" s="25">
        <f t="shared" si="138"/>
        <v>30025</v>
      </c>
      <c r="BA399" s="25">
        <f t="shared" si="144"/>
        <v>39</v>
      </c>
    </row>
    <row r="400" spans="1:53" ht="14.25" x14ac:dyDescent="0.2">
      <c r="A400">
        <f t="shared" si="139"/>
        <v>10398</v>
      </c>
      <c r="B400" s="16">
        <v>398</v>
      </c>
      <c r="C400" s="16"/>
      <c r="D400" s="16" t="s">
        <v>639</v>
      </c>
      <c r="E400" s="16">
        <f t="shared" si="126"/>
        <v>4</v>
      </c>
      <c r="F400" s="39" t="str">
        <f t="shared" si="124"/>
        <v>a</v>
      </c>
      <c r="G400" s="42">
        <f t="shared" si="140"/>
        <v>3</v>
      </c>
      <c r="H400" s="19" t="s">
        <v>26</v>
      </c>
      <c r="I400" s="3" t="s">
        <v>39</v>
      </c>
      <c r="J400" s="3" t="s">
        <v>996</v>
      </c>
      <c r="K400" s="3" t="str">
        <f t="shared" si="127"/>
        <v>风</v>
      </c>
      <c r="L400" s="3">
        <f t="shared" si="125"/>
        <v>13</v>
      </c>
      <c r="M400" s="3">
        <f t="shared" si="128"/>
        <v>1</v>
      </c>
      <c r="N400" s="16">
        <v>0</v>
      </c>
      <c r="O400" s="16">
        <v>6</v>
      </c>
      <c r="P400" s="16">
        <v>146</v>
      </c>
      <c r="Q400" s="28">
        <v>0</v>
      </c>
      <c r="R400" s="28">
        <v>0</v>
      </c>
      <c r="S400" s="16">
        <v>38</v>
      </c>
      <c r="T400" s="28">
        <v>0</v>
      </c>
      <c r="U400" s="28">
        <v>0</v>
      </c>
      <c r="V400" s="28">
        <v>0</v>
      </c>
      <c r="W400" s="28">
        <v>0</v>
      </c>
      <c r="X400" s="29">
        <v>0</v>
      </c>
      <c r="Y400" s="29">
        <v>0</v>
      </c>
      <c r="Z400" s="29">
        <v>0</v>
      </c>
      <c r="AA400" s="20">
        <v>0.28800000000000003</v>
      </c>
      <c r="AB400" s="28">
        <v>0</v>
      </c>
      <c r="AC400" s="28">
        <v>0</v>
      </c>
      <c r="AD400" s="28">
        <v>0</v>
      </c>
      <c r="AE400" s="28">
        <v>0</v>
      </c>
      <c r="AF400" s="28">
        <v>0</v>
      </c>
      <c r="AG400" s="28">
        <v>0</v>
      </c>
      <c r="AH400" s="29">
        <v>0</v>
      </c>
      <c r="AI400" s="29">
        <v>0</v>
      </c>
      <c r="AJ400" s="20">
        <v>0.23040000000000005</v>
      </c>
      <c r="AK400" s="29">
        <v>0</v>
      </c>
      <c r="AL400" s="29">
        <v>0</v>
      </c>
      <c r="AM400" s="22">
        <f t="shared" si="129"/>
        <v>226.34666666666669</v>
      </c>
      <c r="AN400">
        <f t="shared" si="130"/>
        <v>9990</v>
      </c>
      <c r="AO400" t="str">
        <f t="shared" si="131"/>
        <v>,发光的石头,灰色的稻草,黄水晶</v>
      </c>
      <c r="AP400" s="25" t="str">
        <f>IF(F400="c",getSring(AO400,4),VLOOKUP(K400&amp;F400,test4,2,FALSE))</f>
        <v>上级风之精华</v>
      </c>
      <c r="AQ400" s="25">
        <f t="shared" si="132"/>
        <v>30002</v>
      </c>
      <c r="AR400" s="25">
        <f t="shared" si="133"/>
        <v>24</v>
      </c>
      <c r="AS400" s="25" t="str">
        <f t="shared" si="141"/>
        <v>发光的石头</v>
      </c>
      <c r="AT400" s="25">
        <f t="shared" si="134"/>
        <v>30033</v>
      </c>
      <c r="AU400" s="25">
        <f t="shared" si="135"/>
        <v>47</v>
      </c>
      <c r="AV400" s="25" t="str">
        <f t="shared" si="142"/>
        <v>灰色的稻草</v>
      </c>
      <c r="AW400" s="25">
        <f t="shared" si="136"/>
        <v>30025</v>
      </c>
      <c r="AX400" s="25">
        <f t="shared" si="137"/>
        <v>47</v>
      </c>
      <c r="AY400" s="25" t="str">
        <f t="shared" si="143"/>
        <v>黄水晶</v>
      </c>
      <c r="AZ400" s="25">
        <f t="shared" si="138"/>
        <v>30029</v>
      </c>
      <c r="BA400" s="25">
        <f t="shared" si="144"/>
        <v>47</v>
      </c>
    </row>
    <row r="401" spans="1:53" ht="14.25" x14ac:dyDescent="0.2">
      <c r="A401">
        <f t="shared" si="139"/>
        <v>10399</v>
      </c>
      <c r="B401" s="16">
        <v>399</v>
      </c>
      <c r="C401" s="16"/>
      <c r="D401" s="16" t="s">
        <v>640</v>
      </c>
      <c r="E401" s="16">
        <f t="shared" si="126"/>
        <v>5</v>
      </c>
      <c r="F401" s="39" t="str">
        <f t="shared" si="124"/>
        <v>a</v>
      </c>
      <c r="G401" s="42">
        <f t="shared" si="140"/>
        <v>3</v>
      </c>
      <c r="H401" s="19" t="s">
        <v>26</v>
      </c>
      <c r="I401" s="3" t="s">
        <v>39</v>
      </c>
      <c r="J401" s="3" t="s">
        <v>996</v>
      </c>
      <c r="K401" s="3" t="str">
        <f t="shared" si="127"/>
        <v>风</v>
      </c>
      <c r="L401" s="3">
        <f t="shared" si="125"/>
        <v>13</v>
      </c>
      <c r="M401" s="3">
        <f t="shared" si="128"/>
        <v>1</v>
      </c>
      <c r="N401" s="16">
        <v>0</v>
      </c>
      <c r="O401" s="16">
        <v>7</v>
      </c>
      <c r="P401" s="16">
        <v>170</v>
      </c>
      <c r="Q401" s="28">
        <v>0</v>
      </c>
      <c r="R401" s="28">
        <v>0</v>
      </c>
      <c r="S401" s="28">
        <v>0</v>
      </c>
      <c r="T401" s="28">
        <v>0</v>
      </c>
      <c r="U401" s="28">
        <v>0</v>
      </c>
      <c r="V401" s="28">
        <v>0</v>
      </c>
      <c r="W401" s="28">
        <v>0</v>
      </c>
      <c r="X401" s="29">
        <v>0</v>
      </c>
      <c r="Y401" s="29">
        <v>0</v>
      </c>
      <c r="Z401" s="29">
        <v>0</v>
      </c>
      <c r="AA401" s="20">
        <v>0.33466666666666667</v>
      </c>
      <c r="AB401" s="28">
        <v>0</v>
      </c>
      <c r="AC401" s="28">
        <v>0</v>
      </c>
      <c r="AD401" s="28">
        <v>0</v>
      </c>
      <c r="AE401" s="28">
        <v>0</v>
      </c>
      <c r="AF401" s="16">
        <v>20</v>
      </c>
      <c r="AG401" s="28">
        <v>0</v>
      </c>
      <c r="AH401" s="29">
        <v>0</v>
      </c>
      <c r="AI401" s="20">
        <v>0.26773333333333332</v>
      </c>
      <c r="AJ401" s="20">
        <v>0.26773333333333332</v>
      </c>
      <c r="AK401" s="29">
        <v>0</v>
      </c>
      <c r="AL401" s="29">
        <v>0</v>
      </c>
      <c r="AM401" s="22">
        <f t="shared" si="129"/>
        <v>313.61</v>
      </c>
      <c r="AN401">
        <f t="shared" si="130"/>
        <v>13770</v>
      </c>
      <c r="AO401" t="str">
        <f t="shared" si="131"/>
        <v>,黄水晶,带血的牙,灰色的稻草</v>
      </c>
      <c r="AP401" s="25" t="str">
        <f>IF(F401="c",getSring(AO401,4),VLOOKUP(K401&amp;F401,test4,2,FALSE))</f>
        <v>上级风之精华</v>
      </c>
      <c r="AQ401" s="25">
        <f t="shared" si="132"/>
        <v>30002</v>
      </c>
      <c r="AR401" s="25">
        <f t="shared" si="133"/>
        <v>33</v>
      </c>
      <c r="AS401" s="25" t="str">
        <f t="shared" si="141"/>
        <v>黄水晶</v>
      </c>
      <c r="AT401" s="25">
        <f t="shared" si="134"/>
        <v>30029</v>
      </c>
      <c r="AU401" s="25">
        <f t="shared" si="135"/>
        <v>65</v>
      </c>
      <c r="AV401" s="25" t="str">
        <f t="shared" si="142"/>
        <v>带血的牙</v>
      </c>
      <c r="AW401" s="25">
        <f t="shared" si="136"/>
        <v>30037</v>
      </c>
      <c r="AX401" s="25">
        <f t="shared" si="137"/>
        <v>65</v>
      </c>
      <c r="AY401" s="25" t="str">
        <f t="shared" si="143"/>
        <v>灰色的稻草</v>
      </c>
      <c r="AZ401" s="25">
        <f t="shared" si="138"/>
        <v>30025</v>
      </c>
      <c r="BA401" s="25">
        <f t="shared" si="144"/>
        <v>65</v>
      </c>
    </row>
    <row r="402" spans="1:53" ht="14.25" x14ac:dyDescent="0.2">
      <c r="A402">
        <f t="shared" si="139"/>
        <v>10400</v>
      </c>
      <c r="B402" s="16">
        <v>400</v>
      </c>
      <c r="C402" s="16"/>
      <c r="D402" s="16" t="s">
        <v>641</v>
      </c>
      <c r="E402" s="16">
        <f t="shared" si="126"/>
        <v>5</v>
      </c>
      <c r="F402" s="39" t="str">
        <f t="shared" si="124"/>
        <v>a</v>
      </c>
      <c r="G402" s="42">
        <f t="shared" si="140"/>
        <v>3</v>
      </c>
      <c r="H402" s="19" t="s">
        <v>26</v>
      </c>
      <c r="I402" s="3" t="s">
        <v>39</v>
      </c>
      <c r="J402" s="3" t="s">
        <v>996</v>
      </c>
      <c r="K402" s="3" t="str">
        <f t="shared" si="127"/>
        <v>风</v>
      </c>
      <c r="L402" s="3">
        <f t="shared" si="125"/>
        <v>13</v>
      </c>
      <c r="M402" s="3">
        <f t="shared" si="128"/>
        <v>1</v>
      </c>
      <c r="N402" s="16">
        <v>0</v>
      </c>
      <c r="O402" s="16">
        <v>8</v>
      </c>
      <c r="P402" s="16">
        <v>194</v>
      </c>
      <c r="Q402" s="28">
        <v>0</v>
      </c>
      <c r="R402" s="28">
        <v>0</v>
      </c>
      <c r="S402" s="28">
        <v>0</v>
      </c>
      <c r="T402" s="28">
        <v>0</v>
      </c>
      <c r="U402" s="16">
        <v>95</v>
      </c>
      <c r="V402" s="28">
        <v>0</v>
      </c>
      <c r="W402" s="28">
        <v>0</v>
      </c>
      <c r="X402" s="29">
        <v>0</v>
      </c>
      <c r="Y402" s="29">
        <v>0</v>
      </c>
      <c r="Z402" s="29">
        <v>0</v>
      </c>
      <c r="AA402" s="20">
        <v>0.38333333333333336</v>
      </c>
      <c r="AB402" s="28">
        <v>0</v>
      </c>
      <c r="AC402" s="28">
        <v>0</v>
      </c>
      <c r="AD402" s="28">
        <v>0</v>
      </c>
      <c r="AE402" s="28">
        <v>0</v>
      </c>
      <c r="AF402" s="28">
        <v>0</v>
      </c>
      <c r="AG402" s="28">
        <v>0</v>
      </c>
      <c r="AH402" s="20">
        <v>0.3066666666666667</v>
      </c>
      <c r="AI402" s="29">
        <v>0</v>
      </c>
      <c r="AJ402" s="29">
        <v>0</v>
      </c>
      <c r="AK402" s="20">
        <v>0.3066666666666667</v>
      </c>
      <c r="AL402" s="29">
        <v>0</v>
      </c>
      <c r="AM402" s="22">
        <f t="shared" si="129"/>
        <v>392</v>
      </c>
      <c r="AN402">
        <f t="shared" si="130"/>
        <v>17220</v>
      </c>
      <c r="AO402" t="str">
        <f t="shared" si="131"/>
        <v>,带血的牙,黄水晶,诱人的蘑菇</v>
      </c>
      <c r="AP402" s="25" t="str">
        <f>IF(F402="c",getSring(AO402,4),VLOOKUP(K402&amp;F402,test4,2,FALSE))</f>
        <v>上级风之精华</v>
      </c>
      <c r="AQ402" s="25">
        <f t="shared" si="132"/>
        <v>30002</v>
      </c>
      <c r="AR402" s="25">
        <f t="shared" si="133"/>
        <v>41</v>
      </c>
      <c r="AS402" s="25" t="str">
        <f t="shared" si="141"/>
        <v>带血的牙</v>
      </c>
      <c r="AT402" s="25">
        <f t="shared" si="134"/>
        <v>30037</v>
      </c>
      <c r="AU402" s="25">
        <f t="shared" si="135"/>
        <v>82</v>
      </c>
      <c r="AV402" s="25" t="str">
        <f t="shared" si="142"/>
        <v>黄水晶</v>
      </c>
      <c r="AW402" s="25">
        <f t="shared" si="136"/>
        <v>30029</v>
      </c>
      <c r="AX402" s="25">
        <f t="shared" si="137"/>
        <v>82</v>
      </c>
      <c r="AY402" s="25" t="str">
        <f t="shared" si="143"/>
        <v>诱人的蘑菇</v>
      </c>
      <c r="AZ402" s="25">
        <f t="shared" si="138"/>
        <v>30021</v>
      </c>
      <c r="BA402" s="25">
        <f t="shared" si="144"/>
        <v>82</v>
      </c>
    </row>
    <row r="403" spans="1:53" ht="14.25" x14ac:dyDescent="0.2">
      <c r="A403">
        <f t="shared" si="139"/>
        <v>10401</v>
      </c>
      <c r="B403" s="16">
        <v>401</v>
      </c>
      <c r="C403" s="16"/>
      <c r="D403" s="16" t="s">
        <v>229</v>
      </c>
      <c r="E403" s="16">
        <f t="shared" si="126"/>
        <v>2</v>
      </c>
      <c r="F403" s="39" t="str">
        <f t="shared" si="124"/>
        <v>b</v>
      </c>
      <c r="G403" s="42">
        <f t="shared" si="140"/>
        <v>3</v>
      </c>
      <c r="H403" s="19" t="s">
        <v>26</v>
      </c>
      <c r="I403" s="3" t="s">
        <v>39</v>
      </c>
      <c r="J403" s="3" t="s">
        <v>996</v>
      </c>
      <c r="K403" s="3" t="str">
        <f t="shared" si="127"/>
        <v>风</v>
      </c>
      <c r="L403" s="3">
        <f t="shared" si="125"/>
        <v>13</v>
      </c>
      <c r="M403" s="3">
        <f t="shared" si="128"/>
        <v>1</v>
      </c>
      <c r="N403" s="16">
        <v>0</v>
      </c>
      <c r="O403" s="16">
        <v>1</v>
      </c>
      <c r="P403" s="16">
        <v>26</v>
      </c>
      <c r="Q403" s="28">
        <v>0</v>
      </c>
      <c r="R403" s="28">
        <v>0</v>
      </c>
      <c r="S403" s="28">
        <v>0</v>
      </c>
      <c r="T403" s="28">
        <v>0</v>
      </c>
      <c r="U403" s="16">
        <v>5</v>
      </c>
      <c r="V403" s="28">
        <v>0</v>
      </c>
      <c r="W403" s="28">
        <v>0</v>
      </c>
      <c r="X403" s="29">
        <v>0</v>
      </c>
      <c r="Y403" s="29">
        <v>0</v>
      </c>
      <c r="Z403" s="29">
        <v>0</v>
      </c>
      <c r="AA403" s="29">
        <v>0</v>
      </c>
      <c r="AB403" s="28">
        <v>0</v>
      </c>
      <c r="AC403" s="28">
        <v>0</v>
      </c>
      <c r="AD403" s="28">
        <v>0</v>
      </c>
      <c r="AE403" s="28">
        <v>0</v>
      </c>
      <c r="AF403" s="28">
        <v>0</v>
      </c>
      <c r="AG403" s="28">
        <v>0</v>
      </c>
      <c r="AH403" s="29">
        <v>0</v>
      </c>
      <c r="AI403" s="29">
        <v>0</v>
      </c>
      <c r="AJ403" s="29">
        <v>0</v>
      </c>
      <c r="AK403" s="29">
        <v>0</v>
      </c>
      <c r="AL403" s="29">
        <v>0</v>
      </c>
      <c r="AM403" s="22">
        <f t="shared" si="129"/>
        <v>20.666666666666668</v>
      </c>
      <c r="AN403">
        <f t="shared" si="130"/>
        <v>885</v>
      </c>
      <c r="AO403" t="str">
        <f t="shared" si="131"/>
        <v>,坚硬的石头,美味的坚果,长獠牙</v>
      </c>
      <c r="AP403" s="25" t="str">
        <f>IF(F403="c",getSring(AO403,4),VLOOKUP(K403&amp;F403,test4,2,FALSE))</f>
        <v>风之精华</v>
      </c>
      <c r="AQ403" s="25">
        <f t="shared" si="132"/>
        <v>30003</v>
      </c>
      <c r="AR403" s="25">
        <f t="shared" si="133"/>
        <v>4</v>
      </c>
      <c r="AS403" s="25" t="str">
        <f t="shared" si="141"/>
        <v>坚硬的石头</v>
      </c>
      <c r="AT403" s="25">
        <f t="shared" si="134"/>
        <v>30032</v>
      </c>
      <c r="AU403" s="25">
        <f t="shared" si="135"/>
        <v>9</v>
      </c>
      <c r="AV403" s="25" t="str">
        <f t="shared" si="142"/>
        <v>美味的坚果</v>
      </c>
      <c r="AW403" s="25">
        <f t="shared" si="136"/>
        <v>30040</v>
      </c>
      <c r="AX403" s="25">
        <f t="shared" si="137"/>
        <v>9</v>
      </c>
      <c r="AY403" s="25" t="str">
        <f t="shared" si="143"/>
        <v>长獠牙</v>
      </c>
      <c r="AZ403" s="25">
        <f t="shared" si="138"/>
        <v>30036</v>
      </c>
      <c r="BA403" s="25">
        <f t="shared" si="144"/>
        <v>9</v>
      </c>
    </row>
    <row r="404" spans="1:53" ht="14.25" x14ac:dyDescent="0.2">
      <c r="A404">
        <f t="shared" si="139"/>
        <v>10402</v>
      </c>
      <c r="B404" s="16">
        <v>402</v>
      </c>
      <c r="C404" s="16"/>
      <c r="D404" s="16" t="s">
        <v>311</v>
      </c>
      <c r="E404" s="16">
        <f t="shared" si="126"/>
        <v>2</v>
      </c>
      <c r="F404" s="39" t="str">
        <f t="shared" si="124"/>
        <v>b</v>
      </c>
      <c r="G404" s="42">
        <f t="shared" si="140"/>
        <v>3</v>
      </c>
      <c r="H404" s="19" t="s">
        <v>26</v>
      </c>
      <c r="I404" s="3" t="s">
        <v>39</v>
      </c>
      <c r="J404" s="3" t="s">
        <v>996</v>
      </c>
      <c r="K404" s="3" t="str">
        <f t="shared" si="127"/>
        <v>风</v>
      </c>
      <c r="L404" s="3">
        <f t="shared" si="125"/>
        <v>13</v>
      </c>
      <c r="M404" s="3">
        <f t="shared" si="128"/>
        <v>1</v>
      </c>
      <c r="N404" s="16">
        <v>0</v>
      </c>
      <c r="O404" s="16">
        <v>2</v>
      </c>
      <c r="P404" s="16">
        <v>53</v>
      </c>
      <c r="Q404" s="28">
        <v>0</v>
      </c>
      <c r="R404" s="28">
        <v>0</v>
      </c>
      <c r="S404" s="28">
        <v>0</v>
      </c>
      <c r="T404" s="28">
        <v>0</v>
      </c>
      <c r="U404" s="28">
        <v>0</v>
      </c>
      <c r="V404" s="28">
        <v>0</v>
      </c>
      <c r="W404" s="28">
        <v>0</v>
      </c>
      <c r="X404" s="29">
        <v>0</v>
      </c>
      <c r="Y404" s="29">
        <v>0</v>
      </c>
      <c r="Z404" s="29">
        <v>0</v>
      </c>
      <c r="AA404" s="29">
        <v>0</v>
      </c>
      <c r="AB404" s="16">
        <v>2</v>
      </c>
      <c r="AC404" s="28">
        <v>0</v>
      </c>
      <c r="AD404" s="28">
        <v>0</v>
      </c>
      <c r="AE404" s="28">
        <v>0</v>
      </c>
      <c r="AF404" s="28">
        <v>0</v>
      </c>
      <c r="AG404" s="28">
        <v>0</v>
      </c>
      <c r="AH404" s="29">
        <v>0</v>
      </c>
      <c r="AI404" s="29">
        <v>0</v>
      </c>
      <c r="AJ404" s="29">
        <v>0</v>
      </c>
      <c r="AK404" s="29">
        <v>0</v>
      </c>
      <c r="AL404" s="29">
        <v>0</v>
      </c>
      <c r="AM404" s="22">
        <f t="shared" si="129"/>
        <v>36.128035320088308</v>
      </c>
      <c r="AN404">
        <f t="shared" si="130"/>
        <v>1635</v>
      </c>
      <c r="AO404" t="str">
        <f t="shared" si="131"/>
        <v>,坚硬的石头,美味的坚果,长獠牙</v>
      </c>
      <c r="AP404" s="25" t="str">
        <f>IF(F404="c",getSring(AO404,4),VLOOKUP(K404&amp;F404,test4,2,FALSE))</f>
        <v>风之精华</v>
      </c>
      <c r="AQ404" s="25">
        <f t="shared" si="132"/>
        <v>30003</v>
      </c>
      <c r="AR404" s="25">
        <f t="shared" si="133"/>
        <v>8</v>
      </c>
      <c r="AS404" s="25" t="str">
        <f t="shared" si="141"/>
        <v>坚硬的石头</v>
      </c>
      <c r="AT404" s="25">
        <f t="shared" si="134"/>
        <v>30032</v>
      </c>
      <c r="AU404" s="25">
        <f t="shared" si="135"/>
        <v>15</v>
      </c>
      <c r="AV404" s="25" t="str">
        <f t="shared" si="142"/>
        <v>美味的坚果</v>
      </c>
      <c r="AW404" s="25">
        <f t="shared" si="136"/>
        <v>30040</v>
      </c>
      <c r="AX404" s="25">
        <f t="shared" si="137"/>
        <v>15</v>
      </c>
      <c r="AY404" s="25" t="str">
        <f t="shared" si="143"/>
        <v>长獠牙</v>
      </c>
      <c r="AZ404" s="25">
        <f t="shared" si="138"/>
        <v>30036</v>
      </c>
      <c r="BA404" s="25">
        <f t="shared" si="144"/>
        <v>15</v>
      </c>
    </row>
    <row r="405" spans="1:53" ht="14.25" x14ac:dyDescent="0.2">
      <c r="A405">
        <f t="shared" si="139"/>
        <v>10403</v>
      </c>
      <c r="B405" s="16">
        <v>403</v>
      </c>
      <c r="C405" s="16"/>
      <c r="D405" s="16" t="s">
        <v>642</v>
      </c>
      <c r="E405" s="16">
        <f t="shared" si="126"/>
        <v>3</v>
      </c>
      <c r="F405" s="39" t="str">
        <f t="shared" si="124"/>
        <v>b</v>
      </c>
      <c r="G405" s="42">
        <f t="shared" si="140"/>
        <v>3</v>
      </c>
      <c r="H405" s="19" t="s">
        <v>26</v>
      </c>
      <c r="I405" s="3" t="s">
        <v>39</v>
      </c>
      <c r="J405" s="3" t="s">
        <v>996</v>
      </c>
      <c r="K405" s="3" t="str">
        <f t="shared" si="127"/>
        <v>风</v>
      </c>
      <c r="L405" s="3">
        <f t="shared" si="125"/>
        <v>13</v>
      </c>
      <c r="M405" s="3">
        <f t="shared" si="128"/>
        <v>1</v>
      </c>
      <c r="N405" s="16">
        <v>0</v>
      </c>
      <c r="O405" s="16">
        <v>3</v>
      </c>
      <c r="P405" s="16">
        <v>79</v>
      </c>
      <c r="Q405" s="28">
        <v>0</v>
      </c>
      <c r="R405" s="28">
        <v>0</v>
      </c>
      <c r="S405" s="16">
        <v>8</v>
      </c>
      <c r="T405" s="28">
        <v>0</v>
      </c>
      <c r="U405" s="28">
        <v>0</v>
      </c>
      <c r="V405" s="28">
        <v>0</v>
      </c>
      <c r="W405" s="28">
        <v>0</v>
      </c>
      <c r="X405" s="29">
        <v>0</v>
      </c>
      <c r="Y405" s="29">
        <v>0</v>
      </c>
      <c r="Z405" s="29">
        <v>0</v>
      </c>
      <c r="AA405" s="29">
        <v>0</v>
      </c>
      <c r="AB405" s="28">
        <v>0</v>
      </c>
      <c r="AC405" s="28">
        <v>0</v>
      </c>
      <c r="AD405" s="28">
        <v>0</v>
      </c>
      <c r="AE405" s="28">
        <v>0</v>
      </c>
      <c r="AF405" s="28">
        <v>0</v>
      </c>
      <c r="AG405" s="28">
        <v>0</v>
      </c>
      <c r="AH405" s="29">
        <v>0</v>
      </c>
      <c r="AI405" s="29">
        <v>0</v>
      </c>
      <c r="AJ405" s="29">
        <v>0</v>
      </c>
      <c r="AK405" s="29">
        <v>0</v>
      </c>
      <c r="AL405" s="29">
        <v>0</v>
      </c>
      <c r="AM405" s="22">
        <f t="shared" si="129"/>
        <v>58</v>
      </c>
      <c r="AN405">
        <f t="shared" si="130"/>
        <v>2520</v>
      </c>
      <c r="AO405" t="str">
        <f t="shared" si="131"/>
        <v>,长獠牙,扁扁的稻草,蓝水晶</v>
      </c>
      <c r="AP405" s="25" t="str">
        <f>IF(F405="c",getSring(AO405,4),VLOOKUP(K405&amp;F405,test4,2,FALSE))</f>
        <v>风之精华</v>
      </c>
      <c r="AQ405" s="25">
        <f t="shared" si="132"/>
        <v>30003</v>
      </c>
      <c r="AR405" s="25">
        <f t="shared" si="133"/>
        <v>12</v>
      </c>
      <c r="AS405" s="25" t="str">
        <f t="shared" si="141"/>
        <v>长獠牙</v>
      </c>
      <c r="AT405" s="25">
        <f t="shared" si="134"/>
        <v>30036</v>
      </c>
      <c r="AU405" s="25">
        <f t="shared" si="135"/>
        <v>24</v>
      </c>
      <c r="AV405" s="25" t="str">
        <f t="shared" si="142"/>
        <v>扁扁的稻草</v>
      </c>
      <c r="AW405" s="25">
        <f t="shared" si="136"/>
        <v>30024</v>
      </c>
      <c r="AX405" s="25">
        <f t="shared" si="137"/>
        <v>24</v>
      </c>
      <c r="AY405" s="25" t="str">
        <f t="shared" si="143"/>
        <v>蓝水晶</v>
      </c>
      <c r="AZ405" s="25">
        <f t="shared" si="138"/>
        <v>30028</v>
      </c>
      <c r="BA405" s="25">
        <f t="shared" si="144"/>
        <v>24</v>
      </c>
    </row>
    <row r="406" spans="1:53" ht="14.25" x14ac:dyDescent="0.2">
      <c r="A406">
        <f t="shared" si="139"/>
        <v>10404</v>
      </c>
      <c r="B406" s="16">
        <v>404</v>
      </c>
      <c r="C406" s="16"/>
      <c r="D406" s="16" t="s">
        <v>228</v>
      </c>
      <c r="E406" s="16">
        <f t="shared" si="126"/>
        <v>3</v>
      </c>
      <c r="F406" s="39" t="str">
        <f t="shared" si="124"/>
        <v>b</v>
      </c>
      <c r="G406" s="42">
        <f t="shared" si="140"/>
        <v>3</v>
      </c>
      <c r="H406" s="19" t="s">
        <v>26</v>
      </c>
      <c r="I406" s="3" t="s">
        <v>39</v>
      </c>
      <c r="J406" s="3" t="s">
        <v>996</v>
      </c>
      <c r="K406" s="3" t="str">
        <f t="shared" si="127"/>
        <v>风</v>
      </c>
      <c r="L406" s="3">
        <f t="shared" si="125"/>
        <v>13</v>
      </c>
      <c r="M406" s="3">
        <f t="shared" si="128"/>
        <v>1</v>
      </c>
      <c r="N406" s="16">
        <v>0</v>
      </c>
      <c r="O406" s="16">
        <v>4</v>
      </c>
      <c r="P406" s="16">
        <v>106</v>
      </c>
      <c r="Q406" s="28">
        <v>0</v>
      </c>
      <c r="R406" s="28">
        <v>0</v>
      </c>
      <c r="S406" s="28">
        <v>0</v>
      </c>
      <c r="T406" s="28">
        <v>0</v>
      </c>
      <c r="U406" s="28">
        <v>0</v>
      </c>
      <c r="V406" s="28">
        <v>0</v>
      </c>
      <c r="W406" s="28">
        <v>0</v>
      </c>
      <c r="X406" s="29">
        <v>0</v>
      </c>
      <c r="Y406" s="29">
        <v>0</v>
      </c>
      <c r="Z406" s="29">
        <v>0</v>
      </c>
      <c r="AA406" s="20">
        <v>0.12466666666666666</v>
      </c>
      <c r="AB406" s="28">
        <v>0</v>
      </c>
      <c r="AC406" s="28">
        <v>0</v>
      </c>
      <c r="AD406" s="28">
        <v>0</v>
      </c>
      <c r="AE406" s="28">
        <v>0</v>
      </c>
      <c r="AF406" s="28">
        <v>0</v>
      </c>
      <c r="AG406" s="28">
        <v>0</v>
      </c>
      <c r="AH406" s="29">
        <v>0</v>
      </c>
      <c r="AI406" s="29">
        <v>0</v>
      </c>
      <c r="AJ406" s="29">
        <v>0</v>
      </c>
      <c r="AK406" s="29">
        <v>0</v>
      </c>
      <c r="AL406" s="29">
        <v>0</v>
      </c>
      <c r="AM406" s="22">
        <f t="shared" si="129"/>
        <v>95.600000000000009</v>
      </c>
      <c r="AN406">
        <f t="shared" si="130"/>
        <v>4200</v>
      </c>
      <c r="AO406" t="str">
        <f t="shared" si="131"/>
        <v>,坚硬的石头,长獠牙,漂亮的蘑菇</v>
      </c>
      <c r="AP406" s="25" t="str">
        <f>IF(F406="c",getSring(AO406,4),VLOOKUP(K406&amp;F406,test4,2,FALSE))</f>
        <v>风之精华</v>
      </c>
      <c r="AQ406" s="25">
        <f t="shared" si="132"/>
        <v>30003</v>
      </c>
      <c r="AR406" s="25">
        <f t="shared" si="133"/>
        <v>20</v>
      </c>
      <c r="AS406" s="25" t="str">
        <f t="shared" si="141"/>
        <v>坚硬的石头</v>
      </c>
      <c r="AT406" s="25">
        <f t="shared" si="134"/>
        <v>30032</v>
      </c>
      <c r="AU406" s="25">
        <f t="shared" si="135"/>
        <v>40</v>
      </c>
      <c r="AV406" s="25" t="str">
        <f t="shared" si="142"/>
        <v>长獠牙</v>
      </c>
      <c r="AW406" s="25">
        <f t="shared" si="136"/>
        <v>30036</v>
      </c>
      <c r="AX406" s="25">
        <f t="shared" si="137"/>
        <v>40</v>
      </c>
      <c r="AY406" s="25" t="str">
        <f t="shared" si="143"/>
        <v>漂亮的蘑菇</v>
      </c>
      <c r="AZ406" s="25">
        <f t="shared" si="138"/>
        <v>30020</v>
      </c>
      <c r="BA406" s="25">
        <f t="shared" si="144"/>
        <v>40</v>
      </c>
    </row>
    <row r="407" spans="1:53" ht="14.25" x14ac:dyDescent="0.2">
      <c r="A407">
        <f t="shared" si="139"/>
        <v>10405</v>
      </c>
      <c r="B407" s="16">
        <v>405</v>
      </c>
      <c r="C407" s="16"/>
      <c r="D407" s="16" t="s">
        <v>643</v>
      </c>
      <c r="E407" s="16">
        <f t="shared" si="126"/>
        <v>4</v>
      </c>
      <c r="F407" s="39" t="str">
        <f t="shared" si="124"/>
        <v>b</v>
      </c>
      <c r="G407" s="42">
        <f t="shared" si="140"/>
        <v>3</v>
      </c>
      <c r="H407" s="19" t="s">
        <v>26</v>
      </c>
      <c r="I407" s="3" t="s">
        <v>39</v>
      </c>
      <c r="J407" s="3" t="s">
        <v>996</v>
      </c>
      <c r="K407" s="3" t="str">
        <f t="shared" si="127"/>
        <v>风</v>
      </c>
      <c r="L407" s="3">
        <f t="shared" si="125"/>
        <v>13</v>
      </c>
      <c r="M407" s="3">
        <f t="shared" si="128"/>
        <v>1</v>
      </c>
      <c r="N407" s="16">
        <v>0</v>
      </c>
      <c r="O407" s="16">
        <v>5</v>
      </c>
      <c r="P407" s="16">
        <v>132</v>
      </c>
      <c r="Q407" s="28">
        <v>0</v>
      </c>
      <c r="R407" s="28">
        <v>0</v>
      </c>
      <c r="S407" s="28">
        <v>0</v>
      </c>
      <c r="T407" s="28">
        <v>0</v>
      </c>
      <c r="U407" s="28">
        <v>0</v>
      </c>
      <c r="V407" s="28">
        <v>0</v>
      </c>
      <c r="W407" s="28">
        <v>0</v>
      </c>
      <c r="X407" s="29">
        <v>0</v>
      </c>
      <c r="Y407" s="29">
        <v>0</v>
      </c>
      <c r="Z407" s="29">
        <v>0</v>
      </c>
      <c r="AA407" s="29">
        <v>0</v>
      </c>
      <c r="AB407" s="28">
        <v>0</v>
      </c>
      <c r="AC407" s="28">
        <v>0</v>
      </c>
      <c r="AD407" s="28">
        <v>0</v>
      </c>
      <c r="AE407" s="28">
        <v>0</v>
      </c>
      <c r="AF407" s="28">
        <v>0</v>
      </c>
      <c r="AG407" s="28">
        <v>0</v>
      </c>
      <c r="AH407" s="20">
        <v>0.1232</v>
      </c>
      <c r="AI407" s="20">
        <v>0.1232</v>
      </c>
      <c r="AJ407" s="29">
        <v>0</v>
      </c>
      <c r="AK407" s="29">
        <v>0</v>
      </c>
      <c r="AL407" s="29">
        <v>0</v>
      </c>
      <c r="AM407" s="22">
        <f t="shared" si="129"/>
        <v>137.28</v>
      </c>
      <c r="AN407">
        <f t="shared" si="130"/>
        <v>6045</v>
      </c>
      <c r="AO407" t="str">
        <f t="shared" si="131"/>
        <v>,蓝水晶,漂亮的蘑菇,长獠牙</v>
      </c>
      <c r="AP407" s="25" t="str">
        <f>IF(F407="c",getSring(AO407,4),VLOOKUP(K407&amp;F407,test4,2,FALSE))</f>
        <v>风之精华</v>
      </c>
      <c r="AQ407" s="25">
        <f t="shared" si="132"/>
        <v>30003</v>
      </c>
      <c r="AR407" s="25">
        <f t="shared" si="133"/>
        <v>29</v>
      </c>
      <c r="AS407" s="25" t="str">
        <f t="shared" si="141"/>
        <v>蓝水晶</v>
      </c>
      <c r="AT407" s="25">
        <f t="shared" si="134"/>
        <v>30028</v>
      </c>
      <c r="AU407" s="25">
        <f t="shared" si="135"/>
        <v>57</v>
      </c>
      <c r="AV407" s="25" t="str">
        <f t="shared" si="142"/>
        <v>漂亮的蘑菇</v>
      </c>
      <c r="AW407" s="25">
        <f t="shared" si="136"/>
        <v>30020</v>
      </c>
      <c r="AX407" s="25">
        <f t="shared" si="137"/>
        <v>57</v>
      </c>
      <c r="AY407" s="25" t="str">
        <f t="shared" si="143"/>
        <v>长獠牙</v>
      </c>
      <c r="AZ407" s="25">
        <f t="shared" si="138"/>
        <v>30036</v>
      </c>
      <c r="BA407" s="25">
        <f t="shared" si="144"/>
        <v>57</v>
      </c>
    </row>
    <row r="408" spans="1:53" ht="14.25" x14ac:dyDescent="0.2">
      <c r="A408">
        <f t="shared" si="139"/>
        <v>10406</v>
      </c>
      <c r="B408" s="16">
        <v>406</v>
      </c>
      <c r="C408" s="16"/>
      <c r="D408" s="16" t="s">
        <v>231</v>
      </c>
      <c r="E408" s="16">
        <f t="shared" si="126"/>
        <v>4</v>
      </c>
      <c r="F408" s="39" t="str">
        <f t="shared" si="124"/>
        <v>b</v>
      </c>
      <c r="G408" s="42">
        <f t="shared" si="140"/>
        <v>3</v>
      </c>
      <c r="H408" s="19" t="s">
        <v>26</v>
      </c>
      <c r="I408" s="3" t="s">
        <v>39</v>
      </c>
      <c r="J408" s="3" t="s">
        <v>996</v>
      </c>
      <c r="K408" s="3" t="str">
        <f t="shared" si="127"/>
        <v>风</v>
      </c>
      <c r="L408" s="3">
        <f t="shared" si="125"/>
        <v>13</v>
      </c>
      <c r="M408" s="3">
        <f t="shared" si="128"/>
        <v>1</v>
      </c>
      <c r="N408" s="16">
        <v>0</v>
      </c>
      <c r="O408" s="16">
        <v>6</v>
      </c>
      <c r="P408" s="16">
        <v>158</v>
      </c>
      <c r="Q408" s="28">
        <v>0</v>
      </c>
      <c r="R408" s="28">
        <v>0</v>
      </c>
      <c r="S408" s="28">
        <v>0</v>
      </c>
      <c r="T408" s="28">
        <v>0</v>
      </c>
      <c r="U408" s="28">
        <v>0</v>
      </c>
      <c r="V408" s="16">
        <v>12</v>
      </c>
      <c r="W408" s="28">
        <v>0</v>
      </c>
      <c r="X408" s="29">
        <v>0</v>
      </c>
      <c r="Y408" s="20">
        <v>0.03</v>
      </c>
      <c r="Z408" s="29">
        <v>0</v>
      </c>
      <c r="AA408" s="29">
        <v>0</v>
      </c>
      <c r="AB408" s="28">
        <v>0</v>
      </c>
      <c r="AC408" s="28">
        <v>0</v>
      </c>
      <c r="AD408" s="28">
        <v>0</v>
      </c>
      <c r="AE408" s="28">
        <v>0</v>
      </c>
      <c r="AF408" s="28">
        <v>0</v>
      </c>
      <c r="AG408" s="28">
        <v>0</v>
      </c>
      <c r="AH408" s="29">
        <v>0</v>
      </c>
      <c r="AI408" s="29">
        <v>0</v>
      </c>
      <c r="AJ408" s="29">
        <v>0</v>
      </c>
      <c r="AK408" s="29">
        <v>0</v>
      </c>
      <c r="AL408" s="29">
        <v>0</v>
      </c>
      <c r="AM408" s="22">
        <f t="shared" si="129"/>
        <v>119.33333333333333</v>
      </c>
      <c r="AN408">
        <f t="shared" si="130"/>
        <v>5250</v>
      </c>
      <c r="AO408" t="str">
        <f t="shared" si="131"/>
        <v>,坚硬的石头,蓝水晶,长獠牙</v>
      </c>
      <c r="AP408" s="25" t="str">
        <f>IF(F408="c",getSring(AO408,4),VLOOKUP(K408&amp;F408,test4,2,FALSE))</f>
        <v>风之精华</v>
      </c>
      <c r="AQ408" s="25">
        <f t="shared" si="132"/>
        <v>30003</v>
      </c>
      <c r="AR408" s="25">
        <f t="shared" si="133"/>
        <v>25</v>
      </c>
      <c r="AS408" s="25" t="str">
        <f t="shared" si="141"/>
        <v>坚硬的石头</v>
      </c>
      <c r="AT408" s="25">
        <f t="shared" si="134"/>
        <v>30032</v>
      </c>
      <c r="AU408" s="25">
        <f t="shared" si="135"/>
        <v>50</v>
      </c>
      <c r="AV408" s="25" t="str">
        <f t="shared" si="142"/>
        <v>蓝水晶</v>
      </c>
      <c r="AW408" s="25">
        <f t="shared" si="136"/>
        <v>30028</v>
      </c>
      <c r="AX408" s="25">
        <f t="shared" si="137"/>
        <v>50</v>
      </c>
      <c r="AY408" s="25" t="str">
        <f t="shared" si="143"/>
        <v>长獠牙</v>
      </c>
      <c r="AZ408" s="25">
        <f t="shared" si="138"/>
        <v>30036</v>
      </c>
      <c r="BA408" s="25">
        <f t="shared" si="144"/>
        <v>50</v>
      </c>
    </row>
    <row r="409" spans="1:53" ht="14.25" x14ac:dyDescent="0.2">
      <c r="A409">
        <f t="shared" si="139"/>
        <v>10407</v>
      </c>
      <c r="B409" s="16">
        <v>407</v>
      </c>
      <c r="C409" s="16"/>
      <c r="D409" s="16" t="s">
        <v>644</v>
      </c>
      <c r="E409" s="16">
        <f t="shared" si="126"/>
        <v>5</v>
      </c>
      <c r="F409" s="39" t="str">
        <f t="shared" si="124"/>
        <v>b</v>
      </c>
      <c r="G409" s="42">
        <f t="shared" si="140"/>
        <v>3</v>
      </c>
      <c r="H409" s="19" t="s">
        <v>26</v>
      </c>
      <c r="I409" s="3" t="s">
        <v>39</v>
      </c>
      <c r="J409" s="3" t="s">
        <v>996</v>
      </c>
      <c r="K409" s="3" t="str">
        <f t="shared" si="127"/>
        <v>风</v>
      </c>
      <c r="L409" s="3">
        <f t="shared" si="125"/>
        <v>13</v>
      </c>
      <c r="M409" s="3">
        <f t="shared" si="128"/>
        <v>1</v>
      </c>
      <c r="N409" s="16">
        <v>0</v>
      </c>
      <c r="O409" s="16">
        <v>7</v>
      </c>
      <c r="P409" s="16">
        <v>185</v>
      </c>
      <c r="Q409" s="28">
        <v>0</v>
      </c>
      <c r="R409" s="28">
        <v>0</v>
      </c>
      <c r="S409" s="16">
        <v>18</v>
      </c>
      <c r="T409" s="28">
        <v>0</v>
      </c>
      <c r="U409" s="28">
        <v>0</v>
      </c>
      <c r="V409" s="28">
        <v>0</v>
      </c>
      <c r="W409" s="28">
        <v>0</v>
      </c>
      <c r="X409" s="29">
        <v>0</v>
      </c>
      <c r="Y409" s="29">
        <v>0</v>
      </c>
      <c r="Z409" s="29">
        <v>0</v>
      </c>
      <c r="AA409" s="20">
        <v>0.21466666666666664</v>
      </c>
      <c r="AB409" s="28">
        <v>0</v>
      </c>
      <c r="AC409" s="28">
        <v>0</v>
      </c>
      <c r="AD409" s="28">
        <v>0</v>
      </c>
      <c r="AE409" s="28">
        <v>0</v>
      </c>
      <c r="AF409" s="28">
        <v>0</v>
      </c>
      <c r="AG409" s="28">
        <v>0</v>
      </c>
      <c r="AH409" s="29">
        <v>0</v>
      </c>
      <c r="AI409" s="29">
        <v>0</v>
      </c>
      <c r="AJ409" s="29">
        <v>0</v>
      </c>
      <c r="AK409" s="29">
        <v>0</v>
      </c>
      <c r="AL409" s="29">
        <v>0</v>
      </c>
      <c r="AM409" s="22">
        <f t="shared" si="129"/>
        <v>178.26666666666668</v>
      </c>
      <c r="AN409">
        <f t="shared" si="130"/>
        <v>7770</v>
      </c>
      <c r="AO409" t="str">
        <f t="shared" si="131"/>
        <v>,长獠牙,美味的坚果,坚硬的石头</v>
      </c>
      <c r="AP409" s="25" t="str">
        <f>IF(F409="c",getSring(AO409,4),VLOOKUP(K409&amp;F409,test4,2,FALSE))</f>
        <v>风之精华</v>
      </c>
      <c r="AQ409" s="25">
        <f t="shared" si="132"/>
        <v>30003</v>
      </c>
      <c r="AR409" s="25">
        <f t="shared" si="133"/>
        <v>37</v>
      </c>
      <c r="AS409" s="25" t="str">
        <f t="shared" si="141"/>
        <v>长獠牙</v>
      </c>
      <c r="AT409" s="25">
        <f t="shared" si="134"/>
        <v>30036</v>
      </c>
      <c r="AU409" s="25">
        <f t="shared" si="135"/>
        <v>74</v>
      </c>
      <c r="AV409" s="25" t="str">
        <f t="shared" si="142"/>
        <v>美味的坚果</v>
      </c>
      <c r="AW409" s="25">
        <f t="shared" si="136"/>
        <v>30040</v>
      </c>
      <c r="AX409" s="25">
        <f t="shared" si="137"/>
        <v>74</v>
      </c>
      <c r="AY409" s="25" t="str">
        <f t="shared" si="143"/>
        <v>坚硬的石头</v>
      </c>
      <c r="AZ409" s="25">
        <f t="shared" si="138"/>
        <v>30032</v>
      </c>
      <c r="BA409" s="25">
        <f t="shared" si="144"/>
        <v>74</v>
      </c>
    </row>
    <row r="410" spans="1:53" ht="14.25" x14ac:dyDescent="0.2">
      <c r="A410">
        <f t="shared" si="139"/>
        <v>10408</v>
      </c>
      <c r="B410" s="16">
        <v>408</v>
      </c>
      <c r="C410" s="16"/>
      <c r="D410" s="16" t="s">
        <v>202</v>
      </c>
      <c r="E410" s="16">
        <f t="shared" si="126"/>
        <v>5</v>
      </c>
      <c r="F410" s="39" t="str">
        <f t="shared" si="124"/>
        <v>b</v>
      </c>
      <c r="G410" s="42">
        <f t="shared" si="140"/>
        <v>3</v>
      </c>
      <c r="H410" s="19" t="s">
        <v>26</v>
      </c>
      <c r="I410" s="3" t="s">
        <v>39</v>
      </c>
      <c r="J410" s="3" t="s">
        <v>996</v>
      </c>
      <c r="K410" s="3" t="str">
        <f t="shared" si="127"/>
        <v>风</v>
      </c>
      <c r="L410" s="3">
        <f t="shared" si="125"/>
        <v>13</v>
      </c>
      <c r="M410" s="3">
        <f t="shared" si="128"/>
        <v>1</v>
      </c>
      <c r="N410" s="16">
        <v>0</v>
      </c>
      <c r="O410" s="16">
        <v>8</v>
      </c>
      <c r="P410" s="16">
        <v>211</v>
      </c>
      <c r="Q410" s="28">
        <v>0</v>
      </c>
      <c r="R410" s="28">
        <v>0</v>
      </c>
      <c r="S410" s="28">
        <v>0</v>
      </c>
      <c r="T410" s="28">
        <v>0</v>
      </c>
      <c r="U410" s="28">
        <v>0</v>
      </c>
      <c r="V410" s="28">
        <v>0</v>
      </c>
      <c r="W410" s="28">
        <v>0</v>
      </c>
      <c r="X410" s="29">
        <v>0</v>
      </c>
      <c r="Y410" s="29">
        <v>0</v>
      </c>
      <c r="Z410" s="29">
        <v>0</v>
      </c>
      <c r="AA410" s="20">
        <v>0.24666666666666667</v>
      </c>
      <c r="AB410" s="28">
        <v>0</v>
      </c>
      <c r="AC410" s="28">
        <v>0</v>
      </c>
      <c r="AD410" s="28">
        <v>0</v>
      </c>
      <c r="AE410" s="28">
        <v>0</v>
      </c>
      <c r="AF410" s="28">
        <v>0</v>
      </c>
      <c r="AG410" s="28">
        <v>0</v>
      </c>
      <c r="AH410" s="29">
        <v>0</v>
      </c>
      <c r="AI410" s="29">
        <v>0</v>
      </c>
      <c r="AJ410" s="20">
        <v>0.19733333333333336</v>
      </c>
      <c r="AK410" s="29">
        <v>0</v>
      </c>
      <c r="AL410" s="29">
        <v>0</v>
      </c>
      <c r="AM410" s="22">
        <f t="shared" si="129"/>
        <v>229.46666666666667</v>
      </c>
      <c r="AN410">
        <f t="shared" si="130"/>
        <v>10080</v>
      </c>
      <c r="AO410" t="str">
        <f t="shared" si="131"/>
        <v>,漂亮的蘑菇,坚硬的石头,美味的坚果</v>
      </c>
      <c r="AP410" s="25" t="str">
        <f>IF(F410="c",getSring(AO410,4),VLOOKUP(K410&amp;F410,test4,2,FALSE))</f>
        <v>风之精华</v>
      </c>
      <c r="AQ410" s="25">
        <f t="shared" si="132"/>
        <v>30003</v>
      </c>
      <c r="AR410" s="25">
        <f t="shared" si="133"/>
        <v>48</v>
      </c>
      <c r="AS410" s="25" t="str">
        <f t="shared" si="141"/>
        <v>漂亮的蘑菇</v>
      </c>
      <c r="AT410" s="25">
        <f t="shared" si="134"/>
        <v>30020</v>
      </c>
      <c r="AU410" s="25">
        <f t="shared" si="135"/>
        <v>96</v>
      </c>
      <c r="AV410" s="25" t="str">
        <f t="shared" si="142"/>
        <v>坚硬的石头</v>
      </c>
      <c r="AW410" s="25">
        <f t="shared" si="136"/>
        <v>30032</v>
      </c>
      <c r="AX410" s="25">
        <f t="shared" si="137"/>
        <v>96</v>
      </c>
      <c r="AY410" s="25" t="str">
        <f t="shared" si="143"/>
        <v>美味的坚果</v>
      </c>
      <c r="AZ410" s="25">
        <f t="shared" si="138"/>
        <v>30040</v>
      </c>
      <c r="BA410" s="25">
        <f t="shared" si="144"/>
        <v>96</v>
      </c>
    </row>
    <row r="411" spans="1:53" ht="14.25" x14ac:dyDescent="0.2">
      <c r="A411">
        <f t="shared" si="139"/>
        <v>10409</v>
      </c>
      <c r="B411" s="16">
        <v>409</v>
      </c>
      <c r="C411" s="16"/>
      <c r="D411" s="16" t="s">
        <v>316</v>
      </c>
      <c r="E411" s="16">
        <f t="shared" si="126"/>
        <v>2</v>
      </c>
      <c r="F411" s="39" t="str">
        <f t="shared" si="124"/>
        <v>c</v>
      </c>
      <c r="G411" s="42">
        <f t="shared" si="140"/>
        <v>4</v>
      </c>
      <c r="H411" s="19" t="s">
        <v>26</v>
      </c>
      <c r="I411" s="3" t="s">
        <v>39</v>
      </c>
      <c r="J411" s="3" t="s">
        <v>996</v>
      </c>
      <c r="K411" s="3" t="str">
        <f t="shared" si="127"/>
        <v>--</v>
      </c>
      <c r="L411" s="3">
        <f t="shared" si="125"/>
        <v>13</v>
      </c>
      <c r="M411" s="3">
        <f t="shared" si="128"/>
        <v>1</v>
      </c>
      <c r="N411" s="16">
        <v>0</v>
      </c>
      <c r="O411" s="16">
        <v>1</v>
      </c>
      <c r="P411" s="16">
        <v>30</v>
      </c>
      <c r="Q411" s="28">
        <v>0</v>
      </c>
      <c r="R411" s="28">
        <v>0</v>
      </c>
      <c r="S411" s="28">
        <v>0</v>
      </c>
      <c r="T411" s="28">
        <v>0</v>
      </c>
      <c r="U411" s="28">
        <v>0</v>
      </c>
      <c r="V411" s="28">
        <v>0</v>
      </c>
      <c r="W411" s="28">
        <v>0</v>
      </c>
      <c r="X411" s="29">
        <v>0</v>
      </c>
      <c r="Y411" s="29">
        <v>0</v>
      </c>
      <c r="Z411" s="29">
        <v>0</v>
      </c>
      <c r="AA411" s="20">
        <v>0</v>
      </c>
      <c r="AB411" s="28">
        <v>0</v>
      </c>
      <c r="AC411" s="28">
        <v>0</v>
      </c>
      <c r="AD411" s="28">
        <v>0</v>
      </c>
      <c r="AE411" s="28">
        <v>0</v>
      </c>
      <c r="AF411" s="28">
        <v>0</v>
      </c>
      <c r="AG411" s="28">
        <v>0</v>
      </c>
      <c r="AH411" s="29">
        <v>0</v>
      </c>
      <c r="AI411" s="29">
        <v>0</v>
      </c>
      <c r="AJ411" s="29">
        <v>0</v>
      </c>
      <c r="AK411" s="29">
        <v>0</v>
      </c>
      <c r="AL411" s="29">
        <v>0</v>
      </c>
      <c r="AM411" s="22">
        <f t="shared" si="129"/>
        <v>20</v>
      </c>
      <c r="AN411">
        <f t="shared" si="130"/>
        <v>885</v>
      </c>
      <c r="AO411" t="str">
        <f t="shared" si="131"/>
        <v>,红水晶,狗牙,石头,稻草</v>
      </c>
      <c r="AP411" s="25" t="str">
        <f>IF(F411="c",getSring(AO411,4),VLOOKUP(K411&amp;F411,test4,2,FALSE))</f>
        <v>稻草</v>
      </c>
      <c r="AQ411" s="25">
        <f t="shared" si="132"/>
        <v>30023</v>
      </c>
      <c r="AR411" s="25">
        <f t="shared" si="133"/>
        <v>67</v>
      </c>
      <c r="AS411" s="25" t="str">
        <f t="shared" si="141"/>
        <v>红水晶</v>
      </c>
      <c r="AT411" s="25">
        <f t="shared" si="134"/>
        <v>30027</v>
      </c>
      <c r="AU411" s="25">
        <f t="shared" si="135"/>
        <v>17</v>
      </c>
      <c r="AV411" s="25" t="str">
        <f t="shared" si="142"/>
        <v>狗牙</v>
      </c>
      <c r="AW411" s="25">
        <f t="shared" si="136"/>
        <v>30035</v>
      </c>
      <c r="AX411" s="25">
        <f t="shared" si="137"/>
        <v>17</v>
      </c>
      <c r="AY411" s="25" t="str">
        <f t="shared" si="143"/>
        <v>石头</v>
      </c>
      <c r="AZ411" s="25">
        <f t="shared" si="138"/>
        <v>30031</v>
      </c>
      <c r="BA411" s="25">
        <f t="shared" si="144"/>
        <v>17</v>
      </c>
    </row>
    <row r="412" spans="1:53" ht="14.25" x14ac:dyDescent="0.2">
      <c r="A412">
        <f t="shared" si="139"/>
        <v>10410</v>
      </c>
      <c r="B412" s="16">
        <v>410</v>
      </c>
      <c r="C412" s="16"/>
      <c r="D412" s="16" t="s">
        <v>645</v>
      </c>
      <c r="E412" s="16">
        <f t="shared" si="126"/>
        <v>2</v>
      </c>
      <c r="F412" s="39" t="str">
        <f t="shared" si="124"/>
        <v>c</v>
      </c>
      <c r="G412" s="42">
        <f t="shared" si="140"/>
        <v>4</v>
      </c>
      <c r="H412" s="19" t="s">
        <v>26</v>
      </c>
      <c r="I412" s="3" t="s">
        <v>39</v>
      </c>
      <c r="J412" s="3" t="s">
        <v>996</v>
      </c>
      <c r="K412" s="3" t="str">
        <f t="shared" si="127"/>
        <v>--</v>
      </c>
      <c r="L412" s="3">
        <f t="shared" si="125"/>
        <v>13</v>
      </c>
      <c r="M412" s="3">
        <f t="shared" si="128"/>
        <v>1</v>
      </c>
      <c r="N412" s="16">
        <v>0</v>
      </c>
      <c r="O412" s="16">
        <v>2</v>
      </c>
      <c r="P412" s="16">
        <v>60</v>
      </c>
      <c r="Q412" s="28">
        <v>0</v>
      </c>
      <c r="R412" s="28">
        <v>0</v>
      </c>
      <c r="S412" s="28">
        <v>0</v>
      </c>
      <c r="T412" s="28">
        <v>0</v>
      </c>
      <c r="U412" s="28">
        <v>0</v>
      </c>
      <c r="V412" s="28">
        <v>0</v>
      </c>
      <c r="W412" s="28">
        <v>0</v>
      </c>
      <c r="X412" s="29">
        <v>0</v>
      </c>
      <c r="Y412" s="29">
        <v>0</v>
      </c>
      <c r="Z412" s="29">
        <v>0</v>
      </c>
      <c r="AA412" s="20">
        <v>0</v>
      </c>
      <c r="AB412" s="28">
        <v>0</v>
      </c>
      <c r="AC412" s="28">
        <v>0</v>
      </c>
      <c r="AD412" s="28">
        <v>0</v>
      </c>
      <c r="AE412" s="28">
        <v>0</v>
      </c>
      <c r="AF412" s="28">
        <v>0</v>
      </c>
      <c r="AG412" s="28">
        <v>0</v>
      </c>
      <c r="AH412" s="29">
        <v>0</v>
      </c>
      <c r="AI412" s="29">
        <v>0</v>
      </c>
      <c r="AJ412" s="29">
        <v>0</v>
      </c>
      <c r="AK412" s="29">
        <v>0</v>
      </c>
      <c r="AL412" s="29">
        <v>0</v>
      </c>
      <c r="AM412" s="22">
        <f t="shared" si="129"/>
        <v>40</v>
      </c>
      <c r="AN412">
        <f t="shared" si="130"/>
        <v>1740</v>
      </c>
      <c r="AO412" t="str">
        <f t="shared" si="131"/>
        <v>,稻草,狗牙,蘑菇,石头</v>
      </c>
      <c r="AP412" s="25" t="str">
        <f>IF(F412="c",getSring(AO412,4),VLOOKUP(K412&amp;F412,test4,2,FALSE))</f>
        <v>石头</v>
      </c>
      <c r="AQ412" s="25">
        <f t="shared" si="132"/>
        <v>30031</v>
      </c>
      <c r="AR412" s="25">
        <f t="shared" si="133"/>
        <v>133</v>
      </c>
      <c r="AS412" s="25" t="str">
        <f t="shared" si="141"/>
        <v>稻草</v>
      </c>
      <c r="AT412" s="25">
        <f t="shared" si="134"/>
        <v>30023</v>
      </c>
      <c r="AU412" s="25">
        <f t="shared" si="135"/>
        <v>33</v>
      </c>
      <c r="AV412" s="25" t="str">
        <f t="shared" si="142"/>
        <v>狗牙</v>
      </c>
      <c r="AW412" s="25">
        <f t="shared" si="136"/>
        <v>30035</v>
      </c>
      <c r="AX412" s="25">
        <f t="shared" si="137"/>
        <v>33</v>
      </c>
      <c r="AY412" s="25" t="str">
        <f t="shared" si="143"/>
        <v>蘑菇</v>
      </c>
      <c r="AZ412" s="25">
        <f t="shared" si="138"/>
        <v>30019</v>
      </c>
      <c r="BA412" s="25">
        <f t="shared" si="144"/>
        <v>33</v>
      </c>
    </row>
    <row r="413" spans="1:53" ht="14.25" x14ac:dyDescent="0.2">
      <c r="A413">
        <f t="shared" si="139"/>
        <v>10411</v>
      </c>
      <c r="B413" s="16">
        <v>411</v>
      </c>
      <c r="C413" s="16"/>
      <c r="D413" s="16" t="s">
        <v>646</v>
      </c>
      <c r="E413" s="16">
        <f t="shared" si="126"/>
        <v>3</v>
      </c>
      <c r="F413" s="39" t="str">
        <f t="shared" si="124"/>
        <v>c</v>
      </c>
      <c r="G413" s="42">
        <f t="shared" si="140"/>
        <v>4</v>
      </c>
      <c r="H413" s="19" t="s">
        <v>26</v>
      </c>
      <c r="I413" s="3" t="s">
        <v>39</v>
      </c>
      <c r="J413" s="3" t="s">
        <v>996</v>
      </c>
      <c r="K413" s="3" t="str">
        <f t="shared" si="127"/>
        <v>--</v>
      </c>
      <c r="L413" s="3">
        <f t="shared" si="125"/>
        <v>13</v>
      </c>
      <c r="M413" s="3">
        <f t="shared" si="128"/>
        <v>1</v>
      </c>
      <c r="N413" s="16">
        <v>0</v>
      </c>
      <c r="O413" s="16">
        <v>3</v>
      </c>
      <c r="P413" s="16">
        <v>90</v>
      </c>
      <c r="Q413" s="28">
        <v>0</v>
      </c>
      <c r="R413" s="28">
        <v>0</v>
      </c>
      <c r="S413" s="28">
        <v>0</v>
      </c>
      <c r="T413" s="28">
        <v>0</v>
      </c>
      <c r="U413" s="28">
        <v>0</v>
      </c>
      <c r="V413" s="28">
        <v>0</v>
      </c>
      <c r="W413" s="28">
        <v>0</v>
      </c>
      <c r="X413" s="29">
        <v>0</v>
      </c>
      <c r="Y413" s="29">
        <v>0</v>
      </c>
      <c r="Z413" s="29">
        <v>0</v>
      </c>
      <c r="AA413" s="20">
        <v>0</v>
      </c>
      <c r="AB413" s="28">
        <v>0</v>
      </c>
      <c r="AC413" s="28">
        <v>0</v>
      </c>
      <c r="AD413" s="28">
        <v>0</v>
      </c>
      <c r="AE413" s="28">
        <v>0</v>
      </c>
      <c r="AF413" s="28">
        <v>0</v>
      </c>
      <c r="AG413" s="28">
        <v>0</v>
      </c>
      <c r="AH413" s="29">
        <v>0</v>
      </c>
      <c r="AI413" s="29">
        <v>0</v>
      </c>
      <c r="AJ413" s="29">
        <v>0</v>
      </c>
      <c r="AK413" s="29">
        <v>0</v>
      </c>
      <c r="AL413" s="29">
        <v>0</v>
      </c>
      <c r="AM413" s="22">
        <f t="shared" si="129"/>
        <v>60</v>
      </c>
      <c r="AN413">
        <f t="shared" si="130"/>
        <v>2625</v>
      </c>
      <c r="AO413" t="str">
        <f t="shared" si="131"/>
        <v>,狗牙,多汁的坚果,红水晶,稻草</v>
      </c>
      <c r="AP413" s="25" t="str">
        <f>IF(F413="c",getSring(AO413,4),VLOOKUP(K413&amp;F413,test4,2,FALSE))</f>
        <v>稻草</v>
      </c>
      <c r="AQ413" s="25">
        <f t="shared" si="132"/>
        <v>30023</v>
      </c>
      <c r="AR413" s="25">
        <f t="shared" si="133"/>
        <v>200</v>
      </c>
      <c r="AS413" s="25" t="str">
        <f t="shared" si="141"/>
        <v>狗牙</v>
      </c>
      <c r="AT413" s="25">
        <f t="shared" si="134"/>
        <v>30035</v>
      </c>
      <c r="AU413" s="25">
        <f t="shared" si="135"/>
        <v>50</v>
      </c>
      <c r="AV413" s="25" t="str">
        <f t="shared" si="142"/>
        <v>多汁的坚果</v>
      </c>
      <c r="AW413" s="25">
        <f t="shared" si="136"/>
        <v>30039</v>
      </c>
      <c r="AX413" s="25">
        <f t="shared" si="137"/>
        <v>50</v>
      </c>
      <c r="AY413" s="25" t="str">
        <f t="shared" si="143"/>
        <v>红水晶</v>
      </c>
      <c r="AZ413" s="25">
        <f t="shared" si="138"/>
        <v>30027</v>
      </c>
      <c r="BA413" s="25">
        <f t="shared" si="144"/>
        <v>50</v>
      </c>
    </row>
    <row r="414" spans="1:53" ht="14.25" x14ac:dyDescent="0.2">
      <c r="A414">
        <f t="shared" si="139"/>
        <v>10412</v>
      </c>
      <c r="B414" s="16">
        <v>412</v>
      </c>
      <c r="C414" s="16"/>
      <c r="D414" s="16" t="s">
        <v>647</v>
      </c>
      <c r="E414" s="16">
        <f t="shared" si="126"/>
        <v>3</v>
      </c>
      <c r="F414" s="39" t="str">
        <f t="shared" si="124"/>
        <v>c</v>
      </c>
      <c r="G414" s="42">
        <f t="shared" si="140"/>
        <v>4</v>
      </c>
      <c r="H414" s="19" t="s">
        <v>26</v>
      </c>
      <c r="I414" s="3" t="s">
        <v>39</v>
      </c>
      <c r="J414" s="3" t="s">
        <v>996</v>
      </c>
      <c r="K414" s="3" t="str">
        <f t="shared" si="127"/>
        <v>--</v>
      </c>
      <c r="L414" s="3">
        <f t="shared" si="125"/>
        <v>13</v>
      </c>
      <c r="M414" s="3">
        <f t="shared" si="128"/>
        <v>1</v>
      </c>
      <c r="N414" s="16">
        <v>0</v>
      </c>
      <c r="O414" s="16">
        <v>4</v>
      </c>
      <c r="P414" s="16">
        <v>120</v>
      </c>
      <c r="Q414" s="28">
        <v>0</v>
      </c>
      <c r="R414" s="28">
        <v>0</v>
      </c>
      <c r="S414" s="28">
        <v>0</v>
      </c>
      <c r="T414" s="28">
        <v>0</v>
      </c>
      <c r="U414" s="28">
        <v>0</v>
      </c>
      <c r="V414" s="28">
        <v>0</v>
      </c>
      <c r="W414" s="28">
        <v>0</v>
      </c>
      <c r="X414" s="29">
        <v>0</v>
      </c>
      <c r="Y414" s="29">
        <v>0</v>
      </c>
      <c r="Z414" s="20">
        <v>0</v>
      </c>
      <c r="AA414" s="29">
        <v>0</v>
      </c>
      <c r="AB414" s="28">
        <v>0</v>
      </c>
      <c r="AC414" s="28">
        <v>0</v>
      </c>
      <c r="AD414" s="28">
        <v>0</v>
      </c>
      <c r="AE414" s="28">
        <v>0</v>
      </c>
      <c r="AF414" s="28">
        <v>0</v>
      </c>
      <c r="AG414" s="28">
        <v>0</v>
      </c>
      <c r="AH414" s="29">
        <v>0</v>
      </c>
      <c r="AI414" s="29">
        <v>0</v>
      </c>
      <c r="AJ414" s="29">
        <v>0</v>
      </c>
      <c r="AK414" s="29">
        <v>0</v>
      </c>
      <c r="AL414" s="29">
        <v>0</v>
      </c>
      <c r="AM414" s="22">
        <f t="shared" si="129"/>
        <v>80</v>
      </c>
      <c r="AN414">
        <f t="shared" si="130"/>
        <v>3510</v>
      </c>
      <c r="AO414" t="str">
        <f t="shared" si="131"/>
        <v>,石头,多汁的坚果,狗牙,蘑菇</v>
      </c>
      <c r="AP414" s="25" t="str">
        <f>IF(F414="c",getSring(AO414,4),VLOOKUP(K414&amp;F414,test4,2,FALSE))</f>
        <v>蘑菇</v>
      </c>
      <c r="AQ414" s="25">
        <f t="shared" si="132"/>
        <v>30019</v>
      </c>
      <c r="AR414" s="25">
        <f t="shared" si="133"/>
        <v>267</v>
      </c>
      <c r="AS414" s="25" t="str">
        <f t="shared" si="141"/>
        <v>石头</v>
      </c>
      <c r="AT414" s="25">
        <f t="shared" si="134"/>
        <v>30031</v>
      </c>
      <c r="AU414" s="25">
        <f t="shared" si="135"/>
        <v>67</v>
      </c>
      <c r="AV414" s="25" t="str">
        <f t="shared" si="142"/>
        <v>多汁的坚果</v>
      </c>
      <c r="AW414" s="25">
        <f t="shared" si="136"/>
        <v>30039</v>
      </c>
      <c r="AX414" s="25">
        <f t="shared" si="137"/>
        <v>67</v>
      </c>
      <c r="AY414" s="25" t="str">
        <f t="shared" si="143"/>
        <v>狗牙</v>
      </c>
      <c r="AZ414" s="25">
        <f t="shared" si="138"/>
        <v>30035</v>
      </c>
      <c r="BA414" s="25">
        <f t="shared" si="144"/>
        <v>67</v>
      </c>
    </row>
    <row r="415" spans="1:53" ht="14.25" x14ac:dyDescent="0.2">
      <c r="A415">
        <f t="shared" si="139"/>
        <v>10413</v>
      </c>
      <c r="B415" s="16">
        <v>413</v>
      </c>
      <c r="C415" s="16"/>
      <c r="D415" s="16" t="s">
        <v>648</v>
      </c>
      <c r="E415" s="16">
        <f t="shared" si="126"/>
        <v>4</v>
      </c>
      <c r="F415" s="39" t="str">
        <f t="shared" si="124"/>
        <v>c</v>
      </c>
      <c r="G415" s="42">
        <f t="shared" si="140"/>
        <v>4</v>
      </c>
      <c r="H415" s="19" t="s">
        <v>26</v>
      </c>
      <c r="I415" s="3" t="s">
        <v>39</v>
      </c>
      <c r="J415" s="3" t="s">
        <v>996</v>
      </c>
      <c r="K415" s="3" t="str">
        <f t="shared" si="127"/>
        <v>--</v>
      </c>
      <c r="L415" s="3">
        <f t="shared" si="125"/>
        <v>13</v>
      </c>
      <c r="M415" s="3">
        <f t="shared" si="128"/>
        <v>1</v>
      </c>
      <c r="N415" s="16">
        <v>0</v>
      </c>
      <c r="O415" s="16">
        <v>5</v>
      </c>
      <c r="P415" s="16">
        <v>150</v>
      </c>
      <c r="Q415" s="28">
        <v>0</v>
      </c>
      <c r="R415" s="28">
        <v>0</v>
      </c>
      <c r="S415" s="28">
        <v>0</v>
      </c>
      <c r="T415" s="28">
        <v>0</v>
      </c>
      <c r="U415" s="28">
        <v>0</v>
      </c>
      <c r="V415" s="28">
        <v>0</v>
      </c>
      <c r="W415" s="28">
        <v>0</v>
      </c>
      <c r="X415" s="29">
        <v>0</v>
      </c>
      <c r="Y415" s="29">
        <v>0</v>
      </c>
      <c r="Z415" s="29">
        <v>0</v>
      </c>
      <c r="AA415" s="29">
        <v>0</v>
      </c>
      <c r="AB415" s="28">
        <v>0</v>
      </c>
      <c r="AC415" s="28">
        <v>0</v>
      </c>
      <c r="AD415" s="28">
        <v>0</v>
      </c>
      <c r="AE415" s="28">
        <v>0</v>
      </c>
      <c r="AF415" s="28">
        <v>0</v>
      </c>
      <c r="AG415" s="28">
        <v>0</v>
      </c>
      <c r="AH415" s="29">
        <v>0</v>
      </c>
      <c r="AI415" s="29">
        <v>0</v>
      </c>
      <c r="AJ415" s="29">
        <v>0</v>
      </c>
      <c r="AK415" s="29">
        <v>0</v>
      </c>
      <c r="AL415" s="20">
        <v>0</v>
      </c>
      <c r="AM415" s="22">
        <f t="shared" si="129"/>
        <v>100</v>
      </c>
      <c r="AN415">
        <f t="shared" si="130"/>
        <v>4365</v>
      </c>
      <c r="AO415" t="str">
        <f t="shared" si="131"/>
        <v>,狗牙,石头,红水晶,稻草</v>
      </c>
      <c r="AP415" s="25" t="str">
        <f>IF(F415="c",getSring(AO415,4),VLOOKUP(K415&amp;F415,test4,2,FALSE))</f>
        <v>稻草</v>
      </c>
      <c r="AQ415" s="25">
        <f t="shared" si="132"/>
        <v>30023</v>
      </c>
      <c r="AR415" s="25">
        <f t="shared" si="133"/>
        <v>333</v>
      </c>
      <c r="AS415" s="25" t="str">
        <f t="shared" si="141"/>
        <v>狗牙</v>
      </c>
      <c r="AT415" s="25">
        <f t="shared" si="134"/>
        <v>30035</v>
      </c>
      <c r="AU415" s="25">
        <f t="shared" si="135"/>
        <v>83</v>
      </c>
      <c r="AV415" s="25" t="str">
        <f t="shared" si="142"/>
        <v>石头</v>
      </c>
      <c r="AW415" s="25">
        <f t="shared" si="136"/>
        <v>30031</v>
      </c>
      <c r="AX415" s="25">
        <f t="shared" si="137"/>
        <v>83</v>
      </c>
      <c r="AY415" s="25" t="str">
        <f t="shared" si="143"/>
        <v>红水晶</v>
      </c>
      <c r="AZ415" s="25">
        <f t="shared" si="138"/>
        <v>30027</v>
      </c>
      <c r="BA415" s="25">
        <f t="shared" si="144"/>
        <v>83</v>
      </c>
    </row>
    <row r="416" spans="1:53" ht="14.25" x14ac:dyDescent="0.2">
      <c r="A416">
        <f t="shared" si="139"/>
        <v>10414</v>
      </c>
      <c r="B416" s="16">
        <v>414</v>
      </c>
      <c r="C416" s="16"/>
      <c r="D416" s="16" t="s">
        <v>649</v>
      </c>
      <c r="E416" s="16">
        <f t="shared" si="126"/>
        <v>4</v>
      </c>
      <c r="F416" s="39" t="str">
        <f t="shared" si="124"/>
        <v>c</v>
      </c>
      <c r="G416" s="42">
        <f t="shared" si="140"/>
        <v>4</v>
      </c>
      <c r="H416" s="19" t="s">
        <v>26</v>
      </c>
      <c r="I416" s="3" t="s">
        <v>39</v>
      </c>
      <c r="J416" s="3" t="s">
        <v>996</v>
      </c>
      <c r="K416" s="3" t="str">
        <f t="shared" si="127"/>
        <v>--</v>
      </c>
      <c r="L416" s="3">
        <f t="shared" si="125"/>
        <v>13</v>
      </c>
      <c r="M416" s="3">
        <f t="shared" si="128"/>
        <v>1</v>
      </c>
      <c r="N416" s="16">
        <v>0</v>
      </c>
      <c r="O416" s="16">
        <v>6</v>
      </c>
      <c r="P416" s="16">
        <v>181</v>
      </c>
      <c r="Q416" s="28">
        <v>0</v>
      </c>
      <c r="R416" s="28">
        <v>0</v>
      </c>
      <c r="S416" s="28">
        <v>0</v>
      </c>
      <c r="T416" s="28">
        <v>0</v>
      </c>
      <c r="U416" s="28">
        <v>0</v>
      </c>
      <c r="V416" s="28">
        <v>0</v>
      </c>
      <c r="W416" s="28">
        <v>0</v>
      </c>
      <c r="X416" s="29">
        <v>0</v>
      </c>
      <c r="Y416" s="29">
        <v>0</v>
      </c>
      <c r="Z416" s="29">
        <v>0</v>
      </c>
      <c r="AA416" s="29">
        <v>0</v>
      </c>
      <c r="AB416" s="28">
        <v>0</v>
      </c>
      <c r="AC416" s="28">
        <v>0</v>
      </c>
      <c r="AD416" s="28">
        <v>0</v>
      </c>
      <c r="AE416" s="28">
        <v>0</v>
      </c>
      <c r="AF416" s="28">
        <v>0</v>
      </c>
      <c r="AG416" s="28">
        <v>0</v>
      </c>
      <c r="AH416" s="29">
        <v>0</v>
      </c>
      <c r="AI416" s="29">
        <v>0</v>
      </c>
      <c r="AJ416" s="20">
        <v>0</v>
      </c>
      <c r="AK416" s="29">
        <v>0</v>
      </c>
      <c r="AL416" s="29">
        <v>0</v>
      </c>
      <c r="AM416" s="22">
        <f t="shared" si="129"/>
        <v>120.66666666666667</v>
      </c>
      <c r="AN416">
        <f t="shared" si="130"/>
        <v>5287</v>
      </c>
      <c r="AO416" t="str">
        <f t="shared" si="131"/>
        <v>,石头,狗牙,红水晶,稻草</v>
      </c>
      <c r="AP416" s="25" t="str">
        <f>IF(F416="c",getSring(AO416,4),VLOOKUP(K416&amp;F416,test4,2,FALSE))</f>
        <v>稻草</v>
      </c>
      <c r="AQ416" s="25">
        <f t="shared" si="132"/>
        <v>30023</v>
      </c>
      <c r="AR416" s="25">
        <f t="shared" si="133"/>
        <v>402</v>
      </c>
      <c r="AS416" s="25" t="str">
        <f t="shared" si="141"/>
        <v>石头</v>
      </c>
      <c r="AT416" s="25">
        <f t="shared" si="134"/>
        <v>30031</v>
      </c>
      <c r="AU416" s="25">
        <f t="shared" si="135"/>
        <v>101</v>
      </c>
      <c r="AV416" s="25" t="str">
        <f t="shared" si="142"/>
        <v>狗牙</v>
      </c>
      <c r="AW416" s="25">
        <f t="shared" si="136"/>
        <v>30035</v>
      </c>
      <c r="AX416" s="25">
        <f t="shared" si="137"/>
        <v>101</v>
      </c>
      <c r="AY416" s="25" t="str">
        <f t="shared" si="143"/>
        <v>红水晶</v>
      </c>
      <c r="AZ416" s="25">
        <f t="shared" si="138"/>
        <v>30027</v>
      </c>
      <c r="BA416" s="25">
        <f t="shared" si="144"/>
        <v>101</v>
      </c>
    </row>
    <row r="417" spans="1:53" ht="14.25" x14ac:dyDescent="0.2">
      <c r="A417">
        <f t="shared" si="139"/>
        <v>10415</v>
      </c>
      <c r="B417" s="16">
        <v>415</v>
      </c>
      <c r="C417" s="16"/>
      <c r="D417" s="16" t="s">
        <v>650</v>
      </c>
      <c r="E417" s="16">
        <f t="shared" si="126"/>
        <v>5</v>
      </c>
      <c r="F417" s="39" t="str">
        <f t="shared" si="124"/>
        <v>c</v>
      </c>
      <c r="G417" s="42">
        <f t="shared" si="140"/>
        <v>4</v>
      </c>
      <c r="H417" s="19" t="s">
        <v>26</v>
      </c>
      <c r="I417" s="3" t="s">
        <v>39</v>
      </c>
      <c r="J417" s="3" t="s">
        <v>996</v>
      </c>
      <c r="K417" s="3" t="str">
        <f t="shared" si="127"/>
        <v>--</v>
      </c>
      <c r="L417" s="3">
        <f t="shared" si="125"/>
        <v>13</v>
      </c>
      <c r="M417" s="3">
        <f t="shared" si="128"/>
        <v>1</v>
      </c>
      <c r="N417" s="16">
        <v>0</v>
      </c>
      <c r="O417" s="16">
        <v>7</v>
      </c>
      <c r="P417" s="16">
        <v>211</v>
      </c>
      <c r="Q417" s="28">
        <v>0</v>
      </c>
      <c r="R417" s="28">
        <v>0</v>
      </c>
      <c r="S417" s="28">
        <v>0</v>
      </c>
      <c r="T417" s="28">
        <v>0</v>
      </c>
      <c r="U417" s="28">
        <v>0</v>
      </c>
      <c r="V417" s="28">
        <v>0</v>
      </c>
      <c r="W417" s="28">
        <v>0</v>
      </c>
      <c r="X417" s="29">
        <v>0</v>
      </c>
      <c r="Y417" s="29">
        <v>0</v>
      </c>
      <c r="Z417" s="29">
        <v>0</v>
      </c>
      <c r="AA417" s="29">
        <v>0</v>
      </c>
      <c r="AB417" s="28">
        <v>0</v>
      </c>
      <c r="AC417" s="28">
        <v>0</v>
      </c>
      <c r="AD417" s="28">
        <v>0</v>
      </c>
      <c r="AE417" s="28">
        <v>0</v>
      </c>
      <c r="AF417" s="28">
        <v>0</v>
      </c>
      <c r="AG417" s="28">
        <v>0</v>
      </c>
      <c r="AH417" s="29">
        <v>0</v>
      </c>
      <c r="AI417" s="20">
        <v>0</v>
      </c>
      <c r="AJ417" s="29">
        <v>0</v>
      </c>
      <c r="AK417" s="29">
        <v>0</v>
      </c>
      <c r="AL417" s="29">
        <v>0</v>
      </c>
      <c r="AM417" s="22">
        <f t="shared" si="129"/>
        <v>140.66666666666666</v>
      </c>
      <c r="AN417">
        <f t="shared" si="130"/>
        <v>6150</v>
      </c>
      <c r="AO417" t="str">
        <f t="shared" si="131"/>
        <v>,狗牙,多汁的坚果,蘑菇,稻草</v>
      </c>
      <c r="AP417" s="25" t="str">
        <f>IF(F417="c",getSring(AO417,4),VLOOKUP(K417&amp;F417,test4,2,FALSE))</f>
        <v>稻草</v>
      </c>
      <c r="AQ417" s="25">
        <f t="shared" si="132"/>
        <v>30023</v>
      </c>
      <c r="AR417" s="25">
        <f t="shared" si="133"/>
        <v>469</v>
      </c>
      <c r="AS417" s="25" t="str">
        <f t="shared" si="141"/>
        <v>狗牙</v>
      </c>
      <c r="AT417" s="25">
        <f t="shared" si="134"/>
        <v>30035</v>
      </c>
      <c r="AU417" s="25">
        <f t="shared" si="135"/>
        <v>117</v>
      </c>
      <c r="AV417" s="25" t="str">
        <f t="shared" si="142"/>
        <v>多汁的坚果</v>
      </c>
      <c r="AW417" s="25">
        <f t="shared" si="136"/>
        <v>30039</v>
      </c>
      <c r="AX417" s="25">
        <f t="shared" si="137"/>
        <v>117</v>
      </c>
      <c r="AY417" s="25" t="str">
        <f t="shared" si="143"/>
        <v>蘑菇</v>
      </c>
      <c r="AZ417" s="25">
        <f t="shared" si="138"/>
        <v>30019</v>
      </c>
      <c r="BA417" s="25">
        <f t="shared" si="144"/>
        <v>117</v>
      </c>
    </row>
    <row r="418" spans="1:53" ht="14.25" x14ac:dyDescent="0.2">
      <c r="A418">
        <f t="shared" si="139"/>
        <v>10416</v>
      </c>
      <c r="B418" s="16">
        <v>416</v>
      </c>
      <c r="C418" s="16"/>
      <c r="D418" s="16" t="s">
        <v>651</v>
      </c>
      <c r="E418" s="16">
        <f t="shared" si="126"/>
        <v>5</v>
      </c>
      <c r="F418" s="39" t="str">
        <f t="shared" si="124"/>
        <v>c</v>
      </c>
      <c r="G418" s="42">
        <f t="shared" si="140"/>
        <v>4</v>
      </c>
      <c r="H418" s="19" t="s">
        <v>26</v>
      </c>
      <c r="I418" s="3" t="s">
        <v>39</v>
      </c>
      <c r="J418" s="3" t="s">
        <v>996</v>
      </c>
      <c r="K418" s="3" t="str">
        <f t="shared" si="127"/>
        <v>--</v>
      </c>
      <c r="L418" s="3">
        <f t="shared" si="125"/>
        <v>13</v>
      </c>
      <c r="M418" s="3">
        <f t="shared" si="128"/>
        <v>1</v>
      </c>
      <c r="N418" s="16">
        <v>0</v>
      </c>
      <c r="O418" s="16">
        <v>8</v>
      </c>
      <c r="P418" s="16">
        <v>241</v>
      </c>
      <c r="Q418" s="28">
        <v>0</v>
      </c>
      <c r="R418" s="28">
        <v>0</v>
      </c>
      <c r="S418" s="28">
        <v>0</v>
      </c>
      <c r="T418" s="28">
        <v>0</v>
      </c>
      <c r="U418" s="28">
        <v>0</v>
      </c>
      <c r="V418" s="28">
        <v>0</v>
      </c>
      <c r="W418" s="28">
        <v>0</v>
      </c>
      <c r="X418" s="29">
        <v>0</v>
      </c>
      <c r="Y418" s="29">
        <v>0</v>
      </c>
      <c r="Z418" s="29">
        <v>0</v>
      </c>
      <c r="AA418" s="29">
        <v>0</v>
      </c>
      <c r="AB418" s="28">
        <v>0</v>
      </c>
      <c r="AC418" s="28">
        <v>0</v>
      </c>
      <c r="AD418" s="28">
        <v>0</v>
      </c>
      <c r="AE418" s="28">
        <v>0</v>
      </c>
      <c r="AF418" s="28">
        <v>0</v>
      </c>
      <c r="AG418" s="28">
        <v>0</v>
      </c>
      <c r="AH418" s="29">
        <v>0</v>
      </c>
      <c r="AI418" s="20">
        <v>0</v>
      </c>
      <c r="AJ418" s="29">
        <v>0</v>
      </c>
      <c r="AK418" s="29">
        <v>0</v>
      </c>
      <c r="AL418" s="29">
        <v>0</v>
      </c>
      <c r="AM418" s="22">
        <f t="shared" si="129"/>
        <v>160.66666666666666</v>
      </c>
      <c r="AN418">
        <f t="shared" si="130"/>
        <v>7035</v>
      </c>
      <c r="AO418" t="str">
        <f t="shared" si="131"/>
        <v>,狗牙,多汁的坚果,稻草,红水晶</v>
      </c>
      <c r="AP418" s="25" t="str">
        <f>IF(F418="c",getSring(AO418,4),VLOOKUP(K418&amp;F418,test4,2,FALSE))</f>
        <v>红水晶</v>
      </c>
      <c r="AQ418" s="25">
        <f t="shared" si="132"/>
        <v>30027</v>
      </c>
      <c r="AR418" s="25">
        <f t="shared" si="133"/>
        <v>536</v>
      </c>
      <c r="AS418" s="25" t="str">
        <f t="shared" si="141"/>
        <v>狗牙</v>
      </c>
      <c r="AT418" s="25">
        <f t="shared" si="134"/>
        <v>30035</v>
      </c>
      <c r="AU418" s="25">
        <f t="shared" si="135"/>
        <v>134</v>
      </c>
      <c r="AV418" s="25" t="str">
        <f t="shared" si="142"/>
        <v>多汁的坚果</v>
      </c>
      <c r="AW418" s="25">
        <f t="shared" si="136"/>
        <v>30039</v>
      </c>
      <c r="AX418" s="25">
        <f t="shared" si="137"/>
        <v>134</v>
      </c>
      <c r="AY418" s="25" t="str">
        <f t="shared" si="143"/>
        <v>稻草</v>
      </c>
      <c r="AZ418" s="25">
        <f t="shared" si="138"/>
        <v>30023</v>
      </c>
      <c r="BA418" s="25">
        <f t="shared" si="144"/>
        <v>134</v>
      </c>
    </row>
    <row r="419" spans="1:53" ht="14.25" x14ac:dyDescent="0.2">
      <c r="A419">
        <f t="shared" si="139"/>
        <v>10417</v>
      </c>
      <c r="B419" s="16">
        <v>417</v>
      </c>
      <c r="C419" s="16"/>
      <c r="D419" s="16" t="s">
        <v>652</v>
      </c>
      <c r="E419" s="16">
        <f t="shared" si="126"/>
        <v>2</v>
      </c>
      <c r="F419" s="39" t="str">
        <f t="shared" si="124"/>
        <v>s</v>
      </c>
      <c r="G419" s="42">
        <f t="shared" si="140"/>
        <v>3</v>
      </c>
      <c r="H419" s="19" t="s">
        <v>26</v>
      </c>
      <c r="I419" s="3" t="s">
        <v>40</v>
      </c>
      <c r="J419" s="3" t="s">
        <v>996</v>
      </c>
      <c r="K419" s="3" t="str">
        <f t="shared" si="127"/>
        <v>光</v>
      </c>
      <c r="L419" s="3">
        <f t="shared" si="125"/>
        <v>14</v>
      </c>
      <c r="M419" s="3">
        <f t="shared" si="128"/>
        <v>6</v>
      </c>
      <c r="N419" s="16">
        <v>5</v>
      </c>
      <c r="O419" s="16">
        <v>1</v>
      </c>
      <c r="P419" s="16">
        <v>18</v>
      </c>
      <c r="Q419" s="28">
        <v>0</v>
      </c>
      <c r="R419" s="28">
        <v>0</v>
      </c>
      <c r="S419" s="28">
        <v>0</v>
      </c>
      <c r="T419" s="28">
        <v>0</v>
      </c>
      <c r="U419" s="28">
        <v>0</v>
      </c>
      <c r="V419" s="28">
        <v>0</v>
      </c>
      <c r="W419" s="16">
        <v>4</v>
      </c>
      <c r="X419" s="29">
        <v>0</v>
      </c>
      <c r="Y419" s="29">
        <v>0</v>
      </c>
      <c r="Z419" s="20">
        <v>6.6666666666666662E-3</v>
      </c>
      <c r="AA419" s="20">
        <v>0.08</v>
      </c>
      <c r="AB419" s="28">
        <v>0</v>
      </c>
      <c r="AC419" s="28">
        <v>0</v>
      </c>
      <c r="AD419" s="28">
        <v>0</v>
      </c>
      <c r="AE419" s="28">
        <v>0</v>
      </c>
      <c r="AF419" s="28">
        <v>0</v>
      </c>
      <c r="AG419" s="28">
        <v>0</v>
      </c>
      <c r="AH419" s="29">
        <v>0</v>
      </c>
      <c r="AI419" s="29">
        <v>0</v>
      </c>
      <c r="AJ419" s="29">
        <v>0</v>
      </c>
      <c r="AK419" s="29">
        <v>0</v>
      </c>
      <c r="AL419" s="29">
        <v>0</v>
      </c>
      <c r="AM419" s="22">
        <f t="shared" si="129"/>
        <v>32</v>
      </c>
      <c r="AN419">
        <f t="shared" si="130"/>
        <v>1320</v>
      </c>
      <c r="AO419" t="str">
        <f t="shared" si="131"/>
        <v>,斑斓的稻草,紫水晶,夏娃的坚果</v>
      </c>
      <c r="AP419" s="25" t="str">
        <f>IF(F419="c",getSring(AO419,4),VLOOKUP(K419&amp;F419,test4,2,FALSE))</f>
        <v>顶级光之精华</v>
      </c>
      <c r="AQ419" s="25">
        <f t="shared" si="132"/>
        <v>30016</v>
      </c>
      <c r="AR419" s="25">
        <f t="shared" si="133"/>
        <v>13</v>
      </c>
      <c r="AS419" s="25" t="str">
        <f t="shared" si="141"/>
        <v>斑斓的稻草</v>
      </c>
      <c r="AT419" s="25">
        <f t="shared" si="134"/>
        <v>30026</v>
      </c>
      <c r="AU419" s="25">
        <f t="shared" si="135"/>
        <v>3</v>
      </c>
      <c r="AV419" s="25" t="str">
        <f t="shared" si="142"/>
        <v>紫水晶</v>
      </c>
      <c r="AW419" s="25">
        <f t="shared" si="136"/>
        <v>30030</v>
      </c>
      <c r="AX419" s="25">
        <f t="shared" si="137"/>
        <v>3</v>
      </c>
      <c r="AY419" s="25" t="str">
        <f t="shared" si="143"/>
        <v>夏娃的坚果</v>
      </c>
      <c r="AZ419" s="25">
        <f t="shared" si="138"/>
        <v>30042</v>
      </c>
      <c r="BA419" s="25">
        <f t="shared" si="144"/>
        <v>3</v>
      </c>
    </row>
    <row r="420" spans="1:53" ht="14.25" x14ac:dyDescent="0.2">
      <c r="A420">
        <f t="shared" si="139"/>
        <v>10418</v>
      </c>
      <c r="B420" s="16">
        <v>418</v>
      </c>
      <c r="C420" s="16"/>
      <c r="D420" s="16" t="s">
        <v>653</v>
      </c>
      <c r="E420" s="16">
        <f t="shared" si="126"/>
        <v>2</v>
      </c>
      <c r="F420" s="39" t="str">
        <f t="shared" ref="F420:F483" si="145">F388</f>
        <v>s</v>
      </c>
      <c r="G420" s="42">
        <f t="shared" si="140"/>
        <v>3</v>
      </c>
      <c r="H420" s="19" t="s">
        <v>26</v>
      </c>
      <c r="I420" s="3" t="s">
        <v>40</v>
      </c>
      <c r="J420" s="3" t="s">
        <v>996</v>
      </c>
      <c r="K420" s="3" t="str">
        <f t="shared" si="127"/>
        <v>光</v>
      </c>
      <c r="L420" s="3">
        <f t="shared" ref="L420:L483" si="146">L388+1</f>
        <v>14</v>
      </c>
      <c r="M420" s="3">
        <f t="shared" si="128"/>
        <v>6</v>
      </c>
      <c r="N420" s="16">
        <v>5</v>
      </c>
      <c r="O420" s="16">
        <v>2</v>
      </c>
      <c r="P420" s="16">
        <v>37</v>
      </c>
      <c r="Q420" s="28">
        <v>0</v>
      </c>
      <c r="R420" s="28">
        <v>0</v>
      </c>
      <c r="S420" s="28">
        <v>0</v>
      </c>
      <c r="T420" s="28">
        <v>0</v>
      </c>
      <c r="U420" s="28">
        <v>0</v>
      </c>
      <c r="V420" s="16">
        <v>13</v>
      </c>
      <c r="W420" s="28">
        <v>0</v>
      </c>
      <c r="X420" s="20">
        <v>0.04</v>
      </c>
      <c r="Y420" s="29">
        <v>0</v>
      </c>
      <c r="Z420" s="29">
        <v>0</v>
      </c>
      <c r="AA420" s="20">
        <v>0.11066666666666666</v>
      </c>
      <c r="AB420" s="28">
        <v>0</v>
      </c>
      <c r="AC420" s="28">
        <v>0</v>
      </c>
      <c r="AD420" s="28">
        <v>0</v>
      </c>
      <c r="AE420" s="28">
        <v>0</v>
      </c>
      <c r="AF420" s="28">
        <v>0</v>
      </c>
      <c r="AG420" s="28">
        <v>0</v>
      </c>
      <c r="AH420" s="29">
        <v>0</v>
      </c>
      <c r="AI420" s="29">
        <v>0</v>
      </c>
      <c r="AJ420" s="29">
        <v>0</v>
      </c>
      <c r="AK420" s="29">
        <v>0</v>
      </c>
      <c r="AL420" s="29">
        <v>0</v>
      </c>
      <c r="AM420" s="22">
        <f t="shared" si="129"/>
        <v>63.466666666666669</v>
      </c>
      <c r="AN420">
        <f t="shared" si="130"/>
        <v>2820</v>
      </c>
      <c r="AO420" t="str">
        <f t="shared" si="131"/>
        <v>,五彩的蘑菇,斑斓的稻草,紫水晶</v>
      </c>
      <c r="AP420" s="25" t="str">
        <f>IF(F420="c",getSring(AO420,4),VLOOKUP(K420&amp;F420,test4,2,FALSE))</f>
        <v>顶级光之精华</v>
      </c>
      <c r="AQ420" s="25">
        <f t="shared" si="132"/>
        <v>30016</v>
      </c>
      <c r="AR420" s="25">
        <f t="shared" si="133"/>
        <v>26</v>
      </c>
      <c r="AS420" s="25" t="str">
        <f t="shared" si="141"/>
        <v>五彩的蘑菇</v>
      </c>
      <c r="AT420" s="25">
        <f t="shared" si="134"/>
        <v>30022</v>
      </c>
      <c r="AU420" s="25">
        <f t="shared" si="135"/>
        <v>7</v>
      </c>
      <c r="AV420" s="25" t="str">
        <f t="shared" si="142"/>
        <v>斑斓的稻草</v>
      </c>
      <c r="AW420" s="25">
        <f t="shared" si="136"/>
        <v>30026</v>
      </c>
      <c r="AX420" s="25">
        <f t="shared" si="137"/>
        <v>7</v>
      </c>
      <c r="AY420" s="25" t="str">
        <f t="shared" si="143"/>
        <v>紫水晶</v>
      </c>
      <c r="AZ420" s="25">
        <f t="shared" si="138"/>
        <v>30030</v>
      </c>
      <c r="BA420" s="25">
        <f t="shared" si="144"/>
        <v>7</v>
      </c>
    </row>
    <row r="421" spans="1:53" ht="14.25" x14ac:dyDescent="0.2">
      <c r="A421">
        <f t="shared" si="139"/>
        <v>10419</v>
      </c>
      <c r="B421" s="16">
        <v>419</v>
      </c>
      <c r="C421" s="16"/>
      <c r="D421" s="16" t="s">
        <v>654</v>
      </c>
      <c r="E421" s="16">
        <f t="shared" si="126"/>
        <v>3</v>
      </c>
      <c r="F421" s="39" t="str">
        <f t="shared" si="145"/>
        <v>s</v>
      </c>
      <c r="G421" s="42">
        <f t="shared" si="140"/>
        <v>3</v>
      </c>
      <c r="H421" s="19" t="s">
        <v>26</v>
      </c>
      <c r="I421" s="3" t="s">
        <v>40</v>
      </c>
      <c r="J421" s="3" t="s">
        <v>996</v>
      </c>
      <c r="K421" s="3" t="str">
        <f t="shared" si="127"/>
        <v>光</v>
      </c>
      <c r="L421" s="3">
        <f t="shared" si="146"/>
        <v>14</v>
      </c>
      <c r="M421" s="3">
        <f t="shared" si="128"/>
        <v>6</v>
      </c>
      <c r="N421" s="16">
        <v>5</v>
      </c>
      <c r="O421" s="16">
        <v>3</v>
      </c>
      <c r="P421" s="16">
        <v>55</v>
      </c>
      <c r="Q421" s="28">
        <v>0</v>
      </c>
      <c r="R421" s="28">
        <v>0</v>
      </c>
      <c r="S421" s="28">
        <v>0</v>
      </c>
      <c r="T421" s="28">
        <v>0</v>
      </c>
      <c r="U421" s="16">
        <v>69</v>
      </c>
      <c r="V421" s="16">
        <v>19</v>
      </c>
      <c r="W421" s="28">
        <v>0</v>
      </c>
      <c r="X421" s="29">
        <v>0</v>
      </c>
      <c r="Y421" s="29">
        <v>0</v>
      </c>
      <c r="Z421" s="20">
        <v>0.02</v>
      </c>
      <c r="AA421" s="29">
        <v>0</v>
      </c>
      <c r="AB421" s="28">
        <v>0</v>
      </c>
      <c r="AC421" s="28">
        <v>0</v>
      </c>
      <c r="AD421" s="28">
        <v>0</v>
      </c>
      <c r="AE421" s="28">
        <v>0</v>
      </c>
      <c r="AF421" s="16">
        <v>8</v>
      </c>
      <c r="AG421" s="28">
        <v>0</v>
      </c>
      <c r="AH421" s="29">
        <v>0</v>
      </c>
      <c r="AI421" s="29">
        <v>0</v>
      </c>
      <c r="AJ421" s="29">
        <v>0</v>
      </c>
      <c r="AK421" s="29">
        <v>0</v>
      </c>
      <c r="AL421" s="29">
        <v>0</v>
      </c>
      <c r="AM421" s="22">
        <f t="shared" si="129"/>
        <v>103.07359307359307</v>
      </c>
      <c r="AN421">
        <f t="shared" si="130"/>
        <v>4560</v>
      </c>
      <c r="AO421" t="str">
        <f t="shared" si="131"/>
        <v>,耀眼的石头,剧毒牙,五彩的蘑菇</v>
      </c>
      <c r="AP421" s="25" t="str">
        <f>IF(F421="c",getSring(AO421,4),VLOOKUP(K421&amp;F421,test4,2,FALSE))</f>
        <v>顶级光之精华</v>
      </c>
      <c r="AQ421" s="25">
        <f t="shared" si="132"/>
        <v>30016</v>
      </c>
      <c r="AR421" s="25">
        <f t="shared" si="133"/>
        <v>43</v>
      </c>
      <c r="AS421" s="25" t="str">
        <f t="shared" si="141"/>
        <v>耀眼的石头</v>
      </c>
      <c r="AT421" s="25">
        <f t="shared" si="134"/>
        <v>30034</v>
      </c>
      <c r="AU421" s="25">
        <f t="shared" si="135"/>
        <v>11</v>
      </c>
      <c r="AV421" s="25" t="str">
        <f t="shared" si="142"/>
        <v>剧毒牙</v>
      </c>
      <c r="AW421" s="25">
        <f t="shared" si="136"/>
        <v>30038</v>
      </c>
      <c r="AX421" s="25">
        <f t="shared" si="137"/>
        <v>11</v>
      </c>
      <c r="AY421" s="25" t="str">
        <f t="shared" si="143"/>
        <v>五彩的蘑菇</v>
      </c>
      <c r="AZ421" s="25">
        <f t="shared" si="138"/>
        <v>30022</v>
      </c>
      <c r="BA421" s="25">
        <f t="shared" si="144"/>
        <v>11</v>
      </c>
    </row>
    <row r="422" spans="1:53" ht="14.25" x14ac:dyDescent="0.2">
      <c r="A422">
        <f t="shared" si="139"/>
        <v>10420</v>
      </c>
      <c r="B422" s="16">
        <v>420</v>
      </c>
      <c r="C422" s="16"/>
      <c r="D422" s="16" t="s">
        <v>465</v>
      </c>
      <c r="E422" s="16">
        <f t="shared" si="126"/>
        <v>3</v>
      </c>
      <c r="F422" s="39" t="str">
        <f t="shared" si="145"/>
        <v>s</v>
      </c>
      <c r="G422" s="42">
        <f t="shared" si="140"/>
        <v>3</v>
      </c>
      <c r="H422" s="19" t="s">
        <v>26</v>
      </c>
      <c r="I422" s="3" t="s">
        <v>40</v>
      </c>
      <c r="J422" s="3" t="s">
        <v>996</v>
      </c>
      <c r="K422" s="3" t="str">
        <f t="shared" si="127"/>
        <v>光</v>
      </c>
      <c r="L422" s="3">
        <f t="shared" si="146"/>
        <v>14</v>
      </c>
      <c r="M422" s="3">
        <f t="shared" si="128"/>
        <v>6</v>
      </c>
      <c r="N422" s="16">
        <v>5</v>
      </c>
      <c r="O422" s="16">
        <v>4</v>
      </c>
      <c r="P422" s="16">
        <v>73</v>
      </c>
      <c r="Q422" s="28">
        <v>0</v>
      </c>
      <c r="R422" s="28">
        <v>0</v>
      </c>
      <c r="S422" s="28">
        <v>0</v>
      </c>
      <c r="T422" s="28">
        <v>0</v>
      </c>
      <c r="U422" s="16">
        <v>92</v>
      </c>
      <c r="V422" s="28">
        <v>0</v>
      </c>
      <c r="W422" s="16">
        <v>16</v>
      </c>
      <c r="X422" s="20">
        <v>0.08</v>
      </c>
      <c r="Y422" s="29">
        <v>0</v>
      </c>
      <c r="Z422" s="29">
        <v>0</v>
      </c>
      <c r="AA422" s="20">
        <v>0.22133333333333333</v>
      </c>
      <c r="AB422" s="28">
        <v>0</v>
      </c>
      <c r="AC422" s="28">
        <v>0</v>
      </c>
      <c r="AD422" s="28">
        <v>0</v>
      </c>
      <c r="AE422" s="28">
        <v>0</v>
      </c>
      <c r="AF422" s="28">
        <v>0</v>
      </c>
      <c r="AG422" s="28">
        <v>0</v>
      </c>
      <c r="AH422" s="29">
        <v>0</v>
      </c>
      <c r="AI422" s="29">
        <v>0</v>
      </c>
      <c r="AJ422" s="29">
        <v>0</v>
      </c>
      <c r="AK422" s="29">
        <v>0</v>
      </c>
      <c r="AL422" s="29">
        <v>0</v>
      </c>
      <c r="AM422" s="22">
        <f t="shared" si="129"/>
        <v>180.93333333333334</v>
      </c>
      <c r="AN422">
        <f t="shared" si="130"/>
        <v>7920</v>
      </c>
      <c r="AO422" t="str">
        <f t="shared" si="131"/>
        <v>,斑斓的稻草,剧毒牙,耀眼的石头</v>
      </c>
      <c r="AP422" s="25" t="str">
        <f>IF(F422="c",getSring(AO422,4),VLOOKUP(K422&amp;F422,test4,2,FALSE))</f>
        <v>顶级光之精华</v>
      </c>
      <c r="AQ422" s="25">
        <f t="shared" si="132"/>
        <v>30016</v>
      </c>
      <c r="AR422" s="25">
        <f t="shared" si="133"/>
        <v>75</v>
      </c>
      <c r="AS422" s="25" t="str">
        <f t="shared" si="141"/>
        <v>斑斓的稻草</v>
      </c>
      <c r="AT422" s="25">
        <f t="shared" si="134"/>
        <v>30026</v>
      </c>
      <c r="AU422" s="25">
        <f t="shared" si="135"/>
        <v>19</v>
      </c>
      <c r="AV422" s="25" t="str">
        <f t="shared" si="142"/>
        <v>剧毒牙</v>
      </c>
      <c r="AW422" s="25">
        <f t="shared" si="136"/>
        <v>30038</v>
      </c>
      <c r="AX422" s="25">
        <f t="shared" si="137"/>
        <v>19</v>
      </c>
      <c r="AY422" s="25" t="str">
        <f t="shared" si="143"/>
        <v>耀眼的石头</v>
      </c>
      <c r="AZ422" s="25">
        <f t="shared" si="138"/>
        <v>30034</v>
      </c>
      <c r="BA422" s="25">
        <f t="shared" si="144"/>
        <v>19</v>
      </c>
    </row>
    <row r="423" spans="1:53" ht="14.25" x14ac:dyDescent="0.2">
      <c r="A423">
        <f t="shared" si="139"/>
        <v>10421</v>
      </c>
      <c r="B423" s="16">
        <v>421</v>
      </c>
      <c r="C423" s="16"/>
      <c r="D423" s="16" t="s">
        <v>655</v>
      </c>
      <c r="E423" s="16">
        <f t="shared" si="126"/>
        <v>4</v>
      </c>
      <c r="F423" s="39" t="str">
        <f t="shared" si="145"/>
        <v>s</v>
      </c>
      <c r="G423" s="42">
        <f t="shared" si="140"/>
        <v>3</v>
      </c>
      <c r="H423" s="19" t="s">
        <v>26</v>
      </c>
      <c r="I423" s="3" t="s">
        <v>40</v>
      </c>
      <c r="J423" s="3" t="s">
        <v>996</v>
      </c>
      <c r="K423" s="3" t="str">
        <f t="shared" si="127"/>
        <v>光</v>
      </c>
      <c r="L423" s="3">
        <f t="shared" si="146"/>
        <v>14</v>
      </c>
      <c r="M423" s="3">
        <f t="shared" si="128"/>
        <v>6</v>
      </c>
      <c r="N423" s="16">
        <v>5</v>
      </c>
      <c r="O423" s="16">
        <v>5</v>
      </c>
      <c r="P423" s="16">
        <v>92</v>
      </c>
      <c r="Q423" s="28">
        <v>0</v>
      </c>
      <c r="R423" s="28">
        <v>0</v>
      </c>
      <c r="S423" s="28">
        <v>0</v>
      </c>
      <c r="T423" s="28">
        <v>0</v>
      </c>
      <c r="U423" s="16">
        <v>115</v>
      </c>
      <c r="V423" s="28">
        <v>0</v>
      </c>
      <c r="W423" s="16">
        <v>20</v>
      </c>
      <c r="X423" s="29">
        <v>0</v>
      </c>
      <c r="Y423" s="29">
        <v>0</v>
      </c>
      <c r="Z423" s="20">
        <v>3.3333333333333333E-2</v>
      </c>
      <c r="AA423" s="20">
        <v>0.27666666666666667</v>
      </c>
      <c r="AB423" s="16">
        <v>22</v>
      </c>
      <c r="AC423" s="28">
        <v>0</v>
      </c>
      <c r="AD423" s="28">
        <v>0</v>
      </c>
      <c r="AE423" s="28">
        <v>0</v>
      </c>
      <c r="AF423" s="28">
        <v>0</v>
      </c>
      <c r="AG423" s="28">
        <v>0</v>
      </c>
      <c r="AH423" s="29">
        <v>0</v>
      </c>
      <c r="AI423" s="29">
        <v>0</v>
      </c>
      <c r="AJ423" s="29">
        <v>0</v>
      </c>
      <c r="AK423" s="29">
        <v>0</v>
      </c>
      <c r="AL423" s="29">
        <v>0</v>
      </c>
      <c r="AM423" s="22">
        <f t="shared" si="129"/>
        <v>229.73084886128362</v>
      </c>
      <c r="AN423">
        <f t="shared" si="130"/>
        <v>10080</v>
      </c>
      <c r="AO423" t="str">
        <f t="shared" si="131"/>
        <v>,剧毒牙,耀眼的石头,夏娃的坚果</v>
      </c>
      <c r="AP423" s="25" t="str">
        <f>IF(F423="c",getSring(AO423,4),VLOOKUP(K423&amp;F423,test4,2,FALSE))</f>
        <v>顶级光之精华</v>
      </c>
      <c r="AQ423" s="25">
        <f t="shared" si="132"/>
        <v>30016</v>
      </c>
      <c r="AR423" s="25">
        <f t="shared" si="133"/>
        <v>96</v>
      </c>
      <c r="AS423" s="25" t="str">
        <f t="shared" si="141"/>
        <v>剧毒牙</v>
      </c>
      <c r="AT423" s="25">
        <f t="shared" si="134"/>
        <v>30038</v>
      </c>
      <c r="AU423" s="25">
        <f t="shared" si="135"/>
        <v>24</v>
      </c>
      <c r="AV423" s="25" t="str">
        <f t="shared" si="142"/>
        <v>耀眼的石头</v>
      </c>
      <c r="AW423" s="25">
        <f t="shared" si="136"/>
        <v>30034</v>
      </c>
      <c r="AX423" s="25">
        <f t="shared" si="137"/>
        <v>24</v>
      </c>
      <c r="AY423" s="25" t="str">
        <f t="shared" si="143"/>
        <v>夏娃的坚果</v>
      </c>
      <c r="AZ423" s="25">
        <f t="shared" si="138"/>
        <v>30042</v>
      </c>
      <c r="BA423" s="25">
        <f t="shared" si="144"/>
        <v>24</v>
      </c>
    </row>
    <row r="424" spans="1:53" ht="14.25" x14ac:dyDescent="0.2">
      <c r="A424">
        <f t="shared" si="139"/>
        <v>10422</v>
      </c>
      <c r="B424" s="16">
        <v>422</v>
      </c>
      <c r="C424" s="16"/>
      <c r="D424" s="16" t="s">
        <v>656</v>
      </c>
      <c r="E424" s="16">
        <f t="shared" si="126"/>
        <v>4</v>
      </c>
      <c r="F424" s="39" t="str">
        <f t="shared" si="145"/>
        <v>s</v>
      </c>
      <c r="G424" s="42">
        <f t="shared" si="140"/>
        <v>3</v>
      </c>
      <c r="H424" s="19" t="s">
        <v>26</v>
      </c>
      <c r="I424" s="3" t="s">
        <v>40</v>
      </c>
      <c r="J424" s="3" t="s">
        <v>996</v>
      </c>
      <c r="K424" s="3" t="str">
        <f t="shared" si="127"/>
        <v>光</v>
      </c>
      <c r="L424" s="3">
        <f t="shared" si="146"/>
        <v>14</v>
      </c>
      <c r="M424" s="3">
        <f t="shared" si="128"/>
        <v>6</v>
      </c>
      <c r="N424" s="16">
        <v>5</v>
      </c>
      <c r="O424" s="16">
        <v>6</v>
      </c>
      <c r="P424" s="16">
        <v>110</v>
      </c>
      <c r="Q424" s="28">
        <v>0</v>
      </c>
      <c r="R424" s="28">
        <v>0</v>
      </c>
      <c r="S424" s="28">
        <v>0</v>
      </c>
      <c r="T424" s="28">
        <v>0</v>
      </c>
      <c r="U424" s="16">
        <v>138</v>
      </c>
      <c r="V424" s="16">
        <v>38</v>
      </c>
      <c r="W424" s="28">
        <v>0</v>
      </c>
      <c r="X424" s="29">
        <v>0</v>
      </c>
      <c r="Y424" s="29">
        <v>0</v>
      </c>
      <c r="Z424" s="20">
        <v>0.04</v>
      </c>
      <c r="AA424" s="20">
        <v>0.33266666666666667</v>
      </c>
      <c r="AB424" s="28">
        <v>0</v>
      </c>
      <c r="AC424" s="28">
        <v>0</v>
      </c>
      <c r="AD424" s="16">
        <v>26</v>
      </c>
      <c r="AE424" s="28">
        <v>0</v>
      </c>
      <c r="AF424" s="28">
        <v>0</v>
      </c>
      <c r="AG424" s="28">
        <v>0</v>
      </c>
      <c r="AH424" s="29">
        <v>0</v>
      </c>
      <c r="AI424" s="29">
        <v>0</v>
      </c>
      <c r="AJ424" s="29">
        <v>0</v>
      </c>
      <c r="AK424" s="29">
        <v>0</v>
      </c>
      <c r="AL424" s="29">
        <v>0</v>
      </c>
      <c r="AM424" s="22">
        <f t="shared" si="129"/>
        <v>288.16932515337425</v>
      </c>
      <c r="AN424">
        <f t="shared" si="130"/>
        <v>12600</v>
      </c>
      <c r="AO424" t="str">
        <f t="shared" si="131"/>
        <v>,紫水晶,斑斓的稻草,夏娃的坚果</v>
      </c>
      <c r="AP424" s="25" t="str">
        <f>IF(F424="c",getSring(AO424,4),VLOOKUP(K424&amp;F424,test4,2,FALSE))</f>
        <v>顶级光之精华</v>
      </c>
      <c r="AQ424" s="25">
        <f t="shared" si="132"/>
        <v>30016</v>
      </c>
      <c r="AR424" s="25">
        <f t="shared" si="133"/>
        <v>120</v>
      </c>
      <c r="AS424" s="25" t="str">
        <f t="shared" si="141"/>
        <v>紫水晶</v>
      </c>
      <c r="AT424" s="25">
        <f t="shared" si="134"/>
        <v>30030</v>
      </c>
      <c r="AU424" s="25">
        <f t="shared" si="135"/>
        <v>30</v>
      </c>
      <c r="AV424" s="25" t="str">
        <f t="shared" si="142"/>
        <v>斑斓的稻草</v>
      </c>
      <c r="AW424" s="25">
        <f t="shared" si="136"/>
        <v>30026</v>
      </c>
      <c r="AX424" s="25">
        <f t="shared" si="137"/>
        <v>30</v>
      </c>
      <c r="AY424" s="25" t="str">
        <f t="shared" si="143"/>
        <v>夏娃的坚果</v>
      </c>
      <c r="AZ424" s="25">
        <f t="shared" si="138"/>
        <v>30042</v>
      </c>
      <c r="BA424" s="25">
        <f t="shared" si="144"/>
        <v>30</v>
      </c>
    </row>
    <row r="425" spans="1:53" ht="14.25" x14ac:dyDescent="0.2">
      <c r="A425">
        <f t="shared" si="139"/>
        <v>10423</v>
      </c>
      <c r="B425" s="16">
        <v>423</v>
      </c>
      <c r="C425" s="16"/>
      <c r="D425" s="16" t="s">
        <v>657</v>
      </c>
      <c r="E425" s="16">
        <f t="shared" si="126"/>
        <v>5</v>
      </c>
      <c r="F425" s="39" t="str">
        <f t="shared" si="145"/>
        <v>s</v>
      </c>
      <c r="G425" s="42">
        <f t="shared" si="140"/>
        <v>3</v>
      </c>
      <c r="H425" s="19" t="s">
        <v>26</v>
      </c>
      <c r="I425" s="3" t="s">
        <v>40</v>
      </c>
      <c r="J425" s="3" t="s">
        <v>996</v>
      </c>
      <c r="K425" s="3" t="str">
        <f t="shared" si="127"/>
        <v>光</v>
      </c>
      <c r="L425" s="3">
        <f t="shared" si="146"/>
        <v>14</v>
      </c>
      <c r="M425" s="3">
        <f t="shared" si="128"/>
        <v>6</v>
      </c>
      <c r="N425" s="16">
        <v>5</v>
      </c>
      <c r="O425" s="16">
        <v>7</v>
      </c>
      <c r="P425" s="16">
        <v>128</v>
      </c>
      <c r="Q425" s="28">
        <v>0</v>
      </c>
      <c r="R425" s="28">
        <v>0</v>
      </c>
      <c r="S425" s="28">
        <v>0</v>
      </c>
      <c r="T425" s="28">
        <v>0</v>
      </c>
      <c r="U425" s="28">
        <v>0</v>
      </c>
      <c r="V425" s="28">
        <v>0</v>
      </c>
      <c r="W425" s="16">
        <v>28</v>
      </c>
      <c r="X425" s="29">
        <v>0</v>
      </c>
      <c r="Y425" s="20">
        <v>0.11</v>
      </c>
      <c r="Z425" s="29">
        <v>0</v>
      </c>
      <c r="AA425" s="20">
        <v>0.38733333333333336</v>
      </c>
      <c r="AB425" s="28">
        <v>0</v>
      </c>
      <c r="AC425" s="28">
        <v>0</v>
      </c>
      <c r="AD425" s="28">
        <v>0</v>
      </c>
      <c r="AE425" s="28">
        <v>0</v>
      </c>
      <c r="AF425" s="16">
        <v>19</v>
      </c>
      <c r="AG425" s="28">
        <v>0</v>
      </c>
      <c r="AH425" s="20">
        <v>0.30986666666666673</v>
      </c>
      <c r="AI425" s="29">
        <v>0</v>
      </c>
      <c r="AJ425" s="29">
        <v>0</v>
      </c>
      <c r="AK425" s="29">
        <v>0</v>
      </c>
      <c r="AL425" s="20">
        <v>0.30986666666666673</v>
      </c>
      <c r="AM425" s="22">
        <f t="shared" si="129"/>
        <v>347.42587251828638</v>
      </c>
      <c r="AN425">
        <f t="shared" si="130"/>
        <v>15180</v>
      </c>
      <c r="AO425" t="str">
        <f t="shared" si="131"/>
        <v>,紫水晶,斑斓的稻草,夏娃的坚果</v>
      </c>
      <c r="AP425" s="25" t="str">
        <f>IF(F425="c",getSring(AO425,4),VLOOKUP(K425&amp;F425,test4,2,FALSE))</f>
        <v>顶级光之精华</v>
      </c>
      <c r="AQ425" s="25">
        <f t="shared" si="132"/>
        <v>30016</v>
      </c>
      <c r="AR425" s="25">
        <f t="shared" si="133"/>
        <v>145</v>
      </c>
      <c r="AS425" s="25" t="str">
        <f t="shared" si="141"/>
        <v>紫水晶</v>
      </c>
      <c r="AT425" s="25">
        <f t="shared" si="134"/>
        <v>30030</v>
      </c>
      <c r="AU425" s="25">
        <f t="shared" si="135"/>
        <v>36</v>
      </c>
      <c r="AV425" s="25" t="str">
        <f t="shared" si="142"/>
        <v>斑斓的稻草</v>
      </c>
      <c r="AW425" s="25">
        <f t="shared" si="136"/>
        <v>30026</v>
      </c>
      <c r="AX425" s="25">
        <f t="shared" si="137"/>
        <v>36</v>
      </c>
      <c r="AY425" s="25" t="str">
        <f t="shared" si="143"/>
        <v>夏娃的坚果</v>
      </c>
      <c r="AZ425" s="25">
        <f t="shared" si="138"/>
        <v>30042</v>
      </c>
      <c r="BA425" s="25">
        <f t="shared" si="144"/>
        <v>36</v>
      </c>
    </row>
    <row r="426" spans="1:53" ht="14.25" x14ac:dyDescent="0.2">
      <c r="A426">
        <f t="shared" si="139"/>
        <v>10424</v>
      </c>
      <c r="B426" s="16">
        <v>424</v>
      </c>
      <c r="C426" s="16"/>
      <c r="D426" s="16" t="s">
        <v>658</v>
      </c>
      <c r="E426" s="16">
        <f t="shared" si="126"/>
        <v>5</v>
      </c>
      <c r="F426" s="39" t="str">
        <f t="shared" si="145"/>
        <v>s</v>
      </c>
      <c r="G426" s="42">
        <f t="shared" si="140"/>
        <v>3</v>
      </c>
      <c r="H426" s="19" t="s">
        <v>26</v>
      </c>
      <c r="I426" s="3" t="s">
        <v>40</v>
      </c>
      <c r="J426" s="3" t="s">
        <v>996</v>
      </c>
      <c r="K426" s="3" t="str">
        <f t="shared" si="127"/>
        <v>光</v>
      </c>
      <c r="L426" s="3">
        <f t="shared" si="146"/>
        <v>14</v>
      </c>
      <c r="M426" s="3">
        <f t="shared" si="128"/>
        <v>6</v>
      </c>
      <c r="N426" s="16">
        <v>5</v>
      </c>
      <c r="O426" s="16">
        <v>8</v>
      </c>
      <c r="P426" s="16">
        <v>147</v>
      </c>
      <c r="Q426" s="28">
        <v>0</v>
      </c>
      <c r="R426" s="28">
        <v>0</v>
      </c>
      <c r="S426" s="28">
        <v>0</v>
      </c>
      <c r="T426" s="28">
        <v>0</v>
      </c>
      <c r="U426" s="28">
        <v>0</v>
      </c>
      <c r="V426" s="16">
        <v>51</v>
      </c>
      <c r="W426" s="16">
        <v>32</v>
      </c>
      <c r="X426" s="29">
        <v>0</v>
      </c>
      <c r="Y426" s="29">
        <v>0</v>
      </c>
      <c r="Z426" s="29">
        <v>0</v>
      </c>
      <c r="AA426" s="20">
        <v>0.44333333333333336</v>
      </c>
      <c r="AB426" s="28">
        <v>0</v>
      </c>
      <c r="AC426" s="28">
        <v>0</v>
      </c>
      <c r="AD426" s="28">
        <v>0</v>
      </c>
      <c r="AE426" s="28">
        <v>0</v>
      </c>
      <c r="AF426" s="28">
        <v>0</v>
      </c>
      <c r="AG426" s="28">
        <v>0</v>
      </c>
      <c r="AH426" s="29">
        <v>0</v>
      </c>
      <c r="AI426" s="20">
        <v>0.35466666666666669</v>
      </c>
      <c r="AJ426" s="29">
        <v>0</v>
      </c>
      <c r="AK426" s="20">
        <v>0.35466666666666669</v>
      </c>
      <c r="AL426" s="20">
        <v>0.35466666666666669</v>
      </c>
      <c r="AM426" s="22">
        <f t="shared" si="129"/>
        <v>454.80000000000007</v>
      </c>
      <c r="AN426">
        <f t="shared" si="130"/>
        <v>19860</v>
      </c>
      <c r="AO426" t="str">
        <f t="shared" si="131"/>
        <v>,五彩的蘑菇,耀眼的石头,夏娃的坚果</v>
      </c>
      <c r="AP426" s="25" t="str">
        <f>IF(F426="c",getSring(AO426,4),VLOOKUP(K426&amp;F426,test4,2,FALSE))</f>
        <v>顶级光之精华</v>
      </c>
      <c r="AQ426" s="25">
        <f t="shared" si="132"/>
        <v>30016</v>
      </c>
      <c r="AR426" s="25">
        <f t="shared" si="133"/>
        <v>190</v>
      </c>
      <c r="AS426" s="25" t="str">
        <f t="shared" si="141"/>
        <v>五彩的蘑菇</v>
      </c>
      <c r="AT426" s="25">
        <f t="shared" si="134"/>
        <v>30022</v>
      </c>
      <c r="AU426" s="25">
        <f t="shared" si="135"/>
        <v>47</v>
      </c>
      <c r="AV426" s="25" t="str">
        <f t="shared" si="142"/>
        <v>耀眼的石头</v>
      </c>
      <c r="AW426" s="25">
        <f t="shared" si="136"/>
        <v>30034</v>
      </c>
      <c r="AX426" s="25">
        <f t="shared" si="137"/>
        <v>47</v>
      </c>
      <c r="AY426" s="25" t="str">
        <f t="shared" si="143"/>
        <v>夏娃的坚果</v>
      </c>
      <c r="AZ426" s="25">
        <f t="shared" si="138"/>
        <v>30042</v>
      </c>
      <c r="BA426" s="25">
        <f t="shared" si="144"/>
        <v>47</v>
      </c>
    </row>
    <row r="427" spans="1:53" ht="14.25" x14ac:dyDescent="0.2">
      <c r="A427">
        <f t="shared" si="139"/>
        <v>10425</v>
      </c>
      <c r="B427" s="16">
        <v>425</v>
      </c>
      <c r="C427" s="16"/>
      <c r="D427" s="16" t="s">
        <v>659</v>
      </c>
      <c r="E427" s="16">
        <f t="shared" si="126"/>
        <v>2</v>
      </c>
      <c r="F427" s="39" t="str">
        <f t="shared" si="145"/>
        <v>a</v>
      </c>
      <c r="G427" s="42">
        <f t="shared" si="140"/>
        <v>3</v>
      </c>
      <c r="H427" s="19" t="s">
        <v>26</v>
      </c>
      <c r="I427" s="3" t="s">
        <v>40</v>
      </c>
      <c r="J427" s="3" t="s">
        <v>996</v>
      </c>
      <c r="K427" s="3" t="str">
        <f t="shared" si="127"/>
        <v>光</v>
      </c>
      <c r="L427" s="3">
        <f t="shared" si="146"/>
        <v>14</v>
      </c>
      <c r="M427" s="3">
        <f t="shared" si="128"/>
        <v>6</v>
      </c>
      <c r="N427" s="16">
        <v>5</v>
      </c>
      <c r="O427" s="16">
        <v>1</v>
      </c>
      <c r="P427" s="16">
        <v>16</v>
      </c>
      <c r="Q427" s="28">
        <v>0</v>
      </c>
      <c r="R427" s="28">
        <v>0</v>
      </c>
      <c r="S427" s="28">
        <v>0</v>
      </c>
      <c r="T427" s="28">
        <v>0</v>
      </c>
      <c r="U427" s="16">
        <v>17</v>
      </c>
      <c r="V427" s="16">
        <v>5</v>
      </c>
      <c r="W427" s="28">
        <v>0</v>
      </c>
      <c r="X427" s="29">
        <v>0</v>
      </c>
      <c r="Y427" s="29">
        <v>0</v>
      </c>
      <c r="Z427" s="29">
        <v>0</v>
      </c>
      <c r="AA427" s="29">
        <v>0</v>
      </c>
      <c r="AB427" s="28">
        <v>0</v>
      </c>
      <c r="AC427" s="28">
        <v>0</v>
      </c>
      <c r="AD427" s="28">
        <v>0</v>
      </c>
      <c r="AE427" s="28">
        <v>0</v>
      </c>
      <c r="AF427" s="28">
        <v>0</v>
      </c>
      <c r="AG427" s="28">
        <v>0</v>
      </c>
      <c r="AH427" s="29">
        <v>0</v>
      </c>
      <c r="AI427" s="29">
        <v>0</v>
      </c>
      <c r="AJ427" s="29">
        <v>0</v>
      </c>
      <c r="AK427" s="29">
        <v>0</v>
      </c>
      <c r="AL427" s="29">
        <v>0</v>
      </c>
      <c r="AM427" s="22">
        <f t="shared" si="129"/>
        <v>25.333333333333332</v>
      </c>
      <c r="AN427">
        <f t="shared" si="130"/>
        <v>1080</v>
      </c>
      <c r="AO427" t="str">
        <f t="shared" si="131"/>
        <v>,带血的牙,发光的石头,黄水晶</v>
      </c>
      <c r="AP427" s="25" t="str">
        <f>IF(F427="c",getSring(AO427,4),VLOOKUP(K427&amp;F427,test4,2,FALSE))</f>
        <v>上级光之精华</v>
      </c>
      <c r="AQ427" s="25">
        <f t="shared" si="132"/>
        <v>30017</v>
      </c>
      <c r="AR427" s="25">
        <f t="shared" si="133"/>
        <v>21</v>
      </c>
      <c r="AS427" s="25" t="str">
        <f t="shared" si="141"/>
        <v>带血的牙</v>
      </c>
      <c r="AT427" s="25">
        <f t="shared" si="134"/>
        <v>30037</v>
      </c>
      <c r="AU427" s="25">
        <f t="shared" si="135"/>
        <v>5</v>
      </c>
      <c r="AV427" s="25" t="str">
        <f t="shared" si="142"/>
        <v>发光的石头</v>
      </c>
      <c r="AW427" s="25">
        <f t="shared" si="136"/>
        <v>30033</v>
      </c>
      <c r="AX427" s="25">
        <f t="shared" si="137"/>
        <v>5</v>
      </c>
      <c r="AY427" s="25" t="str">
        <f t="shared" si="143"/>
        <v>黄水晶</v>
      </c>
      <c r="AZ427" s="25">
        <f t="shared" si="138"/>
        <v>30029</v>
      </c>
      <c r="BA427" s="25">
        <f t="shared" si="144"/>
        <v>5</v>
      </c>
    </row>
    <row r="428" spans="1:53" ht="14.25" x14ac:dyDescent="0.2">
      <c r="A428">
        <f t="shared" si="139"/>
        <v>10426</v>
      </c>
      <c r="B428" s="16">
        <v>426</v>
      </c>
      <c r="C428" s="16"/>
      <c r="D428" s="16" t="s">
        <v>660</v>
      </c>
      <c r="E428" s="16">
        <f t="shared" si="126"/>
        <v>2</v>
      </c>
      <c r="F428" s="39" t="str">
        <f t="shared" si="145"/>
        <v>a</v>
      </c>
      <c r="G428" s="42">
        <f t="shared" si="140"/>
        <v>3</v>
      </c>
      <c r="H428" s="19" t="s">
        <v>26</v>
      </c>
      <c r="I428" s="3" t="s">
        <v>40</v>
      </c>
      <c r="J428" s="3" t="s">
        <v>996</v>
      </c>
      <c r="K428" s="3" t="str">
        <f t="shared" si="127"/>
        <v>光</v>
      </c>
      <c r="L428" s="3">
        <f t="shared" si="146"/>
        <v>14</v>
      </c>
      <c r="M428" s="3">
        <f t="shared" si="128"/>
        <v>6</v>
      </c>
      <c r="N428" s="16">
        <v>5</v>
      </c>
      <c r="O428" s="16">
        <v>2</v>
      </c>
      <c r="P428" s="16">
        <v>32</v>
      </c>
      <c r="Q428" s="28">
        <v>0</v>
      </c>
      <c r="R428" s="28">
        <v>0</v>
      </c>
      <c r="S428" s="28">
        <v>0</v>
      </c>
      <c r="T428" s="28">
        <v>0</v>
      </c>
      <c r="U428" s="28">
        <v>0</v>
      </c>
      <c r="V428" s="16">
        <v>10</v>
      </c>
      <c r="W428" s="28">
        <v>0</v>
      </c>
      <c r="X428" s="20">
        <v>0.03</v>
      </c>
      <c r="Y428" s="29">
        <v>0</v>
      </c>
      <c r="Z428" s="29">
        <v>0</v>
      </c>
      <c r="AA428" s="29">
        <v>0</v>
      </c>
      <c r="AB428" s="28">
        <v>0</v>
      </c>
      <c r="AC428" s="28">
        <v>0</v>
      </c>
      <c r="AD428" s="28">
        <v>0</v>
      </c>
      <c r="AE428" s="28">
        <v>0</v>
      </c>
      <c r="AF428" s="28">
        <v>0</v>
      </c>
      <c r="AG428" s="28">
        <v>0</v>
      </c>
      <c r="AH428" s="29">
        <v>0</v>
      </c>
      <c r="AI428" s="29">
        <v>0</v>
      </c>
      <c r="AJ428" s="29">
        <v>0</v>
      </c>
      <c r="AK428" s="29">
        <v>0</v>
      </c>
      <c r="AL428" s="29">
        <v>0</v>
      </c>
      <c r="AM428" s="22">
        <f t="shared" si="129"/>
        <v>34</v>
      </c>
      <c r="AN428">
        <f t="shared" si="130"/>
        <v>1470</v>
      </c>
      <c r="AO428" t="str">
        <f t="shared" si="131"/>
        <v>,黄水晶,灰色的稻草,诱人的坚果</v>
      </c>
      <c r="AP428" s="25" t="str">
        <f>IF(F428="c",getSring(AO428,4),VLOOKUP(K428&amp;F428,test4,2,FALSE))</f>
        <v>上级光之精华</v>
      </c>
      <c r="AQ428" s="25">
        <f t="shared" si="132"/>
        <v>30017</v>
      </c>
      <c r="AR428" s="25">
        <f t="shared" si="133"/>
        <v>28</v>
      </c>
      <c r="AS428" s="25" t="str">
        <f t="shared" si="141"/>
        <v>黄水晶</v>
      </c>
      <c r="AT428" s="25">
        <f t="shared" si="134"/>
        <v>30029</v>
      </c>
      <c r="AU428" s="25">
        <f t="shared" si="135"/>
        <v>7</v>
      </c>
      <c r="AV428" s="25" t="str">
        <f t="shared" si="142"/>
        <v>灰色的稻草</v>
      </c>
      <c r="AW428" s="25">
        <f t="shared" si="136"/>
        <v>30025</v>
      </c>
      <c r="AX428" s="25">
        <f t="shared" si="137"/>
        <v>7</v>
      </c>
      <c r="AY428" s="25" t="str">
        <f t="shared" si="143"/>
        <v>诱人的坚果</v>
      </c>
      <c r="AZ428" s="25">
        <f t="shared" si="138"/>
        <v>30041</v>
      </c>
      <c r="BA428" s="25">
        <f t="shared" si="144"/>
        <v>7</v>
      </c>
    </row>
    <row r="429" spans="1:53" ht="14.25" x14ac:dyDescent="0.2">
      <c r="A429">
        <f t="shared" si="139"/>
        <v>10427</v>
      </c>
      <c r="B429" s="16">
        <v>427</v>
      </c>
      <c r="C429" s="16"/>
      <c r="D429" s="16" t="s">
        <v>661</v>
      </c>
      <c r="E429" s="16">
        <f t="shared" si="126"/>
        <v>3</v>
      </c>
      <c r="F429" s="39" t="str">
        <f t="shared" si="145"/>
        <v>a</v>
      </c>
      <c r="G429" s="42">
        <f t="shared" si="140"/>
        <v>3</v>
      </c>
      <c r="H429" s="19" t="s">
        <v>26</v>
      </c>
      <c r="I429" s="3" t="s">
        <v>40</v>
      </c>
      <c r="J429" s="3" t="s">
        <v>996</v>
      </c>
      <c r="K429" s="3" t="str">
        <f t="shared" si="127"/>
        <v>光</v>
      </c>
      <c r="L429" s="3">
        <f t="shared" si="146"/>
        <v>14</v>
      </c>
      <c r="M429" s="3">
        <f t="shared" si="128"/>
        <v>6</v>
      </c>
      <c r="N429" s="16">
        <v>5</v>
      </c>
      <c r="O429" s="16">
        <v>3</v>
      </c>
      <c r="P429" s="16">
        <v>49</v>
      </c>
      <c r="Q429" s="28">
        <v>0</v>
      </c>
      <c r="R429" s="28">
        <v>0</v>
      </c>
      <c r="S429" s="28">
        <v>0</v>
      </c>
      <c r="T429" s="28">
        <v>0</v>
      </c>
      <c r="U429" s="28">
        <v>0</v>
      </c>
      <c r="V429" s="28">
        <v>0</v>
      </c>
      <c r="W429" s="16">
        <v>9</v>
      </c>
      <c r="X429" s="29">
        <v>0</v>
      </c>
      <c r="Y429" s="29">
        <v>0</v>
      </c>
      <c r="Z429" s="29">
        <v>0</v>
      </c>
      <c r="AA429" s="20">
        <v>0.13066666666666665</v>
      </c>
      <c r="AB429" s="28">
        <v>0</v>
      </c>
      <c r="AC429" s="28">
        <v>0</v>
      </c>
      <c r="AD429" s="28">
        <v>0</v>
      </c>
      <c r="AE429" s="28">
        <v>0</v>
      </c>
      <c r="AF429" s="28">
        <v>0</v>
      </c>
      <c r="AG429" s="28">
        <v>0</v>
      </c>
      <c r="AH429" s="29">
        <v>0</v>
      </c>
      <c r="AI429" s="29">
        <v>0</v>
      </c>
      <c r="AJ429" s="29">
        <v>0</v>
      </c>
      <c r="AK429" s="29">
        <v>0</v>
      </c>
      <c r="AL429" s="29">
        <v>0</v>
      </c>
      <c r="AM429" s="22">
        <f t="shared" si="129"/>
        <v>64.8</v>
      </c>
      <c r="AN429">
        <f t="shared" si="130"/>
        <v>2880</v>
      </c>
      <c r="AO429" t="str">
        <f t="shared" si="131"/>
        <v>,发光的石头,黄水晶,诱人的坚果</v>
      </c>
      <c r="AP429" s="25" t="str">
        <f>IF(F429="c",getSring(AO429,4),VLOOKUP(K429&amp;F429,test4,2,FALSE))</f>
        <v>上级光之精华</v>
      </c>
      <c r="AQ429" s="25">
        <f t="shared" si="132"/>
        <v>30017</v>
      </c>
      <c r="AR429" s="25">
        <f t="shared" si="133"/>
        <v>54</v>
      </c>
      <c r="AS429" s="25" t="str">
        <f t="shared" si="141"/>
        <v>发光的石头</v>
      </c>
      <c r="AT429" s="25">
        <f t="shared" si="134"/>
        <v>30033</v>
      </c>
      <c r="AU429" s="25">
        <f t="shared" si="135"/>
        <v>14</v>
      </c>
      <c r="AV429" s="25" t="str">
        <f t="shared" si="142"/>
        <v>黄水晶</v>
      </c>
      <c r="AW429" s="25">
        <f t="shared" si="136"/>
        <v>30029</v>
      </c>
      <c r="AX429" s="25">
        <f t="shared" si="137"/>
        <v>14</v>
      </c>
      <c r="AY429" s="25" t="str">
        <f t="shared" si="143"/>
        <v>诱人的坚果</v>
      </c>
      <c r="AZ429" s="25">
        <f t="shared" si="138"/>
        <v>30041</v>
      </c>
      <c r="BA429" s="25">
        <f t="shared" si="144"/>
        <v>14</v>
      </c>
    </row>
    <row r="430" spans="1:53" ht="14.25" x14ac:dyDescent="0.2">
      <c r="A430">
        <f t="shared" si="139"/>
        <v>10428</v>
      </c>
      <c r="B430" s="16">
        <v>428</v>
      </c>
      <c r="C430" s="16"/>
      <c r="D430" s="16" t="s">
        <v>662</v>
      </c>
      <c r="E430" s="16">
        <f t="shared" si="126"/>
        <v>3</v>
      </c>
      <c r="F430" s="39" t="str">
        <f t="shared" si="145"/>
        <v>a</v>
      </c>
      <c r="G430" s="42">
        <f t="shared" si="140"/>
        <v>3</v>
      </c>
      <c r="H430" s="19" t="s">
        <v>26</v>
      </c>
      <c r="I430" s="3" t="s">
        <v>40</v>
      </c>
      <c r="J430" s="3" t="s">
        <v>996</v>
      </c>
      <c r="K430" s="3" t="str">
        <f t="shared" si="127"/>
        <v>光</v>
      </c>
      <c r="L430" s="3">
        <f t="shared" si="146"/>
        <v>14</v>
      </c>
      <c r="M430" s="3">
        <f t="shared" si="128"/>
        <v>6</v>
      </c>
      <c r="N430" s="16">
        <v>5</v>
      </c>
      <c r="O430" s="16">
        <v>4</v>
      </c>
      <c r="P430" s="16">
        <v>65</v>
      </c>
      <c r="Q430" s="28">
        <v>0</v>
      </c>
      <c r="R430" s="28">
        <v>0</v>
      </c>
      <c r="S430" s="28">
        <v>0</v>
      </c>
      <c r="T430" s="28">
        <v>0</v>
      </c>
      <c r="U430" s="16">
        <v>69</v>
      </c>
      <c r="V430" s="16">
        <v>19</v>
      </c>
      <c r="W430" s="16">
        <v>12</v>
      </c>
      <c r="X430" s="29">
        <v>0</v>
      </c>
      <c r="Y430" s="29">
        <v>0</v>
      </c>
      <c r="Z430" s="29">
        <v>0</v>
      </c>
      <c r="AA430" s="29">
        <v>0</v>
      </c>
      <c r="AB430" s="28">
        <v>0</v>
      </c>
      <c r="AC430" s="28">
        <v>0</v>
      </c>
      <c r="AD430" s="28">
        <v>0</v>
      </c>
      <c r="AE430" s="28">
        <v>0</v>
      </c>
      <c r="AF430" s="28">
        <v>0</v>
      </c>
      <c r="AG430" s="28">
        <v>0</v>
      </c>
      <c r="AH430" s="29">
        <v>0</v>
      </c>
      <c r="AI430" s="29">
        <v>0</v>
      </c>
      <c r="AJ430" s="29">
        <v>0</v>
      </c>
      <c r="AK430" s="29">
        <v>0</v>
      </c>
      <c r="AL430" s="29">
        <v>0</v>
      </c>
      <c r="AM430" s="22">
        <f t="shared" si="129"/>
        <v>110</v>
      </c>
      <c r="AN430">
        <f t="shared" si="130"/>
        <v>4830</v>
      </c>
      <c r="AO430" t="str">
        <f t="shared" si="131"/>
        <v>,带血的牙,发光的石头,黄水晶</v>
      </c>
      <c r="AP430" s="25" t="str">
        <f>IF(F430="c",getSring(AO430,4),VLOOKUP(K430&amp;F430,test4,2,FALSE))</f>
        <v>上级光之精华</v>
      </c>
      <c r="AQ430" s="25">
        <f t="shared" si="132"/>
        <v>30017</v>
      </c>
      <c r="AR430" s="25">
        <f t="shared" si="133"/>
        <v>92</v>
      </c>
      <c r="AS430" s="25" t="str">
        <f t="shared" si="141"/>
        <v>带血的牙</v>
      </c>
      <c r="AT430" s="25">
        <f t="shared" si="134"/>
        <v>30037</v>
      </c>
      <c r="AU430" s="25">
        <f t="shared" si="135"/>
        <v>23</v>
      </c>
      <c r="AV430" s="25" t="str">
        <f t="shared" si="142"/>
        <v>发光的石头</v>
      </c>
      <c r="AW430" s="25">
        <f t="shared" si="136"/>
        <v>30033</v>
      </c>
      <c r="AX430" s="25">
        <f t="shared" si="137"/>
        <v>23</v>
      </c>
      <c r="AY430" s="25" t="str">
        <f t="shared" si="143"/>
        <v>黄水晶</v>
      </c>
      <c r="AZ430" s="25">
        <f t="shared" si="138"/>
        <v>30029</v>
      </c>
      <c r="BA430" s="25">
        <f t="shared" si="144"/>
        <v>23</v>
      </c>
    </row>
    <row r="431" spans="1:53" ht="14.25" x14ac:dyDescent="0.2">
      <c r="A431">
        <f t="shared" si="139"/>
        <v>10429</v>
      </c>
      <c r="B431" s="16">
        <v>429</v>
      </c>
      <c r="C431" s="16"/>
      <c r="D431" s="16" t="s">
        <v>213</v>
      </c>
      <c r="E431" s="16">
        <f t="shared" si="126"/>
        <v>4</v>
      </c>
      <c r="F431" s="39" t="str">
        <f t="shared" si="145"/>
        <v>a</v>
      </c>
      <c r="G431" s="42">
        <f t="shared" si="140"/>
        <v>3</v>
      </c>
      <c r="H431" s="19" t="s">
        <v>26</v>
      </c>
      <c r="I431" s="3" t="s">
        <v>40</v>
      </c>
      <c r="J431" s="3" t="s">
        <v>996</v>
      </c>
      <c r="K431" s="3" t="str">
        <f t="shared" si="127"/>
        <v>光</v>
      </c>
      <c r="L431" s="3">
        <f t="shared" si="146"/>
        <v>14</v>
      </c>
      <c r="M431" s="3">
        <f t="shared" si="128"/>
        <v>6</v>
      </c>
      <c r="N431" s="16">
        <v>5</v>
      </c>
      <c r="O431" s="16">
        <v>5</v>
      </c>
      <c r="P431" s="16">
        <v>81</v>
      </c>
      <c r="Q431" s="28">
        <v>0</v>
      </c>
      <c r="R431" s="28">
        <v>0</v>
      </c>
      <c r="S431" s="28">
        <v>0</v>
      </c>
      <c r="T431" s="28">
        <v>0</v>
      </c>
      <c r="U431" s="16">
        <v>86</v>
      </c>
      <c r="V431" s="16">
        <v>24</v>
      </c>
      <c r="W431" s="28">
        <v>0</v>
      </c>
      <c r="X431" s="29">
        <v>0</v>
      </c>
      <c r="Y431" s="29">
        <v>0</v>
      </c>
      <c r="Z431" s="29">
        <v>0</v>
      </c>
      <c r="AA431" s="20">
        <v>0.21533333333333335</v>
      </c>
      <c r="AB431" s="28">
        <v>0</v>
      </c>
      <c r="AC431" s="28">
        <v>0</v>
      </c>
      <c r="AD431" s="28">
        <v>0</v>
      </c>
      <c r="AE431" s="28">
        <v>0</v>
      </c>
      <c r="AF431" s="28">
        <v>0</v>
      </c>
      <c r="AG431" s="28">
        <v>0</v>
      </c>
      <c r="AH431" s="29">
        <v>0</v>
      </c>
      <c r="AI431" s="29">
        <v>0</v>
      </c>
      <c r="AJ431" s="29">
        <v>0</v>
      </c>
      <c r="AK431" s="29">
        <v>0</v>
      </c>
      <c r="AL431" s="29">
        <v>0</v>
      </c>
      <c r="AM431" s="22">
        <f t="shared" si="129"/>
        <v>170.4</v>
      </c>
      <c r="AN431">
        <f t="shared" si="130"/>
        <v>7500</v>
      </c>
      <c r="AO431" t="str">
        <f t="shared" si="131"/>
        <v>,灰色的稻草,诱人的坚果,带血的牙</v>
      </c>
      <c r="AP431" s="25" t="str">
        <f>IF(F431="c",getSring(AO431,4),VLOOKUP(K431&amp;F431,test4,2,FALSE))</f>
        <v>上级光之精华</v>
      </c>
      <c r="AQ431" s="25">
        <f t="shared" si="132"/>
        <v>30017</v>
      </c>
      <c r="AR431" s="25">
        <f t="shared" si="133"/>
        <v>142</v>
      </c>
      <c r="AS431" s="25" t="str">
        <f t="shared" si="141"/>
        <v>灰色的稻草</v>
      </c>
      <c r="AT431" s="25">
        <f t="shared" si="134"/>
        <v>30025</v>
      </c>
      <c r="AU431" s="25">
        <f t="shared" si="135"/>
        <v>36</v>
      </c>
      <c r="AV431" s="25" t="str">
        <f t="shared" si="142"/>
        <v>诱人的坚果</v>
      </c>
      <c r="AW431" s="25">
        <f t="shared" si="136"/>
        <v>30041</v>
      </c>
      <c r="AX431" s="25">
        <f t="shared" si="137"/>
        <v>36</v>
      </c>
      <c r="AY431" s="25" t="str">
        <f t="shared" si="143"/>
        <v>带血的牙</v>
      </c>
      <c r="AZ431" s="25">
        <f t="shared" si="138"/>
        <v>30037</v>
      </c>
      <c r="BA431" s="25">
        <f t="shared" si="144"/>
        <v>36</v>
      </c>
    </row>
    <row r="432" spans="1:53" ht="14.25" x14ac:dyDescent="0.2">
      <c r="A432">
        <f t="shared" si="139"/>
        <v>10430</v>
      </c>
      <c r="B432" s="16">
        <v>430</v>
      </c>
      <c r="C432" s="16"/>
      <c r="D432" s="16" t="s">
        <v>208</v>
      </c>
      <c r="E432" s="16">
        <f t="shared" si="126"/>
        <v>4</v>
      </c>
      <c r="F432" s="39" t="str">
        <f t="shared" si="145"/>
        <v>a</v>
      </c>
      <c r="G432" s="42">
        <f t="shared" si="140"/>
        <v>3</v>
      </c>
      <c r="H432" s="19" t="s">
        <v>26</v>
      </c>
      <c r="I432" s="3" t="s">
        <v>40</v>
      </c>
      <c r="J432" s="3" t="s">
        <v>996</v>
      </c>
      <c r="K432" s="3" t="str">
        <f t="shared" si="127"/>
        <v>光</v>
      </c>
      <c r="L432" s="3">
        <f t="shared" si="146"/>
        <v>14</v>
      </c>
      <c r="M432" s="3">
        <f t="shared" si="128"/>
        <v>6</v>
      </c>
      <c r="N432" s="16">
        <v>5</v>
      </c>
      <c r="O432" s="16">
        <v>6</v>
      </c>
      <c r="P432" s="16">
        <v>97</v>
      </c>
      <c r="Q432" s="28">
        <v>0</v>
      </c>
      <c r="R432" s="28">
        <v>0</v>
      </c>
      <c r="S432" s="28">
        <v>0</v>
      </c>
      <c r="T432" s="28">
        <v>0</v>
      </c>
      <c r="U432" s="28">
        <v>0</v>
      </c>
      <c r="V432" s="16">
        <v>29</v>
      </c>
      <c r="W432" s="28">
        <v>0</v>
      </c>
      <c r="X432" s="29">
        <v>0</v>
      </c>
      <c r="Y432" s="29">
        <v>0</v>
      </c>
      <c r="Z432" s="29">
        <v>0</v>
      </c>
      <c r="AA432" s="20">
        <v>0.25933333333333336</v>
      </c>
      <c r="AB432" s="28">
        <v>0</v>
      </c>
      <c r="AC432" s="28">
        <v>0</v>
      </c>
      <c r="AD432" s="28">
        <v>0</v>
      </c>
      <c r="AE432" s="28">
        <v>0</v>
      </c>
      <c r="AF432" s="28">
        <v>0</v>
      </c>
      <c r="AG432" s="16">
        <v>20</v>
      </c>
      <c r="AH432" s="29">
        <v>0</v>
      </c>
      <c r="AI432" s="29">
        <v>0</v>
      </c>
      <c r="AJ432" s="29">
        <v>0</v>
      </c>
      <c r="AK432" s="29">
        <v>0</v>
      </c>
      <c r="AL432" s="29">
        <v>0</v>
      </c>
      <c r="AM432" s="22">
        <f t="shared" si="129"/>
        <v>153.86666666666667</v>
      </c>
      <c r="AN432">
        <f t="shared" si="130"/>
        <v>6720</v>
      </c>
      <c r="AO432" t="str">
        <f t="shared" si="131"/>
        <v>,黄水晶,诱人的蘑菇,灰色的稻草</v>
      </c>
      <c r="AP432" s="25" t="str">
        <f>IF(F432="c",getSring(AO432,4),VLOOKUP(K432&amp;F432,test4,2,FALSE))</f>
        <v>上级光之精华</v>
      </c>
      <c r="AQ432" s="25">
        <f t="shared" si="132"/>
        <v>30017</v>
      </c>
      <c r="AR432" s="25">
        <f t="shared" si="133"/>
        <v>128</v>
      </c>
      <c r="AS432" s="25" t="str">
        <f t="shared" si="141"/>
        <v>黄水晶</v>
      </c>
      <c r="AT432" s="25">
        <f t="shared" si="134"/>
        <v>30029</v>
      </c>
      <c r="AU432" s="25">
        <f t="shared" si="135"/>
        <v>32</v>
      </c>
      <c r="AV432" s="25" t="str">
        <f t="shared" si="142"/>
        <v>诱人的蘑菇</v>
      </c>
      <c r="AW432" s="25">
        <f t="shared" si="136"/>
        <v>30021</v>
      </c>
      <c r="AX432" s="25">
        <f t="shared" si="137"/>
        <v>32</v>
      </c>
      <c r="AY432" s="25" t="str">
        <f t="shared" si="143"/>
        <v>灰色的稻草</v>
      </c>
      <c r="AZ432" s="25">
        <f t="shared" si="138"/>
        <v>30025</v>
      </c>
      <c r="BA432" s="25">
        <f t="shared" si="144"/>
        <v>32</v>
      </c>
    </row>
    <row r="433" spans="1:53" ht="14.25" x14ac:dyDescent="0.2">
      <c r="A433">
        <f t="shared" si="139"/>
        <v>10431</v>
      </c>
      <c r="B433" s="16">
        <v>431</v>
      </c>
      <c r="C433" s="16"/>
      <c r="D433" s="16" t="s">
        <v>663</v>
      </c>
      <c r="E433" s="16">
        <f t="shared" si="126"/>
        <v>5</v>
      </c>
      <c r="F433" s="39" t="str">
        <f t="shared" si="145"/>
        <v>a</v>
      </c>
      <c r="G433" s="42">
        <f t="shared" si="140"/>
        <v>3</v>
      </c>
      <c r="H433" s="19" t="s">
        <v>26</v>
      </c>
      <c r="I433" s="3" t="s">
        <v>40</v>
      </c>
      <c r="J433" s="3" t="s">
        <v>996</v>
      </c>
      <c r="K433" s="3" t="str">
        <f t="shared" si="127"/>
        <v>光</v>
      </c>
      <c r="L433" s="3">
        <f t="shared" si="146"/>
        <v>14</v>
      </c>
      <c r="M433" s="3">
        <f t="shared" si="128"/>
        <v>6</v>
      </c>
      <c r="N433" s="16">
        <v>5</v>
      </c>
      <c r="O433" s="16">
        <v>7</v>
      </c>
      <c r="P433" s="16">
        <v>114</v>
      </c>
      <c r="Q433" s="28">
        <v>0</v>
      </c>
      <c r="R433" s="28">
        <v>0</v>
      </c>
      <c r="S433" s="28">
        <v>0</v>
      </c>
      <c r="T433" s="28">
        <v>0</v>
      </c>
      <c r="U433" s="16">
        <v>121</v>
      </c>
      <c r="V433" s="28">
        <v>0</v>
      </c>
      <c r="W433" s="28">
        <v>0</v>
      </c>
      <c r="X433" s="20">
        <v>0.105</v>
      </c>
      <c r="Y433" s="29">
        <v>0</v>
      </c>
      <c r="Z433" s="29">
        <v>0</v>
      </c>
      <c r="AA433" s="20">
        <v>0.30266666666666664</v>
      </c>
      <c r="AB433" s="28">
        <v>0</v>
      </c>
      <c r="AC433" s="28">
        <v>0</v>
      </c>
      <c r="AD433" s="28">
        <v>0</v>
      </c>
      <c r="AE433" s="28">
        <v>0</v>
      </c>
      <c r="AF433" s="28">
        <v>0</v>
      </c>
      <c r="AG433" s="28">
        <v>0</v>
      </c>
      <c r="AH433" s="29">
        <v>0</v>
      </c>
      <c r="AI433" s="29">
        <v>0</v>
      </c>
      <c r="AJ433" s="29">
        <v>0</v>
      </c>
      <c r="AK433" s="20">
        <v>0.24213333333333331</v>
      </c>
      <c r="AL433" s="29">
        <v>0</v>
      </c>
      <c r="AM433" s="22">
        <f t="shared" si="129"/>
        <v>286.62666666666667</v>
      </c>
      <c r="AN433">
        <f t="shared" si="130"/>
        <v>12570</v>
      </c>
      <c r="AO433" t="str">
        <f t="shared" si="131"/>
        <v>,灰色的稻草,黄水晶,诱人的蘑菇</v>
      </c>
      <c r="AP433" s="25" t="str">
        <f>IF(F433="c",getSring(AO433,4),VLOOKUP(K433&amp;F433,test4,2,FALSE))</f>
        <v>上级光之精华</v>
      </c>
      <c r="AQ433" s="25">
        <f t="shared" si="132"/>
        <v>30017</v>
      </c>
      <c r="AR433" s="25">
        <f t="shared" si="133"/>
        <v>239</v>
      </c>
      <c r="AS433" s="25" t="str">
        <f t="shared" si="141"/>
        <v>灰色的稻草</v>
      </c>
      <c r="AT433" s="25">
        <f t="shared" si="134"/>
        <v>30025</v>
      </c>
      <c r="AU433" s="25">
        <f t="shared" si="135"/>
        <v>60</v>
      </c>
      <c r="AV433" s="25" t="str">
        <f t="shared" si="142"/>
        <v>黄水晶</v>
      </c>
      <c r="AW433" s="25">
        <f t="shared" si="136"/>
        <v>30029</v>
      </c>
      <c r="AX433" s="25">
        <f t="shared" si="137"/>
        <v>60</v>
      </c>
      <c r="AY433" s="25" t="str">
        <f t="shared" si="143"/>
        <v>诱人的蘑菇</v>
      </c>
      <c r="AZ433" s="25">
        <f t="shared" si="138"/>
        <v>30021</v>
      </c>
      <c r="BA433" s="25">
        <f t="shared" si="144"/>
        <v>60</v>
      </c>
    </row>
    <row r="434" spans="1:53" ht="14.25" x14ac:dyDescent="0.2">
      <c r="A434">
        <f t="shared" si="139"/>
        <v>10432</v>
      </c>
      <c r="B434" s="16">
        <v>432</v>
      </c>
      <c r="C434" s="16"/>
      <c r="D434" s="16" t="s">
        <v>664</v>
      </c>
      <c r="E434" s="16">
        <f t="shared" si="126"/>
        <v>5</v>
      </c>
      <c r="F434" s="39" t="str">
        <f t="shared" si="145"/>
        <v>a</v>
      </c>
      <c r="G434" s="42">
        <f t="shared" si="140"/>
        <v>3</v>
      </c>
      <c r="H434" s="19" t="s">
        <v>26</v>
      </c>
      <c r="I434" s="3" t="s">
        <v>40</v>
      </c>
      <c r="J434" s="3" t="s">
        <v>996</v>
      </c>
      <c r="K434" s="3" t="str">
        <f t="shared" si="127"/>
        <v>光</v>
      </c>
      <c r="L434" s="3">
        <f t="shared" si="146"/>
        <v>14</v>
      </c>
      <c r="M434" s="3">
        <f t="shared" si="128"/>
        <v>6</v>
      </c>
      <c r="N434" s="16">
        <v>5</v>
      </c>
      <c r="O434" s="16">
        <v>8</v>
      </c>
      <c r="P434" s="16">
        <v>130</v>
      </c>
      <c r="Q434" s="28">
        <v>0</v>
      </c>
      <c r="R434" s="28">
        <v>0</v>
      </c>
      <c r="S434" s="28">
        <v>0</v>
      </c>
      <c r="T434" s="28">
        <v>0</v>
      </c>
      <c r="U434" s="28">
        <v>0</v>
      </c>
      <c r="V434" s="28">
        <v>0</v>
      </c>
      <c r="W434" s="16">
        <v>24</v>
      </c>
      <c r="X434" s="20">
        <v>0.12</v>
      </c>
      <c r="Y434" s="20">
        <v>9.5000000000000001E-2</v>
      </c>
      <c r="Z434" s="29">
        <v>0</v>
      </c>
      <c r="AA434" s="29">
        <v>0</v>
      </c>
      <c r="AB434" s="28">
        <v>0</v>
      </c>
      <c r="AC434" s="28">
        <v>0</v>
      </c>
      <c r="AD434" s="28">
        <v>0</v>
      </c>
      <c r="AE434" s="28">
        <v>0</v>
      </c>
      <c r="AF434" s="28">
        <v>0</v>
      </c>
      <c r="AG434" s="28">
        <v>0</v>
      </c>
      <c r="AH434" s="29">
        <v>0</v>
      </c>
      <c r="AI434" s="29">
        <v>0</v>
      </c>
      <c r="AJ434" s="29">
        <v>0</v>
      </c>
      <c r="AK434" s="29">
        <v>0</v>
      </c>
      <c r="AL434" s="20">
        <v>0.27680000000000005</v>
      </c>
      <c r="AM434" s="22">
        <f t="shared" si="129"/>
        <v>201.02666666666667</v>
      </c>
      <c r="AN434">
        <f t="shared" si="130"/>
        <v>8820</v>
      </c>
      <c r="AO434" t="str">
        <f t="shared" si="131"/>
        <v>,发光的石头,带血的牙,诱人的坚果</v>
      </c>
      <c r="AP434" s="25" t="str">
        <f>IF(F434="c",getSring(AO434,4),VLOOKUP(K434&amp;F434,test4,2,FALSE))</f>
        <v>上级光之精华</v>
      </c>
      <c r="AQ434" s="25">
        <f t="shared" si="132"/>
        <v>30017</v>
      </c>
      <c r="AR434" s="25">
        <f t="shared" si="133"/>
        <v>168</v>
      </c>
      <c r="AS434" s="25" t="str">
        <f t="shared" si="141"/>
        <v>发光的石头</v>
      </c>
      <c r="AT434" s="25">
        <f t="shared" si="134"/>
        <v>30033</v>
      </c>
      <c r="AU434" s="25">
        <f t="shared" si="135"/>
        <v>42</v>
      </c>
      <c r="AV434" s="25" t="str">
        <f t="shared" si="142"/>
        <v>带血的牙</v>
      </c>
      <c r="AW434" s="25">
        <f t="shared" si="136"/>
        <v>30037</v>
      </c>
      <c r="AX434" s="25">
        <f t="shared" si="137"/>
        <v>42</v>
      </c>
      <c r="AY434" s="25" t="str">
        <f t="shared" si="143"/>
        <v>诱人的坚果</v>
      </c>
      <c r="AZ434" s="25">
        <f t="shared" si="138"/>
        <v>30041</v>
      </c>
      <c r="BA434" s="25">
        <f t="shared" si="144"/>
        <v>42</v>
      </c>
    </row>
    <row r="435" spans="1:53" ht="14.25" x14ac:dyDescent="0.2">
      <c r="A435">
        <f t="shared" si="139"/>
        <v>10433</v>
      </c>
      <c r="B435" s="16">
        <v>433</v>
      </c>
      <c r="C435" s="16"/>
      <c r="D435" s="16" t="s">
        <v>391</v>
      </c>
      <c r="E435" s="16">
        <f t="shared" si="126"/>
        <v>2</v>
      </c>
      <c r="F435" s="39" t="str">
        <f t="shared" si="145"/>
        <v>b</v>
      </c>
      <c r="G435" s="42">
        <f t="shared" si="140"/>
        <v>3</v>
      </c>
      <c r="H435" s="19" t="s">
        <v>26</v>
      </c>
      <c r="I435" s="3" t="s">
        <v>40</v>
      </c>
      <c r="J435" s="3" t="s">
        <v>996</v>
      </c>
      <c r="K435" s="3" t="str">
        <f t="shared" si="127"/>
        <v>光</v>
      </c>
      <c r="L435" s="3">
        <f t="shared" si="146"/>
        <v>14</v>
      </c>
      <c r="M435" s="3">
        <f t="shared" si="128"/>
        <v>6</v>
      </c>
      <c r="N435" s="16">
        <v>5</v>
      </c>
      <c r="O435" s="16">
        <v>1</v>
      </c>
      <c r="P435" s="16">
        <v>18</v>
      </c>
      <c r="Q435" s="28">
        <v>0</v>
      </c>
      <c r="R435" s="28">
        <v>0</v>
      </c>
      <c r="S435" s="28">
        <v>0</v>
      </c>
      <c r="T435" s="28">
        <v>0</v>
      </c>
      <c r="U435" s="28">
        <v>0</v>
      </c>
      <c r="V435" s="28">
        <v>0</v>
      </c>
      <c r="W435" s="28">
        <v>0</v>
      </c>
      <c r="X435" s="29">
        <v>0</v>
      </c>
      <c r="Y435" s="29">
        <v>0</v>
      </c>
      <c r="Z435" s="29">
        <v>0</v>
      </c>
      <c r="AA435" s="20">
        <v>0.08</v>
      </c>
      <c r="AB435" s="28">
        <v>0</v>
      </c>
      <c r="AC435" s="28">
        <v>0</v>
      </c>
      <c r="AD435" s="28">
        <v>0</v>
      </c>
      <c r="AE435" s="28">
        <v>0</v>
      </c>
      <c r="AF435" s="28">
        <v>0</v>
      </c>
      <c r="AG435" s="28">
        <v>0</v>
      </c>
      <c r="AH435" s="29">
        <v>0</v>
      </c>
      <c r="AI435" s="29">
        <v>0</v>
      </c>
      <c r="AJ435" s="29">
        <v>0</v>
      </c>
      <c r="AK435" s="29">
        <v>0</v>
      </c>
      <c r="AL435" s="29">
        <v>0</v>
      </c>
      <c r="AM435" s="22">
        <f t="shared" si="129"/>
        <v>28</v>
      </c>
      <c r="AN435">
        <f t="shared" si="130"/>
        <v>1245</v>
      </c>
      <c r="AO435" t="str">
        <f t="shared" si="131"/>
        <v>,扁扁的稻草,蓝水晶,长獠牙</v>
      </c>
      <c r="AP435" s="25" t="str">
        <f>IF(F435="c",getSring(AO435,4),VLOOKUP(K435&amp;F435,test4,2,FALSE))</f>
        <v>光之精华</v>
      </c>
      <c r="AQ435" s="25">
        <f t="shared" si="132"/>
        <v>30018</v>
      </c>
      <c r="AR435" s="25">
        <f t="shared" si="133"/>
        <v>47</v>
      </c>
      <c r="AS435" s="25" t="str">
        <f t="shared" si="141"/>
        <v>扁扁的稻草</v>
      </c>
      <c r="AT435" s="25">
        <f t="shared" si="134"/>
        <v>30024</v>
      </c>
      <c r="AU435" s="25">
        <f t="shared" si="135"/>
        <v>12</v>
      </c>
      <c r="AV435" s="25" t="str">
        <f t="shared" si="142"/>
        <v>蓝水晶</v>
      </c>
      <c r="AW435" s="25">
        <f t="shared" si="136"/>
        <v>30028</v>
      </c>
      <c r="AX435" s="25">
        <f t="shared" si="137"/>
        <v>12</v>
      </c>
      <c r="AY435" s="25" t="str">
        <f t="shared" si="143"/>
        <v>长獠牙</v>
      </c>
      <c r="AZ435" s="25">
        <f t="shared" si="138"/>
        <v>30036</v>
      </c>
      <c r="BA435" s="25">
        <f t="shared" si="144"/>
        <v>12</v>
      </c>
    </row>
    <row r="436" spans="1:53" ht="14.25" x14ac:dyDescent="0.2">
      <c r="A436">
        <f t="shared" si="139"/>
        <v>10434</v>
      </c>
      <c r="B436" s="16">
        <v>434</v>
      </c>
      <c r="C436" s="16"/>
      <c r="D436" s="16" t="s">
        <v>665</v>
      </c>
      <c r="E436" s="16">
        <f t="shared" si="126"/>
        <v>2</v>
      </c>
      <c r="F436" s="39" t="str">
        <f t="shared" si="145"/>
        <v>b</v>
      </c>
      <c r="G436" s="42">
        <f t="shared" si="140"/>
        <v>3</v>
      </c>
      <c r="H436" s="19" t="s">
        <v>26</v>
      </c>
      <c r="I436" s="3" t="s">
        <v>40</v>
      </c>
      <c r="J436" s="3" t="s">
        <v>996</v>
      </c>
      <c r="K436" s="3" t="str">
        <f t="shared" si="127"/>
        <v>光</v>
      </c>
      <c r="L436" s="3">
        <f t="shared" si="146"/>
        <v>14</v>
      </c>
      <c r="M436" s="3">
        <f t="shared" si="128"/>
        <v>6</v>
      </c>
      <c r="N436" s="16">
        <v>5</v>
      </c>
      <c r="O436" s="16">
        <v>2</v>
      </c>
      <c r="P436" s="16">
        <v>35</v>
      </c>
      <c r="Q436" s="28">
        <v>0</v>
      </c>
      <c r="R436" s="28">
        <v>0</v>
      </c>
      <c r="S436" s="28">
        <v>0</v>
      </c>
      <c r="T436" s="28">
        <v>0</v>
      </c>
      <c r="U436" s="16">
        <v>14</v>
      </c>
      <c r="V436" s="28">
        <v>0</v>
      </c>
      <c r="W436" s="28">
        <v>0</v>
      </c>
      <c r="X436" s="29">
        <v>0</v>
      </c>
      <c r="Y436" s="29">
        <v>0</v>
      </c>
      <c r="Z436" s="29">
        <v>0</v>
      </c>
      <c r="AA436" s="29">
        <v>0</v>
      </c>
      <c r="AB436" s="28">
        <v>0</v>
      </c>
      <c r="AC436" s="28">
        <v>0</v>
      </c>
      <c r="AD436" s="28">
        <v>0</v>
      </c>
      <c r="AE436" s="28">
        <v>0</v>
      </c>
      <c r="AF436" s="28">
        <v>0</v>
      </c>
      <c r="AG436" s="28">
        <v>0</v>
      </c>
      <c r="AH436" s="29">
        <v>0</v>
      </c>
      <c r="AI436" s="29">
        <v>0</v>
      </c>
      <c r="AJ436" s="29">
        <v>0</v>
      </c>
      <c r="AK436" s="29">
        <v>0</v>
      </c>
      <c r="AL436" s="29">
        <v>0</v>
      </c>
      <c r="AM436" s="22">
        <f t="shared" si="129"/>
        <v>32.666666666666664</v>
      </c>
      <c r="AN436">
        <f t="shared" si="130"/>
        <v>1440</v>
      </c>
      <c r="AO436" t="str">
        <f t="shared" si="131"/>
        <v>,坚硬的石头,长獠牙,扁扁的稻草</v>
      </c>
      <c r="AP436" s="25" t="str">
        <f>IF(F436="c",getSring(AO436,4),VLOOKUP(K436&amp;F436,test4,2,FALSE))</f>
        <v>光之精华</v>
      </c>
      <c r="AQ436" s="25">
        <f t="shared" si="132"/>
        <v>30018</v>
      </c>
      <c r="AR436" s="25">
        <f t="shared" si="133"/>
        <v>54</v>
      </c>
      <c r="AS436" s="25" t="str">
        <f t="shared" si="141"/>
        <v>坚硬的石头</v>
      </c>
      <c r="AT436" s="25">
        <f t="shared" si="134"/>
        <v>30032</v>
      </c>
      <c r="AU436" s="25">
        <f t="shared" si="135"/>
        <v>14</v>
      </c>
      <c r="AV436" s="25" t="str">
        <f t="shared" si="142"/>
        <v>长獠牙</v>
      </c>
      <c r="AW436" s="25">
        <f t="shared" si="136"/>
        <v>30036</v>
      </c>
      <c r="AX436" s="25">
        <f t="shared" si="137"/>
        <v>14</v>
      </c>
      <c r="AY436" s="25" t="str">
        <f t="shared" si="143"/>
        <v>扁扁的稻草</v>
      </c>
      <c r="AZ436" s="25">
        <f t="shared" si="138"/>
        <v>30024</v>
      </c>
      <c r="BA436" s="25">
        <f t="shared" si="144"/>
        <v>14</v>
      </c>
    </row>
    <row r="437" spans="1:53" ht="14.25" x14ac:dyDescent="0.2">
      <c r="A437">
        <f t="shared" si="139"/>
        <v>10435</v>
      </c>
      <c r="B437" s="16">
        <v>435</v>
      </c>
      <c r="C437" s="16"/>
      <c r="D437" s="16" t="s">
        <v>666</v>
      </c>
      <c r="E437" s="16">
        <f t="shared" si="126"/>
        <v>3</v>
      </c>
      <c r="F437" s="39" t="str">
        <f t="shared" si="145"/>
        <v>b</v>
      </c>
      <c r="G437" s="42">
        <f t="shared" si="140"/>
        <v>3</v>
      </c>
      <c r="H437" s="19" t="s">
        <v>26</v>
      </c>
      <c r="I437" s="3" t="s">
        <v>40</v>
      </c>
      <c r="J437" s="3" t="s">
        <v>996</v>
      </c>
      <c r="K437" s="3" t="str">
        <f t="shared" si="127"/>
        <v>光</v>
      </c>
      <c r="L437" s="3">
        <f t="shared" si="146"/>
        <v>14</v>
      </c>
      <c r="M437" s="3">
        <f t="shared" si="128"/>
        <v>6</v>
      </c>
      <c r="N437" s="16">
        <v>5</v>
      </c>
      <c r="O437" s="16">
        <v>3</v>
      </c>
      <c r="P437" s="16">
        <v>53</v>
      </c>
      <c r="Q437" s="28">
        <v>0</v>
      </c>
      <c r="R437" s="28">
        <v>0</v>
      </c>
      <c r="S437" s="28">
        <v>0</v>
      </c>
      <c r="T437" s="28">
        <v>0</v>
      </c>
      <c r="U437" s="28">
        <v>0</v>
      </c>
      <c r="V437" s="28">
        <v>0</v>
      </c>
      <c r="W437" s="28">
        <v>0</v>
      </c>
      <c r="X437" s="29">
        <v>0</v>
      </c>
      <c r="Y437" s="29">
        <v>0</v>
      </c>
      <c r="Z437" s="29">
        <v>0</v>
      </c>
      <c r="AA437" s="20">
        <v>0.08</v>
      </c>
      <c r="AB437" s="28">
        <v>0</v>
      </c>
      <c r="AC437" s="28">
        <v>0</v>
      </c>
      <c r="AD437" s="28">
        <v>0</v>
      </c>
      <c r="AE437" s="28">
        <v>0</v>
      </c>
      <c r="AF437" s="28">
        <v>0</v>
      </c>
      <c r="AG437" s="28">
        <v>0</v>
      </c>
      <c r="AH437" s="29">
        <v>0</v>
      </c>
      <c r="AI437" s="29">
        <v>0</v>
      </c>
      <c r="AJ437" s="29">
        <v>0</v>
      </c>
      <c r="AK437" s="29">
        <v>0</v>
      </c>
      <c r="AL437" s="29">
        <v>0</v>
      </c>
      <c r="AM437" s="22">
        <f t="shared" si="129"/>
        <v>51.333333333333336</v>
      </c>
      <c r="AN437">
        <f t="shared" si="130"/>
        <v>2235</v>
      </c>
      <c r="AO437" t="str">
        <f t="shared" si="131"/>
        <v>,扁扁的稻草,长獠牙,蓝水晶</v>
      </c>
      <c r="AP437" s="25" t="str">
        <f>IF(F437="c",getSring(AO437,4),VLOOKUP(K437&amp;F437,test4,2,FALSE))</f>
        <v>光之精华</v>
      </c>
      <c r="AQ437" s="25">
        <f t="shared" si="132"/>
        <v>30018</v>
      </c>
      <c r="AR437" s="25">
        <f t="shared" si="133"/>
        <v>86</v>
      </c>
      <c r="AS437" s="25" t="str">
        <f t="shared" si="141"/>
        <v>扁扁的稻草</v>
      </c>
      <c r="AT437" s="25">
        <f t="shared" si="134"/>
        <v>30024</v>
      </c>
      <c r="AU437" s="25">
        <f t="shared" si="135"/>
        <v>21</v>
      </c>
      <c r="AV437" s="25" t="str">
        <f t="shared" si="142"/>
        <v>长獠牙</v>
      </c>
      <c r="AW437" s="25">
        <f t="shared" si="136"/>
        <v>30036</v>
      </c>
      <c r="AX437" s="25">
        <f t="shared" si="137"/>
        <v>21</v>
      </c>
      <c r="AY437" s="25" t="str">
        <f t="shared" si="143"/>
        <v>蓝水晶</v>
      </c>
      <c r="AZ437" s="25">
        <f t="shared" si="138"/>
        <v>30028</v>
      </c>
      <c r="BA437" s="25">
        <f t="shared" si="144"/>
        <v>21</v>
      </c>
    </row>
    <row r="438" spans="1:53" ht="14.25" x14ac:dyDescent="0.2">
      <c r="A438">
        <f t="shared" si="139"/>
        <v>10436</v>
      </c>
      <c r="B438" s="16">
        <v>436</v>
      </c>
      <c r="C438" s="16"/>
      <c r="D438" s="16" t="s">
        <v>667</v>
      </c>
      <c r="E438" s="16">
        <f t="shared" si="126"/>
        <v>3</v>
      </c>
      <c r="F438" s="39" t="str">
        <f t="shared" si="145"/>
        <v>b</v>
      </c>
      <c r="G438" s="42">
        <f t="shared" si="140"/>
        <v>3</v>
      </c>
      <c r="H438" s="19" t="s">
        <v>26</v>
      </c>
      <c r="I438" s="3" t="s">
        <v>40</v>
      </c>
      <c r="J438" s="3" t="s">
        <v>996</v>
      </c>
      <c r="K438" s="3" t="str">
        <f t="shared" si="127"/>
        <v>光</v>
      </c>
      <c r="L438" s="3">
        <f t="shared" si="146"/>
        <v>14</v>
      </c>
      <c r="M438" s="3">
        <f t="shared" si="128"/>
        <v>6</v>
      </c>
      <c r="N438" s="16">
        <v>5</v>
      </c>
      <c r="O438" s="16">
        <v>4</v>
      </c>
      <c r="P438" s="16">
        <v>71</v>
      </c>
      <c r="Q438" s="28">
        <v>0</v>
      </c>
      <c r="R438" s="28">
        <v>0</v>
      </c>
      <c r="S438" s="16">
        <v>7</v>
      </c>
      <c r="T438" s="28">
        <v>0</v>
      </c>
      <c r="U438" s="28">
        <v>0</v>
      </c>
      <c r="V438" s="28">
        <v>0</v>
      </c>
      <c r="W438" s="28">
        <v>0</v>
      </c>
      <c r="X438" s="29">
        <v>0</v>
      </c>
      <c r="Y438" s="29">
        <v>0</v>
      </c>
      <c r="Z438" s="29">
        <v>0</v>
      </c>
      <c r="AA438" s="29">
        <v>0</v>
      </c>
      <c r="AB438" s="28">
        <v>0</v>
      </c>
      <c r="AC438" s="28">
        <v>0</v>
      </c>
      <c r="AD438" s="28">
        <v>0</v>
      </c>
      <c r="AE438" s="28">
        <v>0</v>
      </c>
      <c r="AF438" s="28">
        <v>0</v>
      </c>
      <c r="AG438" s="28">
        <v>0</v>
      </c>
      <c r="AH438" s="29">
        <v>0</v>
      </c>
      <c r="AI438" s="29">
        <v>0</v>
      </c>
      <c r="AJ438" s="29">
        <v>0</v>
      </c>
      <c r="AK438" s="29">
        <v>0</v>
      </c>
      <c r="AL438" s="29">
        <v>0</v>
      </c>
      <c r="AM438" s="22">
        <f t="shared" si="129"/>
        <v>52</v>
      </c>
      <c r="AN438">
        <f t="shared" si="130"/>
        <v>2295</v>
      </c>
      <c r="AO438" t="str">
        <f t="shared" si="131"/>
        <v>,坚硬的石头,长獠牙,扁扁的稻草</v>
      </c>
      <c r="AP438" s="25" t="str">
        <f>IF(F438="c",getSring(AO438,4),VLOOKUP(K438&amp;F438,test4,2,FALSE))</f>
        <v>光之精华</v>
      </c>
      <c r="AQ438" s="25">
        <f t="shared" si="132"/>
        <v>30018</v>
      </c>
      <c r="AR438" s="25">
        <f t="shared" si="133"/>
        <v>87</v>
      </c>
      <c r="AS438" s="25" t="str">
        <f t="shared" si="141"/>
        <v>坚硬的石头</v>
      </c>
      <c r="AT438" s="25">
        <f t="shared" si="134"/>
        <v>30032</v>
      </c>
      <c r="AU438" s="25">
        <f t="shared" si="135"/>
        <v>22</v>
      </c>
      <c r="AV438" s="25" t="str">
        <f t="shared" si="142"/>
        <v>长獠牙</v>
      </c>
      <c r="AW438" s="25">
        <f t="shared" si="136"/>
        <v>30036</v>
      </c>
      <c r="AX438" s="25">
        <f t="shared" si="137"/>
        <v>22</v>
      </c>
      <c r="AY438" s="25" t="str">
        <f t="shared" si="143"/>
        <v>扁扁的稻草</v>
      </c>
      <c r="AZ438" s="25">
        <f t="shared" si="138"/>
        <v>30024</v>
      </c>
      <c r="BA438" s="25">
        <f t="shared" si="144"/>
        <v>22</v>
      </c>
    </row>
    <row r="439" spans="1:53" ht="14.25" x14ac:dyDescent="0.2">
      <c r="A439">
        <f t="shared" si="139"/>
        <v>10437</v>
      </c>
      <c r="B439" s="16">
        <v>437</v>
      </c>
      <c r="C439" s="16"/>
      <c r="D439" s="16" t="s">
        <v>668</v>
      </c>
      <c r="E439" s="16">
        <f t="shared" si="126"/>
        <v>4</v>
      </c>
      <c r="F439" s="39" t="str">
        <f t="shared" si="145"/>
        <v>b</v>
      </c>
      <c r="G439" s="42">
        <f t="shared" si="140"/>
        <v>3</v>
      </c>
      <c r="H439" s="19" t="s">
        <v>26</v>
      </c>
      <c r="I439" s="3" t="s">
        <v>40</v>
      </c>
      <c r="J439" s="3" t="s">
        <v>996</v>
      </c>
      <c r="K439" s="3" t="str">
        <f t="shared" si="127"/>
        <v>光</v>
      </c>
      <c r="L439" s="3">
        <f t="shared" si="146"/>
        <v>14</v>
      </c>
      <c r="M439" s="3">
        <f t="shared" si="128"/>
        <v>6</v>
      </c>
      <c r="N439" s="16">
        <v>5</v>
      </c>
      <c r="O439" s="16">
        <v>5</v>
      </c>
      <c r="P439" s="16">
        <v>88</v>
      </c>
      <c r="Q439" s="28">
        <v>0</v>
      </c>
      <c r="R439" s="28">
        <v>0</v>
      </c>
      <c r="S439" s="28">
        <v>0</v>
      </c>
      <c r="T439" s="28">
        <v>0</v>
      </c>
      <c r="U439" s="28">
        <v>0</v>
      </c>
      <c r="V439" s="16">
        <v>10</v>
      </c>
      <c r="W439" s="28">
        <v>0</v>
      </c>
      <c r="X439" s="29">
        <v>0</v>
      </c>
      <c r="Y439" s="29">
        <v>0</v>
      </c>
      <c r="Z439" s="29">
        <v>0</v>
      </c>
      <c r="AA439" s="29">
        <v>0</v>
      </c>
      <c r="AB439" s="28">
        <v>0</v>
      </c>
      <c r="AC439" s="28">
        <v>0</v>
      </c>
      <c r="AD439" s="28">
        <v>0</v>
      </c>
      <c r="AE439" s="28">
        <v>0</v>
      </c>
      <c r="AF439" s="28">
        <v>0</v>
      </c>
      <c r="AG439" s="28">
        <v>0</v>
      </c>
      <c r="AH439" s="29">
        <v>0</v>
      </c>
      <c r="AI439" s="20">
        <v>0.1008</v>
      </c>
      <c r="AJ439" s="29">
        <v>0</v>
      </c>
      <c r="AK439" s="29">
        <v>0</v>
      </c>
      <c r="AL439" s="29">
        <v>0</v>
      </c>
      <c r="AM439" s="22">
        <f t="shared" si="129"/>
        <v>85.493333333333325</v>
      </c>
      <c r="AN439">
        <f t="shared" si="130"/>
        <v>3750</v>
      </c>
      <c r="AO439" t="str">
        <f t="shared" si="131"/>
        <v>,坚硬的石头,漂亮的蘑菇,长獠牙</v>
      </c>
      <c r="AP439" s="25" t="str">
        <f>IF(F439="c",getSring(AO439,4),VLOOKUP(K439&amp;F439,test4,2,FALSE))</f>
        <v>光之精华</v>
      </c>
      <c r="AQ439" s="25">
        <f t="shared" si="132"/>
        <v>30018</v>
      </c>
      <c r="AR439" s="25">
        <f t="shared" si="133"/>
        <v>142</v>
      </c>
      <c r="AS439" s="25" t="str">
        <f t="shared" si="141"/>
        <v>坚硬的石头</v>
      </c>
      <c r="AT439" s="25">
        <f t="shared" si="134"/>
        <v>30032</v>
      </c>
      <c r="AU439" s="25">
        <f t="shared" si="135"/>
        <v>36</v>
      </c>
      <c r="AV439" s="25" t="str">
        <f t="shared" si="142"/>
        <v>漂亮的蘑菇</v>
      </c>
      <c r="AW439" s="25">
        <f t="shared" si="136"/>
        <v>30020</v>
      </c>
      <c r="AX439" s="25">
        <f t="shared" si="137"/>
        <v>36</v>
      </c>
      <c r="AY439" s="25" t="str">
        <f t="shared" si="143"/>
        <v>长獠牙</v>
      </c>
      <c r="AZ439" s="25">
        <f t="shared" si="138"/>
        <v>30036</v>
      </c>
      <c r="BA439" s="25">
        <f t="shared" si="144"/>
        <v>36</v>
      </c>
    </row>
    <row r="440" spans="1:53" ht="14.25" x14ac:dyDescent="0.2">
      <c r="A440">
        <f t="shared" si="139"/>
        <v>10438</v>
      </c>
      <c r="B440" s="16">
        <v>438</v>
      </c>
      <c r="C440" s="16"/>
      <c r="D440" s="16" t="s">
        <v>669</v>
      </c>
      <c r="E440" s="16">
        <f t="shared" si="126"/>
        <v>4</v>
      </c>
      <c r="F440" s="39" t="str">
        <f t="shared" si="145"/>
        <v>b</v>
      </c>
      <c r="G440" s="42">
        <f t="shared" si="140"/>
        <v>3</v>
      </c>
      <c r="H440" s="19" t="s">
        <v>26</v>
      </c>
      <c r="I440" s="3" t="s">
        <v>40</v>
      </c>
      <c r="J440" s="3" t="s">
        <v>996</v>
      </c>
      <c r="K440" s="3" t="str">
        <f t="shared" si="127"/>
        <v>光</v>
      </c>
      <c r="L440" s="3">
        <f t="shared" si="146"/>
        <v>14</v>
      </c>
      <c r="M440" s="3">
        <f t="shared" si="128"/>
        <v>6</v>
      </c>
      <c r="N440" s="16">
        <v>5</v>
      </c>
      <c r="O440" s="16">
        <v>6</v>
      </c>
      <c r="P440" s="16">
        <v>106</v>
      </c>
      <c r="Q440" s="28">
        <v>0</v>
      </c>
      <c r="R440" s="28">
        <v>0</v>
      </c>
      <c r="S440" s="28">
        <v>0</v>
      </c>
      <c r="T440" s="28">
        <v>0</v>
      </c>
      <c r="U440" s="28">
        <v>0</v>
      </c>
      <c r="V440" s="28">
        <v>0</v>
      </c>
      <c r="W440" s="28">
        <v>0</v>
      </c>
      <c r="X440" s="20">
        <v>0.04</v>
      </c>
      <c r="Y440" s="29">
        <v>0</v>
      </c>
      <c r="Z440" s="29">
        <v>0</v>
      </c>
      <c r="AA440" s="29">
        <v>0</v>
      </c>
      <c r="AB440" s="28">
        <v>0</v>
      </c>
      <c r="AC440" s="28">
        <v>0</v>
      </c>
      <c r="AD440" s="28">
        <v>0</v>
      </c>
      <c r="AE440" s="28">
        <v>0</v>
      </c>
      <c r="AF440" s="28">
        <v>0</v>
      </c>
      <c r="AG440" s="28">
        <v>0</v>
      </c>
      <c r="AH440" s="29">
        <v>0</v>
      </c>
      <c r="AI440" s="29">
        <v>0</v>
      </c>
      <c r="AJ440" s="29">
        <v>0</v>
      </c>
      <c r="AK440" s="29">
        <v>0</v>
      </c>
      <c r="AL440" s="20">
        <v>0.1216</v>
      </c>
      <c r="AM440" s="22">
        <f t="shared" si="129"/>
        <v>102.98666666666668</v>
      </c>
      <c r="AN440">
        <f t="shared" si="130"/>
        <v>4515</v>
      </c>
      <c r="AO440" t="str">
        <f t="shared" si="131"/>
        <v>,扁扁的稻草,美味的坚果,坚硬的石头</v>
      </c>
      <c r="AP440" s="25" t="str">
        <f>IF(F440="c",getSring(AO440,4),VLOOKUP(K440&amp;F440,test4,2,FALSE))</f>
        <v>光之精华</v>
      </c>
      <c r="AQ440" s="25">
        <f t="shared" si="132"/>
        <v>30018</v>
      </c>
      <c r="AR440" s="25">
        <f t="shared" si="133"/>
        <v>172</v>
      </c>
      <c r="AS440" s="25" t="str">
        <f t="shared" si="141"/>
        <v>扁扁的稻草</v>
      </c>
      <c r="AT440" s="25">
        <f t="shared" si="134"/>
        <v>30024</v>
      </c>
      <c r="AU440" s="25">
        <f t="shared" si="135"/>
        <v>43</v>
      </c>
      <c r="AV440" s="25" t="str">
        <f t="shared" si="142"/>
        <v>美味的坚果</v>
      </c>
      <c r="AW440" s="25">
        <f t="shared" si="136"/>
        <v>30040</v>
      </c>
      <c r="AX440" s="25">
        <f t="shared" si="137"/>
        <v>43</v>
      </c>
      <c r="AY440" s="25" t="str">
        <f t="shared" si="143"/>
        <v>坚硬的石头</v>
      </c>
      <c r="AZ440" s="25">
        <f t="shared" si="138"/>
        <v>30032</v>
      </c>
      <c r="BA440" s="25">
        <f t="shared" si="144"/>
        <v>43</v>
      </c>
    </row>
    <row r="441" spans="1:53" ht="14.25" x14ac:dyDescent="0.2">
      <c r="A441">
        <f t="shared" si="139"/>
        <v>10439</v>
      </c>
      <c r="B441" s="16">
        <v>439</v>
      </c>
      <c r="C441" s="16"/>
      <c r="D441" s="16" t="s">
        <v>670</v>
      </c>
      <c r="E441" s="16">
        <f t="shared" si="126"/>
        <v>5</v>
      </c>
      <c r="F441" s="39" t="str">
        <f t="shared" si="145"/>
        <v>b</v>
      </c>
      <c r="G441" s="42">
        <f t="shared" si="140"/>
        <v>3</v>
      </c>
      <c r="H441" s="19" t="s">
        <v>26</v>
      </c>
      <c r="I441" s="3" t="s">
        <v>40</v>
      </c>
      <c r="J441" s="3" t="s">
        <v>996</v>
      </c>
      <c r="K441" s="3" t="str">
        <f t="shared" si="127"/>
        <v>光</v>
      </c>
      <c r="L441" s="3">
        <f t="shared" si="146"/>
        <v>14</v>
      </c>
      <c r="M441" s="3">
        <f t="shared" si="128"/>
        <v>6</v>
      </c>
      <c r="N441" s="16">
        <v>5</v>
      </c>
      <c r="O441" s="16">
        <v>7</v>
      </c>
      <c r="P441" s="16">
        <v>123</v>
      </c>
      <c r="Q441" s="28">
        <v>0</v>
      </c>
      <c r="R441" s="28">
        <v>0</v>
      </c>
      <c r="S441" s="28">
        <v>0</v>
      </c>
      <c r="T441" s="28">
        <v>0</v>
      </c>
      <c r="U441" s="28">
        <v>0</v>
      </c>
      <c r="V441" s="28">
        <v>0</v>
      </c>
      <c r="W441" s="28">
        <v>0</v>
      </c>
      <c r="X441" s="29">
        <v>0</v>
      </c>
      <c r="Y441" s="29">
        <v>0</v>
      </c>
      <c r="Z441" s="20">
        <v>1.4999999999999999E-2</v>
      </c>
      <c r="AA441" s="20">
        <v>0.17600000000000002</v>
      </c>
      <c r="AB441" s="28">
        <v>0</v>
      </c>
      <c r="AC441" s="28">
        <v>0</v>
      </c>
      <c r="AD441" s="28">
        <v>0</v>
      </c>
      <c r="AE441" s="28">
        <v>0</v>
      </c>
      <c r="AF441" s="28">
        <v>0</v>
      </c>
      <c r="AG441" s="28">
        <v>0</v>
      </c>
      <c r="AH441" s="29">
        <v>0</v>
      </c>
      <c r="AI441" s="29">
        <v>0</v>
      </c>
      <c r="AJ441" s="29">
        <v>0</v>
      </c>
      <c r="AK441" s="29">
        <v>0</v>
      </c>
      <c r="AL441" s="29">
        <v>0</v>
      </c>
      <c r="AM441" s="22">
        <f t="shared" si="129"/>
        <v>120.2</v>
      </c>
      <c r="AN441">
        <f t="shared" si="130"/>
        <v>5250</v>
      </c>
      <c r="AO441" t="str">
        <f t="shared" si="131"/>
        <v>,蓝水晶,长獠牙,坚硬的石头</v>
      </c>
      <c r="AP441" s="25" t="str">
        <f>IF(F441="c",getSring(AO441,4),VLOOKUP(K441&amp;F441,test4,2,FALSE))</f>
        <v>光之精华</v>
      </c>
      <c r="AQ441" s="25">
        <f t="shared" si="132"/>
        <v>30018</v>
      </c>
      <c r="AR441" s="25">
        <f t="shared" si="133"/>
        <v>200</v>
      </c>
      <c r="AS441" s="25" t="str">
        <f t="shared" si="141"/>
        <v>蓝水晶</v>
      </c>
      <c r="AT441" s="25">
        <f t="shared" si="134"/>
        <v>30028</v>
      </c>
      <c r="AU441" s="25">
        <f t="shared" si="135"/>
        <v>50</v>
      </c>
      <c r="AV441" s="25" t="str">
        <f t="shared" si="142"/>
        <v>长獠牙</v>
      </c>
      <c r="AW441" s="25">
        <f t="shared" si="136"/>
        <v>30036</v>
      </c>
      <c r="AX441" s="25">
        <f t="shared" si="137"/>
        <v>50</v>
      </c>
      <c r="AY441" s="25" t="str">
        <f t="shared" si="143"/>
        <v>坚硬的石头</v>
      </c>
      <c r="AZ441" s="25">
        <f t="shared" si="138"/>
        <v>30032</v>
      </c>
      <c r="BA441" s="25">
        <f t="shared" si="144"/>
        <v>50</v>
      </c>
    </row>
    <row r="442" spans="1:53" ht="14.25" x14ac:dyDescent="0.2">
      <c r="A442">
        <f t="shared" si="139"/>
        <v>10440</v>
      </c>
      <c r="B442" s="16">
        <v>440</v>
      </c>
      <c r="C442" s="16"/>
      <c r="D442" s="16" t="s">
        <v>671</v>
      </c>
      <c r="E442" s="16">
        <f t="shared" si="126"/>
        <v>5</v>
      </c>
      <c r="F442" s="39" t="str">
        <f t="shared" si="145"/>
        <v>b</v>
      </c>
      <c r="G442" s="42">
        <f t="shared" si="140"/>
        <v>3</v>
      </c>
      <c r="H442" s="19" t="s">
        <v>26</v>
      </c>
      <c r="I442" s="3" t="s">
        <v>40</v>
      </c>
      <c r="J442" s="3" t="s">
        <v>996</v>
      </c>
      <c r="K442" s="3" t="str">
        <f t="shared" si="127"/>
        <v>光</v>
      </c>
      <c r="L442" s="3">
        <f t="shared" si="146"/>
        <v>14</v>
      </c>
      <c r="M442" s="3">
        <f t="shared" si="128"/>
        <v>6</v>
      </c>
      <c r="N442" s="16">
        <v>5</v>
      </c>
      <c r="O442" s="16">
        <v>8</v>
      </c>
      <c r="P442" s="16">
        <v>141</v>
      </c>
      <c r="Q442" s="28">
        <v>0</v>
      </c>
      <c r="R442" s="28">
        <v>0</v>
      </c>
      <c r="S442" s="28">
        <v>0</v>
      </c>
      <c r="T442" s="28">
        <v>0</v>
      </c>
      <c r="U442" s="28">
        <v>0</v>
      </c>
      <c r="V442" s="16">
        <v>16</v>
      </c>
      <c r="W442" s="28">
        <v>0</v>
      </c>
      <c r="X442" s="20">
        <v>0.05</v>
      </c>
      <c r="Y442" s="29">
        <v>0</v>
      </c>
      <c r="Z442" s="29">
        <v>0</v>
      </c>
      <c r="AA442" s="29">
        <v>0</v>
      </c>
      <c r="AB442" s="28">
        <v>0</v>
      </c>
      <c r="AC442" s="28">
        <v>0</v>
      </c>
      <c r="AD442" s="28">
        <v>0</v>
      </c>
      <c r="AE442" s="28">
        <v>0</v>
      </c>
      <c r="AF442" s="28">
        <v>0</v>
      </c>
      <c r="AG442" s="28">
        <v>0</v>
      </c>
      <c r="AH442" s="29">
        <v>0</v>
      </c>
      <c r="AI442" s="29">
        <v>0</v>
      </c>
      <c r="AJ442" s="29">
        <v>0</v>
      </c>
      <c r="AK442" s="29">
        <v>0</v>
      </c>
      <c r="AL442" s="29">
        <v>0</v>
      </c>
      <c r="AM442" s="22">
        <f t="shared" si="129"/>
        <v>114.66666666666667</v>
      </c>
      <c r="AN442">
        <f t="shared" si="130"/>
        <v>5025</v>
      </c>
      <c r="AO442" t="str">
        <f t="shared" si="131"/>
        <v>,蓝水晶,坚硬的石头,漂亮的蘑菇</v>
      </c>
      <c r="AP442" s="25" t="str">
        <f>IF(F442="c",getSring(AO442,4),VLOOKUP(K442&amp;F442,test4,2,FALSE))</f>
        <v>光之精华</v>
      </c>
      <c r="AQ442" s="25">
        <f t="shared" si="132"/>
        <v>30018</v>
      </c>
      <c r="AR442" s="25">
        <f t="shared" si="133"/>
        <v>191</v>
      </c>
      <c r="AS442" s="25" t="str">
        <f t="shared" si="141"/>
        <v>蓝水晶</v>
      </c>
      <c r="AT442" s="25">
        <f t="shared" si="134"/>
        <v>30028</v>
      </c>
      <c r="AU442" s="25">
        <f t="shared" si="135"/>
        <v>48</v>
      </c>
      <c r="AV442" s="25" t="str">
        <f t="shared" si="142"/>
        <v>坚硬的石头</v>
      </c>
      <c r="AW442" s="25">
        <f t="shared" si="136"/>
        <v>30032</v>
      </c>
      <c r="AX442" s="25">
        <f t="shared" si="137"/>
        <v>48</v>
      </c>
      <c r="AY442" s="25" t="str">
        <f t="shared" si="143"/>
        <v>漂亮的蘑菇</v>
      </c>
      <c r="AZ442" s="25">
        <f t="shared" si="138"/>
        <v>30020</v>
      </c>
      <c r="BA442" s="25">
        <f t="shared" si="144"/>
        <v>48</v>
      </c>
    </row>
    <row r="443" spans="1:53" ht="14.25" x14ac:dyDescent="0.2">
      <c r="A443">
        <f t="shared" si="139"/>
        <v>10441</v>
      </c>
      <c r="B443" s="16">
        <v>441</v>
      </c>
      <c r="C443" s="16"/>
      <c r="D443" s="16" t="s">
        <v>672</v>
      </c>
      <c r="E443" s="16">
        <f t="shared" si="126"/>
        <v>2</v>
      </c>
      <c r="F443" s="39" t="str">
        <f t="shared" si="145"/>
        <v>c</v>
      </c>
      <c r="G443" s="42">
        <f t="shared" si="140"/>
        <v>4</v>
      </c>
      <c r="H443" s="19" t="s">
        <v>26</v>
      </c>
      <c r="I443" s="3" t="s">
        <v>40</v>
      </c>
      <c r="J443" s="3" t="s">
        <v>996</v>
      </c>
      <c r="K443" s="3" t="str">
        <f t="shared" si="127"/>
        <v>--</v>
      </c>
      <c r="L443" s="3">
        <f t="shared" si="146"/>
        <v>14</v>
      </c>
      <c r="M443" s="3">
        <f t="shared" si="128"/>
        <v>6</v>
      </c>
      <c r="N443" s="16">
        <v>5</v>
      </c>
      <c r="O443" s="16">
        <v>1</v>
      </c>
      <c r="P443" s="16">
        <v>20</v>
      </c>
      <c r="Q443" s="28">
        <v>0</v>
      </c>
      <c r="R443" s="28">
        <v>0</v>
      </c>
      <c r="S443" s="28">
        <v>0</v>
      </c>
      <c r="T443" s="28">
        <v>0</v>
      </c>
      <c r="U443" s="28">
        <v>0</v>
      </c>
      <c r="V443" s="28">
        <v>0</v>
      </c>
      <c r="W443" s="28">
        <v>0</v>
      </c>
      <c r="X443" s="29">
        <v>0</v>
      </c>
      <c r="Y443" s="29">
        <v>0</v>
      </c>
      <c r="Z443" s="29">
        <v>0</v>
      </c>
      <c r="AA443" s="29">
        <v>0</v>
      </c>
      <c r="AB443" s="28">
        <v>0</v>
      </c>
      <c r="AC443" s="28">
        <v>0</v>
      </c>
      <c r="AD443" s="28">
        <v>0</v>
      </c>
      <c r="AE443" s="28">
        <v>0</v>
      </c>
      <c r="AF443" s="28">
        <v>0</v>
      </c>
      <c r="AG443" s="28">
        <v>0</v>
      </c>
      <c r="AH443" s="29">
        <v>0</v>
      </c>
      <c r="AI443" s="29">
        <v>0</v>
      </c>
      <c r="AJ443" s="20">
        <v>0</v>
      </c>
      <c r="AK443" s="29">
        <v>0</v>
      </c>
      <c r="AL443" s="29">
        <v>0</v>
      </c>
      <c r="AM443" s="22">
        <f t="shared" si="129"/>
        <v>13.333333333333334</v>
      </c>
      <c r="AN443">
        <f t="shared" si="130"/>
        <v>577</v>
      </c>
      <c r="AO443" t="str">
        <f t="shared" si="131"/>
        <v>,红水晶,稻草,石头,狗牙</v>
      </c>
      <c r="AP443" s="25" t="str">
        <f>IF(F443="c",getSring(AO443,4),VLOOKUP(K443&amp;F443,test4,2,FALSE))</f>
        <v>狗牙</v>
      </c>
      <c r="AQ443" s="25">
        <f t="shared" si="132"/>
        <v>30035</v>
      </c>
      <c r="AR443" s="25">
        <f t="shared" si="133"/>
        <v>44</v>
      </c>
      <c r="AS443" s="25" t="str">
        <f t="shared" si="141"/>
        <v>红水晶</v>
      </c>
      <c r="AT443" s="25">
        <f t="shared" si="134"/>
        <v>30027</v>
      </c>
      <c r="AU443" s="25">
        <f t="shared" si="135"/>
        <v>11</v>
      </c>
      <c r="AV443" s="25" t="str">
        <f t="shared" si="142"/>
        <v>稻草</v>
      </c>
      <c r="AW443" s="25">
        <f t="shared" si="136"/>
        <v>30023</v>
      </c>
      <c r="AX443" s="25">
        <f t="shared" si="137"/>
        <v>11</v>
      </c>
      <c r="AY443" s="25" t="str">
        <f t="shared" si="143"/>
        <v>石头</v>
      </c>
      <c r="AZ443" s="25">
        <f t="shared" si="138"/>
        <v>30031</v>
      </c>
      <c r="BA443" s="25">
        <f t="shared" si="144"/>
        <v>11</v>
      </c>
    </row>
    <row r="444" spans="1:53" ht="14.25" x14ac:dyDescent="0.2">
      <c r="A444">
        <f t="shared" si="139"/>
        <v>10442</v>
      </c>
      <c r="B444" s="16">
        <v>442</v>
      </c>
      <c r="C444" s="16"/>
      <c r="D444" s="16" t="s">
        <v>673</v>
      </c>
      <c r="E444" s="16">
        <f t="shared" si="126"/>
        <v>2</v>
      </c>
      <c r="F444" s="39" t="str">
        <f t="shared" si="145"/>
        <v>c</v>
      </c>
      <c r="G444" s="42">
        <f t="shared" si="140"/>
        <v>4</v>
      </c>
      <c r="H444" s="19" t="s">
        <v>26</v>
      </c>
      <c r="I444" s="3" t="s">
        <v>40</v>
      </c>
      <c r="J444" s="3" t="s">
        <v>996</v>
      </c>
      <c r="K444" s="3" t="str">
        <f t="shared" si="127"/>
        <v>--</v>
      </c>
      <c r="L444" s="3">
        <f t="shared" si="146"/>
        <v>14</v>
      </c>
      <c r="M444" s="3">
        <f t="shared" si="128"/>
        <v>6</v>
      </c>
      <c r="N444" s="16">
        <v>5</v>
      </c>
      <c r="O444" s="16">
        <v>2</v>
      </c>
      <c r="P444" s="16">
        <v>40</v>
      </c>
      <c r="Q444" s="28">
        <v>0</v>
      </c>
      <c r="R444" s="28">
        <v>0</v>
      </c>
      <c r="S444" s="28">
        <v>0</v>
      </c>
      <c r="T444" s="28">
        <v>0</v>
      </c>
      <c r="U444" s="28">
        <v>0</v>
      </c>
      <c r="V444" s="28">
        <v>0</v>
      </c>
      <c r="W444" s="28">
        <v>0</v>
      </c>
      <c r="X444" s="29">
        <v>0</v>
      </c>
      <c r="Y444" s="29">
        <v>0</v>
      </c>
      <c r="Z444" s="20">
        <v>0</v>
      </c>
      <c r="AA444" s="29">
        <v>0</v>
      </c>
      <c r="AB444" s="28">
        <v>0</v>
      </c>
      <c r="AC444" s="28">
        <v>0</v>
      </c>
      <c r="AD444" s="28">
        <v>0</v>
      </c>
      <c r="AE444" s="28">
        <v>0</v>
      </c>
      <c r="AF444" s="28">
        <v>0</v>
      </c>
      <c r="AG444" s="28">
        <v>0</v>
      </c>
      <c r="AH444" s="29">
        <v>0</v>
      </c>
      <c r="AI444" s="29">
        <v>0</v>
      </c>
      <c r="AJ444" s="29">
        <v>0</v>
      </c>
      <c r="AK444" s="29">
        <v>0</v>
      </c>
      <c r="AL444" s="29">
        <v>0</v>
      </c>
      <c r="AM444" s="22">
        <f t="shared" si="129"/>
        <v>26.666666666666668</v>
      </c>
      <c r="AN444">
        <f t="shared" si="130"/>
        <v>1162</v>
      </c>
      <c r="AO444" t="str">
        <f t="shared" si="131"/>
        <v>,多汁的坚果,红水晶,狗牙,石头</v>
      </c>
      <c r="AP444" s="25" t="str">
        <f>IF(F444="c",getSring(AO444,4),VLOOKUP(K444&amp;F444,test4,2,FALSE))</f>
        <v>石头</v>
      </c>
      <c r="AQ444" s="25">
        <f t="shared" si="132"/>
        <v>30031</v>
      </c>
      <c r="AR444" s="25">
        <f t="shared" si="133"/>
        <v>89</v>
      </c>
      <c r="AS444" s="25" t="str">
        <f t="shared" si="141"/>
        <v>多汁的坚果</v>
      </c>
      <c r="AT444" s="25">
        <f t="shared" si="134"/>
        <v>30039</v>
      </c>
      <c r="AU444" s="25">
        <f t="shared" si="135"/>
        <v>22</v>
      </c>
      <c r="AV444" s="25" t="str">
        <f t="shared" si="142"/>
        <v>红水晶</v>
      </c>
      <c r="AW444" s="25">
        <f t="shared" si="136"/>
        <v>30027</v>
      </c>
      <c r="AX444" s="25">
        <f t="shared" si="137"/>
        <v>22</v>
      </c>
      <c r="AY444" s="25" t="str">
        <f t="shared" si="143"/>
        <v>狗牙</v>
      </c>
      <c r="AZ444" s="25">
        <f t="shared" si="138"/>
        <v>30035</v>
      </c>
      <c r="BA444" s="25">
        <f t="shared" si="144"/>
        <v>22</v>
      </c>
    </row>
    <row r="445" spans="1:53" ht="14.25" x14ac:dyDescent="0.2">
      <c r="A445">
        <f t="shared" si="139"/>
        <v>10443</v>
      </c>
      <c r="B445" s="16">
        <v>443</v>
      </c>
      <c r="C445" s="16"/>
      <c r="D445" s="16" t="s">
        <v>674</v>
      </c>
      <c r="E445" s="16">
        <f t="shared" si="126"/>
        <v>3</v>
      </c>
      <c r="F445" s="39" t="str">
        <f t="shared" si="145"/>
        <v>c</v>
      </c>
      <c r="G445" s="42">
        <f t="shared" si="140"/>
        <v>4</v>
      </c>
      <c r="H445" s="19" t="s">
        <v>26</v>
      </c>
      <c r="I445" s="3" t="s">
        <v>40</v>
      </c>
      <c r="J445" s="3" t="s">
        <v>996</v>
      </c>
      <c r="K445" s="3" t="str">
        <f t="shared" si="127"/>
        <v>--</v>
      </c>
      <c r="L445" s="3">
        <f t="shared" si="146"/>
        <v>14</v>
      </c>
      <c r="M445" s="3">
        <f t="shared" si="128"/>
        <v>6</v>
      </c>
      <c r="N445" s="16">
        <v>5</v>
      </c>
      <c r="O445" s="16">
        <v>3</v>
      </c>
      <c r="P445" s="16">
        <v>60</v>
      </c>
      <c r="Q445" s="28">
        <v>0</v>
      </c>
      <c r="R445" s="28">
        <v>0</v>
      </c>
      <c r="S445" s="28">
        <v>0</v>
      </c>
      <c r="T445" s="28">
        <v>0</v>
      </c>
      <c r="U445" s="28">
        <v>0</v>
      </c>
      <c r="V445" s="28">
        <v>0</v>
      </c>
      <c r="W445" s="28">
        <v>0</v>
      </c>
      <c r="X445" s="29">
        <v>0</v>
      </c>
      <c r="Y445" s="29">
        <v>0</v>
      </c>
      <c r="Z445" s="29">
        <v>0</v>
      </c>
      <c r="AA445" s="20">
        <v>0</v>
      </c>
      <c r="AB445" s="28">
        <v>0</v>
      </c>
      <c r="AC445" s="28">
        <v>0</v>
      </c>
      <c r="AD445" s="28">
        <v>0</v>
      </c>
      <c r="AE445" s="28">
        <v>0</v>
      </c>
      <c r="AF445" s="28">
        <v>0</v>
      </c>
      <c r="AG445" s="28">
        <v>0</v>
      </c>
      <c r="AH445" s="29">
        <v>0</v>
      </c>
      <c r="AI445" s="29">
        <v>0</v>
      </c>
      <c r="AJ445" s="29">
        <v>0</v>
      </c>
      <c r="AK445" s="29">
        <v>0</v>
      </c>
      <c r="AL445" s="29">
        <v>0</v>
      </c>
      <c r="AM445" s="22">
        <f t="shared" si="129"/>
        <v>40</v>
      </c>
      <c r="AN445">
        <f t="shared" si="130"/>
        <v>1740</v>
      </c>
      <c r="AO445" t="str">
        <f t="shared" si="131"/>
        <v>,蘑菇,稻草,狗牙,红水晶</v>
      </c>
      <c r="AP445" s="25" t="str">
        <f>IF(F445="c",getSring(AO445,4),VLOOKUP(K445&amp;F445,test4,2,FALSE))</f>
        <v>红水晶</v>
      </c>
      <c r="AQ445" s="25">
        <f t="shared" si="132"/>
        <v>30027</v>
      </c>
      <c r="AR445" s="25">
        <f t="shared" si="133"/>
        <v>133</v>
      </c>
      <c r="AS445" s="25" t="str">
        <f t="shared" si="141"/>
        <v>蘑菇</v>
      </c>
      <c r="AT445" s="25">
        <f t="shared" si="134"/>
        <v>30019</v>
      </c>
      <c r="AU445" s="25">
        <f t="shared" si="135"/>
        <v>33</v>
      </c>
      <c r="AV445" s="25" t="str">
        <f t="shared" si="142"/>
        <v>稻草</v>
      </c>
      <c r="AW445" s="25">
        <f t="shared" si="136"/>
        <v>30023</v>
      </c>
      <c r="AX445" s="25">
        <f t="shared" si="137"/>
        <v>33</v>
      </c>
      <c r="AY445" s="25" t="str">
        <f t="shared" si="143"/>
        <v>狗牙</v>
      </c>
      <c r="AZ445" s="25">
        <f t="shared" si="138"/>
        <v>30035</v>
      </c>
      <c r="BA445" s="25">
        <f t="shared" si="144"/>
        <v>33</v>
      </c>
    </row>
    <row r="446" spans="1:53" ht="14.25" x14ac:dyDescent="0.2">
      <c r="A446">
        <f t="shared" si="139"/>
        <v>10444</v>
      </c>
      <c r="B446" s="16">
        <v>444</v>
      </c>
      <c r="C446" s="16"/>
      <c r="D446" s="16" t="s">
        <v>675</v>
      </c>
      <c r="E446" s="16">
        <f t="shared" si="126"/>
        <v>3</v>
      </c>
      <c r="F446" s="39" t="str">
        <f t="shared" si="145"/>
        <v>c</v>
      </c>
      <c r="G446" s="42">
        <f t="shared" si="140"/>
        <v>4</v>
      </c>
      <c r="H446" s="19" t="s">
        <v>26</v>
      </c>
      <c r="I446" s="3" t="s">
        <v>40</v>
      </c>
      <c r="J446" s="3" t="s">
        <v>996</v>
      </c>
      <c r="K446" s="3" t="str">
        <f t="shared" si="127"/>
        <v>--</v>
      </c>
      <c r="L446" s="3">
        <f t="shared" si="146"/>
        <v>14</v>
      </c>
      <c r="M446" s="3">
        <f t="shared" si="128"/>
        <v>6</v>
      </c>
      <c r="N446" s="16">
        <v>5</v>
      </c>
      <c r="O446" s="16">
        <v>4</v>
      </c>
      <c r="P446" s="16">
        <v>80</v>
      </c>
      <c r="Q446" s="28">
        <v>0</v>
      </c>
      <c r="R446" s="28">
        <v>0</v>
      </c>
      <c r="S446" s="28">
        <v>0</v>
      </c>
      <c r="T446" s="28">
        <v>0</v>
      </c>
      <c r="U446" s="28">
        <v>0</v>
      </c>
      <c r="V446" s="28">
        <v>0</v>
      </c>
      <c r="W446" s="28">
        <v>0</v>
      </c>
      <c r="X446" s="29">
        <v>0</v>
      </c>
      <c r="Y446" s="29">
        <v>0</v>
      </c>
      <c r="Z446" s="29">
        <v>0</v>
      </c>
      <c r="AA446" s="20">
        <v>0</v>
      </c>
      <c r="AB446" s="28">
        <v>0</v>
      </c>
      <c r="AC446" s="28">
        <v>0</v>
      </c>
      <c r="AD446" s="28">
        <v>0</v>
      </c>
      <c r="AE446" s="28">
        <v>0</v>
      </c>
      <c r="AF446" s="28">
        <v>0</v>
      </c>
      <c r="AG446" s="28">
        <v>0</v>
      </c>
      <c r="AH446" s="29">
        <v>0</v>
      </c>
      <c r="AI446" s="29">
        <v>0</v>
      </c>
      <c r="AJ446" s="29">
        <v>0</v>
      </c>
      <c r="AK446" s="29">
        <v>0</v>
      </c>
      <c r="AL446" s="29">
        <v>0</v>
      </c>
      <c r="AM446" s="22">
        <f t="shared" si="129"/>
        <v>53.333333333333336</v>
      </c>
      <c r="AN446">
        <f t="shared" si="130"/>
        <v>2325</v>
      </c>
      <c r="AO446" t="str">
        <f t="shared" si="131"/>
        <v>,稻草,多汁的坚果,石头,蘑菇</v>
      </c>
      <c r="AP446" s="25" t="str">
        <f>IF(F446="c",getSring(AO446,4),VLOOKUP(K446&amp;F446,test4,2,FALSE))</f>
        <v>蘑菇</v>
      </c>
      <c r="AQ446" s="25">
        <f t="shared" si="132"/>
        <v>30019</v>
      </c>
      <c r="AR446" s="25">
        <f t="shared" si="133"/>
        <v>178</v>
      </c>
      <c r="AS446" s="25" t="str">
        <f t="shared" si="141"/>
        <v>稻草</v>
      </c>
      <c r="AT446" s="25">
        <f t="shared" si="134"/>
        <v>30023</v>
      </c>
      <c r="AU446" s="25">
        <f t="shared" si="135"/>
        <v>44</v>
      </c>
      <c r="AV446" s="25" t="str">
        <f t="shared" si="142"/>
        <v>多汁的坚果</v>
      </c>
      <c r="AW446" s="25">
        <f t="shared" si="136"/>
        <v>30039</v>
      </c>
      <c r="AX446" s="25">
        <f t="shared" si="137"/>
        <v>44</v>
      </c>
      <c r="AY446" s="25" t="str">
        <f t="shared" si="143"/>
        <v>石头</v>
      </c>
      <c r="AZ446" s="25">
        <f t="shared" si="138"/>
        <v>30031</v>
      </c>
      <c r="BA446" s="25">
        <f t="shared" si="144"/>
        <v>44</v>
      </c>
    </row>
    <row r="447" spans="1:53" ht="14.25" x14ac:dyDescent="0.2">
      <c r="A447">
        <f t="shared" si="139"/>
        <v>10445</v>
      </c>
      <c r="B447" s="16">
        <v>445</v>
      </c>
      <c r="C447" s="16"/>
      <c r="D447" s="16" t="s">
        <v>676</v>
      </c>
      <c r="E447" s="16">
        <f t="shared" si="126"/>
        <v>4</v>
      </c>
      <c r="F447" s="39" t="str">
        <f t="shared" si="145"/>
        <v>c</v>
      </c>
      <c r="G447" s="42">
        <f t="shared" si="140"/>
        <v>4</v>
      </c>
      <c r="H447" s="19" t="s">
        <v>26</v>
      </c>
      <c r="I447" s="3" t="s">
        <v>40</v>
      </c>
      <c r="J447" s="3" t="s">
        <v>996</v>
      </c>
      <c r="K447" s="3" t="str">
        <f t="shared" si="127"/>
        <v>--</v>
      </c>
      <c r="L447" s="3">
        <f t="shared" si="146"/>
        <v>14</v>
      </c>
      <c r="M447" s="3">
        <f t="shared" si="128"/>
        <v>6</v>
      </c>
      <c r="N447" s="16">
        <v>5</v>
      </c>
      <c r="O447" s="16">
        <v>5</v>
      </c>
      <c r="P447" s="16">
        <v>101</v>
      </c>
      <c r="Q447" s="28">
        <v>0</v>
      </c>
      <c r="R447" s="28">
        <v>0</v>
      </c>
      <c r="S447" s="28">
        <v>0</v>
      </c>
      <c r="T447" s="28">
        <v>0</v>
      </c>
      <c r="U447" s="28">
        <v>0</v>
      </c>
      <c r="V447" s="28">
        <v>0</v>
      </c>
      <c r="W447" s="28">
        <v>0</v>
      </c>
      <c r="X447" s="29">
        <v>0</v>
      </c>
      <c r="Y447" s="29">
        <v>0</v>
      </c>
      <c r="Z447" s="20">
        <v>0</v>
      </c>
      <c r="AA447" s="29">
        <v>0</v>
      </c>
      <c r="AB447" s="28">
        <v>0</v>
      </c>
      <c r="AC447" s="28">
        <v>0</v>
      </c>
      <c r="AD447" s="28">
        <v>0</v>
      </c>
      <c r="AE447" s="28">
        <v>0</v>
      </c>
      <c r="AF447" s="28">
        <v>0</v>
      </c>
      <c r="AG447" s="28">
        <v>0</v>
      </c>
      <c r="AH447" s="29">
        <v>0</v>
      </c>
      <c r="AI447" s="29">
        <v>0</v>
      </c>
      <c r="AJ447" s="29">
        <v>0</v>
      </c>
      <c r="AK447" s="29">
        <v>0</v>
      </c>
      <c r="AL447" s="29">
        <v>0</v>
      </c>
      <c r="AM447" s="22">
        <f t="shared" si="129"/>
        <v>67.333333333333329</v>
      </c>
      <c r="AN447">
        <f t="shared" si="130"/>
        <v>2940</v>
      </c>
      <c r="AO447" t="str">
        <f t="shared" si="131"/>
        <v>,多汁的坚果,蘑菇,石头,狗牙</v>
      </c>
      <c r="AP447" s="25" t="str">
        <f>IF(F447="c",getSring(AO447,4),VLOOKUP(K447&amp;F447,test4,2,FALSE))</f>
        <v>狗牙</v>
      </c>
      <c r="AQ447" s="25">
        <f t="shared" si="132"/>
        <v>30035</v>
      </c>
      <c r="AR447" s="25">
        <f t="shared" si="133"/>
        <v>224</v>
      </c>
      <c r="AS447" s="25" t="str">
        <f t="shared" si="141"/>
        <v>多汁的坚果</v>
      </c>
      <c r="AT447" s="25">
        <f t="shared" si="134"/>
        <v>30039</v>
      </c>
      <c r="AU447" s="25">
        <f t="shared" si="135"/>
        <v>56</v>
      </c>
      <c r="AV447" s="25" t="str">
        <f t="shared" si="142"/>
        <v>蘑菇</v>
      </c>
      <c r="AW447" s="25">
        <f t="shared" si="136"/>
        <v>30019</v>
      </c>
      <c r="AX447" s="25">
        <f t="shared" si="137"/>
        <v>56</v>
      </c>
      <c r="AY447" s="25" t="str">
        <f t="shared" si="143"/>
        <v>石头</v>
      </c>
      <c r="AZ447" s="25">
        <f t="shared" si="138"/>
        <v>30031</v>
      </c>
      <c r="BA447" s="25">
        <f t="shared" si="144"/>
        <v>56</v>
      </c>
    </row>
    <row r="448" spans="1:53" ht="14.25" x14ac:dyDescent="0.2">
      <c r="A448">
        <f t="shared" si="139"/>
        <v>10446</v>
      </c>
      <c r="B448" s="16">
        <v>446</v>
      </c>
      <c r="C448" s="16"/>
      <c r="D448" s="16" t="s">
        <v>677</v>
      </c>
      <c r="E448" s="16">
        <f t="shared" si="126"/>
        <v>4</v>
      </c>
      <c r="F448" s="39" t="str">
        <f t="shared" si="145"/>
        <v>c</v>
      </c>
      <c r="G448" s="42">
        <f t="shared" si="140"/>
        <v>4</v>
      </c>
      <c r="H448" s="19" t="s">
        <v>26</v>
      </c>
      <c r="I448" s="3" t="s">
        <v>40</v>
      </c>
      <c r="J448" s="3" t="s">
        <v>996</v>
      </c>
      <c r="K448" s="3" t="str">
        <f t="shared" si="127"/>
        <v>--</v>
      </c>
      <c r="L448" s="3">
        <f t="shared" si="146"/>
        <v>14</v>
      </c>
      <c r="M448" s="3">
        <f t="shared" si="128"/>
        <v>6</v>
      </c>
      <c r="N448" s="16">
        <v>5</v>
      </c>
      <c r="O448" s="16">
        <v>6</v>
      </c>
      <c r="P448" s="16">
        <v>121</v>
      </c>
      <c r="Q448" s="28">
        <v>0</v>
      </c>
      <c r="R448" s="28">
        <v>0</v>
      </c>
      <c r="S448" s="28">
        <v>0</v>
      </c>
      <c r="T448" s="28">
        <v>0</v>
      </c>
      <c r="U448" s="28">
        <v>0</v>
      </c>
      <c r="V448" s="28">
        <v>0</v>
      </c>
      <c r="W448" s="28">
        <v>0</v>
      </c>
      <c r="X448" s="29">
        <v>0</v>
      </c>
      <c r="Y448" s="29">
        <v>0</v>
      </c>
      <c r="Z448" s="29">
        <v>0</v>
      </c>
      <c r="AA448" s="20">
        <v>0</v>
      </c>
      <c r="AB448" s="28">
        <v>0</v>
      </c>
      <c r="AC448" s="28">
        <v>0</v>
      </c>
      <c r="AD448" s="28">
        <v>0</v>
      </c>
      <c r="AE448" s="28">
        <v>0</v>
      </c>
      <c r="AF448" s="28">
        <v>0</v>
      </c>
      <c r="AG448" s="28">
        <v>0</v>
      </c>
      <c r="AH448" s="29">
        <v>0</v>
      </c>
      <c r="AI448" s="29">
        <v>0</v>
      </c>
      <c r="AJ448" s="29">
        <v>0</v>
      </c>
      <c r="AK448" s="29">
        <v>0</v>
      </c>
      <c r="AL448" s="29">
        <v>0</v>
      </c>
      <c r="AM448" s="22">
        <f t="shared" si="129"/>
        <v>80.666666666666671</v>
      </c>
      <c r="AN448">
        <f t="shared" si="130"/>
        <v>3525</v>
      </c>
      <c r="AO448" t="str">
        <f t="shared" si="131"/>
        <v>,稻草,多汁的坚果,狗牙,红水晶</v>
      </c>
      <c r="AP448" s="25" t="str">
        <f>IF(F448="c",getSring(AO448,4),VLOOKUP(K448&amp;F448,test4,2,FALSE))</f>
        <v>红水晶</v>
      </c>
      <c r="AQ448" s="25">
        <f t="shared" si="132"/>
        <v>30027</v>
      </c>
      <c r="AR448" s="25">
        <f t="shared" si="133"/>
        <v>269</v>
      </c>
      <c r="AS448" s="25" t="str">
        <f t="shared" si="141"/>
        <v>稻草</v>
      </c>
      <c r="AT448" s="25">
        <f t="shared" si="134"/>
        <v>30023</v>
      </c>
      <c r="AU448" s="25">
        <f t="shared" si="135"/>
        <v>67</v>
      </c>
      <c r="AV448" s="25" t="str">
        <f t="shared" si="142"/>
        <v>多汁的坚果</v>
      </c>
      <c r="AW448" s="25">
        <f t="shared" si="136"/>
        <v>30039</v>
      </c>
      <c r="AX448" s="25">
        <f t="shared" si="137"/>
        <v>67</v>
      </c>
      <c r="AY448" s="25" t="str">
        <f t="shared" si="143"/>
        <v>狗牙</v>
      </c>
      <c r="AZ448" s="25">
        <f t="shared" si="138"/>
        <v>30035</v>
      </c>
      <c r="BA448" s="25">
        <f t="shared" si="144"/>
        <v>67</v>
      </c>
    </row>
    <row r="449" spans="1:53" ht="14.25" x14ac:dyDescent="0.2">
      <c r="A449">
        <f t="shared" si="139"/>
        <v>10447</v>
      </c>
      <c r="B449" s="16">
        <v>447</v>
      </c>
      <c r="C449" s="16"/>
      <c r="D449" s="16" t="s">
        <v>678</v>
      </c>
      <c r="E449" s="16">
        <f t="shared" si="126"/>
        <v>5</v>
      </c>
      <c r="F449" s="39" t="str">
        <f t="shared" si="145"/>
        <v>c</v>
      </c>
      <c r="G449" s="42">
        <f t="shared" si="140"/>
        <v>4</v>
      </c>
      <c r="H449" s="19" t="s">
        <v>26</v>
      </c>
      <c r="I449" s="3" t="s">
        <v>40</v>
      </c>
      <c r="J449" s="3" t="s">
        <v>996</v>
      </c>
      <c r="K449" s="3" t="str">
        <f t="shared" si="127"/>
        <v>--</v>
      </c>
      <c r="L449" s="3">
        <f t="shared" si="146"/>
        <v>14</v>
      </c>
      <c r="M449" s="3">
        <f t="shared" si="128"/>
        <v>6</v>
      </c>
      <c r="N449" s="16">
        <v>5</v>
      </c>
      <c r="O449" s="16">
        <v>7</v>
      </c>
      <c r="P449" s="16">
        <v>141</v>
      </c>
      <c r="Q449" s="28">
        <v>0</v>
      </c>
      <c r="R449" s="28">
        <v>0</v>
      </c>
      <c r="S449" s="28">
        <v>0</v>
      </c>
      <c r="T449" s="28">
        <v>0</v>
      </c>
      <c r="U449" s="28">
        <v>0</v>
      </c>
      <c r="V449" s="28">
        <v>0</v>
      </c>
      <c r="W449" s="28">
        <v>0</v>
      </c>
      <c r="X449" s="29">
        <v>0</v>
      </c>
      <c r="Y449" s="29">
        <v>0</v>
      </c>
      <c r="Z449" s="29">
        <v>0</v>
      </c>
      <c r="AA449" s="29">
        <v>0</v>
      </c>
      <c r="AB449" s="28">
        <v>0</v>
      </c>
      <c r="AC449" s="28">
        <v>0</v>
      </c>
      <c r="AD449" s="28">
        <v>0</v>
      </c>
      <c r="AE449" s="28">
        <v>0</v>
      </c>
      <c r="AF449" s="28">
        <v>0</v>
      </c>
      <c r="AG449" s="28">
        <v>0</v>
      </c>
      <c r="AH449" s="20">
        <v>0</v>
      </c>
      <c r="AI449" s="29">
        <v>0</v>
      </c>
      <c r="AJ449" s="29">
        <v>0</v>
      </c>
      <c r="AK449" s="29">
        <v>0</v>
      </c>
      <c r="AL449" s="29">
        <v>0</v>
      </c>
      <c r="AM449" s="22">
        <f t="shared" si="129"/>
        <v>94</v>
      </c>
      <c r="AN449">
        <f t="shared" si="130"/>
        <v>4102</v>
      </c>
      <c r="AO449" t="str">
        <f t="shared" si="131"/>
        <v>,蘑菇,稻草,红水晶,多汁的坚果</v>
      </c>
      <c r="AP449" s="25" t="str">
        <f>IF(F449="c",getSring(AO449,4),VLOOKUP(K449&amp;F449,test4,2,FALSE))</f>
        <v>多汁的坚果</v>
      </c>
      <c r="AQ449" s="25">
        <f t="shared" si="132"/>
        <v>30039</v>
      </c>
      <c r="AR449" s="25">
        <f t="shared" si="133"/>
        <v>313</v>
      </c>
      <c r="AS449" s="25" t="str">
        <f t="shared" si="141"/>
        <v>蘑菇</v>
      </c>
      <c r="AT449" s="25">
        <f t="shared" si="134"/>
        <v>30019</v>
      </c>
      <c r="AU449" s="25">
        <f t="shared" si="135"/>
        <v>78</v>
      </c>
      <c r="AV449" s="25" t="str">
        <f t="shared" si="142"/>
        <v>稻草</v>
      </c>
      <c r="AW449" s="25">
        <f t="shared" si="136"/>
        <v>30023</v>
      </c>
      <c r="AX449" s="25">
        <f t="shared" si="137"/>
        <v>78</v>
      </c>
      <c r="AY449" s="25" t="str">
        <f t="shared" si="143"/>
        <v>红水晶</v>
      </c>
      <c r="AZ449" s="25">
        <f t="shared" si="138"/>
        <v>30027</v>
      </c>
      <c r="BA449" s="25">
        <f t="shared" si="144"/>
        <v>78</v>
      </c>
    </row>
    <row r="450" spans="1:53" ht="14.25" x14ac:dyDescent="0.2">
      <c r="A450">
        <f t="shared" si="139"/>
        <v>10448</v>
      </c>
      <c r="B450" s="16">
        <v>448</v>
      </c>
      <c r="C450" s="16"/>
      <c r="D450" s="16" t="s">
        <v>679</v>
      </c>
      <c r="E450" s="16">
        <f t="shared" si="126"/>
        <v>5</v>
      </c>
      <c r="F450" s="39" t="str">
        <f t="shared" si="145"/>
        <v>c</v>
      </c>
      <c r="G450" s="42">
        <f t="shared" si="140"/>
        <v>4</v>
      </c>
      <c r="H450" s="19" t="s">
        <v>26</v>
      </c>
      <c r="I450" s="3" t="s">
        <v>40</v>
      </c>
      <c r="J450" s="3" t="s">
        <v>996</v>
      </c>
      <c r="K450" s="3" t="str">
        <f t="shared" si="127"/>
        <v>--</v>
      </c>
      <c r="L450" s="3">
        <f t="shared" si="146"/>
        <v>14</v>
      </c>
      <c r="M450" s="3">
        <f t="shared" si="128"/>
        <v>6</v>
      </c>
      <c r="N450" s="16">
        <v>5</v>
      </c>
      <c r="O450" s="16">
        <v>8</v>
      </c>
      <c r="P450" s="16">
        <v>161</v>
      </c>
      <c r="Q450" s="28">
        <v>0</v>
      </c>
      <c r="R450" s="28">
        <v>0</v>
      </c>
      <c r="S450" s="28">
        <v>0</v>
      </c>
      <c r="T450" s="28">
        <v>0</v>
      </c>
      <c r="U450" s="28">
        <v>0</v>
      </c>
      <c r="V450" s="28">
        <v>0</v>
      </c>
      <c r="W450" s="28">
        <v>0</v>
      </c>
      <c r="X450" s="29">
        <v>0</v>
      </c>
      <c r="Y450" s="29">
        <v>0</v>
      </c>
      <c r="Z450" s="29">
        <v>0</v>
      </c>
      <c r="AA450" s="20">
        <v>0</v>
      </c>
      <c r="AB450" s="28">
        <v>0</v>
      </c>
      <c r="AC450" s="28">
        <v>0</v>
      </c>
      <c r="AD450" s="28">
        <v>0</v>
      </c>
      <c r="AE450" s="28">
        <v>0</v>
      </c>
      <c r="AF450" s="28">
        <v>0</v>
      </c>
      <c r="AG450" s="28">
        <v>0</v>
      </c>
      <c r="AH450" s="29">
        <v>0</v>
      </c>
      <c r="AI450" s="29">
        <v>0</v>
      </c>
      <c r="AJ450" s="29">
        <v>0</v>
      </c>
      <c r="AK450" s="29">
        <v>0</v>
      </c>
      <c r="AL450" s="29">
        <v>0</v>
      </c>
      <c r="AM450" s="22">
        <f t="shared" si="129"/>
        <v>107.33333333333333</v>
      </c>
      <c r="AN450">
        <f t="shared" si="130"/>
        <v>4687</v>
      </c>
      <c r="AO450" t="str">
        <f t="shared" si="131"/>
        <v>,多汁的坚果,石头,蘑菇,红水晶</v>
      </c>
      <c r="AP450" s="25" t="str">
        <f>IF(F450="c",getSring(AO450,4),VLOOKUP(K450&amp;F450,test4,2,FALSE))</f>
        <v>红水晶</v>
      </c>
      <c r="AQ450" s="25">
        <f t="shared" si="132"/>
        <v>30027</v>
      </c>
      <c r="AR450" s="25">
        <f t="shared" si="133"/>
        <v>358</v>
      </c>
      <c r="AS450" s="25" t="str">
        <f t="shared" si="141"/>
        <v>多汁的坚果</v>
      </c>
      <c r="AT450" s="25">
        <f t="shared" si="134"/>
        <v>30039</v>
      </c>
      <c r="AU450" s="25">
        <f t="shared" si="135"/>
        <v>89</v>
      </c>
      <c r="AV450" s="25" t="str">
        <f t="shared" si="142"/>
        <v>石头</v>
      </c>
      <c r="AW450" s="25">
        <f t="shared" si="136"/>
        <v>30031</v>
      </c>
      <c r="AX450" s="25">
        <f t="shared" si="137"/>
        <v>89</v>
      </c>
      <c r="AY450" s="25" t="str">
        <f t="shared" si="143"/>
        <v>蘑菇</v>
      </c>
      <c r="AZ450" s="25">
        <f t="shared" si="138"/>
        <v>30019</v>
      </c>
      <c r="BA450" s="25">
        <f t="shared" si="144"/>
        <v>89</v>
      </c>
    </row>
    <row r="451" spans="1:53" ht="14.25" x14ac:dyDescent="0.2">
      <c r="A451">
        <f t="shared" si="139"/>
        <v>10449</v>
      </c>
      <c r="B451" s="16">
        <v>449</v>
      </c>
      <c r="C451" s="16"/>
      <c r="D451" s="16" t="s">
        <v>680</v>
      </c>
      <c r="E451" s="16">
        <f t="shared" ref="E451:E514" si="147">VLOOKUP(J451&amp;O451,test8,4,FALSE)</f>
        <v>2</v>
      </c>
      <c r="F451" s="39" t="str">
        <f t="shared" si="145"/>
        <v>s</v>
      </c>
      <c r="G451" s="42">
        <f t="shared" si="140"/>
        <v>3</v>
      </c>
      <c r="H451" s="19" t="s">
        <v>26</v>
      </c>
      <c r="I451" s="3" t="s">
        <v>41</v>
      </c>
      <c r="J451" s="3" t="s">
        <v>996</v>
      </c>
      <c r="K451" s="3" t="str">
        <f t="shared" ref="K451:K514" si="148">IF(F451="c","--",VLOOKUP(I451,professionNatrue,2,FALSE))</f>
        <v>暗</v>
      </c>
      <c r="L451" s="3">
        <f t="shared" si="146"/>
        <v>15</v>
      </c>
      <c r="M451" s="3">
        <f t="shared" ref="M451:M514" si="149">VLOOKUP(I451,professionNatureNum,3,FALSE)</f>
        <v>5</v>
      </c>
      <c r="N451" s="16">
        <v>9</v>
      </c>
      <c r="O451" s="16">
        <v>1</v>
      </c>
      <c r="P451" s="16">
        <v>25</v>
      </c>
      <c r="Q451" s="28">
        <v>0</v>
      </c>
      <c r="R451" s="28">
        <v>0</v>
      </c>
      <c r="S451" s="16">
        <v>8</v>
      </c>
      <c r="T451" s="28">
        <v>0</v>
      </c>
      <c r="U451" s="28">
        <v>0</v>
      </c>
      <c r="V451" s="28">
        <v>0</v>
      </c>
      <c r="W451" s="28">
        <v>0</v>
      </c>
      <c r="X451" s="29">
        <v>0</v>
      </c>
      <c r="Y451" s="29">
        <v>0</v>
      </c>
      <c r="Z451" s="29">
        <v>0</v>
      </c>
      <c r="AA451" s="20">
        <v>0.08</v>
      </c>
      <c r="AB451" s="28">
        <v>0</v>
      </c>
      <c r="AC451" s="28">
        <v>0</v>
      </c>
      <c r="AD451" s="16">
        <v>5</v>
      </c>
      <c r="AE451" s="28">
        <v>0</v>
      </c>
      <c r="AF451" s="28">
        <v>0</v>
      </c>
      <c r="AG451" s="28">
        <v>0</v>
      </c>
      <c r="AH451" s="29">
        <v>0</v>
      </c>
      <c r="AI451" s="29">
        <v>0</v>
      </c>
      <c r="AJ451" s="29">
        <v>0</v>
      </c>
      <c r="AK451" s="29">
        <v>0</v>
      </c>
      <c r="AL451" s="29">
        <v>0</v>
      </c>
      <c r="AM451" s="22">
        <f t="shared" ref="AM451:AM514" si="150">(SUM(P451:W451)/1.5+(1-50/(50+SUM(AB451:AG451)/6))*O451*10*VLOOKUP(I451,test2,2,FALSE)+(AL451+AK451+AJ451+AI451+AH451+AA451+Z451+Y451+X451)*200)</f>
        <v>38.934426229508198</v>
      </c>
      <c r="AN451">
        <f t="shared" ref="AN451:AN514" si="151">INT((VLOOKUP(AP451,sell,6,FALSE)*AR451+VLOOKUP(AS451,sell,6,FALSE)*AU451+VLOOKUP(AV451,sell,6,FALSE)*AX451+VLOOKUP(AY451,sell,6,FALSE)*BA451)/2)</f>
        <v>1680</v>
      </c>
      <c r="AO451" t="str">
        <f t="shared" ref="AO451:AO514" si="152">getMarking(VLOOKUP(F451,simple1,2,FALSE),G451)</f>
        <v>,紫水晶,夏娃的坚果,耀眼的石头</v>
      </c>
      <c r="AP451" s="25" t="str">
        <f>IF(F451="c",getSring(AO451,4),VLOOKUP(K451&amp;F451,test4,2,FALSE))</f>
        <v>顶级暗之精华</v>
      </c>
      <c r="AQ451" s="25">
        <f t="shared" ref="AQ451:AQ514" si="153">VLOOKUP(AP451,test9,2,FALSE)+30000</f>
        <v>30013</v>
      </c>
      <c r="AR451" s="25">
        <f t="shared" ref="AR451:AR514" si="154">ROUND(AM451/VLOOKUP(AP451,test7,5,FALSE),0)</f>
        <v>8</v>
      </c>
      <c r="AS451" s="25" t="str">
        <f t="shared" si="141"/>
        <v>紫水晶</v>
      </c>
      <c r="AT451" s="25">
        <f t="shared" ref="AT451:AT514" si="155">VLOOKUP(AS451,test9,2,FALSE)+30000</f>
        <v>30030</v>
      </c>
      <c r="AU451" s="25">
        <f t="shared" ref="AU451:AU514" si="156">ROUND(AM451/VLOOKUP(AS451,test7,5,FALSE)/4,0)</f>
        <v>4</v>
      </c>
      <c r="AV451" s="25" t="str">
        <f t="shared" si="142"/>
        <v>夏娃的坚果</v>
      </c>
      <c r="AW451" s="25">
        <f t="shared" ref="AW451:AW514" si="157">VLOOKUP(AV451,test9,2,FALSE)+30000</f>
        <v>30042</v>
      </c>
      <c r="AX451" s="25">
        <f t="shared" ref="AX451:AX514" si="158">ROUND(AM451/4/VLOOKUP(AV451,test7,5,FALSE),0)</f>
        <v>4</v>
      </c>
      <c r="AY451" s="25" t="str">
        <f t="shared" si="143"/>
        <v>耀眼的石头</v>
      </c>
      <c r="AZ451" s="25">
        <f t="shared" ref="AZ451:AZ514" si="159">VLOOKUP(AY451,test9,2,FALSE)+30000</f>
        <v>30034</v>
      </c>
      <c r="BA451" s="25">
        <f t="shared" si="144"/>
        <v>4</v>
      </c>
    </row>
    <row r="452" spans="1:53" ht="14.25" x14ac:dyDescent="0.2">
      <c r="A452">
        <f t="shared" ref="A452:A515" si="160">B452+10000</f>
        <v>10450</v>
      </c>
      <c r="B452" s="16">
        <v>450</v>
      </c>
      <c r="C452" s="16"/>
      <c r="D452" s="16" t="s">
        <v>681</v>
      </c>
      <c r="E452" s="16">
        <f t="shared" si="147"/>
        <v>2</v>
      </c>
      <c r="F452" s="39" t="str">
        <f t="shared" si="145"/>
        <v>s</v>
      </c>
      <c r="G452" s="42">
        <f t="shared" ref="G452:G515" si="161">IF(F452="c",4,3)</f>
        <v>3</v>
      </c>
      <c r="H452" s="19" t="s">
        <v>26</v>
      </c>
      <c r="I452" s="3" t="s">
        <v>41</v>
      </c>
      <c r="J452" s="3" t="s">
        <v>996</v>
      </c>
      <c r="K452" s="3" t="str">
        <f t="shared" si="148"/>
        <v>暗</v>
      </c>
      <c r="L452" s="3">
        <f t="shared" si="146"/>
        <v>15</v>
      </c>
      <c r="M452" s="3">
        <f t="shared" si="149"/>
        <v>5</v>
      </c>
      <c r="N452" s="16">
        <v>9</v>
      </c>
      <c r="O452" s="16">
        <v>2</v>
      </c>
      <c r="P452" s="16">
        <v>50</v>
      </c>
      <c r="Q452" s="28">
        <v>0</v>
      </c>
      <c r="R452" s="28">
        <v>0</v>
      </c>
      <c r="S452" s="16">
        <v>15</v>
      </c>
      <c r="T452" s="28">
        <v>0</v>
      </c>
      <c r="U452" s="28">
        <v>0</v>
      </c>
      <c r="V452" s="16">
        <v>16</v>
      </c>
      <c r="W452" s="28">
        <v>0</v>
      </c>
      <c r="X452" s="29">
        <v>0</v>
      </c>
      <c r="Y452" s="29">
        <v>0</v>
      </c>
      <c r="Z452" s="29">
        <v>0</v>
      </c>
      <c r="AA452" s="29">
        <v>0</v>
      </c>
      <c r="AB452" s="28">
        <v>0</v>
      </c>
      <c r="AC452" s="28">
        <v>0</v>
      </c>
      <c r="AD452" s="28">
        <v>0</v>
      </c>
      <c r="AE452" s="28">
        <v>0</v>
      </c>
      <c r="AF452" s="16">
        <v>5</v>
      </c>
      <c r="AG452" s="28">
        <v>0</v>
      </c>
      <c r="AH452" s="29">
        <v>0</v>
      </c>
      <c r="AI452" s="29">
        <v>0</v>
      </c>
      <c r="AJ452" s="29">
        <v>0</v>
      </c>
      <c r="AK452" s="29">
        <v>0</v>
      </c>
      <c r="AL452" s="29">
        <v>0</v>
      </c>
      <c r="AM452" s="22">
        <f t="shared" si="150"/>
        <v>55.868852459016395</v>
      </c>
      <c r="AN452">
        <f t="shared" si="151"/>
        <v>2520</v>
      </c>
      <c r="AO452" t="str">
        <f t="shared" si="152"/>
        <v>,剧毒牙,紫水晶,耀眼的石头</v>
      </c>
      <c r="AP452" s="25" t="str">
        <f>IF(F452="c",getSring(AO452,4),VLOOKUP(K452&amp;F452,test4,2,FALSE))</f>
        <v>顶级暗之精华</v>
      </c>
      <c r="AQ452" s="25">
        <f t="shared" si="153"/>
        <v>30013</v>
      </c>
      <c r="AR452" s="25">
        <f t="shared" si="154"/>
        <v>12</v>
      </c>
      <c r="AS452" s="25" t="str">
        <f t="shared" ref="AS452:AS515" si="162">getSring(AO452,1)</f>
        <v>剧毒牙</v>
      </c>
      <c r="AT452" s="25">
        <f t="shared" si="155"/>
        <v>30038</v>
      </c>
      <c r="AU452" s="25">
        <f t="shared" si="156"/>
        <v>6</v>
      </c>
      <c r="AV452" s="25" t="str">
        <f t="shared" ref="AV452:AV515" si="163">getSring(AO452,2)</f>
        <v>紫水晶</v>
      </c>
      <c r="AW452" s="25">
        <f t="shared" si="157"/>
        <v>30030</v>
      </c>
      <c r="AX452" s="25">
        <f t="shared" si="158"/>
        <v>6</v>
      </c>
      <c r="AY452" s="25" t="str">
        <f t="shared" ref="AY452:AY515" si="164">getSring(AO452,3)</f>
        <v>耀眼的石头</v>
      </c>
      <c r="AZ452" s="25">
        <f t="shared" si="159"/>
        <v>30034</v>
      </c>
      <c r="BA452" s="25">
        <f t="shared" ref="BA452:BA515" si="165">AX452</f>
        <v>6</v>
      </c>
    </row>
    <row r="453" spans="1:53" ht="14.25" x14ac:dyDescent="0.2">
      <c r="A453">
        <f t="shared" si="160"/>
        <v>10451</v>
      </c>
      <c r="B453" s="16">
        <v>451</v>
      </c>
      <c r="C453" s="16"/>
      <c r="D453" s="16" t="s">
        <v>682</v>
      </c>
      <c r="E453" s="16">
        <f t="shared" si="147"/>
        <v>3</v>
      </c>
      <c r="F453" s="39" t="str">
        <f t="shared" si="145"/>
        <v>s</v>
      </c>
      <c r="G453" s="42">
        <f t="shared" si="161"/>
        <v>3</v>
      </c>
      <c r="H453" s="19" t="s">
        <v>26</v>
      </c>
      <c r="I453" s="3" t="s">
        <v>41</v>
      </c>
      <c r="J453" s="3" t="s">
        <v>996</v>
      </c>
      <c r="K453" s="3" t="str">
        <f t="shared" si="148"/>
        <v>暗</v>
      </c>
      <c r="L453" s="3">
        <f t="shared" si="146"/>
        <v>15</v>
      </c>
      <c r="M453" s="3">
        <f t="shared" si="149"/>
        <v>5</v>
      </c>
      <c r="N453" s="16">
        <v>9</v>
      </c>
      <c r="O453" s="16">
        <v>3</v>
      </c>
      <c r="P453" s="16">
        <v>75</v>
      </c>
      <c r="Q453" s="28">
        <v>0</v>
      </c>
      <c r="R453" s="28">
        <v>0</v>
      </c>
      <c r="S453" s="28">
        <v>0</v>
      </c>
      <c r="T453" s="28">
        <v>0</v>
      </c>
      <c r="U453" s="28">
        <v>0</v>
      </c>
      <c r="V453" s="16">
        <v>25</v>
      </c>
      <c r="W453" s="28">
        <v>0</v>
      </c>
      <c r="X453" s="29">
        <v>0</v>
      </c>
      <c r="Y453" s="29">
        <v>0</v>
      </c>
      <c r="Z453" s="29">
        <v>0</v>
      </c>
      <c r="AA453" s="29">
        <v>0</v>
      </c>
      <c r="AB453" s="28">
        <v>0</v>
      </c>
      <c r="AC453" s="28">
        <v>0</v>
      </c>
      <c r="AD453" s="28">
        <v>0</v>
      </c>
      <c r="AE453" s="16">
        <v>13</v>
      </c>
      <c r="AF453" s="16">
        <v>8</v>
      </c>
      <c r="AG453" s="28">
        <v>0</v>
      </c>
      <c r="AH453" s="29">
        <v>0</v>
      </c>
      <c r="AI453" s="20">
        <v>0.12906666666666666</v>
      </c>
      <c r="AJ453" s="29">
        <v>0</v>
      </c>
      <c r="AK453" s="29">
        <v>0</v>
      </c>
      <c r="AL453" s="29">
        <v>0</v>
      </c>
      <c r="AM453" s="22">
        <f t="shared" si="150"/>
        <v>103.66691588785048</v>
      </c>
      <c r="AN453">
        <f t="shared" si="151"/>
        <v>4620</v>
      </c>
      <c r="AO453" t="str">
        <f t="shared" si="152"/>
        <v>,剧毒牙,斑斓的稻草,耀眼的石头</v>
      </c>
      <c r="AP453" s="25" t="str">
        <f>IF(F453="c",getSring(AO453,4),VLOOKUP(K453&amp;F453,test4,2,FALSE))</f>
        <v>顶级暗之精华</v>
      </c>
      <c r="AQ453" s="25">
        <f t="shared" si="153"/>
        <v>30013</v>
      </c>
      <c r="AR453" s="25">
        <f t="shared" si="154"/>
        <v>22</v>
      </c>
      <c r="AS453" s="25" t="str">
        <f t="shared" si="162"/>
        <v>剧毒牙</v>
      </c>
      <c r="AT453" s="25">
        <f t="shared" si="155"/>
        <v>30038</v>
      </c>
      <c r="AU453" s="25">
        <f t="shared" si="156"/>
        <v>11</v>
      </c>
      <c r="AV453" s="25" t="str">
        <f t="shared" si="163"/>
        <v>斑斓的稻草</v>
      </c>
      <c r="AW453" s="25">
        <f t="shared" si="157"/>
        <v>30026</v>
      </c>
      <c r="AX453" s="25">
        <f t="shared" si="158"/>
        <v>11</v>
      </c>
      <c r="AY453" s="25" t="str">
        <f t="shared" si="164"/>
        <v>耀眼的石头</v>
      </c>
      <c r="AZ453" s="25">
        <f t="shared" si="159"/>
        <v>30034</v>
      </c>
      <c r="BA453" s="25">
        <f t="shared" si="165"/>
        <v>11</v>
      </c>
    </row>
    <row r="454" spans="1:53" ht="14.25" x14ac:dyDescent="0.2">
      <c r="A454">
        <f t="shared" si="160"/>
        <v>10452</v>
      </c>
      <c r="B454" s="16">
        <v>452</v>
      </c>
      <c r="C454" s="16"/>
      <c r="D454" s="16" t="s">
        <v>683</v>
      </c>
      <c r="E454" s="16">
        <f t="shared" si="147"/>
        <v>3</v>
      </c>
      <c r="F454" s="39" t="str">
        <f t="shared" si="145"/>
        <v>s</v>
      </c>
      <c r="G454" s="42">
        <f t="shared" si="161"/>
        <v>3</v>
      </c>
      <c r="H454" s="19" t="s">
        <v>26</v>
      </c>
      <c r="I454" s="3" t="s">
        <v>41</v>
      </c>
      <c r="J454" s="3" t="s">
        <v>996</v>
      </c>
      <c r="K454" s="3" t="str">
        <f t="shared" si="148"/>
        <v>暗</v>
      </c>
      <c r="L454" s="3">
        <f t="shared" si="146"/>
        <v>15</v>
      </c>
      <c r="M454" s="3">
        <f t="shared" si="149"/>
        <v>5</v>
      </c>
      <c r="N454" s="16">
        <v>9</v>
      </c>
      <c r="O454" s="16">
        <v>4</v>
      </c>
      <c r="P454" s="16">
        <v>100</v>
      </c>
      <c r="Q454" s="28">
        <v>0</v>
      </c>
      <c r="R454" s="28">
        <v>0</v>
      </c>
      <c r="S454" s="28">
        <v>0</v>
      </c>
      <c r="T454" s="28">
        <v>0</v>
      </c>
      <c r="U454" s="28">
        <v>0</v>
      </c>
      <c r="V454" s="16">
        <v>33</v>
      </c>
      <c r="W454" s="28">
        <v>0</v>
      </c>
      <c r="X454" s="29">
        <v>0</v>
      </c>
      <c r="Y454" s="29">
        <v>0</v>
      </c>
      <c r="Z454" s="29">
        <v>0</v>
      </c>
      <c r="AA454" s="20">
        <v>0.21533333333333335</v>
      </c>
      <c r="AB454" s="28">
        <v>0</v>
      </c>
      <c r="AC454" s="28">
        <v>0</v>
      </c>
      <c r="AD454" s="28">
        <v>0</v>
      </c>
      <c r="AE454" s="28">
        <v>0</v>
      </c>
      <c r="AF454" s="28">
        <v>0</v>
      </c>
      <c r="AG454" s="28">
        <v>0</v>
      </c>
      <c r="AH454" s="29">
        <v>0</v>
      </c>
      <c r="AI454" s="20">
        <v>0.17226666666666668</v>
      </c>
      <c r="AJ454" s="29">
        <v>0</v>
      </c>
      <c r="AK454" s="20">
        <v>0.17226666666666668</v>
      </c>
      <c r="AL454" s="29">
        <v>0</v>
      </c>
      <c r="AM454" s="22">
        <f t="shared" si="150"/>
        <v>200.64000000000001</v>
      </c>
      <c r="AN454">
        <f t="shared" si="151"/>
        <v>8820</v>
      </c>
      <c r="AO454" t="str">
        <f t="shared" si="152"/>
        <v>,剧毒牙,斑斓的稻草,五彩的蘑菇</v>
      </c>
      <c r="AP454" s="25" t="str">
        <f>IF(F454="c",getSring(AO454,4),VLOOKUP(K454&amp;F454,test4,2,FALSE))</f>
        <v>顶级暗之精华</v>
      </c>
      <c r="AQ454" s="25">
        <f t="shared" si="153"/>
        <v>30013</v>
      </c>
      <c r="AR454" s="25">
        <f t="shared" si="154"/>
        <v>42</v>
      </c>
      <c r="AS454" s="25" t="str">
        <f t="shared" si="162"/>
        <v>剧毒牙</v>
      </c>
      <c r="AT454" s="25">
        <f t="shared" si="155"/>
        <v>30038</v>
      </c>
      <c r="AU454" s="25">
        <f t="shared" si="156"/>
        <v>21</v>
      </c>
      <c r="AV454" s="25" t="str">
        <f t="shared" si="163"/>
        <v>斑斓的稻草</v>
      </c>
      <c r="AW454" s="25">
        <f t="shared" si="157"/>
        <v>30026</v>
      </c>
      <c r="AX454" s="25">
        <f t="shared" si="158"/>
        <v>21</v>
      </c>
      <c r="AY454" s="25" t="str">
        <f t="shared" si="164"/>
        <v>五彩的蘑菇</v>
      </c>
      <c r="AZ454" s="25">
        <f t="shared" si="159"/>
        <v>30022</v>
      </c>
      <c r="BA454" s="25">
        <f t="shared" si="165"/>
        <v>21</v>
      </c>
    </row>
    <row r="455" spans="1:53" ht="14.25" x14ac:dyDescent="0.2">
      <c r="A455">
        <f t="shared" si="160"/>
        <v>10453</v>
      </c>
      <c r="B455" s="16">
        <v>453</v>
      </c>
      <c r="C455" s="16"/>
      <c r="D455" s="16" t="s">
        <v>376</v>
      </c>
      <c r="E455" s="16">
        <f t="shared" si="147"/>
        <v>4</v>
      </c>
      <c r="F455" s="39" t="str">
        <f t="shared" si="145"/>
        <v>s</v>
      </c>
      <c r="G455" s="42">
        <f t="shared" si="161"/>
        <v>3</v>
      </c>
      <c r="H455" s="19" t="s">
        <v>26</v>
      </c>
      <c r="I455" s="3" t="s">
        <v>41</v>
      </c>
      <c r="J455" s="3" t="s">
        <v>996</v>
      </c>
      <c r="K455" s="3" t="str">
        <f t="shared" si="148"/>
        <v>暗</v>
      </c>
      <c r="L455" s="3">
        <f t="shared" si="146"/>
        <v>15</v>
      </c>
      <c r="M455" s="3">
        <f t="shared" si="149"/>
        <v>5</v>
      </c>
      <c r="N455" s="16">
        <v>9</v>
      </c>
      <c r="O455" s="16">
        <v>5</v>
      </c>
      <c r="P455" s="16">
        <v>125</v>
      </c>
      <c r="Q455" s="28">
        <v>0</v>
      </c>
      <c r="R455" s="28">
        <v>0</v>
      </c>
      <c r="S455" s="28">
        <v>0</v>
      </c>
      <c r="T455" s="28">
        <v>0</v>
      </c>
      <c r="U455" s="28">
        <v>0</v>
      </c>
      <c r="V455" s="28">
        <v>0</v>
      </c>
      <c r="W455" s="28">
        <v>0</v>
      </c>
      <c r="X455" s="29">
        <v>0</v>
      </c>
      <c r="Y455" s="29">
        <v>0</v>
      </c>
      <c r="Z455" s="29">
        <v>0</v>
      </c>
      <c r="AA455" s="20">
        <v>0.26733333333333337</v>
      </c>
      <c r="AB455" s="28">
        <v>0</v>
      </c>
      <c r="AC455" s="28">
        <v>0</v>
      </c>
      <c r="AD455" s="28">
        <v>0</v>
      </c>
      <c r="AE455" s="28">
        <v>0</v>
      </c>
      <c r="AF455" s="28">
        <v>0</v>
      </c>
      <c r="AG455" s="28">
        <v>0</v>
      </c>
      <c r="AH455" s="20">
        <v>0.2138666666666667</v>
      </c>
      <c r="AI455" s="20">
        <v>0.2138666666666667</v>
      </c>
      <c r="AJ455" s="29">
        <v>0</v>
      </c>
      <c r="AK455" s="20">
        <v>0.2138666666666667</v>
      </c>
      <c r="AL455" s="20">
        <v>0.2138666666666667</v>
      </c>
      <c r="AM455" s="22">
        <f t="shared" si="150"/>
        <v>307.89333333333337</v>
      </c>
      <c r="AN455">
        <f t="shared" si="151"/>
        <v>13440</v>
      </c>
      <c r="AO455" t="str">
        <f t="shared" si="152"/>
        <v>,紫水晶,夏娃的坚果,耀眼的石头</v>
      </c>
      <c r="AP455" s="25" t="str">
        <f>IF(F455="c",getSring(AO455,4),VLOOKUP(K455&amp;F455,test4,2,FALSE))</f>
        <v>顶级暗之精华</v>
      </c>
      <c r="AQ455" s="25">
        <f t="shared" si="153"/>
        <v>30013</v>
      </c>
      <c r="AR455" s="25">
        <f t="shared" si="154"/>
        <v>64</v>
      </c>
      <c r="AS455" s="25" t="str">
        <f t="shared" si="162"/>
        <v>紫水晶</v>
      </c>
      <c r="AT455" s="25">
        <f t="shared" si="155"/>
        <v>30030</v>
      </c>
      <c r="AU455" s="25">
        <f t="shared" si="156"/>
        <v>32</v>
      </c>
      <c r="AV455" s="25" t="str">
        <f t="shared" si="163"/>
        <v>夏娃的坚果</v>
      </c>
      <c r="AW455" s="25">
        <f t="shared" si="157"/>
        <v>30042</v>
      </c>
      <c r="AX455" s="25">
        <f t="shared" si="158"/>
        <v>32</v>
      </c>
      <c r="AY455" s="25" t="str">
        <f t="shared" si="164"/>
        <v>耀眼的石头</v>
      </c>
      <c r="AZ455" s="25">
        <f t="shared" si="159"/>
        <v>30034</v>
      </c>
      <c r="BA455" s="25">
        <f t="shared" si="165"/>
        <v>32</v>
      </c>
    </row>
    <row r="456" spans="1:53" ht="14.25" x14ac:dyDescent="0.2">
      <c r="A456">
        <f t="shared" si="160"/>
        <v>10454</v>
      </c>
      <c r="B456" s="16">
        <v>454</v>
      </c>
      <c r="C456" s="16"/>
      <c r="D456" s="16" t="s">
        <v>684</v>
      </c>
      <c r="E456" s="16">
        <f t="shared" si="147"/>
        <v>4</v>
      </c>
      <c r="F456" s="39" t="str">
        <f t="shared" si="145"/>
        <v>s</v>
      </c>
      <c r="G456" s="42">
        <f t="shared" si="161"/>
        <v>3</v>
      </c>
      <c r="H456" s="19" t="s">
        <v>26</v>
      </c>
      <c r="I456" s="3" t="s">
        <v>41</v>
      </c>
      <c r="J456" s="3" t="s">
        <v>996</v>
      </c>
      <c r="K456" s="3" t="str">
        <f t="shared" si="148"/>
        <v>暗</v>
      </c>
      <c r="L456" s="3">
        <f t="shared" si="146"/>
        <v>15</v>
      </c>
      <c r="M456" s="3">
        <f t="shared" si="149"/>
        <v>5</v>
      </c>
      <c r="N456" s="16">
        <v>9</v>
      </c>
      <c r="O456" s="16">
        <v>6</v>
      </c>
      <c r="P456" s="16">
        <v>150</v>
      </c>
      <c r="Q456" s="28">
        <v>0</v>
      </c>
      <c r="R456" s="28">
        <v>0</v>
      </c>
      <c r="S456" s="16">
        <v>46</v>
      </c>
      <c r="T456" s="28">
        <v>0</v>
      </c>
      <c r="U456" s="28">
        <v>0</v>
      </c>
      <c r="V456" s="16">
        <v>49</v>
      </c>
      <c r="W456" s="28">
        <v>0</v>
      </c>
      <c r="X456" s="20">
        <v>0.12</v>
      </c>
      <c r="Y456" s="29">
        <v>0</v>
      </c>
      <c r="Z456" s="20">
        <v>0.04</v>
      </c>
      <c r="AA456" s="20">
        <v>0.3213333333333333</v>
      </c>
      <c r="AB456" s="28">
        <v>0</v>
      </c>
      <c r="AC456" s="28">
        <v>0</v>
      </c>
      <c r="AD456" s="28">
        <v>0</v>
      </c>
      <c r="AE456" s="28">
        <v>0</v>
      </c>
      <c r="AF456" s="28">
        <v>0</v>
      </c>
      <c r="AG456" s="28">
        <v>0</v>
      </c>
      <c r="AH456" s="29">
        <v>0</v>
      </c>
      <c r="AI456" s="29">
        <v>0</v>
      </c>
      <c r="AJ456" s="29">
        <v>0</v>
      </c>
      <c r="AK456" s="29">
        <v>0</v>
      </c>
      <c r="AL456" s="29">
        <v>0</v>
      </c>
      <c r="AM456" s="22">
        <f t="shared" si="150"/>
        <v>259.60000000000002</v>
      </c>
      <c r="AN456">
        <f t="shared" si="151"/>
        <v>11340</v>
      </c>
      <c r="AO456" t="str">
        <f t="shared" si="152"/>
        <v>,剧毒牙,斑斓的稻草,耀眼的石头</v>
      </c>
      <c r="AP456" s="25" t="str">
        <f>IF(F456="c",getSring(AO456,4),VLOOKUP(K456&amp;F456,test4,2,FALSE))</f>
        <v>顶级暗之精华</v>
      </c>
      <c r="AQ456" s="25">
        <f t="shared" si="153"/>
        <v>30013</v>
      </c>
      <c r="AR456" s="25">
        <f t="shared" si="154"/>
        <v>54</v>
      </c>
      <c r="AS456" s="25" t="str">
        <f t="shared" si="162"/>
        <v>剧毒牙</v>
      </c>
      <c r="AT456" s="25">
        <f t="shared" si="155"/>
        <v>30038</v>
      </c>
      <c r="AU456" s="25">
        <f t="shared" si="156"/>
        <v>27</v>
      </c>
      <c r="AV456" s="25" t="str">
        <f t="shared" si="163"/>
        <v>斑斓的稻草</v>
      </c>
      <c r="AW456" s="25">
        <f t="shared" si="157"/>
        <v>30026</v>
      </c>
      <c r="AX456" s="25">
        <f t="shared" si="158"/>
        <v>27</v>
      </c>
      <c r="AY456" s="25" t="str">
        <f t="shared" si="164"/>
        <v>耀眼的石头</v>
      </c>
      <c r="AZ456" s="25">
        <f t="shared" si="159"/>
        <v>30034</v>
      </c>
      <c r="BA456" s="25">
        <f t="shared" si="165"/>
        <v>27</v>
      </c>
    </row>
    <row r="457" spans="1:53" ht="14.25" x14ac:dyDescent="0.2">
      <c r="A457">
        <f t="shared" si="160"/>
        <v>10455</v>
      </c>
      <c r="B457" s="16">
        <v>455</v>
      </c>
      <c r="C457" s="16"/>
      <c r="D457" s="16" t="s">
        <v>685</v>
      </c>
      <c r="E457" s="16">
        <f t="shared" si="147"/>
        <v>5</v>
      </c>
      <c r="F457" s="39" t="str">
        <f t="shared" si="145"/>
        <v>s</v>
      </c>
      <c r="G457" s="42">
        <f t="shared" si="161"/>
        <v>3</v>
      </c>
      <c r="H457" s="19" t="s">
        <v>26</v>
      </c>
      <c r="I457" s="3" t="s">
        <v>41</v>
      </c>
      <c r="J457" s="3" t="s">
        <v>996</v>
      </c>
      <c r="K457" s="3" t="str">
        <f t="shared" si="148"/>
        <v>暗</v>
      </c>
      <c r="L457" s="3">
        <f t="shared" si="146"/>
        <v>15</v>
      </c>
      <c r="M457" s="3">
        <f t="shared" si="149"/>
        <v>5</v>
      </c>
      <c r="N457" s="16">
        <v>9</v>
      </c>
      <c r="O457" s="16">
        <v>7</v>
      </c>
      <c r="P457" s="16">
        <v>175</v>
      </c>
      <c r="Q457" s="28">
        <v>0</v>
      </c>
      <c r="R457" s="28">
        <v>0</v>
      </c>
      <c r="S457" s="16">
        <v>54</v>
      </c>
      <c r="T457" s="28">
        <v>0</v>
      </c>
      <c r="U457" s="28">
        <v>0</v>
      </c>
      <c r="V457" s="16">
        <v>58</v>
      </c>
      <c r="W457" s="28">
        <v>0</v>
      </c>
      <c r="X457" s="29">
        <v>0</v>
      </c>
      <c r="Y457" s="20">
        <v>0.14499999999999999</v>
      </c>
      <c r="Z457" s="20">
        <v>4.6666666666666669E-2</v>
      </c>
      <c r="AA457" s="20">
        <v>0.37666666666666665</v>
      </c>
      <c r="AB457" s="28">
        <v>0</v>
      </c>
      <c r="AC457" s="28">
        <v>0</v>
      </c>
      <c r="AD457" s="28">
        <v>0</v>
      </c>
      <c r="AE457" s="28">
        <v>0</v>
      </c>
      <c r="AF457" s="28">
        <v>0</v>
      </c>
      <c r="AG457" s="28">
        <v>0</v>
      </c>
      <c r="AH457" s="20">
        <v>0.30133333333333334</v>
      </c>
      <c r="AI457" s="29">
        <v>0</v>
      </c>
      <c r="AJ457" s="29">
        <v>0</v>
      </c>
      <c r="AK457" s="29">
        <v>0</v>
      </c>
      <c r="AL457" s="29">
        <v>0</v>
      </c>
      <c r="AM457" s="22">
        <f t="shared" si="150"/>
        <v>365.26666666666665</v>
      </c>
      <c r="AN457">
        <f t="shared" si="151"/>
        <v>15960</v>
      </c>
      <c r="AO457" t="str">
        <f t="shared" si="152"/>
        <v>,耀眼的石头,斑斓的稻草,剧毒牙</v>
      </c>
      <c r="AP457" s="25" t="str">
        <f>IF(F457="c",getSring(AO457,4),VLOOKUP(K457&amp;F457,test4,2,FALSE))</f>
        <v>顶级暗之精华</v>
      </c>
      <c r="AQ457" s="25">
        <f t="shared" si="153"/>
        <v>30013</v>
      </c>
      <c r="AR457" s="25">
        <f t="shared" si="154"/>
        <v>76</v>
      </c>
      <c r="AS457" s="25" t="str">
        <f t="shared" si="162"/>
        <v>耀眼的石头</v>
      </c>
      <c r="AT457" s="25">
        <f t="shared" si="155"/>
        <v>30034</v>
      </c>
      <c r="AU457" s="25">
        <f t="shared" si="156"/>
        <v>38</v>
      </c>
      <c r="AV457" s="25" t="str">
        <f t="shared" si="163"/>
        <v>斑斓的稻草</v>
      </c>
      <c r="AW457" s="25">
        <f t="shared" si="157"/>
        <v>30026</v>
      </c>
      <c r="AX457" s="25">
        <f t="shared" si="158"/>
        <v>38</v>
      </c>
      <c r="AY457" s="25" t="str">
        <f t="shared" si="164"/>
        <v>剧毒牙</v>
      </c>
      <c r="AZ457" s="25">
        <f t="shared" si="159"/>
        <v>30038</v>
      </c>
      <c r="BA457" s="25">
        <f t="shared" si="165"/>
        <v>38</v>
      </c>
    </row>
    <row r="458" spans="1:53" ht="14.25" x14ac:dyDescent="0.2">
      <c r="A458">
        <f t="shared" si="160"/>
        <v>10456</v>
      </c>
      <c r="B458" s="16">
        <v>456</v>
      </c>
      <c r="C458" s="16"/>
      <c r="D458" s="16" t="s">
        <v>686</v>
      </c>
      <c r="E458" s="16">
        <f t="shared" si="147"/>
        <v>5</v>
      </c>
      <c r="F458" s="39" t="str">
        <f t="shared" si="145"/>
        <v>s</v>
      </c>
      <c r="G458" s="42">
        <f t="shared" si="161"/>
        <v>3</v>
      </c>
      <c r="H458" s="19" t="s">
        <v>26</v>
      </c>
      <c r="I458" s="3" t="s">
        <v>41</v>
      </c>
      <c r="J458" s="3" t="s">
        <v>996</v>
      </c>
      <c r="K458" s="3" t="str">
        <f t="shared" si="148"/>
        <v>暗</v>
      </c>
      <c r="L458" s="3">
        <f t="shared" si="146"/>
        <v>15</v>
      </c>
      <c r="M458" s="3">
        <f t="shared" si="149"/>
        <v>5</v>
      </c>
      <c r="N458" s="16">
        <v>9</v>
      </c>
      <c r="O458" s="16">
        <v>8</v>
      </c>
      <c r="P458" s="16">
        <v>200</v>
      </c>
      <c r="Q458" s="28">
        <v>0</v>
      </c>
      <c r="R458" s="28">
        <v>0</v>
      </c>
      <c r="S458" s="16">
        <v>61</v>
      </c>
      <c r="T458" s="28">
        <v>0</v>
      </c>
      <c r="U458" s="16">
        <v>74</v>
      </c>
      <c r="V458" s="16">
        <v>66</v>
      </c>
      <c r="W458" s="28">
        <v>0</v>
      </c>
      <c r="X458" s="29">
        <v>0</v>
      </c>
      <c r="Y458" s="29">
        <v>0</v>
      </c>
      <c r="Z458" s="20">
        <v>5.333333333333333E-2</v>
      </c>
      <c r="AA458" s="29">
        <v>0</v>
      </c>
      <c r="AB458" s="28">
        <v>0</v>
      </c>
      <c r="AC458" s="28">
        <v>0</v>
      </c>
      <c r="AD458" s="28">
        <v>0</v>
      </c>
      <c r="AE458" s="28">
        <v>0</v>
      </c>
      <c r="AF458" s="28">
        <v>0</v>
      </c>
      <c r="AG458" s="28">
        <v>0</v>
      </c>
      <c r="AH458" s="29">
        <v>0</v>
      </c>
      <c r="AI458" s="20">
        <v>0.34293333333333337</v>
      </c>
      <c r="AJ458" s="29">
        <v>0</v>
      </c>
      <c r="AK458" s="20">
        <v>0.34293333333333337</v>
      </c>
      <c r="AL458" s="29">
        <v>0</v>
      </c>
      <c r="AM458" s="22">
        <f t="shared" si="150"/>
        <v>415.17333333333329</v>
      </c>
      <c r="AN458">
        <f t="shared" si="151"/>
        <v>18060</v>
      </c>
      <c r="AO458" t="str">
        <f t="shared" si="152"/>
        <v>,耀眼的石头,斑斓的稻草,五彩的蘑菇</v>
      </c>
      <c r="AP458" s="25" t="str">
        <f>IF(F458="c",getSring(AO458,4),VLOOKUP(K458&amp;F458,test4,2,FALSE))</f>
        <v>顶级暗之精华</v>
      </c>
      <c r="AQ458" s="25">
        <f t="shared" si="153"/>
        <v>30013</v>
      </c>
      <c r="AR458" s="25">
        <f t="shared" si="154"/>
        <v>86</v>
      </c>
      <c r="AS458" s="25" t="str">
        <f t="shared" si="162"/>
        <v>耀眼的石头</v>
      </c>
      <c r="AT458" s="25">
        <f t="shared" si="155"/>
        <v>30034</v>
      </c>
      <c r="AU458" s="25">
        <f t="shared" si="156"/>
        <v>43</v>
      </c>
      <c r="AV458" s="25" t="str">
        <f t="shared" si="163"/>
        <v>斑斓的稻草</v>
      </c>
      <c r="AW458" s="25">
        <f t="shared" si="157"/>
        <v>30026</v>
      </c>
      <c r="AX458" s="25">
        <f t="shared" si="158"/>
        <v>43</v>
      </c>
      <c r="AY458" s="25" t="str">
        <f t="shared" si="164"/>
        <v>五彩的蘑菇</v>
      </c>
      <c r="AZ458" s="25">
        <f t="shared" si="159"/>
        <v>30022</v>
      </c>
      <c r="BA458" s="25">
        <f t="shared" si="165"/>
        <v>43</v>
      </c>
    </row>
    <row r="459" spans="1:53" ht="14.25" x14ac:dyDescent="0.2">
      <c r="A459">
        <f t="shared" si="160"/>
        <v>10457</v>
      </c>
      <c r="B459" s="16">
        <v>457</v>
      </c>
      <c r="C459" s="16"/>
      <c r="D459" s="16" t="s">
        <v>687</v>
      </c>
      <c r="E459" s="16">
        <f t="shared" si="147"/>
        <v>2</v>
      </c>
      <c r="F459" s="39" t="str">
        <f t="shared" si="145"/>
        <v>a</v>
      </c>
      <c r="G459" s="42">
        <f t="shared" si="161"/>
        <v>3</v>
      </c>
      <c r="H459" s="19" t="s">
        <v>26</v>
      </c>
      <c r="I459" s="3" t="s">
        <v>41</v>
      </c>
      <c r="J459" s="3" t="s">
        <v>996</v>
      </c>
      <c r="K459" s="3" t="str">
        <f t="shared" si="148"/>
        <v>暗</v>
      </c>
      <c r="L459" s="3">
        <f t="shared" si="146"/>
        <v>15</v>
      </c>
      <c r="M459" s="3">
        <f t="shared" si="149"/>
        <v>5</v>
      </c>
      <c r="N459" s="16">
        <v>9</v>
      </c>
      <c r="O459" s="16">
        <v>1</v>
      </c>
      <c r="P459" s="16">
        <v>22</v>
      </c>
      <c r="Q459" s="28">
        <v>0</v>
      </c>
      <c r="R459" s="28">
        <v>0</v>
      </c>
      <c r="S459" s="16">
        <v>6</v>
      </c>
      <c r="T459" s="28">
        <v>0</v>
      </c>
      <c r="U459" s="28">
        <v>0</v>
      </c>
      <c r="V459" s="28">
        <v>0</v>
      </c>
      <c r="W459" s="28">
        <v>0</v>
      </c>
      <c r="X459" s="29">
        <v>0</v>
      </c>
      <c r="Y459" s="29">
        <v>0</v>
      </c>
      <c r="Z459" s="29">
        <v>0</v>
      </c>
      <c r="AA459" s="20">
        <v>0.08</v>
      </c>
      <c r="AB459" s="28">
        <v>0</v>
      </c>
      <c r="AC459" s="28">
        <v>0</v>
      </c>
      <c r="AD459" s="28">
        <v>0</v>
      </c>
      <c r="AE459" s="28">
        <v>0</v>
      </c>
      <c r="AF459" s="28">
        <v>0</v>
      </c>
      <c r="AG459" s="28">
        <v>0</v>
      </c>
      <c r="AH459" s="29">
        <v>0</v>
      </c>
      <c r="AI459" s="29">
        <v>0</v>
      </c>
      <c r="AJ459" s="29">
        <v>0</v>
      </c>
      <c r="AK459" s="29">
        <v>0</v>
      </c>
      <c r="AL459" s="29">
        <v>0</v>
      </c>
      <c r="AM459" s="22">
        <f t="shared" si="150"/>
        <v>34.666666666666671</v>
      </c>
      <c r="AN459">
        <f t="shared" si="151"/>
        <v>1470</v>
      </c>
      <c r="AO459" t="str">
        <f t="shared" si="152"/>
        <v>,黄水晶,诱人的坚果,发光的石头</v>
      </c>
      <c r="AP459" s="25" t="str">
        <f>IF(F459="c",getSring(AO459,4),VLOOKUP(K459&amp;F459,test4,2,FALSE))</f>
        <v>上级暗之精华</v>
      </c>
      <c r="AQ459" s="25">
        <f t="shared" si="153"/>
        <v>30014</v>
      </c>
      <c r="AR459" s="25">
        <f t="shared" si="154"/>
        <v>14</v>
      </c>
      <c r="AS459" s="25" t="str">
        <f t="shared" si="162"/>
        <v>黄水晶</v>
      </c>
      <c r="AT459" s="25">
        <f t="shared" si="155"/>
        <v>30029</v>
      </c>
      <c r="AU459" s="25">
        <f t="shared" si="156"/>
        <v>7</v>
      </c>
      <c r="AV459" s="25" t="str">
        <f t="shared" si="163"/>
        <v>诱人的坚果</v>
      </c>
      <c r="AW459" s="25">
        <f t="shared" si="157"/>
        <v>30041</v>
      </c>
      <c r="AX459" s="25">
        <f t="shared" si="158"/>
        <v>7</v>
      </c>
      <c r="AY459" s="25" t="str">
        <f t="shared" si="164"/>
        <v>发光的石头</v>
      </c>
      <c r="AZ459" s="25">
        <f t="shared" si="159"/>
        <v>30033</v>
      </c>
      <c r="BA459" s="25">
        <f t="shared" si="165"/>
        <v>7</v>
      </c>
    </row>
    <row r="460" spans="1:53" ht="14.25" x14ac:dyDescent="0.2">
      <c r="A460">
        <f t="shared" si="160"/>
        <v>10458</v>
      </c>
      <c r="B460" s="16">
        <v>458</v>
      </c>
      <c r="C460" s="16"/>
      <c r="D460" s="16" t="s">
        <v>688</v>
      </c>
      <c r="E460" s="16">
        <f t="shared" si="147"/>
        <v>2</v>
      </c>
      <c r="F460" s="39" t="str">
        <f t="shared" si="145"/>
        <v>a</v>
      </c>
      <c r="G460" s="42">
        <f t="shared" si="161"/>
        <v>3</v>
      </c>
      <c r="H460" s="19" t="s">
        <v>26</v>
      </c>
      <c r="I460" s="3" t="s">
        <v>41</v>
      </c>
      <c r="J460" s="3" t="s">
        <v>996</v>
      </c>
      <c r="K460" s="3" t="str">
        <f t="shared" si="148"/>
        <v>暗</v>
      </c>
      <c r="L460" s="3">
        <f t="shared" si="146"/>
        <v>15</v>
      </c>
      <c r="M460" s="3">
        <f t="shared" si="149"/>
        <v>5</v>
      </c>
      <c r="N460" s="16">
        <v>9</v>
      </c>
      <c r="O460" s="16">
        <v>2</v>
      </c>
      <c r="P460" s="16">
        <v>44</v>
      </c>
      <c r="Q460" s="28">
        <v>0</v>
      </c>
      <c r="R460" s="28">
        <v>0</v>
      </c>
      <c r="S460" s="28">
        <v>0</v>
      </c>
      <c r="T460" s="28">
        <v>0</v>
      </c>
      <c r="U460" s="28">
        <v>0</v>
      </c>
      <c r="V460" s="28">
        <v>0</v>
      </c>
      <c r="W460" s="28">
        <v>0</v>
      </c>
      <c r="X460" s="20">
        <v>0.03</v>
      </c>
      <c r="Y460" s="29">
        <v>0</v>
      </c>
      <c r="Z460" s="29">
        <v>0</v>
      </c>
      <c r="AA460" s="29">
        <v>0</v>
      </c>
      <c r="AB460" s="28">
        <v>0</v>
      </c>
      <c r="AC460" s="28">
        <v>0</v>
      </c>
      <c r="AD460" s="28">
        <v>0</v>
      </c>
      <c r="AE460" s="16">
        <v>7</v>
      </c>
      <c r="AF460" s="28">
        <v>0</v>
      </c>
      <c r="AG460" s="28">
        <v>0</v>
      </c>
      <c r="AH460" s="29">
        <v>0</v>
      </c>
      <c r="AI460" s="29">
        <v>0</v>
      </c>
      <c r="AJ460" s="29">
        <v>0</v>
      </c>
      <c r="AK460" s="29">
        <v>0</v>
      </c>
      <c r="AL460" s="29">
        <v>0</v>
      </c>
      <c r="AM460" s="22">
        <f t="shared" si="150"/>
        <v>37.932681867535287</v>
      </c>
      <c r="AN460">
        <f t="shared" si="151"/>
        <v>1680</v>
      </c>
      <c r="AO460" t="str">
        <f t="shared" si="152"/>
        <v>,灰色的稻草,带血的牙,诱人的蘑菇</v>
      </c>
      <c r="AP460" s="25" t="str">
        <f>IF(F460="c",getSring(AO460,4),VLOOKUP(K460&amp;F460,test4,2,FALSE))</f>
        <v>上级暗之精华</v>
      </c>
      <c r="AQ460" s="25">
        <f t="shared" si="153"/>
        <v>30014</v>
      </c>
      <c r="AR460" s="25">
        <f t="shared" si="154"/>
        <v>16</v>
      </c>
      <c r="AS460" s="25" t="str">
        <f t="shared" si="162"/>
        <v>灰色的稻草</v>
      </c>
      <c r="AT460" s="25">
        <f t="shared" si="155"/>
        <v>30025</v>
      </c>
      <c r="AU460" s="25">
        <f t="shared" si="156"/>
        <v>8</v>
      </c>
      <c r="AV460" s="25" t="str">
        <f t="shared" si="163"/>
        <v>带血的牙</v>
      </c>
      <c r="AW460" s="25">
        <f t="shared" si="157"/>
        <v>30037</v>
      </c>
      <c r="AX460" s="25">
        <f t="shared" si="158"/>
        <v>8</v>
      </c>
      <c r="AY460" s="25" t="str">
        <f t="shared" si="164"/>
        <v>诱人的蘑菇</v>
      </c>
      <c r="AZ460" s="25">
        <f t="shared" si="159"/>
        <v>30021</v>
      </c>
      <c r="BA460" s="25">
        <f t="shared" si="165"/>
        <v>8</v>
      </c>
    </row>
    <row r="461" spans="1:53" ht="14.25" x14ac:dyDescent="0.2">
      <c r="A461">
        <f t="shared" si="160"/>
        <v>10459</v>
      </c>
      <c r="B461" s="16">
        <v>459</v>
      </c>
      <c r="C461" s="16"/>
      <c r="D461" s="16" t="s">
        <v>689</v>
      </c>
      <c r="E461" s="16">
        <f t="shared" si="147"/>
        <v>3</v>
      </c>
      <c r="F461" s="39" t="str">
        <f t="shared" si="145"/>
        <v>a</v>
      </c>
      <c r="G461" s="42">
        <f t="shared" si="161"/>
        <v>3</v>
      </c>
      <c r="H461" s="19" t="s">
        <v>26</v>
      </c>
      <c r="I461" s="3" t="s">
        <v>41</v>
      </c>
      <c r="J461" s="3" t="s">
        <v>996</v>
      </c>
      <c r="K461" s="3" t="str">
        <f t="shared" si="148"/>
        <v>暗</v>
      </c>
      <c r="L461" s="3">
        <f t="shared" si="146"/>
        <v>15</v>
      </c>
      <c r="M461" s="3">
        <f t="shared" si="149"/>
        <v>5</v>
      </c>
      <c r="N461" s="16">
        <v>9</v>
      </c>
      <c r="O461" s="16">
        <v>3</v>
      </c>
      <c r="P461" s="16">
        <v>66</v>
      </c>
      <c r="Q461" s="28">
        <v>0</v>
      </c>
      <c r="R461" s="28">
        <v>0</v>
      </c>
      <c r="S461" s="16">
        <v>17</v>
      </c>
      <c r="T461" s="28">
        <v>0</v>
      </c>
      <c r="U461" s="28">
        <v>0</v>
      </c>
      <c r="V461" s="28">
        <v>0</v>
      </c>
      <c r="W461" s="28">
        <v>0</v>
      </c>
      <c r="X461" s="29">
        <v>0</v>
      </c>
      <c r="Y461" s="29">
        <v>0</v>
      </c>
      <c r="Z461" s="29">
        <v>0</v>
      </c>
      <c r="AA461" s="29">
        <v>0</v>
      </c>
      <c r="AB461" s="28">
        <v>0</v>
      </c>
      <c r="AC461" s="28">
        <v>0</v>
      </c>
      <c r="AD461" s="28">
        <v>0</v>
      </c>
      <c r="AE461" s="28">
        <v>0</v>
      </c>
      <c r="AF461" s="28">
        <v>0</v>
      </c>
      <c r="AG461" s="28">
        <v>0</v>
      </c>
      <c r="AH461" s="29">
        <v>0</v>
      </c>
      <c r="AI461" s="29">
        <v>0</v>
      </c>
      <c r="AJ461" s="29">
        <v>0</v>
      </c>
      <c r="AK461" s="20">
        <v>0.10186666666666666</v>
      </c>
      <c r="AL461" s="29">
        <v>0</v>
      </c>
      <c r="AM461" s="22">
        <f t="shared" si="150"/>
        <v>75.706666666666663</v>
      </c>
      <c r="AN461">
        <f t="shared" si="151"/>
        <v>3360</v>
      </c>
      <c r="AO461" t="str">
        <f t="shared" si="152"/>
        <v>,发光的石头,灰色的稻草,诱人的坚果</v>
      </c>
      <c r="AP461" s="25" t="str">
        <f>IF(F461="c",getSring(AO461,4),VLOOKUP(K461&amp;F461,test4,2,FALSE))</f>
        <v>上级暗之精华</v>
      </c>
      <c r="AQ461" s="25">
        <f t="shared" si="153"/>
        <v>30014</v>
      </c>
      <c r="AR461" s="25">
        <f t="shared" si="154"/>
        <v>32</v>
      </c>
      <c r="AS461" s="25" t="str">
        <f t="shared" si="162"/>
        <v>发光的石头</v>
      </c>
      <c r="AT461" s="25">
        <f t="shared" si="155"/>
        <v>30033</v>
      </c>
      <c r="AU461" s="25">
        <f t="shared" si="156"/>
        <v>16</v>
      </c>
      <c r="AV461" s="25" t="str">
        <f t="shared" si="163"/>
        <v>灰色的稻草</v>
      </c>
      <c r="AW461" s="25">
        <f t="shared" si="157"/>
        <v>30025</v>
      </c>
      <c r="AX461" s="25">
        <f t="shared" si="158"/>
        <v>16</v>
      </c>
      <c r="AY461" s="25" t="str">
        <f t="shared" si="164"/>
        <v>诱人的坚果</v>
      </c>
      <c r="AZ461" s="25">
        <f t="shared" si="159"/>
        <v>30041</v>
      </c>
      <c r="BA461" s="25">
        <f t="shared" si="165"/>
        <v>16</v>
      </c>
    </row>
    <row r="462" spans="1:53" ht="14.25" x14ac:dyDescent="0.2">
      <c r="A462">
        <f t="shared" si="160"/>
        <v>10460</v>
      </c>
      <c r="B462" s="16">
        <v>460</v>
      </c>
      <c r="C462" s="16"/>
      <c r="D462" s="16" t="s">
        <v>690</v>
      </c>
      <c r="E462" s="16">
        <f t="shared" si="147"/>
        <v>3</v>
      </c>
      <c r="F462" s="39" t="str">
        <f t="shared" si="145"/>
        <v>a</v>
      </c>
      <c r="G462" s="42">
        <f t="shared" si="161"/>
        <v>3</v>
      </c>
      <c r="H462" s="19" t="s">
        <v>26</v>
      </c>
      <c r="I462" s="3" t="s">
        <v>41</v>
      </c>
      <c r="J462" s="3" t="s">
        <v>996</v>
      </c>
      <c r="K462" s="3" t="str">
        <f t="shared" si="148"/>
        <v>暗</v>
      </c>
      <c r="L462" s="3">
        <f t="shared" si="146"/>
        <v>15</v>
      </c>
      <c r="M462" s="3">
        <f t="shared" si="149"/>
        <v>5</v>
      </c>
      <c r="N462" s="16">
        <v>9</v>
      </c>
      <c r="O462" s="16">
        <v>4</v>
      </c>
      <c r="P462" s="16">
        <v>88</v>
      </c>
      <c r="Q462" s="28">
        <v>0</v>
      </c>
      <c r="R462" s="28">
        <v>0</v>
      </c>
      <c r="S462" s="16">
        <v>23</v>
      </c>
      <c r="T462" s="28">
        <v>0</v>
      </c>
      <c r="U462" s="28">
        <v>0</v>
      </c>
      <c r="V462" s="16">
        <v>25</v>
      </c>
      <c r="W462" s="28">
        <v>0</v>
      </c>
      <c r="X462" s="29">
        <v>0</v>
      </c>
      <c r="Y462" s="20">
        <v>6.25E-2</v>
      </c>
      <c r="Z462" s="29">
        <v>0</v>
      </c>
      <c r="AA462" s="29">
        <v>0</v>
      </c>
      <c r="AB462" s="28">
        <v>0</v>
      </c>
      <c r="AC462" s="28">
        <v>0</v>
      </c>
      <c r="AD462" s="28">
        <v>0</v>
      </c>
      <c r="AE462" s="28">
        <v>0</v>
      </c>
      <c r="AF462" s="28">
        <v>0</v>
      </c>
      <c r="AG462" s="28">
        <v>0</v>
      </c>
      <c r="AH462" s="29">
        <v>0</v>
      </c>
      <c r="AI462" s="29">
        <v>0</v>
      </c>
      <c r="AJ462" s="29">
        <v>0</v>
      </c>
      <c r="AK462" s="29">
        <v>0</v>
      </c>
      <c r="AL462" s="29">
        <v>0</v>
      </c>
      <c r="AM462" s="22">
        <f t="shared" si="150"/>
        <v>103.16666666666667</v>
      </c>
      <c r="AN462">
        <f t="shared" si="151"/>
        <v>4470</v>
      </c>
      <c r="AO462" t="str">
        <f t="shared" si="152"/>
        <v>,灰色的稻草,黄水晶,带血的牙</v>
      </c>
      <c r="AP462" s="25" t="str">
        <f>IF(F462="c",getSring(AO462,4),VLOOKUP(K462&amp;F462,test4,2,FALSE))</f>
        <v>上级暗之精华</v>
      </c>
      <c r="AQ462" s="25">
        <f t="shared" si="153"/>
        <v>30014</v>
      </c>
      <c r="AR462" s="25">
        <f t="shared" si="154"/>
        <v>43</v>
      </c>
      <c r="AS462" s="25" t="str">
        <f t="shared" si="162"/>
        <v>灰色的稻草</v>
      </c>
      <c r="AT462" s="25">
        <f t="shared" si="155"/>
        <v>30025</v>
      </c>
      <c r="AU462" s="25">
        <f t="shared" si="156"/>
        <v>21</v>
      </c>
      <c r="AV462" s="25" t="str">
        <f t="shared" si="163"/>
        <v>黄水晶</v>
      </c>
      <c r="AW462" s="25">
        <f t="shared" si="157"/>
        <v>30029</v>
      </c>
      <c r="AX462" s="25">
        <f t="shared" si="158"/>
        <v>21</v>
      </c>
      <c r="AY462" s="25" t="str">
        <f t="shared" si="164"/>
        <v>带血的牙</v>
      </c>
      <c r="AZ462" s="25">
        <f t="shared" si="159"/>
        <v>30037</v>
      </c>
      <c r="BA462" s="25">
        <f t="shared" si="165"/>
        <v>21</v>
      </c>
    </row>
    <row r="463" spans="1:53" ht="14.25" x14ac:dyDescent="0.2">
      <c r="A463">
        <f t="shared" si="160"/>
        <v>10461</v>
      </c>
      <c r="B463" s="16">
        <v>461</v>
      </c>
      <c r="C463" s="16"/>
      <c r="D463" s="16" t="s">
        <v>691</v>
      </c>
      <c r="E463" s="16">
        <f t="shared" si="147"/>
        <v>4</v>
      </c>
      <c r="F463" s="39" t="str">
        <f t="shared" si="145"/>
        <v>a</v>
      </c>
      <c r="G463" s="42">
        <f t="shared" si="161"/>
        <v>3</v>
      </c>
      <c r="H463" s="19" t="s">
        <v>26</v>
      </c>
      <c r="I463" s="3" t="s">
        <v>41</v>
      </c>
      <c r="J463" s="3" t="s">
        <v>996</v>
      </c>
      <c r="K463" s="3" t="str">
        <f t="shared" si="148"/>
        <v>暗</v>
      </c>
      <c r="L463" s="3">
        <f t="shared" si="146"/>
        <v>15</v>
      </c>
      <c r="M463" s="3">
        <f t="shared" si="149"/>
        <v>5</v>
      </c>
      <c r="N463" s="16">
        <v>9</v>
      </c>
      <c r="O463" s="16">
        <v>5</v>
      </c>
      <c r="P463" s="16">
        <v>110</v>
      </c>
      <c r="Q463" s="28">
        <v>0</v>
      </c>
      <c r="R463" s="28">
        <v>0</v>
      </c>
      <c r="S463" s="16">
        <v>29</v>
      </c>
      <c r="T463" s="28">
        <v>0</v>
      </c>
      <c r="U463" s="28">
        <v>0</v>
      </c>
      <c r="V463" s="16">
        <v>31</v>
      </c>
      <c r="W463" s="28">
        <v>0</v>
      </c>
      <c r="X463" s="29">
        <v>0</v>
      </c>
      <c r="Y463" s="29">
        <v>0</v>
      </c>
      <c r="Z463" s="20">
        <v>2.5000000000000001E-2</v>
      </c>
      <c r="AA463" s="29">
        <v>0</v>
      </c>
      <c r="AB463" s="28">
        <v>0</v>
      </c>
      <c r="AC463" s="28">
        <v>0</v>
      </c>
      <c r="AD463" s="28">
        <v>0</v>
      </c>
      <c r="AE463" s="28">
        <v>0</v>
      </c>
      <c r="AF463" s="28">
        <v>0</v>
      </c>
      <c r="AG463" s="28">
        <v>0</v>
      </c>
      <c r="AH463" s="29">
        <v>0</v>
      </c>
      <c r="AI463" s="29">
        <v>0</v>
      </c>
      <c r="AJ463" s="29">
        <v>0</v>
      </c>
      <c r="AK463" s="29">
        <v>0</v>
      </c>
      <c r="AL463" s="29">
        <v>0</v>
      </c>
      <c r="AM463" s="22">
        <f t="shared" si="150"/>
        <v>118.33333333333333</v>
      </c>
      <c r="AN463">
        <f t="shared" si="151"/>
        <v>5190</v>
      </c>
      <c r="AO463" t="str">
        <f t="shared" si="152"/>
        <v>,带血的牙,诱人的蘑菇,灰色的稻草</v>
      </c>
      <c r="AP463" s="25" t="str">
        <f>IF(F463="c",getSring(AO463,4),VLOOKUP(K463&amp;F463,test4,2,FALSE))</f>
        <v>上级暗之精华</v>
      </c>
      <c r="AQ463" s="25">
        <f t="shared" si="153"/>
        <v>30014</v>
      </c>
      <c r="AR463" s="25">
        <f t="shared" si="154"/>
        <v>49</v>
      </c>
      <c r="AS463" s="25" t="str">
        <f t="shared" si="162"/>
        <v>带血的牙</v>
      </c>
      <c r="AT463" s="25">
        <f t="shared" si="155"/>
        <v>30037</v>
      </c>
      <c r="AU463" s="25">
        <f t="shared" si="156"/>
        <v>25</v>
      </c>
      <c r="AV463" s="25" t="str">
        <f t="shared" si="163"/>
        <v>诱人的蘑菇</v>
      </c>
      <c r="AW463" s="25">
        <f t="shared" si="157"/>
        <v>30021</v>
      </c>
      <c r="AX463" s="25">
        <f t="shared" si="158"/>
        <v>25</v>
      </c>
      <c r="AY463" s="25" t="str">
        <f t="shared" si="164"/>
        <v>灰色的稻草</v>
      </c>
      <c r="AZ463" s="25">
        <f t="shared" si="159"/>
        <v>30025</v>
      </c>
      <c r="BA463" s="25">
        <f t="shared" si="165"/>
        <v>25</v>
      </c>
    </row>
    <row r="464" spans="1:53" ht="14.25" x14ac:dyDescent="0.2">
      <c r="A464">
        <f t="shared" si="160"/>
        <v>10462</v>
      </c>
      <c r="B464" s="16">
        <v>462</v>
      </c>
      <c r="C464" s="16"/>
      <c r="D464" s="16" t="s">
        <v>692</v>
      </c>
      <c r="E464" s="16">
        <f t="shared" si="147"/>
        <v>4</v>
      </c>
      <c r="F464" s="39" t="str">
        <f t="shared" si="145"/>
        <v>a</v>
      </c>
      <c r="G464" s="42">
        <f t="shared" si="161"/>
        <v>3</v>
      </c>
      <c r="H464" s="19" t="s">
        <v>26</v>
      </c>
      <c r="I464" s="3" t="s">
        <v>41</v>
      </c>
      <c r="J464" s="3" t="s">
        <v>996</v>
      </c>
      <c r="K464" s="3" t="str">
        <f t="shared" si="148"/>
        <v>暗</v>
      </c>
      <c r="L464" s="3">
        <f t="shared" si="146"/>
        <v>15</v>
      </c>
      <c r="M464" s="3">
        <f t="shared" si="149"/>
        <v>5</v>
      </c>
      <c r="N464" s="16">
        <v>9</v>
      </c>
      <c r="O464" s="16">
        <v>6</v>
      </c>
      <c r="P464" s="16">
        <v>132</v>
      </c>
      <c r="Q464" s="28">
        <v>0</v>
      </c>
      <c r="R464" s="28">
        <v>0</v>
      </c>
      <c r="S464" s="28">
        <v>0</v>
      </c>
      <c r="T464" s="28">
        <v>0</v>
      </c>
      <c r="U464" s="28">
        <v>0</v>
      </c>
      <c r="V464" s="16">
        <v>37</v>
      </c>
      <c r="W464" s="28">
        <v>0</v>
      </c>
      <c r="X464" s="29">
        <v>0</v>
      </c>
      <c r="Y464" s="29">
        <v>0</v>
      </c>
      <c r="Z464" s="29">
        <v>0</v>
      </c>
      <c r="AA464" s="20">
        <v>0.254</v>
      </c>
      <c r="AB464" s="28">
        <v>0</v>
      </c>
      <c r="AC464" s="28">
        <v>0</v>
      </c>
      <c r="AD464" s="28">
        <v>0</v>
      </c>
      <c r="AE464" s="28">
        <v>0</v>
      </c>
      <c r="AF464" s="28">
        <v>0</v>
      </c>
      <c r="AG464" s="28">
        <v>0</v>
      </c>
      <c r="AH464" s="29">
        <v>0</v>
      </c>
      <c r="AI464" s="29">
        <v>0</v>
      </c>
      <c r="AJ464" s="20">
        <v>0.20320000000000002</v>
      </c>
      <c r="AK464" s="29">
        <v>0</v>
      </c>
      <c r="AL464" s="29">
        <v>0</v>
      </c>
      <c r="AM464" s="22">
        <f t="shared" si="150"/>
        <v>204.10666666666668</v>
      </c>
      <c r="AN464">
        <f t="shared" si="151"/>
        <v>8970</v>
      </c>
      <c r="AO464" t="str">
        <f t="shared" si="152"/>
        <v>,发光的石头,灰色的稻草,带血的牙</v>
      </c>
      <c r="AP464" s="25" t="str">
        <f>IF(F464="c",getSring(AO464,4),VLOOKUP(K464&amp;F464,test4,2,FALSE))</f>
        <v>上级暗之精华</v>
      </c>
      <c r="AQ464" s="25">
        <f t="shared" si="153"/>
        <v>30014</v>
      </c>
      <c r="AR464" s="25">
        <f t="shared" si="154"/>
        <v>85</v>
      </c>
      <c r="AS464" s="25" t="str">
        <f t="shared" si="162"/>
        <v>发光的石头</v>
      </c>
      <c r="AT464" s="25">
        <f t="shared" si="155"/>
        <v>30033</v>
      </c>
      <c r="AU464" s="25">
        <f t="shared" si="156"/>
        <v>43</v>
      </c>
      <c r="AV464" s="25" t="str">
        <f t="shared" si="163"/>
        <v>灰色的稻草</v>
      </c>
      <c r="AW464" s="25">
        <f t="shared" si="157"/>
        <v>30025</v>
      </c>
      <c r="AX464" s="25">
        <f t="shared" si="158"/>
        <v>43</v>
      </c>
      <c r="AY464" s="25" t="str">
        <f t="shared" si="164"/>
        <v>带血的牙</v>
      </c>
      <c r="AZ464" s="25">
        <f t="shared" si="159"/>
        <v>30037</v>
      </c>
      <c r="BA464" s="25">
        <f t="shared" si="165"/>
        <v>43</v>
      </c>
    </row>
    <row r="465" spans="1:53" ht="14.25" x14ac:dyDescent="0.2">
      <c r="A465">
        <f t="shared" si="160"/>
        <v>10463</v>
      </c>
      <c r="B465" s="16">
        <v>463</v>
      </c>
      <c r="C465" s="16"/>
      <c r="D465" s="16" t="s">
        <v>693</v>
      </c>
      <c r="E465" s="16">
        <f t="shared" si="147"/>
        <v>5</v>
      </c>
      <c r="F465" s="39" t="str">
        <f t="shared" si="145"/>
        <v>a</v>
      </c>
      <c r="G465" s="42">
        <f t="shared" si="161"/>
        <v>3</v>
      </c>
      <c r="H465" s="19" t="s">
        <v>26</v>
      </c>
      <c r="I465" s="3" t="s">
        <v>41</v>
      </c>
      <c r="J465" s="3" t="s">
        <v>996</v>
      </c>
      <c r="K465" s="3" t="str">
        <f t="shared" si="148"/>
        <v>暗</v>
      </c>
      <c r="L465" s="3">
        <f t="shared" si="146"/>
        <v>15</v>
      </c>
      <c r="M465" s="3">
        <f t="shared" si="149"/>
        <v>5</v>
      </c>
      <c r="N465" s="16">
        <v>9</v>
      </c>
      <c r="O465" s="16">
        <v>7</v>
      </c>
      <c r="P465" s="16">
        <v>155</v>
      </c>
      <c r="Q465" s="28">
        <v>0</v>
      </c>
      <c r="R465" s="28">
        <v>0</v>
      </c>
      <c r="S465" s="16">
        <v>40</v>
      </c>
      <c r="T465" s="28">
        <v>0</v>
      </c>
      <c r="U465" s="28">
        <v>0</v>
      </c>
      <c r="V465" s="16">
        <v>43</v>
      </c>
      <c r="W465" s="28">
        <v>0</v>
      </c>
      <c r="X465" s="29">
        <v>0</v>
      </c>
      <c r="Y465" s="29">
        <v>0</v>
      </c>
      <c r="Z465" s="29">
        <v>0</v>
      </c>
      <c r="AA465" s="20">
        <v>0.29600000000000004</v>
      </c>
      <c r="AB465" s="28">
        <v>0</v>
      </c>
      <c r="AC465" s="28">
        <v>0</v>
      </c>
      <c r="AD465" s="28">
        <v>0</v>
      </c>
      <c r="AE465" s="28">
        <v>0</v>
      </c>
      <c r="AF465" s="28">
        <v>0</v>
      </c>
      <c r="AG465" s="28">
        <v>0</v>
      </c>
      <c r="AH465" s="29">
        <v>0</v>
      </c>
      <c r="AI465" s="29">
        <v>0</v>
      </c>
      <c r="AJ465" s="20">
        <v>0.23680000000000004</v>
      </c>
      <c r="AK465" s="29">
        <v>0</v>
      </c>
      <c r="AL465" s="29">
        <v>0</v>
      </c>
      <c r="AM465" s="22">
        <f t="shared" si="150"/>
        <v>265.22666666666669</v>
      </c>
      <c r="AN465">
        <f t="shared" si="151"/>
        <v>11610</v>
      </c>
      <c r="AO465" t="str">
        <f t="shared" si="152"/>
        <v>,灰色的稻草,发光的石头,带血的牙</v>
      </c>
      <c r="AP465" s="25" t="str">
        <f>IF(F465="c",getSring(AO465,4),VLOOKUP(K465&amp;F465,test4,2,FALSE))</f>
        <v>上级暗之精华</v>
      </c>
      <c r="AQ465" s="25">
        <f t="shared" si="153"/>
        <v>30014</v>
      </c>
      <c r="AR465" s="25">
        <f t="shared" si="154"/>
        <v>111</v>
      </c>
      <c r="AS465" s="25" t="str">
        <f t="shared" si="162"/>
        <v>灰色的稻草</v>
      </c>
      <c r="AT465" s="25">
        <f t="shared" si="155"/>
        <v>30025</v>
      </c>
      <c r="AU465" s="25">
        <f t="shared" si="156"/>
        <v>55</v>
      </c>
      <c r="AV465" s="25" t="str">
        <f t="shared" si="163"/>
        <v>发光的石头</v>
      </c>
      <c r="AW465" s="25">
        <f t="shared" si="157"/>
        <v>30033</v>
      </c>
      <c r="AX465" s="25">
        <f t="shared" si="158"/>
        <v>55</v>
      </c>
      <c r="AY465" s="25" t="str">
        <f t="shared" si="164"/>
        <v>带血的牙</v>
      </c>
      <c r="AZ465" s="25">
        <f t="shared" si="159"/>
        <v>30037</v>
      </c>
      <c r="BA465" s="25">
        <f t="shared" si="165"/>
        <v>55</v>
      </c>
    </row>
    <row r="466" spans="1:53" ht="14.25" x14ac:dyDescent="0.2">
      <c r="A466">
        <f t="shared" si="160"/>
        <v>10464</v>
      </c>
      <c r="B466" s="16">
        <v>464</v>
      </c>
      <c r="C466" s="16"/>
      <c r="D466" s="16" t="s">
        <v>694</v>
      </c>
      <c r="E466" s="16">
        <f t="shared" si="147"/>
        <v>5</v>
      </c>
      <c r="F466" s="39" t="str">
        <f t="shared" si="145"/>
        <v>a</v>
      </c>
      <c r="G466" s="42">
        <f t="shared" si="161"/>
        <v>3</v>
      </c>
      <c r="H466" s="19" t="s">
        <v>26</v>
      </c>
      <c r="I466" s="3" t="s">
        <v>41</v>
      </c>
      <c r="J466" s="3" t="s">
        <v>996</v>
      </c>
      <c r="K466" s="3" t="str">
        <f t="shared" si="148"/>
        <v>暗</v>
      </c>
      <c r="L466" s="3">
        <f t="shared" si="146"/>
        <v>15</v>
      </c>
      <c r="M466" s="3">
        <f t="shared" si="149"/>
        <v>5</v>
      </c>
      <c r="N466" s="16">
        <v>9</v>
      </c>
      <c r="O466" s="16">
        <v>8</v>
      </c>
      <c r="P466" s="16">
        <v>177</v>
      </c>
      <c r="Q466" s="28">
        <v>0</v>
      </c>
      <c r="R466" s="28">
        <v>0</v>
      </c>
      <c r="S466" s="28">
        <v>0</v>
      </c>
      <c r="T466" s="28">
        <v>0</v>
      </c>
      <c r="U466" s="28">
        <v>0</v>
      </c>
      <c r="V466" s="28">
        <v>0</v>
      </c>
      <c r="W466" s="28">
        <v>0</v>
      </c>
      <c r="X466" s="29">
        <v>0</v>
      </c>
      <c r="Y466" s="29">
        <v>0</v>
      </c>
      <c r="Z466" s="29">
        <v>0</v>
      </c>
      <c r="AA466" s="20">
        <v>0.33933333333333332</v>
      </c>
      <c r="AB466" s="28">
        <v>0</v>
      </c>
      <c r="AC466" s="28">
        <v>0</v>
      </c>
      <c r="AD466" s="16">
        <v>30</v>
      </c>
      <c r="AE466" s="16">
        <v>26</v>
      </c>
      <c r="AF466" s="28">
        <v>0</v>
      </c>
      <c r="AG466" s="28">
        <v>0</v>
      </c>
      <c r="AH466" s="29">
        <v>0</v>
      </c>
      <c r="AI466" s="20">
        <v>0.27146666666666669</v>
      </c>
      <c r="AJ466" s="29">
        <v>0</v>
      </c>
      <c r="AK466" s="29">
        <v>0</v>
      </c>
      <c r="AL466" s="29">
        <v>0</v>
      </c>
      <c r="AM466" s="22">
        <f t="shared" si="150"/>
        <v>311.89033707865167</v>
      </c>
      <c r="AN466">
        <f t="shared" si="151"/>
        <v>13650</v>
      </c>
      <c r="AO466" t="str">
        <f t="shared" si="152"/>
        <v>,发光的石头,带血的牙,黄水晶</v>
      </c>
      <c r="AP466" s="25" t="str">
        <f>IF(F466="c",getSring(AO466,4),VLOOKUP(K466&amp;F466,test4,2,FALSE))</f>
        <v>上级暗之精华</v>
      </c>
      <c r="AQ466" s="25">
        <f t="shared" si="153"/>
        <v>30014</v>
      </c>
      <c r="AR466" s="25">
        <f t="shared" si="154"/>
        <v>130</v>
      </c>
      <c r="AS466" s="25" t="str">
        <f t="shared" si="162"/>
        <v>发光的石头</v>
      </c>
      <c r="AT466" s="25">
        <f t="shared" si="155"/>
        <v>30033</v>
      </c>
      <c r="AU466" s="25">
        <f t="shared" si="156"/>
        <v>65</v>
      </c>
      <c r="AV466" s="25" t="str">
        <f t="shared" si="163"/>
        <v>带血的牙</v>
      </c>
      <c r="AW466" s="25">
        <f t="shared" si="157"/>
        <v>30037</v>
      </c>
      <c r="AX466" s="25">
        <f t="shared" si="158"/>
        <v>65</v>
      </c>
      <c r="AY466" s="25" t="str">
        <f t="shared" si="164"/>
        <v>黄水晶</v>
      </c>
      <c r="AZ466" s="25">
        <f t="shared" si="159"/>
        <v>30029</v>
      </c>
      <c r="BA466" s="25">
        <f t="shared" si="165"/>
        <v>65</v>
      </c>
    </row>
    <row r="467" spans="1:53" ht="14.25" x14ac:dyDescent="0.2">
      <c r="A467">
        <f t="shared" si="160"/>
        <v>10465</v>
      </c>
      <c r="B467" s="16">
        <v>465</v>
      </c>
      <c r="C467" s="16"/>
      <c r="D467" s="16" t="s">
        <v>695</v>
      </c>
      <c r="E467" s="16">
        <f t="shared" si="147"/>
        <v>2</v>
      </c>
      <c r="F467" s="39" t="str">
        <f t="shared" si="145"/>
        <v>b</v>
      </c>
      <c r="G467" s="42">
        <f t="shared" si="161"/>
        <v>3</v>
      </c>
      <c r="H467" s="19" t="s">
        <v>26</v>
      </c>
      <c r="I467" s="3" t="s">
        <v>41</v>
      </c>
      <c r="J467" s="3" t="s">
        <v>996</v>
      </c>
      <c r="K467" s="3" t="str">
        <f t="shared" si="148"/>
        <v>暗</v>
      </c>
      <c r="L467" s="3">
        <f t="shared" si="146"/>
        <v>15</v>
      </c>
      <c r="M467" s="3">
        <f t="shared" si="149"/>
        <v>5</v>
      </c>
      <c r="N467" s="16">
        <v>9</v>
      </c>
      <c r="O467" s="16">
        <v>1</v>
      </c>
      <c r="P467" s="16">
        <v>24</v>
      </c>
      <c r="Q467" s="28">
        <v>0</v>
      </c>
      <c r="R467" s="28">
        <v>0</v>
      </c>
      <c r="S467" s="28">
        <v>0</v>
      </c>
      <c r="T467" s="28">
        <v>0</v>
      </c>
      <c r="U467" s="28">
        <v>0</v>
      </c>
      <c r="V467" s="28">
        <v>0</v>
      </c>
      <c r="W467" s="28">
        <v>0</v>
      </c>
      <c r="X467" s="29">
        <v>0</v>
      </c>
      <c r="Y467" s="29">
        <v>0</v>
      </c>
      <c r="Z467" s="29">
        <v>0</v>
      </c>
      <c r="AA467" s="29">
        <v>0</v>
      </c>
      <c r="AB467" s="28">
        <v>0</v>
      </c>
      <c r="AC467" s="28">
        <v>0</v>
      </c>
      <c r="AD467" s="28">
        <v>0</v>
      </c>
      <c r="AE467" s="28">
        <v>0</v>
      </c>
      <c r="AF467" s="28">
        <v>0</v>
      </c>
      <c r="AG467" s="28">
        <v>0</v>
      </c>
      <c r="AH467" s="29">
        <v>0</v>
      </c>
      <c r="AI467" s="20">
        <v>6.4000000000000001E-2</v>
      </c>
      <c r="AJ467" s="29">
        <v>0</v>
      </c>
      <c r="AK467" s="29">
        <v>0</v>
      </c>
      <c r="AL467" s="29">
        <v>0</v>
      </c>
      <c r="AM467" s="22">
        <f t="shared" si="150"/>
        <v>28.8</v>
      </c>
      <c r="AN467">
        <f t="shared" si="151"/>
        <v>1260</v>
      </c>
      <c r="AO467" t="str">
        <f t="shared" si="152"/>
        <v>,长獠牙,蓝水晶,美味的坚果</v>
      </c>
      <c r="AP467" s="25" t="str">
        <f>IF(F467="c",getSring(AO467,4),VLOOKUP(K467&amp;F467,test4,2,FALSE))</f>
        <v>暗之精华</v>
      </c>
      <c r="AQ467" s="25">
        <f t="shared" si="153"/>
        <v>30015</v>
      </c>
      <c r="AR467" s="25">
        <f t="shared" si="154"/>
        <v>24</v>
      </c>
      <c r="AS467" s="25" t="str">
        <f t="shared" si="162"/>
        <v>长獠牙</v>
      </c>
      <c r="AT467" s="25">
        <f t="shared" si="155"/>
        <v>30036</v>
      </c>
      <c r="AU467" s="25">
        <f t="shared" si="156"/>
        <v>12</v>
      </c>
      <c r="AV467" s="25" t="str">
        <f t="shared" si="163"/>
        <v>蓝水晶</v>
      </c>
      <c r="AW467" s="25">
        <f t="shared" si="157"/>
        <v>30028</v>
      </c>
      <c r="AX467" s="25">
        <f t="shared" si="158"/>
        <v>12</v>
      </c>
      <c r="AY467" s="25" t="str">
        <f t="shared" si="164"/>
        <v>美味的坚果</v>
      </c>
      <c r="AZ467" s="25">
        <f t="shared" si="159"/>
        <v>30040</v>
      </c>
      <c r="BA467" s="25">
        <f t="shared" si="165"/>
        <v>12</v>
      </c>
    </row>
    <row r="468" spans="1:53" ht="14.25" x14ac:dyDescent="0.2">
      <c r="A468">
        <f t="shared" si="160"/>
        <v>10466</v>
      </c>
      <c r="B468" s="16">
        <v>466</v>
      </c>
      <c r="C468" s="16"/>
      <c r="D468" s="16" t="s">
        <v>696</v>
      </c>
      <c r="E468" s="16">
        <f t="shared" si="147"/>
        <v>2</v>
      </c>
      <c r="F468" s="39" t="str">
        <f t="shared" si="145"/>
        <v>b</v>
      </c>
      <c r="G468" s="42">
        <f t="shared" si="161"/>
        <v>3</v>
      </c>
      <c r="H468" s="19" t="s">
        <v>26</v>
      </c>
      <c r="I468" s="3" t="s">
        <v>41</v>
      </c>
      <c r="J468" s="3" t="s">
        <v>996</v>
      </c>
      <c r="K468" s="3" t="str">
        <f t="shared" si="148"/>
        <v>暗</v>
      </c>
      <c r="L468" s="3">
        <f t="shared" si="146"/>
        <v>15</v>
      </c>
      <c r="M468" s="3">
        <f t="shared" si="149"/>
        <v>5</v>
      </c>
      <c r="N468" s="16">
        <v>9</v>
      </c>
      <c r="O468" s="16">
        <v>2</v>
      </c>
      <c r="P468" s="16">
        <v>48</v>
      </c>
      <c r="Q468" s="28">
        <v>0</v>
      </c>
      <c r="R468" s="28">
        <v>0</v>
      </c>
      <c r="S468" s="28">
        <v>0</v>
      </c>
      <c r="T468" s="28">
        <v>0</v>
      </c>
      <c r="U468" s="28">
        <v>0</v>
      </c>
      <c r="V468" s="28">
        <v>0</v>
      </c>
      <c r="W468" s="28">
        <v>0</v>
      </c>
      <c r="X468" s="29">
        <v>0</v>
      </c>
      <c r="Y468" s="29">
        <v>0</v>
      </c>
      <c r="Z468" s="20">
        <v>5.0000000000000001E-3</v>
      </c>
      <c r="AA468" s="29">
        <v>0</v>
      </c>
      <c r="AB468" s="28">
        <v>0</v>
      </c>
      <c r="AC468" s="28">
        <v>0</v>
      </c>
      <c r="AD468" s="28">
        <v>0</v>
      </c>
      <c r="AE468" s="28">
        <v>0</v>
      </c>
      <c r="AF468" s="28">
        <v>0</v>
      </c>
      <c r="AG468" s="28">
        <v>0</v>
      </c>
      <c r="AH468" s="29">
        <v>0</v>
      </c>
      <c r="AI468" s="29">
        <v>0</v>
      </c>
      <c r="AJ468" s="29">
        <v>0</v>
      </c>
      <c r="AK468" s="29">
        <v>0</v>
      </c>
      <c r="AL468" s="29">
        <v>0</v>
      </c>
      <c r="AM468" s="22">
        <f t="shared" si="150"/>
        <v>33</v>
      </c>
      <c r="AN468">
        <f t="shared" si="151"/>
        <v>1470</v>
      </c>
      <c r="AO468" t="str">
        <f t="shared" si="152"/>
        <v>,长獠牙,坚硬的石头,美味的坚果</v>
      </c>
      <c r="AP468" s="25" t="str">
        <f>IF(F468="c",getSring(AO468,4),VLOOKUP(K468&amp;F468,test4,2,FALSE))</f>
        <v>暗之精华</v>
      </c>
      <c r="AQ468" s="25">
        <f t="shared" si="153"/>
        <v>30015</v>
      </c>
      <c r="AR468" s="25">
        <f t="shared" si="154"/>
        <v>28</v>
      </c>
      <c r="AS468" s="25" t="str">
        <f t="shared" si="162"/>
        <v>长獠牙</v>
      </c>
      <c r="AT468" s="25">
        <f t="shared" si="155"/>
        <v>30036</v>
      </c>
      <c r="AU468" s="25">
        <f t="shared" si="156"/>
        <v>14</v>
      </c>
      <c r="AV468" s="25" t="str">
        <f t="shared" si="163"/>
        <v>坚硬的石头</v>
      </c>
      <c r="AW468" s="25">
        <f t="shared" si="157"/>
        <v>30032</v>
      </c>
      <c r="AX468" s="25">
        <f t="shared" si="158"/>
        <v>14</v>
      </c>
      <c r="AY468" s="25" t="str">
        <f t="shared" si="164"/>
        <v>美味的坚果</v>
      </c>
      <c r="AZ468" s="25">
        <f t="shared" si="159"/>
        <v>30040</v>
      </c>
      <c r="BA468" s="25">
        <f t="shared" si="165"/>
        <v>14</v>
      </c>
    </row>
    <row r="469" spans="1:53" ht="14.25" x14ac:dyDescent="0.2">
      <c r="A469">
        <f t="shared" si="160"/>
        <v>10467</v>
      </c>
      <c r="B469" s="16">
        <v>467</v>
      </c>
      <c r="C469" s="16"/>
      <c r="D469" s="16" t="s">
        <v>697</v>
      </c>
      <c r="E469" s="16">
        <f t="shared" si="147"/>
        <v>3</v>
      </c>
      <c r="F469" s="39" t="str">
        <f t="shared" si="145"/>
        <v>b</v>
      </c>
      <c r="G469" s="42">
        <f t="shared" si="161"/>
        <v>3</v>
      </c>
      <c r="H469" s="19" t="s">
        <v>26</v>
      </c>
      <c r="I469" s="3" t="s">
        <v>41</v>
      </c>
      <c r="J469" s="3" t="s">
        <v>996</v>
      </c>
      <c r="K469" s="3" t="str">
        <f t="shared" si="148"/>
        <v>暗</v>
      </c>
      <c r="L469" s="3">
        <f t="shared" si="146"/>
        <v>15</v>
      </c>
      <c r="M469" s="3">
        <f t="shared" si="149"/>
        <v>5</v>
      </c>
      <c r="N469" s="16">
        <v>9</v>
      </c>
      <c r="O469" s="16">
        <v>3</v>
      </c>
      <c r="P469" s="16">
        <v>72</v>
      </c>
      <c r="Q469" s="28">
        <v>0</v>
      </c>
      <c r="R469" s="28">
        <v>0</v>
      </c>
      <c r="S469" s="28">
        <v>0</v>
      </c>
      <c r="T469" s="28">
        <v>0</v>
      </c>
      <c r="U469" s="28">
        <v>0</v>
      </c>
      <c r="V469" s="28">
        <v>0</v>
      </c>
      <c r="W469" s="28">
        <v>0</v>
      </c>
      <c r="X469" s="29">
        <v>0</v>
      </c>
      <c r="Y469" s="29">
        <v>0</v>
      </c>
      <c r="Z469" s="29">
        <v>0</v>
      </c>
      <c r="AA469" s="20">
        <v>8.266666666666668E-2</v>
      </c>
      <c r="AB469" s="28">
        <v>0</v>
      </c>
      <c r="AC469" s="28">
        <v>0</v>
      </c>
      <c r="AD469" s="28">
        <v>0</v>
      </c>
      <c r="AE469" s="28">
        <v>0</v>
      </c>
      <c r="AF469" s="28">
        <v>0</v>
      </c>
      <c r="AG469" s="28">
        <v>0</v>
      </c>
      <c r="AH469" s="29">
        <v>0</v>
      </c>
      <c r="AI469" s="29">
        <v>0</v>
      </c>
      <c r="AJ469" s="29">
        <v>0</v>
      </c>
      <c r="AK469" s="29">
        <v>0</v>
      </c>
      <c r="AL469" s="29">
        <v>0</v>
      </c>
      <c r="AM469" s="22">
        <f t="shared" si="150"/>
        <v>64.533333333333331</v>
      </c>
      <c r="AN469">
        <f t="shared" si="151"/>
        <v>2835</v>
      </c>
      <c r="AO469" t="str">
        <f t="shared" si="152"/>
        <v>,坚硬的石头,漂亮的蘑菇,蓝水晶</v>
      </c>
      <c r="AP469" s="25" t="str">
        <f>IF(F469="c",getSring(AO469,4),VLOOKUP(K469&amp;F469,test4,2,FALSE))</f>
        <v>暗之精华</v>
      </c>
      <c r="AQ469" s="25">
        <f t="shared" si="153"/>
        <v>30015</v>
      </c>
      <c r="AR469" s="25">
        <f t="shared" si="154"/>
        <v>54</v>
      </c>
      <c r="AS469" s="25" t="str">
        <f t="shared" si="162"/>
        <v>坚硬的石头</v>
      </c>
      <c r="AT469" s="25">
        <f t="shared" si="155"/>
        <v>30032</v>
      </c>
      <c r="AU469" s="25">
        <f t="shared" si="156"/>
        <v>27</v>
      </c>
      <c r="AV469" s="25" t="str">
        <f t="shared" si="163"/>
        <v>漂亮的蘑菇</v>
      </c>
      <c r="AW469" s="25">
        <f t="shared" si="157"/>
        <v>30020</v>
      </c>
      <c r="AX469" s="25">
        <f t="shared" si="158"/>
        <v>27</v>
      </c>
      <c r="AY469" s="25" t="str">
        <f t="shared" si="164"/>
        <v>蓝水晶</v>
      </c>
      <c r="AZ469" s="25">
        <f t="shared" si="159"/>
        <v>30028</v>
      </c>
      <c r="BA469" s="25">
        <f t="shared" si="165"/>
        <v>27</v>
      </c>
    </row>
    <row r="470" spans="1:53" ht="14.25" x14ac:dyDescent="0.2">
      <c r="A470">
        <f t="shared" si="160"/>
        <v>10468</v>
      </c>
      <c r="B470" s="16">
        <v>468</v>
      </c>
      <c r="C470" s="16"/>
      <c r="D470" s="16" t="s">
        <v>698</v>
      </c>
      <c r="E470" s="16">
        <f t="shared" si="147"/>
        <v>3</v>
      </c>
      <c r="F470" s="39" t="str">
        <f t="shared" si="145"/>
        <v>b</v>
      </c>
      <c r="G470" s="42">
        <f t="shared" si="161"/>
        <v>3</v>
      </c>
      <c r="H470" s="19" t="s">
        <v>26</v>
      </c>
      <c r="I470" s="3" t="s">
        <v>41</v>
      </c>
      <c r="J470" s="3" t="s">
        <v>996</v>
      </c>
      <c r="K470" s="3" t="str">
        <f t="shared" si="148"/>
        <v>暗</v>
      </c>
      <c r="L470" s="3">
        <f t="shared" si="146"/>
        <v>15</v>
      </c>
      <c r="M470" s="3">
        <f t="shared" si="149"/>
        <v>5</v>
      </c>
      <c r="N470" s="16">
        <v>9</v>
      </c>
      <c r="O470" s="16">
        <v>4</v>
      </c>
      <c r="P470" s="16">
        <v>96</v>
      </c>
      <c r="Q470" s="28">
        <v>0</v>
      </c>
      <c r="R470" s="28">
        <v>0</v>
      </c>
      <c r="S470" s="28">
        <v>0</v>
      </c>
      <c r="T470" s="28">
        <v>0</v>
      </c>
      <c r="U470" s="28">
        <v>0</v>
      </c>
      <c r="V470" s="16">
        <v>10</v>
      </c>
      <c r="W470" s="28">
        <v>0</v>
      </c>
      <c r="X470" s="29">
        <v>0</v>
      </c>
      <c r="Y470" s="29">
        <v>0</v>
      </c>
      <c r="Z470" s="29">
        <v>0</v>
      </c>
      <c r="AA470" s="29">
        <v>0</v>
      </c>
      <c r="AB470" s="28">
        <v>0</v>
      </c>
      <c r="AC470" s="28">
        <v>0</v>
      </c>
      <c r="AD470" s="28">
        <v>0</v>
      </c>
      <c r="AE470" s="28">
        <v>0</v>
      </c>
      <c r="AF470" s="28">
        <v>0</v>
      </c>
      <c r="AG470" s="28">
        <v>0</v>
      </c>
      <c r="AH470" s="29">
        <v>0</v>
      </c>
      <c r="AI470" s="29">
        <v>0</v>
      </c>
      <c r="AJ470" s="29">
        <v>0</v>
      </c>
      <c r="AK470" s="29">
        <v>0</v>
      </c>
      <c r="AL470" s="29">
        <v>0</v>
      </c>
      <c r="AM470" s="22">
        <f t="shared" si="150"/>
        <v>70.666666666666671</v>
      </c>
      <c r="AN470">
        <f t="shared" si="151"/>
        <v>3075</v>
      </c>
      <c r="AO470" t="str">
        <f t="shared" si="152"/>
        <v>,蓝水晶,长獠牙,坚硬的石头</v>
      </c>
      <c r="AP470" s="25" t="str">
        <f>IF(F470="c",getSring(AO470,4),VLOOKUP(K470&amp;F470,test4,2,FALSE))</f>
        <v>暗之精华</v>
      </c>
      <c r="AQ470" s="25">
        <f t="shared" si="153"/>
        <v>30015</v>
      </c>
      <c r="AR470" s="25">
        <f t="shared" si="154"/>
        <v>59</v>
      </c>
      <c r="AS470" s="25" t="str">
        <f t="shared" si="162"/>
        <v>蓝水晶</v>
      </c>
      <c r="AT470" s="25">
        <f t="shared" si="155"/>
        <v>30028</v>
      </c>
      <c r="AU470" s="25">
        <f t="shared" si="156"/>
        <v>29</v>
      </c>
      <c r="AV470" s="25" t="str">
        <f t="shared" si="163"/>
        <v>长獠牙</v>
      </c>
      <c r="AW470" s="25">
        <f t="shared" si="157"/>
        <v>30036</v>
      </c>
      <c r="AX470" s="25">
        <f t="shared" si="158"/>
        <v>29</v>
      </c>
      <c r="AY470" s="25" t="str">
        <f t="shared" si="164"/>
        <v>坚硬的石头</v>
      </c>
      <c r="AZ470" s="25">
        <f t="shared" si="159"/>
        <v>30032</v>
      </c>
      <c r="BA470" s="25">
        <f t="shared" si="165"/>
        <v>29</v>
      </c>
    </row>
    <row r="471" spans="1:53" ht="14.25" x14ac:dyDescent="0.2">
      <c r="A471">
        <f t="shared" si="160"/>
        <v>10469</v>
      </c>
      <c r="B471" s="16">
        <v>469</v>
      </c>
      <c r="C471" s="16"/>
      <c r="D471" s="16" t="s">
        <v>699</v>
      </c>
      <c r="E471" s="16">
        <f t="shared" si="147"/>
        <v>4</v>
      </c>
      <c r="F471" s="39" t="str">
        <f t="shared" si="145"/>
        <v>b</v>
      </c>
      <c r="G471" s="42">
        <f t="shared" si="161"/>
        <v>3</v>
      </c>
      <c r="H471" s="19" t="s">
        <v>26</v>
      </c>
      <c r="I471" s="3" t="s">
        <v>41</v>
      </c>
      <c r="J471" s="3" t="s">
        <v>996</v>
      </c>
      <c r="K471" s="3" t="str">
        <f t="shared" si="148"/>
        <v>暗</v>
      </c>
      <c r="L471" s="3">
        <f t="shared" si="146"/>
        <v>15</v>
      </c>
      <c r="M471" s="3">
        <f t="shared" si="149"/>
        <v>5</v>
      </c>
      <c r="N471" s="16">
        <v>9</v>
      </c>
      <c r="O471" s="16">
        <v>5</v>
      </c>
      <c r="P471" s="16">
        <v>120</v>
      </c>
      <c r="Q471" s="28">
        <v>0</v>
      </c>
      <c r="R471" s="28">
        <v>0</v>
      </c>
      <c r="S471" s="28">
        <v>0</v>
      </c>
      <c r="T471" s="28">
        <v>0</v>
      </c>
      <c r="U471" s="28">
        <v>0</v>
      </c>
      <c r="V471" s="28">
        <v>0</v>
      </c>
      <c r="W471" s="28">
        <v>0</v>
      </c>
      <c r="X471" s="20">
        <v>0.03</v>
      </c>
      <c r="Y471" s="20">
        <v>3.2500000000000001E-2</v>
      </c>
      <c r="Z471" s="29">
        <v>0</v>
      </c>
      <c r="AA471" s="29">
        <v>0</v>
      </c>
      <c r="AB471" s="28">
        <v>0</v>
      </c>
      <c r="AC471" s="28">
        <v>0</v>
      </c>
      <c r="AD471" s="28">
        <v>0</v>
      </c>
      <c r="AE471" s="28">
        <v>0</v>
      </c>
      <c r="AF471" s="28">
        <v>0</v>
      </c>
      <c r="AG471" s="28">
        <v>0</v>
      </c>
      <c r="AH471" s="29">
        <v>0</v>
      </c>
      <c r="AI471" s="29">
        <v>0</v>
      </c>
      <c r="AJ471" s="29">
        <v>0</v>
      </c>
      <c r="AK471" s="29">
        <v>0</v>
      </c>
      <c r="AL471" s="29">
        <v>0</v>
      </c>
      <c r="AM471" s="22">
        <f t="shared" si="150"/>
        <v>92.5</v>
      </c>
      <c r="AN471">
        <f t="shared" si="151"/>
        <v>4065</v>
      </c>
      <c r="AO471" t="str">
        <f t="shared" si="152"/>
        <v>,扁扁的稻草,坚硬的石头,蓝水晶</v>
      </c>
      <c r="AP471" s="25" t="str">
        <f>IF(F471="c",getSring(AO471,4),VLOOKUP(K471&amp;F471,test4,2,FALSE))</f>
        <v>暗之精华</v>
      </c>
      <c r="AQ471" s="25">
        <f t="shared" si="153"/>
        <v>30015</v>
      </c>
      <c r="AR471" s="25">
        <f t="shared" si="154"/>
        <v>77</v>
      </c>
      <c r="AS471" s="25" t="str">
        <f t="shared" si="162"/>
        <v>扁扁的稻草</v>
      </c>
      <c r="AT471" s="25">
        <f t="shared" si="155"/>
        <v>30024</v>
      </c>
      <c r="AU471" s="25">
        <f t="shared" si="156"/>
        <v>39</v>
      </c>
      <c r="AV471" s="25" t="str">
        <f t="shared" si="163"/>
        <v>坚硬的石头</v>
      </c>
      <c r="AW471" s="25">
        <f t="shared" si="157"/>
        <v>30032</v>
      </c>
      <c r="AX471" s="25">
        <f t="shared" si="158"/>
        <v>39</v>
      </c>
      <c r="AY471" s="25" t="str">
        <f t="shared" si="164"/>
        <v>蓝水晶</v>
      </c>
      <c r="AZ471" s="25">
        <f t="shared" si="159"/>
        <v>30028</v>
      </c>
      <c r="BA471" s="25">
        <f t="shared" si="165"/>
        <v>39</v>
      </c>
    </row>
    <row r="472" spans="1:53" ht="14.25" x14ac:dyDescent="0.2">
      <c r="A472">
        <f t="shared" si="160"/>
        <v>10470</v>
      </c>
      <c r="B472" s="16">
        <v>470</v>
      </c>
      <c r="C472" s="16"/>
      <c r="D472" s="16" t="s">
        <v>700</v>
      </c>
      <c r="E472" s="16">
        <f t="shared" si="147"/>
        <v>4</v>
      </c>
      <c r="F472" s="39" t="str">
        <f t="shared" si="145"/>
        <v>b</v>
      </c>
      <c r="G472" s="42">
        <f t="shared" si="161"/>
        <v>3</v>
      </c>
      <c r="H472" s="19" t="s">
        <v>26</v>
      </c>
      <c r="I472" s="3" t="s">
        <v>41</v>
      </c>
      <c r="J472" s="3" t="s">
        <v>996</v>
      </c>
      <c r="K472" s="3" t="str">
        <f t="shared" si="148"/>
        <v>暗</v>
      </c>
      <c r="L472" s="3">
        <f t="shared" si="146"/>
        <v>15</v>
      </c>
      <c r="M472" s="3">
        <f t="shared" si="149"/>
        <v>5</v>
      </c>
      <c r="N472" s="16">
        <v>9</v>
      </c>
      <c r="O472" s="16">
        <v>6</v>
      </c>
      <c r="P472" s="16">
        <v>144</v>
      </c>
      <c r="Q472" s="28">
        <v>0</v>
      </c>
      <c r="R472" s="28">
        <v>0</v>
      </c>
      <c r="S472" s="28">
        <v>0</v>
      </c>
      <c r="T472" s="28">
        <v>0</v>
      </c>
      <c r="U472" s="28">
        <v>0</v>
      </c>
      <c r="V472" s="28">
        <v>0</v>
      </c>
      <c r="W472" s="28">
        <v>0</v>
      </c>
      <c r="X472" s="20">
        <v>0.04</v>
      </c>
      <c r="Y472" s="20">
        <v>3.7499999999999999E-2</v>
      </c>
      <c r="Z472" s="29">
        <v>0</v>
      </c>
      <c r="AA472" s="29">
        <v>0</v>
      </c>
      <c r="AB472" s="28">
        <v>0</v>
      </c>
      <c r="AC472" s="28">
        <v>0</v>
      </c>
      <c r="AD472" s="28">
        <v>0</v>
      </c>
      <c r="AE472" s="28">
        <v>0</v>
      </c>
      <c r="AF472" s="28">
        <v>0</v>
      </c>
      <c r="AG472" s="28">
        <v>0</v>
      </c>
      <c r="AH472" s="29">
        <v>0</v>
      </c>
      <c r="AI472" s="29">
        <v>0</v>
      </c>
      <c r="AJ472" s="29">
        <v>0</v>
      </c>
      <c r="AK472" s="29">
        <v>0</v>
      </c>
      <c r="AL472" s="29">
        <v>0</v>
      </c>
      <c r="AM472" s="22">
        <f t="shared" si="150"/>
        <v>111.5</v>
      </c>
      <c r="AN472">
        <f t="shared" si="151"/>
        <v>4860</v>
      </c>
      <c r="AO472" t="str">
        <f t="shared" si="152"/>
        <v>,坚硬的石头,长獠牙,蓝水晶</v>
      </c>
      <c r="AP472" s="25" t="str">
        <f>IF(F472="c",getSring(AO472,4),VLOOKUP(K472&amp;F472,test4,2,FALSE))</f>
        <v>暗之精华</v>
      </c>
      <c r="AQ472" s="25">
        <f t="shared" si="153"/>
        <v>30015</v>
      </c>
      <c r="AR472" s="25">
        <f t="shared" si="154"/>
        <v>93</v>
      </c>
      <c r="AS472" s="25" t="str">
        <f t="shared" si="162"/>
        <v>坚硬的石头</v>
      </c>
      <c r="AT472" s="25">
        <f t="shared" si="155"/>
        <v>30032</v>
      </c>
      <c r="AU472" s="25">
        <f t="shared" si="156"/>
        <v>46</v>
      </c>
      <c r="AV472" s="25" t="str">
        <f t="shared" si="163"/>
        <v>长獠牙</v>
      </c>
      <c r="AW472" s="25">
        <f t="shared" si="157"/>
        <v>30036</v>
      </c>
      <c r="AX472" s="25">
        <f t="shared" si="158"/>
        <v>46</v>
      </c>
      <c r="AY472" s="25" t="str">
        <f t="shared" si="164"/>
        <v>蓝水晶</v>
      </c>
      <c r="AZ472" s="25">
        <f t="shared" si="159"/>
        <v>30028</v>
      </c>
      <c r="BA472" s="25">
        <f t="shared" si="165"/>
        <v>46</v>
      </c>
    </row>
    <row r="473" spans="1:53" ht="14.25" x14ac:dyDescent="0.2">
      <c r="A473">
        <f t="shared" si="160"/>
        <v>10471</v>
      </c>
      <c r="B473" s="16">
        <v>471</v>
      </c>
      <c r="C473" s="16"/>
      <c r="D473" s="16" t="s">
        <v>701</v>
      </c>
      <c r="E473" s="16">
        <f t="shared" si="147"/>
        <v>5</v>
      </c>
      <c r="F473" s="39" t="str">
        <f t="shared" si="145"/>
        <v>b</v>
      </c>
      <c r="G473" s="42">
        <f t="shared" si="161"/>
        <v>3</v>
      </c>
      <c r="H473" s="19" t="s">
        <v>26</v>
      </c>
      <c r="I473" s="3" t="s">
        <v>41</v>
      </c>
      <c r="J473" s="3" t="s">
        <v>996</v>
      </c>
      <c r="K473" s="3" t="str">
        <f t="shared" si="148"/>
        <v>暗</v>
      </c>
      <c r="L473" s="3">
        <f t="shared" si="146"/>
        <v>15</v>
      </c>
      <c r="M473" s="3">
        <f t="shared" si="149"/>
        <v>5</v>
      </c>
      <c r="N473" s="16">
        <v>9</v>
      </c>
      <c r="O473" s="16">
        <v>7</v>
      </c>
      <c r="P473" s="16">
        <v>168</v>
      </c>
      <c r="Q473" s="28">
        <v>0</v>
      </c>
      <c r="R473" s="28">
        <v>0</v>
      </c>
      <c r="S473" s="28">
        <v>0</v>
      </c>
      <c r="T473" s="28">
        <v>0</v>
      </c>
      <c r="U473" s="28">
        <v>0</v>
      </c>
      <c r="V473" s="28">
        <v>0</v>
      </c>
      <c r="W473" s="28">
        <v>0</v>
      </c>
      <c r="X473" s="29">
        <v>0</v>
      </c>
      <c r="Y473" s="29">
        <v>0</v>
      </c>
      <c r="Z473" s="29">
        <v>0</v>
      </c>
      <c r="AA473" s="20">
        <v>0.19333333333333333</v>
      </c>
      <c r="AB473" s="28">
        <v>0</v>
      </c>
      <c r="AC473" s="28">
        <v>0</v>
      </c>
      <c r="AD473" s="28">
        <v>0</v>
      </c>
      <c r="AE473" s="28">
        <v>0</v>
      </c>
      <c r="AF473" s="28">
        <v>0</v>
      </c>
      <c r="AG473" s="28">
        <v>0</v>
      </c>
      <c r="AH473" s="20">
        <v>0.15466666666666667</v>
      </c>
      <c r="AI473" s="29">
        <v>0</v>
      </c>
      <c r="AJ473" s="29">
        <v>0</v>
      </c>
      <c r="AK473" s="29">
        <v>0</v>
      </c>
      <c r="AL473" s="29">
        <v>0</v>
      </c>
      <c r="AM473" s="22">
        <f t="shared" si="150"/>
        <v>181.6</v>
      </c>
      <c r="AN473">
        <f t="shared" si="151"/>
        <v>7950</v>
      </c>
      <c r="AO473" t="str">
        <f t="shared" si="152"/>
        <v>,扁扁的稻草,美味的坚果,蓝水晶</v>
      </c>
      <c r="AP473" s="25" t="str">
        <f>IF(F473="c",getSring(AO473,4),VLOOKUP(K473&amp;F473,test4,2,FALSE))</f>
        <v>暗之精华</v>
      </c>
      <c r="AQ473" s="25">
        <f t="shared" si="153"/>
        <v>30015</v>
      </c>
      <c r="AR473" s="25">
        <f t="shared" si="154"/>
        <v>151</v>
      </c>
      <c r="AS473" s="25" t="str">
        <f t="shared" si="162"/>
        <v>扁扁的稻草</v>
      </c>
      <c r="AT473" s="25">
        <f t="shared" si="155"/>
        <v>30024</v>
      </c>
      <c r="AU473" s="25">
        <f t="shared" si="156"/>
        <v>76</v>
      </c>
      <c r="AV473" s="25" t="str">
        <f t="shared" si="163"/>
        <v>美味的坚果</v>
      </c>
      <c r="AW473" s="25">
        <f t="shared" si="157"/>
        <v>30040</v>
      </c>
      <c r="AX473" s="25">
        <f t="shared" si="158"/>
        <v>76</v>
      </c>
      <c r="AY473" s="25" t="str">
        <f t="shared" si="164"/>
        <v>蓝水晶</v>
      </c>
      <c r="AZ473" s="25">
        <f t="shared" si="159"/>
        <v>30028</v>
      </c>
      <c r="BA473" s="25">
        <f t="shared" si="165"/>
        <v>76</v>
      </c>
    </row>
    <row r="474" spans="1:53" ht="14.25" x14ac:dyDescent="0.2">
      <c r="A474">
        <f t="shared" si="160"/>
        <v>10472</v>
      </c>
      <c r="B474" s="16">
        <v>472</v>
      </c>
      <c r="C474" s="16"/>
      <c r="D474" s="16" t="s">
        <v>702</v>
      </c>
      <c r="E474" s="16">
        <f t="shared" si="147"/>
        <v>5</v>
      </c>
      <c r="F474" s="39" t="str">
        <f t="shared" si="145"/>
        <v>b</v>
      </c>
      <c r="G474" s="42">
        <f t="shared" si="161"/>
        <v>3</v>
      </c>
      <c r="H474" s="19" t="s">
        <v>26</v>
      </c>
      <c r="I474" s="3" t="s">
        <v>41</v>
      </c>
      <c r="J474" s="3" t="s">
        <v>996</v>
      </c>
      <c r="K474" s="3" t="str">
        <f t="shared" si="148"/>
        <v>暗</v>
      </c>
      <c r="L474" s="3">
        <f t="shared" si="146"/>
        <v>15</v>
      </c>
      <c r="M474" s="3">
        <f t="shared" si="149"/>
        <v>5</v>
      </c>
      <c r="N474" s="16">
        <v>9</v>
      </c>
      <c r="O474" s="16">
        <v>8</v>
      </c>
      <c r="P474" s="16">
        <v>192</v>
      </c>
      <c r="Q474" s="28">
        <v>0</v>
      </c>
      <c r="R474" s="28">
        <v>0</v>
      </c>
      <c r="S474" s="16">
        <v>19</v>
      </c>
      <c r="T474" s="28">
        <v>0</v>
      </c>
      <c r="U474" s="28">
        <v>0</v>
      </c>
      <c r="V474" s="16">
        <v>21</v>
      </c>
      <c r="W474" s="28">
        <v>0</v>
      </c>
      <c r="X474" s="29">
        <v>0</v>
      </c>
      <c r="Y474" s="29">
        <v>0</v>
      </c>
      <c r="Z474" s="29">
        <v>0</v>
      </c>
      <c r="AA474" s="29">
        <v>0</v>
      </c>
      <c r="AB474" s="28">
        <v>0</v>
      </c>
      <c r="AC474" s="28">
        <v>0</v>
      </c>
      <c r="AD474" s="28">
        <v>0</v>
      </c>
      <c r="AE474" s="28">
        <v>0</v>
      </c>
      <c r="AF474" s="28">
        <v>0</v>
      </c>
      <c r="AG474" s="28">
        <v>0</v>
      </c>
      <c r="AH474" s="29">
        <v>0</v>
      </c>
      <c r="AI474" s="29">
        <v>0</v>
      </c>
      <c r="AJ474" s="29">
        <v>0</v>
      </c>
      <c r="AK474" s="29">
        <v>0</v>
      </c>
      <c r="AL474" s="29">
        <v>0</v>
      </c>
      <c r="AM474" s="22">
        <f t="shared" si="150"/>
        <v>154.66666666666666</v>
      </c>
      <c r="AN474">
        <f t="shared" si="151"/>
        <v>6750</v>
      </c>
      <c r="AO474" t="str">
        <f t="shared" si="152"/>
        <v>,坚硬的石头,蓝水晶,长獠牙</v>
      </c>
      <c r="AP474" s="25" t="str">
        <f>IF(F474="c",getSring(AO474,4),VLOOKUP(K474&amp;F474,test4,2,FALSE))</f>
        <v>暗之精华</v>
      </c>
      <c r="AQ474" s="25">
        <f t="shared" si="153"/>
        <v>30015</v>
      </c>
      <c r="AR474" s="25">
        <f t="shared" si="154"/>
        <v>129</v>
      </c>
      <c r="AS474" s="25" t="str">
        <f t="shared" si="162"/>
        <v>坚硬的石头</v>
      </c>
      <c r="AT474" s="25">
        <f t="shared" si="155"/>
        <v>30032</v>
      </c>
      <c r="AU474" s="25">
        <f t="shared" si="156"/>
        <v>64</v>
      </c>
      <c r="AV474" s="25" t="str">
        <f t="shared" si="163"/>
        <v>蓝水晶</v>
      </c>
      <c r="AW474" s="25">
        <f t="shared" si="157"/>
        <v>30028</v>
      </c>
      <c r="AX474" s="25">
        <f t="shared" si="158"/>
        <v>64</v>
      </c>
      <c r="AY474" s="25" t="str">
        <f t="shared" si="164"/>
        <v>长獠牙</v>
      </c>
      <c r="AZ474" s="25">
        <f t="shared" si="159"/>
        <v>30036</v>
      </c>
      <c r="BA474" s="25">
        <f t="shared" si="165"/>
        <v>64</v>
      </c>
    </row>
    <row r="475" spans="1:53" ht="14.25" x14ac:dyDescent="0.2">
      <c r="A475">
        <f t="shared" si="160"/>
        <v>10473</v>
      </c>
      <c r="B475" s="16">
        <v>473</v>
      </c>
      <c r="C475" s="16"/>
      <c r="D475" s="16" t="s">
        <v>703</v>
      </c>
      <c r="E475" s="16">
        <f t="shared" si="147"/>
        <v>2</v>
      </c>
      <c r="F475" s="39" t="str">
        <f t="shared" si="145"/>
        <v>c</v>
      </c>
      <c r="G475" s="42">
        <f t="shared" si="161"/>
        <v>4</v>
      </c>
      <c r="H475" s="19" t="s">
        <v>26</v>
      </c>
      <c r="I475" s="3" t="s">
        <v>41</v>
      </c>
      <c r="J475" s="3" t="s">
        <v>996</v>
      </c>
      <c r="K475" s="3" t="str">
        <f t="shared" si="148"/>
        <v>--</v>
      </c>
      <c r="L475" s="3">
        <f t="shared" si="146"/>
        <v>15</v>
      </c>
      <c r="M475" s="3">
        <f t="shared" si="149"/>
        <v>5</v>
      </c>
      <c r="N475" s="16">
        <v>9</v>
      </c>
      <c r="O475" s="16">
        <v>1</v>
      </c>
      <c r="P475" s="16">
        <v>27</v>
      </c>
      <c r="Q475" s="28">
        <v>0</v>
      </c>
      <c r="R475" s="28">
        <v>0</v>
      </c>
      <c r="S475" s="28">
        <v>0</v>
      </c>
      <c r="T475" s="28">
        <v>0</v>
      </c>
      <c r="U475" s="16">
        <v>0</v>
      </c>
      <c r="V475" s="28">
        <v>0</v>
      </c>
      <c r="W475" s="28">
        <v>0</v>
      </c>
      <c r="X475" s="29">
        <v>0</v>
      </c>
      <c r="Y475" s="29">
        <v>0</v>
      </c>
      <c r="Z475" s="29">
        <v>0</v>
      </c>
      <c r="AA475" s="29">
        <v>0</v>
      </c>
      <c r="AB475" s="28">
        <v>0</v>
      </c>
      <c r="AC475" s="28">
        <v>0</v>
      </c>
      <c r="AD475" s="28">
        <v>0</v>
      </c>
      <c r="AE475" s="28">
        <v>0</v>
      </c>
      <c r="AF475" s="28">
        <v>0</v>
      </c>
      <c r="AG475" s="28">
        <v>0</v>
      </c>
      <c r="AH475" s="29">
        <v>0</v>
      </c>
      <c r="AI475" s="29">
        <v>0</v>
      </c>
      <c r="AJ475" s="29">
        <v>0</v>
      </c>
      <c r="AK475" s="29">
        <v>0</v>
      </c>
      <c r="AL475" s="29">
        <v>0</v>
      </c>
      <c r="AM475" s="22">
        <f t="shared" si="150"/>
        <v>18</v>
      </c>
      <c r="AN475">
        <f t="shared" si="151"/>
        <v>787</v>
      </c>
      <c r="AO475" t="str">
        <f t="shared" si="152"/>
        <v>,狗牙,红水晶,稻草,石头</v>
      </c>
      <c r="AP475" s="25" t="str">
        <f>IF(F475="c",getSring(AO475,4),VLOOKUP(K475&amp;F475,test4,2,FALSE))</f>
        <v>石头</v>
      </c>
      <c r="AQ475" s="25">
        <f t="shared" si="153"/>
        <v>30031</v>
      </c>
      <c r="AR475" s="25">
        <f t="shared" si="154"/>
        <v>60</v>
      </c>
      <c r="AS475" s="25" t="str">
        <f t="shared" si="162"/>
        <v>狗牙</v>
      </c>
      <c r="AT475" s="25">
        <f t="shared" si="155"/>
        <v>30035</v>
      </c>
      <c r="AU475" s="25">
        <f t="shared" si="156"/>
        <v>15</v>
      </c>
      <c r="AV475" s="25" t="str">
        <f t="shared" si="163"/>
        <v>红水晶</v>
      </c>
      <c r="AW475" s="25">
        <f t="shared" si="157"/>
        <v>30027</v>
      </c>
      <c r="AX475" s="25">
        <f t="shared" si="158"/>
        <v>15</v>
      </c>
      <c r="AY475" s="25" t="str">
        <f t="shared" si="164"/>
        <v>稻草</v>
      </c>
      <c r="AZ475" s="25">
        <f t="shared" si="159"/>
        <v>30023</v>
      </c>
      <c r="BA475" s="25">
        <f t="shared" si="165"/>
        <v>15</v>
      </c>
    </row>
    <row r="476" spans="1:53" ht="14.25" x14ac:dyDescent="0.2">
      <c r="A476">
        <f t="shared" si="160"/>
        <v>10474</v>
      </c>
      <c r="B476" s="16">
        <v>474</v>
      </c>
      <c r="C476" s="16"/>
      <c r="D476" s="16" t="s">
        <v>704</v>
      </c>
      <c r="E476" s="16">
        <f t="shared" si="147"/>
        <v>2</v>
      </c>
      <c r="F476" s="39" t="str">
        <f t="shared" si="145"/>
        <v>c</v>
      </c>
      <c r="G476" s="42">
        <f t="shared" si="161"/>
        <v>4</v>
      </c>
      <c r="H476" s="19" t="s">
        <v>26</v>
      </c>
      <c r="I476" s="3" t="s">
        <v>41</v>
      </c>
      <c r="J476" s="3" t="s">
        <v>996</v>
      </c>
      <c r="K476" s="3" t="str">
        <f t="shared" si="148"/>
        <v>--</v>
      </c>
      <c r="L476" s="3">
        <f t="shared" si="146"/>
        <v>15</v>
      </c>
      <c r="M476" s="3">
        <f t="shared" si="149"/>
        <v>5</v>
      </c>
      <c r="N476" s="16">
        <v>9</v>
      </c>
      <c r="O476" s="16">
        <v>2</v>
      </c>
      <c r="P476" s="16">
        <v>55</v>
      </c>
      <c r="Q476" s="28">
        <v>0</v>
      </c>
      <c r="R476" s="28">
        <v>0</v>
      </c>
      <c r="S476" s="16">
        <v>0</v>
      </c>
      <c r="T476" s="28">
        <v>0</v>
      </c>
      <c r="U476" s="28">
        <v>0</v>
      </c>
      <c r="V476" s="28">
        <v>0</v>
      </c>
      <c r="W476" s="28">
        <v>0</v>
      </c>
      <c r="X476" s="29">
        <v>0</v>
      </c>
      <c r="Y476" s="29">
        <v>0</v>
      </c>
      <c r="Z476" s="29">
        <v>0</v>
      </c>
      <c r="AA476" s="29">
        <v>0</v>
      </c>
      <c r="AB476" s="28">
        <v>0</v>
      </c>
      <c r="AC476" s="28">
        <v>0</v>
      </c>
      <c r="AD476" s="28">
        <v>0</v>
      </c>
      <c r="AE476" s="28">
        <v>0</v>
      </c>
      <c r="AF476" s="28">
        <v>0</v>
      </c>
      <c r="AG476" s="28">
        <v>0</v>
      </c>
      <c r="AH476" s="29">
        <v>0</v>
      </c>
      <c r="AI476" s="29">
        <v>0</v>
      </c>
      <c r="AJ476" s="29">
        <v>0</v>
      </c>
      <c r="AK476" s="29">
        <v>0</v>
      </c>
      <c r="AL476" s="29">
        <v>0</v>
      </c>
      <c r="AM476" s="22">
        <f t="shared" si="150"/>
        <v>36.666666666666664</v>
      </c>
      <c r="AN476">
        <f t="shared" si="151"/>
        <v>1612</v>
      </c>
      <c r="AO476" t="str">
        <f t="shared" si="152"/>
        <v>,稻草,多汁的坚果,蘑菇,红水晶</v>
      </c>
      <c r="AP476" s="25" t="str">
        <f>IF(F476="c",getSring(AO476,4),VLOOKUP(K476&amp;F476,test4,2,FALSE))</f>
        <v>红水晶</v>
      </c>
      <c r="AQ476" s="25">
        <f t="shared" si="153"/>
        <v>30027</v>
      </c>
      <c r="AR476" s="25">
        <f t="shared" si="154"/>
        <v>122</v>
      </c>
      <c r="AS476" s="25" t="str">
        <f t="shared" si="162"/>
        <v>稻草</v>
      </c>
      <c r="AT476" s="25">
        <f t="shared" si="155"/>
        <v>30023</v>
      </c>
      <c r="AU476" s="25">
        <f t="shared" si="156"/>
        <v>31</v>
      </c>
      <c r="AV476" s="25" t="str">
        <f t="shared" si="163"/>
        <v>多汁的坚果</v>
      </c>
      <c r="AW476" s="25">
        <f t="shared" si="157"/>
        <v>30039</v>
      </c>
      <c r="AX476" s="25">
        <f t="shared" si="158"/>
        <v>31</v>
      </c>
      <c r="AY476" s="25" t="str">
        <f t="shared" si="164"/>
        <v>蘑菇</v>
      </c>
      <c r="AZ476" s="25">
        <f t="shared" si="159"/>
        <v>30019</v>
      </c>
      <c r="BA476" s="25">
        <f t="shared" si="165"/>
        <v>31</v>
      </c>
    </row>
    <row r="477" spans="1:53" ht="14.25" x14ac:dyDescent="0.2">
      <c r="A477">
        <f t="shared" si="160"/>
        <v>10475</v>
      </c>
      <c r="B477" s="16">
        <v>475</v>
      </c>
      <c r="C477" s="16"/>
      <c r="D477" s="16" t="s">
        <v>705</v>
      </c>
      <c r="E477" s="16">
        <f t="shared" si="147"/>
        <v>3</v>
      </c>
      <c r="F477" s="39" t="str">
        <f t="shared" si="145"/>
        <v>c</v>
      </c>
      <c r="G477" s="42">
        <f t="shared" si="161"/>
        <v>4</v>
      </c>
      <c r="H477" s="19" t="s">
        <v>26</v>
      </c>
      <c r="I477" s="3" t="s">
        <v>41</v>
      </c>
      <c r="J477" s="3" t="s">
        <v>996</v>
      </c>
      <c r="K477" s="3" t="str">
        <f t="shared" si="148"/>
        <v>--</v>
      </c>
      <c r="L477" s="3">
        <f t="shared" si="146"/>
        <v>15</v>
      </c>
      <c r="M477" s="3">
        <f t="shared" si="149"/>
        <v>5</v>
      </c>
      <c r="N477" s="16">
        <v>9</v>
      </c>
      <c r="O477" s="16">
        <v>3</v>
      </c>
      <c r="P477" s="16">
        <v>82</v>
      </c>
      <c r="Q477" s="28">
        <v>0</v>
      </c>
      <c r="R477" s="28">
        <v>0</v>
      </c>
      <c r="S477" s="16">
        <v>0</v>
      </c>
      <c r="T477" s="28">
        <v>0</v>
      </c>
      <c r="U477" s="28">
        <v>0</v>
      </c>
      <c r="V477" s="28">
        <v>0</v>
      </c>
      <c r="W477" s="28">
        <v>0</v>
      </c>
      <c r="X477" s="29">
        <v>0</v>
      </c>
      <c r="Y477" s="29">
        <v>0</v>
      </c>
      <c r="Z477" s="29">
        <v>0</v>
      </c>
      <c r="AA477" s="29">
        <v>0</v>
      </c>
      <c r="AB477" s="28">
        <v>0</v>
      </c>
      <c r="AC477" s="28">
        <v>0</v>
      </c>
      <c r="AD477" s="28">
        <v>0</v>
      </c>
      <c r="AE477" s="28">
        <v>0</v>
      </c>
      <c r="AF477" s="28">
        <v>0</v>
      </c>
      <c r="AG477" s="28">
        <v>0</v>
      </c>
      <c r="AH477" s="29">
        <v>0</v>
      </c>
      <c r="AI477" s="29">
        <v>0</v>
      </c>
      <c r="AJ477" s="29">
        <v>0</v>
      </c>
      <c r="AK477" s="29">
        <v>0</v>
      </c>
      <c r="AL477" s="29">
        <v>0</v>
      </c>
      <c r="AM477" s="22">
        <f t="shared" si="150"/>
        <v>54.666666666666664</v>
      </c>
      <c r="AN477">
        <f t="shared" si="151"/>
        <v>2400</v>
      </c>
      <c r="AO477" t="str">
        <f t="shared" si="152"/>
        <v>,多汁的坚果,蘑菇,红水晶,石头</v>
      </c>
      <c r="AP477" s="25" t="str">
        <f>IF(F477="c",getSring(AO477,4),VLOOKUP(K477&amp;F477,test4,2,FALSE))</f>
        <v>石头</v>
      </c>
      <c r="AQ477" s="25">
        <f t="shared" si="153"/>
        <v>30031</v>
      </c>
      <c r="AR477" s="25">
        <f t="shared" si="154"/>
        <v>182</v>
      </c>
      <c r="AS477" s="25" t="str">
        <f t="shared" si="162"/>
        <v>多汁的坚果</v>
      </c>
      <c r="AT477" s="25">
        <f t="shared" si="155"/>
        <v>30039</v>
      </c>
      <c r="AU477" s="25">
        <f t="shared" si="156"/>
        <v>46</v>
      </c>
      <c r="AV477" s="25" t="str">
        <f t="shared" si="163"/>
        <v>蘑菇</v>
      </c>
      <c r="AW477" s="25">
        <f t="shared" si="157"/>
        <v>30019</v>
      </c>
      <c r="AX477" s="25">
        <f t="shared" si="158"/>
        <v>46</v>
      </c>
      <c r="AY477" s="25" t="str">
        <f t="shared" si="164"/>
        <v>红水晶</v>
      </c>
      <c r="AZ477" s="25">
        <f t="shared" si="159"/>
        <v>30027</v>
      </c>
      <c r="BA477" s="25">
        <f t="shared" si="165"/>
        <v>46</v>
      </c>
    </row>
    <row r="478" spans="1:53" ht="14.25" x14ac:dyDescent="0.2">
      <c r="A478">
        <f t="shared" si="160"/>
        <v>10476</v>
      </c>
      <c r="B478" s="16">
        <v>476</v>
      </c>
      <c r="C478" s="16"/>
      <c r="D478" s="16" t="s">
        <v>706</v>
      </c>
      <c r="E478" s="16">
        <f t="shared" si="147"/>
        <v>3</v>
      </c>
      <c r="F478" s="39" t="str">
        <f t="shared" si="145"/>
        <v>c</v>
      </c>
      <c r="G478" s="42">
        <f t="shared" si="161"/>
        <v>4</v>
      </c>
      <c r="H478" s="19" t="s">
        <v>26</v>
      </c>
      <c r="I478" s="3" t="s">
        <v>41</v>
      </c>
      <c r="J478" s="3" t="s">
        <v>996</v>
      </c>
      <c r="K478" s="3" t="str">
        <f t="shared" si="148"/>
        <v>--</v>
      </c>
      <c r="L478" s="3">
        <f t="shared" si="146"/>
        <v>15</v>
      </c>
      <c r="M478" s="3">
        <f t="shared" si="149"/>
        <v>5</v>
      </c>
      <c r="N478" s="16">
        <v>9</v>
      </c>
      <c r="O478" s="16">
        <v>4</v>
      </c>
      <c r="P478" s="16">
        <v>109</v>
      </c>
      <c r="Q478" s="28">
        <v>0</v>
      </c>
      <c r="R478" s="28">
        <v>0</v>
      </c>
      <c r="S478" s="16">
        <v>0</v>
      </c>
      <c r="T478" s="28">
        <v>0</v>
      </c>
      <c r="U478" s="28">
        <v>0</v>
      </c>
      <c r="V478" s="28">
        <v>0</v>
      </c>
      <c r="W478" s="28">
        <v>0</v>
      </c>
      <c r="X478" s="29">
        <v>0</v>
      </c>
      <c r="Y478" s="29">
        <v>0</v>
      </c>
      <c r="Z478" s="29">
        <v>0</v>
      </c>
      <c r="AA478" s="29">
        <v>0</v>
      </c>
      <c r="AB478" s="28">
        <v>0</v>
      </c>
      <c r="AC478" s="28">
        <v>0</v>
      </c>
      <c r="AD478" s="28">
        <v>0</v>
      </c>
      <c r="AE478" s="28">
        <v>0</v>
      </c>
      <c r="AF478" s="28">
        <v>0</v>
      </c>
      <c r="AG478" s="28">
        <v>0</v>
      </c>
      <c r="AH478" s="29">
        <v>0</v>
      </c>
      <c r="AI478" s="29">
        <v>0</v>
      </c>
      <c r="AJ478" s="29">
        <v>0</v>
      </c>
      <c r="AK478" s="29">
        <v>0</v>
      </c>
      <c r="AL478" s="29">
        <v>0</v>
      </c>
      <c r="AM478" s="22">
        <f t="shared" si="150"/>
        <v>72.666666666666671</v>
      </c>
      <c r="AN478">
        <f t="shared" si="151"/>
        <v>3187</v>
      </c>
      <c r="AO478" t="str">
        <f t="shared" si="152"/>
        <v>,稻草,石头,狗牙,蘑菇</v>
      </c>
      <c r="AP478" s="25" t="str">
        <f>IF(F478="c",getSring(AO478,4),VLOOKUP(K478&amp;F478,test4,2,FALSE))</f>
        <v>蘑菇</v>
      </c>
      <c r="AQ478" s="25">
        <f t="shared" si="153"/>
        <v>30019</v>
      </c>
      <c r="AR478" s="25">
        <f t="shared" si="154"/>
        <v>242</v>
      </c>
      <c r="AS478" s="25" t="str">
        <f t="shared" si="162"/>
        <v>稻草</v>
      </c>
      <c r="AT478" s="25">
        <f t="shared" si="155"/>
        <v>30023</v>
      </c>
      <c r="AU478" s="25">
        <f t="shared" si="156"/>
        <v>61</v>
      </c>
      <c r="AV478" s="25" t="str">
        <f t="shared" si="163"/>
        <v>石头</v>
      </c>
      <c r="AW478" s="25">
        <f t="shared" si="157"/>
        <v>30031</v>
      </c>
      <c r="AX478" s="25">
        <f t="shared" si="158"/>
        <v>61</v>
      </c>
      <c r="AY478" s="25" t="str">
        <f t="shared" si="164"/>
        <v>狗牙</v>
      </c>
      <c r="AZ478" s="25">
        <f t="shared" si="159"/>
        <v>30035</v>
      </c>
      <c r="BA478" s="25">
        <f t="shared" si="165"/>
        <v>61</v>
      </c>
    </row>
    <row r="479" spans="1:53" ht="14.25" x14ac:dyDescent="0.2">
      <c r="A479">
        <f t="shared" si="160"/>
        <v>10477</v>
      </c>
      <c r="B479" s="16">
        <v>477</v>
      </c>
      <c r="C479" s="16"/>
      <c r="D479" s="16" t="s">
        <v>707</v>
      </c>
      <c r="E479" s="16">
        <f t="shared" si="147"/>
        <v>4</v>
      </c>
      <c r="F479" s="39" t="str">
        <f t="shared" si="145"/>
        <v>c</v>
      </c>
      <c r="G479" s="42">
        <f t="shared" si="161"/>
        <v>4</v>
      </c>
      <c r="H479" s="19" t="s">
        <v>26</v>
      </c>
      <c r="I479" s="3" t="s">
        <v>41</v>
      </c>
      <c r="J479" s="3" t="s">
        <v>996</v>
      </c>
      <c r="K479" s="3" t="str">
        <f t="shared" si="148"/>
        <v>--</v>
      </c>
      <c r="L479" s="3">
        <f t="shared" si="146"/>
        <v>15</v>
      </c>
      <c r="M479" s="3">
        <f t="shared" si="149"/>
        <v>5</v>
      </c>
      <c r="N479" s="16">
        <v>9</v>
      </c>
      <c r="O479" s="16">
        <v>5</v>
      </c>
      <c r="P479" s="16">
        <v>137</v>
      </c>
      <c r="Q479" s="28">
        <v>0</v>
      </c>
      <c r="R479" s="28">
        <v>0</v>
      </c>
      <c r="S479" s="28">
        <v>0</v>
      </c>
      <c r="T479" s="28">
        <v>0</v>
      </c>
      <c r="U479" s="28">
        <v>0</v>
      </c>
      <c r="V479" s="16">
        <v>0</v>
      </c>
      <c r="W479" s="28">
        <v>0</v>
      </c>
      <c r="X479" s="29">
        <v>0</v>
      </c>
      <c r="Y479" s="29">
        <v>0</v>
      </c>
      <c r="Z479" s="29">
        <v>0</v>
      </c>
      <c r="AA479" s="29">
        <v>0</v>
      </c>
      <c r="AB479" s="28">
        <v>0</v>
      </c>
      <c r="AC479" s="28">
        <v>0</v>
      </c>
      <c r="AD479" s="28">
        <v>0</v>
      </c>
      <c r="AE479" s="28">
        <v>0</v>
      </c>
      <c r="AF479" s="28">
        <v>0</v>
      </c>
      <c r="AG479" s="28">
        <v>0</v>
      </c>
      <c r="AH479" s="29">
        <v>0</v>
      </c>
      <c r="AI479" s="29">
        <v>0</v>
      </c>
      <c r="AJ479" s="29">
        <v>0</v>
      </c>
      <c r="AK479" s="29">
        <v>0</v>
      </c>
      <c r="AL479" s="29">
        <v>0</v>
      </c>
      <c r="AM479" s="22">
        <f t="shared" si="150"/>
        <v>91.333333333333329</v>
      </c>
      <c r="AN479">
        <f t="shared" si="151"/>
        <v>3990</v>
      </c>
      <c r="AO479" t="str">
        <f t="shared" si="152"/>
        <v>,稻草,石头,狗牙,红水晶</v>
      </c>
      <c r="AP479" s="25" t="str">
        <f>IF(F479="c",getSring(AO479,4),VLOOKUP(K479&amp;F479,test4,2,FALSE))</f>
        <v>红水晶</v>
      </c>
      <c r="AQ479" s="25">
        <f t="shared" si="153"/>
        <v>30027</v>
      </c>
      <c r="AR479" s="25">
        <f t="shared" si="154"/>
        <v>304</v>
      </c>
      <c r="AS479" s="25" t="str">
        <f t="shared" si="162"/>
        <v>稻草</v>
      </c>
      <c r="AT479" s="25">
        <f t="shared" si="155"/>
        <v>30023</v>
      </c>
      <c r="AU479" s="25">
        <f t="shared" si="156"/>
        <v>76</v>
      </c>
      <c r="AV479" s="25" t="str">
        <f t="shared" si="163"/>
        <v>石头</v>
      </c>
      <c r="AW479" s="25">
        <f t="shared" si="157"/>
        <v>30031</v>
      </c>
      <c r="AX479" s="25">
        <f t="shared" si="158"/>
        <v>76</v>
      </c>
      <c r="AY479" s="25" t="str">
        <f t="shared" si="164"/>
        <v>狗牙</v>
      </c>
      <c r="AZ479" s="25">
        <f t="shared" si="159"/>
        <v>30035</v>
      </c>
      <c r="BA479" s="25">
        <f t="shared" si="165"/>
        <v>76</v>
      </c>
    </row>
    <row r="480" spans="1:53" ht="14.25" x14ac:dyDescent="0.2">
      <c r="A480">
        <f t="shared" si="160"/>
        <v>10478</v>
      </c>
      <c r="B480" s="16">
        <v>478</v>
      </c>
      <c r="C480" s="16"/>
      <c r="D480" s="16" t="s">
        <v>708</v>
      </c>
      <c r="E480" s="16">
        <f t="shared" si="147"/>
        <v>4</v>
      </c>
      <c r="F480" s="39" t="str">
        <f t="shared" si="145"/>
        <v>c</v>
      </c>
      <c r="G480" s="42">
        <f t="shared" si="161"/>
        <v>4</v>
      </c>
      <c r="H480" s="19" t="s">
        <v>26</v>
      </c>
      <c r="I480" s="3" t="s">
        <v>41</v>
      </c>
      <c r="J480" s="3" t="s">
        <v>996</v>
      </c>
      <c r="K480" s="3" t="str">
        <f t="shared" si="148"/>
        <v>--</v>
      </c>
      <c r="L480" s="3">
        <f t="shared" si="146"/>
        <v>15</v>
      </c>
      <c r="M480" s="3">
        <f t="shared" si="149"/>
        <v>5</v>
      </c>
      <c r="N480" s="16">
        <v>9</v>
      </c>
      <c r="O480" s="16">
        <v>6</v>
      </c>
      <c r="P480" s="16">
        <v>164</v>
      </c>
      <c r="Q480" s="28">
        <v>0</v>
      </c>
      <c r="R480" s="28">
        <v>0</v>
      </c>
      <c r="S480" s="28">
        <v>0</v>
      </c>
      <c r="T480" s="28">
        <v>0</v>
      </c>
      <c r="U480" s="16">
        <v>0</v>
      </c>
      <c r="V480" s="28">
        <v>0</v>
      </c>
      <c r="W480" s="28">
        <v>0</v>
      </c>
      <c r="X480" s="29">
        <v>0</v>
      </c>
      <c r="Y480" s="29">
        <v>0</v>
      </c>
      <c r="Z480" s="29">
        <v>0</v>
      </c>
      <c r="AA480" s="29">
        <v>0</v>
      </c>
      <c r="AB480" s="28">
        <v>0</v>
      </c>
      <c r="AC480" s="28">
        <v>0</v>
      </c>
      <c r="AD480" s="28">
        <v>0</v>
      </c>
      <c r="AE480" s="28">
        <v>0</v>
      </c>
      <c r="AF480" s="28">
        <v>0</v>
      </c>
      <c r="AG480" s="28">
        <v>0</v>
      </c>
      <c r="AH480" s="29">
        <v>0</v>
      </c>
      <c r="AI480" s="29">
        <v>0</v>
      </c>
      <c r="AJ480" s="29">
        <v>0</v>
      </c>
      <c r="AK480" s="29">
        <v>0</v>
      </c>
      <c r="AL480" s="29">
        <v>0</v>
      </c>
      <c r="AM480" s="22">
        <f t="shared" si="150"/>
        <v>109.33333333333333</v>
      </c>
      <c r="AN480">
        <f t="shared" si="151"/>
        <v>4777</v>
      </c>
      <c r="AO480" t="str">
        <f t="shared" si="152"/>
        <v>,红水晶,狗牙,石头,蘑菇</v>
      </c>
      <c r="AP480" s="25" t="str">
        <f>IF(F480="c",getSring(AO480,4),VLOOKUP(K480&amp;F480,test4,2,FALSE))</f>
        <v>蘑菇</v>
      </c>
      <c r="AQ480" s="25">
        <f t="shared" si="153"/>
        <v>30019</v>
      </c>
      <c r="AR480" s="25">
        <f t="shared" si="154"/>
        <v>364</v>
      </c>
      <c r="AS480" s="25" t="str">
        <f t="shared" si="162"/>
        <v>红水晶</v>
      </c>
      <c r="AT480" s="25">
        <f t="shared" si="155"/>
        <v>30027</v>
      </c>
      <c r="AU480" s="25">
        <f t="shared" si="156"/>
        <v>91</v>
      </c>
      <c r="AV480" s="25" t="str">
        <f t="shared" si="163"/>
        <v>狗牙</v>
      </c>
      <c r="AW480" s="25">
        <f t="shared" si="157"/>
        <v>30035</v>
      </c>
      <c r="AX480" s="25">
        <f t="shared" si="158"/>
        <v>91</v>
      </c>
      <c r="AY480" s="25" t="str">
        <f t="shared" si="164"/>
        <v>石头</v>
      </c>
      <c r="AZ480" s="25">
        <f t="shared" si="159"/>
        <v>30031</v>
      </c>
      <c r="BA480" s="25">
        <f t="shared" si="165"/>
        <v>91</v>
      </c>
    </row>
    <row r="481" spans="1:53" ht="14.25" x14ac:dyDescent="0.2">
      <c r="A481">
        <f t="shared" si="160"/>
        <v>10479</v>
      </c>
      <c r="B481" s="16">
        <v>479</v>
      </c>
      <c r="C481" s="16"/>
      <c r="D481" s="16" t="s">
        <v>709</v>
      </c>
      <c r="E481" s="16">
        <f t="shared" si="147"/>
        <v>5</v>
      </c>
      <c r="F481" s="39" t="str">
        <f t="shared" si="145"/>
        <v>c</v>
      </c>
      <c r="G481" s="42">
        <f t="shared" si="161"/>
        <v>4</v>
      </c>
      <c r="H481" s="19" t="s">
        <v>26</v>
      </c>
      <c r="I481" s="3" t="s">
        <v>41</v>
      </c>
      <c r="J481" s="3" t="s">
        <v>996</v>
      </c>
      <c r="K481" s="3" t="str">
        <f t="shared" si="148"/>
        <v>--</v>
      </c>
      <c r="L481" s="3">
        <f t="shared" si="146"/>
        <v>15</v>
      </c>
      <c r="M481" s="3">
        <f t="shared" si="149"/>
        <v>5</v>
      </c>
      <c r="N481" s="16">
        <v>9</v>
      </c>
      <c r="O481" s="16">
        <v>7</v>
      </c>
      <c r="P481" s="16">
        <v>192</v>
      </c>
      <c r="Q481" s="28">
        <v>0</v>
      </c>
      <c r="R481" s="28">
        <v>0</v>
      </c>
      <c r="S481" s="28">
        <v>0</v>
      </c>
      <c r="T481" s="28">
        <v>0</v>
      </c>
      <c r="U481" s="28">
        <v>0</v>
      </c>
      <c r="V481" s="16">
        <v>0</v>
      </c>
      <c r="W481" s="28">
        <v>0</v>
      </c>
      <c r="X481" s="29">
        <v>0</v>
      </c>
      <c r="Y481" s="29">
        <v>0</v>
      </c>
      <c r="Z481" s="29">
        <v>0</v>
      </c>
      <c r="AA481" s="29">
        <v>0</v>
      </c>
      <c r="AB481" s="28">
        <v>0</v>
      </c>
      <c r="AC481" s="28">
        <v>0</v>
      </c>
      <c r="AD481" s="28">
        <v>0</v>
      </c>
      <c r="AE481" s="28">
        <v>0</v>
      </c>
      <c r="AF481" s="28">
        <v>0</v>
      </c>
      <c r="AG481" s="28">
        <v>0</v>
      </c>
      <c r="AH481" s="29">
        <v>0</v>
      </c>
      <c r="AI481" s="29">
        <v>0</v>
      </c>
      <c r="AJ481" s="29">
        <v>0</v>
      </c>
      <c r="AK481" s="29">
        <v>0</v>
      </c>
      <c r="AL481" s="29">
        <v>0</v>
      </c>
      <c r="AM481" s="22">
        <f t="shared" si="150"/>
        <v>128</v>
      </c>
      <c r="AN481">
        <f t="shared" si="151"/>
        <v>5610</v>
      </c>
      <c r="AO481" t="str">
        <f t="shared" si="152"/>
        <v>,多汁的坚果,蘑菇,红水晶,狗牙</v>
      </c>
      <c r="AP481" s="25" t="str">
        <f>IF(F481="c",getSring(AO481,4),VLOOKUP(K481&amp;F481,test4,2,FALSE))</f>
        <v>狗牙</v>
      </c>
      <c r="AQ481" s="25">
        <f t="shared" si="153"/>
        <v>30035</v>
      </c>
      <c r="AR481" s="25">
        <f t="shared" si="154"/>
        <v>427</v>
      </c>
      <c r="AS481" s="25" t="str">
        <f t="shared" si="162"/>
        <v>多汁的坚果</v>
      </c>
      <c r="AT481" s="25">
        <f t="shared" si="155"/>
        <v>30039</v>
      </c>
      <c r="AU481" s="25">
        <f t="shared" si="156"/>
        <v>107</v>
      </c>
      <c r="AV481" s="25" t="str">
        <f t="shared" si="163"/>
        <v>蘑菇</v>
      </c>
      <c r="AW481" s="25">
        <f t="shared" si="157"/>
        <v>30019</v>
      </c>
      <c r="AX481" s="25">
        <f t="shared" si="158"/>
        <v>107</v>
      </c>
      <c r="AY481" s="25" t="str">
        <f t="shared" si="164"/>
        <v>红水晶</v>
      </c>
      <c r="AZ481" s="25">
        <f t="shared" si="159"/>
        <v>30027</v>
      </c>
      <c r="BA481" s="25">
        <f t="shared" si="165"/>
        <v>107</v>
      </c>
    </row>
    <row r="482" spans="1:53" ht="14.25" x14ac:dyDescent="0.2">
      <c r="A482">
        <f t="shared" si="160"/>
        <v>10480</v>
      </c>
      <c r="B482" s="16">
        <v>480</v>
      </c>
      <c r="C482" s="16"/>
      <c r="D482" s="16" t="s">
        <v>710</v>
      </c>
      <c r="E482" s="16">
        <f t="shared" si="147"/>
        <v>5</v>
      </c>
      <c r="F482" s="39" t="str">
        <f t="shared" si="145"/>
        <v>c</v>
      </c>
      <c r="G482" s="42">
        <f t="shared" si="161"/>
        <v>4</v>
      </c>
      <c r="H482" s="19" t="s">
        <v>26</v>
      </c>
      <c r="I482" s="3" t="s">
        <v>41</v>
      </c>
      <c r="J482" s="3" t="s">
        <v>996</v>
      </c>
      <c r="K482" s="3" t="str">
        <f t="shared" si="148"/>
        <v>--</v>
      </c>
      <c r="L482" s="3">
        <f t="shared" si="146"/>
        <v>15</v>
      </c>
      <c r="M482" s="3">
        <f t="shared" si="149"/>
        <v>5</v>
      </c>
      <c r="N482" s="16">
        <v>9</v>
      </c>
      <c r="O482" s="16">
        <v>8</v>
      </c>
      <c r="P482" s="16">
        <v>219</v>
      </c>
      <c r="Q482" s="28">
        <v>0</v>
      </c>
      <c r="R482" s="28">
        <v>0</v>
      </c>
      <c r="S482" s="16">
        <v>0</v>
      </c>
      <c r="T482" s="28">
        <v>0</v>
      </c>
      <c r="U482" s="28">
        <v>0</v>
      </c>
      <c r="V482" s="28">
        <v>0</v>
      </c>
      <c r="W482" s="28">
        <v>0</v>
      </c>
      <c r="X482" s="29">
        <v>0</v>
      </c>
      <c r="Y482" s="29">
        <v>0</v>
      </c>
      <c r="Z482" s="29">
        <v>0</v>
      </c>
      <c r="AA482" s="29">
        <v>0</v>
      </c>
      <c r="AB482" s="28">
        <v>0</v>
      </c>
      <c r="AC482" s="28">
        <v>0</v>
      </c>
      <c r="AD482" s="28">
        <v>0</v>
      </c>
      <c r="AE482" s="28">
        <v>0</v>
      </c>
      <c r="AF482" s="28">
        <v>0</v>
      </c>
      <c r="AG482" s="28">
        <v>0</v>
      </c>
      <c r="AH482" s="29">
        <v>0</v>
      </c>
      <c r="AI482" s="29">
        <v>0</v>
      </c>
      <c r="AJ482" s="29">
        <v>0</v>
      </c>
      <c r="AK482" s="29">
        <v>0</v>
      </c>
      <c r="AL482" s="29">
        <v>0</v>
      </c>
      <c r="AM482" s="22">
        <f t="shared" si="150"/>
        <v>146</v>
      </c>
      <c r="AN482">
        <f t="shared" si="151"/>
        <v>6397</v>
      </c>
      <c r="AO482" t="str">
        <f t="shared" si="152"/>
        <v>,石头,狗牙,稻草,红水晶</v>
      </c>
      <c r="AP482" s="25" t="str">
        <f>IF(F482="c",getSring(AO482,4),VLOOKUP(K482&amp;F482,test4,2,FALSE))</f>
        <v>红水晶</v>
      </c>
      <c r="AQ482" s="25">
        <f t="shared" si="153"/>
        <v>30027</v>
      </c>
      <c r="AR482" s="25">
        <f t="shared" si="154"/>
        <v>487</v>
      </c>
      <c r="AS482" s="25" t="str">
        <f t="shared" si="162"/>
        <v>石头</v>
      </c>
      <c r="AT482" s="25">
        <f t="shared" si="155"/>
        <v>30031</v>
      </c>
      <c r="AU482" s="25">
        <f t="shared" si="156"/>
        <v>122</v>
      </c>
      <c r="AV482" s="25" t="str">
        <f t="shared" si="163"/>
        <v>狗牙</v>
      </c>
      <c r="AW482" s="25">
        <f t="shared" si="157"/>
        <v>30035</v>
      </c>
      <c r="AX482" s="25">
        <f t="shared" si="158"/>
        <v>122</v>
      </c>
      <c r="AY482" s="25" t="str">
        <f t="shared" si="164"/>
        <v>稻草</v>
      </c>
      <c r="AZ482" s="25">
        <f t="shared" si="159"/>
        <v>30023</v>
      </c>
      <c r="BA482" s="25">
        <f t="shared" si="165"/>
        <v>122</v>
      </c>
    </row>
    <row r="483" spans="1:53" ht="14.25" x14ac:dyDescent="0.2">
      <c r="A483">
        <f t="shared" si="160"/>
        <v>10481</v>
      </c>
      <c r="B483" s="16">
        <v>481</v>
      </c>
      <c r="C483" s="16"/>
      <c r="D483" s="16" t="s">
        <v>711</v>
      </c>
      <c r="E483" s="16">
        <f t="shared" si="147"/>
        <v>2</v>
      </c>
      <c r="F483" s="39" t="str">
        <f t="shared" si="145"/>
        <v>s</v>
      </c>
      <c r="G483" s="42">
        <f t="shared" si="161"/>
        <v>3</v>
      </c>
      <c r="H483" s="19" t="s">
        <v>26</v>
      </c>
      <c r="I483" s="3" t="s">
        <v>42</v>
      </c>
      <c r="J483" s="3" t="s">
        <v>996</v>
      </c>
      <c r="K483" s="3" t="str">
        <f t="shared" si="148"/>
        <v>水</v>
      </c>
      <c r="L483" s="3">
        <f t="shared" si="146"/>
        <v>16</v>
      </c>
      <c r="M483" s="3">
        <f t="shared" si="149"/>
        <v>3</v>
      </c>
      <c r="N483" s="16">
        <v>1</v>
      </c>
      <c r="O483" s="16">
        <v>1</v>
      </c>
      <c r="P483" s="16">
        <v>30</v>
      </c>
      <c r="Q483" s="28">
        <v>0</v>
      </c>
      <c r="R483" s="28">
        <v>0</v>
      </c>
      <c r="S483" s="16">
        <v>9</v>
      </c>
      <c r="T483" s="28">
        <v>0</v>
      </c>
      <c r="U483" s="28">
        <v>0</v>
      </c>
      <c r="V483" s="28">
        <v>0</v>
      </c>
      <c r="W483" s="28">
        <v>0</v>
      </c>
      <c r="X483" s="20">
        <v>2.5000000000000001E-2</v>
      </c>
      <c r="Y483" s="29">
        <v>0</v>
      </c>
      <c r="Z483" s="29">
        <v>0</v>
      </c>
      <c r="AA483" s="20">
        <v>0.08</v>
      </c>
      <c r="AB483" s="28">
        <v>0</v>
      </c>
      <c r="AC483" s="28">
        <v>0</v>
      </c>
      <c r="AD483" s="28">
        <v>0</v>
      </c>
      <c r="AE483" s="28">
        <v>0</v>
      </c>
      <c r="AF483" s="28">
        <v>0</v>
      </c>
      <c r="AG483" s="28">
        <v>0</v>
      </c>
      <c r="AH483" s="29">
        <v>0</v>
      </c>
      <c r="AI483" s="29">
        <v>0</v>
      </c>
      <c r="AJ483" s="29">
        <v>0</v>
      </c>
      <c r="AK483" s="29">
        <v>0</v>
      </c>
      <c r="AL483" s="29">
        <v>0</v>
      </c>
      <c r="AM483" s="22">
        <f t="shared" si="150"/>
        <v>47</v>
      </c>
      <c r="AN483">
        <f t="shared" si="151"/>
        <v>2100</v>
      </c>
      <c r="AO483" t="str">
        <f t="shared" si="152"/>
        <v>,紫水晶,斑斓的稻草,五彩的蘑菇</v>
      </c>
      <c r="AP483" s="25" t="str">
        <f>IF(F483="c",getSring(AO483,4),VLOOKUP(K483&amp;F483,test4,2,FALSE))</f>
        <v>顶级水之精华</v>
      </c>
      <c r="AQ483" s="25">
        <f t="shared" si="153"/>
        <v>30007</v>
      </c>
      <c r="AR483" s="25">
        <f t="shared" si="154"/>
        <v>10</v>
      </c>
      <c r="AS483" s="25" t="str">
        <f t="shared" si="162"/>
        <v>紫水晶</v>
      </c>
      <c r="AT483" s="25">
        <f t="shared" si="155"/>
        <v>30030</v>
      </c>
      <c r="AU483" s="25">
        <f t="shared" si="156"/>
        <v>5</v>
      </c>
      <c r="AV483" s="25" t="str">
        <f t="shared" si="163"/>
        <v>斑斓的稻草</v>
      </c>
      <c r="AW483" s="25">
        <f t="shared" si="157"/>
        <v>30026</v>
      </c>
      <c r="AX483" s="25">
        <f t="shared" si="158"/>
        <v>5</v>
      </c>
      <c r="AY483" s="25" t="str">
        <f t="shared" si="164"/>
        <v>五彩的蘑菇</v>
      </c>
      <c r="AZ483" s="25">
        <f t="shared" si="159"/>
        <v>30022</v>
      </c>
      <c r="BA483" s="25">
        <f t="shared" si="165"/>
        <v>5</v>
      </c>
    </row>
    <row r="484" spans="1:53" ht="14.25" x14ac:dyDescent="0.2">
      <c r="A484">
        <f t="shared" si="160"/>
        <v>10482</v>
      </c>
      <c r="B484" s="16">
        <v>482</v>
      </c>
      <c r="C484" s="16"/>
      <c r="D484" s="16" t="s">
        <v>712</v>
      </c>
      <c r="E484" s="16">
        <f t="shared" si="147"/>
        <v>2</v>
      </c>
      <c r="F484" s="39" t="str">
        <f t="shared" ref="F484:F547" si="166">F452</f>
        <v>s</v>
      </c>
      <c r="G484" s="42">
        <f t="shared" si="161"/>
        <v>3</v>
      </c>
      <c r="H484" s="19" t="s">
        <v>26</v>
      </c>
      <c r="I484" s="3" t="s">
        <v>42</v>
      </c>
      <c r="J484" s="3" t="s">
        <v>996</v>
      </c>
      <c r="K484" s="3" t="str">
        <f t="shared" si="148"/>
        <v>水</v>
      </c>
      <c r="L484" s="3">
        <f t="shared" ref="L484:L547" si="167">L452+1</f>
        <v>16</v>
      </c>
      <c r="M484" s="3">
        <f t="shared" si="149"/>
        <v>3</v>
      </c>
      <c r="N484" s="16">
        <v>1</v>
      </c>
      <c r="O484" s="16">
        <v>2</v>
      </c>
      <c r="P484" s="16">
        <v>60</v>
      </c>
      <c r="Q484" s="28">
        <v>0</v>
      </c>
      <c r="R484" s="28">
        <v>0</v>
      </c>
      <c r="S484" s="28">
        <v>0</v>
      </c>
      <c r="T484" s="28">
        <v>0</v>
      </c>
      <c r="U484" s="28">
        <v>0</v>
      </c>
      <c r="V484" s="28">
        <v>0</v>
      </c>
      <c r="W484" s="28">
        <v>0</v>
      </c>
      <c r="X484" s="29">
        <v>0</v>
      </c>
      <c r="Y484" s="29">
        <v>0</v>
      </c>
      <c r="Z484" s="20">
        <v>1.4999999999999999E-2</v>
      </c>
      <c r="AA484" s="20">
        <v>0.114</v>
      </c>
      <c r="AB484" s="28">
        <v>0</v>
      </c>
      <c r="AC484" s="28">
        <v>0</v>
      </c>
      <c r="AD484" s="28">
        <v>0</v>
      </c>
      <c r="AE484" s="28">
        <v>0</v>
      </c>
      <c r="AF484" s="28">
        <v>0</v>
      </c>
      <c r="AG484" s="28">
        <v>0</v>
      </c>
      <c r="AH484" s="29">
        <v>0</v>
      </c>
      <c r="AI484" s="29">
        <v>0</v>
      </c>
      <c r="AJ484" s="29">
        <v>0</v>
      </c>
      <c r="AK484" s="29">
        <v>0</v>
      </c>
      <c r="AL484" s="20">
        <v>9.1200000000000003E-2</v>
      </c>
      <c r="AM484" s="22">
        <f t="shared" si="150"/>
        <v>84.039999999999992</v>
      </c>
      <c r="AN484">
        <f t="shared" si="151"/>
        <v>3780</v>
      </c>
      <c r="AO484" t="str">
        <f t="shared" si="152"/>
        <v>,夏娃的坚果,剧毒牙,耀眼的石头</v>
      </c>
      <c r="AP484" s="25" t="str">
        <f>IF(F484="c",getSring(AO484,4),VLOOKUP(K484&amp;F484,test4,2,FALSE))</f>
        <v>顶级水之精华</v>
      </c>
      <c r="AQ484" s="25">
        <f t="shared" si="153"/>
        <v>30007</v>
      </c>
      <c r="AR484" s="25">
        <f t="shared" si="154"/>
        <v>18</v>
      </c>
      <c r="AS484" s="25" t="str">
        <f t="shared" si="162"/>
        <v>夏娃的坚果</v>
      </c>
      <c r="AT484" s="25">
        <f t="shared" si="155"/>
        <v>30042</v>
      </c>
      <c r="AU484" s="25">
        <f t="shared" si="156"/>
        <v>9</v>
      </c>
      <c r="AV484" s="25" t="str">
        <f t="shared" si="163"/>
        <v>剧毒牙</v>
      </c>
      <c r="AW484" s="25">
        <f t="shared" si="157"/>
        <v>30038</v>
      </c>
      <c r="AX484" s="25">
        <f t="shared" si="158"/>
        <v>9</v>
      </c>
      <c r="AY484" s="25" t="str">
        <f t="shared" si="164"/>
        <v>耀眼的石头</v>
      </c>
      <c r="AZ484" s="25">
        <f t="shared" si="159"/>
        <v>30034</v>
      </c>
      <c r="BA484" s="25">
        <f t="shared" si="165"/>
        <v>9</v>
      </c>
    </row>
    <row r="485" spans="1:53" ht="14.25" x14ac:dyDescent="0.2">
      <c r="A485">
        <f t="shared" si="160"/>
        <v>10483</v>
      </c>
      <c r="B485" s="16">
        <v>483</v>
      </c>
      <c r="C485" s="16"/>
      <c r="D485" s="16" t="s">
        <v>713</v>
      </c>
      <c r="E485" s="16">
        <f t="shared" si="147"/>
        <v>3</v>
      </c>
      <c r="F485" s="39" t="str">
        <f t="shared" si="166"/>
        <v>s</v>
      </c>
      <c r="G485" s="42">
        <f t="shared" si="161"/>
        <v>3</v>
      </c>
      <c r="H485" s="19" t="s">
        <v>26</v>
      </c>
      <c r="I485" s="3" t="s">
        <v>42</v>
      </c>
      <c r="J485" s="3" t="s">
        <v>996</v>
      </c>
      <c r="K485" s="3" t="str">
        <f t="shared" si="148"/>
        <v>水</v>
      </c>
      <c r="L485" s="3">
        <f t="shared" si="167"/>
        <v>16</v>
      </c>
      <c r="M485" s="3">
        <f t="shared" si="149"/>
        <v>3</v>
      </c>
      <c r="N485" s="16">
        <v>1</v>
      </c>
      <c r="O485" s="16">
        <v>3</v>
      </c>
      <c r="P485" s="16">
        <v>91</v>
      </c>
      <c r="Q485" s="28">
        <v>0</v>
      </c>
      <c r="R485" s="28">
        <v>0</v>
      </c>
      <c r="S485" s="28">
        <v>0</v>
      </c>
      <c r="T485" s="28">
        <v>0</v>
      </c>
      <c r="U485" s="28">
        <v>0</v>
      </c>
      <c r="V485" s="28">
        <v>0</v>
      </c>
      <c r="W485" s="28">
        <v>0</v>
      </c>
      <c r="X485" s="29">
        <v>0</v>
      </c>
      <c r="Y485" s="20">
        <v>4.7500000000000001E-2</v>
      </c>
      <c r="Z485" s="29">
        <v>0</v>
      </c>
      <c r="AA485" s="20">
        <v>0.17199999999999999</v>
      </c>
      <c r="AB485" s="28">
        <v>0</v>
      </c>
      <c r="AC485" s="28">
        <v>0</v>
      </c>
      <c r="AD485" s="28">
        <v>0</v>
      </c>
      <c r="AE485" s="28">
        <v>0</v>
      </c>
      <c r="AF485" s="28">
        <v>0</v>
      </c>
      <c r="AG485" s="28">
        <v>0</v>
      </c>
      <c r="AH485" s="29">
        <v>0</v>
      </c>
      <c r="AI485" s="29">
        <v>0</v>
      </c>
      <c r="AJ485" s="20">
        <v>0.1376</v>
      </c>
      <c r="AK485" s="29">
        <v>0</v>
      </c>
      <c r="AL485" s="20">
        <v>0.1376</v>
      </c>
      <c r="AM485" s="22">
        <f t="shared" si="150"/>
        <v>159.60666666666665</v>
      </c>
      <c r="AN485">
        <f t="shared" si="151"/>
        <v>7020</v>
      </c>
      <c r="AO485" t="str">
        <f t="shared" si="152"/>
        <v>,剧毒牙,斑斓的稻草,夏娃的坚果</v>
      </c>
      <c r="AP485" s="25" t="str">
        <f>IF(F485="c",getSring(AO485,4),VLOOKUP(K485&amp;F485,test4,2,FALSE))</f>
        <v>顶级水之精华</v>
      </c>
      <c r="AQ485" s="25">
        <f t="shared" si="153"/>
        <v>30007</v>
      </c>
      <c r="AR485" s="25">
        <f t="shared" si="154"/>
        <v>33</v>
      </c>
      <c r="AS485" s="25" t="str">
        <f t="shared" si="162"/>
        <v>剧毒牙</v>
      </c>
      <c r="AT485" s="25">
        <f t="shared" si="155"/>
        <v>30038</v>
      </c>
      <c r="AU485" s="25">
        <f t="shared" si="156"/>
        <v>17</v>
      </c>
      <c r="AV485" s="25" t="str">
        <f t="shared" si="163"/>
        <v>斑斓的稻草</v>
      </c>
      <c r="AW485" s="25">
        <f t="shared" si="157"/>
        <v>30026</v>
      </c>
      <c r="AX485" s="25">
        <f t="shared" si="158"/>
        <v>17</v>
      </c>
      <c r="AY485" s="25" t="str">
        <f t="shared" si="164"/>
        <v>夏娃的坚果</v>
      </c>
      <c r="AZ485" s="25">
        <f t="shared" si="159"/>
        <v>30042</v>
      </c>
      <c r="BA485" s="25">
        <f t="shared" si="165"/>
        <v>17</v>
      </c>
    </row>
    <row r="486" spans="1:53" ht="14.25" x14ac:dyDescent="0.2">
      <c r="A486">
        <f t="shared" si="160"/>
        <v>10484</v>
      </c>
      <c r="B486" s="16">
        <v>484</v>
      </c>
      <c r="C486" s="16"/>
      <c r="D486" s="16" t="s">
        <v>324</v>
      </c>
      <c r="E486" s="16">
        <f t="shared" si="147"/>
        <v>3</v>
      </c>
      <c r="F486" s="39" t="str">
        <f t="shared" si="166"/>
        <v>s</v>
      </c>
      <c r="G486" s="42">
        <f t="shared" si="161"/>
        <v>3</v>
      </c>
      <c r="H486" s="19" t="s">
        <v>26</v>
      </c>
      <c r="I486" s="3" t="s">
        <v>42</v>
      </c>
      <c r="J486" s="3" t="s">
        <v>996</v>
      </c>
      <c r="K486" s="3" t="str">
        <f t="shared" si="148"/>
        <v>水</v>
      </c>
      <c r="L486" s="3">
        <f t="shared" si="167"/>
        <v>16</v>
      </c>
      <c r="M486" s="3">
        <f t="shared" si="149"/>
        <v>3</v>
      </c>
      <c r="N486" s="16">
        <v>1</v>
      </c>
      <c r="O486" s="16">
        <v>4</v>
      </c>
      <c r="P486" s="16">
        <v>121</v>
      </c>
      <c r="Q486" s="28">
        <v>0</v>
      </c>
      <c r="R486" s="28">
        <v>0</v>
      </c>
      <c r="S486" s="28">
        <v>0</v>
      </c>
      <c r="T486" s="28">
        <v>0</v>
      </c>
      <c r="U486" s="28">
        <v>0</v>
      </c>
      <c r="V486" s="28">
        <v>0</v>
      </c>
      <c r="W486" s="28">
        <v>0</v>
      </c>
      <c r="X486" s="29">
        <v>0</v>
      </c>
      <c r="Y486" s="29">
        <v>0</v>
      </c>
      <c r="Z486" s="20">
        <v>0.03</v>
      </c>
      <c r="AA486" s="20">
        <v>0.22800000000000001</v>
      </c>
      <c r="AB486" s="28">
        <v>0</v>
      </c>
      <c r="AC486" s="28">
        <v>0</v>
      </c>
      <c r="AD486" s="28">
        <v>0</v>
      </c>
      <c r="AE486" s="28">
        <v>0</v>
      </c>
      <c r="AF486" s="28">
        <v>0</v>
      </c>
      <c r="AG486" s="28">
        <v>0</v>
      </c>
      <c r="AH486" s="20">
        <v>0.18240000000000001</v>
      </c>
      <c r="AI486" s="29">
        <v>0</v>
      </c>
      <c r="AJ486" s="20">
        <v>0.18240000000000001</v>
      </c>
      <c r="AK486" s="29">
        <v>0</v>
      </c>
      <c r="AL486" s="29">
        <v>0</v>
      </c>
      <c r="AM486" s="22">
        <f t="shared" si="150"/>
        <v>205.22666666666669</v>
      </c>
      <c r="AN486">
        <f t="shared" si="151"/>
        <v>8940</v>
      </c>
      <c r="AO486" t="str">
        <f t="shared" si="152"/>
        <v>,紫水晶,五彩的蘑菇,夏娃的坚果</v>
      </c>
      <c r="AP486" s="25" t="str">
        <f>IF(F486="c",getSring(AO486,4),VLOOKUP(K486&amp;F486,test4,2,FALSE))</f>
        <v>顶级水之精华</v>
      </c>
      <c r="AQ486" s="25">
        <f t="shared" si="153"/>
        <v>30007</v>
      </c>
      <c r="AR486" s="25">
        <f t="shared" si="154"/>
        <v>43</v>
      </c>
      <c r="AS486" s="25" t="str">
        <f t="shared" si="162"/>
        <v>紫水晶</v>
      </c>
      <c r="AT486" s="25">
        <f t="shared" si="155"/>
        <v>30030</v>
      </c>
      <c r="AU486" s="25">
        <f t="shared" si="156"/>
        <v>21</v>
      </c>
      <c r="AV486" s="25" t="str">
        <f t="shared" si="163"/>
        <v>五彩的蘑菇</v>
      </c>
      <c r="AW486" s="25">
        <f t="shared" si="157"/>
        <v>30022</v>
      </c>
      <c r="AX486" s="25">
        <f t="shared" si="158"/>
        <v>21</v>
      </c>
      <c r="AY486" s="25" t="str">
        <f t="shared" si="164"/>
        <v>夏娃的坚果</v>
      </c>
      <c r="AZ486" s="25">
        <f t="shared" si="159"/>
        <v>30042</v>
      </c>
      <c r="BA486" s="25">
        <f t="shared" si="165"/>
        <v>21</v>
      </c>
    </row>
    <row r="487" spans="1:53" ht="14.25" x14ac:dyDescent="0.2">
      <c r="A487">
        <f t="shared" si="160"/>
        <v>10485</v>
      </c>
      <c r="B487" s="16">
        <v>485</v>
      </c>
      <c r="C487" s="16"/>
      <c r="D487" s="16" t="s">
        <v>714</v>
      </c>
      <c r="E487" s="16">
        <f t="shared" si="147"/>
        <v>4</v>
      </c>
      <c r="F487" s="39" t="str">
        <f t="shared" si="166"/>
        <v>s</v>
      </c>
      <c r="G487" s="42">
        <f t="shared" si="161"/>
        <v>3</v>
      </c>
      <c r="H487" s="19" t="s">
        <v>26</v>
      </c>
      <c r="I487" s="3" t="s">
        <v>42</v>
      </c>
      <c r="J487" s="3" t="s">
        <v>996</v>
      </c>
      <c r="K487" s="3" t="str">
        <f t="shared" si="148"/>
        <v>水</v>
      </c>
      <c r="L487" s="3">
        <f t="shared" si="167"/>
        <v>16</v>
      </c>
      <c r="M487" s="3">
        <f t="shared" si="149"/>
        <v>3</v>
      </c>
      <c r="N487" s="16">
        <v>1</v>
      </c>
      <c r="O487" s="16">
        <v>5</v>
      </c>
      <c r="P487" s="16">
        <v>151</v>
      </c>
      <c r="Q487" s="28">
        <v>0</v>
      </c>
      <c r="R487" s="28">
        <v>0</v>
      </c>
      <c r="S487" s="28">
        <v>0</v>
      </c>
      <c r="T487" s="28">
        <v>0</v>
      </c>
      <c r="U487" s="28">
        <v>0</v>
      </c>
      <c r="V487" s="28">
        <v>0</v>
      </c>
      <c r="W487" s="28">
        <v>0</v>
      </c>
      <c r="X487" s="20">
        <v>0.115</v>
      </c>
      <c r="Y487" s="29">
        <v>0</v>
      </c>
      <c r="Z487" s="29">
        <v>0</v>
      </c>
      <c r="AA487" s="20">
        <v>0.28533333333333333</v>
      </c>
      <c r="AB487" s="28">
        <v>0</v>
      </c>
      <c r="AC487" s="28">
        <v>0</v>
      </c>
      <c r="AD487" s="28">
        <v>0</v>
      </c>
      <c r="AE487" s="28">
        <v>0</v>
      </c>
      <c r="AF487" s="28">
        <v>0</v>
      </c>
      <c r="AG487" s="28">
        <v>0</v>
      </c>
      <c r="AH487" s="20">
        <v>0.22826666666666667</v>
      </c>
      <c r="AI487" s="20">
        <v>0.22826666666666667</v>
      </c>
      <c r="AJ487" s="29">
        <v>0</v>
      </c>
      <c r="AK487" s="20">
        <v>0.22826666666666667</v>
      </c>
      <c r="AL487" s="29">
        <v>0</v>
      </c>
      <c r="AM487" s="22">
        <f t="shared" si="150"/>
        <v>317.69333333333338</v>
      </c>
      <c r="AN487">
        <f t="shared" si="151"/>
        <v>13860</v>
      </c>
      <c r="AO487" t="str">
        <f t="shared" si="152"/>
        <v>,耀眼的石头,剧毒牙,斑斓的稻草</v>
      </c>
      <c r="AP487" s="25" t="str">
        <f>IF(F487="c",getSring(AO487,4),VLOOKUP(K487&amp;F487,test4,2,FALSE))</f>
        <v>顶级水之精华</v>
      </c>
      <c r="AQ487" s="25">
        <f t="shared" si="153"/>
        <v>30007</v>
      </c>
      <c r="AR487" s="25">
        <f t="shared" si="154"/>
        <v>66</v>
      </c>
      <c r="AS487" s="25" t="str">
        <f t="shared" si="162"/>
        <v>耀眼的石头</v>
      </c>
      <c r="AT487" s="25">
        <f t="shared" si="155"/>
        <v>30034</v>
      </c>
      <c r="AU487" s="25">
        <f t="shared" si="156"/>
        <v>33</v>
      </c>
      <c r="AV487" s="25" t="str">
        <f t="shared" si="163"/>
        <v>剧毒牙</v>
      </c>
      <c r="AW487" s="25">
        <f t="shared" si="157"/>
        <v>30038</v>
      </c>
      <c r="AX487" s="25">
        <f t="shared" si="158"/>
        <v>33</v>
      </c>
      <c r="AY487" s="25" t="str">
        <f t="shared" si="164"/>
        <v>斑斓的稻草</v>
      </c>
      <c r="AZ487" s="25">
        <f t="shared" si="159"/>
        <v>30026</v>
      </c>
      <c r="BA487" s="25">
        <f t="shared" si="165"/>
        <v>33</v>
      </c>
    </row>
    <row r="488" spans="1:53" ht="14.25" x14ac:dyDescent="0.2">
      <c r="A488">
        <f t="shared" si="160"/>
        <v>10486</v>
      </c>
      <c r="B488" s="16">
        <v>486</v>
      </c>
      <c r="C488" s="16"/>
      <c r="D488" s="16" t="s">
        <v>715</v>
      </c>
      <c r="E488" s="16">
        <f t="shared" si="147"/>
        <v>4</v>
      </c>
      <c r="F488" s="39" t="str">
        <f t="shared" si="166"/>
        <v>s</v>
      </c>
      <c r="G488" s="42">
        <f t="shared" si="161"/>
        <v>3</v>
      </c>
      <c r="H488" s="19" t="s">
        <v>26</v>
      </c>
      <c r="I488" s="3" t="s">
        <v>42</v>
      </c>
      <c r="J488" s="3" t="s">
        <v>996</v>
      </c>
      <c r="K488" s="3" t="str">
        <f t="shared" si="148"/>
        <v>水</v>
      </c>
      <c r="L488" s="3">
        <f t="shared" si="167"/>
        <v>16</v>
      </c>
      <c r="M488" s="3">
        <f t="shared" si="149"/>
        <v>3</v>
      </c>
      <c r="N488" s="16">
        <v>1</v>
      </c>
      <c r="O488" s="16">
        <v>6</v>
      </c>
      <c r="P488" s="16">
        <v>181</v>
      </c>
      <c r="Q488" s="28">
        <v>0</v>
      </c>
      <c r="R488" s="28">
        <v>0</v>
      </c>
      <c r="S488" s="28">
        <v>0</v>
      </c>
      <c r="T488" s="28">
        <v>0</v>
      </c>
      <c r="U488" s="28">
        <v>0</v>
      </c>
      <c r="V488" s="16">
        <v>38</v>
      </c>
      <c r="W488" s="28">
        <v>0</v>
      </c>
      <c r="X488" s="29">
        <v>0</v>
      </c>
      <c r="Y488" s="29">
        <v>0</v>
      </c>
      <c r="Z488" s="29">
        <v>0</v>
      </c>
      <c r="AA488" s="20">
        <v>0.34200000000000003</v>
      </c>
      <c r="AB488" s="28">
        <v>0</v>
      </c>
      <c r="AC488" s="28">
        <v>0</v>
      </c>
      <c r="AD488" s="28">
        <v>0</v>
      </c>
      <c r="AE488" s="28">
        <v>0</v>
      </c>
      <c r="AF488" s="28">
        <v>0</v>
      </c>
      <c r="AG488" s="16">
        <v>20</v>
      </c>
      <c r="AH488" s="29">
        <v>0</v>
      </c>
      <c r="AI488" s="29">
        <v>0</v>
      </c>
      <c r="AJ488" s="20">
        <v>0.27360000000000001</v>
      </c>
      <c r="AK488" s="29">
        <v>0</v>
      </c>
      <c r="AL488" s="20">
        <v>0.27360000000000001</v>
      </c>
      <c r="AM488" s="22">
        <f t="shared" si="150"/>
        <v>347.46500000000003</v>
      </c>
      <c r="AN488">
        <f t="shared" si="151"/>
        <v>15120</v>
      </c>
      <c r="AO488" t="str">
        <f t="shared" si="152"/>
        <v>,剧毒牙,耀眼的石头,夏娃的坚果</v>
      </c>
      <c r="AP488" s="25" t="str">
        <f>IF(F488="c",getSring(AO488,4),VLOOKUP(K488&amp;F488,test4,2,FALSE))</f>
        <v>顶级水之精华</v>
      </c>
      <c r="AQ488" s="25">
        <f t="shared" si="153"/>
        <v>30007</v>
      </c>
      <c r="AR488" s="25">
        <f t="shared" si="154"/>
        <v>72</v>
      </c>
      <c r="AS488" s="25" t="str">
        <f t="shared" si="162"/>
        <v>剧毒牙</v>
      </c>
      <c r="AT488" s="25">
        <f t="shared" si="155"/>
        <v>30038</v>
      </c>
      <c r="AU488" s="25">
        <f t="shared" si="156"/>
        <v>36</v>
      </c>
      <c r="AV488" s="25" t="str">
        <f t="shared" si="163"/>
        <v>耀眼的石头</v>
      </c>
      <c r="AW488" s="25">
        <f t="shared" si="157"/>
        <v>30034</v>
      </c>
      <c r="AX488" s="25">
        <f t="shared" si="158"/>
        <v>36</v>
      </c>
      <c r="AY488" s="25" t="str">
        <f t="shared" si="164"/>
        <v>夏娃的坚果</v>
      </c>
      <c r="AZ488" s="25">
        <f t="shared" si="159"/>
        <v>30042</v>
      </c>
      <c r="BA488" s="25">
        <f t="shared" si="165"/>
        <v>36</v>
      </c>
    </row>
    <row r="489" spans="1:53" ht="14.25" x14ac:dyDescent="0.2">
      <c r="A489">
        <f t="shared" si="160"/>
        <v>10487</v>
      </c>
      <c r="B489" s="16">
        <v>487</v>
      </c>
      <c r="C489" s="16"/>
      <c r="D489" s="16" t="s">
        <v>712</v>
      </c>
      <c r="E489" s="16">
        <f t="shared" si="147"/>
        <v>5</v>
      </c>
      <c r="F489" s="39" t="str">
        <f t="shared" si="166"/>
        <v>s</v>
      </c>
      <c r="G489" s="42">
        <f t="shared" si="161"/>
        <v>3</v>
      </c>
      <c r="H489" s="19" t="s">
        <v>26</v>
      </c>
      <c r="I489" s="3" t="s">
        <v>42</v>
      </c>
      <c r="J489" s="3" t="s">
        <v>996</v>
      </c>
      <c r="K489" s="3" t="str">
        <f t="shared" si="148"/>
        <v>水</v>
      </c>
      <c r="L489" s="3">
        <f t="shared" si="167"/>
        <v>16</v>
      </c>
      <c r="M489" s="3">
        <f t="shared" si="149"/>
        <v>3</v>
      </c>
      <c r="N489" s="16">
        <v>1</v>
      </c>
      <c r="O489" s="16">
        <v>7</v>
      </c>
      <c r="P489" s="16">
        <v>211</v>
      </c>
      <c r="Q489" s="28">
        <v>0</v>
      </c>
      <c r="R489" s="28">
        <v>0</v>
      </c>
      <c r="S489" s="28">
        <v>0</v>
      </c>
      <c r="T489" s="28">
        <v>0</v>
      </c>
      <c r="U489" s="28">
        <v>0</v>
      </c>
      <c r="V489" s="28">
        <v>0</v>
      </c>
      <c r="W489" s="28">
        <v>0</v>
      </c>
      <c r="X489" s="20">
        <v>0.16</v>
      </c>
      <c r="Y489" s="29">
        <v>0</v>
      </c>
      <c r="Z489" s="20">
        <v>5.333333333333333E-2</v>
      </c>
      <c r="AA489" s="20">
        <v>0.39866666666666667</v>
      </c>
      <c r="AB489" s="28">
        <v>0</v>
      </c>
      <c r="AC489" s="28">
        <v>0</v>
      </c>
      <c r="AD489" s="28">
        <v>0</v>
      </c>
      <c r="AE489" s="28">
        <v>0</v>
      </c>
      <c r="AF489" s="16">
        <v>31</v>
      </c>
      <c r="AG489" s="28">
        <v>0</v>
      </c>
      <c r="AH489" s="29">
        <v>0</v>
      </c>
      <c r="AI489" s="29">
        <v>0</v>
      </c>
      <c r="AJ489" s="20">
        <v>0.31893333333333335</v>
      </c>
      <c r="AK489" s="29">
        <v>0</v>
      </c>
      <c r="AL489" s="20">
        <v>0.31893333333333335</v>
      </c>
      <c r="AM489" s="22">
        <f t="shared" si="150"/>
        <v>431.94211480362537</v>
      </c>
      <c r="AN489">
        <f t="shared" si="151"/>
        <v>18900</v>
      </c>
      <c r="AO489" t="str">
        <f t="shared" si="152"/>
        <v>,紫水晶,剧毒牙,五彩的蘑菇</v>
      </c>
      <c r="AP489" s="25" t="str">
        <f>IF(F489="c",getSring(AO489,4),VLOOKUP(K489&amp;F489,test4,2,FALSE))</f>
        <v>顶级水之精华</v>
      </c>
      <c r="AQ489" s="25">
        <f t="shared" si="153"/>
        <v>30007</v>
      </c>
      <c r="AR489" s="25">
        <f t="shared" si="154"/>
        <v>90</v>
      </c>
      <c r="AS489" s="25" t="str">
        <f t="shared" si="162"/>
        <v>紫水晶</v>
      </c>
      <c r="AT489" s="25">
        <f t="shared" si="155"/>
        <v>30030</v>
      </c>
      <c r="AU489" s="25">
        <f t="shared" si="156"/>
        <v>45</v>
      </c>
      <c r="AV489" s="25" t="str">
        <f t="shared" si="163"/>
        <v>剧毒牙</v>
      </c>
      <c r="AW489" s="25">
        <f t="shared" si="157"/>
        <v>30038</v>
      </c>
      <c r="AX489" s="25">
        <f t="shared" si="158"/>
        <v>45</v>
      </c>
      <c r="AY489" s="25" t="str">
        <f t="shared" si="164"/>
        <v>五彩的蘑菇</v>
      </c>
      <c r="AZ489" s="25">
        <f t="shared" si="159"/>
        <v>30022</v>
      </c>
      <c r="BA489" s="25">
        <f t="shared" si="165"/>
        <v>45</v>
      </c>
    </row>
    <row r="490" spans="1:53" ht="14.25" x14ac:dyDescent="0.2">
      <c r="A490">
        <f t="shared" si="160"/>
        <v>10488</v>
      </c>
      <c r="B490" s="16">
        <v>488</v>
      </c>
      <c r="C490" s="16"/>
      <c r="D490" s="16" t="s">
        <v>716</v>
      </c>
      <c r="E490" s="16">
        <f t="shared" si="147"/>
        <v>5</v>
      </c>
      <c r="F490" s="39" t="str">
        <f t="shared" si="166"/>
        <v>s</v>
      </c>
      <c r="G490" s="42">
        <f t="shared" si="161"/>
        <v>3</v>
      </c>
      <c r="H490" s="19" t="s">
        <v>26</v>
      </c>
      <c r="I490" s="3" t="s">
        <v>42</v>
      </c>
      <c r="J490" s="3" t="s">
        <v>996</v>
      </c>
      <c r="K490" s="3" t="str">
        <f t="shared" si="148"/>
        <v>水</v>
      </c>
      <c r="L490" s="3">
        <f t="shared" si="167"/>
        <v>16</v>
      </c>
      <c r="M490" s="3">
        <f t="shared" si="149"/>
        <v>3</v>
      </c>
      <c r="N490" s="16">
        <v>1</v>
      </c>
      <c r="O490" s="16">
        <v>8</v>
      </c>
      <c r="P490" s="16">
        <v>242</v>
      </c>
      <c r="Q490" s="28">
        <v>0</v>
      </c>
      <c r="R490" s="28">
        <v>0</v>
      </c>
      <c r="S490" s="28">
        <v>0</v>
      </c>
      <c r="T490" s="28">
        <v>0</v>
      </c>
      <c r="U490" s="28">
        <v>0</v>
      </c>
      <c r="V490" s="16">
        <v>51</v>
      </c>
      <c r="W490" s="16">
        <v>37</v>
      </c>
      <c r="X490" s="29">
        <v>0</v>
      </c>
      <c r="Y490" s="20">
        <v>0.1275</v>
      </c>
      <c r="Z490" s="29">
        <v>0</v>
      </c>
      <c r="AA490" s="20">
        <v>0.45666666666666667</v>
      </c>
      <c r="AB490" s="28">
        <v>0</v>
      </c>
      <c r="AC490" s="28">
        <v>0</v>
      </c>
      <c r="AD490" s="28">
        <v>0</v>
      </c>
      <c r="AE490" s="28">
        <v>0</v>
      </c>
      <c r="AF490" s="28">
        <v>0</v>
      </c>
      <c r="AG490" s="28">
        <v>0</v>
      </c>
      <c r="AH490" s="29">
        <v>0</v>
      </c>
      <c r="AI490" s="29">
        <v>0</v>
      </c>
      <c r="AJ490" s="29">
        <v>0</v>
      </c>
      <c r="AK490" s="20">
        <v>0.36533333333333334</v>
      </c>
      <c r="AL490" s="20">
        <v>0.36533333333333334</v>
      </c>
      <c r="AM490" s="22">
        <f t="shared" si="150"/>
        <v>482.96666666666664</v>
      </c>
      <c r="AN490">
        <f t="shared" si="151"/>
        <v>21120</v>
      </c>
      <c r="AO490" t="str">
        <f t="shared" si="152"/>
        <v>,剧毒牙,五彩的蘑菇,耀眼的石头</v>
      </c>
      <c r="AP490" s="25" t="str">
        <f>IF(F490="c",getSring(AO490,4),VLOOKUP(K490&amp;F490,test4,2,FALSE))</f>
        <v>顶级水之精华</v>
      </c>
      <c r="AQ490" s="25">
        <f t="shared" si="153"/>
        <v>30007</v>
      </c>
      <c r="AR490" s="25">
        <f t="shared" si="154"/>
        <v>101</v>
      </c>
      <c r="AS490" s="25" t="str">
        <f t="shared" si="162"/>
        <v>剧毒牙</v>
      </c>
      <c r="AT490" s="25">
        <f t="shared" si="155"/>
        <v>30038</v>
      </c>
      <c r="AU490" s="25">
        <f t="shared" si="156"/>
        <v>50</v>
      </c>
      <c r="AV490" s="25" t="str">
        <f t="shared" si="163"/>
        <v>五彩的蘑菇</v>
      </c>
      <c r="AW490" s="25">
        <f t="shared" si="157"/>
        <v>30022</v>
      </c>
      <c r="AX490" s="25">
        <f t="shared" si="158"/>
        <v>50</v>
      </c>
      <c r="AY490" s="25" t="str">
        <f t="shared" si="164"/>
        <v>耀眼的石头</v>
      </c>
      <c r="AZ490" s="25">
        <f t="shared" si="159"/>
        <v>30034</v>
      </c>
      <c r="BA490" s="25">
        <f t="shared" si="165"/>
        <v>50</v>
      </c>
    </row>
    <row r="491" spans="1:53" ht="14.25" x14ac:dyDescent="0.2">
      <c r="A491">
        <f t="shared" si="160"/>
        <v>10489</v>
      </c>
      <c r="B491" s="16">
        <v>489</v>
      </c>
      <c r="C491" s="16"/>
      <c r="D491" s="16" t="s">
        <v>717</v>
      </c>
      <c r="E491" s="16">
        <f t="shared" si="147"/>
        <v>2</v>
      </c>
      <c r="F491" s="39" t="str">
        <f t="shared" si="166"/>
        <v>a</v>
      </c>
      <c r="G491" s="42">
        <f t="shared" si="161"/>
        <v>3</v>
      </c>
      <c r="H491" s="19" t="s">
        <v>26</v>
      </c>
      <c r="I491" s="3" t="s">
        <v>42</v>
      </c>
      <c r="J491" s="3" t="s">
        <v>996</v>
      </c>
      <c r="K491" s="3" t="str">
        <f t="shared" si="148"/>
        <v>水</v>
      </c>
      <c r="L491" s="3">
        <f t="shared" si="167"/>
        <v>16</v>
      </c>
      <c r="M491" s="3">
        <f t="shared" si="149"/>
        <v>3</v>
      </c>
      <c r="N491" s="16">
        <v>1</v>
      </c>
      <c r="O491" s="16">
        <v>1</v>
      </c>
      <c r="P491" s="16">
        <v>27</v>
      </c>
      <c r="Q491" s="28">
        <v>0</v>
      </c>
      <c r="R491" s="28">
        <v>0</v>
      </c>
      <c r="S491" s="28">
        <v>0</v>
      </c>
      <c r="T491" s="28">
        <v>0</v>
      </c>
      <c r="U491" s="28">
        <v>0</v>
      </c>
      <c r="V491" s="28">
        <v>0</v>
      </c>
      <c r="W491" s="16">
        <v>3</v>
      </c>
      <c r="X491" s="29">
        <v>0</v>
      </c>
      <c r="Y491" s="29">
        <v>0</v>
      </c>
      <c r="Z491" s="29">
        <v>0</v>
      </c>
      <c r="AA491" s="20">
        <v>0.08</v>
      </c>
      <c r="AB491" s="28">
        <v>0</v>
      </c>
      <c r="AC491" s="28">
        <v>0</v>
      </c>
      <c r="AD491" s="28">
        <v>0</v>
      </c>
      <c r="AE491" s="28">
        <v>0</v>
      </c>
      <c r="AF491" s="28">
        <v>0</v>
      </c>
      <c r="AG491" s="28">
        <v>0</v>
      </c>
      <c r="AH491" s="29">
        <v>0</v>
      </c>
      <c r="AI491" s="29">
        <v>0</v>
      </c>
      <c r="AJ491" s="29">
        <v>0</v>
      </c>
      <c r="AK491" s="29">
        <v>0</v>
      </c>
      <c r="AL491" s="29">
        <v>0</v>
      </c>
      <c r="AM491" s="22">
        <f t="shared" si="150"/>
        <v>36</v>
      </c>
      <c r="AN491">
        <f t="shared" si="151"/>
        <v>1620</v>
      </c>
      <c r="AO491" t="str">
        <f t="shared" si="152"/>
        <v>,诱人的蘑菇,诱人的坚果,黄水晶</v>
      </c>
      <c r="AP491" s="25" t="str">
        <f>IF(F491="c",getSring(AO491,4),VLOOKUP(K491&amp;F491,test4,2,FALSE))</f>
        <v>上级水之精华</v>
      </c>
      <c r="AQ491" s="25">
        <f t="shared" si="153"/>
        <v>30008</v>
      </c>
      <c r="AR491" s="25">
        <f t="shared" si="154"/>
        <v>15</v>
      </c>
      <c r="AS491" s="25" t="str">
        <f t="shared" si="162"/>
        <v>诱人的蘑菇</v>
      </c>
      <c r="AT491" s="25">
        <f t="shared" si="155"/>
        <v>30021</v>
      </c>
      <c r="AU491" s="25">
        <f t="shared" si="156"/>
        <v>8</v>
      </c>
      <c r="AV491" s="25" t="str">
        <f t="shared" si="163"/>
        <v>诱人的坚果</v>
      </c>
      <c r="AW491" s="25">
        <f t="shared" si="157"/>
        <v>30041</v>
      </c>
      <c r="AX491" s="25">
        <f t="shared" si="158"/>
        <v>8</v>
      </c>
      <c r="AY491" s="25" t="str">
        <f t="shared" si="164"/>
        <v>黄水晶</v>
      </c>
      <c r="AZ491" s="25">
        <f t="shared" si="159"/>
        <v>30029</v>
      </c>
      <c r="BA491" s="25">
        <f t="shared" si="165"/>
        <v>8</v>
      </c>
    </row>
    <row r="492" spans="1:53" ht="14.25" x14ac:dyDescent="0.2">
      <c r="A492">
        <f t="shared" si="160"/>
        <v>10490</v>
      </c>
      <c r="B492" s="16">
        <v>490</v>
      </c>
      <c r="C492" s="16"/>
      <c r="D492" s="16" t="s">
        <v>206</v>
      </c>
      <c r="E492" s="16">
        <f t="shared" si="147"/>
        <v>2</v>
      </c>
      <c r="F492" s="39" t="str">
        <f t="shared" si="166"/>
        <v>a</v>
      </c>
      <c r="G492" s="42">
        <f t="shared" si="161"/>
        <v>3</v>
      </c>
      <c r="H492" s="19" t="s">
        <v>26</v>
      </c>
      <c r="I492" s="3" t="s">
        <v>42</v>
      </c>
      <c r="J492" s="3" t="s">
        <v>996</v>
      </c>
      <c r="K492" s="3" t="str">
        <f t="shared" si="148"/>
        <v>水</v>
      </c>
      <c r="L492" s="3">
        <f t="shared" si="167"/>
        <v>16</v>
      </c>
      <c r="M492" s="3">
        <f t="shared" si="149"/>
        <v>3</v>
      </c>
      <c r="N492" s="16">
        <v>1</v>
      </c>
      <c r="O492" s="16">
        <v>2</v>
      </c>
      <c r="P492" s="16">
        <v>53</v>
      </c>
      <c r="Q492" s="28">
        <v>0</v>
      </c>
      <c r="R492" s="28">
        <v>0</v>
      </c>
      <c r="S492" s="28">
        <v>0</v>
      </c>
      <c r="T492" s="28">
        <v>0</v>
      </c>
      <c r="U492" s="16">
        <v>10</v>
      </c>
      <c r="V492" s="28">
        <v>0</v>
      </c>
      <c r="W492" s="28">
        <v>0</v>
      </c>
      <c r="X492" s="29">
        <v>0</v>
      </c>
      <c r="Y492" s="29">
        <v>0</v>
      </c>
      <c r="Z492" s="29">
        <v>0</v>
      </c>
      <c r="AA492" s="20">
        <v>9.0666666666666659E-2</v>
      </c>
      <c r="AB492" s="28">
        <v>0</v>
      </c>
      <c r="AC492" s="28">
        <v>0</v>
      </c>
      <c r="AD492" s="28">
        <v>0</v>
      </c>
      <c r="AE492" s="28">
        <v>0</v>
      </c>
      <c r="AF492" s="28">
        <v>0</v>
      </c>
      <c r="AG492" s="28">
        <v>0</v>
      </c>
      <c r="AH492" s="29">
        <v>0</v>
      </c>
      <c r="AI492" s="29">
        <v>0</v>
      </c>
      <c r="AJ492" s="29">
        <v>0</v>
      </c>
      <c r="AK492" s="29">
        <v>0</v>
      </c>
      <c r="AL492" s="29">
        <v>0</v>
      </c>
      <c r="AM492" s="22">
        <f t="shared" si="150"/>
        <v>60.133333333333333</v>
      </c>
      <c r="AN492">
        <f t="shared" si="151"/>
        <v>2670</v>
      </c>
      <c r="AO492" t="str">
        <f t="shared" si="152"/>
        <v>,发光的石头,黄水晶,灰色的稻草</v>
      </c>
      <c r="AP492" s="25" t="str">
        <f>IF(F492="c",getSring(AO492,4),VLOOKUP(K492&amp;F492,test4,2,FALSE))</f>
        <v>上级水之精华</v>
      </c>
      <c r="AQ492" s="25">
        <f t="shared" si="153"/>
        <v>30008</v>
      </c>
      <c r="AR492" s="25">
        <f t="shared" si="154"/>
        <v>25</v>
      </c>
      <c r="AS492" s="25" t="str">
        <f t="shared" si="162"/>
        <v>发光的石头</v>
      </c>
      <c r="AT492" s="25">
        <f t="shared" si="155"/>
        <v>30033</v>
      </c>
      <c r="AU492" s="25">
        <f t="shared" si="156"/>
        <v>13</v>
      </c>
      <c r="AV492" s="25" t="str">
        <f t="shared" si="163"/>
        <v>黄水晶</v>
      </c>
      <c r="AW492" s="25">
        <f t="shared" si="157"/>
        <v>30029</v>
      </c>
      <c r="AX492" s="25">
        <f t="shared" si="158"/>
        <v>13</v>
      </c>
      <c r="AY492" s="25" t="str">
        <f t="shared" si="164"/>
        <v>灰色的稻草</v>
      </c>
      <c r="AZ492" s="25">
        <f t="shared" si="159"/>
        <v>30025</v>
      </c>
      <c r="BA492" s="25">
        <f t="shared" si="165"/>
        <v>13</v>
      </c>
    </row>
    <row r="493" spans="1:53" ht="14.25" x14ac:dyDescent="0.2">
      <c r="A493">
        <f t="shared" si="160"/>
        <v>10491</v>
      </c>
      <c r="B493" s="16">
        <v>491</v>
      </c>
      <c r="C493" s="16"/>
      <c r="D493" s="16" t="s">
        <v>718</v>
      </c>
      <c r="E493" s="16">
        <f t="shared" si="147"/>
        <v>3</v>
      </c>
      <c r="F493" s="39" t="str">
        <f t="shared" si="166"/>
        <v>a</v>
      </c>
      <c r="G493" s="42">
        <f t="shared" si="161"/>
        <v>3</v>
      </c>
      <c r="H493" s="19" t="s">
        <v>26</v>
      </c>
      <c r="I493" s="3" t="s">
        <v>42</v>
      </c>
      <c r="J493" s="3" t="s">
        <v>996</v>
      </c>
      <c r="K493" s="3" t="str">
        <f t="shared" si="148"/>
        <v>水</v>
      </c>
      <c r="L493" s="3">
        <f t="shared" si="167"/>
        <v>16</v>
      </c>
      <c r="M493" s="3">
        <f t="shared" si="149"/>
        <v>3</v>
      </c>
      <c r="N493" s="16">
        <v>1</v>
      </c>
      <c r="O493" s="16">
        <v>3</v>
      </c>
      <c r="P493" s="16">
        <v>80</v>
      </c>
      <c r="Q493" s="28">
        <v>0</v>
      </c>
      <c r="R493" s="28">
        <v>0</v>
      </c>
      <c r="S493" s="16">
        <v>21</v>
      </c>
      <c r="T493" s="28">
        <v>0</v>
      </c>
      <c r="U493" s="28">
        <v>0</v>
      </c>
      <c r="V493" s="28">
        <v>0</v>
      </c>
      <c r="W493" s="28">
        <v>0</v>
      </c>
      <c r="X493" s="29">
        <v>0</v>
      </c>
      <c r="Y493" s="29">
        <v>0</v>
      </c>
      <c r="Z493" s="29">
        <v>0</v>
      </c>
      <c r="AA493" s="29">
        <v>0</v>
      </c>
      <c r="AB493" s="28">
        <v>0</v>
      </c>
      <c r="AC493" s="28">
        <v>0</v>
      </c>
      <c r="AD493" s="28">
        <v>0</v>
      </c>
      <c r="AE493" s="28">
        <v>0</v>
      </c>
      <c r="AF493" s="28">
        <v>0</v>
      </c>
      <c r="AG493" s="28">
        <v>0</v>
      </c>
      <c r="AH493" s="29">
        <v>0</v>
      </c>
      <c r="AI493" s="20">
        <v>0.10933333333333334</v>
      </c>
      <c r="AJ493" s="29">
        <v>0</v>
      </c>
      <c r="AK493" s="29">
        <v>0</v>
      </c>
      <c r="AL493" s="29">
        <v>0</v>
      </c>
      <c r="AM493" s="22">
        <f t="shared" si="150"/>
        <v>89.199999999999989</v>
      </c>
      <c r="AN493">
        <f t="shared" si="151"/>
        <v>3930</v>
      </c>
      <c r="AO493" t="str">
        <f t="shared" si="152"/>
        <v>,发光的石头,黄水晶,灰色的稻草</v>
      </c>
      <c r="AP493" s="25" t="str">
        <f>IF(F493="c",getSring(AO493,4),VLOOKUP(K493&amp;F493,test4,2,FALSE))</f>
        <v>上级水之精华</v>
      </c>
      <c r="AQ493" s="25">
        <f t="shared" si="153"/>
        <v>30008</v>
      </c>
      <c r="AR493" s="25">
        <f t="shared" si="154"/>
        <v>37</v>
      </c>
      <c r="AS493" s="25" t="str">
        <f t="shared" si="162"/>
        <v>发光的石头</v>
      </c>
      <c r="AT493" s="25">
        <f t="shared" si="155"/>
        <v>30033</v>
      </c>
      <c r="AU493" s="25">
        <f t="shared" si="156"/>
        <v>19</v>
      </c>
      <c r="AV493" s="25" t="str">
        <f t="shared" si="163"/>
        <v>黄水晶</v>
      </c>
      <c r="AW493" s="25">
        <f t="shared" si="157"/>
        <v>30029</v>
      </c>
      <c r="AX493" s="25">
        <f t="shared" si="158"/>
        <v>19</v>
      </c>
      <c r="AY493" s="25" t="str">
        <f t="shared" si="164"/>
        <v>灰色的稻草</v>
      </c>
      <c r="AZ493" s="25">
        <f t="shared" si="159"/>
        <v>30025</v>
      </c>
      <c r="BA493" s="25">
        <f t="shared" si="165"/>
        <v>19</v>
      </c>
    </row>
    <row r="494" spans="1:53" ht="14.25" x14ac:dyDescent="0.2">
      <c r="A494">
        <f t="shared" si="160"/>
        <v>10492</v>
      </c>
      <c r="B494" s="16">
        <v>492</v>
      </c>
      <c r="C494" s="16"/>
      <c r="D494" s="16" t="s">
        <v>719</v>
      </c>
      <c r="E494" s="16">
        <f t="shared" si="147"/>
        <v>3</v>
      </c>
      <c r="F494" s="39" t="str">
        <f t="shared" si="166"/>
        <v>a</v>
      </c>
      <c r="G494" s="42">
        <f t="shared" si="161"/>
        <v>3</v>
      </c>
      <c r="H494" s="19" t="s">
        <v>26</v>
      </c>
      <c r="I494" s="3" t="s">
        <v>42</v>
      </c>
      <c r="J494" s="3" t="s">
        <v>996</v>
      </c>
      <c r="K494" s="3" t="str">
        <f t="shared" si="148"/>
        <v>水</v>
      </c>
      <c r="L494" s="3">
        <f t="shared" si="167"/>
        <v>16</v>
      </c>
      <c r="M494" s="3">
        <f t="shared" si="149"/>
        <v>3</v>
      </c>
      <c r="N494" s="16">
        <v>1</v>
      </c>
      <c r="O494" s="16">
        <v>4</v>
      </c>
      <c r="P494" s="16">
        <v>107</v>
      </c>
      <c r="Q494" s="28">
        <v>0</v>
      </c>
      <c r="R494" s="28">
        <v>0</v>
      </c>
      <c r="S494" s="28">
        <v>0</v>
      </c>
      <c r="T494" s="28">
        <v>0</v>
      </c>
      <c r="U494" s="28">
        <v>0</v>
      </c>
      <c r="V494" s="28">
        <v>0</v>
      </c>
      <c r="W494" s="28">
        <v>0</v>
      </c>
      <c r="X494" s="20">
        <v>7.0000000000000007E-2</v>
      </c>
      <c r="Y494" s="20">
        <v>4.7500000000000001E-2</v>
      </c>
      <c r="Z494" s="29">
        <v>0</v>
      </c>
      <c r="AA494" s="29">
        <v>0</v>
      </c>
      <c r="AB494" s="28">
        <v>0</v>
      </c>
      <c r="AC494" s="28">
        <v>0</v>
      </c>
      <c r="AD494" s="28">
        <v>0</v>
      </c>
      <c r="AE494" s="28">
        <v>0</v>
      </c>
      <c r="AF494" s="28">
        <v>0</v>
      </c>
      <c r="AG494" s="28">
        <v>0</v>
      </c>
      <c r="AH494" s="29">
        <v>0</v>
      </c>
      <c r="AI494" s="29">
        <v>0</v>
      </c>
      <c r="AJ494" s="29">
        <v>0</v>
      </c>
      <c r="AK494" s="29">
        <v>0</v>
      </c>
      <c r="AL494" s="20">
        <v>0.14613333333333331</v>
      </c>
      <c r="AM494" s="22">
        <f t="shared" si="150"/>
        <v>124.06</v>
      </c>
      <c r="AN494">
        <f t="shared" si="151"/>
        <v>5460</v>
      </c>
      <c r="AO494" t="str">
        <f t="shared" si="152"/>
        <v>,灰色的稻草,带血的牙,黄水晶</v>
      </c>
      <c r="AP494" s="25" t="str">
        <f>IF(F494="c",getSring(AO494,4),VLOOKUP(K494&amp;F494,test4,2,FALSE))</f>
        <v>上级水之精华</v>
      </c>
      <c r="AQ494" s="25">
        <f t="shared" si="153"/>
        <v>30008</v>
      </c>
      <c r="AR494" s="25">
        <f t="shared" si="154"/>
        <v>52</v>
      </c>
      <c r="AS494" s="25" t="str">
        <f t="shared" si="162"/>
        <v>灰色的稻草</v>
      </c>
      <c r="AT494" s="25">
        <f t="shared" si="155"/>
        <v>30025</v>
      </c>
      <c r="AU494" s="25">
        <f t="shared" si="156"/>
        <v>26</v>
      </c>
      <c r="AV494" s="25" t="str">
        <f t="shared" si="163"/>
        <v>带血的牙</v>
      </c>
      <c r="AW494" s="25">
        <f t="shared" si="157"/>
        <v>30037</v>
      </c>
      <c r="AX494" s="25">
        <f t="shared" si="158"/>
        <v>26</v>
      </c>
      <c r="AY494" s="25" t="str">
        <f t="shared" si="164"/>
        <v>黄水晶</v>
      </c>
      <c r="AZ494" s="25">
        <f t="shared" si="159"/>
        <v>30029</v>
      </c>
      <c r="BA494" s="25">
        <f t="shared" si="165"/>
        <v>26</v>
      </c>
    </row>
    <row r="495" spans="1:53" ht="14.25" x14ac:dyDescent="0.2">
      <c r="A495">
        <f t="shared" si="160"/>
        <v>10493</v>
      </c>
      <c r="B495" s="16">
        <v>493</v>
      </c>
      <c r="C495" s="16"/>
      <c r="D495" s="16" t="s">
        <v>720</v>
      </c>
      <c r="E495" s="16">
        <f t="shared" si="147"/>
        <v>4</v>
      </c>
      <c r="F495" s="39" t="str">
        <f t="shared" si="166"/>
        <v>a</v>
      </c>
      <c r="G495" s="42">
        <f t="shared" si="161"/>
        <v>3</v>
      </c>
      <c r="H495" s="19" t="s">
        <v>26</v>
      </c>
      <c r="I495" s="3" t="s">
        <v>42</v>
      </c>
      <c r="J495" s="3" t="s">
        <v>996</v>
      </c>
      <c r="K495" s="3" t="str">
        <f t="shared" si="148"/>
        <v>水</v>
      </c>
      <c r="L495" s="3">
        <f t="shared" si="167"/>
        <v>16</v>
      </c>
      <c r="M495" s="3">
        <f t="shared" si="149"/>
        <v>3</v>
      </c>
      <c r="N495" s="16">
        <v>1</v>
      </c>
      <c r="O495" s="16">
        <v>5</v>
      </c>
      <c r="P495" s="16">
        <v>134</v>
      </c>
      <c r="Q495" s="28">
        <v>0</v>
      </c>
      <c r="R495" s="28">
        <v>0</v>
      </c>
      <c r="S495" s="28">
        <v>0</v>
      </c>
      <c r="T495" s="28">
        <v>0</v>
      </c>
      <c r="U495" s="28">
        <v>0</v>
      </c>
      <c r="V495" s="28">
        <v>0</v>
      </c>
      <c r="W495" s="28">
        <v>0</v>
      </c>
      <c r="X495" s="20">
        <v>8.5000000000000006E-2</v>
      </c>
      <c r="Y495" s="29">
        <v>0</v>
      </c>
      <c r="Z495" s="20">
        <v>2.8333333333333335E-2</v>
      </c>
      <c r="AA495" s="29">
        <v>0</v>
      </c>
      <c r="AB495" s="28">
        <v>0</v>
      </c>
      <c r="AC495" s="28">
        <v>0</v>
      </c>
      <c r="AD495" s="28">
        <v>0</v>
      </c>
      <c r="AE495" s="28">
        <v>0</v>
      </c>
      <c r="AF495" s="28">
        <v>0</v>
      </c>
      <c r="AG495" s="28">
        <v>0</v>
      </c>
      <c r="AH495" s="29">
        <v>0</v>
      </c>
      <c r="AI495" s="29">
        <v>0</v>
      </c>
      <c r="AJ495" s="20">
        <v>0.18240000000000001</v>
      </c>
      <c r="AK495" s="29">
        <v>0</v>
      </c>
      <c r="AL495" s="29">
        <v>0</v>
      </c>
      <c r="AM495" s="22">
        <f t="shared" si="150"/>
        <v>148.47999999999999</v>
      </c>
      <c r="AN495">
        <f t="shared" si="151"/>
        <v>6510</v>
      </c>
      <c r="AO495" t="str">
        <f t="shared" si="152"/>
        <v>,发光的石头,带血的牙,灰色的稻草</v>
      </c>
      <c r="AP495" s="25" t="str">
        <f>IF(F495="c",getSring(AO495,4),VLOOKUP(K495&amp;F495,test4,2,FALSE))</f>
        <v>上级水之精华</v>
      </c>
      <c r="AQ495" s="25">
        <f t="shared" si="153"/>
        <v>30008</v>
      </c>
      <c r="AR495" s="25">
        <f t="shared" si="154"/>
        <v>62</v>
      </c>
      <c r="AS495" s="25" t="str">
        <f t="shared" si="162"/>
        <v>发光的石头</v>
      </c>
      <c r="AT495" s="25">
        <f t="shared" si="155"/>
        <v>30033</v>
      </c>
      <c r="AU495" s="25">
        <f t="shared" si="156"/>
        <v>31</v>
      </c>
      <c r="AV495" s="25" t="str">
        <f t="shared" si="163"/>
        <v>带血的牙</v>
      </c>
      <c r="AW495" s="25">
        <f t="shared" si="157"/>
        <v>30037</v>
      </c>
      <c r="AX495" s="25">
        <f t="shared" si="158"/>
        <v>31</v>
      </c>
      <c r="AY495" s="25" t="str">
        <f t="shared" si="164"/>
        <v>灰色的稻草</v>
      </c>
      <c r="AZ495" s="25">
        <f t="shared" si="159"/>
        <v>30025</v>
      </c>
      <c r="BA495" s="25">
        <f t="shared" si="165"/>
        <v>31</v>
      </c>
    </row>
    <row r="496" spans="1:53" ht="14.25" x14ac:dyDescent="0.2">
      <c r="A496">
        <f t="shared" si="160"/>
        <v>10494</v>
      </c>
      <c r="B496" s="16">
        <v>494</v>
      </c>
      <c r="C496" s="16"/>
      <c r="D496" s="16" t="s">
        <v>721</v>
      </c>
      <c r="E496" s="16">
        <f t="shared" si="147"/>
        <v>4</v>
      </c>
      <c r="F496" s="39" t="str">
        <f t="shared" si="166"/>
        <v>a</v>
      </c>
      <c r="G496" s="42">
        <f t="shared" si="161"/>
        <v>3</v>
      </c>
      <c r="H496" s="19" t="s">
        <v>26</v>
      </c>
      <c r="I496" s="3" t="s">
        <v>42</v>
      </c>
      <c r="J496" s="3" t="s">
        <v>996</v>
      </c>
      <c r="K496" s="3" t="str">
        <f t="shared" si="148"/>
        <v>水</v>
      </c>
      <c r="L496" s="3">
        <f t="shared" si="167"/>
        <v>16</v>
      </c>
      <c r="M496" s="3">
        <f t="shared" si="149"/>
        <v>3</v>
      </c>
      <c r="N496" s="16">
        <v>1</v>
      </c>
      <c r="O496" s="16">
        <v>6</v>
      </c>
      <c r="P496" s="16">
        <v>160</v>
      </c>
      <c r="Q496" s="28">
        <v>0</v>
      </c>
      <c r="R496" s="28">
        <v>0</v>
      </c>
      <c r="S496" s="28">
        <v>0</v>
      </c>
      <c r="T496" s="28">
        <v>0</v>
      </c>
      <c r="U496" s="28">
        <v>0</v>
      </c>
      <c r="V496" s="28">
        <v>0</v>
      </c>
      <c r="W496" s="28">
        <v>0</v>
      </c>
      <c r="X496" s="29">
        <v>0</v>
      </c>
      <c r="Y496" s="29">
        <v>0</v>
      </c>
      <c r="Z496" s="29">
        <v>0</v>
      </c>
      <c r="AA496" s="20">
        <v>0.27266666666666667</v>
      </c>
      <c r="AB496" s="28">
        <v>0</v>
      </c>
      <c r="AC496" s="28">
        <v>0</v>
      </c>
      <c r="AD496" s="28">
        <v>0</v>
      </c>
      <c r="AE496" s="28">
        <v>0</v>
      </c>
      <c r="AF496" s="28">
        <v>0</v>
      </c>
      <c r="AG496" s="28">
        <v>0</v>
      </c>
      <c r="AH496" s="20">
        <v>0.21813333333333335</v>
      </c>
      <c r="AI496" s="20">
        <v>0.21813333333333335</v>
      </c>
      <c r="AJ496" s="29">
        <v>0</v>
      </c>
      <c r="AK496" s="29">
        <v>0</v>
      </c>
      <c r="AL496" s="29">
        <v>0</v>
      </c>
      <c r="AM496" s="22">
        <f t="shared" si="150"/>
        <v>248.45333333333338</v>
      </c>
      <c r="AN496">
        <f t="shared" si="151"/>
        <v>10920</v>
      </c>
      <c r="AO496" t="str">
        <f t="shared" si="152"/>
        <v>,灰色的稻草,诱人的坚果,带血的牙</v>
      </c>
      <c r="AP496" s="25" t="str">
        <f>IF(F496="c",getSring(AO496,4),VLOOKUP(K496&amp;F496,test4,2,FALSE))</f>
        <v>上级水之精华</v>
      </c>
      <c r="AQ496" s="25">
        <f t="shared" si="153"/>
        <v>30008</v>
      </c>
      <c r="AR496" s="25">
        <f t="shared" si="154"/>
        <v>104</v>
      </c>
      <c r="AS496" s="25" t="str">
        <f t="shared" si="162"/>
        <v>灰色的稻草</v>
      </c>
      <c r="AT496" s="25">
        <f t="shared" si="155"/>
        <v>30025</v>
      </c>
      <c r="AU496" s="25">
        <f t="shared" si="156"/>
        <v>52</v>
      </c>
      <c r="AV496" s="25" t="str">
        <f t="shared" si="163"/>
        <v>诱人的坚果</v>
      </c>
      <c r="AW496" s="25">
        <f t="shared" si="157"/>
        <v>30041</v>
      </c>
      <c r="AX496" s="25">
        <f t="shared" si="158"/>
        <v>52</v>
      </c>
      <c r="AY496" s="25" t="str">
        <f t="shared" si="164"/>
        <v>带血的牙</v>
      </c>
      <c r="AZ496" s="25">
        <f t="shared" si="159"/>
        <v>30037</v>
      </c>
      <c r="BA496" s="25">
        <f t="shared" si="165"/>
        <v>52</v>
      </c>
    </row>
    <row r="497" spans="1:53" ht="14.25" x14ac:dyDescent="0.2">
      <c r="A497">
        <f t="shared" si="160"/>
        <v>10495</v>
      </c>
      <c r="B497" s="16">
        <v>495</v>
      </c>
      <c r="C497" s="16"/>
      <c r="D497" s="16" t="s">
        <v>722</v>
      </c>
      <c r="E497" s="16">
        <f t="shared" si="147"/>
        <v>5</v>
      </c>
      <c r="F497" s="39" t="str">
        <f t="shared" si="166"/>
        <v>a</v>
      </c>
      <c r="G497" s="42">
        <f t="shared" si="161"/>
        <v>3</v>
      </c>
      <c r="H497" s="19" t="s">
        <v>26</v>
      </c>
      <c r="I497" s="3" t="s">
        <v>42</v>
      </c>
      <c r="J497" s="3" t="s">
        <v>996</v>
      </c>
      <c r="K497" s="3" t="str">
        <f t="shared" si="148"/>
        <v>水</v>
      </c>
      <c r="L497" s="3">
        <f t="shared" si="167"/>
        <v>16</v>
      </c>
      <c r="M497" s="3">
        <f t="shared" si="149"/>
        <v>3</v>
      </c>
      <c r="N497" s="16">
        <v>1</v>
      </c>
      <c r="O497" s="16">
        <v>7</v>
      </c>
      <c r="P497" s="16">
        <v>187</v>
      </c>
      <c r="Q497" s="28">
        <v>0</v>
      </c>
      <c r="R497" s="28">
        <v>0</v>
      </c>
      <c r="S497" s="28">
        <v>0</v>
      </c>
      <c r="T497" s="28">
        <v>0</v>
      </c>
      <c r="U497" s="28">
        <v>0</v>
      </c>
      <c r="V497" s="28">
        <v>0</v>
      </c>
      <c r="W497" s="16">
        <v>24</v>
      </c>
      <c r="X497" s="29">
        <v>0</v>
      </c>
      <c r="Y497" s="29">
        <v>0</v>
      </c>
      <c r="Z497" s="29">
        <v>0</v>
      </c>
      <c r="AA497" s="29">
        <v>0</v>
      </c>
      <c r="AB497" s="28">
        <v>0</v>
      </c>
      <c r="AC497" s="28">
        <v>0</v>
      </c>
      <c r="AD497" s="16">
        <v>20</v>
      </c>
      <c r="AE497" s="28">
        <v>0</v>
      </c>
      <c r="AF497" s="28">
        <v>0</v>
      </c>
      <c r="AG497" s="28">
        <v>0</v>
      </c>
      <c r="AH497" s="20">
        <v>0.25440000000000002</v>
      </c>
      <c r="AI497" s="20">
        <v>0.25440000000000002</v>
      </c>
      <c r="AJ497" s="29">
        <v>0</v>
      </c>
      <c r="AK497" s="29">
        <v>0</v>
      </c>
      <c r="AL497" s="29">
        <v>0</v>
      </c>
      <c r="AM497" s="22">
        <f t="shared" si="150"/>
        <v>269.98916666666668</v>
      </c>
      <c r="AN497">
        <f t="shared" si="151"/>
        <v>11760</v>
      </c>
      <c r="AO497" t="str">
        <f t="shared" si="152"/>
        <v>,灰色的稻草,带血的牙,诱人的蘑菇</v>
      </c>
      <c r="AP497" s="25" t="str">
        <f>IF(F497="c",getSring(AO497,4),VLOOKUP(K497&amp;F497,test4,2,FALSE))</f>
        <v>上级水之精华</v>
      </c>
      <c r="AQ497" s="25">
        <f t="shared" si="153"/>
        <v>30008</v>
      </c>
      <c r="AR497" s="25">
        <f t="shared" si="154"/>
        <v>112</v>
      </c>
      <c r="AS497" s="25" t="str">
        <f t="shared" si="162"/>
        <v>灰色的稻草</v>
      </c>
      <c r="AT497" s="25">
        <f t="shared" si="155"/>
        <v>30025</v>
      </c>
      <c r="AU497" s="25">
        <f t="shared" si="156"/>
        <v>56</v>
      </c>
      <c r="AV497" s="25" t="str">
        <f t="shared" si="163"/>
        <v>带血的牙</v>
      </c>
      <c r="AW497" s="25">
        <f t="shared" si="157"/>
        <v>30037</v>
      </c>
      <c r="AX497" s="25">
        <f t="shared" si="158"/>
        <v>56</v>
      </c>
      <c r="AY497" s="25" t="str">
        <f t="shared" si="164"/>
        <v>诱人的蘑菇</v>
      </c>
      <c r="AZ497" s="25">
        <f t="shared" si="159"/>
        <v>30021</v>
      </c>
      <c r="BA497" s="25">
        <f t="shared" si="165"/>
        <v>56</v>
      </c>
    </row>
    <row r="498" spans="1:53" ht="14.25" x14ac:dyDescent="0.2">
      <c r="A498">
        <f t="shared" si="160"/>
        <v>10496</v>
      </c>
      <c r="B498" s="16">
        <v>496</v>
      </c>
      <c r="C498" s="16"/>
      <c r="D498" s="16" t="s">
        <v>723</v>
      </c>
      <c r="E498" s="16">
        <f t="shared" si="147"/>
        <v>5</v>
      </c>
      <c r="F498" s="39" t="str">
        <f t="shared" si="166"/>
        <v>a</v>
      </c>
      <c r="G498" s="42">
        <f t="shared" si="161"/>
        <v>3</v>
      </c>
      <c r="H498" s="19" t="s">
        <v>26</v>
      </c>
      <c r="I498" s="3" t="s">
        <v>42</v>
      </c>
      <c r="J498" s="3" t="s">
        <v>996</v>
      </c>
      <c r="K498" s="3" t="str">
        <f t="shared" si="148"/>
        <v>水</v>
      </c>
      <c r="L498" s="3">
        <f t="shared" si="167"/>
        <v>16</v>
      </c>
      <c r="M498" s="3">
        <f t="shared" si="149"/>
        <v>3</v>
      </c>
      <c r="N498" s="16">
        <v>1</v>
      </c>
      <c r="O498" s="16">
        <v>8</v>
      </c>
      <c r="P498" s="16">
        <v>214</v>
      </c>
      <c r="Q498" s="28">
        <v>0</v>
      </c>
      <c r="R498" s="28">
        <v>0</v>
      </c>
      <c r="S498" s="28">
        <v>0</v>
      </c>
      <c r="T498" s="28">
        <v>0</v>
      </c>
      <c r="U498" s="28">
        <v>0</v>
      </c>
      <c r="V498" s="28">
        <v>0</v>
      </c>
      <c r="W498" s="16">
        <v>28</v>
      </c>
      <c r="X498" s="29">
        <v>0</v>
      </c>
      <c r="Y498" s="29">
        <v>0</v>
      </c>
      <c r="Z498" s="29">
        <v>0</v>
      </c>
      <c r="AA498" s="20">
        <v>0.36399999999999999</v>
      </c>
      <c r="AB498" s="28">
        <v>0</v>
      </c>
      <c r="AC498" s="28">
        <v>0</v>
      </c>
      <c r="AD498" s="28">
        <v>0</v>
      </c>
      <c r="AE498" s="28">
        <v>0</v>
      </c>
      <c r="AF498" s="28">
        <v>0</v>
      </c>
      <c r="AG498" s="28">
        <v>0</v>
      </c>
      <c r="AH498" s="29">
        <v>0</v>
      </c>
      <c r="AI498" s="29">
        <v>0</v>
      </c>
      <c r="AJ498" s="20">
        <v>0.29120000000000001</v>
      </c>
      <c r="AK498" s="20">
        <v>0.29120000000000001</v>
      </c>
      <c r="AL498" s="29">
        <v>0</v>
      </c>
      <c r="AM498" s="22">
        <f t="shared" si="150"/>
        <v>350.61333333333334</v>
      </c>
      <c r="AN498">
        <f t="shared" si="151"/>
        <v>15330</v>
      </c>
      <c r="AO498" t="str">
        <f t="shared" si="152"/>
        <v>,带血的牙,诱人的坚果,诱人的蘑菇</v>
      </c>
      <c r="AP498" s="25" t="str">
        <f>IF(F498="c",getSring(AO498,4),VLOOKUP(K498&amp;F498,test4,2,FALSE))</f>
        <v>上级水之精华</v>
      </c>
      <c r="AQ498" s="25">
        <f t="shared" si="153"/>
        <v>30008</v>
      </c>
      <c r="AR498" s="25">
        <f t="shared" si="154"/>
        <v>146</v>
      </c>
      <c r="AS498" s="25" t="str">
        <f t="shared" si="162"/>
        <v>带血的牙</v>
      </c>
      <c r="AT498" s="25">
        <f t="shared" si="155"/>
        <v>30037</v>
      </c>
      <c r="AU498" s="25">
        <f t="shared" si="156"/>
        <v>73</v>
      </c>
      <c r="AV498" s="25" t="str">
        <f t="shared" si="163"/>
        <v>诱人的坚果</v>
      </c>
      <c r="AW498" s="25">
        <f t="shared" si="157"/>
        <v>30041</v>
      </c>
      <c r="AX498" s="25">
        <f t="shared" si="158"/>
        <v>73</v>
      </c>
      <c r="AY498" s="25" t="str">
        <f t="shared" si="164"/>
        <v>诱人的蘑菇</v>
      </c>
      <c r="AZ498" s="25">
        <f t="shared" si="159"/>
        <v>30021</v>
      </c>
      <c r="BA498" s="25">
        <f t="shared" si="165"/>
        <v>73</v>
      </c>
    </row>
    <row r="499" spans="1:53" ht="14.25" x14ac:dyDescent="0.2">
      <c r="A499">
        <f t="shared" si="160"/>
        <v>10497</v>
      </c>
      <c r="B499" s="16">
        <v>497</v>
      </c>
      <c r="C499" s="16"/>
      <c r="D499" s="16" t="s">
        <v>724</v>
      </c>
      <c r="E499" s="16">
        <f t="shared" si="147"/>
        <v>2</v>
      </c>
      <c r="F499" s="39" t="str">
        <f t="shared" si="166"/>
        <v>b</v>
      </c>
      <c r="G499" s="42">
        <f t="shared" si="161"/>
        <v>3</v>
      </c>
      <c r="H499" s="19" t="s">
        <v>26</v>
      </c>
      <c r="I499" s="3" t="s">
        <v>42</v>
      </c>
      <c r="J499" s="3" t="s">
        <v>996</v>
      </c>
      <c r="K499" s="3" t="str">
        <f t="shared" si="148"/>
        <v>水</v>
      </c>
      <c r="L499" s="3">
        <f t="shared" si="167"/>
        <v>16</v>
      </c>
      <c r="M499" s="3">
        <f t="shared" si="149"/>
        <v>3</v>
      </c>
      <c r="N499" s="16">
        <v>1</v>
      </c>
      <c r="O499" s="16">
        <v>1</v>
      </c>
      <c r="P499" s="16">
        <v>29</v>
      </c>
      <c r="Q499" s="28">
        <v>0</v>
      </c>
      <c r="R499" s="28">
        <v>0</v>
      </c>
      <c r="S499" s="28">
        <v>0</v>
      </c>
      <c r="T499" s="28">
        <v>0</v>
      </c>
      <c r="U499" s="28">
        <v>0</v>
      </c>
      <c r="V499" s="28">
        <v>0</v>
      </c>
      <c r="W499" s="28">
        <v>0</v>
      </c>
      <c r="X499" s="29">
        <v>0</v>
      </c>
      <c r="Y499" s="20">
        <v>5.0000000000000001E-3</v>
      </c>
      <c r="Z499" s="29">
        <v>0</v>
      </c>
      <c r="AA499" s="29">
        <v>0</v>
      </c>
      <c r="AB499" s="28">
        <v>0</v>
      </c>
      <c r="AC499" s="28">
        <v>0</v>
      </c>
      <c r="AD499" s="28">
        <v>0</v>
      </c>
      <c r="AE499" s="28">
        <v>0</v>
      </c>
      <c r="AF499" s="28">
        <v>0</v>
      </c>
      <c r="AG499" s="28">
        <v>0</v>
      </c>
      <c r="AH499" s="29">
        <v>0</v>
      </c>
      <c r="AI499" s="29">
        <v>0</v>
      </c>
      <c r="AJ499" s="29">
        <v>0</v>
      </c>
      <c r="AK499" s="29">
        <v>0</v>
      </c>
      <c r="AL499" s="29">
        <v>0</v>
      </c>
      <c r="AM499" s="22">
        <f t="shared" si="150"/>
        <v>20.333333333333332</v>
      </c>
      <c r="AN499">
        <f t="shared" si="151"/>
        <v>870</v>
      </c>
      <c r="AO499" t="str">
        <f t="shared" si="152"/>
        <v>,长獠牙,扁扁的稻草,漂亮的蘑菇</v>
      </c>
      <c r="AP499" s="25" t="str">
        <f>IF(F499="c",getSring(AO499,4),VLOOKUP(K499&amp;F499,test4,2,FALSE))</f>
        <v>水之精华</v>
      </c>
      <c r="AQ499" s="25">
        <f t="shared" si="153"/>
        <v>30009</v>
      </c>
      <c r="AR499" s="25">
        <f t="shared" si="154"/>
        <v>17</v>
      </c>
      <c r="AS499" s="25" t="str">
        <f t="shared" si="162"/>
        <v>长獠牙</v>
      </c>
      <c r="AT499" s="25">
        <f t="shared" si="155"/>
        <v>30036</v>
      </c>
      <c r="AU499" s="25">
        <f t="shared" si="156"/>
        <v>8</v>
      </c>
      <c r="AV499" s="25" t="str">
        <f t="shared" si="163"/>
        <v>扁扁的稻草</v>
      </c>
      <c r="AW499" s="25">
        <f t="shared" si="157"/>
        <v>30024</v>
      </c>
      <c r="AX499" s="25">
        <f t="shared" si="158"/>
        <v>8</v>
      </c>
      <c r="AY499" s="25" t="str">
        <f t="shared" si="164"/>
        <v>漂亮的蘑菇</v>
      </c>
      <c r="AZ499" s="25">
        <f t="shared" si="159"/>
        <v>30020</v>
      </c>
      <c r="BA499" s="25">
        <f t="shared" si="165"/>
        <v>8</v>
      </c>
    </row>
    <row r="500" spans="1:53" ht="14.25" x14ac:dyDescent="0.2">
      <c r="A500">
        <f t="shared" si="160"/>
        <v>10498</v>
      </c>
      <c r="B500" s="16">
        <v>498</v>
      </c>
      <c r="C500" s="16"/>
      <c r="D500" s="16" t="s">
        <v>725</v>
      </c>
      <c r="E500" s="16">
        <f t="shared" si="147"/>
        <v>2</v>
      </c>
      <c r="F500" s="39" t="str">
        <f t="shared" si="166"/>
        <v>b</v>
      </c>
      <c r="G500" s="42">
        <f t="shared" si="161"/>
        <v>3</v>
      </c>
      <c r="H500" s="19" t="s">
        <v>26</v>
      </c>
      <c r="I500" s="3" t="s">
        <v>42</v>
      </c>
      <c r="J500" s="3" t="s">
        <v>996</v>
      </c>
      <c r="K500" s="3" t="str">
        <f t="shared" si="148"/>
        <v>水</v>
      </c>
      <c r="L500" s="3">
        <f t="shared" si="167"/>
        <v>16</v>
      </c>
      <c r="M500" s="3">
        <f t="shared" si="149"/>
        <v>3</v>
      </c>
      <c r="N500" s="16">
        <v>1</v>
      </c>
      <c r="O500" s="16">
        <v>2</v>
      </c>
      <c r="P500" s="16">
        <v>58</v>
      </c>
      <c r="Q500" s="28">
        <v>0</v>
      </c>
      <c r="R500" s="28">
        <v>0</v>
      </c>
      <c r="S500" s="28">
        <v>0</v>
      </c>
      <c r="T500" s="28">
        <v>0</v>
      </c>
      <c r="U500" s="28">
        <v>0</v>
      </c>
      <c r="V500" s="28">
        <v>0</v>
      </c>
      <c r="W500" s="28">
        <v>0</v>
      </c>
      <c r="X500" s="29">
        <v>0</v>
      </c>
      <c r="Y500" s="29">
        <v>0</v>
      </c>
      <c r="Z500" s="20">
        <v>5.0000000000000001E-3</v>
      </c>
      <c r="AA500" s="29">
        <v>0</v>
      </c>
      <c r="AB500" s="28">
        <v>0</v>
      </c>
      <c r="AC500" s="28">
        <v>0</v>
      </c>
      <c r="AD500" s="28">
        <v>0</v>
      </c>
      <c r="AE500" s="28">
        <v>0</v>
      </c>
      <c r="AF500" s="28">
        <v>0</v>
      </c>
      <c r="AG500" s="28">
        <v>0</v>
      </c>
      <c r="AH500" s="29">
        <v>0</v>
      </c>
      <c r="AI500" s="29">
        <v>0</v>
      </c>
      <c r="AJ500" s="29">
        <v>0</v>
      </c>
      <c r="AK500" s="29">
        <v>0</v>
      </c>
      <c r="AL500" s="29">
        <v>0</v>
      </c>
      <c r="AM500" s="22">
        <f t="shared" si="150"/>
        <v>39.666666666666664</v>
      </c>
      <c r="AN500">
        <f t="shared" si="151"/>
        <v>1755</v>
      </c>
      <c r="AO500" t="str">
        <f t="shared" si="152"/>
        <v>,坚硬的石头,长獠牙,蓝水晶</v>
      </c>
      <c r="AP500" s="25" t="str">
        <f>IF(F500="c",getSring(AO500,4),VLOOKUP(K500&amp;F500,test4,2,FALSE))</f>
        <v>水之精华</v>
      </c>
      <c r="AQ500" s="25">
        <f t="shared" si="153"/>
        <v>30009</v>
      </c>
      <c r="AR500" s="25">
        <f t="shared" si="154"/>
        <v>33</v>
      </c>
      <c r="AS500" s="25" t="str">
        <f t="shared" si="162"/>
        <v>坚硬的石头</v>
      </c>
      <c r="AT500" s="25">
        <f t="shared" si="155"/>
        <v>30032</v>
      </c>
      <c r="AU500" s="25">
        <f t="shared" si="156"/>
        <v>17</v>
      </c>
      <c r="AV500" s="25" t="str">
        <f t="shared" si="163"/>
        <v>长獠牙</v>
      </c>
      <c r="AW500" s="25">
        <f t="shared" si="157"/>
        <v>30036</v>
      </c>
      <c r="AX500" s="25">
        <f t="shared" si="158"/>
        <v>17</v>
      </c>
      <c r="AY500" s="25" t="str">
        <f t="shared" si="164"/>
        <v>蓝水晶</v>
      </c>
      <c r="AZ500" s="25">
        <f t="shared" si="159"/>
        <v>30028</v>
      </c>
      <c r="BA500" s="25">
        <f t="shared" si="165"/>
        <v>17</v>
      </c>
    </row>
    <row r="501" spans="1:53" ht="14.25" x14ac:dyDescent="0.2">
      <c r="A501">
        <f t="shared" si="160"/>
        <v>10499</v>
      </c>
      <c r="B501" s="16">
        <v>499</v>
      </c>
      <c r="C501" s="16"/>
      <c r="D501" s="16" t="s">
        <v>726</v>
      </c>
      <c r="E501" s="16">
        <f t="shared" si="147"/>
        <v>3</v>
      </c>
      <c r="F501" s="39" t="str">
        <f t="shared" si="166"/>
        <v>b</v>
      </c>
      <c r="G501" s="42">
        <f t="shared" si="161"/>
        <v>3</v>
      </c>
      <c r="H501" s="19" t="s">
        <v>26</v>
      </c>
      <c r="I501" s="3" t="s">
        <v>42</v>
      </c>
      <c r="J501" s="3" t="s">
        <v>996</v>
      </c>
      <c r="K501" s="3" t="str">
        <f t="shared" si="148"/>
        <v>水</v>
      </c>
      <c r="L501" s="3">
        <f t="shared" si="167"/>
        <v>16</v>
      </c>
      <c r="M501" s="3">
        <f t="shared" si="149"/>
        <v>3</v>
      </c>
      <c r="N501" s="16">
        <v>1</v>
      </c>
      <c r="O501" s="16">
        <v>3</v>
      </c>
      <c r="P501" s="16">
        <v>87</v>
      </c>
      <c r="Q501" s="28">
        <v>0</v>
      </c>
      <c r="R501" s="28">
        <v>0</v>
      </c>
      <c r="S501" s="28">
        <v>0</v>
      </c>
      <c r="T501" s="28">
        <v>0</v>
      </c>
      <c r="U501" s="28">
        <v>0</v>
      </c>
      <c r="V501" s="16">
        <v>6</v>
      </c>
      <c r="W501" s="28">
        <v>0</v>
      </c>
      <c r="X501" s="29">
        <v>0</v>
      </c>
      <c r="Y501" s="29">
        <v>0</v>
      </c>
      <c r="Z501" s="29">
        <v>0</v>
      </c>
      <c r="AA501" s="29">
        <v>0</v>
      </c>
      <c r="AB501" s="28">
        <v>0</v>
      </c>
      <c r="AC501" s="28">
        <v>0</v>
      </c>
      <c r="AD501" s="28">
        <v>0</v>
      </c>
      <c r="AE501" s="28">
        <v>0</v>
      </c>
      <c r="AF501" s="28">
        <v>0</v>
      </c>
      <c r="AG501" s="28">
        <v>0</v>
      </c>
      <c r="AH501" s="29">
        <v>0</v>
      </c>
      <c r="AI501" s="29">
        <v>0</v>
      </c>
      <c r="AJ501" s="29">
        <v>0</v>
      </c>
      <c r="AK501" s="29">
        <v>0</v>
      </c>
      <c r="AL501" s="29">
        <v>0</v>
      </c>
      <c r="AM501" s="22">
        <f t="shared" si="150"/>
        <v>62</v>
      </c>
      <c r="AN501">
        <f t="shared" si="151"/>
        <v>2730</v>
      </c>
      <c r="AO501" t="str">
        <f t="shared" si="152"/>
        <v>,扁扁的稻草,蓝水晶,坚硬的石头</v>
      </c>
      <c r="AP501" s="25" t="str">
        <f>IF(F501="c",getSring(AO501,4),VLOOKUP(K501&amp;F501,test4,2,FALSE))</f>
        <v>水之精华</v>
      </c>
      <c r="AQ501" s="25">
        <f t="shared" si="153"/>
        <v>30009</v>
      </c>
      <c r="AR501" s="25">
        <f t="shared" si="154"/>
        <v>52</v>
      </c>
      <c r="AS501" s="25" t="str">
        <f t="shared" si="162"/>
        <v>扁扁的稻草</v>
      </c>
      <c r="AT501" s="25">
        <f t="shared" si="155"/>
        <v>30024</v>
      </c>
      <c r="AU501" s="25">
        <f t="shared" si="156"/>
        <v>26</v>
      </c>
      <c r="AV501" s="25" t="str">
        <f t="shared" si="163"/>
        <v>蓝水晶</v>
      </c>
      <c r="AW501" s="25">
        <f t="shared" si="157"/>
        <v>30028</v>
      </c>
      <c r="AX501" s="25">
        <f t="shared" si="158"/>
        <v>26</v>
      </c>
      <c r="AY501" s="25" t="str">
        <f t="shared" si="164"/>
        <v>坚硬的石头</v>
      </c>
      <c r="AZ501" s="25">
        <f t="shared" si="159"/>
        <v>30032</v>
      </c>
      <c r="BA501" s="25">
        <f t="shared" si="165"/>
        <v>26</v>
      </c>
    </row>
    <row r="502" spans="1:53" ht="14.25" x14ac:dyDescent="0.2">
      <c r="A502">
        <f t="shared" si="160"/>
        <v>10500</v>
      </c>
      <c r="B502" s="16">
        <v>500</v>
      </c>
      <c r="C502" s="16"/>
      <c r="D502" s="16" t="s">
        <v>727</v>
      </c>
      <c r="E502" s="16">
        <f t="shared" si="147"/>
        <v>3</v>
      </c>
      <c r="F502" s="39" t="str">
        <f t="shared" si="166"/>
        <v>b</v>
      </c>
      <c r="G502" s="42">
        <f t="shared" si="161"/>
        <v>3</v>
      </c>
      <c r="H502" s="19" t="s">
        <v>26</v>
      </c>
      <c r="I502" s="3" t="s">
        <v>42</v>
      </c>
      <c r="J502" s="3" t="s">
        <v>996</v>
      </c>
      <c r="K502" s="3" t="str">
        <f t="shared" si="148"/>
        <v>水</v>
      </c>
      <c r="L502" s="3">
        <f t="shared" si="167"/>
        <v>16</v>
      </c>
      <c r="M502" s="3">
        <f t="shared" si="149"/>
        <v>3</v>
      </c>
      <c r="N502" s="16">
        <v>1</v>
      </c>
      <c r="O502" s="16">
        <v>4</v>
      </c>
      <c r="P502" s="16">
        <v>116</v>
      </c>
      <c r="Q502" s="28">
        <v>0</v>
      </c>
      <c r="R502" s="28">
        <v>0</v>
      </c>
      <c r="S502" s="28">
        <v>0</v>
      </c>
      <c r="T502" s="28">
        <v>0</v>
      </c>
      <c r="U502" s="16">
        <v>9</v>
      </c>
      <c r="V502" s="28">
        <v>0</v>
      </c>
      <c r="W502" s="28">
        <v>0</v>
      </c>
      <c r="X502" s="29">
        <v>0</v>
      </c>
      <c r="Y502" s="29">
        <v>0</v>
      </c>
      <c r="Z502" s="29">
        <v>0</v>
      </c>
      <c r="AA502" s="29">
        <v>0</v>
      </c>
      <c r="AB502" s="28">
        <v>0</v>
      </c>
      <c r="AC502" s="28">
        <v>0</v>
      </c>
      <c r="AD502" s="28">
        <v>0</v>
      </c>
      <c r="AE502" s="28">
        <v>0</v>
      </c>
      <c r="AF502" s="28">
        <v>0</v>
      </c>
      <c r="AG502" s="28">
        <v>0</v>
      </c>
      <c r="AH502" s="29">
        <v>0</v>
      </c>
      <c r="AI502" s="29">
        <v>0</v>
      </c>
      <c r="AJ502" s="29">
        <v>0</v>
      </c>
      <c r="AK502" s="29">
        <v>0</v>
      </c>
      <c r="AL502" s="29">
        <v>0</v>
      </c>
      <c r="AM502" s="22">
        <f t="shared" si="150"/>
        <v>83.333333333333329</v>
      </c>
      <c r="AN502">
        <f t="shared" si="151"/>
        <v>3645</v>
      </c>
      <c r="AO502" t="str">
        <f t="shared" si="152"/>
        <v>,长獠牙,扁扁的稻草,蓝水晶</v>
      </c>
      <c r="AP502" s="25" t="str">
        <f>IF(F502="c",getSring(AO502,4),VLOOKUP(K502&amp;F502,test4,2,FALSE))</f>
        <v>水之精华</v>
      </c>
      <c r="AQ502" s="25">
        <f t="shared" si="153"/>
        <v>30009</v>
      </c>
      <c r="AR502" s="25">
        <f t="shared" si="154"/>
        <v>69</v>
      </c>
      <c r="AS502" s="25" t="str">
        <f t="shared" si="162"/>
        <v>长獠牙</v>
      </c>
      <c r="AT502" s="25">
        <f t="shared" si="155"/>
        <v>30036</v>
      </c>
      <c r="AU502" s="25">
        <f t="shared" si="156"/>
        <v>35</v>
      </c>
      <c r="AV502" s="25" t="str">
        <f t="shared" si="163"/>
        <v>扁扁的稻草</v>
      </c>
      <c r="AW502" s="25">
        <f t="shared" si="157"/>
        <v>30024</v>
      </c>
      <c r="AX502" s="25">
        <f t="shared" si="158"/>
        <v>35</v>
      </c>
      <c r="AY502" s="25" t="str">
        <f t="shared" si="164"/>
        <v>蓝水晶</v>
      </c>
      <c r="AZ502" s="25">
        <f t="shared" si="159"/>
        <v>30028</v>
      </c>
      <c r="BA502" s="25">
        <f t="shared" si="165"/>
        <v>35</v>
      </c>
    </row>
    <row r="503" spans="1:53" ht="14.25" x14ac:dyDescent="0.2">
      <c r="A503">
        <f t="shared" si="160"/>
        <v>10501</v>
      </c>
      <c r="B503" s="16">
        <v>501</v>
      </c>
      <c r="C503" s="16"/>
      <c r="D503" s="16" t="s">
        <v>728</v>
      </c>
      <c r="E503" s="16">
        <f t="shared" si="147"/>
        <v>4</v>
      </c>
      <c r="F503" s="39" t="str">
        <f t="shared" si="166"/>
        <v>b</v>
      </c>
      <c r="G503" s="42">
        <f t="shared" si="161"/>
        <v>3</v>
      </c>
      <c r="H503" s="19" t="s">
        <v>26</v>
      </c>
      <c r="I503" s="3" t="s">
        <v>42</v>
      </c>
      <c r="J503" s="3" t="s">
        <v>996</v>
      </c>
      <c r="K503" s="3" t="str">
        <f t="shared" si="148"/>
        <v>水</v>
      </c>
      <c r="L503" s="3">
        <f t="shared" si="167"/>
        <v>16</v>
      </c>
      <c r="M503" s="3">
        <f t="shared" si="149"/>
        <v>3</v>
      </c>
      <c r="N503" s="16">
        <v>1</v>
      </c>
      <c r="O503" s="16">
        <v>5</v>
      </c>
      <c r="P503" s="16">
        <v>145</v>
      </c>
      <c r="Q503" s="28">
        <v>0</v>
      </c>
      <c r="R503" s="28">
        <v>0</v>
      </c>
      <c r="S503" s="28">
        <v>0</v>
      </c>
      <c r="T503" s="28">
        <v>0</v>
      </c>
      <c r="U503" s="28">
        <v>0</v>
      </c>
      <c r="V503" s="28">
        <v>0</v>
      </c>
      <c r="W503" s="28">
        <v>0</v>
      </c>
      <c r="X503" s="29">
        <v>0</v>
      </c>
      <c r="Y503" s="29">
        <v>0</v>
      </c>
      <c r="Z503" s="29">
        <v>0</v>
      </c>
      <c r="AA503" s="20">
        <v>0.15466666666666667</v>
      </c>
      <c r="AB503" s="28">
        <v>0</v>
      </c>
      <c r="AC503" s="28">
        <v>0</v>
      </c>
      <c r="AD503" s="28">
        <v>0</v>
      </c>
      <c r="AE503" s="28">
        <v>0</v>
      </c>
      <c r="AF503" s="28">
        <v>0</v>
      </c>
      <c r="AG503" s="28">
        <v>0</v>
      </c>
      <c r="AH503" s="20">
        <v>0.12373333333333335</v>
      </c>
      <c r="AI503" s="29">
        <v>0</v>
      </c>
      <c r="AJ503" s="29">
        <v>0</v>
      </c>
      <c r="AK503" s="29">
        <v>0</v>
      </c>
      <c r="AL503" s="29">
        <v>0</v>
      </c>
      <c r="AM503" s="22">
        <f t="shared" si="150"/>
        <v>152.34666666666669</v>
      </c>
      <c r="AN503">
        <f t="shared" si="151"/>
        <v>6645</v>
      </c>
      <c r="AO503" t="str">
        <f t="shared" si="152"/>
        <v>,坚硬的石头,扁扁的稻草,漂亮的蘑菇</v>
      </c>
      <c r="AP503" s="25" t="str">
        <f>IF(F503="c",getSring(AO503,4),VLOOKUP(K503&amp;F503,test4,2,FALSE))</f>
        <v>水之精华</v>
      </c>
      <c r="AQ503" s="25">
        <f t="shared" si="153"/>
        <v>30009</v>
      </c>
      <c r="AR503" s="25">
        <f t="shared" si="154"/>
        <v>127</v>
      </c>
      <c r="AS503" s="25" t="str">
        <f t="shared" si="162"/>
        <v>坚硬的石头</v>
      </c>
      <c r="AT503" s="25">
        <f t="shared" si="155"/>
        <v>30032</v>
      </c>
      <c r="AU503" s="25">
        <f t="shared" si="156"/>
        <v>63</v>
      </c>
      <c r="AV503" s="25" t="str">
        <f t="shared" si="163"/>
        <v>扁扁的稻草</v>
      </c>
      <c r="AW503" s="25">
        <f t="shared" si="157"/>
        <v>30024</v>
      </c>
      <c r="AX503" s="25">
        <f t="shared" si="158"/>
        <v>63</v>
      </c>
      <c r="AY503" s="25" t="str">
        <f t="shared" si="164"/>
        <v>漂亮的蘑菇</v>
      </c>
      <c r="AZ503" s="25">
        <f t="shared" si="159"/>
        <v>30020</v>
      </c>
      <c r="BA503" s="25">
        <f t="shared" si="165"/>
        <v>63</v>
      </c>
    </row>
    <row r="504" spans="1:53" ht="14.25" x14ac:dyDescent="0.2">
      <c r="A504">
        <f t="shared" si="160"/>
        <v>10502</v>
      </c>
      <c r="B504" s="16">
        <v>502</v>
      </c>
      <c r="C504" s="16"/>
      <c r="D504" s="16" t="s">
        <v>729</v>
      </c>
      <c r="E504" s="16">
        <f t="shared" si="147"/>
        <v>4</v>
      </c>
      <c r="F504" s="39" t="str">
        <f t="shared" si="166"/>
        <v>b</v>
      </c>
      <c r="G504" s="42">
        <f t="shared" si="161"/>
        <v>3</v>
      </c>
      <c r="H504" s="19" t="s">
        <v>26</v>
      </c>
      <c r="I504" s="3" t="s">
        <v>42</v>
      </c>
      <c r="J504" s="3" t="s">
        <v>996</v>
      </c>
      <c r="K504" s="3" t="str">
        <f t="shared" si="148"/>
        <v>水</v>
      </c>
      <c r="L504" s="3">
        <f t="shared" si="167"/>
        <v>16</v>
      </c>
      <c r="M504" s="3">
        <f t="shared" si="149"/>
        <v>3</v>
      </c>
      <c r="N504" s="16">
        <v>1</v>
      </c>
      <c r="O504" s="16">
        <v>6</v>
      </c>
      <c r="P504" s="16">
        <v>174</v>
      </c>
      <c r="Q504" s="28">
        <v>0</v>
      </c>
      <c r="R504" s="28">
        <v>0</v>
      </c>
      <c r="S504" s="28">
        <v>0</v>
      </c>
      <c r="T504" s="28">
        <v>0</v>
      </c>
      <c r="U504" s="16">
        <v>13</v>
      </c>
      <c r="V504" s="28">
        <v>0</v>
      </c>
      <c r="W504" s="28">
        <v>0</v>
      </c>
      <c r="X504" s="29">
        <v>0</v>
      </c>
      <c r="Y504" s="29">
        <v>0</v>
      </c>
      <c r="Z504" s="29">
        <v>0</v>
      </c>
      <c r="AA504" s="20">
        <v>0.18533333333333335</v>
      </c>
      <c r="AB504" s="28">
        <v>0</v>
      </c>
      <c r="AC504" s="28">
        <v>0</v>
      </c>
      <c r="AD504" s="28">
        <v>0</v>
      </c>
      <c r="AE504" s="28">
        <v>0</v>
      </c>
      <c r="AF504" s="28">
        <v>0</v>
      </c>
      <c r="AG504" s="28">
        <v>0</v>
      </c>
      <c r="AH504" s="29">
        <v>0</v>
      </c>
      <c r="AI504" s="29">
        <v>0</v>
      </c>
      <c r="AJ504" s="29">
        <v>0</v>
      </c>
      <c r="AK504" s="29">
        <v>0</v>
      </c>
      <c r="AL504" s="29">
        <v>0</v>
      </c>
      <c r="AM504" s="22">
        <f t="shared" si="150"/>
        <v>161.73333333333335</v>
      </c>
      <c r="AN504">
        <f t="shared" si="151"/>
        <v>7065</v>
      </c>
      <c r="AO504" t="str">
        <f t="shared" si="152"/>
        <v>,扁扁的稻草,蓝水晶,坚硬的石头</v>
      </c>
      <c r="AP504" s="25" t="str">
        <f>IF(F504="c",getSring(AO504,4),VLOOKUP(K504&amp;F504,test4,2,FALSE))</f>
        <v>水之精华</v>
      </c>
      <c r="AQ504" s="25">
        <f t="shared" si="153"/>
        <v>30009</v>
      </c>
      <c r="AR504" s="25">
        <f t="shared" si="154"/>
        <v>135</v>
      </c>
      <c r="AS504" s="25" t="str">
        <f t="shared" si="162"/>
        <v>扁扁的稻草</v>
      </c>
      <c r="AT504" s="25">
        <f t="shared" si="155"/>
        <v>30024</v>
      </c>
      <c r="AU504" s="25">
        <f t="shared" si="156"/>
        <v>67</v>
      </c>
      <c r="AV504" s="25" t="str">
        <f t="shared" si="163"/>
        <v>蓝水晶</v>
      </c>
      <c r="AW504" s="25">
        <f t="shared" si="157"/>
        <v>30028</v>
      </c>
      <c r="AX504" s="25">
        <f t="shared" si="158"/>
        <v>67</v>
      </c>
      <c r="AY504" s="25" t="str">
        <f t="shared" si="164"/>
        <v>坚硬的石头</v>
      </c>
      <c r="AZ504" s="25">
        <f t="shared" si="159"/>
        <v>30032</v>
      </c>
      <c r="BA504" s="25">
        <f t="shared" si="165"/>
        <v>67</v>
      </c>
    </row>
    <row r="505" spans="1:53" ht="14.25" x14ac:dyDescent="0.2">
      <c r="A505">
        <f t="shared" si="160"/>
        <v>10503</v>
      </c>
      <c r="B505" s="16">
        <v>503</v>
      </c>
      <c r="C505" s="16"/>
      <c r="D505" s="16" t="s">
        <v>730</v>
      </c>
      <c r="E505" s="16">
        <f t="shared" si="147"/>
        <v>5</v>
      </c>
      <c r="F505" s="39" t="str">
        <f t="shared" si="166"/>
        <v>b</v>
      </c>
      <c r="G505" s="42">
        <f t="shared" si="161"/>
        <v>3</v>
      </c>
      <c r="H505" s="19" t="s">
        <v>26</v>
      </c>
      <c r="I505" s="3" t="s">
        <v>42</v>
      </c>
      <c r="J505" s="3" t="s">
        <v>996</v>
      </c>
      <c r="K505" s="3" t="str">
        <f t="shared" si="148"/>
        <v>水</v>
      </c>
      <c r="L505" s="3">
        <f t="shared" si="167"/>
        <v>16</v>
      </c>
      <c r="M505" s="3">
        <f t="shared" si="149"/>
        <v>3</v>
      </c>
      <c r="N505" s="16">
        <v>1</v>
      </c>
      <c r="O505" s="16">
        <v>7</v>
      </c>
      <c r="P505" s="16">
        <v>203</v>
      </c>
      <c r="Q505" s="28">
        <v>0</v>
      </c>
      <c r="R505" s="28">
        <v>0</v>
      </c>
      <c r="S505" s="16">
        <v>20</v>
      </c>
      <c r="T505" s="28">
        <v>0</v>
      </c>
      <c r="U505" s="28">
        <v>0</v>
      </c>
      <c r="V505" s="28">
        <v>0</v>
      </c>
      <c r="W505" s="28">
        <v>0</v>
      </c>
      <c r="X505" s="29">
        <v>0</v>
      </c>
      <c r="Y505" s="29">
        <v>0</v>
      </c>
      <c r="Z505" s="29">
        <v>0</v>
      </c>
      <c r="AA505" s="29">
        <v>0</v>
      </c>
      <c r="AB505" s="28">
        <v>0</v>
      </c>
      <c r="AC505" s="28">
        <v>0</v>
      </c>
      <c r="AD505" s="28">
        <v>0</v>
      </c>
      <c r="AE505" s="28">
        <v>0</v>
      </c>
      <c r="AF505" s="28">
        <v>0</v>
      </c>
      <c r="AG505" s="28">
        <v>0</v>
      </c>
      <c r="AH505" s="29">
        <v>0</v>
      </c>
      <c r="AI505" s="29">
        <v>0</v>
      </c>
      <c r="AJ505" s="20">
        <v>0.17226666666666668</v>
      </c>
      <c r="AK505" s="29">
        <v>0</v>
      </c>
      <c r="AL505" s="29">
        <v>0</v>
      </c>
      <c r="AM505" s="22">
        <f t="shared" si="150"/>
        <v>183.12</v>
      </c>
      <c r="AN505">
        <f t="shared" si="151"/>
        <v>8010</v>
      </c>
      <c r="AO505" t="str">
        <f t="shared" si="152"/>
        <v>,蓝水晶,坚硬的石头,漂亮的蘑菇</v>
      </c>
      <c r="AP505" s="25" t="str">
        <f>IF(F505="c",getSring(AO505,4),VLOOKUP(K505&amp;F505,test4,2,FALSE))</f>
        <v>水之精华</v>
      </c>
      <c r="AQ505" s="25">
        <f t="shared" si="153"/>
        <v>30009</v>
      </c>
      <c r="AR505" s="25">
        <f t="shared" si="154"/>
        <v>153</v>
      </c>
      <c r="AS505" s="25" t="str">
        <f t="shared" si="162"/>
        <v>蓝水晶</v>
      </c>
      <c r="AT505" s="25">
        <f t="shared" si="155"/>
        <v>30028</v>
      </c>
      <c r="AU505" s="25">
        <f t="shared" si="156"/>
        <v>76</v>
      </c>
      <c r="AV505" s="25" t="str">
        <f t="shared" si="163"/>
        <v>坚硬的石头</v>
      </c>
      <c r="AW505" s="25">
        <f t="shared" si="157"/>
        <v>30032</v>
      </c>
      <c r="AX505" s="25">
        <f t="shared" si="158"/>
        <v>76</v>
      </c>
      <c r="AY505" s="25" t="str">
        <f t="shared" si="164"/>
        <v>漂亮的蘑菇</v>
      </c>
      <c r="AZ505" s="25">
        <f t="shared" si="159"/>
        <v>30020</v>
      </c>
      <c r="BA505" s="25">
        <f t="shared" si="165"/>
        <v>76</v>
      </c>
    </row>
    <row r="506" spans="1:53" ht="14.25" x14ac:dyDescent="0.2">
      <c r="A506">
        <f t="shared" si="160"/>
        <v>10504</v>
      </c>
      <c r="B506" s="16">
        <v>504</v>
      </c>
      <c r="C506" s="16"/>
      <c r="D506" s="16" t="s">
        <v>240</v>
      </c>
      <c r="E506" s="16">
        <f t="shared" si="147"/>
        <v>5</v>
      </c>
      <c r="F506" s="39" t="str">
        <f t="shared" si="166"/>
        <v>b</v>
      </c>
      <c r="G506" s="42">
        <f t="shared" si="161"/>
        <v>3</v>
      </c>
      <c r="H506" s="19" t="s">
        <v>26</v>
      </c>
      <c r="I506" s="3" t="s">
        <v>42</v>
      </c>
      <c r="J506" s="3" t="s">
        <v>996</v>
      </c>
      <c r="K506" s="3" t="str">
        <f t="shared" si="148"/>
        <v>水</v>
      </c>
      <c r="L506" s="3">
        <f t="shared" si="167"/>
        <v>16</v>
      </c>
      <c r="M506" s="3">
        <f t="shared" si="149"/>
        <v>3</v>
      </c>
      <c r="N506" s="16">
        <v>1</v>
      </c>
      <c r="O506" s="16">
        <v>8</v>
      </c>
      <c r="P506" s="16">
        <v>232</v>
      </c>
      <c r="Q506" s="28">
        <v>0</v>
      </c>
      <c r="R506" s="28">
        <v>0</v>
      </c>
      <c r="S506" s="28">
        <v>0</v>
      </c>
      <c r="T506" s="28">
        <v>0</v>
      </c>
      <c r="U506" s="28">
        <v>0</v>
      </c>
      <c r="V506" s="28">
        <v>0</v>
      </c>
      <c r="W506" s="28">
        <v>0</v>
      </c>
      <c r="X506" s="29">
        <v>0</v>
      </c>
      <c r="Y506" s="20">
        <v>0.04</v>
      </c>
      <c r="Z506" s="29">
        <v>0</v>
      </c>
      <c r="AA506" s="29">
        <v>0</v>
      </c>
      <c r="AB506" s="28">
        <v>0</v>
      </c>
      <c r="AC506" s="28">
        <v>0</v>
      </c>
      <c r="AD506" s="16">
        <v>10</v>
      </c>
      <c r="AE506" s="28">
        <v>0</v>
      </c>
      <c r="AF506" s="28">
        <v>0</v>
      </c>
      <c r="AG506" s="28">
        <v>0</v>
      </c>
      <c r="AH506" s="29">
        <v>0</v>
      </c>
      <c r="AI506" s="29">
        <v>0</v>
      </c>
      <c r="AJ506" s="29">
        <v>0</v>
      </c>
      <c r="AK506" s="29">
        <v>0</v>
      </c>
      <c r="AL506" s="29">
        <v>0</v>
      </c>
      <c r="AM506" s="22">
        <f t="shared" si="150"/>
        <v>178.92473118279568</v>
      </c>
      <c r="AN506">
        <f t="shared" si="151"/>
        <v>7845</v>
      </c>
      <c r="AO506" t="str">
        <f t="shared" si="152"/>
        <v>,长獠牙,蓝水晶,坚硬的石头</v>
      </c>
      <c r="AP506" s="25" t="str">
        <f>IF(F506="c",getSring(AO506,4),VLOOKUP(K506&amp;F506,test4,2,FALSE))</f>
        <v>水之精华</v>
      </c>
      <c r="AQ506" s="25">
        <f t="shared" si="153"/>
        <v>30009</v>
      </c>
      <c r="AR506" s="25">
        <f t="shared" si="154"/>
        <v>149</v>
      </c>
      <c r="AS506" s="25" t="str">
        <f t="shared" si="162"/>
        <v>长獠牙</v>
      </c>
      <c r="AT506" s="25">
        <f t="shared" si="155"/>
        <v>30036</v>
      </c>
      <c r="AU506" s="25">
        <f t="shared" si="156"/>
        <v>75</v>
      </c>
      <c r="AV506" s="25" t="str">
        <f t="shared" si="163"/>
        <v>蓝水晶</v>
      </c>
      <c r="AW506" s="25">
        <f t="shared" si="157"/>
        <v>30028</v>
      </c>
      <c r="AX506" s="25">
        <f t="shared" si="158"/>
        <v>75</v>
      </c>
      <c r="AY506" s="25" t="str">
        <f t="shared" si="164"/>
        <v>坚硬的石头</v>
      </c>
      <c r="AZ506" s="25">
        <f t="shared" si="159"/>
        <v>30032</v>
      </c>
      <c r="BA506" s="25">
        <f t="shared" si="165"/>
        <v>75</v>
      </c>
    </row>
    <row r="507" spans="1:53" ht="14.25" x14ac:dyDescent="0.2">
      <c r="A507">
        <f t="shared" si="160"/>
        <v>10505</v>
      </c>
      <c r="B507" s="16">
        <v>505</v>
      </c>
      <c r="C507" s="16"/>
      <c r="D507" s="16" t="s">
        <v>731</v>
      </c>
      <c r="E507" s="16">
        <f t="shared" si="147"/>
        <v>2</v>
      </c>
      <c r="F507" s="39" t="str">
        <f t="shared" si="166"/>
        <v>c</v>
      </c>
      <c r="G507" s="42">
        <f t="shared" si="161"/>
        <v>4</v>
      </c>
      <c r="H507" s="19" t="s">
        <v>26</v>
      </c>
      <c r="I507" s="3" t="s">
        <v>42</v>
      </c>
      <c r="J507" s="3" t="s">
        <v>996</v>
      </c>
      <c r="K507" s="3" t="str">
        <f t="shared" si="148"/>
        <v>--</v>
      </c>
      <c r="L507" s="3">
        <f t="shared" si="167"/>
        <v>16</v>
      </c>
      <c r="M507" s="3">
        <f t="shared" si="149"/>
        <v>3</v>
      </c>
      <c r="N507" s="16">
        <v>1</v>
      </c>
      <c r="O507" s="16">
        <v>1</v>
      </c>
      <c r="P507" s="16">
        <v>33</v>
      </c>
      <c r="Q507" s="28">
        <v>0</v>
      </c>
      <c r="R507" s="28">
        <v>0</v>
      </c>
      <c r="S507" s="28">
        <v>0</v>
      </c>
      <c r="T507" s="28">
        <v>0</v>
      </c>
      <c r="U507" s="28">
        <v>0</v>
      </c>
      <c r="V507" s="16">
        <v>0</v>
      </c>
      <c r="W507" s="28">
        <v>0</v>
      </c>
      <c r="X507" s="29">
        <v>0</v>
      </c>
      <c r="Y507" s="29">
        <v>0</v>
      </c>
      <c r="Z507" s="29">
        <v>0</v>
      </c>
      <c r="AA507" s="29">
        <v>0</v>
      </c>
      <c r="AB507" s="28">
        <v>0</v>
      </c>
      <c r="AC507" s="28">
        <v>0</v>
      </c>
      <c r="AD507" s="28">
        <v>0</v>
      </c>
      <c r="AE507" s="28">
        <v>0</v>
      </c>
      <c r="AF507" s="28">
        <v>0</v>
      </c>
      <c r="AG507" s="28">
        <v>0</v>
      </c>
      <c r="AH507" s="29">
        <v>0</v>
      </c>
      <c r="AI507" s="29">
        <v>0</v>
      </c>
      <c r="AJ507" s="29">
        <v>0</v>
      </c>
      <c r="AK507" s="29">
        <v>0</v>
      </c>
      <c r="AL507" s="29">
        <v>0</v>
      </c>
      <c r="AM507" s="22">
        <f t="shared" si="150"/>
        <v>22</v>
      </c>
      <c r="AN507">
        <f t="shared" si="151"/>
        <v>952</v>
      </c>
      <c r="AO507" t="str">
        <f t="shared" si="152"/>
        <v>,稻草,红水晶,蘑菇,多汁的坚果</v>
      </c>
      <c r="AP507" s="25" t="str">
        <f>IF(F507="c",getSring(AO507,4),VLOOKUP(K507&amp;F507,test4,2,FALSE))</f>
        <v>多汁的坚果</v>
      </c>
      <c r="AQ507" s="25">
        <f t="shared" si="153"/>
        <v>30039</v>
      </c>
      <c r="AR507" s="25">
        <f t="shared" si="154"/>
        <v>73</v>
      </c>
      <c r="AS507" s="25" t="str">
        <f t="shared" si="162"/>
        <v>稻草</v>
      </c>
      <c r="AT507" s="25">
        <f t="shared" si="155"/>
        <v>30023</v>
      </c>
      <c r="AU507" s="25">
        <f t="shared" si="156"/>
        <v>18</v>
      </c>
      <c r="AV507" s="25" t="str">
        <f t="shared" si="163"/>
        <v>红水晶</v>
      </c>
      <c r="AW507" s="25">
        <f t="shared" si="157"/>
        <v>30027</v>
      </c>
      <c r="AX507" s="25">
        <f t="shared" si="158"/>
        <v>18</v>
      </c>
      <c r="AY507" s="25" t="str">
        <f t="shared" si="164"/>
        <v>蘑菇</v>
      </c>
      <c r="AZ507" s="25">
        <f t="shared" si="159"/>
        <v>30019</v>
      </c>
      <c r="BA507" s="25">
        <f t="shared" si="165"/>
        <v>18</v>
      </c>
    </row>
    <row r="508" spans="1:53" ht="14.25" x14ac:dyDescent="0.2">
      <c r="A508">
        <f t="shared" si="160"/>
        <v>10506</v>
      </c>
      <c r="B508" s="16">
        <v>506</v>
      </c>
      <c r="C508" s="16"/>
      <c r="D508" s="16" t="s">
        <v>732</v>
      </c>
      <c r="E508" s="16">
        <f t="shared" si="147"/>
        <v>2</v>
      </c>
      <c r="F508" s="39" t="str">
        <f t="shared" si="166"/>
        <v>c</v>
      </c>
      <c r="G508" s="42">
        <f t="shared" si="161"/>
        <v>4</v>
      </c>
      <c r="H508" s="19" t="s">
        <v>26</v>
      </c>
      <c r="I508" s="3" t="s">
        <v>42</v>
      </c>
      <c r="J508" s="3" t="s">
        <v>996</v>
      </c>
      <c r="K508" s="3" t="str">
        <f t="shared" si="148"/>
        <v>--</v>
      </c>
      <c r="L508" s="3">
        <f t="shared" si="167"/>
        <v>16</v>
      </c>
      <c r="M508" s="3">
        <f t="shared" si="149"/>
        <v>3</v>
      </c>
      <c r="N508" s="16">
        <v>1</v>
      </c>
      <c r="O508" s="16">
        <v>2</v>
      </c>
      <c r="P508" s="16">
        <v>66</v>
      </c>
      <c r="Q508" s="28">
        <v>0</v>
      </c>
      <c r="R508" s="28">
        <v>0</v>
      </c>
      <c r="S508" s="28">
        <v>0</v>
      </c>
      <c r="T508" s="28">
        <v>0</v>
      </c>
      <c r="U508" s="28">
        <v>0</v>
      </c>
      <c r="V508" s="28">
        <v>0</v>
      </c>
      <c r="W508" s="16">
        <v>0</v>
      </c>
      <c r="X508" s="29">
        <v>0</v>
      </c>
      <c r="Y508" s="29">
        <v>0</v>
      </c>
      <c r="Z508" s="29">
        <v>0</v>
      </c>
      <c r="AA508" s="29">
        <v>0</v>
      </c>
      <c r="AB508" s="28">
        <v>0</v>
      </c>
      <c r="AC508" s="28">
        <v>0</v>
      </c>
      <c r="AD508" s="28">
        <v>0</v>
      </c>
      <c r="AE508" s="28">
        <v>0</v>
      </c>
      <c r="AF508" s="28">
        <v>0</v>
      </c>
      <c r="AG508" s="28">
        <v>0</v>
      </c>
      <c r="AH508" s="29">
        <v>0</v>
      </c>
      <c r="AI508" s="29">
        <v>0</v>
      </c>
      <c r="AJ508" s="29">
        <v>0</v>
      </c>
      <c r="AK508" s="29">
        <v>0</v>
      </c>
      <c r="AL508" s="29">
        <v>0</v>
      </c>
      <c r="AM508" s="22">
        <f t="shared" si="150"/>
        <v>44</v>
      </c>
      <c r="AN508">
        <f t="shared" si="151"/>
        <v>1935</v>
      </c>
      <c r="AO508" t="str">
        <f t="shared" si="152"/>
        <v>,蘑菇,多汁的坚果,狗牙,稻草</v>
      </c>
      <c r="AP508" s="25" t="str">
        <f>IF(F508="c",getSring(AO508,4),VLOOKUP(K508&amp;F508,test4,2,FALSE))</f>
        <v>稻草</v>
      </c>
      <c r="AQ508" s="25">
        <f t="shared" si="153"/>
        <v>30023</v>
      </c>
      <c r="AR508" s="25">
        <f t="shared" si="154"/>
        <v>147</v>
      </c>
      <c r="AS508" s="25" t="str">
        <f t="shared" si="162"/>
        <v>蘑菇</v>
      </c>
      <c r="AT508" s="25">
        <f t="shared" si="155"/>
        <v>30019</v>
      </c>
      <c r="AU508" s="25">
        <f t="shared" si="156"/>
        <v>37</v>
      </c>
      <c r="AV508" s="25" t="str">
        <f t="shared" si="163"/>
        <v>多汁的坚果</v>
      </c>
      <c r="AW508" s="25">
        <f t="shared" si="157"/>
        <v>30039</v>
      </c>
      <c r="AX508" s="25">
        <f t="shared" si="158"/>
        <v>37</v>
      </c>
      <c r="AY508" s="25" t="str">
        <f t="shared" si="164"/>
        <v>狗牙</v>
      </c>
      <c r="AZ508" s="25">
        <f t="shared" si="159"/>
        <v>30035</v>
      </c>
      <c r="BA508" s="25">
        <f t="shared" si="165"/>
        <v>37</v>
      </c>
    </row>
    <row r="509" spans="1:53" ht="14.25" x14ac:dyDescent="0.2">
      <c r="A509">
        <f t="shared" si="160"/>
        <v>10507</v>
      </c>
      <c r="B509" s="16">
        <v>507</v>
      </c>
      <c r="C509" s="16"/>
      <c r="D509" s="16" t="s">
        <v>733</v>
      </c>
      <c r="E509" s="16">
        <f t="shared" si="147"/>
        <v>3</v>
      </c>
      <c r="F509" s="39" t="str">
        <f t="shared" si="166"/>
        <v>c</v>
      </c>
      <c r="G509" s="42">
        <f t="shared" si="161"/>
        <v>4</v>
      </c>
      <c r="H509" s="19" t="s">
        <v>26</v>
      </c>
      <c r="I509" s="3" t="s">
        <v>42</v>
      </c>
      <c r="J509" s="3" t="s">
        <v>996</v>
      </c>
      <c r="K509" s="3" t="str">
        <f t="shared" si="148"/>
        <v>--</v>
      </c>
      <c r="L509" s="3">
        <f t="shared" si="167"/>
        <v>16</v>
      </c>
      <c r="M509" s="3">
        <f t="shared" si="149"/>
        <v>3</v>
      </c>
      <c r="N509" s="16">
        <v>1</v>
      </c>
      <c r="O509" s="16">
        <v>3</v>
      </c>
      <c r="P509" s="16">
        <v>99</v>
      </c>
      <c r="Q509" s="28">
        <v>0</v>
      </c>
      <c r="R509" s="28">
        <v>0</v>
      </c>
      <c r="S509" s="28">
        <v>0</v>
      </c>
      <c r="T509" s="28">
        <v>0</v>
      </c>
      <c r="U509" s="28">
        <v>0</v>
      </c>
      <c r="V509" s="28">
        <v>0</v>
      </c>
      <c r="W509" s="28">
        <v>0</v>
      </c>
      <c r="X509" s="29">
        <v>0</v>
      </c>
      <c r="Y509" s="29">
        <v>0</v>
      </c>
      <c r="Z509" s="29">
        <v>0</v>
      </c>
      <c r="AA509" s="20">
        <v>0</v>
      </c>
      <c r="AB509" s="28">
        <v>0</v>
      </c>
      <c r="AC509" s="28">
        <v>0</v>
      </c>
      <c r="AD509" s="28">
        <v>0</v>
      </c>
      <c r="AE509" s="28">
        <v>0</v>
      </c>
      <c r="AF509" s="28">
        <v>0</v>
      </c>
      <c r="AG509" s="28">
        <v>0</v>
      </c>
      <c r="AH509" s="29">
        <v>0</v>
      </c>
      <c r="AI509" s="29">
        <v>0</v>
      </c>
      <c r="AJ509" s="29">
        <v>0</v>
      </c>
      <c r="AK509" s="29">
        <v>0</v>
      </c>
      <c r="AL509" s="29">
        <v>0</v>
      </c>
      <c r="AM509" s="22">
        <f t="shared" si="150"/>
        <v>66</v>
      </c>
      <c r="AN509">
        <f t="shared" si="151"/>
        <v>2887</v>
      </c>
      <c r="AO509" t="str">
        <f t="shared" si="152"/>
        <v>,稻草,石头,多汁的坚果,狗牙</v>
      </c>
      <c r="AP509" s="25" t="str">
        <f>IF(F509="c",getSring(AO509,4),VLOOKUP(K509&amp;F509,test4,2,FALSE))</f>
        <v>狗牙</v>
      </c>
      <c r="AQ509" s="25">
        <f t="shared" si="153"/>
        <v>30035</v>
      </c>
      <c r="AR509" s="25">
        <f t="shared" si="154"/>
        <v>220</v>
      </c>
      <c r="AS509" s="25" t="str">
        <f t="shared" si="162"/>
        <v>稻草</v>
      </c>
      <c r="AT509" s="25">
        <f t="shared" si="155"/>
        <v>30023</v>
      </c>
      <c r="AU509" s="25">
        <f t="shared" si="156"/>
        <v>55</v>
      </c>
      <c r="AV509" s="25" t="str">
        <f t="shared" si="163"/>
        <v>石头</v>
      </c>
      <c r="AW509" s="25">
        <f t="shared" si="157"/>
        <v>30031</v>
      </c>
      <c r="AX509" s="25">
        <f t="shared" si="158"/>
        <v>55</v>
      </c>
      <c r="AY509" s="25" t="str">
        <f t="shared" si="164"/>
        <v>多汁的坚果</v>
      </c>
      <c r="AZ509" s="25">
        <f t="shared" si="159"/>
        <v>30039</v>
      </c>
      <c r="BA509" s="25">
        <f t="shared" si="165"/>
        <v>55</v>
      </c>
    </row>
    <row r="510" spans="1:53" ht="14.25" x14ac:dyDescent="0.2">
      <c r="A510">
        <f t="shared" si="160"/>
        <v>10508</v>
      </c>
      <c r="B510" s="16">
        <v>508</v>
      </c>
      <c r="C510" s="16"/>
      <c r="D510" s="16" t="s">
        <v>734</v>
      </c>
      <c r="E510" s="16">
        <f t="shared" si="147"/>
        <v>3</v>
      </c>
      <c r="F510" s="39" t="str">
        <f t="shared" si="166"/>
        <v>c</v>
      </c>
      <c r="G510" s="42">
        <f t="shared" si="161"/>
        <v>4</v>
      </c>
      <c r="H510" s="19" t="s">
        <v>26</v>
      </c>
      <c r="I510" s="3" t="s">
        <v>42</v>
      </c>
      <c r="J510" s="3" t="s">
        <v>996</v>
      </c>
      <c r="K510" s="3" t="str">
        <f t="shared" si="148"/>
        <v>--</v>
      </c>
      <c r="L510" s="3">
        <f t="shared" si="167"/>
        <v>16</v>
      </c>
      <c r="M510" s="3">
        <f t="shared" si="149"/>
        <v>3</v>
      </c>
      <c r="N510" s="16">
        <v>1</v>
      </c>
      <c r="O510" s="16">
        <v>4</v>
      </c>
      <c r="P510" s="16">
        <v>132</v>
      </c>
      <c r="Q510" s="28">
        <v>0</v>
      </c>
      <c r="R510" s="28">
        <v>0</v>
      </c>
      <c r="S510" s="28">
        <v>0</v>
      </c>
      <c r="T510" s="28">
        <v>0</v>
      </c>
      <c r="U510" s="28">
        <v>0</v>
      </c>
      <c r="V510" s="28">
        <v>0</v>
      </c>
      <c r="W510" s="28">
        <v>0</v>
      </c>
      <c r="X510" s="29">
        <v>0</v>
      </c>
      <c r="Y510" s="29">
        <v>0</v>
      </c>
      <c r="Z510" s="29">
        <v>0</v>
      </c>
      <c r="AA510" s="20">
        <v>0</v>
      </c>
      <c r="AB510" s="28">
        <v>0</v>
      </c>
      <c r="AC510" s="28">
        <v>0</v>
      </c>
      <c r="AD510" s="28">
        <v>0</v>
      </c>
      <c r="AE510" s="28">
        <v>0</v>
      </c>
      <c r="AF510" s="28">
        <v>0</v>
      </c>
      <c r="AG510" s="28">
        <v>0</v>
      </c>
      <c r="AH510" s="29">
        <v>0</v>
      </c>
      <c r="AI510" s="29">
        <v>0</v>
      </c>
      <c r="AJ510" s="29">
        <v>0</v>
      </c>
      <c r="AK510" s="29">
        <v>0</v>
      </c>
      <c r="AL510" s="29">
        <v>0</v>
      </c>
      <c r="AM510" s="22">
        <f t="shared" si="150"/>
        <v>88</v>
      </c>
      <c r="AN510">
        <f t="shared" si="151"/>
        <v>3840</v>
      </c>
      <c r="AO510" t="str">
        <f t="shared" si="152"/>
        <v>,狗牙,稻草,红水晶,石头</v>
      </c>
      <c r="AP510" s="25" t="str">
        <f>IF(F510="c",getSring(AO510,4),VLOOKUP(K510&amp;F510,test4,2,FALSE))</f>
        <v>石头</v>
      </c>
      <c r="AQ510" s="25">
        <f t="shared" si="153"/>
        <v>30031</v>
      </c>
      <c r="AR510" s="25">
        <f t="shared" si="154"/>
        <v>293</v>
      </c>
      <c r="AS510" s="25" t="str">
        <f t="shared" si="162"/>
        <v>狗牙</v>
      </c>
      <c r="AT510" s="25">
        <f t="shared" si="155"/>
        <v>30035</v>
      </c>
      <c r="AU510" s="25">
        <f t="shared" si="156"/>
        <v>73</v>
      </c>
      <c r="AV510" s="25" t="str">
        <f t="shared" si="163"/>
        <v>稻草</v>
      </c>
      <c r="AW510" s="25">
        <f t="shared" si="157"/>
        <v>30023</v>
      </c>
      <c r="AX510" s="25">
        <f t="shared" si="158"/>
        <v>73</v>
      </c>
      <c r="AY510" s="25" t="str">
        <f t="shared" si="164"/>
        <v>红水晶</v>
      </c>
      <c r="AZ510" s="25">
        <f t="shared" si="159"/>
        <v>30027</v>
      </c>
      <c r="BA510" s="25">
        <f t="shared" si="165"/>
        <v>73</v>
      </c>
    </row>
    <row r="511" spans="1:53" ht="14.25" x14ac:dyDescent="0.2">
      <c r="A511">
        <f t="shared" si="160"/>
        <v>10509</v>
      </c>
      <c r="B511" s="16">
        <v>509</v>
      </c>
      <c r="C511" s="16"/>
      <c r="D511" s="16" t="s">
        <v>735</v>
      </c>
      <c r="E511" s="16">
        <f t="shared" si="147"/>
        <v>4</v>
      </c>
      <c r="F511" s="39" t="str">
        <f t="shared" si="166"/>
        <v>c</v>
      </c>
      <c r="G511" s="42">
        <f t="shared" si="161"/>
        <v>4</v>
      </c>
      <c r="H511" s="19" t="s">
        <v>26</v>
      </c>
      <c r="I511" s="3" t="s">
        <v>42</v>
      </c>
      <c r="J511" s="3" t="s">
        <v>996</v>
      </c>
      <c r="K511" s="3" t="str">
        <f t="shared" si="148"/>
        <v>--</v>
      </c>
      <c r="L511" s="3">
        <f t="shared" si="167"/>
        <v>16</v>
      </c>
      <c r="M511" s="3">
        <f t="shared" si="149"/>
        <v>3</v>
      </c>
      <c r="N511" s="16">
        <v>1</v>
      </c>
      <c r="O511" s="16">
        <v>5</v>
      </c>
      <c r="P511" s="16">
        <v>166</v>
      </c>
      <c r="Q511" s="28">
        <v>0</v>
      </c>
      <c r="R511" s="28">
        <v>0</v>
      </c>
      <c r="S511" s="16">
        <v>0</v>
      </c>
      <c r="T511" s="28">
        <v>0</v>
      </c>
      <c r="U511" s="28">
        <v>0</v>
      </c>
      <c r="V511" s="28">
        <v>0</v>
      </c>
      <c r="W511" s="28">
        <v>0</v>
      </c>
      <c r="X511" s="29">
        <v>0</v>
      </c>
      <c r="Y511" s="29">
        <v>0</v>
      </c>
      <c r="Z511" s="29">
        <v>0</v>
      </c>
      <c r="AA511" s="29">
        <v>0</v>
      </c>
      <c r="AB511" s="28">
        <v>0</v>
      </c>
      <c r="AC511" s="28">
        <v>0</v>
      </c>
      <c r="AD511" s="28">
        <v>0</v>
      </c>
      <c r="AE511" s="28">
        <v>0</v>
      </c>
      <c r="AF511" s="28">
        <v>0</v>
      </c>
      <c r="AG511" s="28">
        <v>0</v>
      </c>
      <c r="AH511" s="29">
        <v>0</v>
      </c>
      <c r="AI511" s="29">
        <v>0</v>
      </c>
      <c r="AJ511" s="29">
        <v>0</v>
      </c>
      <c r="AK511" s="29">
        <v>0</v>
      </c>
      <c r="AL511" s="29">
        <v>0</v>
      </c>
      <c r="AM511" s="22">
        <f t="shared" si="150"/>
        <v>110.66666666666667</v>
      </c>
      <c r="AN511">
        <f t="shared" si="151"/>
        <v>4837</v>
      </c>
      <c r="AO511" t="str">
        <f t="shared" si="152"/>
        <v>,狗牙,蘑菇,红水晶,石头</v>
      </c>
      <c r="AP511" s="25" t="str">
        <f>IF(F511="c",getSring(AO511,4),VLOOKUP(K511&amp;F511,test4,2,FALSE))</f>
        <v>石头</v>
      </c>
      <c r="AQ511" s="25">
        <f t="shared" si="153"/>
        <v>30031</v>
      </c>
      <c r="AR511" s="25">
        <f t="shared" si="154"/>
        <v>369</v>
      </c>
      <c r="AS511" s="25" t="str">
        <f t="shared" si="162"/>
        <v>狗牙</v>
      </c>
      <c r="AT511" s="25">
        <f t="shared" si="155"/>
        <v>30035</v>
      </c>
      <c r="AU511" s="25">
        <f t="shared" si="156"/>
        <v>92</v>
      </c>
      <c r="AV511" s="25" t="str">
        <f t="shared" si="163"/>
        <v>蘑菇</v>
      </c>
      <c r="AW511" s="25">
        <f t="shared" si="157"/>
        <v>30019</v>
      </c>
      <c r="AX511" s="25">
        <f t="shared" si="158"/>
        <v>92</v>
      </c>
      <c r="AY511" s="25" t="str">
        <f t="shared" si="164"/>
        <v>红水晶</v>
      </c>
      <c r="AZ511" s="25">
        <f t="shared" si="159"/>
        <v>30027</v>
      </c>
      <c r="BA511" s="25">
        <f t="shared" si="165"/>
        <v>92</v>
      </c>
    </row>
    <row r="512" spans="1:53" ht="14.25" x14ac:dyDescent="0.2">
      <c r="A512">
        <f t="shared" si="160"/>
        <v>10510</v>
      </c>
      <c r="B512" s="16">
        <v>510</v>
      </c>
      <c r="C512" s="16"/>
      <c r="D512" s="16" t="s">
        <v>736</v>
      </c>
      <c r="E512" s="16">
        <f t="shared" si="147"/>
        <v>4</v>
      </c>
      <c r="F512" s="39" t="str">
        <f t="shared" si="166"/>
        <v>c</v>
      </c>
      <c r="G512" s="42">
        <f t="shared" si="161"/>
        <v>4</v>
      </c>
      <c r="H512" s="19" t="s">
        <v>26</v>
      </c>
      <c r="I512" s="3" t="s">
        <v>42</v>
      </c>
      <c r="J512" s="3" t="s">
        <v>996</v>
      </c>
      <c r="K512" s="3" t="str">
        <f t="shared" si="148"/>
        <v>--</v>
      </c>
      <c r="L512" s="3">
        <f t="shared" si="167"/>
        <v>16</v>
      </c>
      <c r="M512" s="3">
        <f t="shared" si="149"/>
        <v>3</v>
      </c>
      <c r="N512" s="16">
        <v>1</v>
      </c>
      <c r="O512" s="16">
        <v>6</v>
      </c>
      <c r="P512" s="16">
        <v>199</v>
      </c>
      <c r="Q512" s="28">
        <v>0</v>
      </c>
      <c r="R512" s="28">
        <v>0</v>
      </c>
      <c r="S512" s="28">
        <v>0</v>
      </c>
      <c r="T512" s="28">
        <v>0</v>
      </c>
      <c r="U512" s="28">
        <v>0</v>
      </c>
      <c r="V512" s="28">
        <v>0</v>
      </c>
      <c r="W512" s="28">
        <v>0</v>
      </c>
      <c r="X512" s="29">
        <v>0</v>
      </c>
      <c r="Y512" s="29">
        <v>0</v>
      </c>
      <c r="Z512" s="29">
        <v>0</v>
      </c>
      <c r="AA512" s="29">
        <v>0</v>
      </c>
      <c r="AB512" s="28">
        <v>0</v>
      </c>
      <c r="AC512" s="28">
        <v>0</v>
      </c>
      <c r="AD512" s="28">
        <v>0</v>
      </c>
      <c r="AE512" s="28">
        <v>0</v>
      </c>
      <c r="AF512" s="28">
        <v>0</v>
      </c>
      <c r="AG512" s="28">
        <v>0</v>
      </c>
      <c r="AH512" s="29">
        <v>0</v>
      </c>
      <c r="AI512" s="29">
        <v>0</v>
      </c>
      <c r="AJ512" s="29">
        <v>0</v>
      </c>
      <c r="AK512" s="29">
        <v>0</v>
      </c>
      <c r="AL512" s="20">
        <v>0</v>
      </c>
      <c r="AM512" s="22">
        <f t="shared" si="150"/>
        <v>132.66666666666666</v>
      </c>
      <c r="AN512">
        <f t="shared" si="151"/>
        <v>5812</v>
      </c>
      <c r="AO512" t="str">
        <f t="shared" si="152"/>
        <v>,红水晶,蘑菇,稻草,多汁的坚果</v>
      </c>
      <c r="AP512" s="25" t="str">
        <f>IF(F512="c",getSring(AO512,4),VLOOKUP(K512&amp;F512,test4,2,FALSE))</f>
        <v>多汁的坚果</v>
      </c>
      <c r="AQ512" s="25">
        <f t="shared" si="153"/>
        <v>30039</v>
      </c>
      <c r="AR512" s="25">
        <f t="shared" si="154"/>
        <v>442</v>
      </c>
      <c r="AS512" s="25" t="str">
        <f t="shared" si="162"/>
        <v>红水晶</v>
      </c>
      <c r="AT512" s="25">
        <f t="shared" si="155"/>
        <v>30027</v>
      </c>
      <c r="AU512" s="25">
        <f t="shared" si="156"/>
        <v>111</v>
      </c>
      <c r="AV512" s="25" t="str">
        <f t="shared" si="163"/>
        <v>蘑菇</v>
      </c>
      <c r="AW512" s="25">
        <f t="shared" si="157"/>
        <v>30019</v>
      </c>
      <c r="AX512" s="25">
        <f t="shared" si="158"/>
        <v>111</v>
      </c>
      <c r="AY512" s="25" t="str">
        <f t="shared" si="164"/>
        <v>稻草</v>
      </c>
      <c r="AZ512" s="25">
        <f t="shared" si="159"/>
        <v>30023</v>
      </c>
      <c r="BA512" s="25">
        <f t="shared" si="165"/>
        <v>111</v>
      </c>
    </row>
    <row r="513" spans="1:53" ht="14.25" x14ac:dyDescent="0.2">
      <c r="A513">
        <f t="shared" si="160"/>
        <v>10511</v>
      </c>
      <c r="B513" s="16">
        <v>511</v>
      </c>
      <c r="C513" s="16"/>
      <c r="D513" s="16" t="s">
        <v>737</v>
      </c>
      <c r="E513" s="16">
        <f t="shared" si="147"/>
        <v>5</v>
      </c>
      <c r="F513" s="39" t="str">
        <f t="shared" si="166"/>
        <v>c</v>
      </c>
      <c r="G513" s="42">
        <f t="shared" si="161"/>
        <v>4</v>
      </c>
      <c r="H513" s="19" t="s">
        <v>26</v>
      </c>
      <c r="I513" s="3" t="s">
        <v>42</v>
      </c>
      <c r="J513" s="3" t="s">
        <v>996</v>
      </c>
      <c r="K513" s="3" t="str">
        <f t="shared" si="148"/>
        <v>--</v>
      </c>
      <c r="L513" s="3">
        <f t="shared" si="167"/>
        <v>16</v>
      </c>
      <c r="M513" s="3">
        <f t="shared" si="149"/>
        <v>3</v>
      </c>
      <c r="N513" s="16">
        <v>1</v>
      </c>
      <c r="O513" s="16">
        <v>7</v>
      </c>
      <c r="P513" s="16">
        <v>232</v>
      </c>
      <c r="Q513" s="28">
        <v>0</v>
      </c>
      <c r="R513" s="28">
        <v>0</v>
      </c>
      <c r="S513" s="28">
        <v>0</v>
      </c>
      <c r="T513" s="28">
        <v>0</v>
      </c>
      <c r="U513" s="28">
        <v>0</v>
      </c>
      <c r="V513" s="28">
        <v>0</v>
      </c>
      <c r="W513" s="28">
        <v>0</v>
      </c>
      <c r="X513" s="29">
        <v>0</v>
      </c>
      <c r="Y513" s="29">
        <v>0</v>
      </c>
      <c r="Z513" s="29">
        <v>0</v>
      </c>
      <c r="AA513" s="20">
        <v>0</v>
      </c>
      <c r="AB513" s="28">
        <v>0</v>
      </c>
      <c r="AC513" s="28">
        <v>0</v>
      </c>
      <c r="AD513" s="28">
        <v>0</v>
      </c>
      <c r="AE513" s="28">
        <v>0</v>
      </c>
      <c r="AF513" s="28">
        <v>0</v>
      </c>
      <c r="AG513" s="28">
        <v>0</v>
      </c>
      <c r="AH513" s="29">
        <v>0</v>
      </c>
      <c r="AI513" s="29">
        <v>0</v>
      </c>
      <c r="AJ513" s="29">
        <v>0</v>
      </c>
      <c r="AK513" s="29">
        <v>0</v>
      </c>
      <c r="AL513" s="29">
        <v>0</v>
      </c>
      <c r="AM513" s="22">
        <f t="shared" si="150"/>
        <v>154.66666666666666</v>
      </c>
      <c r="AN513">
        <f t="shared" si="151"/>
        <v>6772</v>
      </c>
      <c r="AO513" t="str">
        <f t="shared" si="152"/>
        <v>,稻草,多汁的坚果,红水晶,蘑菇</v>
      </c>
      <c r="AP513" s="25" t="str">
        <f>IF(F513="c",getSring(AO513,4),VLOOKUP(K513&amp;F513,test4,2,FALSE))</f>
        <v>蘑菇</v>
      </c>
      <c r="AQ513" s="25">
        <f t="shared" si="153"/>
        <v>30019</v>
      </c>
      <c r="AR513" s="25">
        <f t="shared" si="154"/>
        <v>516</v>
      </c>
      <c r="AS513" s="25" t="str">
        <f t="shared" si="162"/>
        <v>稻草</v>
      </c>
      <c r="AT513" s="25">
        <f t="shared" si="155"/>
        <v>30023</v>
      </c>
      <c r="AU513" s="25">
        <f t="shared" si="156"/>
        <v>129</v>
      </c>
      <c r="AV513" s="25" t="str">
        <f t="shared" si="163"/>
        <v>多汁的坚果</v>
      </c>
      <c r="AW513" s="25">
        <f t="shared" si="157"/>
        <v>30039</v>
      </c>
      <c r="AX513" s="25">
        <f t="shared" si="158"/>
        <v>129</v>
      </c>
      <c r="AY513" s="25" t="str">
        <f t="shared" si="164"/>
        <v>红水晶</v>
      </c>
      <c r="AZ513" s="25">
        <f t="shared" si="159"/>
        <v>30027</v>
      </c>
      <c r="BA513" s="25">
        <f t="shared" si="165"/>
        <v>129</v>
      </c>
    </row>
    <row r="514" spans="1:53" ht="14.25" x14ac:dyDescent="0.2">
      <c r="A514">
        <f t="shared" si="160"/>
        <v>10512</v>
      </c>
      <c r="B514" s="16">
        <v>512</v>
      </c>
      <c r="C514" s="16"/>
      <c r="D514" s="16" t="s">
        <v>738</v>
      </c>
      <c r="E514" s="16">
        <f t="shared" si="147"/>
        <v>5</v>
      </c>
      <c r="F514" s="39" t="str">
        <f t="shared" si="166"/>
        <v>c</v>
      </c>
      <c r="G514" s="42">
        <f t="shared" si="161"/>
        <v>4</v>
      </c>
      <c r="H514" s="19" t="s">
        <v>26</v>
      </c>
      <c r="I514" s="3" t="s">
        <v>42</v>
      </c>
      <c r="J514" s="3" t="s">
        <v>996</v>
      </c>
      <c r="K514" s="3" t="str">
        <f t="shared" si="148"/>
        <v>--</v>
      </c>
      <c r="L514" s="3">
        <f t="shared" si="167"/>
        <v>16</v>
      </c>
      <c r="M514" s="3">
        <f t="shared" si="149"/>
        <v>3</v>
      </c>
      <c r="N514" s="16">
        <v>1</v>
      </c>
      <c r="O514" s="16">
        <v>8</v>
      </c>
      <c r="P514" s="16">
        <v>265</v>
      </c>
      <c r="Q514" s="28">
        <v>0</v>
      </c>
      <c r="R514" s="28">
        <v>0</v>
      </c>
      <c r="S514" s="28">
        <v>0</v>
      </c>
      <c r="T514" s="28">
        <v>0</v>
      </c>
      <c r="U514" s="28">
        <v>0</v>
      </c>
      <c r="V514" s="28">
        <v>0</v>
      </c>
      <c r="W514" s="28">
        <v>0</v>
      </c>
      <c r="X514" s="29">
        <v>0</v>
      </c>
      <c r="Y514" s="29">
        <v>0</v>
      </c>
      <c r="Z514" s="29">
        <v>0</v>
      </c>
      <c r="AA514" s="29">
        <v>0</v>
      </c>
      <c r="AB514" s="28">
        <v>0</v>
      </c>
      <c r="AC514" s="28">
        <v>0</v>
      </c>
      <c r="AD514" s="28">
        <v>0</v>
      </c>
      <c r="AE514" s="28">
        <v>0</v>
      </c>
      <c r="AF514" s="28">
        <v>0</v>
      </c>
      <c r="AG514" s="28">
        <v>0</v>
      </c>
      <c r="AH514" s="29">
        <v>0</v>
      </c>
      <c r="AI514" s="29">
        <v>0</v>
      </c>
      <c r="AJ514" s="20">
        <v>0</v>
      </c>
      <c r="AK514" s="29">
        <v>0</v>
      </c>
      <c r="AL514" s="29">
        <v>0</v>
      </c>
      <c r="AM514" s="22">
        <f t="shared" si="150"/>
        <v>176.66666666666666</v>
      </c>
      <c r="AN514">
        <f t="shared" si="151"/>
        <v>7725</v>
      </c>
      <c r="AO514" t="str">
        <f t="shared" si="152"/>
        <v>,稻草,狗牙,红水晶,多汁的坚果</v>
      </c>
      <c r="AP514" s="25" t="str">
        <f>IF(F514="c",getSring(AO514,4),VLOOKUP(K514&amp;F514,test4,2,FALSE))</f>
        <v>多汁的坚果</v>
      </c>
      <c r="AQ514" s="25">
        <f t="shared" si="153"/>
        <v>30039</v>
      </c>
      <c r="AR514" s="25">
        <f t="shared" si="154"/>
        <v>589</v>
      </c>
      <c r="AS514" s="25" t="str">
        <f t="shared" si="162"/>
        <v>稻草</v>
      </c>
      <c r="AT514" s="25">
        <f t="shared" si="155"/>
        <v>30023</v>
      </c>
      <c r="AU514" s="25">
        <f t="shared" si="156"/>
        <v>147</v>
      </c>
      <c r="AV514" s="25" t="str">
        <f t="shared" si="163"/>
        <v>狗牙</v>
      </c>
      <c r="AW514" s="25">
        <f t="shared" si="157"/>
        <v>30035</v>
      </c>
      <c r="AX514" s="25">
        <f t="shared" si="158"/>
        <v>147</v>
      </c>
      <c r="AY514" s="25" t="str">
        <f t="shared" si="164"/>
        <v>红水晶</v>
      </c>
      <c r="AZ514" s="25">
        <f t="shared" si="159"/>
        <v>30027</v>
      </c>
      <c r="BA514" s="25">
        <f t="shared" si="165"/>
        <v>147</v>
      </c>
    </row>
    <row r="515" spans="1:53" ht="14.25" x14ac:dyDescent="0.2">
      <c r="A515">
        <f t="shared" si="160"/>
        <v>10513</v>
      </c>
      <c r="B515" s="16">
        <v>513</v>
      </c>
      <c r="C515" s="16"/>
      <c r="D515" s="16" t="s">
        <v>739</v>
      </c>
      <c r="E515" s="16">
        <f t="shared" ref="E515:E578" si="168">VLOOKUP(J515&amp;O515,test8,4,FALSE)</f>
        <v>3</v>
      </c>
      <c r="F515" s="39" t="str">
        <f t="shared" si="166"/>
        <v>s</v>
      </c>
      <c r="G515" s="42">
        <f t="shared" si="161"/>
        <v>3</v>
      </c>
      <c r="H515" s="19" t="s">
        <v>26</v>
      </c>
      <c r="I515" s="3" t="s">
        <v>43</v>
      </c>
      <c r="J515" s="3" t="s">
        <v>997</v>
      </c>
      <c r="K515" s="3" t="str">
        <f t="shared" ref="K515:K578" si="169">IF(F515="c","--",VLOOKUP(I515,professionNatrue,2,FALSE))</f>
        <v>光</v>
      </c>
      <c r="L515" s="3">
        <f t="shared" si="167"/>
        <v>17</v>
      </c>
      <c r="M515" s="3">
        <f t="shared" ref="M515:M578" si="170">VLOOKUP(I515,professionNatureNum,3,FALSE)</f>
        <v>6</v>
      </c>
      <c r="N515" s="16">
        <v>10</v>
      </c>
      <c r="O515" s="16">
        <v>1</v>
      </c>
      <c r="P515" s="16">
        <v>21</v>
      </c>
      <c r="Q515" s="28">
        <v>0</v>
      </c>
      <c r="R515" s="28">
        <v>0</v>
      </c>
      <c r="S515" s="28">
        <v>0</v>
      </c>
      <c r="T515" s="28">
        <v>0</v>
      </c>
      <c r="U515" s="28">
        <v>0</v>
      </c>
      <c r="V515" s="16">
        <v>5</v>
      </c>
      <c r="W515" s="16">
        <v>5</v>
      </c>
      <c r="X515" s="29">
        <v>0</v>
      </c>
      <c r="Y515" s="29">
        <v>0</v>
      </c>
      <c r="Z515" s="29">
        <v>0</v>
      </c>
      <c r="AA515" s="20">
        <v>0.08</v>
      </c>
      <c r="AB515" s="28">
        <v>0</v>
      </c>
      <c r="AC515" s="28">
        <v>0</v>
      </c>
      <c r="AD515" s="28">
        <v>0</v>
      </c>
      <c r="AE515" s="28">
        <v>0</v>
      </c>
      <c r="AF515" s="28">
        <v>0</v>
      </c>
      <c r="AG515" s="28">
        <v>0</v>
      </c>
      <c r="AH515" s="29">
        <v>0</v>
      </c>
      <c r="AI515" s="29">
        <v>0</v>
      </c>
      <c r="AJ515" s="29">
        <v>0</v>
      </c>
      <c r="AK515" s="29">
        <v>0</v>
      </c>
      <c r="AL515" s="29">
        <v>0</v>
      </c>
      <c r="AM515" s="22">
        <f t="shared" ref="AM515:AM578" si="171">(SUM(P515:W515)/1.5+(1-50/(50+SUM(AB515:AG515)/6))*O515*10*VLOOKUP(I515,test2,2,FALSE)+(AL515+AK515+AJ515+AI515+AH515+AA515+Z515+Y515+X515)*200)</f>
        <v>36.666666666666671</v>
      </c>
      <c r="AN515">
        <f t="shared" ref="AN515:AN578" si="172">INT((VLOOKUP(AP515,sell,6,FALSE)*AR515+VLOOKUP(AS515,sell,6,FALSE)*AU515+VLOOKUP(AV515,sell,6,FALSE)*AX515+VLOOKUP(AY515,sell,6,FALSE)*BA515)/2)</f>
        <v>1620</v>
      </c>
      <c r="AO515" t="str">
        <f t="shared" ref="AO515:AO578" si="173">getMarking(VLOOKUP(F515,simple1,2,FALSE),G515)</f>
        <v>,剧毒牙,耀眼的石头,紫水晶</v>
      </c>
      <c r="AP515" s="25" t="str">
        <f>IF(F515="c",getSring(AO515,4),VLOOKUP(K515&amp;F515,test4,2,FALSE))</f>
        <v>顶级光之精华</v>
      </c>
      <c r="AQ515" s="25">
        <f t="shared" ref="AQ515:AQ578" si="174">VLOOKUP(AP515,test9,2,FALSE)+30000</f>
        <v>30016</v>
      </c>
      <c r="AR515" s="25">
        <f t="shared" ref="AR515:AR578" si="175">ROUND(AM515/VLOOKUP(AP515,test7,5,FALSE),0)</f>
        <v>15</v>
      </c>
      <c r="AS515" s="25" t="str">
        <f t="shared" si="162"/>
        <v>剧毒牙</v>
      </c>
      <c r="AT515" s="25">
        <f t="shared" ref="AT515:AT578" si="176">VLOOKUP(AS515,test9,2,FALSE)+30000</f>
        <v>30038</v>
      </c>
      <c r="AU515" s="25">
        <f t="shared" ref="AU515:AU578" si="177">ROUND(AM515/VLOOKUP(AS515,test7,5,FALSE)/4,0)</f>
        <v>4</v>
      </c>
      <c r="AV515" s="25" t="str">
        <f t="shared" si="163"/>
        <v>耀眼的石头</v>
      </c>
      <c r="AW515" s="25">
        <f t="shared" ref="AW515:AW578" si="178">VLOOKUP(AV515,test9,2,FALSE)+30000</f>
        <v>30034</v>
      </c>
      <c r="AX515" s="25">
        <f t="shared" ref="AX515:AX578" si="179">ROUND(AM515/4/VLOOKUP(AV515,test7,5,FALSE),0)</f>
        <v>4</v>
      </c>
      <c r="AY515" s="25" t="str">
        <f t="shared" si="164"/>
        <v>紫水晶</v>
      </c>
      <c r="AZ515" s="25">
        <f t="shared" ref="AZ515:AZ578" si="180">VLOOKUP(AY515,test9,2,FALSE)+30000</f>
        <v>30030</v>
      </c>
      <c r="BA515" s="25">
        <f t="shared" si="165"/>
        <v>4</v>
      </c>
    </row>
    <row r="516" spans="1:53" ht="14.25" x14ac:dyDescent="0.2">
      <c r="A516">
        <f t="shared" ref="A516:A579" si="181">B516+10000</f>
        <v>10514</v>
      </c>
      <c r="B516" s="16">
        <v>514</v>
      </c>
      <c r="C516" s="16"/>
      <c r="D516" s="16" t="s">
        <v>740</v>
      </c>
      <c r="E516" s="16">
        <f t="shared" si="168"/>
        <v>4</v>
      </c>
      <c r="F516" s="39" t="str">
        <f t="shared" si="166"/>
        <v>s</v>
      </c>
      <c r="G516" s="42">
        <f t="shared" ref="G516:G579" si="182">IF(F516="c",4,3)</f>
        <v>3</v>
      </c>
      <c r="H516" s="19" t="s">
        <v>26</v>
      </c>
      <c r="I516" s="3" t="s">
        <v>43</v>
      </c>
      <c r="J516" s="3" t="s">
        <v>997</v>
      </c>
      <c r="K516" s="3" t="str">
        <f t="shared" si="169"/>
        <v>光</v>
      </c>
      <c r="L516" s="3">
        <f t="shared" si="167"/>
        <v>17</v>
      </c>
      <c r="M516" s="3">
        <f t="shared" si="170"/>
        <v>6</v>
      </c>
      <c r="N516" s="16">
        <v>10</v>
      </c>
      <c r="O516" s="16">
        <v>2</v>
      </c>
      <c r="P516" s="16">
        <v>42</v>
      </c>
      <c r="Q516" s="28">
        <v>0</v>
      </c>
      <c r="R516" s="28">
        <v>0</v>
      </c>
      <c r="S516" s="28">
        <v>0</v>
      </c>
      <c r="T516" s="28">
        <v>0</v>
      </c>
      <c r="U516" s="28">
        <v>0</v>
      </c>
      <c r="V516" s="28">
        <v>0</v>
      </c>
      <c r="W516" s="28">
        <v>0</v>
      </c>
      <c r="X516" s="20">
        <v>4.4999999999999998E-2</v>
      </c>
      <c r="Y516" s="29">
        <v>0</v>
      </c>
      <c r="Z516" s="20">
        <v>1.4999999999999999E-2</v>
      </c>
      <c r="AA516" s="20">
        <v>0.10333333333333333</v>
      </c>
      <c r="AB516" s="28">
        <v>0</v>
      </c>
      <c r="AC516" s="28">
        <v>0</v>
      </c>
      <c r="AD516" s="28">
        <v>0</v>
      </c>
      <c r="AE516" s="28">
        <v>0</v>
      </c>
      <c r="AF516" s="28">
        <v>0</v>
      </c>
      <c r="AG516" s="28">
        <v>0</v>
      </c>
      <c r="AH516" s="29">
        <v>0</v>
      </c>
      <c r="AI516" s="29">
        <v>0</v>
      </c>
      <c r="AJ516" s="29">
        <v>0</v>
      </c>
      <c r="AK516" s="29">
        <v>0</v>
      </c>
      <c r="AL516" s="29">
        <v>0</v>
      </c>
      <c r="AM516" s="22">
        <f t="shared" si="171"/>
        <v>60.666666666666664</v>
      </c>
      <c r="AN516">
        <f t="shared" si="172"/>
        <v>2580</v>
      </c>
      <c r="AO516" t="str">
        <f t="shared" si="173"/>
        <v>,五彩的蘑菇,耀眼的石头,剧毒牙</v>
      </c>
      <c r="AP516" s="25" t="str">
        <f>IF(F516="c",getSring(AO516,4),VLOOKUP(K516&amp;F516,test4,2,FALSE))</f>
        <v>顶级光之精华</v>
      </c>
      <c r="AQ516" s="25">
        <f t="shared" si="174"/>
        <v>30016</v>
      </c>
      <c r="AR516" s="25">
        <f t="shared" si="175"/>
        <v>25</v>
      </c>
      <c r="AS516" s="25" t="str">
        <f t="shared" ref="AS516:AS579" si="183">getSring(AO516,1)</f>
        <v>五彩的蘑菇</v>
      </c>
      <c r="AT516" s="25">
        <f t="shared" si="176"/>
        <v>30022</v>
      </c>
      <c r="AU516" s="25">
        <f t="shared" si="177"/>
        <v>6</v>
      </c>
      <c r="AV516" s="25" t="str">
        <f t="shared" ref="AV516:AV579" si="184">getSring(AO516,2)</f>
        <v>耀眼的石头</v>
      </c>
      <c r="AW516" s="25">
        <f t="shared" si="178"/>
        <v>30034</v>
      </c>
      <c r="AX516" s="25">
        <f t="shared" si="179"/>
        <v>6</v>
      </c>
      <c r="AY516" s="25" t="str">
        <f t="shared" ref="AY516:AY579" si="185">getSring(AO516,3)</f>
        <v>剧毒牙</v>
      </c>
      <c r="AZ516" s="25">
        <f t="shared" si="180"/>
        <v>30038</v>
      </c>
      <c r="BA516" s="25">
        <f t="shared" ref="BA516:BA579" si="186">AX516</f>
        <v>6</v>
      </c>
    </row>
    <row r="517" spans="1:53" ht="14.25" x14ac:dyDescent="0.2">
      <c r="A517">
        <f t="shared" si="181"/>
        <v>10515</v>
      </c>
      <c r="B517" s="16">
        <v>515</v>
      </c>
      <c r="C517" s="16"/>
      <c r="D517" s="16" t="s">
        <v>739</v>
      </c>
      <c r="E517" s="16">
        <f t="shared" si="168"/>
        <v>5</v>
      </c>
      <c r="F517" s="39" t="str">
        <f t="shared" si="166"/>
        <v>s</v>
      </c>
      <c r="G517" s="42">
        <f t="shared" si="182"/>
        <v>3</v>
      </c>
      <c r="H517" s="19" t="s">
        <v>26</v>
      </c>
      <c r="I517" s="3" t="s">
        <v>43</v>
      </c>
      <c r="J517" s="3" t="s">
        <v>997</v>
      </c>
      <c r="K517" s="3" t="str">
        <f t="shared" si="169"/>
        <v>光</v>
      </c>
      <c r="L517" s="3">
        <f t="shared" si="167"/>
        <v>17</v>
      </c>
      <c r="M517" s="3">
        <f t="shared" si="170"/>
        <v>6</v>
      </c>
      <c r="N517" s="16">
        <v>10</v>
      </c>
      <c r="O517" s="16">
        <v>3</v>
      </c>
      <c r="P517" s="16">
        <v>63</v>
      </c>
      <c r="Q517" s="28">
        <v>0</v>
      </c>
      <c r="R517" s="28">
        <v>0</v>
      </c>
      <c r="S517" s="28">
        <v>0</v>
      </c>
      <c r="T517" s="28">
        <v>0</v>
      </c>
      <c r="U517" s="28">
        <v>0</v>
      </c>
      <c r="V517" s="16">
        <v>16</v>
      </c>
      <c r="W517" s="28">
        <v>0</v>
      </c>
      <c r="X517" s="29">
        <v>0</v>
      </c>
      <c r="Y517" s="20">
        <v>0.04</v>
      </c>
      <c r="Z517" s="29">
        <v>0</v>
      </c>
      <c r="AA517" s="29">
        <v>0</v>
      </c>
      <c r="AB517" s="28">
        <v>0</v>
      </c>
      <c r="AC517" s="28">
        <v>0</v>
      </c>
      <c r="AD517" s="28">
        <v>0</v>
      </c>
      <c r="AE517" s="28">
        <v>0</v>
      </c>
      <c r="AF517" s="28">
        <v>0</v>
      </c>
      <c r="AG517" s="28">
        <v>0</v>
      </c>
      <c r="AH517" s="29">
        <v>0</v>
      </c>
      <c r="AI517" s="20">
        <v>0.1232</v>
      </c>
      <c r="AJ517" s="29">
        <v>0</v>
      </c>
      <c r="AK517" s="29">
        <v>0</v>
      </c>
      <c r="AL517" s="20">
        <v>0.1232</v>
      </c>
      <c r="AM517" s="22">
        <f t="shared" si="171"/>
        <v>109.94666666666666</v>
      </c>
      <c r="AN517">
        <f t="shared" si="172"/>
        <v>4740</v>
      </c>
      <c r="AO517" t="str">
        <f t="shared" si="173"/>
        <v>,紫水晶,耀眼的石头,五彩的蘑菇</v>
      </c>
      <c r="AP517" s="25" t="str">
        <f>IF(F517="c",getSring(AO517,4),VLOOKUP(K517&amp;F517,test4,2,FALSE))</f>
        <v>顶级光之精华</v>
      </c>
      <c r="AQ517" s="25">
        <f t="shared" si="174"/>
        <v>30016</v>
      </c>
      <c r="AR517" s="25">
        <f t="shared" si="175"/>
        <v>46</v>
      </c>
      <c r="AS517" s="25" t="str">
        <f t="shared" si="183"/>
        <v>紫水晶</v>
      </c>
      <c r="AT517" s="25">
        <f t="shared" si="176"/>
        <v>30030</v>
      </c>
      <c r="AU517" s="25">
        <f t="shared" si="177"/>
        <v>11</v>
      </c>
      <c r="AV517" s="25" t="str">
        <f t="shared" si="184"/>
        <v>耀眼的石头</v>
      </c>
      <c r="AW517" s="25">
        <f t="shared" si="178"/>
        <v>30034</v>
      </c>
      <c r="AX517" s="25">
        <f t="shared" si="179"/>
        <v>11</v>
      </c>
      <c r="AY517" s="25" t="str">
        <f t="shared" si="185"/>
        <v>五彩的蘑菇</v>
      </c>
      <c r="AZ517" s="25">
        <f t="shared" si="180"/>
        <v>30022</v>
      </c>
      <c r="BA517" s="25">
        <f t="shared" si="186"/>
        <v>11</v>
      </c>
    </row>
    <row r="518" spans="1:53" ht="14.25" x14ac:dyDescent="0.2">
      <c r="A518">
        <f t="shared" si="181"/>
        <v>10516</v>
      </c>
      <c r="B518" s="16">
        <v>516</v>
      </c>
      <c r="C518" s="16"/>
      <c r="D518" s="16" t="s">
        <v>741</v>
      </c>
      <c r="E518" s="16">
        <f t="shared" si="168"/>
        <v>6</v>
      </c>
      <c r="F518" s="39" t="str">
        <f t="shared" si="166"/>
        <v>s</v>
      </c>
      <c r="G518" s="42">
        <f t="shared" si="182"/>
        <v>3</v>
      </c>
      <c r="H518" s="19" t="s">
        <v>26</v>
      </c>
      <c r="I518" s="3" t="s">
        <v>43</v>
      </c>
      <c r="J518" s="3" t="s">
        <v>997</v>
      </c>
      <c r="K518" s="3" t="str">
        <f t="shared" si="169"/>
        <v>光</v>
      </c>
      <c r="L518" s="3">
        <f t="shared" si="167"/>
        <v>17</v>
      </c>
      <c r="M518" s="3">
        <f t="shared" si="170"/>
        <v>6</v>
      </c>
      <c r="N518" s="16">
        <v>10</v>
      </c>
      <c r="O518" s="16">
        <v>4</v>
      </c>
      <c r="P518" s="16">
        <v>84</v>
      </c>
      <c r="Q518" s="28">
        <v>0</v>
      </c>
      <c r="R518" s="28">
        <v>0</v>
      </c>
      <c r="S518" s="28">
        <v>0</v>
      </c>
      <c r="T518" s="28">
        <v>0</v>
      </c>
      <c r="U518" s="28">
        <v>0</v>
      </c>
      <c r="V518" s="28">
        <v>0</v>
      </c>
      <c r="W518" s="28">
        <v>0</v>
      </c>
      <c r="X518" s="29">
        <v>0</v>
      </c>
      <c r="Y518" s="29">
        <v>0</v>
      </c>
      <c r="Z518" s="20">
        <v>3.1666666666666662E-2</v>
      </c>
      <c r="AA518" s="29">
        <v>0</v>
      </c>
      <c r="AB518" s="28">
        <v>0</v>
      </c>
      <c r="AC518" s="28">
        <v>0</v>
      </c>
      <c r="AD518" s="28">
        <v>0</v>
      </c>
      <c r="AE518" s="28">
        <v>0</v>
      </c>
      <c r="AF518" s="28">
        <v>0</v>
      </c>
      <c r="AG518" s="28">
        <v>0</v>
      </c>
      <c r="AH518" s="29">
        <v>0</v>
      </c>
      <c r="AI518" s="29">
        <v>0</v>
      </c>
      <c r="AJ518" s="20">
        <v>0.16426666666666667</v>
      </c>
      <c r="AK518" s="20">
        <v>0.16426666666666667</v>
      </c>
      <c r="AL518" s="20">
        <v>0.16426666666666667</v>
      </c>
      <c r="AM518" s="22">
        <f t="shared" si="171"/>
        <v>160.89333333333332</v>
      </c>
      <c r="AN518">
        <f t="shared" si="172"/>
        <v>7080</v>
      </c>
      <c r="AO518" t="str">
        <f t="shared" si="173"/>
        <v>,剧毒牙,五彩的蘑菇,耀眼的石头</v>
      </c>
      <c r="AP518" s="25" t="str">
        <f>IF(F518="c",getSring(AO518,4),VLOOKUP(K518&amp;F518,test4,2,FALSE))</f>
        <v>顶级光之精华</v>
      </c>
      <c r="AQ518" s="25">
        <f t="shared" si="174"/>
        <v>30016</v>
      </c>
      <c r="AR518" s="25">
        <f t="shared" si="175"/>
        <v>67</v>
      </c>
      <c r="AS518" s="25" t="str">
        <f t="shared" si="183"/>
        <v>剧毒牙</v>
      </c>
      <c r="AT518" s="25">
        <f t="shared" si="176"/>
        <v>30038</v>
      </c>
      <c r="AU518" s="25">
        <f t="shared" si="177"/>
        <v>17</v>
      </c>
      <c r="AV518" s="25" t="str">
        <f t="shared" si="184"/>
        <v>五彩的蘑菇</v>
      </c>
      <c r="AW518" s="25">
        <f t="shared" si="178"/>
        <v>30022</v>
      </c>
      <c r="AX518" s="25">
        <f t="shared" si="179"/>
        <v>17</v>
      </c>
      <c r="AY518" s="25" t="str">
        <f t="shared" si="185"/>
        <v>耀眼的石头</v>
      </c>
      <c r="AZ518" s="25">
        <f t="shared" si="180"/>
        <v>30034</v>
      </c>
      <c r="BA518" s="25">
        <f t="shared" si="186"/>
        <v>17</v>
      </c>
    </row>
    <row r="519" spans="1:53" ht="14.25" x14ac:dyDescent="0.2">
      <c r="A519">
        <f t="shared" si="181"/>
        <v>10517</v>
      </c>
      <c r="B519" s="16">
        <v>517</v>
      </c>
      <c r="C519" s="16"/>
      <c r="D519" s="16" t="s">
        <v>742</v>
      </c>
      <c r="E519" s="16">
        <f t="shared" si="168"/>
        <v>7</v>
      </c>
      <c r="F519" s="39" t="str">
        <f t="shared" si="166"/>
        <v>s</v>
      </c>
      <c r="G519" s="42">
        <f t="shared" si="182"/>
        <v>3</v>
      </c>
      <c r="H519" s="19" t="s">
        <v>26</v>
      </c>
      <c r="I519" s="3" t="s">
        <v>43</v>
      </c>
      <c r="J519" s="3" t="s">
        <v>997</v>
      </c>
      <c r="K519" s="3" t="str">
        <f t="shared" si="169"/>
        <v>光</v>
      </c>
      <c r="L519" s="3">
        <f t="shared" si="167"/>
        <v>17</v>
      </c>
      <c r="M519" s="3">
        <f t="shared" si="170"/>
        <v>6</v>
      </c>
      <c r="N519" s="16">
        <v>10</v>
      </c>
      <c r="O519" s="16">
        <v>5</v>
      </c>
      <c r="P519" s="16">
        <v>105</v>
      </c>
      <c r="Q519" s="28">
        <v>0</v>
      </c>
      <c r="R519" s="28">
        <v>0</v>
      </c>
      <c r="S519" s="28">
        <v>0</v>
      </c>
      <c r="T519" s="28">
        <v>0</v>
      </c>
      <c r="U519" s="16">
        <v>77</v>
      </c>
      <c r="V519" s="16">
        <v>27</v>
      </c>
      <c r="W519" s="28">
        <v>0</v>
      </c>
      <c r="X519" s="29">
        <v>0</v>
      </c>
      <c r="Y519" s="20">
        <v>6.7500000000000004E-2</v>
      </c>
      <c r="Z519" s="29">
        <v>0</v>
      </c>
      <c r="AA519" s="20">
        <v>0.25600000000000001</v>
      </c>
      <c r="AB519" s="28">
        <v>0</v>
      </c>
      <c r="AC519" s="28">
        <v>0</v>
      </c>
      <c r="AD519" s="28">
        <v>0</v>
      </c>
      <c r="AE519" s="28">
        <v>0</v>
      </c>
      <c r="AF519" s="28">
        <v>0</v>
      </c>
      <c r="AG519" s="28">
        <v>0</v>
      </c>
      <c r="AH519" s="29">
        <v>0</v>
      </c>
      <c r="AI519" s="29">
        <v>0</v>
      </c>
      <c r="AJ519" s="20">
        <v>0.20480000000000001</v>
      </c>
      <c r="AK519" s="29">
        <v>0</v>
      </c>
      <c r="AL519" s="29">
        <v>0</v>
      </c>
      <c r="AM519" s="22">
        <f t="shared" si="171"/>
        <v>244.99333333333334</v>
      </c>
      <c r="AN519">
        <f t="shared" si="172"/>
        <v>10800</v>
      </c>
      <c r="AO519" t="str">
        <f t="shared" si="173"/>
        <v>,斑斓的稻草,五彩的蘑菇,夏娃的坚果</v>
      </c>
      <c r="AP519" s="25" t="str">
        <f>IF(F519="c",getSring(AO519,4),VLOOKUP(K519&amp;F519,test4,2,FALSE))</f>
        <v>顶级光之精华</v>
      </c>
      <c r="AQ519" s="25">
        <f t="shared" si="174"/>
        <v>30016</v>
      </c>
      <c r="AR519" s="25">
        <f t="shared" si="175"/>
        <v>102</v>
      </c>
      <c r="AS519" s="25" t="str">
        <f t="shared" si="183"/>
        <v>斑斓的稻草</v>
      </c>
      <c r="AT519" s="25">
        <f t="shared" si="176"/>
        <v>30026</v>
      </c>
      <c r="AU519" s="25">
        <f t="shared" si="177"/>
        <v>26</v>
      </c>
      <c r="AV519" s="25" t="str">
        <f t="shared" si="184"/>
        <v>五彩的蘑菇</v>
      </c>
      <c r="AW519" s="25">
        <f t="shared" si="178"/>
        <v>30022</v>
      </c>
      <c r="AX519" s="25">
        <f t="shared" si="179"/>
        <v>26</v>
      </c>
      <c r="AY519" s="25" t="str">
        <f t="shared" si="185"/>
        <v>夏娃的坚果</v>
      </c>
      <c r="AZ519" s="25">
        <f t="shared" si="180"/>
        <v>30042</v>
      </c>
      <c r="BA519" s="25">
        <f t="shared" si="186"/>
        <v>26</v>
      </c>
    </row>
    <row r="520" spans="1:53" ht="14.25" x14ac:dyDescent="0.2">
      <c r="A520">
        <f t="shared" si="181"/>
        <v>10518</v>
      </c>
      <c r="B520" s="16">
        <v>518</v>
      </c>
      <c r="C520" s="16"/>
      <c r="D520" s="16" t="s">
        <v>743</v>
      </c>
      <c r="E520" s="16">
        <f t="shared" si="168"/>
        <v>8</v>
      </c>
      <c r="F520" s="39" t="str">
        <f t="shared" si="166"/>
        <v>s</v>
      </c>
      <c r="G520" s="42">
        <f t="shared" si="182"/>
        <v>3</v>
      </c>
      <c r="H520" s="19" t="s">
        <v>26</v>
      </c>
      <c r="I520" s="3" t="s">
        <v>43</v>
      </c>
      <c r="J520" s="3" t="s">
        <v>997</v>
      </c>
      <c r="K520" s="3" t="str">
        <f t="shared" si="169"/>
        <v>光</v>
      </c>
      <c r="L520" s="3">
        <f t="shared" si="167"/>
        <v>17</v>
      </c>
      <c r="M520" s="3">
        <f t="shared" si="170"/>
        <v>6</v>
      </c>
      <c r="N520" s="16">
        <v>10</v>
      </c>
      <c r="O520" s="16">
        <v>6</v>
      </c>
      <c r="P520" s="16">
        <v>126</v>
      </c>
      <c r="Q520" s="28">
        <v>0</v>
      </c>
      <c r="R520" s="28">
        <v>0</v>
      </c>
      <c r="S520" s="28">
        <v>0</v>
      </c>
      <c r="T520" s="28">
        <v>0</v>
      </c>
      <c r="U520" s="16">
        <v>92</v>
      </c>
      <c r="V520" s="16">
        <v>33</v>
      </c>
      <c r="W520" s="28">
        <v>0</v>
      </c>
      <c r="X520" s="29">
        <v>0</v>
      </c>
      <c r="Y520" s="29">
        <v>0</v>
      </c>
      <c r="Z520" s="20">
        <v>4.6666666666666669E-2</v>
      </c>
      <c r="AA520" s="20">
        <v>0.30933333333333335</v>
      </c>
      <c r="AB520" s="28">
        <v>0</v>
      </c>
      <c r="AC520" s="28">
        <v>0</v>
      </c>
      <c r="AD520" s="28">
        <v>0</v>
      </c>
      <c r="AE520" s="28">
        <v>0</v>
      </c>
      <c r="AF520" s="28">
        <v>0</v>
      </c>
      <c r="AG520" s="28">
        <v>0</v>
      </c>
      <c r="AH520" s="29">
        <v>0</v>
      </c>
      <c r="AI520" s="29">
        <v>0</v>
      </c>
      <c r="AJ520" s="29">
        <v>0</v>
      </c>
      <c r="AK520" s="29">
        <v>0</v>
      </c>
      <c r="AL520" s="20">
        <v>0.2474666666666667</v>
      </c>
      <c r="AM520" s="22">
        <f t="shared" si="171"/>
        <v>288.0266666666667</v>
      </c>
      <c r="AN520">
        <f t="shared" si="172"/>
        <v>12600</v>
      </c>
      <c r="AO520" t="str">
        <f t="shared" si="173"/>
        <v>,夏娃的坚果,剧毒牙,斑斓的稻草</v>
      </c>
      <c r="AP520" s="25" t="str">
        <f>IF(F520="c",getSring(AO520,4),VLOOKUP(K520&amp;F520,test4,2,FALSE))</f>
        <v>顶级光之精华</v>
      </c>
      <c r="AQ520" s="25">
        <f t="shared" si="174"/>
        <v>30016</v>
      </c>
      <c r="AR520" s="25">
        <f t="shared" si="175"/>
        <v>120</v>
      </c>
      <c r="AS520" s="25" t="str">
        <f t="shared" si="183"/>
        <v>夏娃的坚果</v>
      </c>
      <c r="AT520" s="25">
        <f t="shared" si="176"/>
        <v>30042</v>
      </c>
      <c r="AU520" s="25">
        <f t="shared" si="177"/>
        <v>30</v>
      </c>
      <c r="AV520" s="25" t="str">
        <f t="shared" si="184"/>
        <v>剧毒牙</v>
      </c>
      <c r="AW520" s="25">
        <f t="shared" si="178"/>
        <v>30038</v>
      </c>
      <c r="AX520" s="25">
        <f t="shared" si="179"/>
        <v>30</v>
      </c>
      <c r="AY520" s="25" t="str">
        <f t="shared" si="185"/>
        <v>斑斓的稻草</v>
      </c>
      <c r="AZ520" s="25">
        <f t="shared" si="180"/>
        <v>30026</v>
      </c>
      <c r="BA520" s="25">
        <f t="shared" si="186"/>
        <v>30</v>
      </c>
    </row>
    <row r="521" spans="1:53" ht="14.25" x14ac:dyDescent="0.2">
      <c r="A521">
        <f t="shared" si="181"/>
        <v>10519</v>
      </c>
      <c r="B521" s="16">
        <v>519</v>
      </c>
      <c r="C521" s="16"/>
      <c r="D521" s="16" t="s">
        <v>744</v>
      </c>
      <c r="E521" s="16">
        <f t="shared" si="168"/>
        <v>9</v>
      </c>
      <c r="F521" s="39" t="str">
        <f t="shared" si="166"/>
        <v>s</v>
      </c>
      <c r="G521" s="42">
        <f t="shared" si="182"/>
        <v>3</v>
      </c>
      <c r="H521" s="19" t="s">
        <v>26</v>
      </c>
      <c r="I521" s="3" t="s">
        <v>43</v>
      </c>
      <c r="J521" s="3" t="s">
        <v>997</v>
      </c>
      <c r="K521" s="3" t="str">
        <f t="shared" si="169"/>
        <v>光</v>
      </c>
      <c r="L521" s="3">
        <f t="shared" si="167"/>
        <v>17</v>
      </c>
      <c r="M521" s="3">
        <f t="shared" si="170"/>
        <v>6</v>
      </c>
      <c r="N521" s="16">
        <v>10</v>
      </c>
      <c r="O521" s="16">
        <v>7</v>
      </c>
      <c r="P521" s="16">
        <v>147</v>
      </c>
      <c r="Q521" s="28">
        <v>0</v>
      </c>
      <c r="R521" s="28">
        <v>0</v>
      </c>
      <c r="S521" s="16">
        <v>45</v>
      </c>
      <c r="T521" s="28">
        <v>0</v>
      </c>
      <c r="U521" s="28">
        <v>0</v>
      </c>
      <c r="V521" s="16">
        <v>38</v>
      </c>
      <c r="W521" s="28">
        <v>0</v>
      </c>
      <c r="X521" s="29">
        <v>0</v>
      </c>
      <c r="Y521" s="29">
        <v>0</v>
      </c>
      <c r="Z521" s="20">
        <v>5.333333333333333E-2</v>
      </c>
      <c r="AA521" s="20">
        <v>0.35933333333333328</v>
      </c>
      <c r="AB521" s="28">
        <v>0</v>
      </c>
      <c r="AC521" s="28">
        <v>0</v>
      </c>
      <c r="AD521" s="28">
        <v>0</v>
      </c>
      <c r="AE521" s="28">
        <v>0</v>
      </c>
      <c r="AF521" s="28">
        <v>0</v>
      </c>
      <c r="AG521" s="28">
        <v>0</v>
      </c>
      <c r="AH521" s="20">
        <v>0.28746666666666665</v>
      </c>
      <c r="AI521" s="29">
        <v>0</v>
      </c>
      <c r="AJ521" s="29">
        <v>0</v>
      </c>
      <c r="AK521" s="20">
        <v>0.28746666666666665</v>
      </c>
      <c r="AL521" s="29">
        <v>0</v>
      </c>
      <c r="AM521" s="22">
        <f t="shared" si="171"/>
        <v>350.85333333333335</v>
      </c>
      <c r="AN521">
        <f t="shared" si="172"/>
        <v>15420</v>
      </c>
      <c r="AO521" t="str">
        <f t="shared" si="173"/>
        <v>,紫水晶,剧毒牙,耀眼的石头</v>
      </c>
      <c r="AP521" s="25" t="str">
        <f>IF(F521="c",getSring(AO521,4),VLOOKUP(K521&amp;F521,test4,2,FALSE))</f>
        <v>顶级光之精华</v>
      </c>
      <c r="AQ521" s="25">
        <f t="shared" si="174"/>
        <v>30016</v>
      </c>
      <c r="AR521" s="25">
        <f t="shared" si="175"/>
        <v>146</v>
      </c>
      <c r="AS521" s="25" t="str">
        <f t="shared" si="183"/>
        <v>紫水晶</v>
      </c>
      <c r="AT521" s="25">
        <f t="shared" si="176"/>
        <v>30030</v>
      </c>
      <c r="AU521" s="25">
        <f t="shared" si="177"/>
        <v>37</v>
      </c>
      <c r="AV521" s="25" t="str">
        <f t="shared" si="184"/>
        <v>剧毒牙</v>
      </c>
      <c r="AW521" s="25">
        <f t="shared" si="178"/>
        <v>30038</v>
      </c>
      <c r="AX521" s="25">
        <f t="shared" si="179"/>
        <v>37</v>
      </c>
      <c r="AY521" s="25" t="str">
        <f t="shared" si="185"/>
        <v>耀眼的石头</v>
      </c>
      <c r="AZ521" s="25">
        <f t="shared" si="180"/>
        <v>30034</v>
      </c>
      <c r="BA521" s="25">
        <f t="shared" si="186"/>
        <v>37</v>
      </c>
    </row>
    <row r="522" spans="1:53" ht="14.25" x14ac:dyDescent="0.2">
      <c r="A522">
        <f t="shared" si="181"/>
        <v>10520</v>
      </c>
      <c r="B522" s="16">
        <v>520</v>
      </c>
      <c r="C522" s="16"/>
      <c r="D522" s="16" t="s">
        <v>242</v>
      </c>
      <c r="E522" s="16">
        <f t="shared" si="168"/>
        <v>10</v>
      </c>
      <c r="F522" s="39" t="str">
        <f t="shared" si="166"/>
        <v>s</v>
      </c>
      <c r="G522" s="42">
        <f t="shared" si="182"/>
        <v>3</v>
      </c>
      <c r="H522" s="19" t="s">
        <v>26</v>
      </c>
      <c r="I522" s="3" t="s">
        <v>43</v>
      </c>
      <c r="J522" s="3" t="s">
        <v>997</v>
      </c>
      <c r="K522" s="3" t="str">
        <f t="shared" si="169"/>
        <v>光</v>
      </c>
      <c r="L522" s="3">
        <f t="shared" si="167"/>
        <v>17</v>
      </c>
      <c r="M522" s="3">
        <f t="shared" si="170"/>
        <v>6</v>
      </c>
      <c r="N522" s="16">
        <v>10</v>
      </c>
      <c r="O522" s="16">
        <v>8</v>
      </c>
      <c r="P522" s="16">
        <v>168</v>
      </c>
      <c r="Q522" s="28">
        <v>0</v>
      </c>
      <c r="R522" s="28">
        <v>0</v>
      </c>
      <c r="S522" s="28">
        <v>0</v>
      </c>
      <c r="T522" s="28">
        <v>0</v>
      </c>
      <c r="U522" s="16">
        <v>123</v>
      </c>
      <c r="V522" s="28">
        <v>0</v>
      </c>
      <c r="W522" s="16">
        <v>37</v>
      </c>
      <c r="X522" s="29">
        <v>0</v>
      </c>
      <c r="Y522" s="20">
        <v>0.11</v>
      </c>
      <c r="Z522" s="29">
        <v>0</v>
      </c>
      <c r="AA522" s="20">
        <v>0.41133333333333333</v>
      </c>
      <c r="AB522" s="28">
        <v>0</v>
      </c>
      <c r="AC522" s="28">
        <v>0</v>
      </c>
      <c r="AD522" s="28">
        <v>0</v>
      </c>
      <c r="AE522" s="28">
        <v>0</v>
      </c>
      <c r="AF522" s="28">
        <v>0</v>
      </c>
      <c r="AG522" s="28">
        <v>0</v>
      </c>
      <c r="AH522" s="20">
        <v>0.32906666666666667</v>
      </c>
      <c r="AI522" s="20">
        <v>0.32906666666666667</v>
      </c>
      <c r="AJ522" s="29">
        <v>0</v>
      </c>
      <c r="AK522" s="29">
        <v>0</v>
      </c>
      <c r="AL522" s="29">
        <v>0</v>
      </c>
      <c r="AM522" s="22">
        <f t="shared" si="171"/>
        <v>454.56</v>
      </c>
      <c r="AN522">
        <f t="shared" si="172"/>
        <v>19800</v>
      </c>
      <c r="AO522" t="str">
        <f t="shared" si="173"/>
        <v>,剧毒牙,紫水晶,五彩的蘑菇</v>
      </c>
      <c r="AP522" s="25" t="str">
        <f>IF(F522="c",getSring(AO522,4),VLOOKUP(K522&amp;F522,test4,2,FALSE))</f>
        <v>顶级光之精华</v>
      </c>
      <c r="AQ522" s="25">
        <f t="shared" si="174"/>
        <v>30016</v>
      </c>
      <c r="AR522" s="25">
        <f t="shared" si="175"/>
        <v>189</v>
      </c>
      <c r="AS522" s="25" t="str">
        <f t="shared" si="183"/>
        <v>剧毒牙</v>
      </c>
      <c r="AT522" s="25">
        <f t="shared" si="176"/>
        <v>30038</v>
      </c>
      <c r="AU522" s="25">
        <f t="shared" si="177"/>
        <v>47</v>
      </c>
      <c r="AV522" s="25" t="str">
        <f t="shared" si="184"/>
        <v>紫水晶</v>
      </c>
      <c r="AW522" s="25">
        <f t="shared" si="178"/>
        <v>30030</v>
      </c>
      <c r="AX522" s="25">
        <f t="shared" si="179"/>
        <v>47</v>
      </c>
      <c r="AY522" s="25" t="str">
        <f t="shared" si="185"/>
        <v>五彩的蘑菇</v>
      </c>
      <c r="AZ522" s="25">
        <f t="shared" si="180"/>
        <v>30022</v>
      </c>
      <c r="BA522" s="25">
        <f t="shared" si="186"/>
        <v>47</v>
      </c>
    </row>
    <row r="523" spans="1:53" ht="14.25" x14ac:dyDescent="0.2">
      <c r="A523">
        <f t="shared" si="181"/>
        <v>10521</v>
      </c>
      <c r="B523" s="16">
        <v>521</v>
      </c>
      <c r="C523" s="16"/>
      <c r="D523" s="16" t="s">
        <v>745</v>
      </c>
      <c r="E523" s="16">
        <f t="shared" si="168"/>
        <v>3</v>
      </c>
      <c r="F523" s="39" t="str">
        <f t="shared" si="166"/>
        <v>a</v>
      </c>
      <c r="G523" s="42">
        <f t="shared" si="182"/>
        <v>3</v>
      </c>
      <c r="H523" s="19" t="s">
        <v>26</v>
      </c>
      <c r="I523" s="3" t="s">
        <v>43</v>
      </c>
      <c r="J523" s="3" t="s">
        <v>997</v>
      </c>
      <c r="K523" s="3" t="str">
        <f t="shared" si="169"/>
        <v>光</v>
      </c>
      <c r="L523" s="3">
        <f t="shared" si="167"/>
        <v>17</v>
      </c>
      <c r="M523" s="3">
        <f t="shared" si="170"/>
        <v>6</v>
      </c>
      <c r="N523" s="16">
        <v>10</v>
      </c>
      <c r="O523" s="16">
        <v>1</v>
      </c>
      <c r="P523" s="16">
        <v>19</v>
      </c>
      <c r="Q523" s="28">
        <v>0</v>
      </c>
      <c r="R523" s="28">
        <v>0</v>
      </c>
      <c r="S523" s="28">
        <v>0</v>
      </c>
      <c r="T523" s="28">
        <v>0</v>
      </c>
      <c r="U523" s="28">
        <v>0</v>
      </c>
      <c r="V523" s="28">
        <v>0</v>
      </c>
      <c r="W523" s="28">
        <v>0</v>
      </c>
      <c r="X523" s="29">
        <v>0</v>
      </c>
      <c r="Y523" s="29">
        <v>0</v>
      </c>
      <c r="Z523" s="29">
        <v>0</v>
      </c>
      <c r="AA523" s="20">
        <v>0.08</v>
      </c>
      <c r="AB523" s="28">
        <v>0</v>
      </c>
      <c r="AC523" s="28">
        <v>0</v>
      </c>
      <c r="AD523" s="28">
        <v>0</v>
      </c>
      <c r="AE523" s="28">
        <v>0</v>
      </c>
      <c r="AF523" s="28">
        <v>0</v>
      </c>
      <c r="AG523" s="28">
        <v>0</v>
      </c>
      <c r="AH523" s="29">
        <v>0</v>
      </c>
      <c r="AI523" s="29">
        <v>0</v>
      </c>
      <c r="AJ523" s="29">
        <v>0</v>
      </c>
      <c r="AK523" s="29">
        <v>0</v>
      </c>
      <c r="AL523" s="20">
        <v>6.4000000000000001E-2</v>
      </c>
      <c r="AM523" s="22">
        <f t="shared" si="171"/>
        <v>41.466666666666669</v>
      </c>
      <c r="AN523">
        <f t="shared" si="172"/>
        <v>1860</v>
      </c>
      <c r="AO523" t="str">
        <f t="shared" si="173"/>
        <v>,诱人的坚果,发光的石头,带血的牙</v>
      </c>
      <c r="AP523" s="25" t="str">
        <f>IF(F523="c",getSring(AO523,4),VLOOKUP(K523&amp;F523,test4,2,FALSE))</f>
        <v>上级光之精华</v>
      </c>
      <c r="AQ523" s="25">
        <f t="shared" si="174"/>
        <v>30017</v>
      </c>
      <c r="AR523" s="25">
        <f t="shared" si="175"/>
        <v>35</v>
      </c>
      <c r="AS523" s="25" t="str">
        <f t="shared" si="183"/>
        <v>诱人的坚果</v>
      </c>
      <c r="AT523" s="25">
        <f t="shared" si="176"/>
        <v>30041</v>
      </c>
      <c r="AU523" s="25">
        <f t="shared" si="177"/>
        <v>9</v>
      </c>
      <c r="AV523" s="25" t="str">
        <f t="shared" si="184"/>
        <v>发光的石头</v>
      </c>
      <c r="AW523" s="25">
        <f t="shared" si="178"/>
        <v>30033</v>
      </c>
      <c r="AX523" s="25">
        <f t="shared" si="179"/>
        <v>9</v>
      </c>
      <c r="AY523" s="25" t="str">
        <f t="shared" si="185"/>
        <v>带血的牙</v>
      </c>
      <c r="AZ523" s="25">
        <f t="shared" si="180"/>
        <v>30037</v>
      </c>
      <c r="BA523" s="25">
        <f t="shared" si="186"/>
        <v>9</v>
      </c>
    </row>
    <row r="524" spans="1:53" ht="14.25" x14ac:dyDescent="0.2">
      <c r="A524">
        <f t="shared" si="181"/>
        <v>10522</v>
      </c>
      <c r="B524" s="16">
        <v>522</v>
      </c>
      <c r="C524" s="16"/>
      <c r="D524" s="16" t="s">
        <v>223</v>
      </c>
      <c r="E524" s="16">
        <f t="shared" si="168"/>
        <v>4</v>
      </c>
      <c r="F524" s="39" t="str">
        <f t="shared" si="166"/>
        <v>a</v>
      </c>
      <c r="G524" s="42">
        <f t="shared" si="182"/>
        <v>3</v>
      </c>
      <c r="H524" s="19" t="s">
        <v>26</v>
      </c>
      <c r="I524" s="3" t="s">
        <v>43</v>
      </c>
      <c r="J524" s="3" t="s">
        <v>997</v>
      </c>
      <c r="K524" s="3" t="str">
        <f t="shared" si="169"/>
        <v>光</v>
      </c>
      <c r="L524" s="3">
        <f t="shared" si="167"/>
        <v>17</v>
      </c>
      <c r="M524" s="3">
        <f t="shared" si="170"/>
        <v>6</v>
      </c>
      <c r="N524" s="16">
        <v>10</v>
      </c>
      <c r="O524" s="16">
        <v>2</v>
      </c>
      <c r="P524" s="16">
        <v>37</v>
      </c>
      <c r="Q524" s="28">
        <v>0</v>
      </c>
      <c r="R524" s="28">
        <v>0</v>
      </c>
      <c r="S524" s="28">
        <v>0</v>
      </c>
      <c r="T524" s="28">
        <v>0</v>
      </c>
      <c r="U524" s="28">
        <v>0</v>
      </c>
      <c r="V524" s="28">
        <v>0</v>
      </c>
      <c r="W524" s="28">
        <v>0</v>
      </c>
      <c r="X524" s="29">
        <v>0</v>
      </c>
      <c r="Y524" s="29">
        <v>0</v>
      </c>
      <c r="Z524" s="20">
        <v>1.1666666666666667E-2</v>
      </c>
      <c r="AA524" s="29">
        <v>0</v>
      </c>
      <c r="AB524" s="28">
        <v>0</v>
      </c>
      <c r="AC524" s="28">
        <v>0</v>
      </c>
      <c r="AD524" s="28">
        <v>0</v>
      </c>
      <c r="AE524" s="28">
        <v>0</v>
      </c>
      <c r="AF524" s="28">
        <v>0</v>
      </c>
      <c r="AG524" s="28">
        <v>0</v>
      </c>
      <c r="AH524" s="29">
        <v>0</v>
      </c>
      <c r="AI524" s="29">
        <v>0</v>
      </c>
      <c r="AJ524" s="29">
        <v>0</v>
      </c>
      <c r="AK524" s="20">
        <v>6.4533333333333331E-2</v>
      </c>
      <c r="AL524" s="29">
        <v>0</v>
      </c>
      <c r="AM524" s="22">
        <f t="shared" si="171"/>
        <v>39.906666666666666</v>
      </c>
      <c r="AN524">
        <f t="shared" si="172"/>
        <v>1710</v>
      </c>
      <c r="AO524" t="str">
        <f t="shared" si="173"/>
        <v>,灰色的稻草,发光的石头,诱人的蘑菇</v>
      </c>
      <c r="AP524" s="25" t="str">
        <f>IF(F524="c",getSring(AO524,4),VLOOKUP(K524&amp;F524,test4,2,FALSE))</f>
        <v>上级光之精华</v>
      </c>
      <c r="AQ524" s="25">
        <f t="shared" si="174"/>
        <v>30017</v>
      </c>
      <c r="AR524" s="25">
        <f t="shared" si="175"/>
        <v>33</v>
      </c>
      <c r="AS524" s="25" t="str">
        <f t="shared" si="183"/>
        <v>灰色的稻草</v>
      </c>
      <c r="AT524" s="25">
        <f t="shared" si="176"/>
        <v>30025</v>
      </c>
      <c r="AU524" s="25">
        <f t="shared" si="177"/>
        <v>8</v>
      </c>
      <c r="AV524" s="25" t="str">
        <f t="shared" si="184"/>
        <v>发光的石头</v>
      </c>
      <c r="AW524" s="25">
        <f t="shared" si="178"/>
        <v>30033</v>
      </c>
      <c r="AX524" s="25">
        <f t="shared" si="179"/>
        <v>8</v>
      </c>
      <c r="AY524" s="25" t="str">
        <f t="shared" si="185"/>
        <v>诱人的蘑菇</v>
      </c>
      <c r="AZ524" s="25">
        <f t="shared" si="180"/>
        <v>30021</v>
      </c>
      <c r="BA524" s="25">
        <f t="shared" si="186"/>
        <v>8</v>
      </c>
    </row>
    <row r="525" spans="1:53" ht="14.25" x14ac:dyDescent="0.2">
      <c r="A525">
        <f t="shared" si="181"/>
        <v>10523</v>
      </c>
      <c r="B525" s="16">
        <v>523</v>
      </c>
      <c r="C525" s="16"/>
      <c r="D525" s="16" t="s">
        <v>245</v>
      </c>
      <c r="E525" s="16">
        <f t="shared" si="168"/>
        <v>5</v>
      </c>
      <c r="F525" s="39" t="str">
        <f t="shared" si="166"/>
        <v>a</v>
      </c>
      <c r="G525" s="42">
        <f t="shared" si="182"/>
        <v>3</v>
      </c>
      <c r="H525" s="19" t="s">
        <v>26</v>
      </c>
      <c r="I525" s="3" t="s">
        <v>43</v>
      </c>
      <c r="J525" s="3" t="s">
        <v>997</v>
      </c>
      <c r="K525" s="3" t="str">
        <f t="shared" si="169"/>
        <v>光</v>
      </c>
      <c r="L525" s="3">
        <f t="shared" si="167"/>
        <v>17</v>
      </c>
      <c r="M525" s="3">
        <f t="shared" si="170"/>
        <v>6</v>
      </c>
      <c r="N525" s="16">
        <v>10</v>
      </c>
      <c r="O525" s="16">
        <v>3</v>
      </c>
      <c r="P525" s="16">
        <v>56</v>
      </c>
      <c r="Q525" s="28">
        <v>0</v>
      </c>
      <c r="R525" s="28">
        <v>0</v>
      </c>
      <c r="S525" s="28">
        <v>0</v>
      </c>
      <c r="T525" s="28">
        <v>0</v>
      </c>
      <c r="U525" s="28">
        <v>0</v>
      </c>
      <c r="V525" s="28">
        <v>0</v>
      </c>
      <c r="W525" s="28">
        <v>0</v>
      </c>
      <c r="X525" s="29">
        <v>0</v>
      </c>
      <c r="Y525" s="20">
        <v>0.03</v>
      </c>
      <c r="Z525" s="29">
        <v>0</v>
      </c>
      <c r="AA525" s="20">
        <v>0.12133333333333333</v>
      </c>
      <c r="AB525" s="28">
        <v>0</v>
      </c>
      <c r="AC525" s="28">
        <v>0</v>
      </c>
      <c r="AD525" s="28">
        <v>0</v>
      </c>
      <c r="AE525" s="28">
        <v>0</v>
      </c>
      <c r="AF525" s="28">
        <v>0</v>
      </c>
      <c r="AG525" s="28">
        <v>0</v>
      </c>
      <c r="AH525" s="29">
        <v>0</v>
      </c>
      <c r="AI525" s="29">
        <v>0</v>
      </c>
      <c r="AJ525" s="29">
        <v>0</v>
      </c>
      <c r="AK525" s="29">
        <v>0</v>
      </c>
      <c r="AL525" s="29">
        <v>0</v>
      </c>
      <c r="AM525" s="22">
        <f t="shared" si="171"/>
        <v>67.599999999999994</v>
      </c>
      <c r="AN525">
        <f t="shared" si="172"/>
        <v>2940</v>
      </c>
      <c r="AO525" t="str">
        <f t="shared" si="173"/>
        <v>,带血的牙,诱人的蘑菇,黄水晶</v>
      </c>
      <c r="AP525" s="25" t="str">
        <f>IF(F525="c",getSring(AO525,4),VLOOKUP(K525&amp;F525,test4,2,FALSE))</f>
        <v>上级光之精华</v>
      </c>
      <c r="AQ525" s="25">
        <f t="shared" si="174"/>
        <v>30017</v>
      </c>
      <c r="AR525" s="25">
        <f t="shared" si="175"/>
        <v>56</v>
      </c>
      <c r="AS525" s="25" t="str">
        <f t="shared" si="183"/>
        <v>带血的牙</v>
      </c>
      <c r="AT525" s="25">
        <f t="shared" si="176"/>
        <v>30037</v>
      </c>
      <c r="AU525" s="25">
        <f t="shared" si="177"/>
        <v>14</v>
      </c>
      <c r="AV525" s="25" t="str">
        <f t="shared" si="184"/>
        <v>诱人的蘑菇</v>
      </c>
      <c r="AW525" s="25">
        <f t="shared" si="178"/>
        <v>30021</v>
      </c>
      <c r="AX525" s="25">
        <f t="shared" si="179"/>
        <v>14</v>
      </c>
      <c r="AY525" s="25" t="str">
        <f t="shared" si="185"/>
        <v>黄水晶</v>
      </c>
      <c r="AZ525" s="25">
        <f t="shared" si="180"/>
        <v>30029</v>
      </c>
      <c r="BA525" s="25">
        <f t="shared" si="186"/>
        <v>14</v>
      </c>
    </row>
    <row r="526" spans="1:53" ht="14.25" x14ac:dyDescent="0.2">
      <c r="A526">
        <f t="shared" si="181"/>
        <v>10524</v>
      </c>
      <c r="B526" s="16">
        <v>524</v>
      </c>
      <c r="C526" s="16"/>
      <c r="D526" s="16" t="s">
        <v>746</v>
      </c>
      <c r="E526" s="16">
        <f t="shared" si="168"/>
        <v>6</v>
      </c>
      <c r="F526" s="39" t="str">
        <f t="shared" si="166"/>
        <v>a</v>
      </c>
      <c r="G526" s="42">
        <f t="shared" si="182"/>
        <v>3</v>
      </c>
      <c r="H526" s="19" t="s">
        <v>26</v>
      </c>
      <c r="I526" s="3" t="s">
        <v>43</v>
      </c>
      <c r="J526" s="3" t="s">
        <v>997</v>
      </c>
      <c r="K526" s="3" t="str">
        <f t="shared" si="169"/>
        <v>光</v>
      </c>
      <c r="L526" s="3">
        <f t="shared" si="167"/>
        <v>17</v>
      </c>
      <c r="M526" s="3">
        <f t="shared" si="170"/>
        <v>6</v>
      </c>
      <c r="N526" s="16">
        <v>10</v>
      </c>
      <c r="O526" s="16">
        <v>4</v>
      </c>
      <c r="P526" s="16">
        <v>74</v>
      </c>
      <c r="Q526" s="28">
        <v>0</v>
      </c>
      <c r="R526" s="28">
        <v>0</v>
      </c>
      <c r="S526" s="28">
        <v>0</v>
      </c>
      <c r="T526" s="28">
        <v>0</v>
      </c>
      <c r="U526" s="28">
        <v>0</v>
      </c>
      <c r="V526" s="16">
        <v>16</v>
      </c>
      <c r="W526" s="28">
        <v>0</v>
      </c>
      <c r="X526" s="29">
        <v>0</v>
      </c>
      <c r="Y526" s="29">
        <v>0</v>
      </c>
      <c r="Z526" s="29">
        <v>0</v>
      </c>
      <c r="AA526" s="20">
        <v>0.16133333333333333</v>
      </c>
      <c r="AB526" s="28">
        <v>0</v>
      </c>
      <c r="AC526" s="28">
        <v>0</v>
      </c>
      <c r="AD526" s="28">
        <v>0</v>
      </c>
      <c r="AE526" s="28">
        <v>0</v>
      </c>
      <c r="AF526" s="28">
        <v>0</v>
      </c>
      <c r="AG526" s="28">
        <v>0</v>
      </c>
      <c r="AH526" s="20">
        <v>0.12906666666666666</v>
      </c>
      <c r="AI526" s="29">
        <v>0</v>
      </c>
      <c r="AJ526" s="29">
        <v>0</v>
      </c>
      <c r="AK526" s="29">
        <v>0</v>
      </c>
      <c r="AL526" s="29">
        <v>0</v>
      </c>
      <c r="AM526" s="22">
        <f t="shared" si="171"/>
        <v>118.08</v>
      </c>
      <c r="AN526">
        <f t="shared" si="172"/>
        <v>5190</v>
      </c>
      <c r="AO526" t="str">
        <f t="shared" si="173"/>
        <v>,带血的牙,发光的石头,灰色的稻草</v>
      </c>
      <c r="AP526" s="25" t="str">
        <f>IF(F526="c",getSring(AO526,4),VLOOKUP(K526&amp;F526,test4,2,FALSE))</f>
        <v>上级光之精华</v>
      </c>
      <c r="AQ526" s="25">
        <f t="shared" si="174"/>
        <v>30017</v>
      </c>
      <c r="AR526" s="25">
        <f t="shared" si="175"/>
        <v>98</v>
      </c>
      <c r="AS526" s="25" t="str">
        <f t="shared" si="183"/>
        <v>带血的牙</v>
      </c>
      <c r="AT526" s="25">
        <f t="shared" si="176"/>
        <v>30037</v>
      </c>
      <c r="AU526" s="25">
        <f t="shared" si="177"/>
        <v>25</v>
      </c>
      <c r="AV526" s="25" t="str">
        <f t="shared" si="184"/>
        <v>发光的石头</v>
      </c>
      <c r="AW526" s="25">
        <f t="shared" si="178"/>
        <v>30033</v>
      </c>
      <c r="AX526" s="25">
        <f t="shared" si="179"/>
        <v>25</v>
      </c>
      <c r="AY526" s="25" t="str">
        <f t="shared" si="185"/>
        <v>灰色的稻草</v>
      </c>
      <c r="AZ526" s="25">
        <f t="shared" si="180"/>
        <v>30025</v>
      </c>
      <c r="BA526" s="25">
        <f t="shared" si="186"/>
        <v>25</v>
      </c>
    </row>
    <row r="527" spans="1:53" ht="14.25" x14ac:dyDescent="0.2">
      <c r="A527">
        <f t="shared" si="181"/>
        <v>10525</v>
      </c>
      <c r="B527" s="16">
        <v>525</v>
      </c>
      <c r="C527" s="16"/>
      <c r="D527" s="16" t="s">
        <v>493</v>
      </c>
      <c r="E527" s="16">
        <f t="shared" si="168"/>
        <v>7</v>
      </c>
      <c r="F527" s="39" t="str">
        <f t="shared" si="166"/>
        <v>a</v>
      </c>
      <c r="G527" s="42">
        <f t="shared" si="182"/>
        <v>3</v>
      </c>
      <c r="H527" s="19" t="s">
        <v>26</v>
      </c>
      <c r="I527" s="3" t="s">
        <v>43</v>
      </c>
      <c r="J527" s="3" t="s">
        <v>997</v>
      </c>
      <c r="K527" s="3" t="str">
        <f t="shared" si="169"/>
        <v>光</v>
      </c>
      <c r="L527" s="3">
        <f t="shared" si="167"/>
        <v>17</v>
      </c>
      <c r="M527" s="3">
        <f t="shared" si="170"/>
        <v>6</v>
      </c>
      <c r="N527" s="16">
        <v>10</v>
      </c>
      <c r="O527" s="16">
        <v>5</v>
      </c>
      <c r="P527" s="16">
        <v>93</v>
      </c>
      <c r="Q527" s="28">
        <v>0</v>
      </c>
      <c r="R527" s="28">
        <v>0</v>
      </c>
      <c r="S527" s="28">
        <v>0</v>
      </c>
      <c r="T527" s="28">
        <v>0</v>
      </c>
      <c r="U527" s="28">
        <v>0</v>
      </c>
      <c r="V527" s="28">
        <v>0</v>
      </c>
      <c r="W527" s="28">
        <v>0</v>
      </c>
      <c r="X527" s="29">
        <v>0</v>
      </c>
      <c r="Y527" s="29">
        <v>0</v>
      </c>
      <c r="Z527" s="20">
        <v>2.8333333333333335E-2</v>
      </c>
      <c r="AA527" s="20">
        <v>0.20133333333333334</v>
      </c>
      <c r="AB527" s="28">
        <v>0</v>
      </c>
      <c r="AC527" s="28">
        <v>0</v>
      </c>
      <c r="AD527" s="28">
        <v>0</v>
      </c>
      <c r="AE527" s="28">
        <v>0</v>
      </c>
      <c r="AF527" s="28">
        <v>0</v>
      </c>
      <c r="AG527" s="28">
        <v>0</v>
      </c>
      <c r="AH527" s="29">
        <v>0</v>
      </c>
      <c r="AI527" s="29">
        <v>0</v>
      </c>
      <c r="AJ527" s="20">
        <v>0.16106666666666669</v>
      </c>
      <c r="AK527" s="29">
        <v>0</v>
      </c>
      <c r="AL527" s="29">
        <v>0</v>
      </c>
      <c r="AM527" s="22">
        <f t="shared" si="171"/>
        <v>140.14666666666668</v>
      </c>
      <c r="AN527">
        <f t="shared" si="172"/>
        <v>6120</v>
      </c>
      <c r="AO527" t="str">
        <f t="shared" si="173"/>
        <v>,诱人的坚果,带血的牙,发光的石头</v>
      </c>
      <c r="AP527" s="25" t="str">
        <f>IF(F527="c",getSring(AO527,4),VLOOKUP(K527&amp;F527,test4,2,FALSE))</f>
        <v>上级光之精华</v>
      </c>
      <c r="AQ527" s="25">
        <f t="shared" si="174"/>
        <v>30017</v>
      </c>
      <c r="AR527" s="25">
        <f t="shared" si="175"/>
        <v>117</v>
      </c>
      <c r="AS527" s="25" t="str">
        <f t="shared" si="183"/>
        <v>诱人的坚果</v>
      </c>
      <c r="AT527" s="25">
        <f t="shared" si="176"/>
        <v>30041</v>
      </c>
      <c r="AU527" s="25">
        <f t="shared" si="177"/>
        <v>29</v>
      </c>
      <c r="AV527" s="25" t="str">
        <f t="shared" si="184"/>
        <v>带血的牙</v>
      </c>
      <c r="AW527" s="25">
        <f t="shared" si="178"/>
        <v>30037</v>
      </c>
      <c r="AX527" s="25">
        <f t="shared" si="179"/>
        <v>29</v>
      </c>
      <c r="AY527" s="25" t="str">
        <f t="shared" si="185"/>
        <v>发光的石头</v>
      </c>
      <c r="AZ527" s="25">
        <f t="shared" si="180"/>
        <v>30033</v>
      </c>
      <c r="BA527" s="25">
        <f t="shared" si="186"/>
        <v>29</v>
      </c>
    </row>
    <row r="528" spans="1:53" ht="14.25" x14ac:dyDescent="0.2">
      <c r="A528">
        <f t="shared" si="181"/>
        <v>10526</v>
      </c>
      <c r="B528" s="16">
        <v>526</v>
      </c>
      <c r="C528" s="16"/>
      <c r="D528" s="16" t="s">
        <v>747</v>
      </c>
      <c r="E528" s="16">
        <f t="shared" si="168"/>
        <v>8</v>
      </c>
      <c r="F528" s="39" t="str">
        <f t="shared" si="166"/>
        <v>a</v>
      </c>
      <c r="G528" s="42">
        <f t="shared" si="182"/>
        <v>3</v>
      </c>
      <c r="H528" s="19" t="s">
        <v>26</v>
      </c>
      <c r="I528" s="3" t="s">
        <v>43</v>
      </c>
      <c r="J528" s="3" t="s">
        <v>997</v>
      </c>
      <c r="K528" s="3" t="str">
        <f t="shared" si="169"/>
        <v>光</v>
      </c>
      <c r="L528" s="3">
        <f t="shared" si="167"/>
        <v>17</v>
      </c>
      <c r="M528" s="3">
        <f t="shared" si="170"/>
        <v>6</v>
      </c>
      <c r="N528" s="16">
        <v>10</v>
      </c>
      <c r="O528" s="16">
        <v>6</v>
      </c>
      <c r="P528" s="16">
        <v>111</v>
      </c>
      <c r="Q528" s="28">
        <v>0</v>
      </c>
      <c r="R528" s="28">
        <v>0</v>
      </c>
      <c r="S528" s="28">
        <v>0</v>
      </c>
      <c r="T528" s="28">
        <v>0</v>
      </c>
      <c r="U528" s="16">
        <v>69</v>
      </c>
      <c r="V528" s="28">
        <v>0</v>
      </c>
      <c r="W528" s="28">
        <v>0</v>
      </c>
      <c r="X528" s="29">
        <v>0</v>
      </c>
      <c r="Y528" s="29">
        <v>0</v>
      </c>
      <c r="Z528" s="20">
        <v>3.5000000000000003E-2</v>
      </c>
      <c r="AA528" s="20">
        <v>0.24199999999999999</v>
      </c>
      <c r="AB528" s="28">
        <v>0</v>
      </c>
      <c r="AC528" s="28">
        <v>0</v>
      </c>
      <c r="AD528" s="28">
        <v>0</v>
      </c>
      <c r="AE528" s="28">
        <v>0</v>
      </c>
      <c r="AF528" s="28">
        <v>0</v>
      </c>
      <c r="AG528" s="28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2">
        <f t="shared" si="171"/>
        <v>175.4</v>
      </c>
      <c r="AN528">
        <f t="shared" si="172"/>
        <v>7710</v>
      </c>
      <c r="AO528" t="str">
        <f t="shared" si="173"/>
        <v>,发光的石头,黄水晶,灰色的稻草</v>
      </c>
      <c r="AP528" s="25" t="str">
        <f>IF(F528="c",getSring(AO528,4),VLOOKUP(K528&amp;F528,test4,2,FALSE))</f>
        <v>上级光之精华</v>
      </c>
      <c r="AQ528" s="25">
        <f t="shared" si="174"/>
        <v>30017</v>
      </c>
      <c r="AR528" s="25">
        <f t="shared" si="175"/>
        <v>146</v>
      </c>
      <c r="AS528" s="25" t="str">
        <f t="shared" si="183"/>
        <v>发光的石头</v>
      </c>
      <c r="AT528" s="25">
        <f t="shared" si="176"/>
        <v>30033</v>
      </c>
      <c r="AU528" s="25">
        <f t="shared" si="177"/>
        <v>37</v>
      </c>
      <c r="AV528" s="25" t="str">
        <f t="shared" si="184"/>
        <v>黄水晶</v>
      </c>
      <c r="AW528" s="25">
        <f t="shared" si="178"/>
        <v>30029</v>
      </c>
      <c r="AX528" s="25">
        <f t="shared" si="179"/>
        <v>37</v>
      </c>
      <c r="AY528" s="25" t="str">
        <f t="shared" si="185"/>
        <v>灰色的稻草</v>
      </c>
      <c r="AZ528" s="25">
        <f t="shared" si="180"/>
        <v>30025</v>
      </c>
      <c r="BA528" s="25">
        <f t="shared" si="186"/>
        <v>37</v>
      </c>
    </row>
    <row r="529" spans="1:53" ht="14.25" x14ac:dyDescent="0.2">
      <c r="A529">
        <f t="shared" si="181"/>
        <v>10527</v>
      </c>
      <c r="B529" s="16">
        <v>527</v>
      </c>
      <c r="C529" s="16"/>
      <c r="D529" s="16" t="s">
        <v>492</v>
      </c>
      <c r="E529" s="16">
        <f t="shared" si="168"/>
        <v>9</v>
      </c>
      <c r="F529" s="39" t="str">
        <f t="shared" si="166"/>
        <v>a</v>
      </c>
      <c r="G529" s="42">
        <f t="shared" si="182"/>
        <v>3</v>
      </c>
      <c r="H529" s="19" t="s">
        <v>26</v>
      </c>
      <c r="I529" s="3" t="s">
        <v>43</v>
      </c>
      <c r="J529" s="3" t="s">
        <v>997</v>
      </c>
      <c r="K529" s="3" t="str">
        <f t="shared" si="169"/>
        <v>光</v>
      </c>
      <c r="L529" s="3">
        <f t="shared" si="167"/>
        <v>17</v>
      </c>
      <c r="M529" s="3">
        <f t="shared" si="170"/>
        <v>6</v>
      </c>
      <c r="N529" s="16">
        <v>10</v>
      </c>
      <c r="O529" s="16">
        <v>7</v>
      </c>
      <c r="P529" s="16">
        <v>130</v>
      </c>
      <c r="Q529" s="28">
        <v>0</v>
      </c>
      <c r="R529" s="28">
        <v>0</v>
      </c>
      <c r="S529" s="28">
        <v>0</v>
      </c>
      <c r="T529" s="28">
        <v>0</v>
      </c>
      <c r="U529" s="28">
        <v>0</v>
      </c>
      <c r="V529" s="28">
        <v>0</v>
      </c>
      <c r="W529" s="28">
        <v>0</v>
      </c>
      <c r="X529" s="29">
        <v>0</v>
      </c>
      <c r="Y529" s="29">
        <v>0</v>
      </c>
      <c r="Z529" s="20">
        <v>0.04</v>
      </c>
      <c r="AA529" s="20">
        <v>0.28266666666666668</v>
      </c>
      <c r="AB529" s="28">
        <v>0</v>
      </c>
      <c r="AC529" s="28">
        <v>0</v>
      </c>
      <c r="AD529" s="16">
        <v>17</v>
      </c>
      <c r="AE529" s="28">
        <v>0</v>
      </c>
      <c r="AF529" s="28">
        <v>0</v>
      </c>
      <c r="AG529" s="28">
        <v>0</v>
      </c>
      <c r="AH529" s="20">
        <v>0.22613333333333335</v>
      </c>
      <c r="AI529" s="29">
        <v>0</v>
      </c>
      <c r="AJ529" s="29">
        <v>0</v>
      </c>
      <c r="AK529" s="29">
        <v>0</v>
      </c>
      <c r="AL529" s="29">
        <v>0</v>
      </c>
      <c r="AM529" s="22">
        <f t="shared" si="171"/>
        <v>214.44559411146165</v>
      </c>
      <c r="AN529">
        <f t="shared" si="172"/>
        <v>9420</v>
      </c>
      <c r="AO529" t="str">
        <f t="shared" si="173"/>
        <v>,带血的牙,诱人的蘑菇,发光的石头</v>
      </c>
      <c r="AP529" s="25" t="str">
        <f>IF(F529="c",getSring(AO529,4),VLOOKUP(K529&amp;F529,test4,2,FALSE))</f>
        <v>上级光之精华</v>
      </c>
      <c r="AQ529" s="25">
        <f t="shared" si="174"/>
        <v>30017</v>
      </c>
      <c r="AR529" s="25">
        <f t="shared" si="175"/>
        <v>179</v>
      </c>
      <c r="AS529" s="25" t="str">
        <f t="shared" si="183"/>
        <v>带血的牙</v>
      </c>
      <c r="AT529" s="25">
        <f t="shared" si="176"/>
        <v>30037</v>
      </c>
      <c r="AU529" s="25">
        <f t="shared" si="177"/>
        <v>45</v>
      </c>
      <c r="AV529" s="25" t="str">
        <f t="shared" si="184"/>
        <v>诱人的蘑菇</v>
      </c>
      <c r="AW529" s="25">
        <f t="shared" si="178"/>
        <v>30021</v>
      </c>
      <c r="AX529" s="25">
        <f t="shared" si="179"/>
        <v>45</v>
      </c>
      <c r="AY529" s="25" t="str">
        <f t="shared" si="185"/>
        <v>发光的石头</v>
      </c>
      <c r="AZ529" s="25">
        <f t="shared" si="180"/>
        <v>30033</v>
      </c>
      <c r="BA529" s="25">
        <f t="shared" si="186"/>
        <v>45</v>
      </c>
    </row>
    <row r="530" spans="1:53" ht="14.25" x14ac:dyDescent="0.2">
      <c r="A530">
        <f t="shared" si="181"/>
        <v>10528</v>
      </c>
      <c r="B530" s="16">
        <v>528</v>
      </c>
      <c r="C530" s="16"/>
      <c r="D530" s="16" t="s">
        <v>494</v>
      </c>
      <c r="E530" s="16">
        <f t="shared" si="168"/>
        <v>10</v>
      </c>
      <c r="F530" s="39" t="str">
        <f t="shared" si="166"/>
        <v>a</v>
      </c>
      <c r="G530" s="42">
        <f t="shared" si="182"/>
        <v>3</v>
      </c>
      <c r="H530" s="19" t="s">
        <v>26</v>
      </c>
      <c r="I530" s="3" t="s">
        <v>43</v>
      </c>
      <c r="J530" s="3" t="s">
        <v>997</v>
      </c>
      <c r="K530" s="3" t="str">
        <f t="shared" si="169"/>
        <v>光</v>
      </c>
      <c r="L530" s="3">
        <f t="shared" si="167"/>
        <v>17</v>
      </c>
      <c r="M530" s="3">
        <f t="shared" si="170"/>
        <v>6</v>
      </c>
      <c r="N530" s="16">
        <v>10</v>
      </c>
      <c r="O530" s="16">
        <v>8</v>
      </c>
      <c r="P530" s="16">
        <v>148</v>
      </c>
      <c r="Q530" s="28">
        <v>0</v>
      </c>
      <c r="R530" s="28">
        <v>0</v>
      </c>
      <c r="S530" s="28">
        <v>0</v>
      </c>
      <c r="T530" s="28">
        <v>0</v>
      </c>
      <c r="U530" s="28">
        <v>0</v>
      </c>
      <c r="V530" s="28">
        <v>0</v>
      </c>
      <c r="W530" s="28">
        <v>0</v>
      </c>
      <c r="X530" s="29">
        <v>0</v>
      </c>
      <c r="Y530" s="29">
        <v>0</v>
      </c>
      <c r="Z530" s="20">
        <v>4.6666666666666669E-2</v>
      </c>
      <c r="AA530" s="20">
        <v>0.32400000000000001</v>
      </c>
      <c r="AB530" s="28">
        <v>0</v>
      </c>
      <c r="AC530" s="28">
        <v>0</v>
      </c>
      <c r="AD530" s="28">
        <v>0</v>
      </c>
      <c r="AE530" s="28">
        <v>0</v>
      </c>
      <c r="AF530" s="28">
        <v>0</v>
      </c>
      <c r="AG530" s="28">
        <v>0</v>
      </c>
      <c r="AH530" s="20">
        <v>0.25920000000000004</v>
      </c>
      <c r="AI530" s="29">
        <v>0</v>
      </c>
      <c r="AJ530" s="29">
        <v>0</v>
      </c>
      <c r="AK530" s="29">
        <v>0</v>
      </c>
      <c r="AL530" s="20">
        <v>0.25920000000000004</v>
      </c>
      <c r="AM530" s="22">
        <f t="shared" si="171"/>
        <v>276.48</v>
      </c>
      <c r="AN530">
        <f t="shared" si="172"/>
        <v>12120</v>
      </c>
      <c r="AO530" t="str">
        <f t="shared" si="173"/>
        <v>,带血的牙,诱人的坚果,灰色的稻草</v>
      </c>
      <c r="AP530" s="25" t="str">
        <f>IF(F530="c",getSring(AO530,4),VLOOKUP(K530&amp;F530,test4,2,FALSE))</f>
        <v>上级光之精华</v>
      </c>
      <c r="AQ530" s="25">
        <f t="shared" si="174"/>
        <v>30017</v>
      </c>
      <c r="AR530" s="25">
        <f t="shared" si="175"/>
        <v>230</v>
      </c>
      <c r="AS530" s="25" t="str">
        <f t="shared" si="183"/>
        <v>带血的牙</v>
      </c>
      <c r="AT530" s="25">
        <f t="shared" si="176"/>
        <v>30037</v>
      </c>
      <c r="AU530" s="25">
        <f t="shared" si="177"/>
        <v>58</v>
      </c>
      <c r="AV530" s="25" t="str">
        <f t="shared" si="184"/>
        <v>诱人的坚果</v>
      </c>
      <c r="AW530" s="25">
        <f t="shared" si="178"/>
        <v>30041</v>
      </c>
      <c r="AX530" s="25">
        <f t="shared" si="179"/>
        <v>58</v>
      </c>
      <c r="AY530" s="25" t="str">
        <f t="shared" si="185"/>
        <v>灰色的稻草</v>
      </c>
      <c r="AZ530" s="25">
        <f t="shared" si="180"/>
        <v>30025</v>
      </c>
      <c r="BA530" s="25">
        <f t="shared" si="186"/>
        <v>58</v>
      </c>
    </row>
    <row r="531" spans="1:53" ht="14.25" x14ac:dyDescent="0.2">
      <c r="A531">
        <f t="shared" si="181"/>
        <v>10529</v>
      </c>
      <c r="B531" s="16">
        <v>529</v>
      </c>
      <c r="C531" s="16"/>
      <c r="D531" s="16" t="s">
        <v>748</v>
      </c>
      <c r="E531" s="16">
        <f t="shared" si="168"/>
        <v>3</v>
      </c>
      <c r="F531" s="39" t="str">
        <f t="shared" si="166"/>
        <v>b</v>
      </c>
      <c r="G531" s="42">
        <f t="shared" si="182"/>
        <v>3</v>
      </c>
      <c r="H531" s="19" t="s">
        <v>26</v>
      </c>
      <c r="I531" s="3" t="s">
        <v>43</v>
      </c>
      <c r="J531" s="3" t="s">
        <v>997</v>
      </c>
      <c r="K531" s="3" t="str">
        <f t="shared" si="169"/>
        <v>光</v>
      </c>
      <c r="L531" s="3">
        <f t="shared" si="167"/>
        <v>17</v>
      </c>
      <c r="M531" s="3">
        <f t="shared" si="170"/>
        <v>6</v>
      </c>
      <c r="N531" s="16">
        <v>10</v>
      </c>
      <c r="O531" s="16">
        <v>1</v>
      </c>
      <c r="P531" s="16">
        <v>20</v>
      </c>
      <c r="Q531" s="28">
        <v>0</v>
      </c>
      <c r="R531" s="28">
        <v>0</v>
      </c>
      <c r="S531" s="28">
        <v>0</v>
      </c>
      <c r="T531" s="28">
        <v>0</v>
      </c>
      <c r="U531" s="28">
        <v>0</v>
      </c>
      <c r="V531" s="28">
        <v>0</v>
      </c>
      <c r="W531" s="28">
        <v>0</v>
      </c>
      <c r="X531" s="29">
        <v>0</v>
      </c>
      <c r="Y531" s="29">
        <v>0</v>
      </c>
      <c r="Z531" s="29">
        <v>0</v>
      </c>
      <c r="AA531" s="29">
        <v>0</v>
      </c>
      <c r="AB531" s="28">
        <v>0</v>
      </c>
      <c r="AC531" s="28">
        <v>0</v>
      </c>
      <c r="AD531" s="28">
        <v>0</v>
      </c>
      <c r="AE531" s="28">
        <v>0</v>
      </c>
      <c r="AF531" s="28">
        <v>0</v>
      </c>
      <c r="AG531" s="28">
        <v>0</v>
      </c>
      <c r="AH531" s="29">
        <v>0</v>
      </c>
      <c r="AI531" s="29">
        <v>0</v>
      </c>
      <c r="AJ531" s="20">
        <v>6.4000000000000001E-2</v>
      </c>
      <c r="AK531" s="29">
        <v>0</v>
      </c>
      <c r="AL531" s="29">
        <v>0</v>
      </c>
      <c r="AM531" s="22">
        <f t="shared" si="171"/>
        <v>26.133333333333333</v>
      </c>
      <c r="AN531">
        <f t="shared" si="172"/>
        <v>1155</v>
      </c>
      <c r="AO531" t="str">
        <f t="shared" si="173"/>
        <v>,蓝水晶,漂亮的蘑菇,坚硬的石头</v>
      </c>
      <c r="AP531" s="25" t="str">
        <f>IF(F531="c",getSring(AO531,4),VLOOKUP(K531&amp;F531,test4,2,FALSE))</f>
        <v>光之精华</v>
      </c>
      <c r="AQ531" s="25">
        <f t="shared" si="174"/>
        <v>30018</v>
      </c>
      <c r="AR531" s="25">
        <f t="shared" si="175"/>
        <v>44</v>
      </c>
      <c r="AS531" s="25" t="str">
        <f t="shared" si="183"/>
        <v>蓝水晶</v>
      </c>
      <c r="AT531" s="25">
        <f t="shared" si="176"/>
        <v>30028</v>
      </c>
      <c r="AU531" s="25">
        <f t="shared" si="177"/>
        <v>11</v>
      </c>
      <c r="AV531" s="25" t="str">
        <f t="shared" si="184"/>
        <v>漂亮的蘑菇</v>
      </c>
      <c r="AW531" s="25">
        <f t="shared" si="178"/>
        <v>30020</v>
      </c>
      <c r="AX531" s="25">
        <f t="shared" si="179"/>
        <v>11</v>
      </c>
      <c r="AY531" s="25" t="str">
        <f t="shared" si="185"/>
        <v>坚硬的石头</v>
      </c>
      <c r="AZ531" s="25">
        <f t="shared" si="180"/>
        <v>30032</v>
      </c>
      <c r="BA531" s="25">
        <f t="shared" si="186"/>
        <v>11</v>
      </c>
    </row>
    <row r="532" spans="1:53" ht="14.25" x14ac:dyDescent="0.2">
      <c r="A532">
        <f t="shared" si="181"/>
        <v>10530</v>
      </c>
      <c r="B532" s="16">
        <v>530</v>
      </c>
      <c r="C532" s="16"/>
      <c r="D532" s="16" t="s">
        <v>225</v>
      </c>
      <c r="E532" s="16">
        <f t="shared" si="168"/>
        <v>4</v>
      </c>
      <c r="F532" s="39" t="str">
        <f t="shared" si="166"/>
        <v>b</v>
      </c>
      <c r="G532" s="42">
        <f t="shared" si="182"/>
        <v>3</v>
      </c>
      <c r="H532" s="19" t="s">
        <v>26</v>
      </c>
      <c r="I532" s="3" t="s">
        <v>43</v>
      </c>
      <c r="J532" s="3" t="s">
        <v>997</v>
      </c>
      <c r="K532" s="3" t="str">
        <f t="shared" si="169"/>
        <v>光</v>
      </c>
      <c r="L532" s="3">
        <f t="shared" si="167"/>
        <v>17</v>
      </c>
      <c r="M532" s="3">
        <f t="shared" si="170"/>
        <v>6</v>
      </c>
      <c r="N532" s="16">
        <v>10</v>
      </c>
      <c r="O532" s="16">
        <v>2</v>
      </c>
      <c r="P532" s="16">
        <v>40</v>
      </c>
      <c r="Q532" s="28">
        <v>0</v>
      </c>
      <c r="R532" s="28">
        <v>0</v>
      </c>
      <c r="S532" s="28">
        <v>0</v>
      </c>
      <c r="T532" s="28">
        <v>0</v>
      </c>
      <c r="U532" s="28">
        <v>0</v>
      </c>
      <c r="V532" s="28">
        <v>0</v>
      </c>
      <c r="W532" s="28">
        <v>0</v>
      </c>
      <c r="X532" s="29">
        <v>0</v>
      </c>
      <c r="Y532" s="29">
        <v>0</v>
      </c>
      <c r="Z532" s="29">
        <v>0</v>
      </c>
      <c r="AA532" s="29">
        <v>0</v>
      </c>
      <c r="AB532" s="28">
        <v>0</v>
      </c>
      <c r="AC532" s="28">
        <v>0</v>
      </c>
      <c r="AD532" s="28">
        <v>0</v>
      </c>
      <c r="AE532" s="28">
        <v>0</v>
      </c>
      <c r="AF532" s="28">
        <v>0</v>
      </c>
      <c r="AG532" s="28">
        <v>0</v>
      </c>
      <c r="AH532" s="29">
        <v>0</v>
      </c>
      <c r="AI532" s="20">
        <v>6.4000000000000001E-2</v>
      </c>
      <c r="AJ532" s="29">
        <v>0</v>
      </c>
      <c r="AK532" s="29">
        <v>0</v>
      </c>
      <c r="AL532" s="29">
        <v>0</v>
      </c>
      <c r="AM532" s="22">
        <f t="shared" si="171"/>
        <v>39.466666666666669</v>
      </c>
      <c r="AN532">
        <f t="shared" si="172"/>
        <v>1710</v>
      </c>
      <c r="AO532" t="str">
        <f t="shared" si="173"/>
        <v>,蓝水晶,扁扁的稻草,长獠牙</v>
      </c>
      <c r="AP532" s="25" t="str">
        <f>IF(F532="c",getSring(AO532,4),VLOOKUP(K532&amp;F532,test4,2,FALSE))</f>
        <v>光之精华</v>
      </c>
      <c r="AQ532" s="25">
        <f t="shared" si="174"/>
        <v>30018</v>
      </c>
      <c r="AR532" s="25">
        <f t="shared" si="175"/>
        <v>66</v>
      </c>
      <c r="AS532" s="25" t="str">
        <f t="shared" si="183"/>
        <v>蓝水晶</v>
      </c>
      <c r="AT532" s="25">
        <f t="shared" si="176"/>
        <v>30028</v>
      </c>
      <c r="AU532" s="25">
        <f t="shared" si="177"/>
        <v>16</v>
      </c>
      <c r="AV532" s="25" t="str">
        <f t="shared" si="184"/>
        <v>扁扁的稻草</v>
      </c>
      <c r="AW532" s="25">
        <f t="shared" si="178"/>
        <v>30024</v>
      </c>
      <c r="AX532" s="25">
        <f t="shared" si="179"/>
        <v>16</v>
      </c>
      <c r="AY532" s="25" t="str">
        <f t="shared" si="185"/>
        <v>长獠牙</v>
      </c>
      <c r="AZ532" s="25">
        <f t="shared" si="180"/>
        <v>30036</v>
      </c>
      <c r="BA532" s="25">
        <f t="shared" si="186"/>
        <v>16</v>
      </c>
    </row>
    <row r="533" spans="1:53" ht="14.25" x14ac:dyDescent="0.2">
      <c r="A533">
        <f t="shared" si="181"/>
        <v>10531</v>
      </c>
      <c r="B533" s="16">
        <v>531</v>
      </c>
      <c r="C533" s="16"/>
      <c r="D533" s="16" t="s">
        <v>749</v>
      </c>
      <c r="E533" s="16">
        <f t="shared" si="168"/>
        <v>5</v>
      </c>
      <c r="F533" s="39" t="str">
        <f t="shared" si="166"/>
        <v>b</v>
      </c>
      <c r="G533" s="42">
        <f t="shared" si="182"/>
        <v>3</v>
      </c>
      <c r="H533" s="19" t="s">
        <v>26</v>
      </c>
      <c r="I533" s="3" t="s">
        <v>43</v>
      </c>
      <c r="J533" s="3" t="s">
        <v>997</v>
      </c>
      <c r="K533" s="3" t="str">
        <f t="shared" si="169"/>
        <v>光</v>
      </c>
      <c r="L533" s="3">
        <f t="shared" si="167"/>
        <v>17</v>
      </c>
      <c r="M533" s="3">
        <f t="shared" si="170"/>
        <v>6</v>
      </c>
      <c r="N533" s="16">
        <v>10</v>
      </c>
      <c r="O533" s="16">
        <v>3</v>
      </c>
      <c r="P533" s="16">
        <v>60</v>
      </c>
      <c r="Q533" s="28">
        <v>0</v>
      </c>
      <c r="R533" s="28">
        <v>0</v>
      </c>
      <c r="S533" s="28">
        <v>0</v>
      </c>
      <c r="T533" s="28">
        <v>0</v>
      </c>
      <c r="U533" s="28">
        <v>0</v>
      </c>
      <c r="V533" s="28">
        <v>0</v>
      </c>
      <c r="W533" s="28">
        <v>0</v>
      </c>
      <c r="X533" s="29">
        <v>0</v>
      </c>
      <c r="Y533" s="20">
        <v>1.2500000000000001E-2</v>
      </c>
      <c r="Z533" s="29">
        <v>0</v>
      </c>
      <c r="AA533" s="29">
        <v>0</v>
      </c>
      <c r="AB533" s="28">
        <v>0</v>
      </c>
      <c r="AC533" s="28">
        <v>0</v>
      </c>
      <c r="AD533" s="28">
        <v>0</v>
      </c>
      <c r="AE533" s="28">
        <v>0</v>
      </c>
      <c r="AF533" s="28">
        <v>0</v>
      </c>
      <c r="AG533" s="28">
        <v>0</v>
      </c>
      <c r="AH533" s="29">
        <v>0</v>
      </c>
      <c r="AI533" s="29">
        <v>0</v>
      </c>
      <c r="AJ533" s="29">
        <v>0</v>
      </c>
      <c r="AK533" s="29">
        <v>0</v>
      </c>
      <c r="AL533" s="29">
        <v>0</v>
      </c>
      <c r="AM533" s="22">
        <f t="shared" si="171"/>
        <v>42.5</v>
      </c>
      <c r="AN533">
        <f t="shared" si="172"/>
        <v>1875</v>
      </c>
      <c r="AO533" t="str">
        <f t="shared" si="173"/>
        <v>,蓝水晶,扁扁的稻草,漂亮的蘑菇</v>
      </c>
      <c r="AP533" s="25" t="str">
        <f>IF(F533="c",getSring(AO533,4),VLOOKUP(K533&amp;F533,test4,2,FALSE))</f>
        <v>光之精华</v>
      </c>
      <c r="AQ533" s="25">
        <f t="shared" si="174"/>
        <v>30018</v>
      </c>
      <c r="AR533" s="25">
        <f t="shared" si="175"/>
        <v>71</v>
      </c>
      <c r="AS533" s="25" t="str">
        <f t="shared" si="183"/>
        <v>蓝水晶</v>
      </c>
      <c r="AT533" s="25">
        <f t="shared" si="176"/>
        <v>30028</v>
      </c>
      <c r="AU533" s="25">
        <f t="shared" si="177"/>
        <v>18</v>
      </c>
      <c r="AV533" s="25" t="str">
        <f t="shared" si="184"/>
        <v>扁扁的稻草</v>
      </c>
      <c r="AW533" s="25">
        <f t="shared" si="178"/>
        <v>30024</v>
      </c>
      <c r="AX533" s="25">
        <f t="shared" si="179"/>
        <v>18</v>
      </c>
      <c r="AY533" s="25" t="str">
        <f t="shared" si="185"/>
        <v>漂亮的蘑菇</v>
      </c>
      <c r="AZ533" s="25">
        <f t="shared" si="180"/>
        <v>30020</v>
      </c>
      <c r="BA533" s="25">
        <f t="shared" si="186"/>
        <v>18</v>
      </c>
    </row>
    <row r="534" spans="1:53" ht="14.25" x14ac:dyDescent="0.2">
      <c r="A534">
        <f t="shared" si="181"/>
        <v>10532</v>
      </c>
      <c r="B534" s="16">
        <v>532</v>
      </c>
      <c r="C534" s="16"/>
      <c r="D534" s="16" t="s">
        <v>750</v>
      </c>
      <c r="E534" s="16">
        <f t="shared" si="168"/>
        <v>6</v>
      </c>
      <c r="F534" s="39" t="str">
        <f t="shared" si="166"/>
        <v>b</v>
      </c>
      <c r="G534" s="42">
        <f t="shared" si="182"/>
        <v>3</v>
      </c>
      <c r="H534" s="19" t="s">
        <v>26</v>
      </c>
      <c r="I534" s="3" t="s">
        <v>43</v>
      </c>
      <c r="J534" s="3" t="s">
        <v>997</v>
      </c>
      <c r="K534" s="3" t="str">
        <f t="shared" si="169"/>
        <v>光</v>
      </c>
      <c r="L534" s="3">
        <f t="shared" si="167"/>
        <v>17</v>
      </c>
      <c r="M534" s="3">
        <f t="shared" si="170"/>
        <v>6</v>
      </c>
      <c r="N534" s="16">
        <v>10</v>
      </c>
      <c r="O534" s="16">
        <v>4</v>
      </c>
      <c r="P534" s="16">
        <v>81</v>
      </c>
      <c r="Q534" s="28">
        <v>0</v>
      </c>
      <c r="R534" s="28">
        <v>0</v>
      </c>
      <c r="S534" s="28">
        <v>0</v>
      </c>
      <c r="T534" s="28">
        <v>0</v>
      </c>
      <c r="U534" s="28">
        <v>0</v>
      </c>
      <c r="V534" s="28">
        <v>0</v>
      </c>
      <c r="W534" s="28">
        <v>0</v>
      </c>
      <c r="X534" s="29">
        <v>0</v>
      </c>
      <c r="Y534" s="29">
        <v>0</v>
      </c>
      <c r="Z534" s="29">
        <v>0</v>
      </c>
      <c r="AA534" s="29">
        <v>0</v>
      </c>
      <c r="AB534" s="28">
        <v>0</v>
      </c>
      <c r="AC534" s="28">
        <v>0</v>
      </c>
      <c r="AD534" s="28">
        <v>0</v>
      </c>
      <c r="AE534" s="28">
        <v>0</v>
      </c>
      <c r="AF534" s="28">
        <v>0</v>
      </c>
      <c r="AG534" s="28">
        <v>0</v>
      </c>
      <c r="AH534" s="29">
        <v>0</v>
      </c>
      <c r="AI534" s="29">
        <v>0</v>
      </c>
      <c r="AJ534" s="20">
        <v>8.0533333333333346E-2</v>
      </c>
      <c r="AK534" s="29">
        <v>0</v>
      </c>
      <c r="AL534" s="29">
        <v>0</v>
      </c>
      <c r="AM534" s="22">
        <f t="shared" si="171"/>
        <v>70.106666666666669</v>
      </c>
      <c r="AN534">
        <f t="shared" si="172"/>
        <v>3060</v>
      </c>
      <c r="AO534" t="str">
        <f t="shared" si="173"/>
        <v>,蓝水晶,坚硬的石头,扁扁的稻草</v>
      </c>
      <c r="AP534" s="25" t="str">
        <f>IF(F534="c",getSring(AO534,4),VLOOKUP(K534&amp;F534,test4,2,FALSE))</f>
        <v>光之精华</v>
      </c>
      <c r="AQ534" s="25">
        <f t="shared" si="174"/>
        <v>30018</v>
      </c>
      <c r="AR534" s="25">
        <f t="shared" si="175"/>
        <v>117</v>
      </c>
      <c r="AS534" s="25" t="str">
        <f t="shared" si="183"/>
        <v>蓝水晶</v>
      </c>
      <c r="AT534" s="25">
        <f t="shared" si="176"/>
        <v>30028</v>
      </c>
      <c r="AU534" s="25">
        <f t="shared" si="177"/>
        <v>29</v>
      </c>
      <c r="AV534" s="25" t="str">
        <f t="shared" si="184"/>
        <v>坚硬的石头</v>
      </c>
      <c r="AW534" s="25">
        <f t="shared" si="178"/>
        <v>30032</v>
      </c>
      <c r="AX534" s="25">
        <f t="shared" si="179"/>
        <v>29</v>
      </c>
      <c r="AY534" s="25" t="str">
        <f t="shared" si="185"/>
        <v>扁扁的稻草</v>
      </c>
      <c r="AZ534" s="25">
        <f t="shared" si="180"/>
        <v>30024</v>
      </c>
      <c r="BA534" s="25">
        <f t="shared" si="186"/>
        <v>29</v>
      </c>
    </row>
    <row r="535" spans="1:53" ht="14.25" x14ac:dyDescent="0.2">
      <c r="A535">
        <f t="shared" si="181"/>
        <v>10533</v>
      </c>
      <c r="B535" s="16">
        <v>533</v>
      </c>
      <c r="C535" s="16"/>
      <c r="D535" s="16" t="s">
        <v>497</v>
      </c>
      <c r="E535" s="16">
        <f t="shared" si="168"/>
        <v>7</v>
      </c>
      <c r="F535" s="39" t="str">
        <f t="shared" si="166"/>
        <v>b</v>
      </c>
      <c r="G535" s="42">
        <f t="shared" si="182"/>
        <v>3</v>
      </c>
      <c r="H535" s="19" t="s">
        <v>26</v>
      </c>
      <c r="I535" s="3" t="s">
        <v>43</v>
      </c>
      <c r="J535" s="3" t="s">
        <v>997</v>
      </c>
      <c r="K535" s="3" t="str">
        <f t="shared" si="169"/>
        <v>光</v>
      </c>
      <c r="L535" s="3">
        <f t="shared" si="167"/>
        <v>17</v>
      </c>
      <c r="M535" s="3">
        <f t="shared" si="170"/>
        <v>6</v>
      </c>
      <c r="N535" s="16">
        <v>10</v>
      </c>
      <c r="O535" s="16">
        <v>5</v>
      </c>
      <c r="P535" s="16">
        <v>101</v>
      </c>
      <c r="Q535" s="28">
        <v>0</v>
      </c>
      <c r="R535" s="28">
        <v>0</v>
      </c>
      <c r="S535" s="16">
        <v>10</v>
      </c>
      <c r="T535" s="28">
        <v>0</v>
      </c>
      <c r="U535" s="28">
        <v>0</v>
      </c>
      <c r="V535" s="28">
        <v>0</v>
      </c>
      <c r="W535" s="28">
        <v>0</v>
      </c>
      <c r="X535" s="29">
        <v>0</v>
      </c>
      <c r="Y535" s="29">
        <v>0</v>
      </c>
      <c r="Z535" s="29">
        <v>0</v>
      </c>
      <c r="AA535" s="29">
        <v>0</v>
      </c>
      <c r="AB535" s="28">
        <v>0</v>
      </c>
      <c r="AC535" s="28">
        <v>0</v>
      </c>
      <c r="AD535" s="28">
        <v>0</v>
      </c>
      <c r="AE535" s="28">
        <v>0</v>
      </c>
      <c r="AF535" s="28">
        <v>0</v>
      </c>
      <c r="AG535" s="28">
        <v>0</v>
      </c>
      <c r="AH535" s="20">
        <v>0.10026666666666667</v>
      </c>
      <c r="AI535" s="29">
        <v>0</v>
      </c>
      <c r="AJ535" s="29">
        <v>0</v>
      </c>
      <c r="AK535" s="29">
        <v>0</v>
      </c>
      <c r="AL535" s="29">
        <v>0</v>
      </c>
      <c r="AM535" s="22">
        <f t="shared" si="171"/>
        <v>94.053333333333342</v>
      </c>
      <c r="AN535">
        <f t="shared" si="172"/>
        <v>4110</v>
      </c>
      <c r="AO535" t="str">
        <f t="shared" si="173"/>
        <v>,扁扁的稻草,蓝水晶,长獠牙</v>
      </c>
      <c r="AP535" s="25" t="str">
        <f>IF(F535="c",getSring(AO535,4),VLOOKUP(K535&amp;F535,test4,2,FALSE))</f>
        <v>光之精华</v>
      </c>
      <c r="AQ535" s="25">
        <f t="shared" si="174"/>
        <v>30018</v>
      </c>
      <c r="AR535" s="25">
        <f t="shared" si="175"/>
        <v>157</v>
      </c>
      <c r="AS535" s="25" t="str">
        <f t="shared" si="183"/>
        <v>扁扁的稻草</v>
      </c>
      <c r="AT535" s="25">
        <f t="shared" si="176"/>
        <v>30024</v>
      </c>
      <c r="AU535" s="25">
        <f t="shared" si="177"/>
        <v>39</v>
      </c>
      <c r="AV535" s="25" t="str">
        <f t="shared" si="184"/>
        <v>蓝水晶</v>
      </c>
      <c r="AW535" s="25">
        <f t="shared" si="178"/>
        <v>30028</v>
      </c>
      <c r="AX535" s="25">
        <f t="shared" si="179"/>
        <v>39</v>
      </c>
      <c r="AY535" s="25" t="str">
        <f t="shared" si="185"/>
        <v>长獠牙</v>
      </c>
      <c r="AZ535" s="25">
        <f t="shared" si="180"/>
        <v>30036</v>
      </c>
      <c r="BA535" s="25">
        <f t="shared" si="186"/>
        <v>39</v>
      </c>
    </row>
    <row r="536" spans="1:53" ht="14.25" x14ac:dyDescent="0.2">
      <c r="A536">
        <f t="shared" si="181"/>
        <v>10534</v>
      </c>
      <c r="B536" s="16">
        <v>534</v>
      </c>
      <c r="C536" s="16"/>
      <c r="D536" s="16" t="s">
        <v>751</v>
      </c>
      <c r="E536" s="16">
        <f t="shared" si="168"/>
        <v>8</v>
      </c>
      <c r="F536" s="39" t="str">
        <f t="shared" si="166"/>
        <v>b</v>
      </c>
      <c r="G536" s="42">
        <f t="shared" si="182"/>
        <v>3</v>
      </c>
      <c r="H536" s="19" t="s">
        <v>26</v>
      </c>
      <c r="I536" s="3" t="s">
        <v>43</v>
      </c>
      <c r="J536" s="3" t="s">
        <v>997</v>
      </c>
      <c r="K536" s="3" t="str">
        <f t="shared" si="169"/>
        <v>光</v>
      </c>
      <c r="L536" s="3">
        <f t="shared" si="167"/>
        <v>17</v>
      </c>
      <c r="M536" s="3">
        <f t="shared" si="170"/>
        <v>6</v>
      </c>
      <c r="N536" s="16">
        <v>10</v>
      </c>
      <c r="O536" s="16">
        <v>6</v>
      </c>
      <c r="P536" s="16">
        <v>121</v>
      </c>
      <c r="Q536" s="28">
        <v>0</v>
      </c>
      <c r="R536" s="28">
        <v>0</v>
      </c>
      <c r="S536" s="28">
        <v>0</v>
      </c>
      <c r="T536" s="28">
        <v>0</v>
      </c>
      <c r="U536" s="28">
        <v>0</v>
      </c>
      <c r="V536" s="28">
        <v>0</v>
      </c>
      <c r="W536" s="16">
        <v>9</v>
      </c>
      <c r="X536" s="29">
        <v>0</v>
      </c>
      <c r="Y536" s="29">
        <v>0</v>
      </c>
      <c r="Z536" s="29">
        <v>0</v>
      </c>
      <c r="AA536" s="29">
        <v>0</v>
      </c>
      <c r="AB536" s="28">
        <v>0</v>
      </c>
      <c r="AC536" s="28">
        <v>0</v>
      </c>
      <c r="AD536" s="28">
        <v>0</v>
      </c>
      <c r="AE536" s="28">
        <v>0</v>
      </c>
      <c r="AF536" s="28">
        <v>0</v>
      </c>
      <c r="AG536" s="28">
        <v>0</v>
      </c>
      <c r="AH536" s="29">
        <v>0</v>
      </c>
      <c r="AI536" s="29">
        <v>0</v>
      </c>
      <c r="AJ536" s="20">
        <v>0.12106666666666666</v>
      </c>
      <c r="AK536" s="29">
        <v>0</v>
      </c>
      <c r="AL536" s="29">
        <v>0</v>
      </c>
      <c r="AM536" s="22">
        <f t="shared" si="171"/>
        <v>110.88</v>
      </c>
      <c r="AN536">
        <f t="shared" si="172"/>
        <v>4845</v>
      </c>
      <c r="AO536" t="str">
        <f t="shared" si="173"/>
        <v>,扁扁的稻草,坚硬的石头,美味的坚果</v>
      </c>
      <c r="AP536" s="25" t="str">
        <f>IF(F536="c",getSring(AO536,4),VLOOKUP(K536&amp;F536,test4,2,FALSE))</f>
        <v>光之精华</v>
      </c>
      <c r="AQ536" s="25">
        <f t="shared" si="174"/>
        <v>30018</v>
      </c>
      <c r="AR536" s="25">
        <f t="shared" si="175"/>
        <v>185</v>
      </c>
      <c r="AS536" s="25" t="str">
        <f t="shared" si="183"/>
        <v>扁扁的稻草</v>
      </c>
      <c r="AT536" s="25">
        <f t="shared" si="176"/>
        <v>30024</v>
      </c>
      <c r="AU536" s="25">
        <f t="shared" si="177"/>
        <v>46</v>
      </c>
      <c r="AV536" s="25" t="str">
        <f t="shared" si="184"/>
        <v>坚硬的石头</v>
      </c>
      <c r="AW536" s="25">
        <f t="shared" si="178"/>
        <v>30032</v>
      </c>
      <c r="AX536" s="25">
        <f t="shared" si="179"/>
        <v>46</v>
      </c>
      <c r="AY536" s="25" t="str">
        <f t="shared" si="185"/>
        <v>美味的坚果</v>
      </c>
      <c r="AZ536" s="25">
        <f t="shared" si="180"/>
        <v>30040</v>
      </c>
      <c r="BA536" s="25">
        <f t="shared" si="186"/>
        <v>46</v>
      </c>
    </row>
    <row r="537" spans="1:53" ht="14.25" x14ac:dyDescent="0.2">
      <c r="A537">
        <f t="shared" si="181"/>
        <v>10535</v>
      </c>
      <c r="B537" s="16">
        <v>535</v>
      </c>
      <c r="C537" s="16"/>
      <c r="D537" s="16" t="s">
        <v>497</v>
      </c>
      <c r="E537" s="16">
        <f t="shared" si="168"/>
        <v>9</v>
      </c>
      <c r="F537" s="39" t="str">
        <f t="shared" si="166"/>
        <v>b</v>
      </c>
      <c r="G537" s="42">
        <f t="shared" si="182"/>
        <v>3</v>
      </c>
      <c r="H537" s="19" t="s">
        <v>26</v>
      </c>
      <c r="I537" s="3" t="s">
        <v>43</v>
      </c>
      <c r="J537" s="3" t="s">
        <v>997</v>
      </c>
      <c r="K537" s="3" t="str">
        <f t="shared" si="169"/>
        <v>光</v>
      </c>
      <c r="L537" s="3">
        <f t="shared" si="167"/>
        <v>17</v>
      </c>
      <c r="M537" s="3">
        <f t="shared" si="170"/>
        <v>6</v>
      </c>
      <c r="N537" s="16">
        <v>10</v>
      </c>
      <c r="O537" s="16">
        <v>7</v>
      </c>
      <c r="P537" s="16">
        <v>141</v>
      </c>
      <c r="Q537" s="28">
        <v>0</v>
      </c>
      <c r="R537" s="28">
        <v>0</v>
      </c>
      <c r="S537" s="16">
        <v>14</v>
      </c>
      <c r="T537" s="28">
        <v>0</v>
      </c>
      <c r="U537" s="28">
        <v>0</v>
      </c>
      <c r="V537" s="28">
        <v>0</v>
      </c>
      <c r="W537" s="28">
        <v>0</v>
      </c>
      <c r="X537" s="29">
        <v>0</v>
      </c>
      <c r="Y537" s="29">
        <v>0</v>
      </c>
      <c r="Z537" s="29">
        <v>0</v>
      </c>
      <c r="AA537" s="20">
        <v>0.17600000000000002</v>
      </c>
      <c r="AB537" s="28">
        <v>0</v>
      </c>
      <c r="AC537" s="28">
        <v>0</v>
      </c>
      <c r="AD537" s="28">
        <v>0</v>
      </c>
      <c r="AE537" s="28">
        <v>0</v>
      </c>
      <c r="AF537" s="28">
        <v>0</v>
      </c>
      <c r="AG537" s="28">
        <v>0</v>
      </c>
      <c r="AH537" s="29">
        <v>0</v>
      </c>
      <c r="AI537" s="29">
        <v>0</v>
      </c>
      <c r="AJ537" s="29">
        <v>0</v>
      </c>
      <c r="AK537" s="29">
        <v>0</v>
      </c>
      <c r="AL537" s="29">
        <v>0</v>
      </c>
      <c r="AM537" s="22">
        <f t="shared" si="171"/>
        <v>138.53333333333333</v>
      </c>
      <c r="AN537">
        <f t="shared" si="172"/>
        <v>6075</v>
      </c>
      <c r="AO537" t="str">
        <f t="shared" si="173"/>
        <v>,扁扁的稻草,美味的坚果,长獠牙</v>
      </c>
      <c r="AP537" s="25" t="str">
        <f>IF(F537="c",getSring(AO537,4),VLOOKUP(K537&amp;F537,test4,2,FALSE))</f>
        <v>光之精华</v>
      </c>
      <c r="AQ537" s="25">
        <f t="shared" si="174"/>
        <v>30018</v>
      </c>
      <c r="AR537" s="25">
        <f t="shared" si="175"/>
        <v>231</v>
      </c>
      <c r="AS537" s="25" t="str">
        <f t="shared" si="183"/>
        <v>扁扁的稻草</v>
      </c>
      <c r="AT537" s="25">
        <f t="shared" si="176"/>
        <v>30024</v>
      </c>
      <c r="AU537" s="25">
        <f t="shared" si="177"/>
        <v>58</v>
      </c>
      <c r="AV537" s="25" t="str">
        <f t="shared" si="184"/>
        <v>美味的坚果</v>
      </c>
      <c r="AW537" s="25">
        <f t="shared" si="178"/>
        <v>30040</v>
      </c>
      <c r="AX537" s="25">
        <f t="shared" si="179"/>
        <v>58</v>
      </c>
      <c r="AY537" s="25" t="str">
        <f t="shared" si="185"/>
        <v>长獠牙</v>
      </c>
      <c r="AZ537" s="25">
        <f t="shared" si="180"/>
        <v>30036</v>
      </c>
      <c r="BA537" s="25">
        <f t="shared" si="186"/>
        <v>58</v>
      </c>
    </row>
    <row r="538" spans="1:53" ht="14.25" x14ac:dyDescent="0.2">
      <c r="A538">
        <f t="shared" si="181"/>
        <v>10536</v>
      </c>
      <c r="B538" s="16">
        <v>536</v>
      </c>
      <c r="C538" s="16"/>
      <c r="D538" s="16" t="s">
        <v>748</v>
      </c>
      <c r="E538" s="16">
        <f t="shared" si="168"/>
        <v>10</v>
      </c>
      <c r="F538" s="39" t="str">
        <f t="shared" si="166"/>
        <v>b</v>
      </c>
      <c r="G538" s="42">
        <f t="shared" si="182"/>
        <v>3</v>
      </c>
      <c r="H538" s="19" t="s">
        <v>26</v>
      </c>
      <c r="I538" s="3" t="s">
        <v>43</v>
      </c>
      <c r="J538" s="3" t="s">
        <v>997</v>
      </c>
      <c r="K538" s="3" t="str">
        <f t="shared" si="169"/>
        <v>光</v>
      </c>
      <c r="L538" s="3">
        <f t="shared" si="167"/>
        <v>17</v>
      </c>
      <c r="M538" s="3">
        <f t="shared" si="170"/>
        <v>6</v>
      </c>
      <c r="N538" s="16">
        <v>10</v>
      </c>
      <c r="O538" s="16">
        <v>8</v>
      </c>
      <c r="P538" s="16">
        <v>161</v>
      </c>
      <c r="Q538" s="28">
        <v>0</v>
      </c>
      <c r="R538" s="28">
        <v>0</v>
      </c>
      <c r="S538" s="28">
        <v>0</v>
      </c>
      <c r="T538" s="28">
        <v>0</v>
      </c>
      <c r="U538" s="28">
        <v>0</v>
      </c>
      <c r="V538" s="28">
        <v>0</v>
      </c>
      <c r="W538" s="28">
        <v>0</v>
      </c>
      <c r="X538" s="29">
        <v>0</v>
      </c>
      <c r="Y538" s="20">
        <v>3.5000000000000003E-2</v>
      </c>
      <c r="Z538" s="29">
        <v>0</v>
      </c>
      <c r="AA538" s="29">
        <v>0</v>
      </c>
      <c r="AB538" s="28">
        <v>0</v>
      </c>
      <c r="AC538" s="28">
        <v>0</v>
      </c>
      <c r="AD538" s="28">
        <v>0</v>
      </c>
      <c r="AE538" s="28">
        <v>0</v>
      </c>
      <c r="AF538" s="28">
        <v>0</v>
      </c>
      <c r="AG538" s="28">
        <v>0</v>
      </c>
      <c r="AH538" s="29">
        <v>0</v>
      </c>
      <c r="AI538" s="20">
        <v>0.16053333333333333</v>
      </c>
      <c r="AJ538" s="29">
        <v>0</v>
      </c>
      <c r="AK538" s="29">
        <v>0</v>
      </c>
      <c r="AL538" s="29">
        <v>0</v>
      </c>
      <c r="AM538" s="22">
        <f t="shared" si="171"/>
        <v>146.44</v>
      </c>
      <c r="AN538">
        <f t="shared" si="172"/>
        <v>6405</v>
      </c>
      <c r="AO538" t="str">
        <f t="shared" si="173"/>
        <v>,美味的坚果,坚硬的石头,扁扁的稻草</v>
      </c>
      <c r="AP538" s="25" t="str">
        <f>IF(F538="c",getSring(AO538,4),VLOOKUP(K538&amp;F538,test4,2,FALSE))</f>
        <v>光之精华</v>
      </c>
      <c r="AQ538" s="25">
        <f t="shared" si="174"/>
        <v>30018</v>
      </c>
      <c r="AR538" s="25">
        <f t="shared" si="175"/>
        <v>244</v>
      </c>
      <c r="AS538" s="25" t="str">
        <f t="shared" si="183"/>
        <v>美味的坚果</v>
      </c>
      <c r="AT538" s="25">
        <f t="shared" si="176"/>
        <v>30040</v>
      </c>
      <c r="AU538" s="25">
        <f t="shared" si="177"/>
        <v>61</v>
      </c>
      <c r="AV538" s="25" t="str">
        <f t="shared" si="184"/>
        <v>坚硬的石头</v>
      </c>
      <c r="AW538" s="25">
        <f t="shared" si="178"/>
        <v>30032</v>
      </c>
      <c r="AX538" s="25">
        <f t="shared" si="179"/>
        <v>61</v>
      </c>
      <c r="AY538" s="25" t="str">
        <f t="shared" si="185"/>
        <v>扁扁的稻草</v>
      </c>
      <c r="AZ538" s="25">
        <f t="shared" si="180"/>
        <v>30024</v>
      </c>
      <c r="BA538" s="25">
        <f t="shared" si="186"/>
        <v>61</v>
      </c>
    </row>
    <row r="539" spans="1:53" ht="14.25" x14ac:dyDescent="0.2">
      <c r="A539">
        <f t="shared" si="181"/>
        <v>10537</v>
      </c>
      <c r="B539" s="16">
        <v>537</v>
      </c>
      <c r="C539" s="16"/>
      <c r="D539" s="16" t="s">
        <v>752</v>
      </c>
      <c r="E539" s="16">
        <f t="shared" si="168"/>
        <v>3</v>
      </c>
      <c r="F539" s="39" t="str">
        <f t="shared" si="166"/>
        <v>c</v>
      </c>
      <c r="G539" s="42">
        <f t="shared" si="182"/>
        <v>4</v>
      </c>
      <c r="H539" s="19" t="s">
        <v>26</v>
      </c>
      <c r="I539" s="3" t="s">
        <v>43</v>
      </c>
      <c r="J539" s="3" t="s">
        <v>997</v>
      </c>
      <c r="K539" s="3" t="str">
        <f t="shared" si="169"/>
        <v>--</v>
      </c>
      <c r="L539" s="3">
        <f t="shared" si="167"/>
        <v>17</v>
      </c>
      <c r="M539" s="3">
        <f t="shared" si="170"/>
        <v>6</v>
      </c>
      <c r="N539" s="16">
        <v>10</v>
      </c>
      <c r="O539" s="16">
        <v>1</v>
      </c>
      <c r="P539" s="16">
        <v>23</v>
      </c>
      <c r="Q539" s="28">
        <v>0</v>
      </c>
      <c r="R539" s="28">
        <v>0</v>
      </c>
      <c r="S539" s="28">
        <v>0</v>
      </c>
      <c r="T539" s="28">
        <v>0</v>
      </c>
      <c r="U539" s="28">
        <v>0</v>
      </c>
      <c r="V539" s="28">
        <v>0</v>
      </c>
      <c r="W539" s="28">
        <v>0</v>
      </c>
      <c r="X539" s="29">
        <v>0</v>
      </c>
      <c r="Y539" s="29">
        <v>0</v>
      </c>
      <c r="Z539" s="29">
        <v>0</v>
      </c>
      <c r="AA539" s="20">
        <v>0</v>
      </c>
      <c r="AB539" s="28">
        <v>0</v>
      </c>
      <c r="AC539" s="28">
        <v>0</v>
      </c>
      <c r="AD539" s="28">
        <v>0</v>
      </c>
      <c r="AE539" s="28">
        <v>0</v>
      </c>
      <c r="AF539" s="28">
        <v>0</v>
      </c>
      <c r="AG539" s="28">
        <v>0</v>
      </c>
      <c r="AH539" s="29">
        <v>0</v>
      </c>
      <c r="AI539" s="29">
        <v>0</v>
      </c>
      <c r="AJ539" s="29">
        <v>0</v>
      </c>
      <c r="AK539" s="29">
        <v>0</v>
      </c>
      <c r="AL539" s="29">
        <v>0</v>
      </c>
      <c r="AM539" s="22">
        <f t="shared" si="171"/>
        <v>15.333333333333334</v>
      </c>
      <c r="AN539">
        <f t="shared" si="172"/>
        <v>675</v>
      </c>
      <c r="AO539" t="str">
        <f t="shared" si="173"/>
        <v>,蘑菇,稻草,红水晶,狗牙</v>
      </c>
      <c r="AP539" s="25" t="str">
        <f>IF(F539="c",getSring(AO539,4),VLOOKUP(K539&amp;F539,test4,2,FALSE))</f>
        <v>狗牙</v>
      </c>
      <c r="AQ539" s="25">
        <f t="shared" si="174"/>
        <v>30035</v>
      </c>
      <c r="AR539" s="25">
        <f t="shared" si="175"/>
        <v>51</v>
      </c>
      <c r="AS539" s="25" t="str">
        <f t="shared" si="183"/>
        <v>蘑菇</v>
      </c>
      <c r="AT539" s="25">
        <f t="shared" si="176"/>
        <v>30019</v>
      </c>
      <c r="AU539" s="25">
        <f t="shared" si="177"/>
        <v>13</v>
      </c>
      <c r="AV539" s="25" t="str">
        <f t="shared" si="184"/>
        <v>稻草</v>
      </c>
      <c r="AW539" s="25">
        <f t="shared" si="178"/>
        <v>30023</v>
      </c>
      <c r="AX539" s="25">
        <f t="shared" si="179"/>
        <v>13</v>
      </c>
      <c r="AY539" s="25" t="str">
        <f t="shared" si="185"/>
        <v>红水晶</v>
      </c>
      <c r="AZ539" s="25">
        <f t="shared" si="180"/>
        <v>30027</v>
      </c>
      <c r="BA539" s="25">
        <f t="shared" si="186"/>
        <v>13</v>
      </c>
    </row>
    <row r="540" spans="1:53" ht="14.25" x14ac:dyDescent="0.2">
      <c r="A540">
        <f t="shared" si="181"/>
        <v>10538</v>
      </c>
      <c r="B540" s="16">
        <v>538</v>
      </c>
      <c r="C540" s="16"/>
      <c r="D540" s="16" t="s">
        <v>226</v>
      </c>
      <c r="E540" s="16">
        <f t="shared" si="168"/>
        <v>4</v>
      </c>
      <c r="F540" s="39" t="str">
        <f t="shared" si="166"/>
        <v>c</v>
      </c>
      <c r="G540" s="42">
        <f t="shared" si="182"/>
        <v>4</v>
      </c>
      <c r="H540" s="19" t="s">
        <v>26</v>
      </c>
      <c r="I540" s="3" t="s">
        <v>43</v>
      </c>
      <c r="J540" s="3" t="s">
        <v>997</v>
      </c>
      <c r="K540" s="3" t="str">
        <f t="shared" si="169"/>
        <v>--</v>
      </c>
      <c r="L540" s="3">
        <f t="shared" si="167"/>
        <v>17</v>
      </c>
      <c r="M540" s="3">
        <f t="shared" si="170"/>
        <v>6</v>
      </c>
      <c r="N540" s="16">
        <v>10</v>
      </c>
      <c r="O540" s="16">
        <v>2</v>
      </c>
      <c r="P540" s="16">
        <v>46</v>
      </c>
      <c r="Q540" s="28">
        <v>0</v>
      </c>
      <c r="R540" s="28">
        <v>0</v>
      </c>
      <c r="S540" s="28">
        <v>0</v>
      </c>
      <c r="T540" s="28">
        <v>0</v>
      </c>
      <c r="U540" s="28">
        <v>0</v>
      </c>
      <c r="V540" s="28">
        <v>0</v>
      </c>
      <c r="W540" s="28">
        <v>0</v>
      </c>
      <c r="X540" s="29">
        <v>0</v>
      </c>
      <c r="Y540" s="29">
        <v>0</v>
      </c>
      <c r="Z540" s="29">
        <v>0</v>
      </c>
      <c r="AA540" s="20">
        <v>0</v>
      </c>
      <c r="AB540" s="28">
        <v>0</v>
      </c>
      <c r="AC540" s="28">
        <v>0</v>
      </c>
      <c r="AD540" s="28">
        <v>0</v>
      </c>
      <c r="AE540" s="28">
        <v>0</v>
      </c>
      <c r="AF540" s="28">
        <v>0</v>
      </c>
      <c r="AG540" s="28">
        <v>0</v>
      </c>
      <c r="AH540" s="29">
        <v>0</v>
      </c>
      <c r="AI540" s="29">
        <v>0</v>
      </c>
      <c r="AJ540" s="29">
        <v>0</v>
      </c>
      <c r="AK540" s="29">
        <v>0</v>
      </c>
      <c r="AL540" s="29">
        <v>0</v>
      </c>
      <c r="AM540" s="22">
        <f t="shared" si="171"/>
        <v>30.666666666666668</v>
      </c>
      <c r="AN540">
        <f t="shared" si="172"/>
        <v>1350</v>
      </c>
      <c r="AO540" t="str">
        <f t="shared" si="173"/>
        <v>,蘑菇,红水晶,狗牙,稻草</v>
      </c>
      <c r="AP540" s="25" t="str">
        <f>IF(F540="c",getSring(AO540,4),VLOOKUP(K540&amp;F540,test4,2,FALSE))</f>
        <v>稻草</v>
      </c>
      <c r="AQ540" s="25">
        <f t="shared" si="174"/>
        <v>30023</v>
      </c>
      <c r="AR540" s="25">
        <f t="shared" si="175"/>
        <v>102</v>
      </c>
      <c r="AS540" s="25" t="str">
        <f t="shared" si="183"/>
        <v>蘑菇</v>
      </c>
      <c r="AT540" s="25">
        <f t="shared" si="176"/>
        <v>30019</v>
      </c>
      <c r="AU540" s="25">
        <f t="shared" si="177"/>
        <v>26</v>
      </c>
      <c r="AV540" s="25" t="str">
        <f t="shared" si="184"/>
        <v>红水晶</v>
      </c>
      <c r="AW540" s="25">
        <f t="shared" si="178"/>
        <v>30027</v>
      </c>
      <c r="AX540" s="25">
        <f t="shared" si="179"/>
        <v>26</v>
      </c>
      <c r="AY540" s="25" t="str">
        <f t="shared" si="185"/>
        <v>狗牙</v>
      </c>
      <c r="AZ540" s="25">
        <f t="shared" si="180"/>
        <v>30035</v>
      </c>
      <c r="BA540" s="25">
        <f t="shared" si="186"/>
        <v>26</v>
      </c>
    </row>
    <row r="541" spans="1:53" ht="14.25" x14ac:dyDescent="0.2">
      <c r="A541">
        <f t="shared" si="181"/>
        <v>10539</v>
      </c>
      <c r="B541" s="16">
        <v>539</v>
      </c>
      <c r="C541" s="16"/>
      <c r="D541" s="16" t="s">
        <v>753</v>
      </c>
      <c r="E541" s="16">
        <f t="shared" si="168"/>
        <v>5</v>
      </c>
      <c r="F541" s="39" t="str">
        <f t="shared" si="166"/>
        <v>c</v>
      </c>
      <c r="G541" s="42">
        <f t="shared" si="182"/>
        <v>4</v>
      </c>
      <c r="H541" s="19" t="s">
        <v>26</v>
      </c>
      <c r="I541" s="3" t="s">
        <v>43</v>
      </c>
      <c r="J541" s="3" t="s">
        <v>997</v>
      </c>
      <c r="K541" s="3" t="str">
        <f t="shared" si="169"/>
        <v>--</v>
      </c>
      <c r="L541" s="3">
        <f t="shared" si="167"/>
        <v>17</v>
      </c>
      <c r="M541" s="3">
        <f t="shared" si="170"/>
        <v>6</v>
      </c>
      <c r="N541" s="16">
        <v>10</v>
      </c>
      <c r="O541" s="16">
        <v>3</v>
      </c>
      <c r="P541" s="16">
        <v>69</v>
      </c>
      <c r="Q541" s="28">
        <v>0</v>
      </c>
      <c r="R541" s="28">
        <v>0</v>
      </c>
      <c r="S541" s="28">
        <v>0</v>
      </c>
      <c r="T541" s="28">
        <v>0</v>
      </c>
      <c r="U541" s="28">
        <v>0</v>
      </c>
      <c r="V541" s="28">
        <v>0</v>
      </c>
      <c r="W541" s="28">
        <v>0</v>
      </c>
      <c r="X541" s="29">
        <v>0</v>
      </c>
      <c r="Y541" s="29">
        <v>0</v>
      </c>
      <c r="Z541" s="29">
        <v>0</v>
      </c>
      <c r="AA541" s="20">
        <v>0</v>
      </c>
      <c r="AB541" s="28">
        <v>0</v>
      </c>
      <c r="AC541" s="28">
        <v>0</v>
      </c>
      <c r="AD541" s="28">
        <v>0</v>
      </c>
      <c r="AE541" s="28">
        <v>0</v>
      </c>
      <c r="AF541" s="28">
        <v>0</v>
      </c>
      <c r="AG541" s="28">
        <v>0</v>
      </c>
      <c r="AH541" s="29">
        <v>0</v>
      </c>
      <c r="AI541" s="29">
        <v>0</v>
      </c>
      <c r="AJ541" s="29">
        <v>0</v>
      </c>
      <c r="AK541" s="29">
        <v>0</v>
      </c>
      <c r="AL541" s="29">
        <v>0</v>
      </c>
      <c r="AM541" s="22">
        <f t="shared" si="171"/>
        <v>46</v>
      </c>
      <c r="AN541">
        <f t="shared" si="172"/>
        <v>2002</v>
      </c>
      <c r="AO541" t="str">
        <f t="shared" si="173"/>
        <v>,蘑菇,稻草,狗牙,石头</v>
      </c>
      <c r="AP541" s="25" t="str">
        <f>IF(F541="c",getSring(AO541,4),VLOOKUP(K541&amp;F541,test4,2,FALSE))</f>
        <v>石头</v>
      </c>
      <c r="AQ541" s="25">
        <f t="shared" si="174"/>
        <v>30031</v>
      </c>
      <c r="AR541" s="25">
        <f t="shared" si="175"/>
        <v>153</v>
      </c>
      <c r="AS541" s="25" t="str">
        <f t="shared" si="183"/>
        <v>蘑菇</v>
      </c>
      <c r="AT541" s="25">
        <f t="shared" si="176"/>
        <v>30019</v>
      </c>
      <c r="AU541" s="25">
        <f t="shared" si="177"/>
        <v>38</v>
      </c>
      <c r="AV541" s="25" t="str">
        <f t="shared" si="184"/>
        <v>稻草</v>
      </c>
      <c r="AW541" s="25">
        <f t="shared" si="178"/>
        <v>30023</v>
      </c>
      <c r="AX541" s="25">
        <f t="shared" si="179"/>
        <v>38</v>
      </c>
      <c r="AY541" s="25" t="str">
        <f t="shared" si="185"/>
        <v>狗牙</v>
      </c>
      <c r="AZ541" s="25">
        <f t="shared" si="180"/>
        <v>30035</v>
      </c>
      <c r="BA541" s="25">
        <f t="shared" si="186"/>
        <v>38</v>
      </c>
    </row>
    <row r="542" spans="1:53" ht="14.25" x14ac:dyDescent="0.2">
      <c r="A542">
        <f t="shared" si="181"/>
        <v>10540</v>
      </c>
      <c r="B542" s="16">
        <v>540</v>
      </c>
      <c r="C542" s="16"/>
      <c r="D542" s="16" t="s">
        <v>226</v>
      </c>
      <c r="E542" s="16">
        <f t="shared" si="168"/>
        <v>6</v>
      </c>
      <c r="F542" s="39" t="str">
        <f t="shared" si="166"/>
        <v>c</v>
      </c>
      <c r="G542" s="42">
        <f t="shared" si="182"/>
        <v>4</v>
      </c>
      <c r="H542" s="19" t="s">
        <v>26</v>
      </c>
      <c r="I542" s="3" t="s">
        <v>43</v>
      </c>
      <c r="J542" s="3" t="s">
        <v>997</v>
      </c>
      <c r="K542" s="3" t="str">
        <f t="shared" si="169"/>
        <v>--</v>
      </c>
      <c r="L542" s="3">
        <f t="shared" si="167"/>
        <v>17</v>
      </c>
      <c r="M542" s="3">
        <f t="shared" si="170"/>
        <v>6</v>
      </c>
      <c r="N542" s="16">
        <v>10</v>
      </c>
      <c r="O542" s="16">
        <v>4</v>
      </c>
      <c r="P542" s="16">
        <v>92</v>
      </c>
      <c r="Q542" s="28">
        <v>0</v>
      </c>
      <c r="R542" s="28">
        <v>0</v>
      </c>
      <c r="S542" s="28">
        <v>0</v>
      </c>
      <c r="T542" s="28">
        <v>0</v>
      </c>
      <c r="U542" s="28">
        <v>0</v>
      </c>
      <c r="V542" s="28">
        <v>0</v>
      </c>
      <c r="W542" s="28">
        <v>0</v>
      </c>
      <c r="X542" s="29">
        <v>0</v>
      </c>
      <c r="Y542" s="29">
        <v>0</v>
      </c>
      <c r="Z542" s="29">
        <v>0</v>
      </c>
      <c r="AA542" s="29">
        <v>0</v>
      </c>
      <c r="AB542" s="28">
        <v>0</v>
      </c>
      <c r="AC542" s="28">
        <v>0</v>
      </c>
      <c r="AD542" s="28">
        <v>0</v>
      </c>
      <c r="AE542" s="28">
        <v>0</v>
      </c>
      <c r="AF542" s="28">
        <v>0</v>
      </c>
      <c r="AG542" s="28">
        <v>0</v>
      </c>
      <c r="AH542" s="29">
        <v>0</v>
      </c>
      <c r="AI542" s="29">
        <v>0</v>
      </c>
      <c r="AJ542" s="29">
        <v>0</v>
      </c>
      <c r="AK542" s="29">
        <v>0</v>
      </c>
      <c r="AL542" s="20">
        <v>0</v>
      </c>
      <c r="AM542" s="22">
        <f t="shared" si="171"/>
        <v>61.333333333333336</v>
      </c>
      <c r="AN542">
        <f t="shared" si="172"/>
        <v>2677</v>
      </c>
      <c r="AO542" t="str">
        <f t="shared" si="173"/>
        <v>,稻草,石头,蘑菇,狗牙</v>
      </c>
      <c r="AP542" s="25" t="str">
        <f>IF(F542="c",getSring(AO542,4),VLOOKUP(K542&amp;F542,test4,2,FALSE))</f>
        <v>狗牙</v>
      </c>
      <c r="AQ542" s="25">
        <f t="shared" si="174"/>
        <v>30035</v>
      </c>
      <c r="AR542" s="25">
        <f t="shared" si="175"/>
        <v>204</v>
      </c>
      <c r="AS542" s="25" t="str">
        <f t="shared" si="183"/>
        <v>稻草</v>
      </c>
      <c r="AT542" s="25">
        <f t="shared" si="176"/>
        <v>30023</v>
      </c>
      <c r="AU542" s="25">
        <f t="shared" si="177"/>
        <v>51</v>
      </c>
      <c r="AV542" s="25" t="str">
        <f t="shared" si="184"/>
        <v>石头</v>
      </c>
      <c r="AW542" s="25">
        <f t="shared" si="178"/>
        <v>30031</v>
      </c>
      <c r="AX542" s="25">
        <f t="shared" si="179"/>
        <v>51</v>
      </c>
      <c r="AY542" s="25" t="str">
        <f t="shared" si="185"/>
        <v>蘑菇</v>
      </c>
      <c r="AZ542" s="25">
        <f t="shared" si="180"/>
        <v>30019</v>
      </c>
      <c r="BA542" s="25">
        <f t="shared" si="186"/>
        <v>51</v>
      </c>
    </row>
    <row r="543" spans="1:53" ht="14.25" x14ac:dyDescent="0.2">
      <c r="A543">
        <f t="shared" si="181"/>
        <v>10541</v>
      </c>
      <c r="B543" s="16">
        <v>541</v>
      </c>
      <c r="C543" s="16"/>
      <c r="D543" s="16" t="s">
        <v>754</v>
      </c>
      <c r="E543" s="16">
        <f t="shared" si="168"/>
        <v>7</v>
      </c>
      <c r="F543" s="39" t="str">
        <f t="shared" si="166"/>
        <v>c</v>
      </c>
      <c r="G543" s="42">
        <f t="shared" si="182"/>
        <v>4</v>
      </c>
      <c r="H543" s="19" t="s">
        <v>26</v>
      </c>
      <c r="I543" s="3" t="s">
        <v>43</v>
      </c>
      <c r="J543" s="3" t="s">
        <v>997</v>
      </c>
      <c r="K543" s="3" t="str">
        <f t="shared" si="169"/>
        <v>--</v>
      </c>
      <c r="L543" s="3">
        <f t="shared" si="167"/>
        <v>17</v>
      </c>
      <c r="M543" s="3">
        <f t="shared" si="170"/>
        <v>6</v>
      </c>
      <c r="N543" s="16">
        <v>10</v>
      </c>
      <c r="O543" s="16">
        <v>5</v>
      </c>
      <c r="P543" s="16">
        <v>115</v>
      </c>
      <c r="Q543" s="28">
        <v>0</v>
      </c>
      <c r="R543" s="28">
        <v>0</v>
      </c>
      <c r="S543" s="28">
        <v>0</v>
      </c>
      <c r="T543" s="28">
        <v>0</v>
      </c>
      <c r="U543" s="28">
        <v>0</v>
      </c>
      <c r="V543" s="28">
        <v>0</v>
      </c>
      <c r="W543" s="28">
        <v>0</v>
      </c>
      <c r="X543" s="29">
        <v>0</v>
      </c>
      <c r="Y543" s="29">
        <v>0</v>
      </c>
      <c r="Z543" s="29">
        <v>0</v>
      </c>
      <c r="AA543" s="20">
        <v>0</v>
      </c>
      <c r="AB543" s="28">
        <v>0</v>
      </c>
      <c r="AC543" s="28">
        <v>0</v>
      </c>
      <c r="AD543" s="28">
        <v>0</v>
      </c>
      <c r="AE543" s="28">
        <v>0</v>
      </c>
      <c r="AF543" s="28">
        <v>0</v>
      </c>
      <c r="AG543" s="28">
        <v>0</v>
      </c>
      <c r="AH543" s="29">
        <v>0</v>
      </c>
      <c r="AI543" s="29">
        <v>0</v>
      </c>
      <c r="AJ543" s="29">
        <v>0</v>
      </c>
      <c r="AK543" s="29">
        <v>0</v>
      </c>
      <c r="AL543" s="29">
        <v>0</v>
      </c>
      <c r="AM543" s="22">
        <f t="shared" si="171"/>
        <v>76.666666666666671</v>
      </c>
      <c r="AN543">
        <f t="shared" si="172"/>
        <v>3360</v>
      </c>
      <c r="AO543" t="str">
        <f t="shared" si="173"/>
        <v>,稻草,石头,多汁的坚果,红水晶</v>
      </c>
      <c r="AP543" s="25" t="str">
        <f>IF(F543="c",getSring(AO543,4),VLOOKUP(K543&amp;F543,test4,2,FALSE))</f>
        <v>红水晶</v>
      </c>
      <c r="AQ543" s="25">
        <f t="shared" si="174"/>
        <v>30027</v>
      </c>
      <c r="AR543" s="25">
        <f t="shared" si="175"/>
        <v>256</v>
      </c>
      <c r="AS543" s="25" t="str">
        <f t="shared" si="183"/>
        <v>稻草</v>
      </c>
      <c r="AT543" s="25">
        <f t="shared" si="176"/>
        <v>30023</v>
      </c>
      <c r="AU543" s="25">
        <f t="shared" si="177"/>
        <v>64</v>
      </c>
      <c r="AV543" s="25" t="str">
        <f t="shared" si="184"/>
        <v>石头</v>
      </c>
      <c r="AW543" s="25">
        <f t="shared" si="178"/>
        <v>30031</v>
      </c>
      <c r="AX543" s="25">
        <f t="shared" si="179"/>
        <v>64</v>
      </c>
      <c r="AY543" s="25" t="str">
        <f t="shared" si="185"/>
        <v>多汁的坚果</v>
      </c>
      <c r="AZ543" s="25">
        <f t="shared" si="180"/>
        <v>30039</v>
      </c>
      <c r="BA543" s="25">
        <f t="shared" si="186"/>
        <v>64</v>
      </c>
    </row>
    <row r="544" spans="1:53" ht="14.25" x14ac:dyDescent="0.2">
      <c r="A544">
        <f t="shared" si="181"/>
        <v>10542</v>
      </c>
      <c r="B544" s="16">
        <v>542</v>
      </c>
      <c r="C544" s="16"/>
      <c r="D544" s="16" t="s">
        <v>755</v>
      </c>
      <c r="E544" s="16">
        <f t="shared" si="168"/>
        <v>8</v>
      </c>
      <c r="F544" s="39" t="str">
        <f t="shared" si="166"/>
        <v>c</v>
      </c>
      <c r="G544" s="42">
        <f t="shared" si="182"/>
        <v>4</v>
      </c>
      <c r="H544" s="19" t="s">
        <v>26</v>
      </c>
      <c r="I544" s="3" t="s">
        <v>43</v>
      </c>
      <c r="J544" s="3" t="s">
        <v>997</v>
      </c>
      <c r="K544" s="3" t="str">
        <f t="shared" si="169"/>
        <v>--</v>
      </c>
      <c r="L544" s="3">
        <f t="shared" si="167"/>
        <v>17</v>
      </c>
      <c r="M544" s="3">
        <f t="shared" si="170"/>
        <v>6</v>
      </c>
      <c r="N544" s="16">
        <v>10</v>
      </c>
      <c r="O544" s="16">
        <v>6</v>
      </c>
      <c r="P544" s="16">
        <v>138</v>
      </c>
      <c r="Q544" s="28">
        <v>0</v>
      </c>
      <c r="R544" s="28">
        <v>0</v>
      </c>
      <c r="S544" s="16">
        <v>0</v>
      </c>
      <c r="T544" s="28">
        <v>0</v>
      </c>
      <c r="U544" s="28">
        <v>0</v>
      </c>
      <c r="V544" s="28">
        <v>0</v>
      </c>
      <c r="W544" s="28">
        <v>0</v>
      </c>
      <c r="X544" s="29">
        <v>0</v>
      </c>
      <c r="Y544" s="29">
        <v>0</v>
      </c>
      <c r="Z544" s="29">
        <v>0</v>
      </c>
      <c r="AA544" s="29">
        <v>0</v>
      </c>
      <c r="AB544" s="28">
        <v>0</v>
      </c>
      <c r="AC544" s="28">
        <v>0</v>
      </c>
      <c r="AD544" s="28">
        <v>0</v>
      </c>
      <c r="AE544" s="28">
        <v>0</v>
      </c>
      <c r="AF544" s="28">
        <v>0</v>
      </c>
      <c r="AG544" s="28">
        <v>0</v>
      </c>
      <c r="AH544" s="29">
        <v>0</v>
      </c>
      <c r="AI544" s="29">
        <v>0</v>
      </c>
      <c r="AJ544" s="29">
        <v>0</v>
      </c>
      <c r="AK544" s="29">
        <v>0</v>
      </c>
      <c r="AL544" s="29">
        <v>0</v>
      </c>
      <c r="AM544" s="22">
        <f t="shared" si="171"/>
        <v>92</v>
      </c>
      <c r="AN544">
        <f t="shared" si="172"/>
        <v>4035</v>
      </c>
      <c r="AO544" t="str">
        <f t="shared" si="173"/>
        <v>,狗牙,石头,稻草,红水晶</v>
      </c>
      <c r="AP544" s="25" t="str">
        <f>IF(F544="c",getSring(AO544,4),VLOOKUP(K544&amp;F544,test4,2,FALSE))</f>
        <v>红水晶</v>
      </c>
      <c r="AQ544" s="25">
        <f t="shared" si="174"/>
        <v>30027</v>
      </c>
      <c r="AR544" s="25">
        <f t="shared" si="175"/>
        <v>307</v>
      </c>
      <c r="AS544" s="25" t="str">
        <f t="shared" si="183"/>
        <v>狗牙</v>
      </c>
      <c r="AT544" s="25">
        <f t="shared" si="176"/>
        <v>30035</v>
      </c>
      <c r="AU544" s="25">
        <f t="shared" si="177"/>
        <v>77</v>
      </c>
      <c r="AV544" s="25" t="str">
        <f t="shared" si="184"/>
        <v>石头</v>
      </c>
      <c r="AW544" s="25">
        <f t="shared" si="178"/>
        <v>30031</v>
      </c>
      <c r="AX544" s="25">
        <f t="shared" si="179"/>
        <v>77</v>
      </c>
      <c r="AY544" s="25" t="str">
        <f t="shared" si="185"/>
        <v>稻草</v>
      </c>
      <c r="AZ544" s="25">
        <f t="shared" si="180"/>
        <v>30023</v>
      </c>
      <c r="BA544" s="25">
        <f t="shared" si="186"/>
        <v>77</v>
      </c>
    </row>
    <row r="545" spans="1:53" ht="14.25" x14ac:dyDescent="0.2">
      <c r="A545">
        <f t="shared" si="181"/>
        <v>10543</v>
      </c>
      <c r="B545" s="16">
        <v>543</v>
      </c>
      <c r="C545" s="16"/>
      <c r="D545" s="16" t="s">
        <v>756</v>
      </c>
      <c r="E545" s="16">
        <f t="shared" si="168"/>
        <v>9</v>
      </c>
      <c r="F545" s="39" t="str">
        <f t="shared" si="166"/>
        <v>c</v>
      </c>
      <c r="G545" s="42">
        <f t="shared" si="182"/>
        <v>4</v>
      </c>
      <c r="H545" s="19" t="s">
        <v>26</v>
      </c>
      <c r="I545" s="3" t="s">
        <v>43</v>
      </c>
      <c r="J545" s="3" t="s">
        <v>997</v>
      </c>
      <c r="K545" s="3" t="str">
        <f t="shared" si="169"/>
        <v>--</v>
      </c>
      <c r="L545" s="3">
        <f t="shared" si="167"/>
        <v>17</v>
      </c>
      <c r="M545" s="3">
        <f t="shared" si="170"/>
        <v>6</v>
      </c>
      <c r="N545" s="16">
        <v>10</v>
      </c>
      <c r="O545" s="16">
        <v>7</v>
      </c>
      <c r="P545" s="16">
        <v>161</v>
      </c>
      <c r="Q545" s="28">
        <v>0</v>
      </c>
      <c r="R545" s="28">
        <v>0</v>
      </c>
      <c r="S545" s="28">
        <v>0</v>
      </c>
      <c r="T545" s="28">
        <v>0</v>
      </c>
      <c r="U545" s="28">
        <v>0</v>
      </c>
      <c r="V545" s="16">
        <v>0</v>
      </c>
      <c r="W545" s="28">
        <v>0</v>
      </c>
      <c r="X545" s="29">
        <v>0</v>
      </c>
      <c r="Y545" s="29">
        <v>0</v>
      </c>
      <c r="Z545" s="29">
        <v>0</v>
      </c>
      <c r="AA545" s="29">
        <v>0</v>
      </c>
      <c r="AB545" s="28">
        <v>0</v>
      </c>
      <c r="AC545" s="28">
        <v>0</v>
      </c>
      <c r="AD545" s="28">
        <v>0</v>
      </c>
      <c r="AE545" s="28">
        <v>0</v>
      </c>
      <c r="AF545" s="28">
        <v>0</v>
      </c>
      <c r="AG545" s="28">
        <v>0</v>
      </c>
      <c r="AH545" s="29">
        <v>0</v>
      </c>
      <c r="AI545" s="29">
        <v>0</v>
      </c>
      <c r="AJ545" s="29">
        <v>0</v>
      </c>
      <c r="AK545" s="29">
        <v>0</v>
      </c>
      <c r="AL545" s="29">
        <v>0</v>
      </c>
      <c r="AM545" s="22">
        <f t="shared" si="171"/>
        <v>107.33333333333333</v>
      </c>
      <c r="AN545">
        <f t="shared" si="172"/>
        <v>4687</v>
      </c>
      <c r="AO545" t="str">
        <f t="shared" si="173"/>
        <v>,狗牙,红水晶,石头,多汁的坚果</v>
      </c>
      <c r="AP545" s="25" t="str">
        <f>IF(F545="c",getSring(AO545,4),VLOOKUP(K545&amp;F545,test4,2,FALSE))</f>
        <v>多汁的坚果</v>
      </c>
      <c r="AQ545" s="25">
        <f t="shared" si="174"/>
        <v>30039</v>
      </c>
      <c r="AR545" s="25">
        <f t="shared" si="175"/>
        <v>358</v>
      </c>
      <c r="AS545" s="25" t="str">
        <f t="shared" si="183"/>
        <v>狗牙</v>
      </c>
      <c r="AT545" s="25">
        <f t="shared" si="176"/>
        <v>30035</v>
      </c>
      <c r="AU545" s="25">
        <f t="shared" si="177"/>
        <v>89</v>
      </c>
      <c r="AV545" s="25" t="str">
        <f t="shared" si="184"/>
        <v>红水晶</v>
      </c>
      <c r="AW545" s="25">
        <f t="shared" si="178"/>
        <v>30027</v>
      </c>
      <c r="AX545" s="25">
        <f t="shared" si="179"/>
        <v>89</v>
      </c>
      <c r="AY545" s="25" t="str">
        <f t="shared" si="185"/>
        <v>石头</v>
      </c>
      <c r="AZ545" s="25">
        <f t="shared" si="180"/>
        <v>30031</v>
      </c>
      <c r="BA545" s="25">
        <f t="shared" si="186"/>
        <v>89</v>
      </c>
    </row>
    <row r="546" spans="1:53" ht="14.25" x14ac:dyDescent="0.2">
      <c r="A546">
        <f t="shared" si="181"/>
        <v>10544</v>
      </c>
      <c r="B546" s="16">
        <v>544</v>
      </c>
      <c r="C546" s="16"/>
      <c r="D546" s="16" t="s">
        <v>757</v>
      </c>
      <c r="E546" s="16">
        <f t="shared" si="168"/>
        <v>10</v>
      </c>
      <c r="F546" s="39" t="str">
        <f t="shared" si="166"/>
        <v>c</v>
      </c>
      <c r="G546" s="42">
        <f t="shared" si="182"/>
        <v>4</v>
      </c>
      <c r="H546" s="19" t="s">
        <v>26</v>
      </c>
      <c r="I546" s="3" t="s">
        <v>43</v>
      </c>
      <c r="J546" s="3" t="s">
        <v>997</v>
      </c>
      <c r="K546" s="3" t="str">
        <f t="shared" si="169"/>
        <v>--</v>
      </c>
      <c r="L546" s="3">
        <f t="shared" si="167"/>
        <v>17</v>
      </c>
      <c r="M546" s="3">
        <f t="shared" si="170"/>
        <v>6</v>
      </c>
      <c r="N546" s="16">
        <v>10</v>
      </c>
      <c r="O546" s="16">
        <v>8</v>
      </c>
      <c r="P546" s="16">
        <v>184</v>
      </c>
      <c r="Q546" s="28">
        <v>0</v>
      </c>
      <c r="R546" s="28">
        <v>0</v>
      </c>
      <c r="S546" s="28">
        <v>0</v>
      </c>
      <c r="T546" s="28">
        <v>0</v>
      </c>
      <c r="U546" s="28">
        <v>0</v>
      </c>
      <c r="V546" s="28">
        <v>0</v>
      </c>
      <c r="W546" s="28">
        <v>0</v>
      </c>
      <c r="X546" s="29">
        <v>0</v>
      </c>
      <c r="Y546" s="29">
        <v>0</v>
      </c>
      <c r="Z546" s="29">
        <v>0</v>
      </c>
      <c r="AA546" s="20">
        <v>0</v>
      </c>
      <c r="AB546" s="28">
        <v>0</v>
      </c>
      <c r="AC546" s="28">
        <v>0</v>
      </c>
      <c r="AD546" s="28">
        <v>0</v>
      </c>
      <c r="AE546" s="28">
        <v>0</v>
      </c>
      <c r="AF546" s="28">
        <v>0</v>
      </c>
      <c r="AG546" s="28">
        <v>0</v>
      </c>
      <c r="AH546" s="29">
        <v>0</v>
      </c>
      <c r="AI546" s="29">
        <v>0</v>
      </c>
      <c r="AJ546" s="29">
        <v>0</v>
      </c>
      <c r="AK546" s="29">
        <v>0</v>
      </c>
      <c r="AL546" s="29">
        <v>0</v>
      </c>
      <c r="AM546" s="22">
        <f t="shared" si="171"/>
        <v>122.66666666666667</v>
      </c>
      <c r="AN546">
        <f t="shared" si="172"/>
        <v>5362</v>
      </c>
      <c r="AO546" t="str">
        <f t="shared" si="173"/>
        <v>,狗牙,稻草,石头,多汁的坚果</v>
      </c>
      <c r="AP546" s="25" t="str">
        <f>IF(F546="c",getSring(AO546,4),VLOOKUP(K546&amp;F546,test4,2,FALSE))</f>
        <v>多汁的坚果</v>
      </c>
      <c r="AQ546" s="25">
        <f t="shared" si="174"/>
        <v>30039</v>
      </c>
      <c r="AR546" s="25">
        <f t="shared" si="175"/>
        <v>409</v>
      </c>
      <c r="AS546" s="25" t="str">
        <f t="shared" si="183"/>
        <v>狗牙</v>
      </c>
      <c r="AT546" s="25">
        <f t="shared" si="176"/>
        <v>30035</v>
      </c>
      <c r="AU546" s="25">
        <f t="shared" si="177"/>
        <v>102</v>
      </c>
      <c r="AV546" s="25" t="str">
        <f t="shared" si="184"/>
        <v>稻草</v>
      </c>
      <c r="AW546" s="25">
        <f t="shared" si="178"/>
        <v>30023</v>
      </c>
      <c r="AX546" s="25">
        <f t="shared" si="179"/>
        <v>102</v>
      </c>
      <c r="AY546" s="25" t="str">
        <f t="shared" si="185"/>
        <v>石头</v>
      </c>
      <c r="AZ546" s="25">
        <f t="shared" si="180"/>
        <v>30031</v>
      </c>
      <c r="BA546" s="25">
        <f t="shared" si="186"/>
        <v>102</v>
      </c>
    </row>
    <row r="547" spans="1:53" ht="14.25" x14ac:dyDescent="0.2">
      <c r="A547">
        <f t="shared" si="181"/>
        <v>10545</v>
      </c>
      <c r="B547" s="16">
        <v>545</v>
      </c>
      <c r="C547" s="16"/>
      <c r="D547" s="16" t="s">
        <v>758</v>
      </c>
      <c r="E547" s="16">
        <f t="shared" si="168"/>
        <v>3</v>
      </c>
      <c r="F547" s="39" t="str">
        <f t="shared" si="166"/>
        <v>s</v>
      </c>
      <c r="G547" s="42">
        <f t="shared" si="182"/>
        <v>3</v>
      </c>
      <c r="H547" s="19" t="s">
        <v>26</v>
      </c>
      <c r="I547" s="3" t="s">
        <v>44</v>
      </c>
      <c r="J547" s="3" t="s">
        <v>997</v>
      </c>
      <c r="K547" s="3" t="str">
        <f t="shared" si="169"/>
        <v>雷</v>
      </c>
      <c r="L547" s="3">
        <f t="shared" si="167"/>
        <v>18</v>
      </c>
      <c r="M547" s="3">
        <f t="shared" si="170"/>
        <v>2</v>
      </c>
      <c r="N547" s="16">
        <v>10</v>
      </c>
      <c r="O547" s="16">
        <v>1</v>
      </c>
      <c r="P547" s="16">
        <v>20</v>
      </c>
      <c r="Q547" s="28">
        <v>0</v>
      </c>
      <c r="R547" s="28">
        <v>0</v>
      </c>
      <c r="S547" s="28">
        <v>0</v>
      </c>
      <c r="T547" s="28">
        <v>0</v>
      </c>
      <c r="U547" s="16">
        <v>23</v>
      </c>
      <c r="V547" s="28">
        <v>0</v>
      </c>
      <c r="W547" s="28">
        <v>0</v>
      </c>
      <c r="X547" s="29">
        <v>0</v>
      </c>
      <c r="Y547" s="29">
        <v>0</v>
      </c>
      <c r="Z547" s="29">
        <v>0</v>
      </c>
      <c r="AA547" s="29">
        <v>0</v>
      </c>
      <c r="AB547" s="28">
        <v>0</v>
      </c>
      <c r="AC547" s="28">
        <v>0</v>
      </c>
      <c r="AD547" s="28">
        <v>0</v>
      </c>
      <c r="AE547" s="28">
        <v>0</v>
      </c>
      <c r="AF547" s="28">
        <v>0</v>
      </c>
      <c r="AG547" s="28">
        <v>0</v>
      </c>
      <c r="AH547" s="20">
        <v>6.4000000000000001E-2</v>
      </c>
      <c r="AI547" s="29">
        <v>0</v>
      </c>
      <c r="AJ547" s="20">
        <v>6.4000000000000001E-2</v>
      </c>
      <c r="AK547" s="29">
        <v>0</v>
      </c>
      <c r="AL547" s="29">
        <v>0</v>
      </c>
      <c r="AM547" s="22">
        <f t="shared" si="171"/>
        <v>54.266666666666666</v>
      </c>
      <c r="AN547">
        <f t="shared" si="172"/>
        <v>2400</v>
      </c>
      <c r="AO547" t="str">
        <f t="shared" si="173"/>
        <v>,斑斓的稻草,剧毒牙,紫水晶</v>
      </c>
      <c r="AP547" s="25" t="str">
        <f>IF(F547="c",getSring(AO547,4),VLOOKUP(K547&amp;F547,test4,2,FALSE))</f>
        <v>顶级雷之精华</v>
      </c>
      <c r="AQ547" s="25">
        <f t="shared" si="174"/>
        <v>30004</v>
      </c>
      <c r="AR547" s="25">
        <f t="shared" si="175"/>
        <v>11</v>
      </c>
      <c r="AS547" s="25" t="str">
        <f t="shared" si="183"/>
        <v>斑斓的稻草</v>
      </c>
      <c r="AT547" s="25">
        <f t="shared" si="176"/>
        <v>30026</v>
      </c>
      <c r="AU547" s="25">
        <f t="shared" si="177"/>
        <v>6</v>
      </c>
      <c r="AV547" s="25" t="str">
        <f t="shared" si="184"/>
        <v>剧毒牙</v>
      </c>
      <c r="AW547" s="25">
        <f t="shared" si="178"/>
        <v>30038</v>
      </c>
      <c r="AX547" s="25">
        <f t="shared" si="179"/>
        <v>6</v>
      </c>
      <c r="AY547" s="25" t="str">
        <f t="shared" si="185"/>
        <v>紫水晶</v>
      </c>
      <c r="AZ547" s="25">
        <f t="shared" si="180"/>
        <v>30030</v>
      </c>
      <c r="BA547" s="25">
        <f t="shared" si="186"/>
        <v>6</v>
      </c>
    </row>
    <row r="548" spans="1:53" ht="14.25" x14ac:dyDescent="0.2">
      <c r="A548">
        <f t="shared" si="181"/>
        <v>10546</v>
      </c>
      <c r="B548" s="16">
        <v>546</v>
      </c>
      <c r="C548" s="16"/>
      <c r="D548" s="16" t="s">
        <v>759</v>
      </c>
      <c r="E548" s="16">
        <f t="shared" si="168"/>
        <v>4</v>
      </c>
      <c r="F548" s="39" t="str">
        <f t="shared" ref="F548:F611" si="187">F516</f>
        <v>s</v>
      </c>
      <c r="G548" s="42">
        <f t="shared" si="182"/>
        <v>3</v>
      </c>
      <c r="H548" s="19" t="s">
        <v>26</v>
      </c>
      <c r="I548" s="3" t="s">
        <v>44</v>
      </c>
      <c r="J548" s="3" t="s">
        <v>997</v>
      </c>
      <c r="K548" s="3" t="str">
        <f t="shared" si="169"/>
        <v>雷</v>
      </c>
      <c r="L548" s="3">
        <f t="shared" ref="L548:L611" si="188">L516+1</f>
        <v>18</v>
      </c>
      <c r="M548" s="3">
        <f t="shared" si="170"/>
        <v>2</v>
      </c>
      <c r="N548" s="16">
        <v>10</v>
      </c>
      <c r="O548" s="16">
        <v>2</v>
      </c>
      <c r="P548" s="16">
        <v>40</v>
      </c>
      <c r="Q548" s="28">
        <v>0</v>
      </c>
      <c r="R548" s="28">
        <v>0</v>
      </c>
      <c r="S548" s="28">
        <v>0</v>
      </c>
      <c r="T548" s="28">
        <v>0</v>
      </c>
      <c r="U548" s="28">
        <v>0</v>
      </c>
      <c r="V548" s="28">
        <v>0</v>
      </c>
      <c r="W548" s="28">
        <v>0</v>
      </c>
      <c r="X548" s="29">
        <v>0</v>
      </c>
      <c r="Y548" s="29">
        <v>0</v>
      </c>
      <c r="Z548" s="29">
        <v>0</v>
      </c>
      <c r="AA548" s="20">
        <v>0.11466666666666667</v>
      </c>
      <c r="AB548" s="28">
        <v>0</v>
      </c>
      <c r="AC548" s="28">
        <v>0</v>
      </c>
      <c r="AD548" s="28">
        <v>0</v>
      </c>
      <c r="AE548" s="28">
        <v>0</v>
      </c>
      <c r="AF548" s="28">
        <v>0</v>
      </c>
      <c r="AG548" s="28">
        <v>0</v>
      </c>
      <c r="AH548" s="29">
        <v>0</v>
      </c>
      <c r="AI548" s="20">
        <v>9.1733333333333333E-2</v>
      </c>
      <c r="AJ548" s="29">
        <v>0</v>
      </c>
      <c r="AK548" s="29">
        <v>0</v>
      </c>
      <c r="AL548" s="20">
        <v>9.1733333333333333E-2</v>
      </c>
      <c r="AM548" s="22">
        <f t="shared" si="171"/>
        <v>86.293333333333337</v>
      </c>
      <c r="AN548">
        <f t="shared" si="172"/>
        <v>3780</v>
      </c>
      <c r="AO548" t="str">
        <f t="shared" si="173"/>
        <v>,耀眼的石头,剧毒牙,五彩的蘑菇</v>
      </c>
      <c r="AP548" s="25" t="str">
        <f>IF(F548="c",getSring(AO548,4),VLOOKUP(K548&amp;F548,test4,2,FALSE))</f>
        <v>顶级雷之精华</v>
      </c>
      <c r="AQ548" s="25">
        <f t="shared" si="174"/>
        <v>30004</v>
      </c>
      <c r="AR548" s="25">
        <f t="shared" si="175"/>
        <v>18</v>
      </c>
      <c r="AS548" s="25" t="str">
        <f t="shared" si="183"/>
        <v>耀眼的石头</v>
      </c>
      <c r="AT548" s="25">
        <f t="shared" si="176"/>
        <v>30034</v>
      </c>
      <c r="AU548" s="25">
        <f t="shared" si="177"/>
        <v>9</v>
      </c>
      <c r="AV548" s="25" t="str">
        <f t="shared" si="184"/>
        <v>剧毒牙</v>
      </c>
      <c r="AW548" s="25">
        <f t="shared" si="178"/>
        <v>30038</v>
      </c>
      <c r="AX548" s="25">
        <f t="shared" si="179"/>
        <v>9</v>
      </c>
      <c r="AY548" s="25" t="str">
        <f t="shared" si="185"/>
        <v>五彩的蘑菇</v>
      </c>
      <c r="AZ548" s="25">
        <f t="shared" si="180"/>
        <v>30022</v>
      </c>
      <c r="BA548" s="25">
        <f t="shared" si="186"/>
        <v>9</v>
      </c>
    </row>
    <row r="549" spans="1:53" ht="14.25" x14ac:dyDescent="0.2">
      <c r="A549">
        <f t="shared" si="181"/>
        <v>10547</v>
      </c>
      <c r="B549" s="16">
        <v>547</v>
      </c>
      <c r="C549" s="16"/>
      <c r="D549" s="16" t="s">
        <v>760</v>
      </c>
      <c r="E549" s="16">
        <f t="shared" si="168"/>
        <v>5</v>
      </c>
      <c r="F549" s="39" t="str">
        <f t="shared" si="187"/>
        <v>s</v>
      </c>
      <c r="G549" s="42">
        <f t="shared" si="182"/>
        <v>3</v>
      </c>
      <c r="H549" s="19" t="s">
        <v>26</v>
      </c>
      <c r="I549" s="3" t="s">
        <v>44</v>
      </c>
      <c r="J549" s="3" t="s">
        <v>997</v>
      </c>
      <c r="K549" s="3" t="str">
        <f t="shared" si="169"/>
        <v>雷</v>
      </c>
      <c r="L549" s="3">
        <f t="shared" si="188"/>
        <v>18</v>
      </c>
      <c r="M549" s="3">
        <f t="shared" si="170"/>
        <v>2</v>
      </c>
      <c r="N549" s="16">
        <v>10</v>
      </c>
      <c r="O549" s="16">
        <v>3</v>
      </c>
      <c r="P549" s="16">
        <v>61</v>
      </c>
      <c r="Q549" s="28">
        <v>0</v>
      </c>
      <c r="R549" s="28">
        <v>0</v>
      </c>
      <c r="S549" s="28">
        <v>0</v>
      </c>
      <c r="T549" s="28">
        <v>0</v>
      </c>
      <c r="U549" s="28">
        <v>0</v>
      </c>
      <c r="V549" s="28">
        <v>0</v>
      </c>
      <c r="W549" s="28">
        <v>0</v>
      </c>
      <c r="X549" s="29">
        <v>0</v>
      </c>
      <c r="Y549" s="29">
        <v>0</v>
      </c>
      <c r="Z549" s="29">
        <v>0</v>
      </c>
      <c r="AA549" s="20">
        <v>0.17399999999999999</v>
      </c>
      <c r="AB549" s="28">
        <v>0</v>
      </c>
      <c r="AC549" s="28">
        <v>0</v>
      </c>
      <c r="AD549" s="28">
        <v>0</v>
      </c>
      <c r="AE549" s="28">
        <v>0</v>
      </c>
      <c r="AF549" s="28">
        <v>0</v>
      </c>
      <c r="AG549" s="28">
        <v>0</v>
      </c>
      <c r="AH549" s="29">
        <v>0</v>
      </c>
      <c r="AI549" s="20">
        <v>0.13919999999999999</v>
      </c>
      <c r="AJ549" s="20">
        <v>0.13919999999999999</v>
      </c>
      <c r="AK549" s="29">
        <v>0</v>
      </c>
      <c r="AL549" s="20">
        <v>0.13919999999999999</v>
      </c>
      <c r="AM549" s="22">
        <f t="shared" si="171"/>
        <v>158.98666666666665</v>
      </c>
      <c r="AN549">
        <f t="shared" si="172"/>
        <v>7020</v>
      </c>
      <c r="AO549" t="str">
        <f t="shared" si="173"/>
        <v>,斑斓的稻草,夏娃的坚果,耀眼的石头</v>
      </c>
      <c r="AP549" s="25" t="str">
        <f>IF(F549="c",getSring(AO549,4),VLOOKUP(K549&amp;F549,test4,2,FALSE))</f>
        <v>顶级雷之精华</v>
      </c>
      <c r="AQ549" s="25">
        <f t="shared" si="174"/>
        <v>30004</v>
      </c>
      <c r="AR549" s="25">
        <f t="shared" si="175"/>
        <v>33</v>
      </c>
      <c r="AS549" s="25" t="str">
        <f t="shared" si="183"/>
        <v>斑斓的稻草</v>
      </c>
      <c r="AT549" s="25">
        <f t="shared" si="176"/>
        <v>30026</v>
      </c>
      <c r="AU549" s="25">
        <f t="shared" si="177"/>
        <v>17</v>
      </c>
      <c r="AV549" s="25" t="str">
        <f t="shared" si="184"/>
        <v>夏娃的坚果</v>
      </c>
      <c r="AW549" s="25">
        <f t="shared" si="178"/>
        <v>30042</v>
      </c>
      <c r="AX549" s="25">
        <f t="shared" si="179"/>
        <v>17</v>
      </c>
      <c r="AY549" s="25" t="str">
        <f t="shared" si="185"/>
        <v>耀眼的石头</v>
      </c>
      <c r="AZ549" s="25">
        <f t="shared" si="180"/>
        <v>30034</v>
      </c>
      <c r="BA549" s="25">
        <f t="shared" si="186"/>
        <v>17</v>
      </c>
    </row>
    <row r="550" spans="1:53" ht="14.25" x14ac:dyDescent="0.2">
      <c r="A550">
        <f t="shared" si="181"/>
        <v>10548</v>
      </c>
      <c r="B550" s="16">
        <v>548</v>
      </c>
      <c r="C550" s="16"/>
      <c r="D550" s="16" t="s">
        <v>761</v>
      </c>
      <c r="E550" s="16">
        <f t="shared" si="168"/>
        <v>6</v>
      </c>
      <c r="F550" s="39" t="str">
        <f t="shared" si="187"/>
        <v>s</v>
      </c>
      <c r="G550" s="42">
        <f t="shared" si="182"/>
        <v>3</v>
      </c>
      <c r="H550" s="19" t="s">
        <v>26</v>
      </c>
      <c r="I550" s="3" t="s">
        <v>44</v>
      </c>
      <c r="J550" s="3" t="s">
        <v>997</v>
      </c>
      <c r="K550" s="3" t="str">
        <f t="shared" si="169"/>
        <v>雷</v>
      </c>
      <c r="L550" s="3">
        <f t="shared" si="188"/>
        <v>18</v>
      </c>
      <c r="M550" s="3">
        <f t="shared" si="170"/>
        <v>2</v>
      </c>
      <c r="N550" s="16">
        <v>10</v>
      </c>
      <c r="O550" s="16">
        <v>4</v>
      </c>
      <c r="P550" s="16">
        <v>81</v>
      </c>
      <c r="Q550" s="28">
        <v>0</v>
      </c>
      <c r="R550" s="28">
        <v>0</v>
      </c>
      <c r="S550" s="28">
        <v>0</v>
      </c>
      <c r="T550" s="28">
        <v>0</v>
      </c>
      <c r="U550" s="16">
        <v>92</v>
      </c>
      <c r="V550" s="28">
        <v>0</v>
      </c>
      <c r="W550" s="28">
        <v>0</v>
      </c>
      <c r="X550" s="20">
        <v>7.4999999999999997E-2</v>
      </c>
      <c r="Y550" s="29">
        <v>0</v>
      </c>
      <c r="Z550" s="29">
        <v>0</v>
      </c>
      <c r="AA550" s="20">
        <v>0.23</v>
      </c>
      <c r="AB550" s="28">
        <v>0</v>
      </c>
      <c r="AC550" s="28">
        <v>0</v>
      </c>
      <c r="AD550" s="28">
        <v>0</v>
      </c>
      <c r="AE550" s="28">
        <v>0</v>
      </c>
      <c r="AF550" s="28">
        <v>0</v>
      </c>
      <c r="AG550" s="28">
        <v>0</v>
      </c>
      <c r="AH550" s="29">
        <v>0</v>
      </c>
      <c r="AI550" s="20">
        <v>0.18400000000000002</v>
      </c>
      <c r="AJ550" s="29">
        <v>0</v>
      </c>
      <c r="AK550" s="29">
        <v>0</v>
      </c>
      <c r="AL550" s="29">
        <v>0</v>
      </c>
      <c r="AM550" s="22">
        <f t="shared" si="171"/>
        <v>213.13333333333333</v>
      </c>
      <c r="AN550">
        <f t="shared" si="172"/>
        <v>9240</v>
      </c>
      <c r="AO550" t="str">
        <f t="shared" si="173"/>
        <v>,耀眼的石头,五彩的蘑菇,夏娃的坚果</v>
      </c>
      <c r="AP550" s="25" t="str">
        <f>IF(F550="c",getSring(AO550,4),VLOOKUP(K550&amp;F550,test4,2,FALSE))</f>
        <v>顶级雷之精华</v>
      </c>
      <c r="AQ550" s="25">
        <f t="shared" si="174"/>
        <v>30004</v>
      </c>
      <c r="AR550" s="25">
        <f t="shared" si="175"/>
        <v>44</v>
      </c>
      <c r="AS550" s="25" t="str">
        <f t="shared" si="183"/>
        <v>耀眼的石头</v>
      </c>
      <c r="AT550" s="25">
        <f t="shared" si="176"/>
        <v>30034</v>
      </c>
      <c r="AU550" s="25">
        <f t="shared" si="177"/>
        <v>22</v>
      </c>
      <c r="AV550" s="25" t="str">
        <f t="shared" si="184"/>
        <v>五彩的蘑菇</v>
      </c>
      <c r="AW550" s="25">
        <f t="shared" si="178"/>
        <v>30022</v>
      </c>
      <c r="AX550" s="25">
        <f t="shared" si="179"/>
        <v>22</v>
      </c>
      <c r="AY550" s="25" t="str">
        <f t="shared" si="185"/>
        <v>夏娃的坚果</v>
      </c>
      <c r="AZ550" s="25">
        <f t="shared" si="180"/>
        <v>30042</v>
      </c>
      <c r="BA550" s="25">
        <f t="shared" si="186"/>
        <v>22</v>
      </c>
    </row>
    <row r="551" spans="1:53" ht="14.25" x14ac:dyDescent="0.2">
      <c r="A551">
        <f t="shared" si="181"/>
        <v>10549</v>
      </c>
      <c r="B551" s="16">
        <v>549</v>
      </c>
      <c r="C551" s="16"/>
      <c r="D551" s="16" t="s">
        <v>762</v>
      </c>
      <c r="E551" s="16">
        <f t="shared" si="168"/>
        <v>7</v>
      </c>
      <c r="F551" s="39" t="str">
        <f t="shared" si="187"/>
        <v>s</v>
      </c>
      <c r="G551" s="42">
        <f t="shared" si="182"/>
        <v>3</v>
      </c>
      <c r="H551" s="19" t="s">
        <v>26</v>
      </c>
      <c r="I551" s="3" t="s">
        <v>44</v>
      </c>
      <c r="J551" s="3" t="s">
        <v>997</v>
      </c>
      <c r="K551" s="3" t="str">
        <f t="shared" si="169"/>
        <v>雷</v>
      </c>
      <c r="L551" s="3">
        <f t="shared" si="188"/>
        <v>18</v>
      </c>
      <c r="M551" s="3">
        <f t="shared" si="170"/>
        <v>2</v>
      </c>
      <c r="N551" s="16">
        <v>10</v>
      </c>
      <c r="O551" s="16">
        <v>5</v>
      </c>
      <c r="P551" s="16">
        <v>101</v>
      </c>
      <c r="Q551" s="28">
        <v>0</v>
      </c>
      <c r="R551" s="28">
        <v>0</v>
      </c>
      <c r="S551" s="28">
        <v>0</v>
      </c>
      <c r="T551" s="28">
        <v>0</v>
      </c>
      <c r="U551" s="28">
        <v>0</v>
      </c>
      <c r="V551" s="16">
        <v>33</v>
      </c>
      <c r="W551" s="16">
        <v>19</v>
      </c>
      <c r="X551" s="29">
        <v>0</v>
      </c>
      <c r="Y551" s="20">
        <v>8.2500000000000004E-2</v>
      </c>
      <c r="Z551" s="29">
        <v>0</v>
      </c>
      <c r="AA551" s="29">
        <v>0</v>
      </c>
      <c r="AB551" s="28">
        <v>0</v>
      </c>
      <c r="AC551" s="28">
        <v>0</v>
      </c>
      <c r="AD551" s="28">
        <v>0</v>
      </c>
      <c r="AE551" s="28">
        <v>0</v>
      </c>
      <c r="AF551" s="28">
        <v>0</v>
      </c>
      <c r="AG551" s="28">
        <v>0</v>
      </c>
      <c r="AH551" s="20">
        <v>0.23040000000000005</v>
      </c>
      <c r="AI551" s="29">
        <v>0</v>
      </c>
      <c r="AJ551" s="29">
        <v>0</v>
      </c>
      <c r="AK551" s="20">
        <v>0.23040000000000005</v>
      </c>
      <c r="AL551" s="29">
        <v>0</v>
      </c>
      <c r="AM551" s="22">
        <f t="shared" si="171"/>
        <v>210.66000000000003</v>
      </c>
      <c r="AN551">
        <f t="shared" si="172"/>
        <v>9240</v>
      </c>
      <c r="AO551" t="str">
        <f t="shared" si="173"/>
        <v>,紫水晶,剧毒牙,斑斓的稻草</v>
      </c>
      <c r="AP551" s="25" t="str">
        <f>IF(F551="c",getSring(AO551,4),VLOOKUP(K551&amp;F551,test4,2,FALSE))</f>
        <v>顶级雷之精华</v>
      </c>
      <c r="AQ551" s="25">
        <f t="shared" si="174"/>
        <v>30004</v>
      </c>
      <c r="AR551" s="25">
        <f t="shared" si="175"/>
        <v>44</v>
      </c>
      <c r="AS551" s="25" t="str">
        <f t="shared" si="183"/>
        <v>紫水晶</v>
      </c>
      <c r="AT551" s="25">
        <f t="shared" si="176"/>
        <v>30030</v>
      </c>
      <c r="AU551" s="25">
        <f t="shared" si="177"/>
        <v>22</v>
      </c>
      <c r="AV551" s="25" t="str">
        <f t="shared" si="184"/>
        <v>剧毒牙</v>
      </c>
      <c r="AW551" s="25">
        <f t="shared" si="178"/>
        <v>30038</v>
      </c>
      <c r="AX551" s="25">
        <f t="shared" si="179"/>
        <v>22</v>
      </c>
      <c r="AY551" s="25" t="str">
        <f t="shared" si="185"/>
        <v>斑斓的稻草</v>
      </c>
      <c r="AZ551" s="25">
        <f t="shared" si="180"/>
        <v>30026</v>
      </c>
      <c r="BA551" s="25">
        <f t="shared" si="186"/>
        <v>22</v>
      </c>
    </row>
    <row r="552" spans="1:53" ht="14.25" x14ac:dyDescent="0.2">
      <c r="A552">
        <f t="shared" si="181"/>
        <v>10550</v>
      </c>
      <c r="B552" s="16">
        <v>550</v>
      </c>
      <c r="C552" s="16"/>
      <c r="D552" s="16" t="s">
        <v>763</v>
      </c>
      <c r="E552" s="16">
        <f t="shared" si="168"/>
        <v>8</v>
      </c>
      <c r="F552" s="39" t="str">
        <f t="shared" si="187"/>
        <v>s</v>
      </c>
      <c r="G552" s="42">
        <f t="shared" si="182"/>
        <v>3</v>
      </c>
      <c r="H552" s="19" t="s">
        <v>26</v>
      </c>
      <c r="I552" s="3" t="s">
        <v>44</v>
      </c>
      <c r="J552" s="3" t="s">
        <v>997</v>
      </c>
      <c r="K552" s="3" t="str">
        <f t="shared" si="169"/>
        <v>雷</v>
      </c>
      <c r="L552" s="3">
        <f t="shared" si="188"/>
        <v>18</v>
      </c>
      <c r="M552" s="3">
        <f t="shared" si="170"/>
        <v>2</v>
      </c>
      <c r="N552" s="16">
        <v>10</v>
      </c>
      <c r="O552" s="16">
        <v>6</v>
      </c>
      <c r="P552" s="16">
        <v>121</v>
      </c>
      <c r="Q552" s="28">
        <v>0</v>
      </c>
      <c r="R552" s="28">
        <v>0</v>
      </c>
      <c r="S552" s="28">
        <v>0</v>
      </c>
      <c r="T552" s="28">
        <v>0</v>
      </c>
      <c r="U552" s="16">
        <v>138</v>
      </c>
      <c r="V552" s="16">
        <v>40</v>
      </c>
      <c r="W552" s="28">
        <v>0</v>
      </c>
      <c r="X552" s="29">
        <v>0</v>
      </c>
      <c r="Y552" s="20">
        <v>0.1</v>
      </c>
      <c r="Z552" s="29">
        <v>0</v>
      </c>
      <c r="AA552" s="20">
        <v>0.34466666666666668</v>
      </c>
      <c r="AB552" s="28">
        <v>0</v>
      </c>
      <c r="AC552" s="28">
        <v>0</v>
      </c>
      <c r="AD552" s="28">
        <v>0</v>
      </c>
      <c r="AE552" s="28">
        <v>0</v>
      </c>
      <c r="AF552" s="28">
        <v>0</v>
      </c>
      <c r="AG552" s="28">
        <v>0</v>
      </c>
      <c r="AH552" s="29">
        <v>0</v>
      </c>
      <c r="AI552" s="29">
        <v>0</v>
      </c>
      <c r="AJ552" s="29">
        <v>0</v>
      </c>
      <c r="AK552" s="20">
        <v>0.27573333333333333</v>
      </c>
      <c r="AL552" s="29">
        <v>0</v>
      </c>
      <c r="AM552" s="22">
        <f t="shared" si="171"/>
        <v>343.41333333333336</v>
      </c>
      <c r="AN552">
        <f t="shared" si="172"/>
        <v>15120</v>
      </c>
      <c r="AO552" t="str">
        <f t="shared" si="173"/>
        <v>,剧毒牙,紫水晶,斑斓的稻草</v>
      </c>
      <c r="AP552" s="25" t="str">
        <f>IF(F552="c",getSring(AO552,4),VLOOKUP(K552&amp;F552,test4,2,FALSE))</f>
        <v>顶级雷之精华</v>
      </c>
      <c r="AQ552" s="25">
        <f t="shared" si="174"/>
        <v>30004</v>
      </c>
      <c r="AR552" s="25">
        <f t="shared" si="175"/>
        <v>72</v>
      </c>
      <c r="AS552" s="25" t="str">
        <f t="shared" si="183"/>
        <v>剧毒牙</v>
      </c>
      <c r="AT552" s="25">
        <f t="shared" si="176"/>
        <v>30038</v>
      </c>
      <c r="AU552" s="25">
        <f t="shared" si="177"/>
        <v>36</v>
      </c>
      <c r="AV552" s="25" t="str">
        <f t="shared" si="184"/>
        <v>紫水晶</v>
      </c>
      <c r="AW552" s="25">
        <f t="shared" si="178"/>
        <v>30030</v>
      </c>
      <c r="AX552" s="25">
        <f t="shared" si="179"/>
        <v>36</v>
      </c>
      <c r="AY552" s="25" t="str">
        <f t="shared" si="185"/>
        <v>斑斓的稻草</v>
      </c>
      <c r="AZ552" s="25">
        <f t="shared" si="180"/>
        <v>30026</v>
      </c>
      <c r="BA552" s="25">
        <f t="shared" si="186"/>
        <v>36</v>
      </c>
    </row>
    <row r="553" spans="1:53" ht="14.25" x14ac:dyDescent="0.2">
      <c r="A553">
        <f t="shared" si="181"/>
        <v>10551</v>
      </c>
      <c r="B553" s="16">
        <v>551</v>
      </c>
      <c r="C553" s="16"/>
      <c r="D553" s="16" t="s">
        <v>764</v>
      </c>
      <c r="E553" s="16">
        <f t="shared" si="168"/>
        <v>9</v>
      </c>
      <c r="F553" s="39" t="str">
        <f t="shared" si="187"/>
        <v>s</v>
      </c>
      <c r="G553" s="42">
        <f t="shared" si="182"/>
        <v>3</v>
      </c>
      <c r="H553" s="19" t="s">
        <v>26</v>
      </c>
      <c r="I553" s="3" t="s">
        <v>44</v>
      </c>
      <c r="J553" s="3" t="s">
        <v>997</v>
      </c>
      <c r="K553" s="3" t="str">
        <f t="shared" si="169"/>
        <v>雷</v>
      </c>
      <c r="L553" s="3">
        <f t="shared" si="188"/>
        <v>18</v>
      </c>
      <c r="M553" s="3">
        <f t="shared" si="170"/>
        <v>2</v>
      </c>
      <c r="N553" s="16">
        <v>10</v>
      </c>
      <c r="O553" s="16">
        <v>7</v>
      </c>
      <c r="P553" s="16">
        <v>142</v>
      </c>
      <c r="Q553" s="28">
        <v>0</v>
      </c>
      <c r="R553" s="28">
        <v>0</v>
      </c>
      <c r="S553" s="28">
        <v>0</v>
      </c>
      <c r="T553" s="28">
        <v>0</v>
      </c>
      <c r="U553" s="16">
        <v>161</v>
      </c>
      <c r="V553" s="28">
        <v>0</v>
      </c>
      <c r="W553" s="28">
        <v>0</v>
      </c>
      <c r="X553" s="29">
        <v>0</v>
      </c>
      <c r="Y553" s="29">
        <v>0</v>
      </c>
      <c r="Z553" s="29">
        <v>0</v>
      </c>
      <c r="AA553" s="20">
        <v>0.40399999999999997</v>
      </c>
      <c r="AB553" s="16">
        <v>27</v>
      </c>
      <c r="AC553" s="28">
        <v>0</v>
      </c>
      <c r="AD553" s="28">
        <v>0</v>
      </c>
      <c r="AE553" s="28">
        <v>0</v>
      </c>
      <c r="AF553" s="16">
        <v>23</v>
      </c>
      <c r="AG553" s="28">
        <v>0</v>
      </c>
      <c r="AH553" s="29">
        <v>0</v>
      </c>
      <c r="AI553" s="20">
        <v>0.32319999999999999</v>
      </c>
      <c r="AJ553" s="20">
        <v>0.32319999999999999</v>
      </c>
      <c r="AK553" s="29">
        <v>0</v>
      </c>
      <c r="AL553" s="29">
        <v>0</v>
      </c>
      <c r="AM553" s="22">
        <f t="shared" si="171"/>
        <v>476.88</v>
      </c>
      <c r="AN553">
        <f t="shared" si="172"/>
        <v>20880</v>
      </c>
      <c r="AO553" t="str">
        <f t="shared" si="173"/>
        <v>,五彩的蘑菇,紫水晶,耀眼的石头</v>
      </c>
      <c r="AP553" s="25" t="str">
        <f>IF(F553="c",getSring(AO553,4),VLOOKUP(K553&amp;F553,test4,2,FALSE))</f>
        <v>顶级雷之精华</v>
      </c>
      <c r="AQ553" s="25">
        <f t="shared" si="174"/>
        <v>30004</v>
      </c>
      <c r="AR553" s="25">
        <f t="shared" si="175"/>
        <v>99</v>
      </c>
      <c r="AS553" s="25" t="str">
        <f t="shared" si="183"/>
        <v>五彩的蘑菇</v>
      </c>
      <c r="AT553" s="25">
        <f t="shared" si="176"/>
        <v>30022</v>
      </c>
      <c r="AU553" s="25">
        <f t="shared" si="177"/>
        <v>50</v>
      </c>
      <c r="AV553" s="25" t="str">
        <f t="shared" si="184"/>
        <v>紫水晶</v>
      </c>
      <c r="AW553" s="25">
        <f t="shared" si="178"/>
        <v>30030</v>
      </c>
      <c r="AX553" s="25">
        <f t="shared" si="179"/>
        <v>50</v>
      </c>
      <c r="AY553" s="25" t="str">
        <f t="shared" si="185"/>
        <v>耀眼的石头</v>
      </c>
      <c r="AZ553" s="25">
        <f t="shared" si="180"/>
        <v>30034</v>
      </c>
      <c r="BA553" s="25">
        <f t="shared" si="186"/>
        <v>50</v>
      </c>
    </row>
    <row r="554" spans="1:53" ht="14.25" x14ac:dyDescent="0.2">
      <c r="A554">
        <f t="shared" si="181"/>
        <v>10552</v>
      </c>
      <c r="B554" s="16">
        <v>552</v>
      </c>
      <c r="C554" s="16"/>
      <c r="D554" s="16" t="s">
        <v>765</v>
      </c>
      <c r="E554" s="16">
        <f t="shared" si="168"/>
        <v>10</v>
      </c>
      <c r="F554" s="39" t="str">
        <f t="shared" si="187"/>
        <v>s</v>
      </c>
      <c r="G554" s="42">
        <f t="shared" si="182"/>
        <v>3</v>
      </c>
      <c r="H554" s="19" t="s">
        <v>26</v>
      </c>
      <c r="I554" s="3" t="s">
        <v>44</v>
      </c>
      <c r="J554" s="3" t="s">
        <v>997</v>
      </c>
      <c r="K554" s="3" t="str">
        <f t="shared" si="169"/>
        <v>雷</v>
      </c>
      <c r="L554" s="3">
        <f t="shared" si="188"/>
        <v>18</v>
      </c>
      <c r="M554" s="3">
        <f t="shared" si="170"/>
        <v>2</v>
      </c>
      <c r="N554" s="16">
        <v>10</v>
      </c>
      <c r="O554" s="16">
        <v>8</v>
      </c>
      <c r="P554" s="16">
        <v>162</v>
      </c>
      <c r="Q554" s="28">
        <v>0</v>
      </c>
      <c r="R554" s="28">
        <v>0</v>
      </c>
      <c r="S554" s="28">
        <v>0</v>
      </c>
      <c r="T554" s="28">
        <v>0</v>
      </c>
      <c r="U554" s="16">
        <v>184</v>
      </c>
      <c r="V554" s="28">
        <v>0</v>
      </c>
      <c r="W554" s="16">
        <v>31</v>
      </c>
      <c r="X554" s="20">
        <v>0.155</v>
      </c>
      <c r="Y554" s="29">
        <v>0</v>
      </c>
      <c r="Z554" s="29">
        <v>0</v>
      </c>
      <c r="AA554" s="20">
        <v>0.46133333333333332</v>
      </c>
      <c r="AB554" s="28">
        <v>0</v>
      </c>
      <c r="AC554" s="28">
        <v>0</v>
      </c>
      <c r="AD554" s="28">
        <v>0</v>
      </c>
      <c r="AE554" s="28">
        <v>0</v>
      </c>
      <c r="AF554" s="28">
        <v>0</v>
      </c>
      <c r="AG554" s="28">
        <v>0</v>
      </c>
      <c r="AH554" s="20">
        <v>0.36906666666666665</v>
      </c>
      <c r="AI554" s="29">
        <v>0</v>
      </c>
      <c r="AJ554" s="29">
        <v>0</v>
      </c>
      <c r="AK554" s="29">
        <v>0</v>
      </c>
      <c r="AL554" s="20">
        <v>0.36906666666666665</v>
      </c>
      <c r="AM554" s="22">
        <f t="shared" si="171"/>
        <v>522.22666666666669</v>
      </c>
      <c r="AN554">
        <f t="shared" si="172"/>
        <v>22800</v>
      </c>
      <c r="AO554" t="str">
        <f t="shared" si="173"/>
        <v>,耀眼的石头,斑斓的稻草,紫水晶</v>
      </c>
      <c r="AP554" s="25" t="str">
        <f>IF(F554="c",getSring(AO554,4),VLOOKUP(K554&amp;F554,test4,2,FALSE))</f>
        <v>顶级雷之精华</v>
      </c>
      <c r="AQ554" s="25">
        <f t="shared" si="174"/>
        <v>30004</v>
      </c>
      <c r="AR554" s="25">
        <f t="shared" si="175"/>
        <v>109</v>
      </c>
      <c r="AS554" s="25" t="str">
        <f t="shared" si="183"/>
        <v>耀眼的石头</v>
      </c>
      <c r="AT554" s="25">
        <f t="shared" si="176"/>
        <v>30034</v>
      </c>
      <c r="AU554" s="25">
        <f t="shared" si="177"/>
        <v>54</v>
      </c>
      <c r="AV554" s="25" t="str">
        <f t="shared" si="184"/>
        <v>斑斓的稻草</v>
      </c>
      <c r="AW554" s="25">
        <f t="shared" si="178"/>
        <v>30026</v>
      </c>
      <c r="AX554" s="25">
        <f t="shared" si="179"/>
        <v>54</v>
      </c>
      <c r="AY554" s="25" t="str">
        <f t="shared" si="185"/>
        <v>紫水晶</v>
      </c>
      <c r="AZ554" s="25">
        <f t="shared" si="180"/>
        <v>30030</v>
      </c>
      <c r="BA554" s="25">
        <f t="shared" si="186"/>
        <v>54</v>
      </c>
    </row>
    <row r="555" spans="1:53" ht="14.25" x14ac:dyDescent="0.2">
      <c r="A555">
        <f t="shared" si="181"/>
        <v>10553</v>
      </c>
      <c r="B555" s="16">
        <v>553</v>
      </c>
      <c r="C555" s="16"/>
      <c r="D555" s="16" t="s">
        <v>766</v>
      </c>
      <c r="E555" s="16">
        <f t="shared" si="168"/>
        <v>3</v>
      </c>
      <c r="F555" s="39" t="str">
        <f t="shared" si="187"/>
        <v>a</v>
      </c>
      <c r="G555" s="42">
        <f t="shared" si="182"/>
        <v>3</v>
      </c>
      <c r="H555" s="19" t="s">
        <v>26</v>
      </c>
      <c r="I555" s="3" t="s">
        <v>44</v>
      </c>
      <c r="J555" s="3" t="s">
        <v>997</v>
      </c>
      <c r="K555" s="3" t="str">
        <f t="shared" si="169"/>
        <v>雷</v>
      </c>
      <c r="L555" s="3">
        <f t="shared" si="188"/>
        <v>18</v>
      </c>
      <c r="M555" s="3">
        <f t="shared" si="170"/>
        <v>2</v>
      </c>
      <c r="N555" s="16">
        <v>10</v>
      </c>
      <c r="O555" s="16">
        <v>1</v>
      </c>
      <c r="P555" s="16">
        <v>18</v>
      </c>
      <c r="Q555" s="28">
        <v>0</v>
      </c>
      <c r="R555" s="28">
        <v>0</v>
      </c>
      <c r="S555" s="28">
        <v>0</v>
      </c>
      <c r="T555" s="28">
        <v>0</v>
      </c>
      <c r="U555" s="16">
        <v>17</v>
      </c>
      <c r="V555" s="28">
        <v>0</v>
      </c>
      <c r="W555" s="28">
        <v>0</v>
      </c>
      <c r="X555" s="29">
        <v>0</v>
      </c>
      <c r="Y555" s="29">
        <v>0</v>
      </c>
      <c r="Z555" s="29">
        <v>0</v>
      </c>
      <c r="AA555" s="29">
        <v>0</v>
      </c>
      <c r="AB555" s="28">
        <v>0</v>
      </c>
      <c r="AC555" s="28">
        <v>0</v>
      </c>
      <c r="AD555" s="28">
        <v>0</v>
      </c>
      <c r="AE555" s="28">
        <v>0</v>
      </c>
      <c r="AF555" s="28">
        <v>0</v>
      </c>
      <c r="AG555" s="28">
        <v>0</v>
      </c>
      <c r="AH555" s="29">
        <v>0</v>
      </c>
      <c r="AI555" s="29">
        <v>0</v>
      </c>
      <c r="AJ555" s="20">
        <v>6.4000000000000001E-2</v>
      </c>
      <c r="AK555" s="29">
        <v>0</v>
      </c>
      <c r="AL555" s="29">
        <v>0</v>
      </c>
      <c r="AM555" s="22">
        <f t="shared" si="171"/>
        <v>36.133333333333333</v>
      </c>
      <c r="AN555">
        <f t="shared" si="172"/>
        <v>1680</v>
      </c>
      <c r="AO555" t="str">
        <f t="shared" si="173"/>
        <v>,灰色的稻草,诱人的坚果,带血的牙</v>
      </c>
      <c r="AP555" s="25" t="str">
        <f>IF(F555="c",getSring(AO555,4),VLOOKUP(K555&amp;F555,test4,2,FALSE))</f>
        <v>上级雷之精华</v>
      </c>
      <c r="AQ555" s="25">
        <f t="shared" si="174"/>
        <v>30005</v>
      </c>
      <c r="AR555" s="25">
        <f t="shared" si="175"/>
        <v>8</v>
      </c>
      <c r="AS555" s="25" t="str">
        <f t="shared" si="183"/>
        <v>灰色的稻草</v>
      </c>
      <c r="AT555" s="25">
        <f t="shared" si="176"/>
        <v>30025</v>
      </c>
      <c r="AU555" s="25">
        <f t="shared" si="177"/>
        <v>8</v>
      </c>
      <c r="AV555" s="25" t="str">
        <f t="shared" si="184"/>
        <v>诱人的坚果</v>
      </c>
      <c r="AW555" s="25">
        <f t="shared" si="178"/>
        <v>30041</v>
      </c>
      <c r="AX555" s="25">
        <f t="shared" si="179"/>
        <v>8</v>
      </c>
      <c r="AY555" s="25" t="str">
        <f t="shared" si="185"/>
        <v>带血的牙</v>
      </c>
      <c r="AZ555" s="25">
        <f t="shared" si="180"/>
        <v>30037</v>
      </c>
      <c r="BA555" s="25">
        <f t="shared" si="186"/>
        <v>8</v>
      </c>
    </row>
    <row r="556" spans="1:53" ht="14.25" x14ac:dyDescent="0.2">
      <c r="A556">
        <f t="shared" si="181"/>
        <v>10554</v>
      </c>
      <c r="B556" s="16">
        <v>554</v>
      </c>
      <c r="C556" s="16"/>
      <c r="D556" s="16" t="s">
        <v>767</v>
      </c>
      <c r="E556" s="16">
        <f t="shared" si="168"/>
        <v>4</v>
      </c>
      <c r="F556" s="39" t="str">
        <f t="shared" si="187"/>
        <v>a</v>
      </c>
      <c r="G556" s="42">
        <f t="shared" si="182"/>
        <v>3</v>
      </c>
      <c r="H556" s="19" t="s">
        <v>26</v>
      </c>
      <c r="I556" s="3" t="s">
        <v>44</v>
      </c>
      <c r="J556" s="3" t="s">
        <v>997</v>
      </c>
      <c r="K556" s="3" t="str">
        <f t="shared" si="169"/>
        <v>雷</v>
      </c>
      <c r="L556" s="3">
        <f t="shared" si="188"/>
        <v>18</v>
      </c>
      <c r="M556" s="3">
        <f t="shared" si="170"/>
        <v>2</v>
      </c>
      <c r="N556" s="16">
        <v>10</v>
      </c>
      <c r="O556" s="16">
        <v>2</v>
      </c>
      <c r="P556" s="16">
        <v>36</v>
      </c>
      <c r="Q556" s="28">
        <v>0</v>
      </c>
      <c r="R556" s="28">
        <v>0</v>
      </c>
      <c r="S556" s="28">
        <v>0</v>
      </c>
      <c r="T556" s="28">
        <v>0</v>
      </c>
      <c r="U556" s="16">
        <v>35</v>
      </c>
      <c r="V556" s="28">
        <v>0</v>
      </c>
      <c r="W556" s="28">
        <v>0</v>
      </c>
      <c r="X556" s="29">
        <v>0</v>
      </c>
      <c r="Y556" s="29">
        <v>0</v>
      </c>
      <c r="Z556" s="29">
        <v>0</v>
      </c>
      <c r="AA556" s="29">
        <v>0</v>
      </c>
      <c r="AB556" s="28">
        <v>0</v>
      </c>
      <c r="AC556" s="28">
        <v>0</v>
      </c>
      <c r="AD556" s="28">
        <v>0</v>
      </c>
      <c r="AE556" s="28">
        <v>0</v>
      </c>
      <c r="AF556" s="28">
        <v>0</v>
      </c>
      <c r="AG556" s="28">
        <v>0</v>
      </c>
      <c r="AH556" s="29">
        <v>0</v>
      </c>
      <c r="AI556" s="29">
        <v>0</v>
      </c>
      <c r="AJ556" s="20">
        <v>7.2533333333333325E-2</v>
      </c>
      <c r="AK556" s="29">
        <v>0</v>
      </c>
      <c r="AL556" s="29">
        <v>0</v>
      </c>
      <c r="AM556" s="22">
        <f t="shared" si="171"/>
        <v>61.84</v>
      </c>
      <c r="AN556">
        <f t="shared" si="172"/>
        <v>2730</v>
      </c>
      <c r="AO556" t="str">
        <f t="shared" si="173"/>
        <v>,诱人的坚果,灰色的稻草,发光的石头</v>
      </c>
      <c r="AP556" s="25" t="str">
        <f>IF(F556="c",getSring(AO556,4),VLOOKUP(K556&amp;F556,test4,2,FALSE))</f>
        <v>上级雷之精华</v>
      </c>
      <c r="AQ556" s="25">
        <f t="shared" si="174"/>
        <v>30005</v>
      </c>
      <c r="AR556" s="25">
        <f t="shared" si="175"/>
        <v>13</v>
      </c>
      <c r="AS556" s="25" t="str">
        <f t="shared" si="183"/>
        <v>诱人的坚果</v>
      </c>
      <c r="AT556" s="25">
        <f t="shared" si="176"/>
        <v>30041</v>
      </c>
      <c r="AU556" s="25">
        <f t="shared" si="177"/>
        <v>13</v>
      </c>
      <c r="AV556" s="25" t="str">
        <f t="shared" si="184"/>
        <v>灰色的稻草</v>
      </c>
      <c r="AW556" s="25">
        <f t="shared" si="178"/>
        <v>30025</v>
      </c>
      <c r="AX556" s="25">
        <f t="shared" si="179"/>
        <v>13</v>
      </c>
      <c r="AY556" s="25" t="str">
        <f t="shared" si="185"/>
        <v>发光的石头</v>
      </c>
      <c r="AZ556" s="25">
        <f t="shared" si="180"/>
        <v>30033</v>
      </c>
      <c r="BA556" s="25">
        <f t="shared" si="186"/>
        <v>13</v>
      </c>
    </row>
    <row r="557" spans="1:53" ht="14.25" x14ac:dyDescent="0.2">
      <c r="A557">
        <f t="shared" si="181"/>
        <v>10555</v>
      </c>
      <c r="B557" s="16">
        <v>555</v>
      </c>
      <c r="C557" s="16"/>
      <c r="D557" s="16" t="s">
        <v>768</v>
      </c>
      <c r="E557" s="16">
        <f t="shared" si="168"/>
        <v>5</v>
      </c>
      <c r="F557" s="39" t="str">
        <f t="shared" si="187"/>
        <v>a</v>
      </c>
      <c r="G557" s="42">
        <f t="shared" si="182"/>
        <v>3</v>
      </c>
      <c r="H557" s="19" t="s">
        <v>26</v>
      </c>
      <c r="I557" s="3" t="s">
        <v>44</v>
      </c>
      <c r="J557" s="3" t="s">
        <v>997</v>
      </c>
      <c r="K557" s="3" t="str">
        <f t="shared" si="169"/>
        <v>雷</v>
      </c>
      <c r="L557" s="3">
        <f t="shared" si="188"/>
        <v>18</v>
      </c>
      <c r="M557" s="3">
        <f t="shared" si="170"/>
        <v>2</v>
      </c>
      <c r="N557" s="16">
        <v>10</v>
      </c>
      <c r="O557" s="16">
        <v>3</v>
      </c>
      <c r="P557" s="16">
        <v>54</v>
      </c>
      <c r="Q557" s="28">
        <v>0</v>
      </c>
      <c r="R557" s="28">
        <v>0</v>
      </c>
      <c r="S557" s="28">
        <v>0</v>
      </c>
      <c r="T557" s="28">
        <v>0</v>
      </c>
      <c r="U557" s="28">
        <v>0</v>
      </c>
      <c r="V557" s="28">
        <v>0</v>
      </c>
      <c r="W557" s="16">
        <v>9</v>
      </c>
      <c r="X557" s="29">
        <v>0</v>
      </c>
      <c r="Y557" s="29">
        <v>0</v>
      </c>
      <c r="Z557" s="29">
        <v>0</v>
      </c>
      <c r="AA557" s="29">
        <v>0</v>
      </c>
      <c r="AB557" s="28">
        <v>0</v>
      </c>
      <c r="AC557" s="28">
        <v>0</v>
      </c>
      <c r="AD557" s="28">
        <v>0</v>
      </c>
      <c r="AE557" s="28">
        <v>0</v>
      </c>
      <c r="AF557" s="28">
        <v>0</v>
      </c>
      <c r="AG557" s="28">
        <v>0</v>
      </c>
      <c r="AH557" s="29">
        <v>0</v>
      </c>
      <c r="AI557" s="29">
        <v>0</v>
      </c>
      <c r="AJ557" s="20">
        <v>0.10880000000000001</v>
      </c>
      <c r="AK557" s="29">
        <v>0</v>
      </c>
      <c r="AL557" s="29">
        <v>0</v>
      </c>
      <c r="AM557" s="22">
        <f t="shared" si="171"/>
        <v>63.760000000000005</v>
      </c>
      <c r="AN557">
        <f t="shared" si="172"/>
        <v>2730</v>
      </c>
      <c r="AO557" t="str">
        <f t="shared" si="173"/>
        <v>,带血的牙,诱人的蘑菇,发光的石头</v>
      </c>
      <c r="AP557" s="25" t="str">
        <f>IF(F557="c",getSring(AO557,4),VLOOKUP(K557&amp;F557,test4,2,FALSE))</f>
        <v>上级雷之精华</v>
      </c>
      <c r="AQ557" s="25">
        <f t="shared" si="174"/>
        <v>30005</v>
      </c>
      <c r="AR557" s="25">
        <f t="shared" si="175"/>
        <v>13</v>
      </c>
      <c r="AS557" s="25" t="str">
        <f t="shared" si="183"/>
        <v>带血的牙</v>
      </c>
      <c r="AT557" s="25">
        <f t="shared" si="176"/>
        <v>30037</v>
      </c>
      <c r="AU557" s="25">
        <f t="shared" si="177"/>
        <v>13</v>
      </c>
      <c r="AV557" s="25" t="str">
        <f t="shared" si="184"/>
        <v>诱人的蘑菇</v>
      </c>
      <c r="AW557" s="25">
        <f t="shared" si="178"/>
        <v>30021</v>
      </c>
      <c r="AX557" s="25">
        <f t="shared" si="179"/>
        <v>13</v>
      </c>
      <c r="AY557" s="25" t="str">
        <f t="shared" si="185"/>
        <v>发光的石头</v>
      </c>
      <c r="AZ557" s="25">
        <f t="shared" si="180"/>
        <v>30033</v>
      </c>
      <c r="BA557" s="25">
        <f t="shared" si="186"/>
        <v>13</v>
      </c>
    </row>
    <row r="558" spans="1:53" ht="14.25" x14ac:dyDescent="0.2">
      <c r="A558">
        <f t="shared" si="181"/>
        <v>10556</v>
      </c>
      <c r="B558" s="16">
        <v>556</v>
      </c>
      <c r="C558" s="16"/>
      <c r="D558" s="16" t="s">
        <v>769</v>
      </c>
      <c r="E558" s="16">
        <f t="shared" si="168"/>
        <v>6</v>
      </c>
      <c r="F558" s="39" t="str">
        <f t="shared" si="187"/>
        <v>a</v>
      </c>
      <c r="G558" s="42">
        <f t="shared" si="182"/>
        <v>3</v>
      </c>
      <c r="H558" s="19" t="s">
        <v>26</v>
      </c>
      <c r="I558" s="3" t="s">
        <v>44</v>
      </c>
      <c r="J558" s="3" t="s">
        <v>997</v>
      </c>
      <c r="K558" s="3" t="str">
        <f t="shared" si="169"/>
        <v>雷</v>
      </c>
      <c r="L558" s="3">
        <f t="shared" si="188"/>
        <v>18</v>
      </c>
      <c r="M558" s="3">
        <f t="shared" si="170"/>
        <v>2</v>
      </c>
      <c r="N558" s="16">
        <v>10</v>
      </c>
      <c r="O558" s="16">
        <v>4</v>
      </c>
      <c r="P558" s="16">
        <v>72</v>
      </c>
      <c r="Q558" s="28">
        <v>0</v>
      </c>
      <c r="R558" s="28">
        <v>0</v>
      </c>
      <c r="S558" s="28">
        <v>0</v>
      </c>
      <c r="T558" s="28">
        <v>0</v>
      </c>
      <c r="U558" s="16">
        <v>69</v>
      </c>
      <c r="V558" s="28">
        <v>0</v>
      </c>
      <c r="W558" s="28">
        <v>0</v>
      </c>
      <c r="X558" s="29">
        <v>0</v>
      </c>
      <c r="Y558" s="29">
        <v>0</v>
      </c>
      <c r="Z558" s="20">
        <v>0.02</v>
      </c>
      <c r="AA558" s="20">
        <v>0.18133333333333332</v>
      </c>
      <c r="AB558" s="28">
        <v>0</v>
      </c>
      <c r="AC558" s="28">
        <v>0</v>
      </c>
      <c r="AD558" s="28">
        <v>0</v>
      </c>
      <c r="AE558" s="28">
        <v>0</v>
      </c>
      <c r="AF558" s="28">
        <v>0</v>
      </c>
      <c r="AG558" s="28">
        <v>0</v>
      </c>
      <c r="AH558" s="29">
        <v>0</v>
      </c>
      <c r="AI558" s="29">
        <v>0</v>
      </c>
      <c r="AJ558" s="29">
        <v>0</v>
      </c>
      <c r="AK558" s="29">
        <v>0</v>
      </c>
      <c r="AL558" s="29">
        <v>0</v>
      </c>
      <c r="AM558" s="22">
        <f t="shared" si="171"/>
        <v>134.26666666666665</v>
      </c>
      <c r="AN558">
        <f t="shared" si="172"/>
        <v>5880</v>
      </c>
      <c r="AO558" t="str">
        <f t="shared" si="173"/>
        <v>,灰色的稻草,带血的牙,诱人的蘑菇</v>
      </c>
      <c r="AP558" s="25" t="str">
        <f>IF(F558="c",getSring(AO558,4),VLOOKUP(K558&amp;F558,test4,2,FALSE))</f>
        <v>上级雷之精华</v>
      </c>
      <c r="AQ558" s="25">
        <f t="shared" si="174"/>
        <v>30005</v>
      </c>
      <c r="AR558" s="25">
        <f t="shared" si="175"/>
        <v>28</v>
      </c>
      <c r="AS558" s="25" t="str">
        <f t="shared" si="183"/>
        <v>灰色的稻草</v>
      </c>
      <c r="AT558" s="25">
        <f t="shared" si="176"/>
        <v>30025</v>
      </c>
      <c r="AU558" s="25">
        <f t="shared" si="177"/>
        <v>28</v>
      </c>
      <c r="AV558" s="25" t="str">
        <f t="shared" si="184"/>
        <v>带血的牙</v>
      </c>
      <c r="AW558" s="25">
        <f t="shared" si="178"/>
        <v>30037</v>
      </c>
      <c r="AX558" s="25">
        <f t="shared" si="179"/>
        <v>28</v>
      </c>
      <c r="AY558" s="25" t="str">
        <f t="shared" si="185"/>
        <v>诱人的蘑菇</v>
      </c>
      <c r="AZ558" s="25">
        <f t="shared" si="180"/>
        <v>30021</v>
      </c>
      <c r="BA558" s="25">
        <f t="shared" si="186"/>
        <v>28</v>
      </c>
    </row>
    <row r="559" spans="1:53" ht="14.25" x14ac:dyDescent="0.2">
      <c r="A559">
        <f t="shared" si="181"/>
        <v>10557</v>
      </c>
      <c r="B559" s="16">
        <v>557</v>
      </c>
      <c r="C559" s="16"/>
      <c r="D559" s="16" t="s">
        <v>770</v>
      </c>
      <c r="E559" s="16">
        <f t="shared" si="168"/>
        <v>7</v>
      </c>
      <c r="F559" s="39" t="str">
        <f t="shared" si="187"/>
        <v>a</v>
      </c>
      <c r="G559" s="42">
        <f t="shared" si="182"/>
        <v>3</v>
      </c>
      <c r="H559" s="19" t="s">
        <v>26</v>
      </c>
      <c r="I559" s="3" t="s">
        <v>44</v>
      </c>
      <c r="J559" s="3" t="s">
        <v>997</v>
      </c>
      <c r="K559" s="3" t="str">
        <f t="shared" si="169"/>
        <v>雷</v>
      </c>
      <c r="L559" s="3">
        <f t="shared" si="188"/>
        <v>18</v>
      </c>
      <c r="M559" s="3">
        <f t="shared" si="170"/>
        <v>2</v>
      </c>
      <c r="N559" s="16">
        <v>10</v>
      </c>
      <c r="O559" s="16">
        <v>5</v>
      </c>
      <c r="P559" s="16">
        <v>89</v>
      </c>
      <c r="Q559" s="28">
        <v>0</v>
      </c>
      <c r="R559" s="28">
        <v>0</v>
      </c>
      <c r="S559" s="28">
        <v>0</v>
      </c>
      <c r="T559" s="28">
        <v>0</v>
      </c>
      <c r="U559" s="16">
        <v>86</v>
      </c>
      <c r="V559" s="28">
        <v>0</v>
      </c>
      <c r="W559" s="28">
        <v>0</v>
      </c>
      <c r="X559" s="29">
        <v>0</v>
      </c>
      <c r="Y559" s="29">
        <v>0</v>
      </c>
      <c r="Z559" s="20">
        <v>2.3333333333333334E-2</v>
      </c>
      <c r="AA559" s="20">
        <v>0.22466666666666665</v>
      </c>
      <c r="AB559" s="28">
        <v>0</v>
      </c>
      <c r="AC559" s="28">
        <v>0</v>
      </c>
      <c r="AD559" s="28">
        <v>0</v>
      </c>
      <c r="AE559" s="28">
        <v>0</v>
      </c>
      <c r="AF559" s="28">
        <v>0</v>
      </c>
      <c r="AG559" s="28">
        <v>0</v>
      </c>
      <c r="AH559" s="29">
        <v>0</v>
      </c>
      <c r="AI559" s="29">
        <v>0</v>
      </c>
      <c r="AJ559" s="29">
        <v>0</v>
      </c>
      <c r="AK559" s="29">
        <v>0</v>
      </c>
      <c r="AL559" s="29">
        <v>0</v>
      </c>
      <c r="AM559" s="22">
        <f t="shared" si="171"/>
        <v>166.26666666666668</v>
      </c>
      <c r="AN559">
        <f t="shared" si="172"/>
        <v>7350</v>
      </c>
      <c r="AO559" t="str">
        <f t="shared" si="173"/>
        <v>,黄水晶,带血的牙,发光的石头</v>
      </c>
      <c r="AP559" s="25" t="str">
        <f>IF(F559="c",getSring(AO559,4),VLOOKUP(K559&amp;F559,test4,2,FALSE))</f>
        <v>上级雷之精华</v>
      </c>
      <c r="AQ559" s="25">
        <f t="shared" si="174"/>
        <v>30005</v>
      </c>
      <c r="AR559" s="25">
        <f t="shared" si="175"/>
        <v>35</v>
      </c>
      <c r="AS559" s="25" t="str">
        <f t="shared" si="183"/>
        <v>黄水晶</v>
      </c>
      <c r="AT559" s="25">
        <f t="shared" si="176"/>
        <v>30029</v>
      </c>
      <c r="AU559" s="25">
        <f t="shared" si="177"/>
        <v>35</v>
      </c>
      <c r="AV559" s="25" t="str">
        <f t="shared" si="184"/>
        <v>带血的牙</v>
      </c>
      <c r="AW559" s="25">
        <f t="shared" si="178"/>
        <v>30037</v>
      </c>
      <c r="AX559" s="25">
        <f t="shared" si="179"/>
        <v>35</v>
      </c>
      <c r="AY559" s="25" t="str">
        <f t="shared" si="185"/>
        <v>发光的石头</v>
      </c>
      <c r="AZ559" s="25">
        <f t="shared" si="180"/>
        <v>30033</v>
      </c>
      <c r="BA559" s="25">
        <f t="shared" si="186"/>
        <v>35</v>
      </c>
    </row>
    <row r="560" spans="1:53" ht="14.25" x14ac:dyDescent="0.2">
      <c r="A560">
        <f t="shared" si="181"/>
        <v>10558</v>
      </c>
      <c r="B560" s="16">
        <v>558</v>
      </c>
      <c r="C560" s="16"/>
      <c r="D560" s="16" t="s">
        <v>771</v>
      </c>
      <c r="E560" s="16">
        <f t="shared" si="168"/>
        <v>8</v>
      </c>
      <c r="F560" s="39" t="str">
        <f t="shared" si="187"/>
        <v>a</v>
      </c>
      <c r="G560" s="42">
        <f t="shared" si="182"/>
        <v>3</v>
      </c>
      <c r="H560" s="19" t="s">
        <v>26</v>
      </c>
      <c r="I560" s="3" t="s">
        <v>44</v>
      </c>
      <c r="J560" s="3" t="s">
        <v>997</v>
      </c>
      <c r="K560" s="3" t="str">
        <f t="shared" si="169"/>
        <v>雷</v>
      </c>
      <c r="L560" s="3">
        <f t="shared" si="188"/>
        <v>18</v>
      </c>
      <c r="M560" s="3">
        <f t="shared" si="170"/>
        <v>2</v>
      </c>
      <c r="N560" s="16">
        <v>10</v>
      </c>
      <c r="O560" s="16">
        <v>6</v>
      </c>
      <c r="P560" s="16">
        <v>107</v>
      </c>
      <c r="Q560" s="28">
        <v>0</v>
      </c>
      <c r="R560" s="28">
        <v>0</v>
      </c>
      <c r="S560" s="16">
        <v>28</v>
      </c>
      <c r="T560" s="28">
        <v>0</v>
      </c>
      <c r="U560" s="16">
        <v>104</v>
      </c>
      <c r="V560" s="28">
        <v>0</v>
      </c>
      <c r="W560" s="16">
        <v>17</v>
      </c>
      <c r="X560" s="29">
        <v>0</v>
      </c>
      <c r="Y560" s="29">
        <v>0</v>
      </c>
      <c r="Z560" s="29">
        <v>0</v>
      </c>
      <c r="AA560" s="29">
        <v>0</v>
      </c>
      <c r="AB560" s="28">
        <v>0</v>
      </c>
      <c r="AC560" s="28">
        <v>0</v>
      </c>
      <c r="AD560" s="28">
        <v>0</v>
      </c>
      <c r="AE560" s="28">
        <v>0</v>
      </c>
      <c r="AF560" s="28">
        <v>0</v>
      </c>
      <c r="AG560" s="28">
        <v>0</v>
      </c>
      <c r="AH560" s="29">
        <v>0</v>
      </c>
      <c r="AI560" s="29">
        <v>0</v>
      </c>
      <c r="AJ560" s="29">
        <v>0</v>
      </c>
      <c r="AK560" s="29">
        <v>0</v>
      </c>
      <c r="AL560" s="29">
        <v>0</v>
      </c>
      <c r="AM560" s="22">
        <f t="shared" si="171"/>
        <v>170.66666666666666</v>
      </c>
      <c r="AN560">
        <f t="shared" si="172"/>
        <v>7560</v>
      </c>
      <c r="AO560" t="str">
        <f t="shared" si="173"/>
        <v>,诱人的蘑菇,发光的石头,带血的牙</v>
      </c>
      <c r="AP560" s="25" t="str">
        <f>IF(F560="c",getSring(AO560,4),VLOOKUP(K560&amp;F560,test4,2,FALSE))</f>
        <v>上级雷之精华</v>
      </c>
      <c r="AQ560" s="25">
        <f t="shared" si="174"/>
        <v>30005</v>
      </c>
      <c r="AR560" s="25">
        <f t="shared" si="175"/>
        <v>36</v>
      </c>
      <c r="AS560" s="25" t="str">
        <f t="shared" si="183"/>
        <v>诱人的蘑菇</v>
      </c>
      <c r="AT560" s="25">
        <f t="shared" si="176"/>
        <v>30021</v>
      </c>
      <c r="AU560" s="25">
        <f t="shared" si="177"/>
        <v>36</v>
      </c>
      <c r="AV560" s="25" t="str">
        <f t="shared" si="184"/>
        <v>发光的石头</v>
      </c>
      <c r="AW560" s="25">
        <f t="shared" si="178"/>
        <v>30033</v>
      </c>
      <c r="AX560" s="25">
        <f t="shared" si="179"/>
        <v>36</v>
      </c>
      <c r="AY560" s="25" t="str">
        <f t="shared" si="185"/>
        <v>带血的牙</v>
      </c>
      <c r="AZ560" s="25">
        <f t="shared" si="180"/>
        <v>30037</v>
      </c>
      <c r="BA560" s="25">
        <f t="shared" si="186"/>
        <v>36</v>
      </c>
    </row>
    <row r="561" spans="1:53" ht="14.25" x14ac:dyDescent="0.2">
      <c r="A561">
        <f t="shared" si="181"/>
        <v>10559</v>
      </c>
      <c r="B561" s="16">
        <v>559</v>
      </c>
      <c r="C561" s="16"/>
      <c r="D561" s="16" t="s">
        <v>772</v>
      </c>
      <c r="E561" s="16">
        <f t="shared" si="168"/>
        <v>9</v>
      </c>
      <c r="F561" s="39" t="str">
        <f t="shared" si="187"/>
        <v>a</v>
      </c>
      <c r="G561" s="42">
        <f t="shared" si="182"/>
        <v>3</v>
      </c>
      <c r="H561" s="19" t="s">
        <v>26</v>
      </c>
      <c r="I561" s="3" t="s">
        <v>44</v>
      </c>
      <c r="J561" s="3" t="s">
        <v>997</v>
      </c>
      <c r="K561" s="3" t="str">
        <f t="shared" si="169"/>
        <v>雷</v>
      </c>
      <c r="L561" s="3">
        <f t="shared" si="188"/>
        <v>18</v>
      </c>
      <c r="M561" s="3">
        <f t="shared" si="170"/>
        <v>2</v>
      </c>
      <c r="N561" s="16">
        <v>10</v>
      </c>
      <c r="O561" s="16">
        <v>7</v>
      </c>
      <c r="P561" s="16">
        <v>125</v>
      </c>
      <c r="Q561" s="28">
        <v>0</v>
      </c>
      <c r="R561" s="28">
        <v>0</v>
      </c>
      <c r="S561" s="28">
        <v>0</v>
      </c>
      <c r="T561" s="28">
        <v>0</v>
      </c>
      <c r="U561" s="28">
        <v>0</v>
      </c>
      <c r="V561" s="16">
        <v>35</v>
      </c>
      <c r="W561" s="16">
        <v>20</v>
      </c>
      <c r="X561" s="29">
        <v>0</v>
      </c>
      <c r="Y561" s="29">
        <v>0</v>
      </c>
      <c r="Z561" s="29">
        <v>0</v>
      </c>
      <c r="AA561" s="20">
        <v>0.31466666666666665</v>
      </c>
      <c r="AB561" s="16">
        <v>20</v>
      </c>
      <c r="AC561" s="28">
        <v>0</v>
      </c>
      <c r="AD561" s="28">
        <v>0</v>
      </c>
      <c r="AE561" s="28">
        <v>0</v>
      </c>
      <c r="AF561" s="28">
        <v>0</v>
      </c>
      <c r="AG561" s="28">
        <v>0</v>
      </c>
      <c r="AH561" s="29">
        <v>0</v>
      </c>
      <c r="AI561" s="29">
        <v>0</v>
      </c>
      <c r="AJ561" s="29">
        <v>0</v>
      </c>
      <c r="AK561" s="29">
        <v>0</v>
      </c>
      <c r="AL561" s="29">
        <v>0</v>
      </c>
      <c r="AM561" s="22">
        <f t="shared" si="171"/>
        <v>211.28333333333333</v>
      </c>
      <c r="AN561">
        <f t="shared" si="172"/>
        <v>9240</v>
      </c>
      <c r="AO561" t="str">
        <f t="shared" si="173"/>
        <v>,黄水晶,带血的牙,灰色的稻草</v>
      </c>
      <c r="AP561" s="25" t="str">
        <f>IF(F561="c",getSring(AO561,4),VLOOKUP(K561&amp;F561,test4,2,FALSE))</f>
        <v>上级雷之精华</v>
      </c>
      <c r="AQ561" s="25">
        <f t="shared" si="174"/>
        <v>30005</v>
      </c>
      <c r="AR561" s="25">
        <f t="shared" si="175"/>
        <v>44</v>
      </c>
      <c r="AS561" s="25" t="str">
        <f t="shared" si="183"/>
        <v>黄水晶</v>
      </c>
      <c r="AT561" s="25">
        <f t="shared" si="176"/>
        <v>30029</v>
      </c>
      <c r="AU561" s="25">
        <f t="shared" si="177"/>
        <v>44</v>
      </c>
      <c r="AV561" s="25" t="str">
        <f t="shared" si="184"/>
        <v>带血的牙</v>
      </c>
      <c r="AW561" s="25">
        <f t="shared" si="178"/>
        <v>30037</v>
      </c>
      <c r="AX561" s="25">
        <f t="shared" si="179"/>
        <v>44</v>
      </c>
      <c r="AY561" s="25" t="str">
        <f t="shared" si="185"/>
        <v>灰色的稻草</v>
      </c>
      <c r="AZ561" s="25">
        <f t="shared" si="180"/>
        <v>30025</v>
      </c>
      <c r="BA561" s="25">
        <f t="shared" si="186"/>
        <v>44</v>
      </c>
    </row>
    <row r="562" spans="1:53" ht="14.25" x14ac:dyDescent="0.2">
      <c r="A562">
        <f t="shared" si="181"/>
        <v>10560</v>
      </c>
      <c r="B562" s="16">
        <v>560</v>
      </c>
      <c r="C562" s="16"/>
      <c r="D562" s="16" t="s">
        <v>773</v>
      </c>
      <c r="E562" s="16">
        <f t="shared" si="168"/>
        <v>10</v>
      </c>
      <c r="F562" s="39" t="str">
        <f t="shared" si="187"/>
        <v>a</v>
      </c>
      <c r="G562" s="42">
        <f t="shared" si="182"/>
        <v>3</v>
      </c>
      <c r="H562" s="19" t="s">
        <v>26</v>
      </c>
      <c r="I562" s="3" t="s">
        <v>44</v>
      </c>
      <c r="J562" s="3" t="s">
        <v>997</v>
      </c>
      <c r="K562" s="3" t="str">
        <f t="shared" si="169"/>
        <v>雷</v>
      </c>
      <c r="L562" s="3">
        <f t="shared" si="188"/>
        <v>18</v>
      </c>
      <c r="M562" s="3">
        <f t="shared" si="170"/>
        <v>2</v>
      </c>
      <c r="N562" s="16">
        <v>10</v>
      </c>
      <c r="O562" s="16">
        <v>8</v>
      </c>
      <c r="P562" s="16">
        <v>143</v>
      </c>
      <c r="Q562" s="28">
        <v>0</v>
      </c>
      <c r="R562" s="28">
        <v>0</v>
      </c>
      <c r="S562" s="28">
        <v>0</v>
      </c>
      <c r="T562" s="28">
        <v>0</v>
      </c>
      <c r="U562" s="28">
        <v>0</v>
      </c>
      <c r="V562" s="16">
        <v>40</v>
      </c>
      <c r="W562" s="16">
        <v>23</v>
      </c>
      <c r="X562" s="29">
        <v>0</v>
      </c>
      <c r="Y562" s="29">
        <v>0</v>
      </c>
      <c r="Z562" s="29">
        <v>0</v>
      </c>
      <c r="AA562" s="20">
        <v>0.35933333333333328</v>
      </c>
      <c r="AB562" s="28">
        <v>0</v>
      </c>
      <c r="AC562" s="28">
        <v>0</v>
      </c>
      <c r="AD562" s="28">
        <v>0</v>
      </c>
      <c r="AE562" s="28">
        <v>0</v>
      </c>
      <c r="AF562" s="28">
        <v>0</v>
      </c>
      <c r="AG562" s="28">
        <v>0</v>
      </c>
      <c r="AH562" s="29">
        <v>0</v>
      </c>
      <c r="AI562" s="29">
        <v>0</v>
      </c>
      <c r="AJ562" s="20">
        <v>0.28746666666666665</v>
      </c>
      <c r="AK562" s="29">
        <v>0</v>
      </c>
      <c r="AL562" s="29">
        <v>0</v>
      </c>
      <c r="AM562" s="22">
        <f t="shared" si="171"/>
        <v>266.69333333333333</v>
      </c>
      <c r="AN562">
        <f t="shared" si="172"/>
        <v>11760</v>
      </c>
      <c r="AO562" t="str">
        <f t="shared" si="173"/>
        <v>,发光的石头,带血的牙,诱人的坚果</v>
      </c>
      <c r="AP562" s="25" t="str">
        <f>IF(F562="c",getSring(AO562,4),VLOOKUP(K562&amp;F562,test4,2,FALSE))</f>
        <v>上级雷之精华</v>
      </c>
      <c r="AQ562" s="25">
        <f t="shared" si="174"/>
        <v>30005</v>
      </c>
      <c r="AR562" s="25">
        <f t="shared" si="175"/>
        <v>56</v>
      </c>
      <c r="AS562" s="25" t="str">
        <f t="shared" si="183"/>
        <v>发光的石头</v>
      </c>
      <c r="AT562" s="25">
        <f t="shared" si="176"/>
        <v>30033</v>
      </c>
      <c r="AU562" s="25">
        <f t="shared" si="177"/>
        <v>56</v>
      </c>
      <c r="AV562" s="25" t="str">
        <f t="shared" si="184"/>
        <v>带血的牙</v>
      </c>
      <c r="AW562" s="25">
        <f t="shared" si="178"/>
        <v>30037</v>
      </c>
      <c r="AX562" s="25">
        <f t="shared" si="179"/>
        <v>56</v>
      </c>
      <c r="AY562" s="25" t="str">
        <f t="shared" si="185"/>
        <v>诱人的坚果</v>
      </c>
      <c r="AZ562" s="25">
        <f t="shared" si="180"/>
        <v>30041</v>
      </c>
      <c r="BA562" s="25">
        <f t="shared" si="186"/>
        <v>56</v>
      </c>
    </row>
    <row r="563" spans="1:53" ht="14.25" x14ac:dyDescent="0.2">
      <c r="A563">
        <f t="shared" si="181"/>
        <v>10561</v>
      </c>
      <c r="B563" s="16">
        <v>561</v>
      </c>
      <c r="C563" s="16"/>
      <c r="D563" s="16" t="s">
        <v>774</v>
      </c>
      <c r="E563" s="16">
        <f t="shared" si="168"/>
        <v>3</v>
      </c>
      <c r="F563" s="39" t="str">
        <f t="shared" si="187"/>
        <v>b</v>
      </c>
      <c r="G563" s="42">
        <f t="shared" si="182"/>
        <v>3</v>
      </c>
      <c r="H563" s="19" t="s">
        <v>26</v>
      </c>
      <c r="I563" s="3" t="s">
        <v>44</v>
      </c>
      <c r="J563" s="3" t="s">
        <v>997</v>
      </c>
      <c r="K563" s="3" t="str">
        <f t="shared" si="169"/>
        <v>雷</v>
      </c>
      <c r="L563" s="3">
        <f t="shared" si="188"/>
        <v>18</v>
      </c>
      <c r="M563" s="3">
        <f t="shared" si="170"/>
        <v>2</v>
      </c>
      <c r="N563" s="16">
        <v>10</v>
      </c>
      <c r="O563" s="16">
        <v>1</v>
      </c>
      <c r="P563" s="16">
        <v>19</v>
      </c>
      <c r="Q563" s="28">
        <v>0</v>
      </c>
      <c r="R563" s="28">
        <v>0</v>
      </c>
      <c r="S563" s="28">
        <v>0</v>
      </c>
      <c r="T563" s="28">
        <v>0</v>
      </c>
      <c r="U563" s="16">
        <v>7</v>
      </c>
      <c r="V563" s="28">
        <v>0</v>
      </c>
      <c r="W563" s="28">
        <v>0</v>
      </c>
      <c r="X563" s="29">
        <v>0</v>
      </c>
      <c r="Y563" s="29">
        <v>0</v>
      </c>
      <c r="Z563" s="29">
        <v>0</v>
      </c>
      <c r="AA563" s="29">
        <v>0</v>
      </c>
      <c r="AB563" s="28">
        <v>0</v>
      </c>
      <c r="AC563" s="28">
        <v>0</v>
      </c>
      <c r="AD563" s="28">
        <v>0</v>
      </c>
      <c r="AE563" s="28">
        <v>0</v>
      </c>
      <c r="AF563" s="28">
        <v>0</v>
      </c>
      <c r="AG563" s="28">
        <v>0</v>
      </c>
      <c r="AH563" s="29">
        <v>0</v>
      </c>
      <c r="AI563" s="29">
        <v>0</v>
      </c>
      <c r="AJ563" s="29">
        <v>0</v>
      </c>
      <c r="AK563" s="29">
        <v>0</v>
      </c>
      <c r="AL563" s="29">
        <v>0</v>
      </c>
      <c r="AM563" s="22">
        <f t="shared" si="171"/>
        <v>17.333333333333332</v>
      </c>
      <c r="AN563">
        <f t="shared" si="172"/>
        <v>735</v>
      </c>
      <c r="AO563" t="str">
        <f t="shared" si="173"/>
        <v>,坚硬的石头,扁扁的稻草,长獠牙</v>
      </c>
      <c r="AP563" s="25" t="str">
        <f>IF(F563="c",getSring(AO563,4),VLOOKUP(K563&amp;F563,test4,2,FALSE))</f>
        <v>雷之精华</v>
      </c>
      <c r="AQ563" s="25">
        <f t="shared" si="174"/>
        <v>30006</v>
      </c>
      <c r="AR563" s="25">
        <f t="shared" si="175"/>
        <v>7</v>
      </c>
      <c r="AS563" s="25" t="str">
        <f t="shared" si="183"/>
        <v>坚硬的石头</v>
      </c>
      <c r="AT563" s="25">
        <f t="shared" si="176"/>
        <v>30032</v>
      </c>
      <c r="AU563" s="25">
        <f t="shared" si="177"/>
        <v>7</v>
      </c>
      <c r="AV563" s="25" t="str">
        <f t="shared" si="184"/>
        <v>扁扁的稻草</v>
      </c>
      <c r="AW563" s="25">
        <f t="shared" si="178"/>
        <v>30024</v>
      </c>
      <c r="AX563" s="25">
        <f t="shared" si="179"/>
        <v>7</v>
      </c>
      <c r="AY563" s="25" t="str">
        <f t="shared" si="185"/>
        <v>长獠牙</v>
      </c>
      <c r="AZ563" s="25">
        <f t="shared" si="180"/>
        <v>30036</v>
      </c>
      <c r="BA563" s="25">
        <f t="shared" si="186"/>
        <v>7</v>
      </c>
    </row>
    <row r="564" spans="1:53" ht="14.25" x14ac:dyDescent="0.2">
      <c r="A564">
        <f t="shared" si="181"/>
        <v>10562</v>
      </c>
      <c r="B564" s="16">
        <v>562</v>
      </c>
      <c r="C564" s="16"/>
      <c r="D564" s="16" t="s">
        <v>775</v>
      </c>
      <c r="E564" s="16">
        <f t="shared" si="168"/>
        <v>4</v>
      </c>
      <c r="F564" s="39" t="str">
        <f t="shared" si="187"/>
        <v>b</v>
      </c>
      <c r="G564" s="42">
        <f t="shared" si="182"/>
        <v>3</v>
      </c>
      <c r="H564" s="19" t="s">
        <v>26</v>
      </c>
      <c r="I564" s="3" t="s">
        <v>44</v>
      </c>
      <c r="J564" s="3" t="s">
        <v>997</v>
      </c>
      <c r="K564" s="3" t="str">
        <f t="shared" si="169"/>
        <v>雷</v>
      </c>
      <c r="L564" s="3">
        <f t="shared" si="188"/>
        <v>18</v>
      </c>
      <c r="M564" s="3">
        <f t="shared" si="170"/>
        <v>2</v>
      </c>
      <c r="N564" s="16">
        <v>10</v>
      </c>
      <c r="O564" s="16">
        <v>2</v>
      </c>
      <c r="P564" s="16">
        <v>39</v>
      </c>
      <c r="Q564" s="28">
        <v>0</v>
      </c>
      <c r="R564" s="28">
        <v>0</v>
      </c>
      <c r="S564" s="28">
        <v>0</v>
      </c>
      <c r="T564" s="28">
        <v>0</v>
      </c>
      <c r="U564" s="16">
        <v>14</v>
      </c>
      <c r="V564" s="28">
        <v>0</v>
      </c>
      <c r="W564" s="28">
        <v>0</v>
      </c>
      <c r="X564" s="29">
        <v>0</v>
      </c>
      <c r="Y564" s="29">
        <v>0</v>
      </c>
      <c r="Z564" s="29">
        <v>0</v>
      </c>
      <c r="AA564" s="29">
        <v>0</v>
      </c>
      <c r="AB564" s="28">
        <v>0</v>
      </c>
      <c r="AC564" s="28">
        <v>0</v>
      </c>
      <c r="AD564" s="28">
        <v>0</v>
      </c>
      <c r="AE564" s="28">
        <v>0</v>
      </c>
      <c r="AF564" s="28">
        <v>0</v>
      </c>
      <c r="AG564" s="28">
        <v>0</v>
      </c>
      <c r="AH564" s="29">
        <v>0</v>
      </c>
      <c r="AI564" s="29">
        <v>0</v>
      </c>
      <c r="AJ564" s="29">
        <v>0</v>
      </c>
      <c r="AK564" s="29">
        <v>0</v>
      </c>
      <c r="AL564" s="29">
        <v>0</v>
      </c>
      <c r="AM564" s="22">
        <f t="shared" si="171"/>
        <v>35.333333333333336</v>
      </c>
      <c r="AN564">
        <f t="shared" si="172"/>
        <v>1575</v>
      </c>
      <c r="AO564" t="str">
        <f t="shared" si="173"/>
        <v>,长獠牙,蓝水晶,美味的坚果</v>
      </c>
      <c r="AP564" s="25" t="str">
        <f>IF(F564="c",getSring(AO564,4),VLOOKUP(K564&amp;F564,test4,2,FALSE))</f>
        <v>雷之精华</v>
      </c>
      <c r="AQ564" s="25">
        <f t="shared" si="174"/>
        <v>30006</v>
      </c>
      <c r="AR564" s="25">
        <f t="shared" si="175"/>
        <v>15</v>
      </c>
      <c r="AS564" s="25" t="str">
        <f t="shared" si="183"/>
        <v>长獠牙</v>
      </c>
      <c r="AT564" s="25">
        <f t="shared" si="176"/>
        <v>30036</v>
      </c>
      <c r="AU564" s="25">
        <f t="shared" si="177"/>
        <v>15</v>
      </c>
      <c r="AV564" s="25" t="str">
        <f t="shared" si="184"/>
        <v>蓝水晶</v>
      </c>
      <c r="AW564" s="25">
        <f t="shared" si="178"/>
        <v>30028</v>
      </c>
      <c r="AX564" s="25">
        <f t="shared" si="179"/>
        <v>15</v>
      </c>
      <c r="AY564" s="25" t="str">
        <f t="shared" si="185"/>
        <v>美味的坚果</v>
      </c>
      <c r="AZ564" s="25">
        <f t="shared" si="180"/>
        <v>30040</v>
      </c>
      <c r="BA564" s="25">
        <f t="shared" si="186"/>
        <v>15</v>
      </c>
    </row>
    <row r="565" spans="1:53" ht="14.25" x14ac:dyDescent="0.2">
      <c r="A565">
        <f t="shared" si="181"/>
        <v>10563</v>
      </c>
      <c r="B565" s="16">
        <v>563</v>
      </c>
      <c r="C565" s="16"/>
      <c r="D565" s="16" t="s">
        <v>776</v>
      </c>
      <c r="E565" s="16">
        <f t="shared" si="168"/>
        <v>5</v>
      </c>
      <c r="F565" s="39" t="str">
        <f t="shared" si="187"/>
        <v>b</v>
      </c>
      <c r="G565" s="42">
        <f t="shared" si="182"/>
        <v>3</v>
      </c>
      <c r="H565" s="19" t="s">
        <v>26</v>
      </c>
      <c r="I565" s="3" t="s">
        <v>44</v>
      </c>
      <c r="J565" s="3" t="s">
        <v>997</v>
      </c>
      <c r="K565" s="3" t="str">
        <f t="shared" si="169"/>
        <v>雷</v>
      </c>
      <c r="L565" s="3">
        <f t="shared" si="188"/>
        <v>18</v>
      </c>
      <c r="M565" s="3">
        <f t="shared" si="170"/>
        <v>2</v>
      </c>
      <c r="N565" s="16">
        <v>10</v>
      </c>
      <c r="O565" s="16">
        <v>3</v>
      </c>
      <c r="P565" s="16">
        <v>58</v>
      </c>
      <c r="Q565" s="28">
        <v>0</v>
      </c>
      <c r="R565" s="28">
        <v>0</v>
      </c>
      <c r="S565" s="28">
        <v>0</v>
      </c>
      <c r="T565" s="28">
        <v>0</v>
      </c>
      <c r="U565" s="28">
        <v>0</v>
      </c>
      <c r="V565" s="28">
        <v>0</v>
      </c>
      <c r="W565" s="28">
        <v>0</v>
      </c>
      <c r="X565" s="29">
        <v>0</v>
      </c>
      <c r="Y565" s="29">
        <v>0</v>
      </c>
      <c r="Z565" s="29">
        <v>0</v>
      </c>
      <c r="AA565" s="20">
        <v>8.0666666666666664E-2</v>
      </c>
      <c r="AB565" s="28">
        <v>0</v>
      </c>
      <c r="AC565" s="28">
        <v>0</v>
      </c>
      <c r="AD565" s="28">
        <v>0</v>
      </c>
      <c r="AE565" s="28">
        <v>0</v>
      </c>
      <c r="AF565" s="28">
        <v>0</v>
      </c>
      <c r="AG565" s="28">
        <v>0</v>
      </c>
      <c r="AH565" s="29">
        <v>0</v>
      </c>
      <c r="AI565" s="29">
        <v>0</v>
      </c>
      <c r="AJ565" s="29">
        <v>0</v>
      </c>
      <c r="AK565" s="29">
        <v>0</v>
      </c>
      <c r="AL565" s="29">
        <v>0</v>
      </c>
      <c r="AM565" s="22">
        <f t="shared" si="171"/>
        <v>54.8</v>
      </c>
      <c r="AN565">
        <f t="shared" si="172"/>
        <v>2415</v>
      </c>
      <c r="AO565" t="str">
        <f t="shared" si="173"/>
        <v>,漂亮的蘑菇,长獠牙,坚硬的石头</v>
      </c>
      <c r="AP565" s="25" t="str">
        <f>IF(F565="c",getSring(AO565,4),VLOOKUP(K565&amp;F565,test4,2,FALSE))</f>
        <v>雷之精华</v>
      </c>
      <c r="AQ565" s="25">
        <f t="shared" si="174"/>
        <v>30006</v>
      </c>
      <c r="AR565" s="25">
        <f t="shared" si="175"/>
        <v>23</v>
      </c>
      <c r="AS565" s="25" t="str">
        <f t="shared" si="183"/>
        <v>漂亮的蘑菇</v>
      </c>
      <c r="AT565" s="25">
        <f t="shared" si="176"/>
        <v>30020</v>
      </c>
      <c r="AU565" s="25">
        <f t="shared" si="177"/>
        <v>23</v>
      </c>
      <c r="AV565" s="25" t="str">
        <f t="shared" si="184"/>
        <v>长獠牙</v>
      </c>
      <c r="AW565" s="25">
        <f t="shared" si="178"/>
        <v>30036</v>
      </c>
      <c r="AX565" s="25">
        <f t="shared" si="179"/>
        <v>23</v>
      </c>
      <c r="AY565" s="25" t="str">
        <f t="shared" si="185"/>
        <v>坚硬的石头</v>
      </c>
      <c r="AZ565" s="25">
        <f t="shared" si="180"/>
        <v>30032</v>
      </c>
      <c r="BA565" s="25">
        <f t="shared" si="186"/>
        <v>23</v>
      </c>
    </row>
    <row r="566" spans="1:53" ht="14.25" x14ac:dyDescent="0.2">
      <c r="A566">
        <f t="shared" si="181"/>
        <v>10564</v>
      </c>
      <c r="B566" s="16">
        <v>564</v>
      </c>
      <c r="C566" s="16"/>
      <c r="D566" s="16" t="s">
        <v>777</v>
      </c>
      <c r="E566" s="16">
        <f t="shared" si="168"/>
        <v>6</v>
      </c>
      <c r="F566" s="39" t="str">
        <f t="shared" si="187"/>
        <v>b</v>
      </c>
      <c r="G566" s="42">
        <f t="shared" si="182"/>
        <v>3</v>
      </c>
      <c r="H566" s="19" t="s">
        <v>26</v>
      </c>
      <c r="I566" s="3" t="s">
        <v>44</v>
      </c>
      <c r="J566" s="3" t="s">
        <v>997</v>
      </c>
      <c r="K566" s="3" t="str">
        <f t="shared" si="169"/>
        <v>雷</v>
      </c>
      <c r="L566" s="3">
        <f t="shared" si="188"/>
        <v>18</v>
      </c>
      <c r="M566" s="3">
        <f t="shared" si="170"/>
        <v>2</v>
      </c>
      <c r="N566" s="16">
        <v>10</v>
      </c>
      <c r="O566" s="16">
        <v>4</v>
      </c>
      <c r="P566" s="16">
        <v>78</v>
      </c>
      <c r="Q566" s="28">
        <v>0</v>
      </c>
      <c r="R566" s="28">
        <v>0</v>
      </c>
      <c r="S566" s="28">
        <v>0</v>
      </c>
      <c r="T566" s="28">
        <v>0</v>
      </c>
      <c r="U566" s="28">
        <v>0</v>
      </c>
      <c r="V566" s="28">
        <v>0</v>
      </c>
      <c r="W566" s="28">
        <v>0</v>
      </c>
      <c r="X566" s="29">
        <v>0</v>
      </c>
      <c r="Y566" s="29">
        <v>0</v>
      </c>
      <c r="Z566" s="29">
        <v>0</v>
      </c>
      <c r="AA566" s="20">
        <v>0.10800000000000001</v>
      </c>
      <c r="AB566" s="28">
        <v>0</v>
      </c>
      <c r="AC566" s="28">
        <v>0</v>
      </c>
      <c r="AD566" s="28">
        <v>0</v>
      </c>
      <c r="AE566" s="28">
        <v>0</v>
      </c>
      <c r="AF566" s="28">
        <v>0</v>
      </c>
      <c r="AG566" s="28">
        <v>0</v>
      </c>
      <c r="AH566" s="29">
        <v>0</v>
      </c>
      <c r="AI566" s="29">
        <v>0</v>
      </c>
      <c r="AJ566" s="29">
        <v>0</v>
      </c>
      <c r="AK566" s="29">
        <v>0</v>
      </c>
      <c r="AL566" s="29">
        <v>0</v>
      </c>
      <c r="AM566" s="22">
        <f t="shared" si="171"/>
        <v>73.599999999999994</v>
      </c>
      <c r="AN566">
        <f t="shared" si="172"/>
        <v>3255</v>
      </c>
      <c r="AO566" t="str">
        <f t="shared" si="173"/>
        <v>,蓝水晶,漂亮的蘑菇,坚硬的石头</v>
      </c>
      <c r="AP566" s="25" t="str">
        <f>IF(F566="c",getSring(AO566,4),VLOOKUP(K566&amp;F566,test4,2,FALSE))</f>
        <v>雷之精华</v>
      </c>
      <c r="AQ566" s="25">
        <f t="shared" si="174"/>
        <v>30006</v>
      </c>
      <c r="AR566" s="25">
        <f t="shared" si="175"/>
        <v>31</v>
      </c>
      <c r="AS566" s="25" t="str">
        <f t="shared" si="183"/>
        <v>蓝水晶</v>
      </c>
      <c r="AT566" s="25">
        <f t="shared" si="176"/>
        <v>30028</v>
      </c>
      <c r="AU566" s="25">
        <f t="shared" si="177"/>
        <v>31</v>
      </c>
      <c r="AV566" s="25" t="str">
        <f t="shared" si="184"/>
        <v>漂亮的蘑菇</v>
      </c>
      <c r="AW566" s="25">
        <f t="shared" si="178"/>
        <v>30020</v>
      </c>
      <c r="AX566" s="25">
        <f t="shared" si="179"/>
        <v>31</v>
      </c>
      <c r="AY566" s="25" t="str">
        <f t="shared" si="185"/>
        <v>坚硬的石头</v>
      </c>
      <c r="AZ566" s="25">
        <f t="shared" si="180"/>
        <v>30032</v>
      </c>
      <c r="BA566" s="25">
        <f t="shared" si="186"/>
        <v>31</v>
      </c>
    </row>
    <row r="567" spans="1:53" ht="14.25" x14ac:dyDescent="0.2">
      <c r="A567">
        <f t="shared" si="181"/>
        <v>10565</v>
      </c>
      <c r="B567" s="16">
        <v>565</v>
      </c>
      <c r="C567" s="16"/>
      <c r="D567" s="16" t="s">
        <v>778</v>
      </c>
      <c r="E567" s="16">
        <f t="shared" si="168"/>
        <v>7</v>
      </c>
      <c r="F567" s="39" t="str">
        <f t="shared" si="187"/>
        <v>b</v>
      </c>
      <c r="G567" s="42">
        <f t="shared" si="182"/>
        <v>3</v>
      </c>
      <c r="H567" s="19" t="s">
        <v>26</v>
      </c>
      <c r="I567" s="3" t="s">
        <v>44</v>
      </c>
      <c r="J567" s="3" t="s">
        <v>997</v>
      </c>
      <c r="K567" s="3" t="str">
        <f t="shared" si="169"/>
        <v>雷</v>
      </c>
      <c r="L567" s="3">
        <f t="shared" si="188"/>
        <v>18</v>
      </c>
      <c r="M567" s="3">
        <f t="shared" si="170"/>
        <v>2</v>
      </c>
      <c r="N567" s="16">
        <v>10</v>
      </c>
      <c r="O567" s="16">
        <v>5</v>
      </c>
      <c r="P567" s="16">
        <v>97</v>
      </c>
      <c r="Q567" s="28">
        <v>0</v>
      </c>
      <c r="R567" s="28">
        <v>0</v>
      </c>
      <c r="S567" s="28">
        <v>0</v>
      </c>
      <c r="T567" s="28">
        <v>0</v>
      </c>
      <c r="U567" s="16">
        <v>36</v>
      </c>
      <c r="V567" s="28">
        <v>0</v>
      </c>
      <c r="W567" s="28">
        <v>0</v>
      </c>
      <c r="X567" s="29">
        <v>0</v>
      </c>
      <c r="Y567" s="29">
        <v>0</v>
      </c>
      <c r="Z567" s="29">
        <v>0</v>
      </c>
      <c r="AA567" s="20">
        <v>0.13333333333333333</v>
      </c>
      <c r="AB567" s="28">
        <v>0</v>
      </c>
      <c r="AC567" s="28">
        <v>0</v>
      </c>
      <c r="AD567" s="28">
        <v>0</v>
      </c>
      <c r="AE567" s="28">
        <v>0</v>
      </c>
      <c r="AF567" s="28">
        <v>0</v>
      </c>
      <c r="AG567" s="28">
        <v>0</v>
      </c>
      <c r="AH567" s="29">
        <v>0</v>
      </c>
      <c r="AI567" s="29">
        <v>0</v>
      </c>
      <c r="AJ567" s="29">
        <v>0</v>
      </c>
      <c r="AK567" s="29">
        <v>0</v>
      </c>
      <c r="AL567" s="29">
        <v>0</v>
      </c>
      <c r="AM567" s="22">
        <f t="shared" si="171"/>
        <v>115.33333333333334</v>
      </c>
      <c r="AN567">
        <f t="shared" si="172"/>
        <v>5040</v>
      </c>
      <c r="AO567" t="str">
        <f t="shared" si="173"/>
        <v>,蓝水晶,长獠牙,美味的坚果</v>
      </c>
      <c r="AP567" s="25" t="str">
        <f>IF(F567="c",getSring(AO567,4),VLOOKUP(K567&amp;F567,test4,2,FALSE))</f>
        <v>雷之精华</v>
      </c>
      <c r="AQ567" s="25">
        <f t="shared" si="174"/>
        <v>30006</v>
      </c>
      <c r="AR567" s="25">
        <f t="shared" si="175"/>
        <v>48</v>
      </c>
      <c r="AS567" s="25" t="str">
        <f t="shared" si="183"/>
        <v>蓝水晶</v>
      </c>
      <c r="AT567" s="25">
        <f t="shared" si="176"/>
        <v>30028</v>
      </c>
      <c r="AU567" s="25">
        <f t="shared" si="177"/>
        <v>48</v>
      </c>
      <c r="AV567" s="25" t="str">
        <f t="shared" si="184"/>
        <v>长獠牙</v>
      </c>
      <c r="AW567" s="25">
        <f t="shared" si="178"/>
        <v>30036</v>
      </c>
      <c r="AX567" s="25">
        <f t="shared" si="179"/>
        <v>48</v>
      </c>
      <c r="AY567" s="25" t="str">
        <f t="shared" si="185"/>
        <v>美味的坚果</v>
      </c>
      <c r="AZ567" s="25">
        <f t="shared" si="180"/>
        <v>30040</v>
      </c>
      <c r="BA567" s="25">
        <f t="shared" si="186"/>
        <v>48</v>
      </c>
    </row>
    <row r="568" spans="1:53" ht="14.25" x14ac:dyDescent="0.2">
      <c r="A568">
        <f t="shared" si="181"/>
        <v>10566</v>
      </c>
      <c r="B568" s="16">
        <v>566</v>
      </c>
      <c r="C568" s="16"/>
      <c r="D568" s="16" t="s">
        <v>779</v>
      </c>
      <c r="E568" s="16">
        <f t="shared" si="168"/>
        <v>8</v>
      </c>
      <c r="F568" s="39" t="str">
        <f t="shared" si="187"/>
        <v>b</v>
      </c>
      <c r="G568" s="42">
        <f t="shared" si="182"/>
        <v>3</v>
      </c>
      <c r="H568" s="19" t="s">
        <v>26</v>
      </c>
      <c r="I568" s="3" t="s">
        <v>44</v>
      </c>
      <c r="J568" s="3" t="s">
        <v>997</v>
      </c>
      <c r="K568" s="3" t="str">
        <f t="shared" si="169"/>
        <v>雷</v>
      </c>
      <c r="L568" s="3">
        <f t="shared" si="188"/>
        <v>18</v>
      </c>
      <c r="M568" s="3">
        <f t="shared" si="170"/>
        <v>2</v>
      </c>
      <c r="N568" s="16">
        <v>10</v>
      </c>
      <c r="O568" s="16">
        <v>6</v>
      </c>
      <c r="P568" s="16">
        <v>117</v>
      </c>
      <c r="Q568" s="28">
        <v>0</v>
      </c>
      <c r="R568" s="28">
        <v>0</v>
      </c>
      <c r="S568" s="28">
        <v>0</v>
      </c>
      <c r="T568" s="28">
        <v>0</v>
      </c>
      <c r="U568" s="28">
        <v>0</v>
      </c>
      <c r="V568" s="28">
        <v>0</v>
      </c>
      <c r="W568" s="28">
        <v>0</v>
      </c>
      <c r="X568" s="29">
        <v>0</v>
      </c>
      <c r="Y568" s="29">
        <v>0</v>
      </c>
      <c r="Z568" s="29">
        <v>0</v>
      </c>
      <c r="AA568" s="20">
        <v>0.16</v>
      </c>
      <c r="AB568" s="28">
        <v>0</v>
      </c>
      <c r="AC568" s="28">
        <v>0</v>
      </c>
      <c r="AD568" s="28">
        <v>0</v>
      </c>
      <c r="AE568" s="28">
        <v>0</v>
      </c>
      <c r="AF568" s="28">
        <v>0</v>
      </c>
      <c r="AG568" s="28">
        <v>0</v>
      </c>
      <c r="AH568" s="29">
        <v>0</v>
      </c>
      <c r="AI568" s="29">
        <v>0</v>
      </c>
      <c r="AJ568" s="29">
        <v>0</v>
      </c>
      <c r="AK568" s="20">
        <v>0.128</v>
      </c>
      <c r="AL568" s="29">
        <v>0</v>
      </c>
      <c r="AM568" s="22">
        <f t="shared" si="171"/>
        <v>135.60000000000002</v>
      </c>
      <c r="AN568">
        <f t="shared" si="172"/>
        <v>5985</v>
      </c>
      <c r="AO568" t="str">
        <f t="shared" si="173"/>
        <v>,蓝水晶,坚硬的石头,美味的坚果</v>
      </c>
      <c r="AP568" s="25" t="str">
        <f>IF(F568="c",getSring(AO568,4),VLOOKUP(K568&amp;F568,test4,2,FALSE))</f>
        <v>雷之精华</v>
      </c>
      <c r="AQ568" s="25">
        <f t="shared" si="174"/>
        <v>30006</v>
      </c>
      <c r="AR568" s="25">
        <f t="shared" si="175"/>
        <v>57</v>
      </c>
      <c r="AS568" s="25" t="str">
        <f t="shared" si="183"/>
        <v>蓝水晶</v>
      </c>
      <c r="AT568" s="25">
        <f t="shared" si="176"/>
        <v>30028</v>
      </c>
      <c r="AU568" s="25">
        <f t="shared" si="177"/>
        <v>57</v>
      </c>
      <c r="AV568" s="25" t="str">
        <f t="shared" si="184"/>
        <v>坚硬的石头</v>
      </c>
      <c r="AW568" s="25">
        <f t="shared" si="178"/>
        <v>30032</v>
      </c>
      <c r="AX568" s="25">
        <f t="shared" si="179"/>
        <v>57</v>
      </c>
      <c r="AY568" s="25" t="str">
        <f t="shared" si="185"/>
        <v>美味的坚果</v>
      </c>
      <c r="AZ568" s="25">
        <f t="shared" si="180"/>
        <v>30040</v>
      </c>
      <c r="BA568" s="25">
        <f t="shared" si="186"/>
        <v>57</v>
      </c>
    </row>
    <row r="569" spans="1:53" ht="14.25" x14ac:dyDescent="0.2">
      <c r="A569">
        <f t="shared" si="181"/>
        <v>10567</v>
      </c>
      <c r="B569" s="16">
        <v>567</v>
      </c>
      <c r="C569" s="16"/>
      <c r="D569" s="16" t="s">
        <v>780</v>
      </c>
      <c r="E569" s="16">
        <f t="shared" si="168"/>
        <v>9</v>
      </c>
      <c r="F569" s="39" t="str">
        <f t="shared" si="187"/>
        <v>b</v>
      </c>
      <c r="G569" s="42">
        <f t="shared" si="182"/>
        <v>3</v>
      </c>
      <c r="H569" s="19" t="s">
        <v>26</v>
      </c>
      <c r="I569" s="3" t="s">
        <v>44</v>
      </c>
      <c r="J569" s="3" t="s">
        <v>997</v>
      </c>
      <c r="K569" s="3" t="str">
        <f t="shared" si="169"/>
        <v>雷</v>
      </c>
      <c r="L569" s="3">
        <f t="shared" si="188"/>
        <v>18</v>
      </c>
      <c r="M569" s="3">
        <f t="shared" si="170"/>
        <v>2</v>
      </c>
      <c r="N569" s="16">
        <v>10</v>
      </c>
      <c r="O569" s="16">
        <v>7</v>
      </c>
      <c r="P569" s="16">
        <v>136</v>
      </c>
      <c r="Q569" s="28">
        <v>0</v>
      </c>
      <c r="R569" s="28">
        <v>0</v>
      </c>
      <c r="S569" s="28">
        <v>0</v>
      </c>
      <c r="T569" s="28">
        <v>0</v>
      </c>
      <c r="U569" s="28">
        <v>0</v>
      </c>
      <c r="V569" s="28">
        <v>0</v>
      </c>
      <c r="W569" s="28">
        <v>0</v>
      </c>
      <c r="X569" s="20">
        <v>0.04</v>
      </c>
      <c r="Y569" s="29">
        <v>0</v>
      </c>
      <c r="Z569" s="29">
        <v>0</v>
      </c>
      <c r="AA569" s="20">
        <v>0.18666666666666668</v>
      </c>
      <c r="AB569" s="28">
        <v>0</v>
      </c>
      <c r="AC569" s="28">
        <v>0</v>
      </c>
      <c r="AD569" s="28">
        <v>0</v>
      </c>
      <c r="AE569" s="28">
        <v>0</v>
      </c>
      <c r="AF569" s="28">
        <v>0</v>
      </c>
      <c r="AG569" s="28">
        <v>0</v>
      </c>
      <c r="AH569" s="29">
        <v>0</v>
      </c>
      <c r="AI569" s="29">
        <v>0</v>
      </c>
      <c r="AJ569" s="29">
        <v>0</v>
      </c>
      <c r="AK569" s="29">
        <v>0</v>
      </c>
      <c r="AL569" s="29">
        <v>0</v>
      </c>
      <c r="AM569" s="22">
        <f t="shared" si="171"/>
        <v>136</v>
      </c>
      <c r="AN569">
        <f t="shared" si="172"/>
        <v>5985</v>
      </c>
      <c r="AO569" t="str">
        <f t="shared" si="173"/>
        <v>,长獠牙,蓝水晶,扁扁的稻草</v>
      </c>
      <c r="AP569" s="25" t="str">
        <f>IF(F569="c",getSring(AO569,4),VLOOKUP(K569&amp;F569,test4,2,FALSE))</f>
        <v>雷之精华</v>
      </c>
      <c r="AQ569" s="25">
        <f t="shared" si="174"/>
        <v>30006</v>
      </c>
      <c r="AR569" s="25">
        <f t="shared" si="175"/>
        <v>57</v>
      </c>
      <c r="AS569" s="25" t="str">
        <f t="shared" si="183"/>
        <v>长獠牙</v>
      </c>
      <c r="AT569" s="25">
        <f t="shared" si="176"/>
        <v>30036</v>
      </c>
      <c r="AU569" s="25">
        <f t="shared" si="177"/>
        <v>57</v>
      </c>
      <c r="AV569" s="25" t="str">
        <f t="shared" si="184"/>
        <v>蓝水晶</v>
      </c>
      <c r="AW569" s="25">
        <f t="shared" si="178"/>
        <v>30028</v>
      </c>
      <c r="AX569" s="25">
        <f t="shared" si="179"/>
        <v>57</v>
      </c>
      <c r="AY569" s="25" t="str">
        <f t="shared" si="185"/>
        <v>扁扁的稻草</v>
      </c>
      <c r="AZ569" s="25">
        <f t="shared" si="180"/>
        <v>30024</v>
      </c>
      <c r="BA569" s="25">
        <f t="shared" si="186"/>
        <v>57</v>
      </c>
    </row>
    <row r="570" spans="1:53" ht="14.25" x14ac:dyDescent="0.2">
      <c r="A570">
        <f t="shared" si="181"/>
        <v>10568</v>
      </c>
      <c r="B570" s="16">
        <v>568</v>
      </c>
      <c r="C570" s="16"/>
      <c r="D570" s="16" t="s">
        <v>781</v>
      </c>
      <c r="E570" s="16">
        <f t="shared" si="168"/>
        <v>10</v>
      </c>
      <c r="F570" s="39" t="str">
        <f t="shared" si="187"/>
        <v>b</v>
      </c>
      <c r="G570" s="42">
        <f t="shared" si="182"/>
        <v>3</v>
      </c>
      <c r="H570" s="19" t="s">
        <v>26</v>
      </c>
      <c r="I570" s="3" t="s">
        <v>44</v>
      </c>
      <c r="J570" s="3" t="s">
        <v>997</v>
      </c>
      <c r="K570" s="3" t="str">
        <f t="shared" si="169"/>
        <v>雷</v>
      </c>
      <c r="L570" s="3">
        <f t="shared" si="188"/>
        <v>18</v>
      </c>
      <c r="M570" s="3">
        <f t="shared" si="170"/>
        <v>2</v>
      </c>
      <c r="N570" s="16">
        <v>10</v>
      </c>
      <c r="O570" s="16">
        <v>8</v>
      </c>
      <c r="P570" s="16">
        <v>156</v>
      </c>
      <c r="Q570" s="28">
        <v>0</v>
      </c>
      <c r="R570" s="28">
        <v>0</v>
      </c>
      <c r="S570" s="28">
        <v>0</v>
      </c>
      <c r="T570" s="28">
        <v>0</v>
      </c>
      <c r="U570" s="16">
        <v>58</v>
      </c>
      <c r="V570" s="28">
        <v>0</v>
      </c>
      <c r="W570" s="28">
        <v>0</v>
      </c>
      <c r="X570" s="29">
        <v>0</v>
      </c>
      <c r="Y570" s="29">
        <v>0</v>
      </c>
      <c r="Z570" s="29">
        <v>0</v>
      </c>
      <c r="AA570" s="20">
        <v>0.21533333333333335</v>
      </c>
      <c r="AB570" s="28">
        <v>0</v>
      </c>
      <c r="AC570" s="28">
        <v>0</v>
      </c>
      <c r="AD570" s="28">
        <v>0</v>
      </c>
      <c r="AE570" s="28">
        <v>0</v>
      </c>
      <c r="AF570" s="28">
        <v>0</v>
      </c>
      <c r="AG570" s="28">
        <v>0</v>
      </c>
      <c r="AH570" s="29">
        <v>0</v>
      </c>
      <c r="AI570" s="29">
        <v>0</v>
      </c>
      <c r="AJ570" s="29">
        <v>0</v>
      </c>
      <c r="AK570" s="29">
        <v>0</v>
      </c>
      <c r="AL570" s="29">
        <v>0</v>
      </c>
      <c r="AM570" s="22">
        <f t="shared" si="171"/>
        <v>185.73333333333332</v>
      </c>
      <c r="AN570">
        <f t="shared" si="172"/>
        <v>8085</v>
      </c>
      <c r="AO570" t="str">
        <f t="shared" si="173"/>
        <v>,扁扁的稻草,美味的坚果,长獠牙</v>
      </c>
      <c r="AP570" s="25" t="str">
        <f>IF(F570="c",getSring(AO570,4),VLOOKUP(K570&amp;F570,test4,2,FALSE))</f>
        <v>雷之精华</v>
      </c>
      <c r="AQ570" s="25">
        <f t="shared" si="174"/>
        <v>30006</v>
      </c>
      <c r="AR570" s="25">
        <f t="shared" si="175"/>
        <v>77</v>
      </c>
      <c r="AS570" s="25" t="str">
        <f t="shared" si="183"/>
        <v>扁扁的稻草</v>
      </c>
      <c r="AT570" s="25">
        <f t="shared" si="176"/>
        <v>30024</v>
      </c>
      <c r="AU570" s="25">
        <f t="shared" si="177"/>
        <v>77</v>
      </c>
      <c r="AV570" s="25" t="str">
        <f t="shared" si="184"/>
        <v>美味的坚果</v>
      </c>
      <c r="AW570" s="25">
        <f t="shared" si="178"/>
        <v>30040</v>
      </c>
      <c r="AX570" s="25">
        <f t="shared" si="179"/>
        <v>77</v>
      </c>
      <c r="AY570" s="25" t="str">
        <f t="shared" si="185"/>
        <v>长獠牙</v>
      </c>
      <c r="AZ570" s="25">
        <f t="shared" si="180"/>
        <v>30036</v>
      </c>
      <c r="BA570" s="25">
        <f t="shared" si="186"/>
        <v>77</v>
      </c>
    </row>
    <row r="571" spans="1:53" ht="14.25" x14ac:dyDescent="0.2">
      <c r="A571">
        <f t="shared" si="181"/>
        <v>10569</v>
      </c>
      <c r="B571" s="16">
        <v>569</v>
      </c>
      <c r="C571" s="16"/>
      <c r="D571" s="16" t="s">
        <v>248</v>
      </c>
      <c r="E571" s="16">
        <f t="shared" si="168"/>
        <v>3</v>
      </c>
      <c r="F571" s="39" t="str">
        <f t="shared" si="187"/>
        <v>c</v>
      </c>
      <c r="G571" s="42">
        <f t="shared" si="182"/>
        <v>4</v>
      </c>
      <c r="H571" s="19" t="s">
        <v>26</v>
      </c>
      <c r="I571" s="3" t="s">
        <v>44</v>
      </c>
      <c r="J571" s="3" t="s">
        <v>997</v>
      </c>
      <c r="K571" s="3" t="str">
        <f t="shared" si="169"/>
        <v>--</v>
      </c>
      <c r="L571" s="3">
        <f t="shared" si="188"/>
        <v>18</v>
      </c>
      <c r="M571" s="3">
        <f t="shared" si="170"/>
        <v>2</v>
      </c>
      <c r="N571" s="16">
        <v>10</v>
      </c>
      <c r="O571" s="16">
        <v>1</v>
      </c>
      <c r="P571" s="16">
        <v>22</v>
      </c>
      <c r="Q571" s="28">
        <v>0</v>
      </c>
      <c r="R571" s="28">
        <v>0</v>
      </c>
      <c r="S571" s="28">
        <v>0</v>
      </c>
      <c r="T571" s="28">
        <v>0</v>
      </c>
      <c r="U571" s="28">
        <v>0</v>
      </c>
      <c r="V571" s="28">
        <v>0</v>
      </c>
      <c r="W571" s="28">
        <v>0</v>
      </c>
      <c r="X571" s="29">
        <v>0</v>
      </c>
      <c r="Y571" s="29">
        <v>0</v>
      </c>
      <c r="Z571" s="29">
        <v>0</v>
      </c>
      <c r="AA571" s="20">
        <v>0</v>
      </c>
      <c r="AB571" s="28">
        <v>0</v>
      </c>
      <c r="AC571" s="28">
        <v>0</v>
      </c>
      <c r="AD571" s="28">
        <v>0</v>
      </c>
      <c r="AE571" s="28">
        <v>0</v>
      </c>
      <c r="AF571" s="28">
        <v>0</v>
      </c>
      <c r="AG571" s="28">
        <v>0</v>
      </c>
      <c r="AH571" s="29">
        <v>0</v>
      </c>
      <c r="AI571" s="29">
        <v>0</v>
      </c>
      <c r="AJ571" s="29">
        <v>0</v>
      </c>
      <c r="AK571" s="29">
        <v>0</v>
      </c>
      <c r="AL571" s="29">
        <v>0</v>
      </c>
      <c r="AM571" s="22">
        <f t="shared" si="171"/>
        <v>14.666666666666666</v>
      </c>
      <c r="AN571">
        <f t="shared" si="172"/>
        <v>637</v>
      </c>
      <c r="AO571" t="str">
        <f t="shared" si="173"/>
        <v>,蘑菇,石头,稻草,狗牙</v>
      </c>
      <c r="AP571" s="25" t="str">
        <f>IF(F571="c",getSring(AO571,4),VLOOKUP(K571&amp;F571,test4,2,FALSE))</f>
        <v>狗牙</v>
      </c>
      <c r="AQ571" s="25">
        <f t="shared" si="174"/>
        <v>30035</v>
      </c>
      <c r="AR571" s="25">
        <f t="shared" si="175"/>
        <v>49</v>
      </c>
      <c r="AS571" s="25" t="str">
        <f t="shared" si="183"/>
        <v>蘑菇</v>
      </c>
      <c r="AT571" s="25">
        <f t="shared" si="176"/>
        <v>30019</v>
      </c>
      <c r="AU571" s="25">
        <f t="shared" si="177"/>
        <v>12</v>
      </c>
      <c r="AV571" s="25" t="str">
        <f t="shared" si="184"/>
        <v>石头</v>
      </c>
      <c r="AW571" s="25">
        <f t="shared" si="178"/>
        <v>30031</v>
      </c>
      <c r="AX571" s="25">
        <f t="shared" si="179"/>
        <v>12</v>
      </c>
      <c r="AY571" s="25" t="str">
        <f t="shared" si="185"/>
        <v>稻草</v>
      </c>
      <c r="AZ571" s="25">
        <f t="shared" si="180"/>
        <v>30023</v>
      </c>
      <c r="BA571" s="25">
        <f t="shared" si="186"/>
        <v>12</v>
      </c>
    </row>
    <row r="572" spans="1:53" ht="14.25" x14ac:dyDescent="0.2">
      <c r="A572">
        <f t="shared" si="181"/>
        <v>10570</v>
      </c>
      <c r="B572" s="16">
        <v>570</v>
      </c>
      <c r="C572" s="16"/>
      <c r="D572" s="16" t="s">
        <v>782</v>
      </c>
      <c r="E572" s="16">
        <f t="shared" si="168"/>
        <v>4</v>
      </c>
      <c r="F572" s="39" t="str">
        <f t="shared" si="187"/>
        <v>c</v>
      </c>
      <c r="G572" s="42">
        <f t="shared" si="182"/>
        <v>4</v>
      </c>
      <c r="H572" s="19" t="s">
        <v>26</v>
      </c>
      <c r="I572" s="3" t="s">
        <v>44</v>
      </c>
      <c r="J572" s="3" t="s">
        <v>997</v>
      </c>
      <c r="K572" s="3" t="str">
        <f t="shared" si="169"/>
        <v>--</v>
      </c>
      <c r="L572" s="3">
        <f t="shared" si="188"/>
        <v>18</v>
      </c>
      <c r="M572" s="3">
        <f t="shared" si="170"/>
        <v>2</v>
      </c>
      <c r="N572" s="16">
        <v>10</v>
      </c>
      <c r="O572" s="16">
        <v>2</v>
      </c>
      <c r="P572" s="16">
        <v>44</v>
      </c>
      <c r="Q572" s="28">
        <v>0</v>
      </c>
      <c r="R572" s="28">
        <v>0</v>
      </c>
      <c r="S572" s="28">
        <v>0</v>
      </c>
      <c r="T572" s="28">
        <v>0</v>
      </c>
      <c r="U572" s="28">
        <v>0</v>
      </c>
      <c r="V572" s="28">
        <v>0</v>
      </c>
      <c r="W572" s="28">
        <v>0</v>
      </c>
      <c r="X572" s="29">
        <v>0</v>
      </c>
      <c r="Y572" s="29">
        <v>0</v>
      </c>
      <c r="Z572" s="29">
        <v>0</v>
      </c>
      <c r="AA572" s="20">
        <v>0</v>
      </c>
      <c r="AB572" s="28">
        <v>0</v>
      </c>
      <c r="AC572" s="28">
        <v>0</v>
      </c>
      <c r="AD572" s="28">
        <v>0</v>
      </c>
      <c r="AE572" s="28">
        <v>0</v>
      </c>
      <c r="AF572" s="28">
        <v>0</v>
      </c>
      <c r="AG572" s="28">
        <v>0</v>
      </c>
      <c r="AH572" s="29">
        <v>0</v>
      </c>
      <c r="AI572" s="29">
        <v>0</v>
      </c>
      <c r="AJ572" s="29">
        <v>0</v>
      </c>
      <c r="AK572" s="29">
        <v>0</v>
      </c>
      <c r="AL572" s="29">
        <v>0</v>
      </c>
      <c r="AM572" s="22">
        <f t="shared" si="171"/>
        <v>29.333333333333332</v>
      </c>
      <c r="AN572">
        <f t="shared" si="172"/>
        <v>1275</v>
      </c>
      <c r="AO572" t="str">
        <f t="shared" si="173"/>
        <v>,石头,红水晶,狗牙,蘑菇</v>
      </c>
      <c r="AP572" s="25" t="str">
        <f>IF(F572="c",getSring(AO572,4),VLOOKUP(K572&amp;F572,test4,2,FALSE))</f>
        <v>蘑菇</v>
      </c>
      <c r="AQ572" s="25">
        <f t="shared" si="174"/>
        <v>30019</v>
      </c>
      <c r="AR572" s="25">
        <f t="shared" si="175"/>
        <v>98</v>
      </c>
      <c r="AS572" s="25" t="str">
        <f t="shared" si="183"/>
        <v>石头</v>
      </c>
      <c r="AT572" s="25">
        <f t="shared" si="176"/>
        <v>30031</v>
      </c>
      <c r="AU572" s="25">
        <f t="shared" si="177"/>
        <v>24</v>
      </c>
      <c r="AV572" s="25" t="str">
        <f t="shared" si="184"/>
        <v>红水晶</v>
      </c>
      <c r="AW572" s="25">
        <f t="shared" si="178"/>
        <v>30027</v>
      </c>
      <c r="AX572" s="25">
        <f t="shared" si="179"/>
        <v>24</v>
      </c>
      <c r="AY572" s="25" t="str">
        <f t="shared" si="185"/>
        <v>狗牙</v>
      </c>
      <c r="AZ572" s="25">
        <f t="shared" si="180"/>
        <v>30035</v>
      </c>
      <c r="BA572" s="25">
        <f t="shared" si="186"/>
        <v>24</v>
      </c>
    </row>
    <row r="573" spans="1:53" ht="14.25" x14ac:dyDescent="0.2">
      <c r="A573">
        <f t="shared" si="181"/>
        <v>10571</v>
      </c>
      <c r="B573" s="16">
        <v>571</v>
      </c>
      <c r="C573" s="16"/>
      <c r="D573" s="16" t="s">
        <v>783</v>
      </c>
      <c r="E573" s="16">
        <f t="shared" si="168"/>
        <v>5</v>
      </c>
      <c r="F573" s="39" t="str">
        <f t="shared" si="187"/>
        <v>c</v>
      </c>
      <c r="G573" s="42">
        <f t="shared" si="182"/>
        <v>4</v>
      </c>
      <c r="H573" s="19" t="s">
        <v>26</v>
      </c>
      <c r="I573" s="3" t="s">
        <v>44</v>
      </c>
      <c r="J573" s="3" t="s">
        <v>997</v>
      </c>
      <c r="K573" s="3" t="str">
        <f t="shared" si="169"/>
        <v>--</v>
      </c>
      <c r="L573" s="3">
        <f t="shared" si="188"/>
        <v>18</v>
      </c>
      <c r="M573" s="3">
        <f t="shared" si="170"/>
        <v>2</v>
      </c>
      <c r="N573" s="16">
        <v>10</v>
      </c>
      <c r="O573" s="16">
        <v>3</v>
      </c>
      <c r="P573" s="16">
        <v>66</v>
      </c>
      <c r="Q573" s="28">
        <v>0</v>
      </c>
      <c r="R573" s="28">
        <v>0</v>
      </c>
      <c r="S573" s="28">
        <v>0</v>
      </c>
      <c r="T573" s="28">
        <v>0</v>
      </c>
      <c r="U573" s="16">
        <v>0</v>
      </c>
      <c r="V573" s="28">
        <v>0</v>
      </c>
      <c r="W573" s="28">
        <v>0</v>
      </c>
      <c r="X573" s="29">
        <v>0</v>
      </c>
      <c r="Y573" s="29">
        <v>0</v>
      </c>
      <c r="Z573" s="29">
        <v>0</v>
      </c>
      <c r="AA573" s="29">
        <v>0</v>
      </c>
      <c r="AB573" s="28">
        <v>0</v>
      </c>
      <c r="AC573" s="28">
        <v>0</v>
      </c>
      <c r="AD573" s="28">
        <v>0</v>
      </c>
      <c r="AE573" s="28">
        <v>0</v>
      </c>
      <c r="AF573" s="28">
        <v>0</v>
      </c>
      <c r="AG573" s="28">
        <v>0</v>
      </c>
      <c r="AH573" s="29">
        <v>0</v>
      </c>
      <c r="AI573" s="29">
        <v>0</v>
      </c>
      <c r="AJ573" s="29">
        <v>0</v>
      </c>
      <c r="AK573" s="29">
        <v>0</v>
      </c>
      <c r="AL573" s="29">
        <v>0</v>
      </c>
      <c r="AM573" s="22">
        <f t="shared" si="171"/>
        <v>44</v>
      </c>
      <c r="AN573">
        <f t="shared" si="172"/>
        <v>1935</v>
      </c>
      <c r="AO573" t="str">
        <f t="shared" si="173"/>
        <v>,狗牙,红水晶,稻草,多汁的坚果</v>
      </c>
      <c r="AP573" s="25" t="str">
        <f>IF(F573="c",getSring(AO573,4),VLOOKUP(K573&amp;F573,test4,2,FALSE))</f>
        <v>多汁的坚果</v>
      </c>
      <c r="AQ573" s="25">
        <f t="shared" si="174"/>
        <v>30039</v>
      </c>
      <c r="AR573" s="25">
        <f t="shared" si="175"/>
        <v>147</v>
      </c>
      <c r="AS573" s="25" t="str">
        <f t="shared" si="183"/>
        <v>狗牙</v>
      </c>
      <c r="AT573" s="25">
        <f t="shared" si="176"/>
        <v>30035</v>
      </c>
      <c r="AU573" s="25">
        <f t="shared" si="177"/>
        <v>37</v>
      </c>
      <c r="AV573" s="25" t="str">
        <f t="shared" si="184"/>
        <v>红水晶</v>
      </c>
      <c r="AW573" s="25">
        <f t="shared" si="178"/>
        <v>30027</v>
      </c>
      <c r="AX573" s="25">
        <f t="shared" si="179"/>
        <v>37</v>
      </c>
      <c r="AY573" s="25" t="str">
        <f t="shared" si="185"/>
        <v>稻草</v>
      </c>
      <c r="AZ573" s="25">
        <f t="shared" si="180"/>
        <v>30023</v>
      </c>
      <c r="BA573" s="25">
        <f t="shared" si="186"/>
        <v>37</v>
      </c>
    </row>
    <row r="574" spans="1:53" ht="14.25" x14ac:dyDescent="0.2">
      <c r="A574">
        <f t="shared" si="181"/>
        <v>10572</v>
      </c>
      <c r="B574" s="16">
        <v>572</v>
      </c>
      <c r="C574" s="16"/>
      <c r="D574" s="16" t="s">
        <v>784</v>
      </c>
      <c r="E574" s="16">
        <f t="shared" si="168"/>
        <v>6</v>
      </c>
      <c r="F574" s="39" t="str">
        <f t="shared" si="187"/>
        <v>c</v>
      </c>
      <c r="G574" s="42">
        <f t="shared" si="182"/>
        <v>4</v>
      </c>
      <c r="H574" s="19" t="s">
        <v>26</v>
      </c>
      <c r="I574" s="3" t="s">
        <v>44</v>
      </c>
      <c r="J574" s="3" t="s">
        <v>997</v>
      </c>
      <c r="K574" s="3" t="str">
        <f t="shared" si="169"/>
        <v>--</v>
      </c>
      <c r="L574" s="3">
        <f t="shared" si="188"/>
        <v>18</v>
      </c>
      <c r="M574" s="3">
        <f t="shared" si="170"/>
        <v>2</v>
      </c>
      <c r="N574" s="16">
        <v>10</v>
      </c>
      <c r="O574" s="16">
        <v>4</v>
      </c>
      <c r="P574" s="16">
        <v>89</v>
      </c>
      <c r="Q574" s="28">
        <v>0</v>
      </c>
      <c r="R574" s="28">
        <v>0</v>
      </c>
      <c r="S574" s="28">
        <v>0</v>
      </c>
      <c r="T574" s="28">
        <v>0</v>
      </c>
      <c r="U574" s="28">
        <v>0</v>
      </c>
      <c r="V574" s="28">
        <v>0</v>
      </c>
      <c r="W574" s="28">
        <v>0</v>
      </c>
      <c r="X574" s="29">
        <v>0</v>
      </c>
      <c r="Y574" s="29">
        <v>0</v>
      </c>
      <c r="Z574" s="29">
        <v>0</v>
      </c>
      <c r="AA574" s="29">
        <v>0</v>
      </c>
      <c r="AB574" s="28">
        <v>0</v>
      </c>
      <c r="AC574" s="28">
        <v>0</v>
      </c>
      <c r="AD574" s="28">
        <v>0</v>
      </c>
      <c r="AE574" s="28">
        <v>0</v>
      </c>
      <c r="AF574" s="28">
        <v>0</v>
      </c>
      <c r="AG574" s="28">
        <v>0</v>
      </c>
      <c r="AH574" s="29">
        <v>0</v>
      </c>
      <c r="AI574" s="29">
        <v>0</v>
      </c>
      <c r="AJ574" s="20">
        <v>0</v>
      </c>
      <c r="AK574" s="29">
        <v>0</v>
      </c>
      <c r="AL574" s="29">
        <v>0</v>
      </c>
      <c r="AM574" s="22">
        <f t="shared" si="171"/>
        <v>59.333333333333336</v>
      </c>
      <c r="AN574">
        <f t="shared" si="172"/>
        <v>2587</v>
      </c>
      <c r="AO574" t="str">
        <f t="shared" si="173"/>
        <v>,红水晶,稻草,狗牙,多汁的坚果</v>
      </c>
      <c r="AP574" s="25" t="str">
        <f>IF(F574="c",getSring(AO574,4),VLOOKUP(K574&amp;F574,test4,2,FALSE))</f>
        <v>多汁的坚果</v>
      </c>
      <c r="AQ574" s="25">
        <f t="shared" si="174"/>
        <v>30039</v>
      </c>
      <c r="AR574" s="25">
        <f t="shared" si="175"/>
        <v>198</v>
      </c>
      <c r="AS574" s="25" t="str">
        <f t="shared" si="183"/>
        <v>红水晶</v>
      </c>
      <c r="AT574" s="25">
        <f t="shared" si="176"/>
        <v>30027</v>
      </c>
      <c r="AU574" s="25">
        <f t="shared" si="177"/>
        <v>49</v>
      </c>
      <c r="AV574" s="25" t="str">
        <f t="shared" si="184"/>
        <v>稻草</v>
      </c>
      <c r="AW574" s="25">
        <f t="shared" si="178"/>
        <v>30023</v>
      </c>
      <c r="AX574" s="25">
        <f t="shared" si="179"/>
        <v>49</v>
      </c>
      <c r="AY574" s="25" t="str">
        <f t="shared" si="185"/>
        <v>狗牙</v>
      </c>
      <c r="AZ574" s="25">
        <f t="shared" si="180"/>
        <v>30035</v>
      </c>
      <c r="BA574" s="25">
        <f t="shared" si="186"/>
        <v>49</v>
      </c>
    </row>
    <row r="575" spans="1:53" ht="14.25" x14ac:dyDescent="0.2">
      <c r="A575">
        <f t="shared" si="181"/>
        <v>10573</v>
      </c>
      <c r="B575" s="16">
        <v>573</v>
      </c>
      <c r="C575" s="16"/>
      <c r="D575" s="16" t="s">
        <v>785</v>
      </c>
      <c r="E575" s="16">
        <f t="shared" si="168"/>
        <v>7</v>
      </c>
      <c r="F575" s="39" t="str">
        <f t="shared" si="187"/>
        <v>c</v>
      </c>
      <c r="G575" s="42">
        <f t="shared" si="182"/>
        <v>4</v>
      </c>
      <c r="H575" s="19" t="s">
        <v>26</v>
      </c>
      <c r="I575" s="3" t="s">
        <v>44</v>
      </c>
      <c r="J575" s="3" t="s">
        <v>997</v>
      </c>
      <c r="K575" s="3" t="str">
        <f t="shared" si="169"/>
        <v>--</v>
      </c>
      <c r="L575" s="3">
        <f t="shared" si="188"/>
        <v>18</v>
      </c>
      <c r="M575" s="3">
        <f t="shared" si="170"/>
        <v>2</v>
      </c>
      <c r="N575" s="16">
        <v>10</v>
      </c>
      <c r="O575" s="16">
        <v>5</v>
      </c>
      <c r="P575" s="16">
        <v>111</v>
      </c>
      <c r="Q575" s="28">
        <v>0</v>
      </c>
      <c r="R575" s="28">
        <v>0</v>
      </c>
      <c r="S575" s="28">
        <v>0</v>
      </c>
      <c r="T575" s="28">
        <v>0</v>
      </c>
      <c r="U575" s="28">
        <v>0</v>
      </c>
      <c r="V575" s="28">
        <v>0</v>
      </c>
      <c r="W575" s="28">
        <v>0</v>
      </c>
      <c r="X575" s="29">
        <v>0</v>
      </c>
      <c r="Y575" s="29">
        <v>0</v>
      </c>
      <c r="Z575" s="29">
        <v>0</v>
      </c>
      <c r="AA575" s="20">
        <v>0</v>
      </c>
      <c r="AB575" s="28">
        <v>0</v>
      </c>
      <c r="AC575" s="28">
        <v>0</v>
      </c>
      <c r="AD575" s="28">
        <v>0</v>
      </c>
      <c r="AE575" s="28">
        <v>0</v>
      </c>
      <c r="AF575" s="28">
        <v>0</v>
      </c>
      <c r="AG575" s="28">
        <v>0</v>
      </c>
      <c r="AH575" s="29">
        <v>0</v>
      </c>
      <c r="AI575" s="29">
        <v>0</v>
      </c>
      <c r="AJ575" s="29">
        <v>0</v>
      </c>
      <c r="AK575" s="29">
        <v>0</v>
      </c>
      <c r="AL575" s="29">
        <v>0</v>
      </c>
      <c r="AM575" s="22">
        <f t="shared" si="171"/>
        <v>74</v>
      </c>
      <c r="AN575">
        <f t="shared" si="172"/>
        <v>3247</v>
      </c>
      <c r="AO575" t="str">
        <f t="shared" si="173"/>
        <v>,蘑菇,红水晶,稻草,狗牙</v>
      </c>
      <c r="AP575" s="25" t="str">
        <f>IF(F575="c",getSring(AO575,4),VLOOKUP(K575&amp;F575,test4,2,FALSE))</f>
        <v>狗牙</v>
      </c>
      <c r="AQ575" s="25">
        <f t="shared" si="174"/>
        <v>30035</v>
      </c>
      <c r="AR575" s="25">
        <f t="shared" si="175"/>
        <v>247</v>
      </c>
      <c r="AS575" s="25" t="str">
        <f t="shared" si="183"/>
        <v>蘑菇</v>
      </c>
      <c r="AT575" s="25">
        <f t="shared" si="176"/>
        <v>30019</v>
      </c>
      <c r="AU575" s="25">
        <f t="shared" si="177"/>
        <v>62</v>
      </c>
      <c r="AV575" s="25" t="str">
        <f t="shared" si="184"/>
        <v>红水晶</v>
      </c>
      <c r="AW575" s="25">
        <f t="shared" si="178"/>
        <v>30027</v>
      </c>
      <c r="AX575" s="25">
        <f t="shared" si="179"/>
        <v>62</v>
      </c>
      <c r="AY575" s="25" t="str">
        <f t="shared" si="185"/>
        <v>稻草</v>
      </c>
      <c r="AZ575" s="25">
        <f t="shared" si="180"/>
        <v>30023</v>
      </c>
      <c r="BA575" s="25">
        <f t="shared" si="186"/>
        <v>62</v>
      </c>
    </row>
    <row r="576" spans="1:53" ht="14.25" x14ac:dyDescent="0.2">
      <c r="A576">
        <f t="shared" si="181"/>
        <v>10574</v>
      </c>
      <c r="B576" s="16">
        <v>574</v>
      </c>
      <c r="C576" s="16"/>
      <c r="D576" s="16" t="s">
        <v>786</v>
      </c>
      <c r="E576" s="16">
        <f t="shared" si="168"/>
        <v>8</v>
      </c>
      <c r="F576" s="39" t="str">
        <f t="shared" si="187"/>
        <v>c</v>
      </c>
      <c r="G576" s="42">
        <f t="shared" si="182"/>
        <v>4</v>
      </c>
      <c r="H576" s="19" t="s">
        <v>26</v>
      </c>
      <c r="I576" s="3" t="s">
        <v>44</v>
      </c>
      <c r="J576" s="3" t="s">
        <v>997</v>
      </c>
      <c r="K576" s="3" t="str">
        <f t="shared" si="169"/>
        <v>--</v>
      </c>
      <c r="L576" s="3">
        <f t="shared" si="188"/>
        <v>18</v>
      </c>
      <c r="M576" s="3">
        <f t="shared" si="170"/>
        <v>2</v>
      </c>
      <c r="N576" s="16">
        <v>10</v>
      </c>
      <c r="O576" s="16">
        <v>6</v>
      </c>
      <c r="P576" s="16">
        <v>133</v>
      </c>
      <c r="Q576" s="28">
        <v>0</v>
      </c>
      <c r="R576" s="28">
        <v>0</v>
      </c>
      <c r="S576" s="28">
        <v>0</v>
      </c>
      <c r="T576" s="28">
        <v>0</v>
      </c>
      <c r="U576" s="28">
        <v>0</v>
      </c>
      <c r="V576" s="28">
        <v>0</v>
      </c>
      <c r="W576" s="28">
        <v>0</v>
      </c>
      <c r="X576" s="29">
        <v>0</v>
      </c>
      <c r="Y576" s="29">
        <v>0</v>
      </c>
      <c r="Z576" s="29">
        <v>0</v>
      </c>
      <c r="AA576" s="20">
        <v>0</v>
      </c>
      <c r="AB576" s="28">
        <v>0</v>
      </c>
      <c r="AC576" s="28">
        <v>0</v>
      </c>
      <c r="AD576" s="28">
        <v>0</v>
      </c>
      <c r="AE576" s="28">
        <v>0</v>
      </c>
      <c r="AF576" s="28">
        <v>0</v>
      </c>
      <c r="AG576" s="28">
        <v>0</v>
      </c>
      <c r="AH576" s="29">
        <v>0</v>
      </c>
      <c r="AI576" s="29">
        <v>0</v>
      </c>
      <c r="AJ576" s="29">
        <v>0</v>
      </c>
      <c r="AK576" s="29">
        <v>0</v>
      </c>
      <c r="AL576" s="29">
        <v>0</v>
      </c>
      <c r="AM576" s="22">
        <f t="shared" si="171"/>
        <v>88.666666666666671</v>
      </c>
      <c r="AN576">
        <f t="shared" si="172"/>
        <v>3885</v>
      </c>
      <c r="AO576" t="str">
        <f t="shared" si="173"/>
        <v>,蘑菇,石头,稻草,红水晶</v>
      </c>
      <c r="AP576" s="25" t="str">
        <f>IF(F576="c",getSring(AO576,4),VLOOKUP(K576&amp;F576,test4,2,FALSE))</f>
        <v>红水晶</v>
      </c>
      <c r="AQ576" s="25">
        <f t="shared" si="174"/>
        <v>30027</v>
      </c>
      <c r="AR576" s="25">
        <f t="shared" si="175"/>
        <v>296</v>
      </c>
      <c r="AS576" s="25" t="str">
        <f t="shared" si="183"/>
        <v>蘑菇</v>
      </c>
      <c r="AT576" s="25">
        <f t="shared" si="176"/>
        <v>30019</v>
      </c>
      <c r="AU576" s="25">
        <f t="shared" si="177"/>
        <v>74</v>
      </c>
      <c r="AV576" s="25" t="str">
        <f t="shared" si="184"/>
        <v>石头</v>
      </c>
      <c r="AW576" s="25">
        <f t="shared" si="178"/>
        <v>30031</v>
      </c>
      <c r="AX576" s="25">
        <f t="shared" si="179"/>
        <v>74</v>
      </c>
      <c r="AY576" s="25" t="str">
        <f t="shared" si="185"/>
        <v>稻草</v>
      </c>
      <c r="AZ576" s="25">
        <f t="shared" si="180"/>
        <v>30023</v>
      </c>
      <c r="BA576" s="25">
        <f t="shared" si="186"/>
        <v>74</v>
      </c>
    </row>
    <row r="577" spans="1:53" ht="14.25" x14ac:dyDescent="0.2">
      <c r="A577">
        <f t="shared" si="181"/>
        <v>10575</v>
      </c>
      <c r="B577" s="16">
        <v>575</v>
      </c>
      <c r="C577" s="16"/>
      <c r="D577" s="16" t="s">
        <v>249</v>
      </c>
      <c r="E577" s="16">
        <f t="shared" si="168"/>
        <v>9</v>
      </c>
      <c r="F577" s="39" t="str">
        <f t="shared" si="187"/>
        <v>c</v>
      </c>
      <c r="G577" s="42">
        <f t="shared" si="182"/>
        <v>4</v>
      </c>
      <c r="H577" s="19" t="s">
        <v>26</v>
      </c>
      <c r="I577" s="3" t="s">
        <v>44</v>
      </c>
      <c r="J577" s="3" t="s">
        <v>997</v>
      </c>
      <c r="K577" s="3" t="str">
        <f t="shared" si="169"/>
        <v>--</v>
      </c>
      <c r="L577" s="3">
        <f t="shared" si="188"/>
        <v>18</v>
      </c>
      <c r="M577" s="3">
        <f t="shared" si="170"/>
        <v>2</v>
      </c>
      <c r="N577" s="16">
        <v>10</v>
      </c>
      <c r="O577" s="16">
        <v>7</v>
      </c>
      <c r="P577" s="16">
        <v>155</v>
      </c>
      <c r="Q577" s="28">
        <v>0</v>
      </c>
      <c r="R577" s="28">
        <v>0</v>
      </c>
      <c r="S577" s="28">
        <v>0</v>
      </c>
      <c r="T577" s="28">
        <v>0</v>
      </c>
      <c r="U577" s="28">
        <v>0</v>
      </c>
      <c r="V577" s="28">
        <v>0</v>
      </c>
      <c r="W577" s="28">
        <v>0</v>
      </c>
      <c r="X577" s="29">
        <v>0</v>
      </c>
      <c r="Y577" s="29">
        <v>0</v>
      </c>
      <c r="Z577" s="29">
        <v>0</v>
      </c>
      <c r="AA577" s="29">
        <v>0</v>
      </c>
      <c r="AB577" s="28">
        <v>0</v>
      </c>
      <c r="AC577" s="28">
        <v>0</v>
      </c>
      <c r="AD577" s="28">
        <v>0</v>
      </c>
      <c r="AE577" s="28">
        <v>0</v>
      </c>
      <c r="AF577" s="28">
        <v>0</v>
      </c>
      <c r="AG577" s="16">
        <v>0</v>
      </c>
      <c r="AH577" s="29">
        <v>0</v>
      </c>
      <c r="AI577" s="29">
        <v>0</v>
      </c>
      <c r="AJ577" s="29">
        <v>0</v>
      </c>
      <c r="AK577" s="29">
        <v>0</v>
      </c>
      <c r="AL577" s="29">
        <v>0</v>
      </c>
      <c r="AM577" s="22">
        <f t="shared" si="171"/>
        <v>103.33333333333333</v>
      </c>
      <c r="AN577">
        <f t="shared" si="172"/>
        <v>4515</v>
      </c>
      <c r="AO577" t="str">
        <f t="shared" si="173"/>
        <v>,石头,红水晶,狗牙,蘑菇</v>
      </c>
      <c r="AP577" s="25" t="str">
        <f>IF(F577="c",getSring(AO577,4),VLOOKUP(K577&amp;F577,test4,2,FALSE))</f>
        <v>蘑菇</v>
      </c>
      <c r="AQ577" s="25">
        <f t="shared" si="174"/>
        <v>30019</v>
      </c>
      <c r="AR577" s="25">
        <f t="shared" si="175"/>
        <v>344</v>
      </c>
      <c r="AS577" s="25" t="str">
        <f t="shared" si="183"/>
        <v>石头</v>
      </c>
      <c r="AT577" s="25">
        <f t="shared" si="176"/>
        <v>30031</v>
      </c>
      <c r="AU577" s="25">
        <f t="shared" si="177"/>
        <v>86</v>
      </c>
      <c r="AV577" s="25" t="str">
        <f t="shared" si="184"/>
        <v>红水晶</v>
      </c>
      <c r="AW577" s="25">
        <f t="shared" si="178"/>
        <v>30027</v>
      </c>
      <c r="AX577" s="25">
        <f t="shared" si="179"/>
        <v>86</v>
      </c>
      <c r="AY577" s="25" t="str">
        <f t="shared" si="185"/>
        <v>狗牙</v>
      </c>
      <c r="AZ577" s="25">
        <f t="shared" si="180"/>
        <v>30035</v>
      </c>
      <c r="BA577" s="25">
        <f t="shared" si="186"/>
        <v>86</v>
      </c>
    </row>
    <row r="578" spans="1:53" ht="14.25" x14ac:dyDescent="0.2">
      <c r="A578">
        <f t="shared" si="181"/>
        <v>10576</v>
      </c>
      <c r="B578" s="16">
        <v>576</v>
      </c>
      <c r="C578" s="16"/>
      <c r="D578" s="16" t="s">
        <v>787</v>
      </c>
      <c r="E578" s="16">
        <f t="shared" si="168"/>
        <v>10</v>
      </c>
      <c r="F578" s="39" t="str">
        <f t="shared" si="187"/>
        <v>c</v>
      </c>
      <c r="G578" s="42">
        <f t="shared" si="182"/>
        <v>4</v>
      </c>
      <c r="H578" s="19" t="s">
        <v>26</v>
      </c>
      <c r="I578" s="3" t="s">
        <v>44</v>
      </c>
      <c r="J578" s="3" t="s">
        <v>997</v>
      </c>
      <c r="K578" s="3" t="str">
        <f t="shared" si="169"/>
        <v>--</v>
      </c>
      <c r="L578" s="3">
        <f t="shared" si="188"/>
        <v>18</v>
      </c>
      <c r="M578" s="3">
        <f t="shared" si="170"/>
        <v>2</v>
      </c>
      <c r="N578" s="16">
        <v>10</v>
      </c>
      <c r="O578" s="16">
        <v>8</v>
      </c>
      <c r="P578" s="16">
        <v>177</v>
      </c>
      <c r="Q578" s="28">
        <v>0</v>
      </c>
      <c r="R578" s="28">
        <v>0</v>
      </c>
      <c r="S578" s="28">
        <v>0</v>
      </c>
      <c r="T578" s="28">
        <v>0</v>
      </c>
      <c r="U578" s="28">
        <v>0</v>
      </c>
      <c r="V578" s="28">
        <v>0</v>
      </c>
      <c r="W578" s="28">
        <v>0</v>
      </c>
      <c r="X578" s="29">
        <v>0</v>
      </c>
      <c r="Y578" s="29">
        <v>0</v>
      </c>
      <c r="Z578" s="29">
        <v>0</v>
      </c>
      <c r="AA578" s="29">
        <v>0</v>
      </c>
      <c r="AB578" s="28">
        <v>0</v>
      </c>
      <c r="AC578" s="28">
        <v>0</v>
      </c>
      <c r="AD578" s="28">
        <v>0</v>
      </c>
      <c r="AE578" s="28">
        <v>0</v>
      </c>
      <c r="AF578" s="28">
        <v>0</v>
      </c>
      <c r="AG578" s="28">
        <v>0</v>
      </c>
      <c r="AH578" s="29">
        <v>0</v>
      </c>
      <c r="AI578" s="20">
        <v>0</v>
      </c>
      <c r="AJ578" s="29">
        <v>0</v>
      </c>
      <c r="AK578" s="29">
        <v>0</v>
      </c>
      <c r="AL578" s="29">
        <v>0</v>
      </c>
      <c r="AM578" s="22">
        <f t="shared" si="171"/>
        <v>118</v>
      </c>
      <c r="AN578">
        <f t="shared" si="172"/>
        <v>5152</v>
      </c>
      <c r="AO578" t="str">
        <f t="shared" si="173"/>
        <v>,狗牙,红水晶,石头,稻草</v>
      </c>
      <c r="AP578" s="25" t="str">
        <f>IF(F578="c",getSring(AO578,4),VLOOKUP(K578&amp;F578,test4,2,FALSE))</f>
        <v>稻草</v>
      </c>
      <c r="AQ578" s="25">
        <f t="shared" si="174"/>
        <v>30023</v>
      </c>
      <c r="AR578" s="25">
        <f t="shared" si="175"/>
        <v>393</v>
      </c>
      <c r="AS578" s="25" t="str">
        <f t="shared" si="183"/>
        <v>狗牙</v>
      </c>
      <c r="AT578" s="25">
        <f t="shared" si="176"/>
        <v>30035</v>
      </c>
      <c r="AU578" s="25">
        <f t="shared" si="177"/>
        <v>98</v>
      </c>
      <c r="AV578" s="25" t="str">
        <f t="shared" si="184"/>
        <v>红水晶</v>
      </c>
      <c r="AW578" s="25">
        <f t="shared" si="178"/>
        <v>30027</v>
      </c>
      <c r="AX578" s="25">
        <f t="shared" si="179"/>
        <v>98</v>
      </c>
      <c r="AY578" s="25" t="str">
        <f t="shared" si="185"/>
        <v>石头</v>
      </c>
      <c r="AZ578" s="25">
        <f t="shared" si="180"/>
        <v>30031</v>
      </c>
      <c r="BA578" s="25">
        <f t="shared" si="186"/>
        <v>98</v>
      </c>
    </row>
    <row r="579" spans="1:53" ht="14.25" x14ac:dyDescent="0.2">
      <c r="A579">
        <f t="shared" si="181"/>
        <v>10577</v>
      </c>
      <c r="B579" s="16">
        <v>577</v>
      </c>
      <c r="C579" s="16"/>
      <c r="D579" s="16" t="s">
        <v>788</v>
      </c>
      <c r="E579" s="16">
        <f t="shared" ref="E579:E642" si="189">VLOOKUP(J579&amp;O579,test8,4,FALSE)</f>
        <v>3</v>
      </c>
      <c r="F579" s="39" t="str">
        <f t="shared" si="187"/>
        <v>s</v>
      </c>
      <c r="G579" s="42">
        <f t="shared" si="182"/>
        <v>3</v>
      </c>
      <c r="H579" s="19" t="s">
        <v>26</v>
      </c>
      <c r="I579" s="3" t="s">
        <v>45</v>
      </c>
      <c r="J579" s="3" t="s">
        <v>997</v>
      </c>
      <c r="K579" s="3" t="str">
        <f t="shared" ref="K579:K642" si="190">IF(F579="c","--",VLOOKUP(I579,professionNatrue,2,FALSE))</f>
        <v>光</v>
      </c>
      <c r="L579" s="3">
        <f t="shared" si="188"/>
        <v>19</v>
      </c>
      <c r="M579" s="3">
        <f t="shared" ref="M579:M642" si="191">VLOOKUP(I579,professionNatureNum,3,FALSE)</f>
        <v>6</v>
      </c>
      <c r="N579" s="16">
        <v>0</v>
      </c>
      <c r="O579" s="16">
        <v>1</v>
      </c>
      <c r="P579" s="16">
        <v>39</v>
      </c>
      <c r="Q579" s="28">
        <v>0</v>
      </c>
      <c r="R579" s="28">
        <v>0</v>
      </c>
      <c r="S579" s="16">
        <v>12</v>
      </c>
      <c r="T579" s="28">
        <v>0</v>
      </c>
      <c r="U579" s="28">
        <v>0</v>
      </c>
      <c r="V579" s="28">
        <v>0</v>
      </c>
      <c r="W579" s="28">
        <v>0</v>
      </c>
      <c r="X579" s="20">
        <v>2.5000000000000001E-2</v>
      </c>
      <c r="Y579" s="20">
        <v>0.02</v>
      </c>
      <c r="Z579" s="29">
        <v>0</v>
      </c>
      <c r="AA579" s="29">
        <v>0</v>
      </c>
      <c r="AB579" s="28">
        <v>0</v>
      </c>
      <c r="AC579" s="28">
        <v>0</v>
      </c>
      <c r="AD579" s="28">
        <v>0</v>
      </c>
      <c r="AE579" s="28">
        <v>0</v>
      </c>
      <c r="AF579" s="28">
        <v>0</v>
      </c>
      <c r="AG579" s="28">
        <v>0</v>
      </c>
      <c r="AH579" s="29">
        <v>0</v>
      </c>
      <c r="AI579" s="29">
        <v>0</v>
      </c>
      <c r="AJ579" s="29">
        <v>0</v>
      </c>
      <c r="AK579" s="29">
        <v>0</v>
      </c>
      <c r="AL579" s="29">
        <v>0</v>
      </c>
      <c r="AM579" s="22">
        <f t="shared" ref="AM579:AM642" si="192">(SUM(P579:W579)/1.5+(1-50/(50+SUM(AB579:AG579)/6))*O579*10*VLOOKUP(I579,test2,2,FALSE)+(AL579+AK579+AJ579+AI579+AH579+AA579+Z579+Y579+X579)*200)</f>
        <v>43</v>
      </c>
      <c r="AN579">
        <f t="shared" ref="AN579:AN642" si="193">INT((VLOOKUP(AP579,sell,6,FALSE)*AR579+VLOOKUP(AS579,sell,6,FALSE)*AU579+VLOOKUP(AV579,sell,6,FALSE)*AX579+VLOOKUP(AY579,sell,6,FALSE)*BA579)/2)</f>
        <v>1800</v>
      </c>
      <c r="AO579" t="str">
        <f t="shared" ref="AO579:AO642" si="194">getMarking(VLOOKUP(F579,simple1,2,FALSE),G579)</f>
        <v>,斑斓的稻草,五彩的蘑菇,耀眼的石头</v>
      </c>
      <c r="AP579" s="25" t="str">
        <f>IF(F579="c",getSring(AO579,4),VLOOKUP(K579&amp;F579,test4,2,FALSE))</f>
        <v>顶级光之精华</v>
      </c>
      <c r="AQ579" s="25">
        <f t="shared" ref="AQ579:AQ642" si="195">VLOOKUP(AP579,test9,2,FALSE)+30000</f>
        <v>30016</v>
      </c>
      <c r="AR579" s="25">
        <f t="shared" ref="AR579:AR642" si="196">ROUND(AM579/VLOOKUP(AP579,test7,5,FALSE),0)</f>
        <v>18</v>
      </c>
      <c r="AS579" s="25" t="str">
        <f t="shared" si="183"/>
        <v>斑斓的稻草</v>
      </c>
      <c r="AT579" s="25">
        <f t="shared" ref="AT579:AT642" si="197">VLOOKUP(AS579,test9,2,FALSE)+30000</f>
        <v>30026</v>
      </c>
      <c r="AU579" s="25">
        <f t="shared" ref="AU579:AU642" si="198">ROUND(AM579/VLOOKUP(AS579,test7,5,FALSE)/4,0)</f>
        <v>4</v>
      </c>
      <c r="AV579" s="25" t="str">
        <f t="shared" si="184"/>
        <v>五彩的蘑菇</v>
      </c>
      <c r="AW579" s="25">
        <f t="shared" ref="AW579:AW642" si="199">VLOOKUP(AV579,test9,2,FALSE)+30000</f>
        <v>30022</v>
      </c>
      <c r="AX579" s="25">
        <f t="shared" ref="AX579:AX642" si="200">ROUND(AM579/4/VLOOKUP(AV579,test7,5,FALSE),0)</f>
        <v>4</v>
      </c>
      <c r="AY579" s="25" t="str">
        <f t="shared" si="185"/>
        <v>耀眼的石头</v>
      </c>
      <c r="AZ579" s="25">
        <f t="shared" ref="AZ579:AZ642" si="201">VLOOKUP(AY579,test9,2,FALSE)+30000</f>
        <v>30034</v>
      </c>
      <c r="BA579" s="25">
        <f t="shared" si="186"/>
        <v>4</v>
      </c>
    </row>
    <row r="580" spans="1:53" ht="14.25" x14ac:dyDescent="0.2">
      <c r="A580">
        <f t="shared" ref="A580:A642" si="202">B580+10000</f>
        <v>10578</v>
      </c>
      <c r="B580" s="16">
        <v>578</v>
      </c>
      <c r="C580" s="16"/>
      <c r="D580" s="16" t="s">
        <v>789</v>
      </c>
      <c r="E580" s="16">
        <f t="shared" si="189"/>
        <v>4</v>
      </c>
      <c r="F580" s="39" t="str">
        <f t="shared" si="187"/>
        <v>s</v>
      </c>
      <c r="G580" s="42">
        <f t="shared" ref="G580:G642" si="203">IF(F580="c",4,3)</f>
        <v>3</v>
      </c>
      <c r="H580" s="19" t="s">
        <v>26</v>
      </c>
      <c r="I580" s="3" t="s">
        <v>45</v>
      </c>
      <c r="J580" s="3" t="s">
        <v>997</v>
      </c>
      <c r="K580" s="3" t="str">
        <f t="shared" si="190"/>
        <v>光</v>
      </c>
      <c r="L580" s="3">
        <f t="shared" si="188"/>
        <v>19</v>
      </c>
      <c r="M580" s="3">
        <f t="shared" si="191"/>
        <v>6</v>
      </c>
      <c r="N580" s="16">
        <v>0</v>
      </c>
      <c r="O580" s="16">
        <v>2</v>
      </c>
      <c r="P580" s="16">
        <v>79</v>
      </c>
      <c r="Q580" s="28">
        <v>0</v>
      </c>
      <c r="R580" s="28">
        <v>0</v>
      </c>
      <c r="S580" s="28">
        <v>0</v>
      </c>
      <c r="T580" s="28">
        <v>0</v>
      </c>
      <c r="U580" s="28">
        <v>0</v>
      </c>
      <c r="V580" s="28">
        <v>0</v>
      </c>
      <c r="W580" s="28">
        <v>0</v>
      </c>
      <c r="X580" s="20">
        <v>0.05</v>
      </c>
      <c r="Y580" s="29">
        <v>0</v>
      </c>
      <c r="Z580" s="29">
        <v>0</v>
      </c>
      <c r="AA580" s="20">
        <v>0.14533333333333334</v>
      </c>
      <c r="AB580" s="28">
        <v>0</v>
      </c>
      <c r="AC580" s="28">
        <v>0</v>
      </c>
      <c r="AD580" s="28">
        <v>0</v>
      </c>
      <c r="AE580" s="28">
        <v>0</v>
      </c>
      <c r="AF580" s="28">
        <v>0</v>
      </c>
      <c r="AG580" s="28">
        <v>0</v>
      </c>
      <c r="AH580" s="20">
        <v>0.11626666666666668</v>
      </c>
      <c r="AI580" s="29">
        <v>0</v>
      </c>
      <c r="AJ580" s="29">
        <v>0</v>
      </c>
      <c r="AK580" s="29">
        <v>0</v>
      </c>
      <c r="AL580" s="29">
        <v>0</v>
      </c>
      <c r="AM580" s="22">
        <f t="shared" si="192"/>
        <v>114.98666666666668</v>
      </c>
      <c r="AN580">
        <f t="shared" si="193"/>
        <v>5040</v>
      </c>
      <c r="AO580" t="str">
        <f t="shared" si="194"/>
        <v>,斑斓的稻草,夏娃的坚果,耀眼的石头</v>
      </c>
      <c r="AP580" s="25" t="str">
        <f>IF(F580="c",getSring(AO580,4),VLOOKUP(K580&amp;F580,test4,2,FALSE))</f>
        <v>顶级光之精华</v>
      </c>
      <c r="AQ580" s="25">
        <f t="shared" si="195"/>
        <v>30016</v>
      </c>
      <c r="AR580" s="25">
        <f t="shared" si="196"/>
        <v>48</v>
      </c>
      <c r="AS580" s="25" t="str">
        <f t="shared" ref="AS580:AS642" si="204">getSring(AO580,1)</f>
        <v>斑斓的稻草</v>
      </c>
      <c r="AT580" s="25">
        <f t="shared" si="197"/>
        <v>30026</v>
      </c>
      <c r="AU580" s="25">
        <f t="shared" si="198"/>
        <v>12</v>
      </c>
      <c r="AV580" s="25" t="str">
        <f t="shared" ref="AV580:AV642" si="205">getSring(AO580,2)</f>
        <v>夏娃的坚果</v>
      </c>
      <c r="AW580" s="25">
        <f t="shared" si="199"/>
        <v>30042</v>
      </c>
      <c r="AX580" s="25">
        <f t="shared" si="200"/>
        <v>12</v>
      </c>
      <c r="AY580" s="25" t="str">
        <f t="shared" ref="AY580:AY642" si="206">getSring(AO580,3)</f>
        <v>耀眼的石头</v>
      </c>
      <c r="AZ580" s="25">
        <f t="shared" si="201"/>
        <v>30034</v>
      </c>
      <c r="BA580" s="25">
        <f t="shared" ref="BA580:BA642" si="207">AX580</f>
        <v>12</v>
      </c>
    </row>
    <row r="581" spans="1:53" ht="14.25" x14ac:dyDescent="0.2">
      <c r="A581">
        <f t="shared" si="202"/>
        <v>10579</v>
      </c>
      <c r="B581" s="16">
        <v>579</v>
      </c>
      <c r="C581" s="16"/>
      <c r="D581" s="16" t="s">
        <v>790</v>
      </c>
      <c r="E581" s="16">
        <f t="shared" si="189"/>
        <v>5</v>
      </c>
      <c r="F581" s="39" t="str">
        <f t="shared" si="187"/>
        <v>s</v>
      </c>
      <c r="G581" s="42">
        <f t="shared" si="203"/>
        <v>3</v>
      </c>
      <c r="H581" s="19" t="s">
        <v>26</v>
      </c>
      <c r="I581" s="3" t="s">
        <v>45</v>
      </c>
      <c r="J581" s="3" t="s">
        <v>997</v>
      </c>
      <c r="K581" s="3" t="str">
        <f t="shared" si="190"/>
        <v>光</v>
      </c>
      <c r="L581" s="3">
        <f t="shared" si="188"/>
        <v>19</v>
      </c>
      <c r="M581" s="3">
        <f t="shared" si="191"/>
        <v>6</v>
      </c>
      <c r="N581" s="16">
        <v>0</v>
      </c>
      <c r="O581" s="16">
        <v>3</v>
      </c>
      <c r="P581" s="16">
        <v>118</v>
      </c>
      <c r="Q581" s="28">
        <v>0</v>
      </c>
      <c r="R581" s="28">
        <v>0</v>
      </c>
      <c r="S581" s="16">
        <v>36</v>
      </c>
      <c r="T581" s="28">
        <v>0</v>
      </c>
      <c r="U581" s="28">
        <v>0</v>
      </c>
      <c r="V581" s="28">
        <v>0</v>
      </c>
      <c r="W581" s="16">
        <v>15</v>
      </c>
      <c r="X581" s="29">
        <v>0</v>
      </c>
      <c r="Y581" s="20">
        <v>0.06</v>
      </c>
      <c r="Z581" s="29">
        <v>0</v>
      </c>
      <c r="AA581" s="20">
        <v>0.21866666666666668</v>
      </c>
      <c r="AB581" s="28">
        <v>0</v>
      </c>
      <c r="AC581" s="28">
        <v>0</v>
      </c>
      <c r="AD581" s="28">
        <v>0</v>
      </c>
      <c r="AE581" s="28">
        <v>0</v>
      </c>
      <c r="AF581" s="28">
        <v>0</v>
      </c>
      <c r="AG581" s="28">
        <v>0</v>
      </c>
      <c r="AH581" s="29">
        <v>0</v>
      </c>
      <c r="AI581" s="29">
        <v>0</v>
      </c>
      <c r="AJ581" s="29">
        <v>0</v>
      </c>
      <c r="AK581" s="29">
        <v>0</v>
      </c>
      <c r="AL581" s="29">
        <v>0</v>
      </c>
      <c r="AM581" s="22">
        <f t="shared" si="192"/>
        <v>168.4</v>
      </c>
      <c r="AN581">
        <f t="shared" si="193"/>
        <v>7440</v>
      </c>
      <c r="AO581" t="str">
        <f t="shared" si="194"/>
        <v>,剧毒牙,斑斓的稻草,五彩的蘑菇</v>
      </c>
      <c r="AP581" s="25" t="str">
        <f>IF(F581="c",getSring(AO581,4),VLOOKUP(K581&amp;F581,test4,2,FALSE))</f>
        <v>顶级光之精华</v>
      </c>
      <c r="AQ581" s="25">
        <f t="shared" si="195"/>
        <v>30016</v>
      </c>
      <c r="AR581" s="25">
        <f t="shared" si="196"/>
        <v>70</v>
      </c>
      <c r="AS581" s="25" t="str">
        <f t="shared" si="204"/>
        <v>剧毒牙</v>
      </c>
      <c r="AT581" s="25">
        <f t="shared" si="197"/>
        <v>30038</v>
      </c>
      <c r="AU581" s="25">
        <f t="shared" si="198"/>
        <v>18</v>
      </c>
      <c r="AV581" s="25" t="str">
        <f t="shared" si="205"/>
        <v>斑斓的稻草</v>
      </c>
      <c r="AW581" s="25">
        <f t="shared" si="199"/>
        <v>30026</v>
      </c>
      <c r="AX581" s="25">
        <f t="shared" si="200"/>
        <v>18</v>
      </c>
      <c r="AY581" s="25" t="str">
        <f t="shared" si="206"/>
        <v>五彩的蘑菇</v>
      </c>
      <c r="AZ581" s="25">
        <f t="shared" si="201"/>
        <v>30022</v>
      </c>
      <c r="BA581" s="25">
        <f t="shared" si="207"/>
        <v>18</v>
      </c>
    </row>
    <row r="582" spans="1:53" ht="14.25" x14ac:dyDescent="0.2">
      <c r="A582">
        <f t="shared" si="202"/>
        <v>10580</v>
      </c>
      <c r="B582" s="16">
        <v>580</v>
      </c>
      <c r="C582" s="16"/>
      <c r="D582" s="16" t="s">
        <v>791</v>
      </c>
      <c r="E582" s="16">
        <f t="shared" si="189"/>
        <v>6</v>
      </c>
      <c r="F582" s="39" t="str">
        <f t="shared" si="187"/>
        <v>s</v>
      </c>
      <c r="G582" s="42">
        <f t="shared" si="203"/>
        <v>3</v>
      </c>
      <c r="H582" s="19" t="s">
        <v>26</v>
      </c>
      <c r="I582" s="3" t="s">
        <v>45</v>
      </c>
      <c r="J582" s="3" t="s">
        <v>997</v>
      </c>
      <c r="K582" s="3" t="str">
        <f t="shared" si="190"/>
        <v>光</v>
      </c>
      <c r="L582" s="3">
        <f t="shared" si="188"/>
        <v>19</v>
      </c>
      <c r="M582" s="3">
        <f t="shared" si="191"/>
        <v>6</v>
      </c>
      <c r="N582" s="16">
        <v>0</v>
      </c>
      <c r="O582" s="16">
        <v>4</v>
      </c>
      <c r="P582" s="16">
        <v>157</v>
      </c>
      <c r="Q582" s="28">
        <v>0</v>
      </c>
      <c r="R582" s="28">
        <v>0</v>
      </c>
      <c r="S582" s="16">
        <v>48</v>
      </c>
      <c r="T582" s="28">
        <v>0</v>
      </c>
      <c r="U582" s="28">
        <v>0</v>
      </c>
      <c r="V582" s="16">
        <v>32</v>
      </c>
      <c r="W582" s="28">
        <v>0</v>
      </c>
      <c r="X582" s="20">
        <v>9.5000000000000001E-2</v>
      </c>
      <c r="Y582" s="29">
        <v>0</v>
      </c>
      <c r="Z582" s="20">
        <v>3.1666666666666662E-2</v>
      </c>
      <c r="AA582" s="29">
        <v>0</v>
      </c>
      <c r="AB582" s="28">
        <v>0</v>
      </c>
      <c r="AC582" s="28">
        <v>0</v>
      </c>
      <c r="AD582" s="28">
        <v>0</v>
      </c>
      <c r="AE582" s="28">
        <v>0</v>
      </c>
      <c r="AF582" s="28">
        <v>0</v>
      </c>
      <c r="AG582" s="28">
        <v>0</v>
      </c>
      <c r="AH582" s="29">
        <v>0</v>
      </c>
      <c r="AI582" s="29">
        <v>0</v>
      </c>
      <c r="AJ582" s="29">
        <v>0</v>
      </c>
      <c r="AK582" s="29">
        <v>0</v>
      </c>
      <c r="AL582" s="29">
        <v>0</v>
      </c>
      <c r="AM582" s="22">
        <f t="shared" si="192"/>
        <v>183.33333333333331</v>
      </c>
      <c r="AN582">
        <f t="shared" si="193"/>
        <v>7980</v>
      </c>
      <c r="AO582" t="str">
        <f t="shared" si="194"/>
        <v>,耀眼的石头,紫水晶,剧毒牙</v>
      </c>
      <c r="AP582" s="25" t="str">
        <f>IF(F582="c",getSring(AO582,4),VLOOKUP(K582&amp;F582,test4,2,FALSE))</f>
        <v>顶级光之精华</v>
      </c>
      <c r="AQ582" s="25">
        <f t="shared" si="195"/>
        <v>30016</v>
      </c>
      <c r="AR582" s="25">
        <f t="shared" si="196"/>
        <v>76</v>
      </c>
      <c r="AS582" s="25" t="str">
        <f t="shared" si="204"/>
        <v>耀眼的石头</v>
      </c>
      <c r="AT582" s="25">
        <f t="shared" si="197"/>
        <v>30034</v>
      </c>
      <c r="AU582" s="25">
        <f t="shared" si="198"/>
        <v>19</v>
      </c>
      <c r="AV582" s="25" t="str">
        <f t="shared" si="205"/>
        <v>紫水晶</v>
      </c>
      <c r="AW582" s="25">
        <f t="shared" si="199"/>
        <v>30030</v>
      </c>
      <c r="AX582" s="25">
        <f t="shared" si="200"/>
        <v>19</v>
      </c>
      <c r="AY582" s="25" t="str">
        <f t="shared" si="206"/>
        <v>剧毒牙</v>
      </c>
      <c r="AZ582" s="25">
        <f t="shared" si="201"/>
        <v>30038</v>
      </c>
      <c r="BA582" s="25">
        <f t="shared" si="207"/>
        <v>19</v>
      </c>
    </row>
    <row r="583" spans="1:53" ht="14.25" x14ac:dyDescent="0.2">
      <c r="A583">
        <f t="shared" si="202"/>
        <v>10581</v>
      </c>
      <c r="B583" s="16">
        <v>581</v>
      </c>
      <c r="C583" s="16"/>
      <c r="D583" s="16" t="s">
        <v>250</v>
      </c>
      <c r="E583" s="16">
        <f t="shared" si="189"/>
        <v>7</v>
      </c>
      <c r="F583" s="39" t="str">
        <f t="shared" si="187"/>
        <v>s</v>
      </c>
      <c r="G583" s="42">
        <f t="shared" si="203"/>
        <v>3</v>
      </c>
      <c r="H583" s="19" t="s">
        <v>26</v>
      </c>
      <c r="I583" s="3" t="s">
        <v>45</v>
      </c>
      <c r="J583" s="3" t="s">
        <v>997</v>
      </c>
      <c r="K583" s="3" t="str">
        <f t="shared" si="190"/>
        <v>光</v>
      </c>
      <c r="L583" s="3">
        <f t="shared" si="188"/>
        <v>19</v>
      </c>
      <c r="M583" s="3">
        <f t="shared" si="191"/>
        <v>6</v>
      </c>
      <c r="N583" s="16">
        <v>0</v>
      </c>
      <c r="O583" s="16">
        <v>5</v>
      </c>
      <c r="P583" s="16">
        <v>197</v>
      </c>
      <c r="Q583" s="28">
        <v>0</v>
      </c>
      <c r="R583" s="28">
        <v>0</v>
      </c>
      <c r="S583" s="16">
        <v>60</v>
      </c>
      <c r="T583" s="28">
        <v>0</v>
      </c>
      <c r="U583" s="28">
        <v>0</v>
      </c>
      <c r="V583" s="28">
        <v>0</v>
      </c>
      <c r="W583" s="28">
        <v>0</v>
      </c>
      <c r="X583" s="29">
        <v>0</v>
      </c>
      <c r="Y583" s="20">
        <v>0.1</v>
      </c>
      <c r="Z583" s="29">
        <v>0</v>
      </c>
      <c r="AA583" s="20">
        <v>0.36399999999999999</v>
      </c>
      <c r="AB583" s="28">
        <v>0</v>
      </c>
      <c r="AC583" s="28">
        <v>0</v>
      </c>
      <c r="AD583" s="28">
        <v>0</v>
      </c>
      <c r="AE583" s="28">
        <v>0</v>
      </c>
      <c r="AF583" s="28">
        <v>0</v>
      </c>
      <c r="AG583" s="28">
        <v>0</v>
      </c>
      <c r="AH583" s="20">
        <v>0.29120000000000001</v>
      </c>
      <c r="AI583" s="29">
        <v>0</v>
      </c>
      <c r="AJ583" s="29">
        <v>0</v>
      </c>
      <c r="AK583" s="29">
        <v>0</v>
      </c>
      <c r="AL583" s="20">
        <v>0.29120000000000001</v>
      </c>
      <c r="AM583" s="22">
        <f t="shared" si="192"/>
        <v>380.61333333333334</v>
      </c>
      <c r="AN583">
        <f t="shared" si="193"/>
        <v>16740</v>
      </c>
      <c r="AO583" t="str">
        <f t="shared" si="194"/>
        <v>,斑斓的稻草,紫水晶,剧毒牙</v>
      </c>
      <c r="AP583" s="25" t="str">
        <f>IF(F583="c",getSring(AO583,4),VLOOKUP(K583&amp;F583,test4,2,FALSE))</f>
        <v>顶级光之精华</v>
      </c>
      <c r="AQ583" s="25">
        <f t="shared" si="195"/>
        <v>30016</v>
      </c>
      <c r="AR583" s="25">
        <f t="shared" si="196"/>
        <v>159</v>
      </c>
      <c r="AS583" s="25" t="str">
        <f t="shared" si="204"/>
        <v>斑斓的稻草</v>
      </c>
      <c r="AT583" s="25">
        <f t="shared" si="197"/>
        <v>30026</v>
      </c>
      <c r="AU583" s="25">
        <f t="shared" si="198"/>
        <v>40</v>
      </c>
      <c r="AV583" s="25" t="str">
        <f t="shared" si="205"/>
        <v>紫水晶</v>
      </c>
      <c r="AW583" s="25">
        <f t="shared" si="199"/>
        <v>30030</v>
      </c>
      <c r="AX583" s="25">
        <f t="shared" si="200"/>
        <v>40</v>
      </c>
      <c r="AY583" s="25" t="str">
        <f t="shared" si="206"/>
        <v>剧毒牙</v>
      </c>
      <c r="AZ583" s="25">
        <f t="shared" si="201"/>
        <v>30038</v>
      </c>
      <c r="BA583" s="25">
        <f t="shared" si="207"/>
        <v>40</v>
      </c>
    </row>
    <row r="584" spans="1:53" ht="14.25" x14ac:dyDescent="0.2">
      <c r="A584">
        <f t="shared" si="202"/>
        <v>10582</v>
      </c>
      <c r="B584" s="16">
        <v>582</v>
      </c>
      <c r="C584" s="16"/>
      <c r="D584" s="16" t="s">
        <v>792</v>
      </c>
      <c r="E584" s="16">
        <f t="shared" si="189"/>
        <v>8</v>
      </c>
      <c r="F584" s="39" t="str">
        <f t="shared" si="187"/>
        <v>s</v>
      </c>
      <c r="G584" s="42">
        <f t="shared" si="203"/>
        <v>3</v>
      </c>
      <c r="H584" s="19" t="s">
        <v>26</v>
      </c>
      <c r="I584" s="3" t="s">
        <v>45</v>
      </c>
      <c r="J584" s="3" t="s">
        <v>997</v>
      </c>
      <c r="K584" s="3" t="str">
        <f t="shared" si="190"/>
        <v>光</v>
      </c>
      <c r="L584" s="3">
        <f t="shared" si="188"/>
        <v>19</v>
      </c>
      <c r="M584" s="3">
        <f t="shared" si="191"/>
        <v>6</v>
      </c>
      <c r="N584" s="16">
        <v>0</v>
      </c>
      <c r="O584" s="16">
        <v>6</v>
      </c>
      <c r="P584" s="16">
        <v>236</v>
      </c>
      <c r="Q584" s="28">
        <v>0</v>
      </c>
      <c r="R584" s="28">
        <v>0</v>
      </c>
      <c r="S584" s="16">
        <v>73</v>
      </c>
      <c r="T584" s="28">
        <v>0</v>
      </c>
      <c r="U584" s="28">
        <v>0</v>
      </c>
      <c r="V584" s="16">
        <v>48</v>
      </c>
      <c r="W584" s="28">
        <v>0</v>
      </c>
      <c r="X584" s="29">
        <v>0</v>
      </c>
      <c r="Y584" s="29">
        <v>0</v>
      </c>
      <c r="Z584" s="29">
        <v>0</v>
      </c>
      <c r="AA584" s="20">
        <v>0.43733333333333335</v>
      </c>
      <c r="AB584" s="28">
        <v>0</v>
      </c>
      <c r="AC584" s="28">
        <v>0</v>
      </c>
      <c r="AD584" s="28">
        <v>0</v>
      </c>
      <c r="AE584" s="28">
        <v>0</v>
      </c>
      <c r="AF584" s="28">
        <v>0</v>
      </c>
      <c r="AG584" s="28">
        <v>0</v>
      </c>
      <c r="AH584" s="29">
        <v>0</v>
      </c>
      <c r="AI584" s="29">
        <v>0</v>
      </c>
      <c r="AJ584" s="20">
        <v>0.34986666666666671</v>
      </c>
      <c r="AK584" s="29">
        <v>0</v>
      </c>
      <c r="AL584" s="20">
        <v>0.34986666666666671</v>
      </c>
      <c r="AM584" s="22">
        <f t="shared" si="192"/>
        <v>465.4133333333333</v>
      </c>
      <c r="AN584">
        <f t="shared" si="193"/>
        <v>20280</v>
      </c>
      <c r="AO584" t="str">
        <f t="shared" si="194"/>
        <v>,斑斓的稻草,耀眼的石头,夏娃的坚果</v>
      </c>
      <c r="AP584" s="25" t="str">
        <f>IF(F584="c",getSring(AO584,4),VLOOKUP(K584&amp;F584,test4,2,FALSE))</f>
        <v>顶级光之精华</v>
      </c>
      <c r="AQ584" s="25">
        <f t="shared" si="195"/>
        <v>30016</v>
      </c>
      <c r="AR584" s="25">
        <f t="shared" si="196"/>
        <v>194</v>
      </c>
      <c r="AS584" s="25" t="str">
        <f t="shared" si="204"/>
        <v>斑斓的稻草</v>
      </c>
      <c r="AT584" s="25">
        <f t="shared" si="197"/>
        <v>30026</v>
      </c>
      <c r="AU584" s="25">
        <f t="shared" si="198"/>
        <v>48</v>
      </c>
      <c r="AV584" s="25" t="str">
        <f t="shared" si="205"/>
        <v>耀眼的石头</v>
      </c>
      <c r="AW584" s="25">
        <f t="shared" si="199"/>
        <v>30034</v>
      </c>
      <c r="AX584" s="25">
        <f t="shared" si="200"/>
        <v>48</v>
      </c>
      <c r="AY584" s="25" t="str">
        <f t="shared" si="206"/>
        <v>夏娃的坚果</v>
      </c>
      <c r="AZ584" s="25">
        <f t="shared" si="201"/>
        <v>30042</v>
      </c>
      <c r="BA584" s="25">
        <f t="shared" si="207"/>
        <v>48</v>
      </c>
    </row>
    <row r="585" spans="1:53" ht="14.25" x14ac:dyDescent="0.2">
      <c r="A585">
        <f t="shared" si="202"/>
        <v>10583</v>
      </c>
      <c r="B585" s="16">
        <v>583</v>
      </c>
      <c r="C585" s="16"/>
      <c r="D585" s="16" t="s">
        <v>793</v>
      </c>
      <c r="E585" s="16">
        <f t="shared" si="189"/>
        <v>9</v>
      </c>
      <c r="F585" s="39" t="str">
        <f t="shared" si="187"/>
        <v>s</v>
      </c>
      <c r="G585" s="42">
        <f t="shared" si="203"/>
        <v>3</v>
      </c>
      <c r="H585" s="19" t="s">
        <v>26</v>
      </c>
      <c r="I585" s="3" t="s">
        <v>45</v>
      </c>
      <c r="J585" s="3" t="s">
        <v>997</v>
      </c>
      <c r="K585" s="3" t="str">
        <f t="shared" si="190"/>
        <v>光</v>
      </c>
      <c r="L585" s="3">
        <f t="shared" si="188"/>
        <v>19</v>
      </c>
      <c r="M585" s="3">
        <f t="shared" si="191"/>
        <v>6</v>
      </c>
      <c r="N585" s="16">
        <v>0</v>
      </c>
      <c r="O585" s="16">
        <v>7</v>
      </c>
      <c r="P585" s="16">
        <v>275</v>
      </c>
      <c r="Q585" s="28">
        <v>0</v>
      </c>
      <c r="R585" s="28">
        <v>0</v>
      </c>
      <c r="S585" s="16">
        <v>85</v>
      </c>
      <c r="T585" s="28">
        <v>0</v>
      </c>
      <c r="U585" s="28">
        <v>0</v>
      </c>
      <c r="V585" s="28">
        <v>0</v>
      </c>
      <c r="W585" s="16">
        <v>34</v>
      </c>
      <c r="X585" s="20">
        <v>0.17</v>
      </c>
      <c r="Y585" s="29">
        <v>0</v>
      </c>
      <c r="Z585" s="20">
        <v>5.6666666666666671E-2</v>
      </c>
      <c r="AA585" s="20">
        <v>0.51066666666666671</v>
      </c>
      <c r="AB585" s="28">
        <v>0</v>
      </c>
      <c r="AC585" s="28">
        <v>0</v>
      </c>
      <c r="AD585" s="28">
        <v>0</v>
      </c>
      <c r="AE585" s="28">
        <v>0</v>
      </c>
      <c r="AF585" s="28">
        <v>0</v>
      </c>
      <c r="AG585" s="28">
        <v>0</v>
      </c>
      <c r="AH585" s="29">
        <v>0</v>
      </c>
      <c r="AI585" s="29">
        <v>0</v>
      </c>
      <c r="AJ585" s="20">
        <v>0.40853333333333341</v>
      </c>
      <c r="AK585" s="29">
        <v>0</v>
      </c>
      <c r="AL585" s="29">
        <v>0</v>
      </c>
      <c r="AM585" s="22">
        <f t="shared" si="192"/>
        <v>491.84000000000003</v>
      </c>
      <c r="AN585">
        <f t="shared" si="193"/>
        <v>21480</v>
      </c>
      <c r="AO585" t="str">
        <f t="shared" si="194"/>
        <v>,紫水晶,剧毒牙,斑斓的稻草</v>
      </c>
      <c r="AP585" s="25" t="str">
        <f>IF(F585="c",getSring(AO585,4),VLOOKUP(K585&amp;F585,test4,2,FALSE))</f>
        <v>顶级光之精华</v>
      </c>
      <c r="AQ585" s="25">
        <f t="shared" si="195"/>
        <v>30016</v>
      </c>
      <c r="AR585" s="25">
        <f t="shared" si="196"/>
        <v>205</v>
      </c>
      <c r="AS585" s="25" t="str">
        <f t="shared" si="204"/>
        <v>紫水晶</v>
      </c>
      <c r="AT585" s="25">
        <f t="shared" si="197"/>
        <v>30030</v>
      </c>
      <c r="AU585" s="25">
        <f t="shared" si="198"/>
        <v>51</v>
      </c>
      <c r="AV585" s="25" t="str">
        <f t="shared" si="205"/>
        <v>剧毒牙</v>
      </c>
      <c r="AW585" s="25">
        <f t="shared" si="199"/>
        <v>30038</v>
      </c>
      <c r="AX585" s="25">
        <f t="shared" si="200"/>
        <v>51</v>
      </c>
      <c r="AY585" s="25" t="str">
        <f t="shared" si="206"/>
        <v>斑斓的稻草</v>
      </c>
      <c r="AZ585" s="25">
        <f t="shared" si="201"/>
        <v>30026</v>
      </c>
      <c r="BA585" s="25">
        <f t="shared" si="207"/>
        <v>51</v>
      </c>
    </row>
    <row r="586" spans="1:53" ht="14.25" x14ac:dyDescent="0.2">
      <c r="A586">
        <f t="shared" si="202"/>
        <v>10584</v>
      </c>
      <c r="B586" s="16">
        <v>584</v>
      </c>
      <c r="C586" s="16"/>
      <c r="D586" s="16" t="s">
        <v>794</v>
      </c>
      <c r="E586" s="16">
        <f t="shared" si="189"/>
        <v>10</v>
      </c>
      <c r="F586" s="39" t="str">
        <f t="shared" si="187"/>
        <v>s</v>
      </c>
      <c r="G586" s="42">
        <f t="shared" si="203"/>
        <v>3</v>
      </c>
      <c r="H586" s="19" t="s">
        <v>26</v>
      </c>
      <c r="I586" s="3" t="s">
        <v>45</v>
      </c>
      <c r="J586" s="3" t="s">
        <v>997</v>
      </c>
      <c r="K586" s="3" t="str">
        <f t="shared" si="190"/>
        <v>光</v>
      </c>
      <c r="L586" s="3">
        <f t="shared" si="188"/>
        <v>19</v>
      </c>
      <c r="M586" s="3">
        <f t="shared" si="191"/>
        <v>6</v>
      </c>
      <c r="N586" s="16">
        <v>0</v>
      </c>
      <c r="O586" s="16">
        <v>8</v>
      </c>
      <c r="P586" s="16">
        <v>314</v>
      </c>
      <c r="Q586" s="28">
        <v>0</v>
      </c>
      <c r="R586" s="28">
        <v>0</v>
      </c>
      <c r="S586" s="16">
        <v>97</v>
      </c>
      <c r="T586" s="28">
        <v>0</v>
      </c>
      <c r="U586" s="16">
        <v>74</v>
      </c>
      <c r="V586" s="28">
        <v>0</v>
      </c>
      <c r="W586" s="16">
        <v>39</v>
      </c>
      <c r="X586" s="29">
        <v>0</v>
      </c>
      <c r="Y586" s="29">
        <v>0</v>
      </c>
      <c r="Z586" s="20">
        <v>6.5000000000000002E-2</v>
      </c>
      <c r="AA586" s="20">
        <v>0.58333333333333337</v>
      </c>
      <c r="AB586" s="28">
        <v>0</v>
      </c>
      <c r="AC586" s="28">
        <v>0</v>
      </c>
      <c r="AD586" s="28">
        <v>0</v>
      </c>
      <c r="AE586" s="28">
        <v>0</v>
      </c>
      <c r="AF586" s="28">
        <v>0</v>
      </c>
      <c r="AG586" s="28">
        <v>0</v>
      </c>
      <c r="AH586" s="20">
        <v>0.46666666666666673</v>
      </c>
      <c r="AI586" s="29">
        <v>0</v>
      </c>
      <c r="AJ586" s="29">
        <v>0</v>
      </c>
      <c r="AK586" s="29">
        <v>0</v>
      </c>
      <c r="AL586" s="29">
        <v>0</v>
      </c>
      <c r="AM586" s="22">
        <f t="shared" si="192"/>
        <v>572.33333333333326</v>
      </c>
      <c r="AN586">
        <f t="shared" si="193"/>
        <v>25080</v>
      </c>
      <c r="AO586" t="str">
        <f t="shared" si="194"/>
        <v>,斑斓的稻草,紫水晶,耀眼的石头</v>
      </c>
      <c r="AP586" s="25" t="str">
        <f>IF(F586="c",getSring(AO586,4),VLOOKUP(K586&amp;F586,test4,2,FALSE))</f>
        <v>顶级光之精华</v>
      </c>
      <c r="AQ586" s="25">
        <f t="shared" si="195"/>
        <v>30016</v>
      </c>
      <c r="AR586" s="25">
        <f t="shared" si="196"/>
        <v>238</v>
      </c>
      <c r="AS586" s="25" t="str">
        <f t="shared" si="204"/>
        <v>斑斓的稻草</v>
      </c>
      <c r="AT586" s="25">
        <f t="shared" si="197"/>
        <v>30026</v>
      </c>
      <c r="AU586" s="25">
        <f t="shared" si="198"/>
        <v>60</v>
      </c>
      <c r="AV586" s="25" t="str">
        <f t="shared" si="205"/>
        <v>紫水晶</v>
      </c>
      <c r="AW586" s="25">
        <f t="shared" si="199"/>
        <v>30030</v>
      </c>
      <c r="AX586" s="25">
        <f t="shared" si="200"/>
        <v>60</v>
      </c>
      <c r="AY586" s="25" t="str">
        <f t="shared" si="206"/>
        <v>耀眼的石头</v>
      </c>
      <c r="AZ586" s="25">
        <f t="shared" si="201"/>
        <v>30034</v>
      </c>
      <c r="BA586" s="25">
        <f t="shared" si="207"/>
        <v>60</v>
      </c>
    </row>
    <row r="587" spans="1:53" ht="14.25" x14ac:dyDescent="0.2">
      <c r="A587">
        <f t="shared" si="202"/>
        <v>10585</v>
      </c>
      <c r="B587" s="16">
        <v>585</v>
      </c>
      <c r="C587" s="16"/>
      <c r="D587" s="16" t="s">
        <v>795</v>
      </c>
      <c r="E587" s="16">
        <f t="shared" si="189"/>
        <v>3</v>
      </c>
      <c r="F587" s="39" t="str">
        <f t="shared" si="187"/>
        <v>a</v>
      </c>
      <c r="G587" s="42">
        <f t="shared" si="203"/>
        <v>3</v>
      </c>
      <c r="H587" s="19" t="s">
        <v>26</v>
      </c>
      <c r="I587" s="3" t="s">
        <v>45</v>
      </c>
      <c r="J587" s="3" t="s">
        <v>997</v>
      </c>
      <c r="K587" s="3" t="str">
        <f t="shared" si="190"/>
        <v>光</v>
      </c>
      <c r="L587" s="3">
        <f t="shared" si="188"/>
        <v>19</v>
      </c>
      <c r="M587" s="3">
        <f t="shared" si="191"/>
        <v>6</v>
      </c>
      <c r="N587" s="16">
        <v>0</v>
      </c>
      <c r="O587" s="16">
        <v>1</v>
      </c>
      <c r="P587" s="16">
        <v>35</v>
      </c>
      <c r="Q587" s="28">
        <v>0</v>
      </c>
      <c r="R587" s="28">
        <v>0</v>
      </c>
      <c r="S587" s="28">
        <v>0</v>
      </c>
      <c r="T587" s="28">
        <v>0</v>
      </c>
      <c r="U587" s="28">
        <v>0</v>
      </c>
      <c r="V587" s="28">
        <v>0</v>
      </c>
      <c r="W587" s="28">
        <v>0</v>
      </c>
      <c r="X587" s="29">
        <v>0</v>
      </c>
      <c r="Y587" s="29">
        <v>0</v>
      </c>
      <c r="Z587" s="29">
        <v>0</v>
      </c>
      <c r="AA587" s="20">
        <v>0.08</v>
      </c>
      <c r="AB587" s="28">
        <v>0</v>
      </c>
      <c r="AC587" s="28">
        <v>0</v>
      </c>
      <c r="AD587" s="28">
        <v>0</v>
      </c>
      <c r="AE587" s="28">
        <v>0</v>
      </c>
      <c r="AF587" s="28">
        <v>0</v>
      </c>
      <c r="AG587" s="16">
        <v>4</v>
      </c>
      <c r="AH587" s="29">
        <v>0</v>
      </c>
      <c r="AI587" s="29">
        <v>0</v>
      </c>
      <c r="AJ587" s="29">
        <v>0</v>
      </c>
      <c r="AK587" s="29">
        <v>0</v>
      </c>
      <c r="AL587" s="29">
        <v>0</v>
      </c>
      <c r="AM587" s="22">
        <f t="shared" si="192"/>
        <v>40.375438596491222</v>
      </c>
      <c r="AN587">
        <f t="shared" si="193"/>
        <v>1740</v>
      </c>
      <c r="AO587" t="str">
        <f t="shared" si="194"/>
        <v>,发光的石头,诱人的蘑菇,诱人的坚果</v>
      </c>
      <c r="AP587" s="25" t="str">
        <f>IF(F587="c",getSring(AO587,4),VLOOKUP(K587&amp;F587,test4,2,FALSE))</f>
        <v>上级光之精华</v>
      </c>
      <c r="AQ587" s="25">
        <f t="shared" si="195"/>
        <v>30017</v>
      </c>
      <c r="AR587" s="25">
        <f t="shared" si="196"/>
        <v>34</v>
      </c>
      <c r="AS587" s="25" t="str">
        <f t="shared" si="204"/>
        <v>发光的石头</v>
      </c>
      <c r="AT587" s="25">
        <f t="shared" si="197"/>
        <v>30033</v>
      </c>
      <c r="AU587" s="25">
        <f t="shared" si="198"/>
        <v>8</v>
      </c>
      <c r="AV587" s="25" t="str">
        <f t="shared" si="205"/>
        <v>诱人的蘑菇</v>
      </c>
      <c r="AW587" s="25">
        <f t="shared" si="199"/>
        <v>30021</v>
      </c>
      <c r="AX587" s="25">
        <f t="shared" si="200"/>
        <v>8</v>
      </c>
      <c r="AY587" s="25" t="str">
        <f t="shared" si="206"/>
        <v>诱人的坚果</v>
      </c>
      <c r="AZ587" s="25">
        <f t="shared" si="201"/>
        <v>30041</v>
      </c>
      <c r="BA587" s="25">
        <f t="shared" si="207"/>
        <v>8</v>
      </c>
    </row>
    <row r="588" spans="1:53" ht="14.25" x14ac:dyDescent="0.2">
      <c r="A588">
        <f t="shared" si="202"/>
        <v>10586</v>
      </c>
      <c r="B588" s="16">
        <v>586</v>
      </c>
      <c r="C588" s="16"/>
      <c r="D588" s="16" t="s">
        <v>796</v>
      </c>
      <c r="E588" s="16">
        <f t="shared" si="189"/>
        <v>4</v>
      </c>
      <c r="F588" s="39" t="str">
        <f t="shared" si="187"/>
        <v>a</v>
      </c>
      <c r="G588" s="42">
        <f t="shared" si="203"/>
        <v>3</v>
      </c>
      <c r="H588" s="19" t="s">
        <v>26</v>
      </c>
      <c r="I588" s="3" t="s">
        <v>45</v>
      </c>
      <c r="J588" s="3" t="s">
        <v>997</v>
      </c>
      <c r="K588" s="3" t="str">
        <f t="shared" si="190"/>
        <v>光</v>
      </c>
      <c r="L588" s="3">
        <f t="shared" si="188"/>
        <v>19</v>
      </c>
      <c r="M588" s="3">
        <f t="shared" si="191"/>
        <v>6</v>
      </c>
      <c r="N588" s="16">
        <v>0</v>
      </c>
      <c r="O588" s="16">
        <v>2</v>
      </c>
      <c r="P588" s="16">
        <v>70</v>
      </c>
      <c r="Q588" s="28">
        <v>0</v>
      </c>
      <c r="R588" s="28">
        <v>0</v>
      </c>
      <c r="S588" s="28">
        <v>0</v>
      </c>
      <c r="T588" s="28">
        <v>0</v>
      </c>
      <c r="U588" s="28">
        <v>0</v>
      </c>
      <c r="V588" s="28">
        <v>0</v>
      </c>
      <c r="W588" s="28">
        <v>0</v>
      </c>
      <c r="X588" s="29">
        <v>0</v>
      </c>
      <c r="Y588" s="29">
        <v>0</v>
      </c>
      <c r="Z588" s="29">
        <v>0</v>
      </c>
      <c r="AA588" s="29">
        <v>0</v>
      </c>
      <c r="AB588" s="28">
        <v>0</v>
      </c>
      <c r="AC588" s="28">
        <v>0</v>
      </c>
      <c r="AD588" s="28">
        <v>0</v>
      </c>
      <c r="AE588" s="16">
        <v>5</v>
      </c>
      <c r="AF588" s="28">
        <v>0</v>
      </c>
      <c r="AG588" s="28">
        <v>0</v>
      </c>
      <c r="AH588" s="29">
        <v>0</v>
      </c>
      <c r="AI588" s="20">
        <v>9.3333333333333324E-2</v>
      </c>
      <c r="AJ588" s="29">
        <v>0</v>
      </c>
      <c r="AK588" s="29">
        <v>0</v>
      </c>
      <c r="AL588" s="29">
        <v>0</v>
      </c>
      <c r="AM588" s="22">
        <f t="shared" si="192"/>
        <v>67.930054644808735</v>
      </c>
      <c r="AN588">
        <f t="shared" si="193"/>
        <v>2970</v>
      </c>
      <c r="AO588" t="str">
        <f t="shared" si="194"/>
        <v>,带血的牙,诱人的蘑菇,灰色的稻草</v>
      </c>
      <c r="AP588" s="25" t="str">
        <f>IF(F588="c",getSring(AO588,4),VLOOKUP(K588&amp;F588,test4,2,FALSE))</f>
        <v>上级光之精华</v>
      </c>
      <c r="AQ588" s="25">
        <f t="shared" si="195"/>
        <v>30017</v>
      </c>
      <c r="AR588" s="25">
        <f t="shared" si="196"/>
        <v>57</v>
      </c>
      <c r="AS588" s="25" t="str">
        <f t="shared" si="204"/>
        <v>带血的牙</v>
      </c>
      <c r="AT588" s="25">
        <f t="shared" si="197"/>
        <v>30037</v>
      </c>
      <c r="AU588" s="25">
        <f t="shared" si="198"/>
        <v>14</v>
      </c>
      <c r="AV588" s="25" t="str">
        <f t="shared" si="205"/>
        <v>诱人的蘑菇</v>
      </c>
      <c r="AW588" s="25">
        <f t="shared" si="199"/>
        <v>30021</v>
      </c>
      <c r="AX588" s="25">
        <f t="shared" si="200"/>
        <v>14</v>
      </c>
      <c r="AY588" s="25" t="str">
        <f t="shared" si="206"/>
        <v>灰色的稻草</v>
      </c>
      <c r="AZ588" s="25">
        <f t="shared" si="201"/>
        <v>30025</v>
      </c>
      <c r="BA588" s="25">
        <f t="shared" si="207"/>
        <v>14</v>
      </c>
    </row>
    <row r="589" spans="1:53" ht="14.25" x14ac:dyDescent="0.2">
      <c r="A589">
        <f t="shared" si="202"/>
        <v>10587</v>
      </c>
      <c r="B589" s="16">
        <v>587</v>
      </c>
      <c r="C589" s="16"/>
      <c r="D589" s="16" t="s">
        <v>797</v>
      </c>
      <c r="E589" s="16">
        <f t="shared" si="189"/>
        <v>5</v>
      </c>
      <c r="F589" s="39" t="str">
        <f t="shared" si="187"/>
        <v>a</v>
      </c>
      <c r="G589" s="42">
        <f t="shared" si="203"/>
        <v>3</v>
      </c>
      <c r="H589" s="19" t="s">
        <v>26</v>
      </c>
      <c r="I589" s="3" t="s">
        <v>45</v>
      </c>
      <c r="J589" s="3" t="s">
        <v>997</v>
      </c>
      <c r="K589" s="3" t="str">
        <f t="shared" si="190"/>
        <v>光</v>
      </c>
      <c r="L589" s="3">
        <f t="shared" si="188"/>
        <v>19</v>
      </c>
      <c r="M589" s="3">
        <f t="shared" si="191"/>
        <v>6</v>
      </c>
      <c r="N589" s="16">
        <v>0</v>
      </c>
      <c r="O589" s="16">
        <v>3</v>
      </c>
      <c r="P589" s="16">
        <v>104</v>
      </c>
      <c r="Q589" s="28">
        <v>0</v>
      </c>
      <c r="R589" s="28">
        <v>0</v>
      </c>
      <c r="S589" s="28">
        <v>0</v>
      </c>
      <c r="T589" s="28">
        <v>0</v>
      </c>
      <c r="U589" s="28">
        <v>0</v>
      </c>
      <c r="V589" s="16">
        <v>18</v>
      </c>
      <c r="W589" s="28">
        <v>0</v>
      </c>
      <c r="X589" s="29">
        <v>0</v>
      </c>
      <c r="Y589" s="29">
        <v>0</v>
      </c>
      <c r="Z589" s="29">
        <v>0</v>
      </c>
      <c r="AA589" s="29">
        <v>0</v>
      </c>
      <c r="AB589" s="28">
        <v>0</v>
      </c>
      <c r="AC589" s="28">
        <v>0</v>
      </c>
      <c r="AD589" s="28">
        <v>0</v>
      </c>
      <c r="AE589" s="28">
        <v>0</v>
      </c>
      <c r="AF589" s="28">
        <v>0</v>
      </c>
      <c r="AG589" s="28">
        <v>0</v>
      </c>
      <c r="AH589" s="29">
        <v>0</v>
      </c>
      <c r="AI589" s="29">
        <v>0</v>
      </c>
      <c r="AJ589" s="29">
        <v>0</v>
      </c>
      <c r="AK589" s="20">
        <v>0.13973333333333332</v>
      </c>
      <c r="AL589" s="29">
        <v>0</v>
      </c>
      <c r="AM589" s="22">
        <f t="shared" si="192"/>
        <v>109.28</v>
      </c>
      <c r="AN589">
        <f t="shared" si="193"/>
        <v>4800</v>
      </c>
      <c r="AO589" t="str">
        <f t="shared" si="194"/>
        <v>,带血的牙,发光的石头,灰色的稻草</v>
      </c>
      <c r="AP589" s="25" t="str">
        <f>IF(F589="c",getSring(AO589,4),VLOOKUP(K589&amp;F589,test4,2,FALSE))</f>
        <v>上级光之精华</v>
      </c>
      <c r="AQ589" s="25">
        <f t="shared" si="195"/>
        <v>30017</v>
      </c>
      <c r="AR589" s="25">
        <f t="shared" si="196"/>
        <v>91</v>
      </c>
      <c r="AS589" s="25" t="str">
        <f t="shared" si="204"/>
        <v>带血的牙</v>
      </c>
      <c r="AT589" s="25">
        <f t="shared" si="197"/>
        <v>30037</v>
      </c>
      <c r="AU589" s="25">
        <f t="shared" si="198"/>
        <v>23</v>
      </c>
      <c r="AV589" s="25" t="str">
        <f t="shared" si="205"/>
        <v>发光的石头</v>
      </c>
      <c r="AW589" s="25">
        <f t="shared" si="199"/>
        <v>30033</v>
      </c>
      <c r="AX589" s="25">
        <f t="shared" si="200"/>
        <v>23</v>
      </c>
      <c r="AY589" s="25" t="str">
        <f t="shared" si="206"/>
        <v>灰色的稻草</v>
      </c>
      <c r="AZ589" s="25">
        <f t="shared" si="201"/>
        <v>30025</v>
      </c>
      <c r="BA589" s="25">
        <f t="shared" si="207"/>
        <v>23</v>
      </c>
    </row>
    <row r="590" spans="1:53" ht="14.25" x14ac:dyDescent="0.2">
      <c r="A590">
        <f t="shared" si="202"/>
        <v>10588</v>
      </c>
      <c r="B590" s="16">
        <v>588</v>
      </c>
      <c r="C590" s="16"/>
      <c r="D590" s="16" t="s">
        <v>251</v>
      </c>
      <c r="E590" s="16">
        <f t="shared" si="189"/>
        <v>6</v>
      </c>
      <c r="F590" s="39" t="str">
        <f t="shared" si="187"/>
        <v>a</v>
      </c>
      <c r="G590" s="42">
        <f t="shared" si="203"/>
        <v>3</v>
      </c>
      <c r="H590" s="19" t="s">
        <v>26</v>
      </c>
      <c r="I590" s="3" t="s">
        <v>45</v>
      </c>
      <c r="J590" s="3" t="s">
        <v>997</v>
      </c>
      <c r="K590" s="3" t="str">
        <f t="shared" si="190"/>
        <v>光</v>
      </c>
      <c r="L590" s="3">
        <f t="shared" si="188"/>
        <v>19</v>
      </c>
      <c r="M590" s="3">
        <f t="shared" si="191"/>
        <v>6</v>
      </c>
      <c r="N590" s="16">
        <v>0</v>
      </c>
      <c r="O590" s="16">
        <v>4</v>
      </c>
      <c r="P590" s="16">
        <v>139</v>
      </c>
      <c r="Q590" s="28">
        <v>0</v>
      </c>
      <c r="R590" s="28">
        <v>0</v>
      </c>
      <c r="S590" s="28">
        <v>0</v>
      </c>
      <c r="T590" s="28">
        <v>0</v>
      </c>
      <c r="U590" s="28">
        <v>0</v>
      </c>
      <c r="V590" s="16">
        <v>24</v>
      </c>
      <c r="W590" s="28">
        <v>0</v>
      </c>
      <c r="X590" s="29">
        <v>0</v>
      </c>
      <c r="Y590" s="29">
        <v>0</v>
      </c>
      <c r="Z590" s="29">
        <v>0</v>
      </c>
      <c r="AA590" s="20">
        <v>0.23266666666666666</v>
      </c>
      <c r="AB590" s="28">
        <v>0</v>
      </c>
      <c r="AC590" s="28">
        <v>0</v>
      </c>
      <c r="AD590" s="28">
        <v>0</v>
      </c>
      <c r="AE590" s="28">
        <v>0</v>
      </c>
      <c r="AF590" s="28">
        <v>0</v>
      </c>
      <c r="AG590" s="28">
        <v>0</v>
      </c>
      <c r="AH590" s="29">
        <v>0</v>
      </c>
      <c r="AI590" s="29">
        <v>0</v>
      </c>
      <c r="AJ590" s="29">
        <v>0</v>
      </c>
      <c r="AK590" s="29">
        <v>0</v>
      </c>
      <c r="AL590" s="20">
        <v>0.18613333333333335</v>
      </c>
      <c r="AM590" s="22">
        <f t="shared" si="192"/>
        <v>192.42666666666668</v>
      </c>
      <c r="AN590">
        <f t="shared" si="193"/>
        <v>8400</v>
      </c>
      <c r="AO590" t="str">
        <f t="shared" si="194"/>
        <v>,黄水晶,发光的石头,灰色的稻草</v>
      </c>
      <c r="AP590" s="25" t="str">
        <f>IF(F590="c",getSring(AO590,4),VLOOKUP(K590&amp;F590,test4,2,FALSE))</f>
        <v>上级光之精华</v>
      </c>
      <c r="AQ590" s="25">
        <f t="shared" si="195"/>
        <v>30017</v>
      </c>
      <c r="AR590" s="25">
        <f t="shared" si="196"/>
        <v>160</v>
      </c>
      <c r="AS590" s="25" t="str">
        <f t="shared" si="204"/>
        <v>黄水晶</v>
      </c>
      <c r="AT590" s="25">
        <f t="shared" si="197"/>
        <v>30029</v>
      </c>
      <c r="AU590" s="25">
        <f t="shared" si="198"/>
        <v>40</v>
      </c>
      <c r="AV590" s="25" t="str">
        <f t="shared" si="205"/>
        <v>发光的石头</v>
      </c>
      <c r="AW590" s="25">
        <f t="shared" si="199"/>
        <v>30033</v>
      </c>
      <c r="AX590" s="25">
        <f t="shared" si="200"/>
        <v>40</v>
      </c>
      <c r="AY590" s="25" t="str">
        <f t="shared" si="206"/>
        <v>灰色的稻草</v>
      </c>
      <c r="AZ590" s="25">
        <f t="shared" si="201"/>
        <v>30025</v>
      </c>
      <c r="BA590" s="25">
        <f t="shared" si="207"/>
        <v>40</v>
      </c>
    </row>
    <row r="591" spans="1:53" ht="14.25" x14ac:dyDescent="0.2">
      <c r="A591">
        <f t="shared" si="202"/>
        <v>10589</v>
      </c>
      <c r="B591" s="16">
        <v>589</v>
      </c>
      <c r="C591" s="16"/>
      <c r="D591" s="16" t="s">
        <v>798</v>
      </c>
      <c r="E591" s="16">
        <f t="shared" si="189"/>
        <v>7</v>
      </c>
      <c r="F591" s="39" t="str">
        <f t="shared" si="187"/>
        <v>a</v>
      </c>
      <c r="G591" s="42">
        <f t="shared" si="203"/>
        <v>3</v>
      </c>
      <c r="H591" s="19" t="s">
        <v>26</v>
      </c>
      <c r="I591" s="3" t="s">
        <v>45</v>
      </c>
      <c r="J591" s="3" t="s">
        <v>997</v>
      </c>
      <c r="K591" s="3" t="str">
        <f t="shared" si="190"/>
        <v>光</v>
      </c>
      <c r="L591" s="3">
        <f t="shared" si="188"/>
        <v>19</v>
      </c>
      <c r="M591" s="3">
        <f t="shared" si="191"/>
        <v>6</v>
      </c>
      <c r="N591" s="16">
        <v>0</v>
      </c>
      <c r="O591" s="16">
        <v>5</v>
      </c>
      <c r="P591" s="16">
        <v>174</v>
      </c>
      <c r="Q591" s="28">
        <v>0</v>
      </c>
      <c r="R591" s="28">
        <v>0</v>
      </c>
      <c r="S591" s="28">
        <v>0</v>
      </c>
      <c r="T591" s="28">
        <v>0</v>
      </c>
      <c r="U591" s="28">
        <v>0</v>
      </c>
      <c r="V591" s="16">
        <v>30</v>
      </c>
      <c r="W591" s="28">
        <v>0</v>
      </c>
      <c r="X591" s="29">
        <v>0</v>
      </c>
      <c r="Y591" s="29">
        <v>0</v>
      </c>
      <c r="Z591" s="29">
        <v>0</v>
      </c>
      <c r="AA591" s="20">
        <v>0.29133333333333333</v>
      </c>
      <c r="AB591" s="28">
        <v>0</v>
      </c>
      <c r="AC591" s="28">
        <v>0</v>
      </c>
      <c r="AD591" s="28">
        <v>0</v>
      </c>
      <c r="AE591" s="28">
        <v>0</v>
      </c>
      <c r="AF591" s="28">
        <v>0</v>
      </c>
      <c r="AG591" s="28">
        <v>0</v>
      </c>
      <c r="AH591" s="29">
        <v>0</v>
      </c>
      <c r="AI591" s="20">
        <v>0.23306666666666667</v>
      </c>
      <c r="AJ591" s="29">
        <v>0</v>
      </c>
      <c r="AK591" s="29">
        <v>0</v>
      </c>
      <c r="AL591" s="29">
        <v>0</v>
      </c>
      <c r="AM591" s="22">
        <f t="shared" si="192"/>
        <v>240.88</v>
      </c>
      <c r="AN591">
        <f t="shared" si="193"/>
        <v>10530</v>
      </c>
      <c r="AO591" t="str">
        <f t="shared" si="194"/>
        <v>,黄水晶,灰色的稻草,发光的石头</v>
      </c>
      <c r="AP591" s="25" t="str">
        <f>IF(F591="c",getSring(AO591,4),VLOOKUP(K591&amp;F591,test4,2,FALSE))</f>
        <v>上级光之精华</v>
      </c>
      <c r="AQ591" s="25">
        <f t="shared" si="195"/>
        <v>30017</v>
      </c>
      <c r="AR591" s="25">
        <f t="shared" si="196"/>
        <v>201</v>
      </c>
      <c r="AS591" s="25" t="str">
        <f t="shared" si="204"/>
        <v>黄水晶</v>
      </c>
      <c r="AT591" s="25">
        <f t="shared" si="197"/>
        <v>30029</v>
      </c>
      <c r="AU591" s="25">
        <f t="shared" si="198"/>
        <v>50</v>
      </c>
      <c r="AV591" s="25" t="str">
        <f t="shared" si="205"/>
        <v>灰色的稻草</v>
      </c>
      <c r="AW591" s="25">
        <f t="shared" si="199"/>
        <v>30025</v>
      </c>
      <c r="AX591" s="25">
        <f t="shared" si="200"/>
        <v>50</v>
      </c>
      <c r="AY591" s="25" t="str">
        <f t="shared" si="206"/>
        <v>发光的石头</v>
      </c>
      <c r="AZ591" s="25">
        <f t="shared" si="201"/>
        <v>30033</v>
      </c>
      <c r="BA591" s="25">
        <f t="shared" si="207"/>
        <v>50</v>
      </c>
    </row>
    <row r="592" spans="1:53" ht="14.25" x14ac:dyDescent="0.2">
      <c r="A592">
        <f t="shared" si="202"/>
        <v>10590</v>
      </c>
      <c r="B592" s="16">
        <v>590</v>
      </c>
      <c r="C592" s="16"/>
      <c r="D592" s="16" t="s">
        <v>799</v>
      </c>
      <c r="E592" s="16">
        <f t="shared" si="189"/>
        <v>8</v>
      </c>
      <c r="F592" s="39" t="str">
        <f t="shared" si="187"/>
        <v>a</v>
      </c>
      <c r="G592" s="42">
        <f t="shared" si="203"/>
        <v>3</v>
      </c>
      <c r="H592" s="19" t="s">
        <v>26</v>
      </c>
      <c r="I592" s="3" t="s">
        <v>45</v>
      </c>
      <c r="J592" s="3" t="s">
        <v>997</v>
      </c>
      <c r="K592" s="3" t="str">
        <f t="shared" si="190"/>
        <v>光</v>
      </c>
      <c r="L592" s="3">
        <f t="shared" si="188"/>
        <v>19</v>
      </c>
      <c r="M592" s="3">
        <f t="shared" si="191"/>
        <v>6</v>
      </c>
      <c r="N592" s="16">
        <v>0</v>
      </c>
      <c r="O592" s="16">
        <v>6</v>
      </c>
      <c r="P592" s="16">
        <v>209</v>
      </c>
      <c r="Q592" s="28">
        <v>0</v>
      </c>
      <c r="R592" s="28">
        <v>0</v>
      </c>
      <c r="S592" s="28">
        <v>0</v>
      </c>
      <c r="T592" s="28">
        <v>0</v>
      </c>
      <c r="U592" s="28">
        <v>0</v>
      </c>
      <c r="V592" s="28">
        <v>0</v>
      </c>
      <c r="W592" s="28">
        <v>0</v>
      </c>
      <c r="X592" s="29">
        <v>0</v>
      </c>
      <c r="Y592" s="20">
        <v>0.09</v>
      </c>
      <c r="Z592" s="20">
        <v>3.6666666666666667E-2</v>
      </c>
      <c r="AA592" s="20">
        <v>0.34866666666666668</v>
      </c>
      <c r="AB592" s="28">
        <v>0</v>
      </c>
      <c r="AC592" s="28">
        <v>0</v>
      </c>
      <c r="AD592" s="28">
        <v>0</v>
      </c>
      <c r="AE592" s="28">
        <v>0</v>
      </c>
      <c r="AF592" s="28">
        <v>0</v>
      </c>
      <c r="AG592" s="28">
        <v>0</v>
      </c>
      <c r="AH592" s="29">
        <v>0</v>
      </c>
      <c r="AI592" s="29">
        <v>0</v>
      </c>
      <c r="AJ592" s="29">
        <v>0</v>
      </c>
      <c r="AK592" s="29">
        <v>0</v>
      </c>
      <c r="AL592" s="29">
        <v>0</v>
      </c>
      <c r="AM592" s="22">
        <f t="shared" si="192"/>
        <v>234.40000000000003</v>
      </c>
      <c r="AN592">
        <f t="shared" si="193"/>
        <v>10260</v>
      </c>
      <c r="AO592" t="str">
        <f t="shared" si="194"/>
        <v>,带血的牙,诱人的蘑菇,发光的石头</v>
      </c>
      <c r="AP592" s="25" t="str">
        <f>IF(F592="c",getSring(AO592,4),VLOOKUP(K592&amp;F592,test4,2,FALSE))</f>
        <v>上级光之精华</v>
      </c>
      <c r="AQ592" s="25">
        <f t="shared" si="195"/>
        <v>30017</v>
      </c>
      <c r="AR592" s="25">
        <f t="shared" si="196"/>
        <v>195</v>
      </c>
      <c r="AS592" s="25" t="str">
        <f t="shared" si="204"/>
        <v>带血的牙</v>
      </c>
      <c r="AT592" s="25">
        <f t="shared" si="197"/>
        <v>30037</v>
      </c>
      <c r="AU592" s="25">
        <f t="shared" si="198"/>
        <v>49</v>
      </c>
      <c r="AV592" s="25" t="str">
        <f t="shared" si="205"/>
        <v>诱人的蘑菇</v>
      </c>
      <c r="AW592" s="25">
        <f t="shared" si="199"/>
        <v>30021</v>
      </c>
      <c r="AX592" s="25">
        <f t="shared" si="200"/>
        <v>49</v>
      </c>
      <c r="AY592" s="25" t="str">
        <f t="shared" si="206"/>
        <v>发光的石头</v>
      </c>
      <c r="AZ592" s="25">
        <f t="shared" si="201"/>
        <v>30033</v>
      </c>
      <c r="BA592" s="25">
        <f t="shared" si="207"/>
        <v>49</v>
      </c>
    </row>
    <row r="593" spans="1:53" ht="14.25" x14ac:dyDescent="0.2">
      <c r="A593">
        <f t="shared" si="202"/>
        <v>10591</v>
      </c>
      <c r="B593" s="16">
        <v>591</v>
      </c>
      <c r="C593" s="16"/>
      <c r="D593" s="16" t="s">
        <v>547</v>
      </c>
      <c r="E593" s="16">
        <f t="shared" si="189"/>
        <v>9</v>
      </c>
      <c r="F593" s="39" t="str">
        <f t="shared" si="187"/>
        <v>a</v>
      </c>
      <c r="G593" s="42">
        <f t="shared" si="203"/>
        <v>3</v>
      </c>
      <c r="H593" s="19" t="s">
        <v>26</v>
      </c>
      <c r="I593" s="3" t="s">
        <v>45</v>
      </c>
      <c r="J593" s="3" t="s">
        <v>997</v>
      </c>
      <c r="K593" s="3" t="str">
        <f t="shared" si="190"/>
        <v>光</v>
      </c>
      <c r="L593" s="3">
        <f t="shared" si="188"/>
        <v>19</v>
      </c>
      <c r="M593" s="3">
        <f t="shared" si="191"/>
        <v>6</v>
      </c>
      <c r="N593" s="16">
        <v>0</v>
      </c>
      <c r="O593" s="16">
        <v>7</v>
      </c>
      <c r="P593" s="16">
        <v>243</v>
      </c>
      <c r="Q593" s="28">
        <v>0</v>
      </c>
      <c r="R593" s="28">
        <v>0</v>
      </c>
      <c r="S593" s="28">
        <v>0</v>
      </c>
      <c r="T593" s="28">
        <v>0</v>
      </c>
      <c r="U593" s="28">
        <v>0</v>
      </c>
      <c r="V593" s="28">
        <v>0</v>
      </c>
      <c r="W593" s="28">
        <v>0</v>
      </c>
      <c r="X593" s="29">
        <v>0</v>
      </c>
      <c r="Y593" s="29">
        <v>0</v>
      </c>
      <c r="Z593" s="29">
        <v>0</v>
      </c>
      <c r="AA593" s="20">
        <v>0.40666666666666662</v>
      </c>
      <c r="AB593" s="28">
        <v>0</v>
      </c>
      <c r="AC593" s="28">
        <v>0</v>
      </c>
      <c r="AD593" s="28">
        <v>0</v>
      </c>
      <c r="AE593" s="28">
        <v>0</v>
      </c>
      <c r="AF593" s="28">
        <v>0</v>
      </c>
      <c r="AG593" s="16">
        <v>28</v>
      </c>
      <c r="AH593" s="20">
        <v>0.32533333333333331</v>
      </c>
      <c r="AI593" s="29">
        <v>0</v>
      </c>
      <c r="AJ593" s="29">
        <v>0</v>
      </c>
      <c r="AK593" s="20">
        <v>0.32533333333333331</v>
      </c>
      <c r="AL593" s="29">
        <v>0</v>
      </c>
      <c r="AM593" s="22">
        <f t="shared" si="192"/>
        <v>420.79349593495931</v>
      </c>
      <c r="AN593">
        <f t="shared" si="193"/>
        <v>18450</v>
      </c>
      <c r="AO593" t="str">
        <f t="shared" si="194"/>
        <v>,诱人的坚果,灰色的稻草,发光的石头</v>
      </c>
      <c r="AP593" s="25" t="str">
        <f>IF(F593="c",getSring(AO593,4),VLOOKUP(K593&amp;F593,test4,2,FALSE))</f>
        <v>上级光之精华</v>
      </c>
      <c r="AQ593" s="25">
        <f t="shared" si="195"/>
        <v>30017</v>
      </c>
      <c r="AR593" s="25">
        <f t="shared" si="196"/>
        <v>351</v>
      </c>
      <c r="AS593" s="25" t="str">
        <f t="shared" si="204"/>
        <v>诱人的坚果</v>
      </c>
      <c r="AT593" s="25">
        <f t="shared" si="197"/>
        <v>30041</v>
      </c>
      <c r="AU593" s="25">
        <f t="shared" si="198"/>
        <v>88</v>
      </c>
      <c r="AV593" s="25" t="str">
        <f t="shared" si="205"/>
        <v>灰色的稻草</v>
      </c>
      <c r="AW593" s="25">
        <f t="shared" si="199"/>
        <v>30025</v>
      </c>
      <c r="AX593" s="25">
        <f t="shared" si="200"/>
        <v>88</v>
      </c>
      <c r="AY593" s="25" t="str">
        <f t="shared" si="206"/>
        <v>发光的石头</v>
      </c>
      <c r="AZ593" s="25">
        <f t="shared" si="201"/>
        <v>30033</v>
      </c>
      <c r="BA593" s="25">
        <f t="shared" si="207"/>
        <v>88</v>
      </c>
    </row>
    <row r="594" spans="1:53" ht="14.25" x14ac:dyDescent="0.2">
      <c r="A594">
        <f t="shared" si="202"/>
        <v>10592</v>
      </c>
      <c r="B594" s="16">
        <v>592</v>
      </c>
      <c r="C594" s="16"/>
      <c r="D594" s="16" t="s">
        <v>800</v>
      </c>
      <c r="E594" s="16">
        <f t="shared" si="189"/>
        <v>10</v>
      </c>
      <c r="F594" s="39" t="str">
        <f t="shared" si="187"/>
        <v>a</v>
      </c>
      <c r="G594" s="42">
        <f t="shared" si="203"/>
        <v>3</v>
      </c>
      <c r="H594" s="19" t="s">
        <v>26</v>
      </c>
      <c r="I594" s="3" t="s">
        <v>45</v>
      </c>
      <c r="J594" s="3" t="s">
        <v>997</v>
      </c>
      <c r="K594" s="3" t="str">
        <f t="shared" si="190"/>
        <v>光</v>
      </c>
      <c r="L594" s="3">
        <f t="shared" si="188"/>
        <v>19</v>
      </c>
      <c r="M594" s="3">
        <f t="shared" si="191"/>
        <v>6</v>
      </c>
      <c r="N594" s="16">
        <v>0</v>
      </c>
      <c r="O594" s="16">
        <v>8</v>
      </c>
      <c r="P594" s="16">
        <v>278</v>
      </c>
      <c r="Q594" s="28">
        <v>0</v>
      </c>
      <c r="R594" s="28">
        <v>0</v>
      </c>
      <c r="S594" s="16">
        <v>73</v>
      </c>
      <c r="T594" s="28">
        <v>0</v>
      </c>
      <c r="U594" s="28">
        <v>0</v>
      </c>
      <c r="V594" s="16">
        <v>48</v>
      </c>
      <c r="W594" s="16">
        <v>29</v>
      </c>
      <c r="X594" s="29">
        <v>0</v>
      </c>
      <c r="Y594" s="29">
        <v>0</v>
      </c>
      <c r="Z594" s="29">
        <v>0</v>
      </c>
      <c r="AA594" s="20">
        <v>0.46533333333333332</v>
      </c>
      <c r="AB594" s="28">
        <v>0</v>
      </c>
      <c r="AC594" s="28">
        <v>0</v>
      </c>
      <c r="AD594" s="28">
        <v>0</v>
      </c>
      <c r="AE594" s="28">
        <v>0</v>
      </c>
      <c r="AF594" s="28">
        <v>0</v>
      </c>
      <c r="AG594" s="28">
        <v>0</v>
      </c>
      <c r="AH594" s="29">
        <v>0</v>
      </c>
      <c r="AI594" s="29">
        <v>0</v>
      </c>
      <c r="AJ594" s="29">
        <v>0</v>
      </c>
      <c r="AK594" s="29">
        <v>0</v>
      </c>
      <c r="AL594" s="29">
        <v>0</v>
      </c>
      <c r="AM594" s="22">
        <f t="shared" si="192"/>
        <v>378.4</v>
      </c>
      <c r="AN594">
        <f t="shared" si="193"/>
        <v>16560</v>
      </c>
      <c r="AO594" t="str">
        <f t="shared" si="194"/>
        <v>,发光的石头,诱人的蘑菇,灰色的稻草</v>
      </c>
      <c r="AP594" s="25" t="str">
        <f>IF(F594="c",getSring(AO594,4),VLOOKUP(K594&amp;F594,test4,2,FALSE))</f>
        <v>上级光之精华</v>
      </c>
      <c r="AQ594" s="25">
        <f t="shared" si="195"/>
        <v>30017</v>
      </c>
      <c r="AR594" s="25">
        <f t="shared" si="196"/>
        <v>315</v>
      </c>
      <c r="AS594" s="25" t="str">
        <f t="shared" si="204"/>
        <v>发光的石头</v>
      </c>
      <c r="AT594" s="25">
        <f t="shared" si="197"/>
        <v>30033</v>
      </c>
      <c r="AU594" s="25">
        <f t="shared" si="198"/>
        <v>79</v>
      </c>
      <c r="AV594" s="25" t="str">
        <f t="shared" si="205"/>
        <v>诱人的蘑菇</v>
      </c>
      <c r="AW594" s="25">
        <f t="shared" si="199"/>
        <v>30021</v>
      </c>
      <c r="AX594" s="25">
        <f t="shared" si="200"/>
        <v>79</v>
      </c>
      <c r="AY594" s="25" t="str">
        <f t="shared" si="206"/>
        <v>灰色的稻草</v>
      </c>
      <c r="AZ594" s="25">
        <f t="shared" si="201"/>
        <v>30025</v>
      </c>
      <c r="BA594" s="25">
        <f t="shared" si="207"/>
        <v>79</v>
      </c>
    </row>
    <row r="595" spans="1:53" ht="14.25" x14ac:dyDescent="0.2">
      <c r="A595">
        <f t="shared" si="202"/>
        <v>10593</v>
      </c>
      <c r="B595" s="16">
        <v>593</v>
      </c>
      <c r="C595" s="16"/>
      <c r="D595" s="16" t="s">
        <v>801</v>
      </c>
      <c r="E595" s="16">
        <f t="shared" si="189"/>
        <v>3</v>
      </c>
      <c r="F595" s="39" t="str">
        <f t="shared" si="187"/>
        <v>b</v>
      </c>
      <c r="G595" s="42">
        <f t="shared" si="203"/>
        <v>3</v>
      </c>
      <c r="H595" s="19" t="s">
        <v>26</v>
      </c>
      <c r="I595" s="3" t="s">
        <v>45</v>
      </c>
      <c r="J595" s="3" t="s">
        <v>997</v>
      </c>
      <c r="K595" s="3" t="str">
        <f t="shared" si="190"/>
        <v>光</v>
      </c>
      <c r="L595" s="3">
        <f t="shared" si="188"/>
        <v>19</v>
      </c>
      <c r="M595" s="3">
        <f t="shared" si="191"/>
        <v>6</v>
      </c>
      <c r="N595" s="16">
        <v>0</v>
      </c>
      <c r="O595" s="16">
        <v>1</v>
      </c>
      <c r="P595" s="16">
        <v>38</v>
      </c>
      <c r="Q595" s="28">
        <v>0</v>
      </c>
      <c r="R595" s="28">
        <v>0</v>
      </c>
      <c r="S595" s="28">
        <v>0</v>
      </c>
      <c r="T595" s="28">
        <v>0</v>
      </c>
      <c r="U595" s="28">
        <v>0</v>
      </c>
      <c r="V595" s="28">
        <v>0</v>
      </c>
      <c r="W595" s="28">
        <v>0</v>
      </c>
      <c r="X595" s="29">
        <v>0</v>
      </c>
      <c r="Y595" s="29">
        <v>0</v>
      </c>
      <c r="Z595" s="29">
        <v>0</v>
      </c>
      <c r="AA595" s="29">
        <v>0</v>
      </c>
      <c r="AB595" s="28">
        <v>0</v>
      </c>
      <c r="AC595" s="28">
        <v>0</v>
      </c>
      <c r="AD595" s="28">
        <v>0</v>
      </c>
      <c r="AE595" s="28">
        <v>0</v>
      </c>
      <c r="AF595" s="28">
        <v>0</v>
      </c>
      <c r="AG595" s="28">
        <v>0</v>
      </c>
      <c r="AH595" s="29">
        <v>0</v>
      </c>
      <c r="AI595" s="20">
        <v>6.4000000000000001E-2</v>
      </c>
      <c r="AJ595" s="29">
        <v>0</v>
      </c>
      <c r="AK595" s="29">
        <v>0</v>
      </c>
      <c r="AL595" s="29">
        <v>0</v>
      </c>
      <c r="AM595" s="22">
        <f t="shared" si="192"/>
        <v>38.133333333333333</v>
      </c>
      <c r="AN595">
        <f t="shared" si="193"/>
        <v>1680</v>
      </c>
      <c r="AO595" t="str">
        <f t="shared" si="194"/>
        <v>,坚硬的石头,美味的坚果,蓝水晶</v>
      </c>
      <c r="AP595" s="25" t="str">
        <f>IF(F595="c",getSring(AO595,4),VLOOKUP(K595&amp;F595,test4,2,FALSE))</f>
        <v>光之精华</v>
      </c>
      <c r="AQ595" s="25">
        <f t="shared" si="195"/>
        <v>30018</v>
      </c>
      <c r="AR595" s="25">
        <f t="shared" si="196"/>
        <v>64</v>
      </c>
      <c r="AS595" s="25" t="str">
        <f t="shared" si="204"/>
        <v>坚硬的石头</v>
      </c>
      <c r="AT595" s="25">
        <f t="shared" si="197"/>
        <v>30032</v>
      </c>
      <c r="AU595" s="25">
        <f t="shared" si="198"/>
        <v>16</v>
      </c>
      <c r="AV595" s="25" t="str">
        <f t="shared" si="205"/>
        <v>美味的坚果</v>
      </c>
      <c r="AW595" s="25">
        <f t="shared" si="199"/>
        <v>30040</v>
      </c>
      <c r="AX595" s="25">
        <f t="shared" si="200"/>
        <v>16</v>
      </c>
      <c r="AY595" s="25" t="str">
        <f t="shared" si="206"/>
        <v>蓝水晶</v>
      </c>
      <c r="AZ595" s="25">
        <f t="shared" si="201"/>
        <v>30028</v>
      </c>
      <c r="BA595" s="25">
        <f t="shared" si="207"/>
        <v>16</v>
      </c>
    </row>
    <row r="596" spans="1:53" ht="14.25" x14ac:dyDescent="0.2">
      <c r="A596">
        <f t="shared" si="202"/>
        <v>10594</v>
      </c>
      <c r="B596" s="16">
        <v>594</v>
      </c>
      <c r="C596" s="16"/>
      <c r="D596" s="16" t="s">
        <v>802</v>
      </c>
      <c r="E596" s="16">
        <f t="shared" si="189"/>
        <v>4</v>
      </c>
      <c r="F596" s="39" t="str">
        <f t="shared" si="187"/>
        <v>b</v>
      </c>
      <c r="G596" s="42">
        <f t="shared" si="203"/>
        <v>3</v>
      </c>
      <c r="H596" s="19" t="s">
        <v>26</v>
      </c>
      <c r="I596" s="3" t="s">
        <v>45</v>
      </c>
      <c r="J596" s="3" t="s">
        <v>997</v>
      </c>
      <c r="K596" s="3" t="str">
        <f t="shared" si="190"/>
        <v>光</v>
      </c>
      <c r="L596" s="3">
        <f t="shared" si="188"/>
        <v>19</v>
      </c>
      <c r="M596" s="3">
        <f t="shared" si="191"/>
        <v>6</v>
      </c>
      <c r="N596" s="16">
        <v>0</v>
      </c>
      <c r="O596" s="16">
        <v>2</v>
      </c>
      <c r="P596" s="16">
        <v>76</v>
      </c>
      <c r="Q596" s="28">
        <v>0</v>
      </c>
      <c r="R596" s="28">
        <v>0</v>
      </c>
      <c r="S596" s="28">
        <v>0</v>
      </c>
      <c r="T596" s="28">
        <v>0</v>
      </c>
      <c r="U596" s="28">
        <v>0</v>
      </c>
      <c r="V596" s="28">
        <v>0</v>
      </c>
      <c r="W596" s="28">
        <v>0</v>
      </c>
      <c r="X596" s="29">
        <v>0</v>
      </c>
      <c r="Y596" s="29">
        <v>0</v>
      </c>
      <c r="Z596" s="20">
        <v>5.0000000000000001E-3</v>
      </c>
      <c r="AA596" s="29">
        <v>0</v>
      </c>
      <c r="AB596" s="28">
        <v>0</v>
      </c>
      <c r="AC596" s="28">
        <v>0</v>
      </c>
      <c r="AD596" s="28">
        <v>0</v>
      </c>
      <c r="AE596" s="28">
        <v>0</v>
      </c>
      <c r="AF596" s="28">
        <v>0</v>
      </c>
      <c r="AG596" s="28">
        <v>0</v>
      </c>
      <c r="AH596" s="29">
        <v>0</v>
      </c>
      <c r="AI596" s="29">
        <v>0</v>
      </c>
      <c r="AJ596" s="29">
        <v>0</v>
      </c>
      <c r="AK596" s="29">
        <v>0</v>
      </c>
      <c r="AL596" s="29">
        <v>0</v>
      </c>
      <c r="AM596" s="22">
        <f t="shared" si="192"/>
        <v>51.666666666666664</v>
      </c>
      <c r="AN596">
        <f t="shared" si="193"/>
        <v>2280</v>
      </c>
      <c r="AO596" t="str">
        <f t="shared" si="194"/>
        <v>,长獠牙,扁扁的稻草,漂亮的蘑菇</v>
      </c>
      <c r="AP596" s="25" t="str">
        <f>IF(F596="c",getSring(AO596,4),VLOOKUP(K596&amp;F596,test4,2,FALSE))</f>
        <v>光之精华</v>
      </c>
      <c r="AQ596" s="25">
        <f t="shared" si="195"/>
        <v>30018</v>
      </c>
      <c r="AR596" s="25">
        <f t="shared" si="196"/>
        <v>86</v>
      </c>
      <c r="AS596" s="25" t="str">
        <f t="shared" si="204"/>
        <v>长獠牙</v>
      </c>
      <c r="AT596" s="25">
        <f t="shared" si="197"/>
        <v>30036</v>
      </c>
      <c r="AU596" s="25">
        <f t="shared" si="198"/>
        <v>22</v>
      </c>
      <c r="AV596" s="25" t="str">
        <f t="shared" si="205"/>
        <v>扁扁的稻草</v>
      </c>
      <c r="AW596" s="25">
        <f t="shared" si="199"/>
        <v>30024</v>
      </c>
      <c r="AX596" s="25">
        <f t="shared" si="200"/>
        <v>22</v>
      </c>
      <c r="AY596" s="25" t="str">
        <f t="shared" si="206"/>
        <v>漂亮的蘑菇</v>
      </c>
      <c r="AZ596" s="25">
        <f t="shared" si="201"/>
        <v>30020</v>
      </c>
      <c r="BA596" s="25">
        <f t="shared" si="207"/>
        <v>22</v>
      </c>
    </row>
    <row r="597" spans="1:53" ht="14.25" x14ac:dyDescent="0.2">
      <c r="A597">
        <f t="shared" si="202"/>
        <v>10595</v>
      </c>
      <c r="B597" s="16">
        <v>595</v>
      </c>
      <c r="C597" s="16"/>
      <c r="D597" s="16" t="s">
        <v>227</v>
      </c>
      <c r="E597" s="16">
        <f t="shared" si="189"/>
        <v>5</v>
      </c>
      <c r="F597" s="39" t="str">
        <f t="shared" si="187"/>
        <v>b</v>
      </c>
      <c r="G597" s="42">
        <f t="shared" si="203"/>
        <v>3</v>
      </c>
      <c r="H597" s="19" t="s">
        <v>26</v>
      </c>
      <c r="I597" s="3" t="s">
        <v>45</v>
      </c>
      <c r="J597" s="3" t="s">
        <v>997</v>
      </c>
      <c r="K597" s="3" t="str">
        <f t="shared" si="190"/>
        <v>光</v>
      </c>
      <c r="L597" s="3">
        <f t="shared" si="188"/>
        <v>19</v>
      </c>
      <c r="M597" s="3">
        <f t="shared" si="191"/>
        <v>6</v>
      </c>
      <c r="N597" s="16">
        <v>0</v>
      </c>
      <c r="O597" s="16">
        <v>3</v>
      </c>
      <c r="P597" s="16">
        <v>113</v>
      </c>
      <c r="Q597" s="28">
        <v>0</v>
      </c>
      <c r="R597" s="28">
        <v>0</v>
      </c>
      <c r="S597" s="28">
        <v>0</v>
      </c>
      <c r="T597" s="28">
        <v>0</v>
      </c>
      <c r="U597" s="28">
        <v>0</v>
      </c>
      <c r="V597" s="28">
        <v>0</v>
      </c>
      <c r="W597" s="28">
        <v>0</v>
      </c>
      <c r="X597" s="29">
        <v>0</v>
      </c>
      <c r="Y597" s="29">
        <v>0</v>
      </c>
      <c r="Z597" s="29">
        <v>0</v>
      </c>
      <c r="AA597" s="20">
        <v>0.11866666666666667</v>
      </c>
      <c r="AB597" s="28">
        <v>0</v>
      </c>
      <c r="AC597" s="28">
        <v>0</v>
      </c>
      <c r="AD597" s="28">
        <v>0</v>
      </c>
      <c r="AE597" s="28">
        <v>0</v>
      </c>
      <c r="AF597" s="28">
        <v>0</v>
      </c>
      <c r="AG597" s="28">
        <v>0</v>
      </c>
      <c r="AH597" s="29">
        <v>0</v>
      </c>
      <c r="AI597" s="29">
        <v>0</v>
      </c>
      <c r="AJ597" s="29">
        <v>0</v>
      </c>
      <c r="AK597" s="29">
        <v>0</v>
      </c>
      <c r="AL597" s="29">
        <v>0</v>
      </c>
      <c r="AM597" s="22">
        <f t="shared" si="192"/>
        <v>99.066666666666663</v>
      </c>
      <c r="AN597">
        <f t="shared" si="193"/>
        <v>4320</v>
      </c>
      <c r="AO597" t="str">
        <f t="shared" si="194"/>
        <v>,扁扁的稻草,蓝水晶,坚硬的石头</v>
      </c>
      <c r="AP597" s="25" t="str">
        <f>IF(F597="c",getSring(AO597,4),VLOOKUP(K597&amp;F597,test4,2,FALSE))</f>
        <v>光之精华</v>
      </c>
      <c r="AQ597" s="25">
        <f t="shared" si="195"/>
        <v>30018</v>
      </c>
      <c r="AR597" s="25">
        <f t="shared" si="196"/>
        <v>165</v>
      </c>
      <c r="AS597" s="25" t="str">
        <f t="shared" si="204"/>
        <v>扁扁的稻草</v>
      </c>
      <c r="AT597" s="25">
        <f t="shared" si="197"/>
        <v>30024</v>
      </c>
      <c r="AU597" s="25">
        <f t="shared" si="198"/>
        <v>41</v>
      </c>
      <c r="AV597" s="25" t="str">
        <f t="shared" si="205"/>
        <v>蓝水晶</v>
      </c>
      <c r="AW597" s="25">
        <f t="shared" si="199"/>
        <v>30028</v>
      </c>
      <c r="AX597" s="25">
        <f t="shared" si="200"/>
        <v>41</v>
      </c>
      <c r="AY597" s="25" t="str">
        <f t="shared" si="206"/>
        <v>坚硬的石头</v>
      </c>
      <c r="AZ597" s="25">
        <f t="shared" si="201"/>
        <v>30032</v>
      </c>
      <c r="BA597" s="25">
        <f t="shared" si="207"/>
        <v>41</v>
      </c>
    </row>
    <row r="598" spans="1:53" ht="14.25" x14ac:dyDescent="0.2">
      <c r="A598">
        <f t="shared" si="202"/>
        <v>10596</v>
      </c>
      <c r="B598" s="16">
        <v>596</v>
      </c>
      <c r="C598" s="16"/>
      <c r="D598" s="16" t="s">
        <v>803</v>
      </c>
      <c r="E598" s="16">
        <f t="shared" si="189"/>
        <v>6</v>
      </c>
      <c r="F598" s="39" t="str">
        <f t="shared" si="187"/>
        <v>b</v>
      </c>
      <c r="G598" s="42">
        <f t="shared" si="203"/>
        <v>3</v>
      </c>
      <c r="H598" s="19" t="s">
        <v>26</v>
      </c>
      <c r="I598" s="3" t="s">
        <v>45</v>
      </c>
      <c r="J598" s="3" t="s">
        <v>997</v>
      </c>
      <c r="K598" s="3" t="str">
        <f t="shared" si="190"/>
        <v>光</v>
      </c>
      <c r="L598" s="3">
        <f t="shared" si="188"/>
        <v>19</v>
      </c>
      <c r="M598" s="3">
        <f t="shared" si="191"/>
        <v>6</v>
      </c>
      <c r="N598" s="16">
        <v>0</v>
      </c>
      <c r="O598" s="16">
        <v>4</v>
      </c>
      <c r="P598" s="16">
        <v>151</v>
      </c>
      <c r="Q598" s="28">
        <v>0</v>
      </c>
      <c r="R598" s="28">
        <v>0</v>
      </c>
      <c r="S598" s="28">
        <v>0</v>
      </c>
      <c r="T598" s="28">
        <v>0</v>
      </c>
      <c r="U598" s="16">
        <v>12</v>
      </c>
      <c r="V598" s="28">
        <v>0</v>
      </c>
      <c r="W598" s="28">
        <v>0</v>
      </c>
      <c r="X598" s="29">
        <v>0</v>
      </c>
      <c r="Y598" s="29">
        <v>0</v>
      </c>
      <c r="Z598" s="29">
        <v>0</v>
      </c>
      <c r="AA598" s="29">
        <v>0</v>
      </c>
      <c r="AB598" s="28">
        <v>0</v>
      </c>
      <c r="AC598" s="28">
        <v>0</v>
      </c>
      <c r="AD598" s="28">
        <v>0</v>
      </c>
      <c r="AE598" s="28">
        <v>0</v>
      </c>
      <c r="AF598" s="28">
        <v>0</v>
      </c>
      <c r="AG598" s="28">
        <v>0</v>
      </c>
      <c r="AH598" s="29">
        <v>0</v>
      </c>
      <c r="AI598" s="29">
        <v>0</v>
      </c>
      <c r="AJ598" s="29">
        <v>0</v>
      </c>
      <c r="AK598" s="29">
        <v>0</v>
      </c>
      <c r="AL598" s="29">
        <v>0</v>
      </c>
      <c r="AM598" s="22">
        <f t="shared" si="192"/>
        <v>108.66666666666667</v>
      </c>
      <c r="AN598">
        <f t="shared" si="193"/>
        <v>4740</v>
      </c>
      <c r="AO598" t="str">
        <f t="shared" si="194"/>
        <v>,蓝水晶,漂亮的蘑菇,长獠牙</v>
      </c>
      <c r="AP598" s="25" t="str">
        <f>IF(F598="c",getSring(AO598,4),VLOOKUP(K598&amp;F598,test4,2,FALSE))</f>
        <v>光之精华</v>
      </c>
      <c r="AQ598" s="25">
        <f t="shared" si="195"/>
        <v>30018</v>
      </c>
      <c r="AR598" s="25">
        <f t="shared" si="196"/>
        <v>181</v>
      </c>
      <c r="AS598" s="25" t="str">
        <f t="shared" si="204"/>
        <v>蓝水晶</v>
      </c>
      <c r="AT598" s="25">
        <f t="shared" si="197"/>
        <v>30028</v>
      </c>
      <c r="AU598" s="25">
        <f t="shared" si="198"/>
        <v>45</v>
      </c>
      <c r="AV598" s="25" t="str">
        <f t="shared" si="205"/>
        <v>漂亮的蘑菇</v>
      </c>
      <c r="AW598" s="25">
        <f t="shared" si="199"/>
        <v>30020</v>
      </c>
      <c r="AX598" s="25">
        <f t="shared" si="200"/>
        <v>45</v>
      </c>
      <c r="AY598" s="25" t="str">
        <f t="shared" si="206"/>
        <v>长獠牙</v>
      </c>
      <c r="AZ598" s="25">
        <f t="shared" si="201"/>
        <v>30036</v>
      </c>
      <c r="BA598" s="25">
        <f t="shared" si="207"/>
        <v>45</v>
      </c>
    </row>
    <row r="599" spans="1:53" ht="14.25" x14ac:dyDescent="0.2">
      <c r="A599">
        <f t="shared" si="202"/>
        <v>10597</v>
      </c>
      <c r="B599" s="16">
        <v>597</v>
      </c>
      <c r="C599" s="16"/>
      <c r="D599" s="16" t="s">
        <v>804</v>
      </c>
      <c r="E599" s="16">
        <f t="shared" si="189"/>
        <v>7</v>
      </c>
      <c r="F599" s="39" t="str">
        <f t="shared" si="187"/>
        <v>b</v>
      </c>
      <c r="G599" s="42">
        <f t="shared" si="203"/>
        <v>3</v>
      </c>
      <c r="H599" s="19" t="s">
        <v>26</v>
      </c>
      <c r="I599" s="3" t="s">
        <v>45</v>
      </c>
      <c r="J599" s="3" t="s">
        <v>997</v>
      </c>
      <c r="K599" s="3" t="str">
        <f t="shared" si="190"/>
        <v>光</v>
      </c>
      <c r="L599" s="3">
        <f t="shared" si="188"/>
        <v>19</v>
      </c>
      <c r="M599" s="3">
        <f t="shared" si="191"/>
        <v>6</v>
      </c>
      <c r="N599" s="16">
        <v>0</v>
      </c>
      <c r="O599" s="16">
        <v>5</v>
      </c>
      <c r="P599" s="16">
        <v>189</v>
      </c>
      <c r="Q599" s="28">
        <v>0</v>
      </c>
      <c r="R599" s="28">
        <v>0</v>
      </c>
      <c r="S599" s="28">
        <v>0</v>
      </c>
      <c r="T599" s="28">
        <v>0</v>
      </c>
      <c r="U599" s="28">
        <v>0</v>
      </c>
      <c r="V599" s="28">
        <v>0</v>
      </c>
      <c r="W599" s="28">
        <v>0</v>
      </c>
      <c r="X599" s="20">
        <v>0.04</v>
      </c>
      <c r="Y599" s="29">
        <v>0</v>
      </c>
      <c r="Z599" s="29">
        <v>0</v>
      </c>
      <c r="AA599" s="29">
        <v>0</v>
      </c>
      <c r="AB599" s="28">
        <v>0</v>
      </c>
      <c r="AC599" s="28">
        <v>0</v>
      </c>
      <c r="AD599" s="28">
        <v>0</v>
      </c>
      <c r="AE599" s="28">
        <v>0</v>
      </c>
      <c r="AF599" s="28">
        <v>0</v>
      </c>
      <c r="AG599" s="28">
        <v>0</v>
      </c>
      <c r="AH599" s="29">
        <v>0</v>
      </c>
      <c r="AI599" s="29">
        <v>0</v>
      </c>
      <c r="AJ599" s="29">
        <v>0</v>
      </c>
      <c r="AK599" s="20">
        <v>0.15946666666666667</v>
      </c>
      <c r="AL599" s="29">
        <v>0</v>
      </c>
      <c r="AM599" s="22">
        <f t="shared" si="192"/>
        <v>165.89333333333335</v>
      </c>
      <c r="AN599">
        <f t="shared" si="193"/>
        <v>7245</v>
      </c>
      <c r="AO599" t="str">
        <f t="shared" si="194"/>
        <v>,扁扁的稻草,长獠牙,漂亮的蘑菇</v>
      </c>
      <c r="AP599" s="25" t="str">
        <f>IF(F599="c",getSring(AO599,4),VLOOKUP(K599&amp;F599,test4,2,FALSE))</f>
        <v>光之精华</v>
      </c>
      <c r="AQ599" s="25">
        <f t="shared" si="195"/>
        <v>30018</v>
      </c>
      <c r="AR599" s="25">
        <f t="shared" si="196"/>
        <v>276</v>
      </c>
      <c r="AS599" s="25" t="str">
        <f t="shared" si="204"/>
        <v>扁扁的稻草</v>
      </c>
      <c r="AT599" s="25">
        <f t="shared" si="197"/>
        <v>30024</v>
      </c>
      <c r="AU599" s="25">
        <f t="shared" si="198"/>
        <v>69</v>
      </c>
      <c r="AV599" s="25" t="str">
        <f t="shared" si="205"/>
        <v>长獠牙</v>
      </c>
      <c r="AW599" s="25">
        <f t="shared" si="199"/>
        <v>30036</v>
      </c>
      <c r="AX599" s="25">
        <f t="shared" si="200"/>
        <v>69</v>
      </c>
      <c r="AY599" s="25" t="str">
        <f t="shared" si="206"/>
        <v>漂亮的蘑菇</v>
      </c>
      <c r="AZ599" s="25">
        <f t="shared" si="201"/>
        <v>30020</v>
      </c>
      <c r="BA599" s="25">
        <f t="shared" si="207"/>
        <v>69</v>
      </c>
    </row>
    <row r="600" spans="1:53" ht="14.25" x14ac:dyDescent="0.2">
      <c r="A600">
        <f t="shared" si="202"/>
        <v>10598</v>
      </c>
      <c r="B600" s="16">
        <v>598</v>
      </c>
      <c r="C600" s="16"/>
      <c r="D600" s="16" t="s">
        <v>805</v>
      </c>
      <c r="E600" s="16">
        <f t="shared" si="189"/>
        <v>8</v>
      </c>
      <c r="F600" s="39" t="str">
        <f t="shared" si="187"/>
        <v>b</v>
      </c>
      <c r="G600" s="42">
        <f t="shared" si="203"/>
        <v>3</v>
      </c>
      <c r="H600" s="19" t="s">
        <v>26</v>
      </c>
      <c r="I600" s="3" t="s">
        <v>45</v>
      </c>
      <c r="J600" s="3" t="s">
        <v>997</v>
      </c>
      <c r="K600" s="3" t="str">
        <f t="shared" si="190"/>
        <v>光</v>
      </c>
      <c r="L600" s="3">
        <f t="shared" si="188"/>
        <v>19</v>
      </c>
      <c r="M600" s="3">
        <f t="shared" si="191"/>
        <v>6</v>
      </c>
      <c r="N600" s="16">
        <v>0</v>
      </c>
      <c r="O600" s="16">
        <v>6</v>
      </c>
      <c r="P600" s="16">
        <v>227</v>
      </c>
      <c r="Q600" s="28">
        <v>0</v>
      </c>
      <c r="R600" s="28">
        <v>0</v>
      </c>
      <c r="S600" s="28">
        <v>0</v>
      </c>
      <c r="T600" s="28">
        <v>0</v>
      </c>
      <c r="U600" s="28">
        <v>0</v>
      </c>
      <c r="V600" s="28">
        <v>0</v>
      </c>
      <c r="W600" s="28">
        <v>0</v>
      </c>
      <c r="X600" s="29">
        <v>0</v>
      </c>
      <c r="Y600" s="29">
        <v>0</v>
      </c>
      <c r="Z600" s="29">
        <v>0</v>
      </c>
      <c r="AA600" s="20">
        <v>0.23866666666666667</v>
      </c>
      <c r="AB600" s="28">
        <v>0</v>
      </c>
      <c r="AC600" s="28">
        <v>0</v>
      </c>
      <c r="AD600" s="28">
        <v>0</v>
      </c>
      <c r="AE600" s="28">
        <v>0</v>
      </c>
      <c r="AF600" s="28">
        <v>0</v>
      </c>
      <c r="AG600" s="28">
        <v>0</v>
      </c>
      <c r="AH600" s="29">
        <v>0</v>
      </c>
      <c r="AI600" s="20">
        <v>0.19093333333333334</v>
      </c>
      <c r="AJ600" s="29">
        <v>0</v>
      </c>
      <c r="AK600" s="29">
        <v>0</v>
      </c>
      <c r="AL600" s="29">
        <v>0</v>
      </c>
      <c r="AM600" s="22">
        <f t="shared" si="192"/>
        <v>237.25333333333333</v>
      </c>
      <c r="AN600">
        <f t="shared" si="193"/>
        <v>10380</v>
      </c>
      <c r="AO600" t="str">
        <f t="shared" si="194"/>
        <v>,长獠牙,蓝水晶,坚硬的石头</v>
      </c>
      <c r="AP600" s="25" t="str">
        <f>IF(F600="c",getSring(AO600,4),VLOOKUP(K600&amp;F600,test4,2,FALSE))</f>
        <v>光之精华</v>
      </c>
      <c r="AQ600" s="25">
        <f t="shared" si="195"/>
        <v>30018</v>
      </c>
      <c r="AR600" s="25">
        <f t="shared" si="196"/>
        <v>395</v>
      </c>
      <c r="AS600" s="25" t="str">
        <f t="shared" si="204"/>
        <v>长獠牙</v>
      </c>
      <c r="AT600" s="25">
        <f t="shared" si="197"/>
        <v>30036</v>
      </c>
      <c r="AU600" s="25">
        <f t="shared" si="198"/>
        <v>99</v>
      </c>
      <c r="AV600" s="25" t="str">
        <f t="shared" si="205"/>
        <v>蓝水晶</v>
      </c>
      <c r="AW600" s="25">
        <f t="shared" si="199"/>
        <v>30028</v>
      </c>
      <c r="AX600" s="25">
        <f t="shared" si="200"/>
        <v>99</v>
      </c>
      <c r="AY600" s="25" t="str">
        <f t="shared" si="206"/>
        <v>坚硬的石头</v>
      </c>
      <c r="AZ600" s="25">
        <f t="shared" si="201"/>
        <v>30032</v>
      </c>
      <c r="BA600" s="25">
        <f t="shared" si="207"/>
        <v>99</v>
      </c>
    </row>
    <row r="601" spans="1:53" ht="14.25" x14ac:dyDescent="0.2">
      <c r="A601">
        <f t="shared" si="202"/>
        <v>10599</v>
      </c>
      <c r="B601" s="16">
        <v>599</v>
      </c>
      <c r="C601" s="16"/>
      <c r="D601" s="16" t="s">
        <v>806</v>
      </c>
      <c r="E601" s="16">
        <f t="shared" si="189"/>
        <v>9</v>
      </c>
      <c r="F601" s="39" t="str">
        <f t="shared" si="187"/>
        <v>b</v>
      </c>
      <c r="G601" s="42">
        <f t="shared" si="203"/>
        <v>3</v>
      </c>
      <c r="H601" s="19" t="s">
        <v>26</v>
      </c>
      <c r="I601" s="3" t="s">
        <v>45</v>
      </c>
      <c r="J601" s="3" t="s">
        <v>997</v>
      </c>
      <c r="K601" s="3" t="str">
        <f t="shared" si="190"/>
        <v>光</v>
      </c>
      <c r="L601" s="3">
        <f t="shared" si="188"/>
        <v>19</v>
      </c>
      <c r="M601" s="3">
        <f t="shared" si="191"/>
        <v>6</v>
      </c>
      <c r="N601" s="16">
        <v>0</v>
      </c>
      <c r="O601" s="16">
        <v>7</v>
      </c>
      <c r="P601" s="16">
        <v>265</v>
      </c>
      <c r="Q601" s="28">
        <v>0</v>
      </c>
      <c r="R601" s="28">
        <v>0</v>
      </c>
      <c r="S601" s="16">
        <v>26</v>
      </c>
      <c r="T601" s="28">
        <v>0</v>
      </c>
      <c r="U601" s="28">
        <v>0</v>
      </c>
      <c r="V601" s="28">
        <v>0</v>
      </c>
      <c r="W601" s="28">
        <v>0</v>
      </c>
      <c r="X601" s="29">
        <v>0</v>
      </c>
      <c r="Y601" s="29">
        <v>0</v>
      </c>
      <c r="Z601" s="29">
        <v>0</v>
      </c>
      <c r="AA601" s="20">
        <v>0.27800000000000002</v>
      </c>
      <c r="AB601" s="28">
        <v>0</v>
      </c>
      <c r="AC601" s="28">
        <v>0</v>
      </c>
      <c r="AD601" s="28">
        <v>0</v>
      </c>
      <c r="AE601" s="28">
        <v>0</v>
      </c>
      <c r="AF601" s="28">
        <v>0</v>
      </c>
      <c r="AG601" s="28">
        <v>0</v>
      </c>
      <c r="AH601" s="29">
        <v>0</v>
      </c>
      <c r="AI601" s="29">
        <v>0</v>
      </c>
      <c r="AJ601" s="29">
        <v>0</v>
      </c>
      <c r="AK601" s="29">
        <v>0</v>
      </c>
      <c r="AL601" s="29">
        <v>0</v>
      </c>
      <c r="AM601" s="22">
        <f t="shared" si="192"/>
        <v>249.60000000000002</v>
      </c>
      <c r="AN601">
        <f t="shared" si="193"/>
        <v>10920</v>
      </c>
      <c r="AO601" t="str">
        <f t="shared" si="194"/>
        <v>,坚硬的石头,蓝水晶,漂亮的蘑菇</v>
      </c>
      <c r="AP601" s="25" t="str">
        <f>IF(F601="c",getSring(AO601,4),VLOOKUP(K601&amp;F601,test4,2,FALSE))</f>
        <v>光之精华</v>
      </c>
      <c r="AQ601" s="25">
        <f t="shared" si="195"/>
        <v>30018</v>
      </c>
      <c r="AR601" s="25">
        <f t="shared" si="196"/>
        <v>416</v>
      </c>
      <c r="AS601" s="25" t="str">
        <f t="shared" si="204"/>
        <v>坚硬的石头</v>
      </c>
      <c r="AT601" s="25">
        <f t="shared" si="197"/>
        <v>30032</v>
      </c>
      <c r="AU601" s="25">
        <f t="shared" si="198"/>
        <v>104</v>
      </c>
      <c r="AV601" s="25" t="str">
        <f t="shared" si="205"/>
        <v>蓝水晶</v>
      </c>
      <c r="AW601" s="25">
        <f t="shared" si="199"/>
        <v>30028</v>
      </c>
      <c r="AX601" s="25">
        <f t="shared" si="200"/>
        <v>104</v>
      </c>
      <c r="AY601" s="25" t="str">
        <f t="shared" si="206"/>
        <v>漂亮的蘑菇</v>
      </c>
      <c r="AZ601" s="25">
        <f t="shared" si="201"/>
        <v>30020</v>
      </c>
      <c r="BA601" s="25">
        <f t="shared" si="207"/>
        <v>104</v>
      </c>
    </row>
    <row r="602" spans="1:53" ht="14.25" x14ac:dyDescent="0.2">
      <c r="A602">
        <f t="shared" si="202"/>
        <v>10600</v>
      </c>
      <c r="B602" s="16">
        <v>600</v>
      </c>
      <c r="C602" s="16"/>
      <c r="D602" s="16" t="s">
        <v>252</v>
      </c>
      <c r="E602" s="16">
        <f t="shared" si="189"/>
        <v>10</v>
      </c>
      <c r="F602" s="39" t="str">
        <f t="shared" si="187"/>
        <v>b</v>
      </c>
      <c r="G602" s="42">
        <f t="shared" si="203"/>
        <v>3</v>
      </c>
      <c r="H602" s="19" t="s">
        <v>26</v>
      </c>
      <c r="I602" s="3" t="s">
        <v>45</v>
      </c>
      <c r="J602" s="3" t="s">
        <v>997</v>
      </c>
      <c r="K602" s="3" t="str">
        <f t="shared" si="190"/>
        <v>光</v>
      </c>
      <c r="L602" s="3">
        <f t="shared" si="188"/>
        <v>19</v>
      </c>
      <c r="M602" s="3">
        <f t="shared" si="191"/>
        <v>6</v>
      </c>
      <c r="N602" s="16">
        <v>0</v>
      </c>
      <c r="O602" s="16">
        <v>8</v>
      </c>
      <c r="P602" s="16">
        <v>302</v>
      </c>
      <c r="Q602" s="28">
        <v>0</v>
      </c>
      <c r="R602" s="28">
        <v>0</v>
      </c>
      <c r="S602" s="28">
        <v>0</v>
      </c>
      <c r="T602" s="28">
        <v>0</v>
      </c>
      <c r="U602" s="28">
        <v>0</v>
      </c>
      <c r="V602" s="16">
        <v>20</v>
      </c>
      <c r="W602" s="28">
        <v>0</v>
      </c>
      <c r="X602" s="29">
        <v>0</v>
      </c>
      <c r="Y602" s="29">
        <v>0</v>
      </c>
      <c r="Z602" s="29">
        <v>0</v>
      </c>
      <c r="AA602" s="29">
        <v>0</v>
      </c>
      <c r="AB602" s="28">
        <v>0</v>
      </c>
      <c r="AC602" s="28">
        <v>0</v>
      </c>
      <c r="AD602" s="28">
        <v>0</v>
      </c>
      <c r="AE602" s="28">
        <v>0</v>
      </c>
      <c r="AF602" s="28">
        <v>0</v>
      </c>
      <c r="AG602" s="28">
        <v>0</v>
      </c>
      <c r="AH602" s="29">
        <v>0</v>
      </c>
      <c r="AI602" s="29">
        <v>0</v>
      </c>
      <c r="AJ602" s="29">
        <v>0</v>
      </c>
      <c r="AK602" s="29">
        <v>0</v>
      </c>
      <c r="AL602" s="20">
        <v>0.25440000000000002</v>
      </c>
      <c r="AM602" s="22">
        <f t="shared" si="192"/>
        <v>265.54666666666668</v>
      </c>
      <c r="AN602">
        <f t="shared" si="193"/>
        <v>11640</v>
      </c>
      <c r="AO602" t="str">
        <f t="shared" si="194"/>
        <v>,坚硬的石头,长獠牙,扁扁的稻草</v>
      </c>
      <c r="AP602" s="25" t="str">
        <f>IF(F602="c",getSring(AO602,4),VLOOKUP(K602&amp;F602,test4,2,FALSE))</f>
        <v>光之精华</v>
      </c>
      <c r="AQ602" s="25">
        <f t="shared" si="195"/>
        <v>30018</v>
      </c>
      <c r="AR602" s="25">
        <f t="shared" si="196"/>
        <v>443</v>
      </c>
      <c r="AS602" s="25" t="str">
        <f t="shared" si="204"/>
        <v>坚硬的石头</v>
      </c>
      <c r="AT602" s="25">
        <f t="shared" si="197"/>
        <v>30032</v>
      </c>
      <c r="AU602" s="25">
        <f t="shared" si="198"/>
        <v>111</v>
      </c>
      <c r="AV602" s="25" t="str">
        <f t="shared" si="205"/>
        <v>长獠牙</v>
      </c>
      <c r="AW602" s="25">
        <f t="shared" si="199"/>
        <v>30036</v>
      </c>
      <c r="AX602" s="25">
        <f t="shared" si="200"/>
        <v>111</v>
      </c>
      <c r="AY602" s="25" t="str">
        <f t="shared" si="206"/>
        <v>扁扁的稻草</v>
      </c>
      <c r="AZ602" s="25">
        <f t="shared" si="201"/>
        <v>30024</v>
      </c>
      <c r="BA602" s="25">
        <f t="shared" si="207"/>
        <v>111</v>
      </c>
    </row>
    <row r="603" spans="1:53" ht="14.25" x14ac:dyDescent="0.2">
      <c r="A603">
        <f t="shared" si="202"/>
        <v>10601</v>
      </c>
      <c r="B603" s="16">
        <v>601</v>
      </c>
      <c r="C603" s="16"/>
      <c r="D603" s="16" t="s">
        <v>807</v>
      </c>
      <c r="E603" s="16">
        <f t="shared" si="189"/>
        <v>3</v>
      </c>
      <c r="F603" s="39" t="str">
        <f t="shared" si="187"/>
        <v>c</v>
      </c>
      <c r="G603" s="42">
        <f t="shared" si="203"/>
        <v>4</v>
      </c>
      <c r="H603" s="19" t="s">
        <v>26</v>
      </c>
      <c r="I603" s="3" t="s">
        <v>45</v>
      </c>
      <c r="J603" s="3" t="s">
        <v>997</v>
      </c>
      <c r="K603" s="3" t="str">
        <f t="shared" si="190"/>
        <v>--</v>
      </c>
      <c r="L603" s="3">
        <f t="shared" si="188"/>
        <v>19</v>
      </c>
      <c r="M603" s="3">
        <f t="shared" si="191"/>
        <v>6</v>
      </c>
      <c r="N603" s="16">
        <v>0</v>
      </c>
      <c r="O603" s="16">
        <v>1</v>
      </c>
      <c r="P603" s="16">
        <v>43</v>
      </c>
      <c r="Q603" s="28">
        <v>0</v>
      </c>
      <c r="R603" s="28">
        <v>0</v>
      </c>
      <c r="S603" s="28">
        <v>0</v>
      </c>
      <c r="T603" s="28">
        <v>0</v>
      </c>
      <c r="U603" s="28">
        <v>0</v>
      </c>
      <c r="V603" s="28">
        <v>0</v>
      </c>
      <c r="W603" s="28">
        <v>0</v>
      </c>
      <c r="X603" s="29">
        <v>0</v>
      </c>
      <c r="Y603" s="20">
        <v>0</v>
      </c>
      <c r="Z603" s="29">
        <v>0</v>
      </c>
      <c r="AA603" s="29">
        <v>0</v>
      </c>
      <c r="AB603" s="28">
        <v>0</v>
      </c>
      <c r="AC603" s="28">
        <v>0</v>
      </c>
      <c r="AD603" s="28">
        <v>0</v>
      </c>
      <c r="AE603" s="28">
        <v>0</v>
      </c>
      <c r="AF603" s="28">
        <v>0</v>
      </c>
      <c r="AG603" s="28">
        <v>0</v>
      </c>
      <c r="AH603" s="29">
        <v>0</v>
      </c>
      <c r="AI603" s="29">
        <v>0</v>
      </c>
      <c r="AJ603" s="29">
        <v>0</v>
      </c>
      <c r="AK603" s="29">
        <v>0</v>
      </c>
      <c r="AL603" s="29">
        <v>0</v>
      </c>
      <c r="AM603" s="22">
        <f t="shared" si="192"/>
        <v>28.666666666666668</v>
      </c>
      <c r="AN603">
        <f t="shared" si="193"/>
        <v>1260</v>
      </c>
      <c r="AO603" t="str">
        <f t="shared" si="194"/>
        <v>,石头,稻草,狗牙,红水晶</v>
      </c>
      <c r="AP603" s="25" t="str">
        <f>IF(F603="c",getSring(AO603,4),VLOOKUP(K603&amp;F603,test4,2,FALSE))</f>
        <v>红水晶</v>
      </c>
      <c r="AQ603" s="25">
        <f t="shared" si="195"/>
        <v>30027</v>
      </c>
      <c r="AR603" s="25">
        <f t="shared" si="196"/>
        <v>96</v>
      </c>
      <c r="AS603" s="25" t="str">
        <f t="shared" si="204"/>
        <v>石头</v>
      </c>
      <c r="AT603" s="25">
        <f t="shared" si="197"/>
        <v>30031</v>
      </c>
      <c r="AU603" s="25">
        <f t="shared" si="198"/>
        <v>24</v>
      </c>
      <c r="AV603" s="25" t="str">
        <f t="shared" si="205"/>
        <v>稻草</v>
      </c>
      <c r="AW603" s="25">
        <f t="shared" si="199"/>
        <v>30023</v>
      </c>
      <c r="AX603" s="25">
        <f t="shared" si="200"/>
        <v>24</v>
      </c>
      <c r="AY603" s="25" t="str">
        <f t="shared" si="206"/>
        <v>狗牙</v>
      </c>
      <c r="AZ603" s="25">
        <f t="shared" si="201"/>
        <v>30035</v>
      </c>
      <c r="BA603" s="25">
        <f t="shared" si="207"/>
        <v>24</v>
      </c>
    </row>
    <row r="604" spans="1:53" ht="14.25" x14ac:dyDescent="0.2">
      <c r="A604">
        <f t="shared" si="202"/>
        <v>10602</v>
      </c>
      <c r="B604" s="16">
        <v>602</v>
      </c>
      <c r="C604" s="16"/>
      <c r="D604" s="16" t="s">
        <v>808</v>
      </c>
      <c r="E604" s="16">
        <f t="shared" si="189"/>
        <v>4</v>
      </c>
      <c r="F604" s="39" t="str">
        <f t="shared" si="187"/>
        <v>c</v>
      </c>
      <c r="G604" s="42">
        <f t="shared" si="203"/>
        <v>4</v>
      </c>
      <c r="H604" s="19" t="s">
        <v>26</v>
      </c>
      <c r="I604" s="3" t="s">
        <v>45</v>
      </c>
      <c r="J604" s="3" t="s">
        <v>997</v>
      </c>
      <c r="K604" s="3" t="str">
        <f t="shared" si="190"/>
        <v>--</v>
      </c>
      <c r="L604" s="3">
        <f t="shared" si="188"/>
        <v>19</v>
      </c>
      <c r="M604" s="3">
        <f t="shared" si="191"/>
        <v>6</v>
      </c>
      <c r="N604" s="16">
        <v>0</v>
      </c>
      <c r="O604" s="16">
        <v>2</v>
      </c>
      <c r="P604" s="16">
        <v>86</v>
      </c>
      <c r="Q604" s="28">
        <v>0</v>
      </c>
      <c r="R604" s="28">
        <v>0</v>
      </c>
      <c r="S604" s="28">
        <v>0</v>
      </c>
      <c r="T604" s="28">
        <v>0</v>
      </c>
      <c r="U604" s="28">
        <v>0</v>
      </c>
      <c r="V604" s="28">
        <v>0</v>
      </c>
      <c r="W604" s="28">
        <v>0</v>
      </c>
      <c r="X604" s="29">
        <v>0</v>
      </c>
      <c r="Y604" s="29">
        <v>0</v>
      </c>
      <c r="Z604" s="29">
        <v>0</v>
      </c>
      <c r="AA604" s="29">
        <v>0</v>
      </c>
      <c r="AB604" s="28">
        <v>0</v>
      </c>
      <c r="AC604" s="28">
        <v>0</v>
      </c>
      <c r="AD604" s="28">
        <v>0</v>
      </c>
      <c r="AE604" s="28">
        <v>0</v>
      </c>
      <c r="AF604" s="28">
        <v>0</v>
      </c>
      <c r="AG604" s="28">
        <v>0</v>
      </c>
      <c r="AH604" s="29">
        <v>0</v>
      </c>
      <c r="AI604" s="20">
        <v>0</v>
      </c>
      <c r="AJ604" s="29">
        <v>0</v>
      </c>
      <c r="AK604" s="29">
        <v>0</v>
      </c>
      <c r="AL604" s="29">
        <v>0</v>
      </c>
      <c r="AM604" s="22">
        <f t="shared" si="192"/>
        <v>57.333333333333336</v>
      </c>
      <c r="AN604">
        <f t="shared" si="193"/>
        <v>2512</v>
      </c>
      <c r="AO604" t="str">
        <f t="shared" si="194"/>
        <v>,红水晶,石头,狗牙,稻草</v>
      </c>
      <c r="AP604" s="25" t="str">
        <f>IF(F604="c",getSring(AO604,4),VLOOKUP(K604&amp;F604,test4,2,FALSE))</f>
        <v>稻草</v>
      </c>
      <c r="AQ604" s="25">
        <f t="shared" si="195"/>
        <v>30023</v>
      </c>
      <c r="AR604" s="25">
        <f t="shared" si="196"/>
        <v>191</v>
      </c>
      <c r="AS604" s="25" t="str">
        <f t="shared" si="204"/>
        <v>红水晶</v>
      </c>
      <c r="AT604" s="25">
        <f t="shared" si="197"/>
        <v>30027</v>
      </c>
      <c r="AU604" s="25">
        <f t="shared" si="198"/>
        <v>48</v>
      </c>
      <c r="AV604" s="25" t="str">
        <f t="shared" si="205"/>
        <v>石头</v>
      </c>
      <c r="AW604" s="25">
        <f t="shared" si="199"/>
        <v>30031</v>
      </c>
      <c r="AX604" s="25">
        <f t="shared" si="200"/>
        <v>48</v>
      </c>
      <c r="AY604" s="25" t="str">
        <f t="shared" si="206"/>
        <v>狗牙</v>
      </c>
      <c r="AZ604" s="25">
        <f t="shared" si="201"/>
        <v>30035</v>
      </c>
      <c r="BA604" s="25">
        <f t="shared" si="207"/>
        <v>48</v>
      </c>
    </row>
    <row r="605" spans="1:53" ht="14.25" x14ac:dyDescent="0.2">
      <c r="A605">
        <f t="shared" si="202"/>
        <v>10603</v>
      </c>
      <c r="B605" s="16">
        <v>603</v>
      </c>
      <c r="C605" s="16"/>
      <c r="D605" s="16" t="s">
        <v>809</v>
      </c>
      <c r="E605" s="16">
        <f t="shared" si="189"/>
        <v>5</v>
      </c>
      <c r="F605" s="39" t="str">
        <f t="shared" si="187"/>
        <v>c</v>
      </c>
      <c r="G605" s="42">
        <f t="shared" si="203"/>
        <v>4</v>
      </c>
      <c r="H605" s="19" t="s">
        <v>26</v>
      </c>
      <c r="I605" s="3" t="s">
        <v>45</v>
      </c>
      <c r="J605" s="3" t="s">
        <v>997</v>
      </c>
      <c r="K605" s="3" t="str">
        <f t="shared" si="190"/>
        <v>--</v>
      </c>
      <c r="L605" s="3">
        <f t="shared" si="188"/>
        <v>19</v>
      </c>
      <c r="M605" s="3">
        <f t="shared" si="191"/>
        <v>6</v>
      </c>
      <c r="N605" s="16">
        <v>0</v>
      </c>
      <c r="O605" s="16">
        <v>3</v>
      </c>
      <c r="P605" s="16">
        <v>129</v>
      </c>
      <c r="Q605" s="28">
        <v>0</v>
      </c>
      <c r="R605" s="28">
        <v>0</v>
      </c>
      <c r="S605" s="28">
        <v>0</v>
      </c>
      <c r="T605" s="28">
        <v>0</v>
      </c>
      <c r="U605" s="28">
        <v>0</v>
      </c>
      <c r="V605" s="28">
        <v>0</v>
      </c>
      <c r="W605" s="28">
        <v>0</v>
      </c>
      <c r="X605" s="29">
        <v>0</v>
      </c>
      <c r="Y605" s="29">
        <v>0</v>
      </c>
      <c r="Z605" s="29">
        <v>0</v>
      </c>
      <c r="AA605" s="20">
        <v>0</v>
      </c>
      <c r="AB605" s="28">
        <v>0</v>
      </c>
      <c r="AC605" s="28">
        <v>0</v>
      </c>
      <c r="AD605" s="28">
        <v>0</v>
      </c>
      <c r="AE605" s="28">
        <v>0</v>
      </c>
      <c r="AF605" s="28">
        <v>0</v>
      </c>
      <c r="AG605" s="28">
        <v>0</v>
      </c>
      <c r="AH605" s="29">
        <v>0</v>
      </c>
      <c r="AI605" s="29">
        <v>0</v>
      </c>
      <c r="AJ605" s="29">
        <v>0</v>
      </c>
      <c r="AK605" s="29">
        <v>0</v>
      </c>
      <c r="AL605" s="29">
        <v>0</v>
      </c>
      <c r="AM605" s="22">
        <f t="shared" si="192"/>
        <v>86</v>
      </c>
      <c r="AN605">
        <f t="shared" si="193"/>
        <v>3772</v>
      </c>
      <c r="AO605" t="str">
        <f t="shared" si="194"/>
        <v>,石头,狗牙,稻草,红水晶</v>
      </c>
      <c r="AP605" s="25" t="str">
        <f>IF(F605="c",getSring(AO605,4),VLOOKUP(K605&amp;F605,test4,2,FALSE))</f>
        <v>红水晶</v>
      </c>
      <c r="AQ605" s="25">
        <f t="shared" si="195"/>
        <v>30027</v>
      </c>
      <c r="AR605" s="25">
        <f t="shared" si="196"/>
        <v>287</v>
      </c>
      <c r="AS605" s="25" t="str">
        <f t="shared" si="204"/>
        <v>石头</v>
      </c>
      <c r="AT605" s="25">
        <f t="shared" si="197"/>
        <v>30031</v>
      </c>
      <c r="AU605" s="25">
        <f t="shared" si="198"/>
        <v>72</v>
      </c>
      <c r="AV605" s="25" t="str">
        <f t="shared" si="205"/>
        <v>狗牙</v>
      </c>
      <c r="AW605" s="25">
        <f t="shared" si="199"/>
        <v>30035</v>
      </c>
      <c r="AX605" s="25">
        <f t="shared" si="200"/>
        <v>72</v>
      </c>
      <c r="AY605" s="25" t="str">
        <f t="shared" si="206"/>
        <v>稻草</v>
      </c>
      <c r="AZ605" s="25">
        <f t="shared" si="201"/>
        <v>30023</v>
      </c>
      <c r="BA605" s="25">
        <f t="shared" si="207"/>
        <v>72</v>
      </c>
    </row>
    <row r="606" spans="1:53" ht="14.25" x14ac:dyDescent="0.2">
      <c r="A606">
        <f t="shared" si="202"/>
        <v>10604</v>
      </c>
      <c r="B606" s="16">
        <v>604</v>
      </c>
      <c r="C606" s="16"/>
      <c r="D606" s="16" t="s">
        <v>810</v>
      </c>
      <c r="E606" s="16">
        <f t="shared" si="189"/>
        <v>6</v>
      </c>
      <c r="F606" s="39" t="str">
        <f t="shared" si="187"/>
        <v>c</v>
      </c>
      <c r="G606" s="42">
        <f t="shared" si="203"/>
        <v>4</v>
      </c>
      <c r="H606" s="19" t="s">
        <v>26</v>
      </c>
      <c r="I606" s="3" t="s">
        <v>45</v>
      </c>
      <c r="J606" s="3" t="s">
        <v>997</v>
      </c>
      <c r="K606" s="3" t="str">
        <f t="shared" si="190"/>
        <v>--</v>
      </c>
      <c r="L606" s="3">
        <f t="shared" si="188"/>
        <v>19</v>
      </c>
      <c r="M606" s="3">
        <f t="shared" si="191"/>
        <v>6</v>
      </c>
      <c r="N606" s="16">
        <v>0</v>
      </c>
      <c r="O606" s="16">
        <v>4</v>
      </c>
      <c r="P606" s="16">
        <v>172</v>
      </c>
      <c r="Q606" s="28">
        <v>0</v>
      </c>
      <c r="R606" s="28">
        <v>0</v>
      </c>
      <c r="S606" s="28">
        <v>0</v>
      </c>
      <c r="T606" s="28">
        <v>0</v>
      </c>
      <c r="U606" s="28">
        <v>0</v>
      </c>
      <c r="V606" s="28">
        <v>0</v>
      </c>
      <c r="W606" s="28">
        <v>0</v>
      </c>
      <c r="X606" s="29">
        <v>0</v>
      </c>
      <c r="Y606" s="29">
        <v>0</v>
      </c>
      <c r="Z606" s="29">
        <v>0</v>
      </c>
      <c r="AA606" s="20">
        <v>0</v>
      </c>
      <c r="AB606" s="28">
        <v>0</v>
      </c>
      <c r="AC606" s="28">
        <v>0</v>
      </c>
      <c r="AD606" s="28">
        <v>0</v>
      </c>
      <c r="AE606" s="28">
        <v>0</v>
      </c>
      <c r="AF606" s="28">
        <v>0</v>
      </c>
      <c r="AG606" s="28">
        <v>0</v>
      </c>
      <c r="AH606" s="29">
        <v>0</v>
      </c>
      <c r="AI606" s="29">
        <v>0</v>
      </c>
      <c r="AJ606" s="29">
        <v>0</v>
      </c>
      <c r="AK606" s="29">
        <v>0</v>
      </c>
      <c r="AL606" s="29">
        <v>0</v>
      </c>
      <c r="AM606" s="22">
        <f t="shared" si="192"/>
        <v>114.66666666666667</v>
      </c>
      <c r="AN606">
        <f t="shared" si="193"/>
        <v>5025</v>
      </c>
      <c r="AO606" t="str">
        <f t="shared" si="194"/>
        <v>,红水晶,石头,狗牙,稻草</v>
      </c>
      <c r="AP606" s="25" t="str">
        <f>IF(F606="c",getSring(AO606,4),VLOOKUP(K606&amp;F606,test4,2,FALSE))</f>
        <v>稻草</v>
      </c>
      <c r="AQ606" s="25">
        <f t="shared" si="195"/>
        <v>30023</v>
      </c>
      <c r="AR606" s="25">
        <f t="shared" si="196"/>
        <v>382</v>
      </c>
      <c r="AS606" s="25" t="str">
        <f t="shared" si="204"/>
        <v>红水晶</v>
      </c>
      <c r="AT606" s="25">
        <f t="shared" si="197"/>
        <v>30027</v>
      </c>
      <c r="AU606" s="25">
        <f t="shared" si="198"/>
        <v>96</v>
      </c>
      <c r="AV606" s="25" t="str">
        <f t="shared" si="205"/>
        <v>石头</v>
      </c>
      <c r="AW606" s="25">
        <f t="shared" si="199"/>
        <v>30031</v>
      </c>
      <c r="AX606" s="25">
        <f t="shared" si="200"/>
        <v>96</v>
      </c>
      <c r="AY606" s="25" t="str">
        <f t="shared" si="206"/>
        <v>狗牙</v>
      </c>
      <c r="AZ606" s="25">
        <f t="shared" si="201"/>
        <v>30035</v>
      </c>
      <c r="BA606" s="25">
        <f t="shared" si="207"/>
        <v>96</v>
      </c>
    </row>
    <row r="607" spans="1:53" ht="14.25" x14ac:dyDescent="0.2">
      <c r="A607">
        <f t="shared" si="202"/>
        <v>10605</v>
      </c>
      <c r="B607" s="16">
        <v>605</v>
      </c>
      <c r="C607" s="16"/>
      <c r="D607" s="16" t="s">
        <v>811</v>
      </c>
      <c r="E607" s="16">
        <f t="shared" si="189"/>
        <v>7</v>
      </c>
      <c r="F607" s="39" t="str">
        <f t="shared" si="187"/>
        <v>c</v>
      </c>
      <c r="G607" s="42">
        <f t="shared" si="203"/>
        <v>4</v>
      </c>
      <c r="H607" s="19" t="s">
        <v>26</v>
      </c>
      <c r="I607" s="3" t="s">
        <v>45</v>
      </c>
      <c r="J607" s="3" t="s">
        <v>997</v>
      </c>
      <c r="K607" s="3" t="str">
        <f t="shared" si="190"/>
        <v>--</v>
      </c>
      <c r="L607" s="3">
        <f t="shared" si="188"/>
        <v>19</v>
      </c>
      <c r="M607" s="3">
        <f t="shared" si="191"/>
        <v>6</v>
      </c>
      <c r="N607" s="16">
        <v>0</v>
      </c>
      <c r="O607" s="16">
        <v>5</v>
      </c>
      <c r="P607" s="16">
        <v>215</v>
      </c>
      <c r="Q607" s="28">
        <v>0</v>
      </c>
      <c r="R607" s="28">
        <v>0</v>
      </c>
      <c r="S607" s="28">
        <v>0</v>
      </c>
      <c r="T607" s="28">
        <v>0</v>
      </c>
      <c r="U607" s="28">
        <v>0</v>
      </c>
      <c r="V607" s="28">
        <v>0</v>
      </c>
      <c r="W607" s="28">
        <v>0</v>
      </c>
      <c r="X607" s="29">
        <v>0</v>
      </c>
      <c r="Y607" s="29">
        <v>0</v>
      </c>
      <c r="Z607" s="29">
        <v>0</v>
      </c>
      <c r="AA607" s="20">
        <v>0</v>
      </c>
      <c r="AB607" s="28">
        <v>0</v>
      </c>
      <c r="AC607" s="28">
        <v>0</v>
      </c>
      <c r="AD607" s="28">
        <v>0</v>
      </c>
      <c r="AE607" s="28">
        <v>0</v>
      </c>
      <c r="AF607" s="28">
        <v>0</v>
      </c>
      <c r="AG607" s="28">
        <v>0</v>
      </c>
      <c r="AH607" s="29">
        <v>0</v>
      </c>
      <c r="AI607" s="29">
        <v>0</v>
      </c>
      <c r="AJ607" s="29">
        <v>0</v>
      </c>
      <c r="AK607" s="29">
        <v>0</v>
      </c>
      <c r="AL607" s="29">
        <v>0</v>
      </c>
      <c r="AM607" s="22">
        <f t="shared" si="192"/>
        <v>143.33333333333334</v>
      </c>
      <c r="AN607">
        <f t="shared" si="193"/>
        <v>6262</v>
      </c>
      <c r="AO607" t="str">
        <f t="shared" si="194"/>
        <v>,蘑菇,多汁的坚果,石头,红水晶</v>
      </c>
      <c r="AP607" s="25" t="str">
        <f>IF(F607="c",getSring(AO607,4),VLOOKUP(K607&amp;F607,test4,2,FALSE))</f>
        <v>红水晶</v>
      </c>
      <c r="AQ607" s="25">
        <f t="shared" si="195"/>
        <v>30027</v>
      </c>
      <c r="AR607" s="25">
        <f t="shared" si="196"/>
        <v>478</v>
      </c>
      <c r="AS607" s="25" t="str">
        <f t="shared" si="204"/>
        <v>蘑菇</v>
      </c>
      <c r="AT607" s="25">
        <f t="shared" si="197"/>
        <v>30019</v>
      </c>
      <c r="AU607" s="25">
        <f t="shared" si="198"/>
        <v>119</v>
      </c>
      <c r="AV607" s="25" t="str">
        <f t="shared" si="205"/>
        <v>多汁的坚果</v>
      </c>
      <c r="AW607" s="25">
        <f t="shared" si="199"/>
        <v>30039</v>
      </c>
      <c r="AX607" s="25">
        <f t="shared" si="200"/>
        <v>119</v>
      </c>
      <c r="AY607" s="25" t="str">
        <f t="shared" si="206"/>
        <v>石头</v>
      </c>
      <c r="AZ607" s="25">
        <f t="shared" si="201"/>
        <v>30031</v>
      </c>
      <c r="BA607" s="25">
        <f t="shared" si="207"/>
        <v>119</v>
      </c>
    </row>
    <row r="608" spans="1:53" ht="14.25" x14ac:dyDescent="0.2">
      <c r="A608">
        <f t="shared" si="202"/>
        <v>10606</v>
      </c>
      <c r="B608" s="16">
        <v>606</v>
      </c>
      <c r="C608" s="16"/>
      <c r="D608" s="16" t="s">
        <v>812</v>
      </c>
      <c r="E608" s="16">
        <f t="shared" si="189"/>
        <v>8</v>
      </c>
      <c r="F608" s="39" t="str">
        <f t="shared" si="187"/>
        <v>c</v>
      </c>
      <c r="G608" s="42">
        <f t="shared" si="203"/>
        <v>4</v>
      </c>
      <c r="H608" s="19" t="s">
        <v>26</v>
      </c>
      <c r="I608" s="3" t="s">
        <v>45</v>
      </c>
      <c r="J608" s="3" t="s">
        <v>997</v>
      </c>
      <c r="K608" s="3" t="str">
        <f t="shared" si="190"/>
        <v>--</v>
      </c>
      <c r="L608" s="3">
        <f t="shared" si="188"/>
        <v>19</v>
      </c>
      <c r="M608" s="3">
        <f t="shared" si="191"/>
        <v>6</v>
      </c>
      <c r="N608" s="16">
        <v>0</v>
      </c>
      <c r="O608" s="16">
        <v>6</v>
      </c>
      <c r="P608" s="16">
        <v>259</v>
      </c>
      <c r="Q608" s="28">
        <v>0</v>
      </c>
      <c r="R608" s="28">
        <v>0</v>
      </c>
      <c r="S608" s="28">
        <v>0</v>
      </c>
      <c r="T608" s="28">
        <v>0</v>
      </c>
      <c r="U608" s="28">
        <v>0</v>
      </c>
      <c r="V608" s="28">
        <v>0</v>
      </c>
      <c r="W608" s="28">
        <v>0</v>
      </c>
      <c r="X608" s="29">
        <v>0</v>
      </c>
      <c r="Y608" s="29">
        <v>0</v>
      </c>
      <c r="Z608" s="29">
        <v>0</v>
      </c>
      <c r="AA608" s="29">
        <v>0</v>
      </c>
      <c r="AB608" s="28">
        <v>0</v>
      </c>
      <c r="AC608" s="28">
        <v>0</v>
      </c>
      <c r="AD608" s="28">
        <v>0</v>
      </c>
      <c r="AE608" s="28">
        <v>0</v>
      </c>
      <c r="AF608" s="28">
        <v>0</v>
      </c>
      <c r="AG608" s="28">
        <v>0</v>
      </c>
      <c r="AH608" s="20">
        <v>0</v>
      </c>
      <c r="AI608" s="29">
        <v>0</v>
      </c>
      <c r="AJ608" s="29">
        <v>0</v>
      </c>
      <c r="AK608" s="29">
        <v>0</v>
      </c>
      <c r="AL608" s="29">
        <v>0</v>
      </c>
      <c r="AM608" s="22">
        <f t="shared" si="192"/>
        <v>172.66666666666666</v>
      </c>
      <c r="AN608">
        <f t="shared" si="193"/>
        <v>7560</v>
      </c>
      <c r="AO608" t="str">
        <f t="shared" si="194"/>
        <v>,稻草,蘑菇,狗牙,石头</v>
      </c>
      <c r="AP608" s="25" t="str">
        <f>IF(F608="c",getSring(AO608,4),VLOOKUP(K608&amp;F608,test4,2,FALSE))</f>
        <v>石头</v>
      </c>
      <c r="AQ608" s="25">
        <f t="shared" si="195"/>
        <v>30031</v>
      </c>
      <c r="AR608" s="25">
        <f t="shared" si="196"/>
        <v>576</v>
      </c>
      <c r="AS608" s="25" t="str">
        <f t="shared" si="204"/>
        <v>稻草</v>
      </c>
      <c r="AT608" s="25">
        <f t="shared" si="197"/>
        <v>30023</v>
      </c>
      <c r="AU608" s="25">
        <f t="shared" si="198"/>
        <v>144</v>
      </c>
      <c r="AV608" s="25" t="str">
        <f t="shared" si="205"/>
        <v>蘑菇</v>
      </c>
      <c r="AW608" s="25">
        <f t="shared" si="199"/>
        <v>30019</v>
      </c>
      <c r="AX608" s="25">
        <f t="shared" si="200"/>
        <v>144</v>
      </c>
      <c r="AY608" s="25" t="str">
        <f t="shared" si="206"/>
        <v>狗牙</v>
      </c>
      <c r="AZ608" s="25">
        <f t="shared" si="201"/>
        <v>30035</v>
      </c>
      <c r="BA608" s="25">
        <f t="shared" si="207"/>
        <v>144</v>
      </c>
    </row>
    <row r="609" spans="1:53" ht="14.25" x14ac:dyDescent="0.2">
      <c r="A609">
        <f t="shared" si="202"/>
        <v>10607</v>
      </c>
      <c r="B609" s="16">
        <v>607</v>
      </c>
      <c r="C609" s="16"/>
      <c r="D609" s="16" t="s">
        <v>813</v>
      </c>
      <c r="E609" s="16">
        <f t="shared" si="189"/>
        <v>9</v>
      </c>
      <c r="F609" s="39" t="str">
        <f t="shared" si="187"/>
        <v>c</v>
      </c>
      <c r="G609" s="42">
        <f t="shared" si="203"/>
        <v>4</v>
      </c>
      <c r="H609" s="19" t="s">
        <v>26</v>
      </c>
      <c r="I609" s="3" t="s">
        <v>45</v>
      </c>
      <c r="J609" s="3" t="s">
        <v>997</v>
      </c>
      <c r="K609" s="3" t="str">
        <f t="shared" si="190"/>
        <v>--</v>
      </c>
      <c r="L609" s="3">
        <f t="shared" si="188"/>
        <v>19</v>
      </c>
      <c r="M609" s="3">
        <f t="shared" si="191"/>
        <v>6</v>
      </c>
      <c r="N609" s="16">
        <v>0</v>
      </c>
      <c r="O609" s="16">
        <v>7</v>
      </c>
      <c r="P609" s="16">
        <v>302</v>
      </c>
      <c r="Q609" s="28">
        <v>0</v>
      </c>
      <c r="R609" s="28">
        <v>0</v>
      </c>
      <c r="S609" s="28">
        <v>0</v>
      </c>
      <c r="T609" s="28">
        <v>0</v>
      </c>
      <c r="U609" s="28">
        <v>0</v>
      </c>
      <c r="V609" s="28">
        <v>0</v>
      </c>
      <c r="W609" s="28">
        <v>0</v>
      </c>
      <c r="X609" s="29">
        <v>0</v>
      </c>
      <c r="Y609" s="29">
        <v>0</v>
      </c>
      <c r="Z609" s="29">
        <v>0</v>
      </c>
      <c r="AA609" s="29">
        <v>0</v>
      </c>
      <c r="AB609" s="28">
        <v>0</v>
      </c>
      <c r="AC609" s="28">
        <v>0</v>
      </c>
      <c r="AD609" s="28">
        <v>0</v>
      </c>
      <c r="AE609" s="28">
        <v>0</v>
      </c>
      <c r="AF609" s="28">
        <v>0</v>
      </c>
      <c r="AG609" s="28">
        <v>0</v>
      </c>
      <c r="AH609" s="29">
        <v>0</v>
      </c>
      <c r="AI609" s="20">
        <v>0</v>
      </c>
      <c r="AJ609" s="29">
        <v>0</v>
      </c>
      <c r="AK609" s="29">
        <v>0</v>
      </c>
      <c r="AL609" s="29">
        <v>0</v>
      </c>
      <c r="AM609" s="22">
        <f t="shared" si="192"/>
        <v>201.33333333333334</v>
      </c>
      <c r="AN609">
        <f t="shared" si="193"/>
        <v>8812</v>
      </c>
      <c r="AO609" t="str">
        <f t="shared" si="194"/>
        <v>,红水晶,蘑菇,稻草,狗牙</v>
      </c>
      <c r="AP609" s="25" t="str">
        <f>IF(F609="c",getSring(AO609,4),VLOOKUP(K609&amp;F609,test4,2,FALSE))</f>
        <v>狗牙</v>
      </c>
      <c r="AQ609" s="25">
        <f t="shared" si="195"/>
        <v>30035</v>
      </c>
      <c r="AR609" s="25">
        <f t="shared" si="196"/>
        <v>671</v>
      </c>
      <c r="AS609" s="25" t="str">
        <f t="shared" si="204"/>
        <v>红水晶</v>
      </c>
      <c r="AT609" s="25">
        <f t="shared" si="197"/>
        <v>30027</v>
      </c>
      <c r="AU609" s="25">
        <f t="shared" si="198"/>
        <v>168</v>
      </c>
      <c r="AV609" s="25" t="str">
        <f t="shared" si="205"/>
        <v>蘑菇</v>
      </c>
      <c r="AW609" s="25">
        <f t="shared" si="199"/>
        <v>30019</v>
      </c>
      <c r="AX609" s="25">
        <f t="shared" si="200"/>
        <v>168</v>
      </c>
      <c r="AY609" s="25" t="str">
        <f t="shared" si="206"/>
        <v>稻草</v>
      </c>
      <c r="AZ609" s="25">
        <f t="shared" si="201"/>
        <v>30023</v>
      </c>
      <c r="BA609" s="25">
        <f t="shared" si="207"/>
        <v>168</v>
      </c>
    </row>
    <row r="610" spans="1:53" ht="14.25" x14ac:dyDescent="0.2">
      <c r="A610">
        <f t="shared" si="202"/>
        <v>10608</v>
      </c>
      <c r="B610" s="16">
        <v>608</v>
      </c>
      <c r="C610" s="16"/>
      <c r="D610" s="16" t="s">
        <v>814</v>
      </c>
      <c r="E610" s="16">
        <f t="shared" si="189"/>
        <v>10</v>
      </c>
      <c r="F610" s="39" t="str">
        <f t="shared" si="187"/>
        <v>c</v>
      </c>
      <c r="G610" s="42">
        <f t="shared" si="203"/>
        <v>4</v>
      </c>
      <c r="H610" s="19" t="s">
        <v>26</v>
      </c>
      <c r="I610" s="3" t="s">
        <v>45</v>
      </c>
      <c r="J610" s="3" t="s">
        <v>997</v>
      </c>
      <c r="K610" s="3" t="str">
        <f t="shared" si="190"/>
        <v>--</v>
      </c>
      <c r="L610" s="3">
        <f t="shared" si="188"/>
        <v>19</v>
      </c>
      <c r="M610" s="3">
        <f t="shared" si="191"/>
        <v>6</v>
      </c>
      <c r="N610" s="16">
        <v>0</v>
      </c>
      <c r="O610" s="16">
        <v>8</v>
      </c>
      <c r="P610" s="16">
        <v>345</v>
      </c>
      <c r="Q610" s="28">
        <v>0</v>
      </c>
      <c r="R610" s="28">
        <v>0</v>
      </c>
      <c r="S610" s="16">
        <v>0</v>
      </c>
      <c r="T610" s="28">
        <v>0</v>
      </c>
      <c r="U610" s="28">
        <v>0</v>
      </c>
      <c r="V610" s="28">
        <v>0</v>
      </c>
      <c r="W610" s="28">
        <v>0</v>
      </c>
      <c r="X610" s="29">
        <v>0</v>
      </c>
      <c r="Y610" s="29">
        <v>0</v>
      </c>
      <c r="Z610" s="29">
        <v>0</v>
      </c>
      <c r="AA610" s="29">
        <v>0</v>
      </c>
      <c r="AB610" s="28">
        <v>0</v>
      </c>
      <c r="AC610" s="28">
        <v>0</v>
      </c>
      <c r="AD610" s="28">
        <v>0</v>
      </c>
      <c r="AE610" s="28">
        <v>0</v>
      </c>
      <c r="AF610" s="28">
        <v>0</v>
      </c>
      <c r="AG610" s="28">
        <v>0</v>
      </c>
      <c r="AH610" s="29">
        <v>0</v>
      </c>
      <c r="AI610" s="29">
        <v>0</v>
      </c>
      <c r="AJ610" s="29">
        <v>0</v>
      </c>
      <c r="AK610" s="29">
        <v>0</v>
      </c>
      <c r="AL610" s="29">
        <v>0</v>
      </c>
      <c r="AM610" s="22">
        <f t="shared" si="192"/>
        <v>230</v>
      </c>
      <c r="AN610">
        <f t="shared" si="193"/>
        <v>10072</v>
      </c>
      <c r="AO610" t="str">
        <f t="shared" si="194"/>
        <v>,稻草,红水晶,石头,蘑菇</v>
      </c>
      <c r="AP610" s="25" t="str">
        <f>IF(F610="c",getSring(AO610,4),VLOOKUP(K610&amp;F610,test4,2,FALSE))</f>
        <v>蘑菇</v>
      </c>
      <c r="AQ610" s="25">
        <f t="shared" si="195"/>
        <v>30019</v>
      </c>
      <c r="AR610" s="25">
        <f t="shared" si="196"/>
        <v>767</v>
      </c>
      <c r="AS610" s="25" t="str">
        <f t="shared" si="204"/>
        <v>稻草</v>
      </c>
      <c r="AT610" s="25">
        <f t="shared" si="197"/>
        <v>30023</v>
      </c>
      <c r="AU610" s="25">
        <f t="shared" si="198"/>
        <v>192</v>
      </c>
      <c r="AV610" s="25" t="str">
        <f t="shared" si="205"/>
        <v>红水晶</v>
      </c>
      <c r="AW610" s="25">
        <f t="shared" si="199"/>
        <v>30027</v>
      </c>
      <c r="AX610" s="25">
        <f t="shared" si="200"/>
        <v>192</v>
      </c>
      <c r="AY610" s="25" t="str">
        <f t="shared" si="206"/>
        <v>石头</v>
      </c>
      <c r="AZ610" s="25">
        <f t="shared" si="201"/>
        <v>30031</v>
      </c>
      <c r="BA610" s="25">
        <f t="shared" si="207"/>
        <v>192</v>
      </c>
    </row>
    <row r="611" spans="1:53" ht="14.25" x14ac:dyDescent="0.2">
      <c r="A611">
        <f t="shared" si="202"/>
        <v>10609</v>
      </c>
      <c r="B611" s="16">
        <v>609</v>
      </c>
      <c r="C611" s="16"/>
      <c r="D611" s="16" t="s">
        <v>815</v>
      </c>
      <c r="E611" s="16">
        <f t="shared" si="189"/>
        <v>3</v>
      </c>
      <c r="F611" s="39" t="str">
        <f t="shared" si="187"/>
        <v>s</v>
      </c>
      <c r="G611" s="42">
        <f t="shared" si="203"/>
        <v>3</v>
      </c>
      <c r="H611" s="19" t="s">
        <v>26</v>
      </c>
      <c r="I611" s="3" t="s">
        <v>46</v>
      </c>
      <c r="J611" s="3" t="s">
        <v>997</v>
      </c>
      <c r="K611" s="3" t="str">
        <f t="shared" si="190"/>
        <v>火</v>
      </c>
      <c r="L611" s="3">
        <f t="shared" si="188"/>
        <v>20</v>
      </c>
      <c r="M611" s="3">
        <f t="shared" si="191"/>
        <v>4</v>
      </c>
      <c r="N611" s="16">
        <v>1</v>
      </c>
      <c r="O611" s="16">
        <v>1</v>
      </c>
      <c r="P611" s="16">
        <v>35</v>
      </c>
      <c r="Q611" s="28">
        <v>0</v>
      </c>
      <c r="R611" s="28">
        <v>0</v>
      </c>
      <c r="S611" s="28">
        <v>0</v>
      </c>
      <c r="T611" s="28">
        <v>0</v>
      </c>
      <c r="U611" s="16">
        <v>15</v>
      </c>
      <c r="V611" s="28">
        <v>0</v>
      </c>
      <c r="W611" s="28">
        <v>0</v>
      </c>
      <c r="X611" s="29">
        <v>0</v>
      </c>
      <c r="Y611" s="29">
        <v>0</v>
      </c>
      <c r="Z611" s="20">
        <v>8.3333333333333332E-3</v>
      </c>
      <c r="AA611" s="20">
        <v>0.08</v>
      </c>
      <c r="AB611" s="28">
        <v>0</v>
      </c>
      <c r="AC611" s="28">
        <v>0</v>
      </c>
      <c r="AD611" s="28">
        <v>0</v>
      </c>
      <c r="AE611" s="28">
        <v>0</v>
      </c>
      <c r="AF611" s="28">
        <v>0</v>
      </c>
      <c r="AG611" s="28">
        <v>0</v>
      </c>
      <c r="AH611" s="29">
        <v>0</v>
      </c>
      <c r="AI611" s="29">
        <v>0</v>
      </c>
      <c r="AJ611" s="29">
        <v>0</v>
      </c>
      <c r="AK611" s="29">
        <v>0</v>
      </c>
      <c r="AL611" s="29">
        <v>0</v>
      </c>
      <c r="AM611" s="22">
        <f t="shared" si="192"/>
        <v>51</v>
      </c>
      <c r="AN611">
        <f t="shared" si="193"/>
        <v>2100</v>
      </c>
      <c r="AO611" t="str">
        <f t="shared" si="194"/>
        <v>,紫水晶,剧毒牙,耀眼的石头</v>
      </c>
      <c r="AP611" s="25" t="str">
        <f>IF(F611="c",getSring(AO611,4),VLOOKUP(K611&amp;F611,test4,2,FALSE))</f>
        <v>顶级火之精华</v>
      </c>
      <c r="AQ611" s="25">
        <f t="shared" si="195"/>
        <v>30010</v>
      </c>
      <c r="AR611" s="25">
        <f t="shared" si="196"/>
        <v>5</v>
      </c>
      <c r="AS611" s="25" t="str">
        <f t="shared" si="204"/>
        <v>紫水晶</v>
      </c>
      <c r="AT611" s="25">
        <f t="shared" si="197"/>
        <v>30030</v>
      </c>
      <c r="AU611" s="25">
        <f t="shared" si="198"/>
        <v>5</v>
      </c>
      <c r="AV611" s="25" t="str">
        <f t="shared" si="205"/>
        <v>剧毒牙</v>
      </c>
      <c r="AW611" s="25">
        <f t="shared" si="199"/>
        <v>30038</v>
      </c>
      <c r="AX611" s="25">
        <f t="shared" si="200"/>
        <v>5</v>
      </c>
      <c r="AY611" s="25" t="str">
        <f t="shared" si="206"/>
        <v>耀眼的石头</v>
      </c>
      <c r="AZ611" s="25">
        <f t="shared" si="201"/>
        <v>30034</v>
      </c>
      <c r="BA611" s="25">
        <f t="shared" si="207"/>
        <v>5</v>
      </c>
    </row>
    <row r="612" spans="1:53" ht="14.25" x14ac:dyDescent="0.2">
      <c r="A612">
        <f t="shared" si="202"/>
        <v>10610</v>
      </c>
      <c r="B612" s="16">
        <v>610</v>
      </c>
      <c r="C612" s="16"/>
      <c r="D612" s="16" t="s">
        <v>816</v>
      </c>
      <c r="E612" s="16">
        <f t="shared" si="189"/>
        <v>4</v>
      </c>
      <c r="F612" s="39" t="str">
        <f t="shared" ref="F612:F642" si="208">F580</f>
        <v>s</v>
      </c>
      <c r="G612" s="42">
        <f t="shared" si="203"/>
        <v>3</v>
      </c>
      <c r="H612" s="19" t="s">
        <v>26</v>
      </c>
      <c r="I612" s="3" t="s">
        <v>46</v>
      </c>
      <c r="J612" s="3" t="s">
        <v>997</v>
      </c>
      <c r="K612" s="3" t="str">
        <f t="shared" si="190"/>
        <v>火</v>
      </c>
      <c r="L612" s="3">
        <f t="shared" ref="L612:L642" si="209">L580+1</f>
        <v>20</v>
      </c>
      <c r="M612" s="3">
        <f t="shared" si="191"/>
        <v>4</v>
      </c>
      <c r="N612" s="16">
        <v>1</v>
      </c>
      <c r="O612" s="16">
        <v>2</v>
      </c>
      <c r="P612" s="16">
        <v>69</v>
      </c>
      <c r="Q612" s="28">
        <v>0</v>
      </c>
      <c r="R612" s="28">
        <v>0</v>
      </c>
      <c r="S612" s="28">
        <v>0</v>
      </c>
      <c r="T612" s="28">
        <v>0</v>
      </c>
      <c r="U612" s="28">
        <v>0</v>
      </c>
      <c r="V612" s="28">
        <v>0</v>
      </c>
      <c r="W612" s="28">
        <v>0</v>
      </c>
      <c r="X612" s="20">
        <v>5.5E-2</v>
      </c>
      <c r="Y612" s="20">
        <v>3.7499999999999999E-2</v>
      </c>
      <c r="Z612" s="29">
        <v>0</v>
      </c>
      <c r="AA612" s="29">
        <v>0</v>
      </c>
      <c r="AB612" s="28">
        <v>0</v>
      </c>
      <c r="AC612" s="28">
        <v>0</v>
      </c>
      <c r="AD612" s="28">
        <v>0</v>
      </c>
      <c r="AE612" s="28">
        <v>0</v>
      </c>
      <c r="AF612" s="28">
        <v>0</v>
      </c>
      <c r="AG612" s="28">
        <v>0</v>
      </c>
      <c r="AH612" s="29">
        <v>0</v>
      </c>
      <c r="AI612" s="29">
        <v>0</v>
      </c>
      <c r="AJ612" s="29">
        <v>0</v>
      </c>
      <c r="AK612" s="29">
        <v>0</v>
      </c>
      <c r="AL612" s="20">
        <v>0.11626666666666668</v>
      </c>
      <c r="AM612" s="22">
        <f t="shared" si="192"/>
        <v>87.75333333333333</v>
      </c>
      <c r="AN612">
        <f t="shared" si="193"/>
        <v>3780</v>
      </c>
      <c r="AO612" t="str">
        <f t="shared" si="194"/>
        <v>,剧毒牙,斑斓的稻草,夏娃的坚果</v>
      </c>
      <c r="AP612" s="25" t="str">
        <f>IF(F612="c",getSring(AO612,4),VLOOKUP(K612&amp;F612,test4,2,FALSE))</f>
        <v>顶级火之精华</v>
      </c>
      <c r="AQ612" s="25">
        <f t="shared" si="195"/>
        <v>30010</v>
      </c>
      <c r="AR612" s="25">
        <f t="shared" si="196"/>
        <v>9</v>
      </c>
      <c r="AS612" s="25" t="str">
        <f t="shared" si="204"/>
        <v>剧毒牙</v>
      </c>
      <c r="AT612" s="25">
        <f t="shared" si="197"/>
        <v>30038</v>
      </c>
      <c r="AU612" s="25">
        <f t="shared" si="198"/>
        <v>9</v>
      </c>
      <c r="AV612" s="25" t="str">
        <f t="shared" si="205"/>
        <v>斑斓的稻草</v>
      </c>
      <c r="AW612" s="25">
        <f t="shared" si="199"/>
        <v>30026</v>
      </c>
      <c r="AX612" s="25">
        <f t="shared" si="200"/>
        <v>9</v>
      </c>
      <c r="AY612" s="25" t="str">
        <f t="shared" si="206"/>
        <v>夏娃的坚果</v>
      </c>
      <c r="AZ612" s="25">
        <f t="shared" si="201"/>
        <v>30042</v>
      </c>
      <c r="BA612" s="25">
        <f t="shared" si="207"/>
        <v>9</v>
      </c>
    </row>
    <row r="613" spans="1:53" ht="14.25" x14ac:dyDescent="0.2">
      <c r="A613">
        <f t="shared" si="202"/>
        <v>10611</v>
      </c>
      <c r="B613" s="16">
        <v>611</v>
      </c>
      <c r="C613" s="16"/>
      <c r="D613" s="16" t="s">
        <v>238</v>
      </c>
      <c r="E613" s="16">
        <f t="shared" si="189"/>
        <v>5</v>
      </c>
      <c r="F613" s="39" t="str">
        <f t="shared" si="208"/>
        <v>s</v>
      </c>
      <c r="G613" s="42">
        <f t="shared" si="203"/>
        <v>3</v>
      </c>
      <c r="H613" s="19" t="s">
        <v>26</v>
      </c>
      <c r="I613" s="3" t="s">
        <v>46</v>
      </c>
      <c r="J613" s="3" t="s">
        <v>997</v>
      </c>
      <c r="K613" s="3" t="str">
        <f t="shared" si="190"/>
        <v>火</v>
      </c>
      <c r="L613" s="3">
        <f t="shared" si="209"/>
        <v>20</v>
      </c>
      <c r="M613" s="3">
        <f t="shared" si="191"/>
        <v>4</v>
      </c>
      <c r="N613" s="16">
        <v>1</v>
      </c>
      <c r="O613" s="16">
        <v>3</v>
      </c>
      <c r="P613" s="16">
        <v>104</v>
      </c>
      <c r="Q613" s="28">
        <v>0</v>
      </c>
      <c r="R613" s="28">
        <v>0</v>
      </c>
      <c r="S613" s="28">
        <v>0</v>
      </c>
      <c r="T613" s="28">
        <v>0</v>
      </c>
      <c r="U613" s="28">
        <v>0</v>
      </c>
      <c r="V613" s="16">
        <v>22</v>
      </c>
      <c r="W613" s="28">
        <v>0</v>
      </c>
      <c r="X613" s="29">
        <v>0</v>
      </c>
      <c r="Y613" s="29">
        <v>0</v>
      </c>
      <c r="Z613" s="29">
        <v>0</v>
      </c>
      <c r="AA613" s="20">
        <v>0.21933333333333332</v>
      </c>
      <c r="AB613" s="28">
        <v>0</v>
      </c>
      <c r="AC613" s="28">
        <v>0</v>
      </c>
      <c r="AD613" s="16">
        <v>14</v>
      </c>
      <c r="AE613" s="28">
        <v>0</v>
      </c>
      <c r="AF613" s="28">
        <v>0</v>
      </c>
      <c r="AG613" s="28">
        <v>0</v>
      </c>
      <c r="AH613" s="29">
        <v>0</v>
      </c>
      <c r="AI613" s="29">
        <v>0</v>
      </c>
      <c r="AJ613" s="29">
        <v>0</v>
      </c>
      <c r="AK613" s="20">
        <v>0.17546666666666666</v>
      </c>
      <c r="AL613" s="29">
        <v>0</v>
      </c>
      <c r="AM613" s="22">
        <f t="shared" si="192"/>
        <v>173.5536305732484</v>
      </c>
      <c r="AN613">
        <f t="shared" si="193"/>
        <v>7560</v>
      </c>
      <c r="AO613" t="str">
        <f t="shared" si="194"/>
        <v>,紫水晶,斑斓的稻草,夏娃的坚果</v>
      </c>
      <c r="AP613" s="25" t="str">
        <f>IF(F613="c",getSring(AO613,4),VLOOKUP(K613&amp;F613,test4,2,FALSE))</f>
        <v>顶级火之精华</v>
      </c>
      <c r="AQ613" s="25">
        <f t="shared" si="195"/>
        <v>30010</v>
      </c>
      <c r="AR613" s="25">
        <f t="shared" si="196"/>
        <v>18</v>
      </c>
      <c r="AS613" s="25" t="str">
        <f t="shared" si="204"/>
        <v>紫水晶</v>
      </c>
      <c r="AT613" s="25">
        <f t="shared" si="197"/>
        <v>30030</v>
      </c>
      <c r="AU613" s="25">
        <f t="shared" si="198"/>
        <v>18</v>
      </c>
      <c r="AV613" s="25" t="str">
        <f t="shared" si="205"/>
        <v>斑斓的稻草</v>
      </c>
      <c r="AW613" s="25">
        <f t="shared" si="199"/>
        <v>30026</v>
      </c>
      <c r="AX613" s="25">
        <f t="shared" si="200"/>
        <v>18</v>
      </c>
      <c r="AY613" s="25" t="str">
        <f t="shared" si="206"/>
        <v>夏娃的坚果</v>
      </c>
      <c r="AZ613" s="25">
        <f t="shared" si="201"/>
        <v>30042</v>
      </c>
      <c r="BA613" s="25">
        <f t="shared" si="207"/>
        <v>18</v>
      </c>
    </row>
    <row r="614" spans="1:53" ht="14.25" x14ac:dyDescent="0.2">
      <c r="A614">
        <f t="shared" si="202"/>
        <v>10612</v>
      </c>
      <c r="B614" s="16">
        <v>612</v>
      </c>
      <c r="C614" s="16"/>
      <c r="D614" s="16" t="s">
        <v>817</v>
      </c>
      <c r="E614" s="16">
        <f t="shared" si="189"/>
        <v>6</v>
      </c>
      <c r="F614" s="39" t="str">
        <f t="shared" si="208"/>
        <v>s</v>
      </c>
      <c r="G614" s="42">
        <f t="shared" si="203"/>
        <v>3</v>
      </c>
      <c r="H614" s="19" t="s">
        <v>26</v>
      </c>
      <c r="I614" s="3" t="s">
        <v>46</v>
      </c>
      <c r="J614" s="3" t="s">
        <v>997</v>
      </c>
      <c r="K614" s="3" t="str">
        <f t="shared" si="190"/>
        <v>火</v>
      </c>
      <c r="L614" s="3">
        <f t="shared" si="209"/>
        <v>20</v>
      </c>
      <c r="M614" s="3">
        <f t="shared" si="191"/>
        <v>4</v>
      </c>
      <c r="N614" s="16">
        <v>1</v>
      </c>
      <c r="O614" s="16">
        <v>4</v>
      </c>
      <c r="P614" s="16">
        <v>138</v>
      </c>
      <c r="Q614" s="28">
        <v>0</v>
      </c>
      <c r="R614" s="28">
        <v>0</v>
      </c>
      <c r="S614" s="28">
        <v>0</v>
      </c>
      <c r="T614" s="28">
        <v>0</v>
      </c>
      <c r="U614" s="28">
        <v>0</v>
      </c>
      <c r="V614" s="28">
        <v>0</v>
      </c>
      <c r="W614" s="28">
        <v>0</v>
      </c>
      <c r="X614" s="29">
        <v>0</v>
      </c>
      <c r="Y614" s="29">
        <v>0</v>
      </c>
      <c r="Z614" s="20">
        <v>3.5000000000000003E-2</v>
      </c>
      <c r="AA614" s="20">
        <v>0.29133333333333333</v>
      </c>
      <c r="AB614" s="16">
        <v>18</v>
      </c>
      <c r="AC614" s="28">
        <v>0</v>
      </c>
      <c r="AD614" s="28">
        <v>0</v>
      </c>
      <c r="AE614" s="28">
        <v>0</v>
      </c>
      <c r="AF614" s="28">
        <v>0</v>
      </c>
      <c r="AG614" s="16">
        <v>18</v>
      </c>
      <c r="AH614" s="29">
        <v>0</v>
      </c>
      <c r="AI614" s="29">
        <v>0</v>
      </c>
      <c r="AJ614" s="29">
        <v>0</v>
      </c>
      <c r="AK614" s="29">
        <v>0</v>
      </c>
      <c r="AL614" s="29">
        <v>0</v>
      </c>
      <c r="AM614" s="22">
        <f t="shared" si="192"/>
        <v>191.2095238095238</v>
      </c>
      <c r="AN614">
        <f t="shared" si="193"/>
        <v>8400</v>
      </c>
      <c r="AO614" t="str">
        <f t="shared" si="194"/>
        <v>,五彩的蘑菇,斑斓的稻草,耀眼的石头</v>
      </c>
      <c r="AP614" s="25" t="str">
        <f>IF(F614="c",getSring(AO614,4),VLOOKUP(K614&amp;F614,test4,2,FALSE))</f>
        <v>顶级火之精华</v>
      </c>
      <c r="AQ614" s="25">
        <f t="shared" si="195"/>
        <v>30010</v>
      </c>
      <c r="AR614" s="25">
        <f t="shared" si="196"/>
        <v>20</v>
      </c>
      <c r="AS614" s="25" t="str">
        <f t="shared" si="204"/>
        <v>五彩的蘑菇</v>
      </c>
      <c r="AT614" s="25">
        <f t="shared" si="197"/>
        <v>30022</v>
      </c>
      <c r="AU614" s="25">
        <f t="shared" si="198"/>
        <v>20</v>
      </c>
      <c r="AV614" s="25" t="str">
        <f t="shared" si="205"/>
        <v>斑斓的稻草</v>
      </c>
      <c r="AW614" s="25">
        <f t="shared" si="199"/>
        <v>30026</v>
      </c>
      <c r="AX614" s="25">
        <f t="shared" si="200"/>
        <v>20</v>
      </c>
      <c r="AY614" s="25" t="str">
        <f t="shared" si="206"/>
        <v>耀眼的石头</v>
      </c>
      <c r="AZ614" s="25">
        <f t="shared" si="201"/>
        <v>30034</v>
      </c>
      <c r="BA614" s="25">
        <f t="shared" si="207"/>
        <v>20</v>
      </c>
    </row>
    <row r="615" spans="1:53" ht="14.25" x14ac:dyDescent="0.2">
      <c r="A615">
        <f t="shared" si="202"/>
        <v>10613</v>
      </c>
      <c r="B615" s="16">
        <v>613</v>
      </c>
      <c r="C615" s="16"/>
      <c r="D615" s="16" t="s">
        <v>713</v>
      </c>
      <c r="E615" s="16">
        <f t="shared" si="189"/>
        <v>7</v>
      </c>
      <c r="F615" s="39" t="str">
        <f t="shared" si="208"/>
        <v>s</v>
      </c>
      <c r="G615" s="42">
        <f t="shared" si="203"/>
        <v>3</v>
      </c>
      <c r="H615" s="19" t="s">
        <v>26</v>
      </c>
      <c r="I615" s="3" t="s">
        <v>46</v>
      </c>
      <c r="J615" s="3" t="s">
        <v>997</v>
      </c>
      <c r="K615" s="3" t="str">
        <f t="shared" si="190"/>
        <v>火</v>
      </c>
      <c r="L615" s="3">
        <f t="shared" si="209"/>
        <v>20</v>
      </c>
      <c r="M615" s="3">
        <f t="shared" si="191"/>
        <v>4</v>
      </c>
      <c r="N615" s="16">
        <v>1</v>
      </c>
      <c r="O615" s="16">
        <v>5</v>
      </c>
      <c r="P615" s="16">
        <v>173</v>
      </c>
      <c r="Q615" s="28">
        <v>0</v>
      </c>
      <c r="R615" s="28">
        <v>0</v>
      </c>
      <c r="S615" s="28">
        <v>0</v>
      </c>
      <c r="T615" s="28">
        <v>0</v>
      </c>
      <c r="U615" s="28">
        <v>0</v>
      </c>
      <c r="V615" s="28">
        <v>0</v>
      </c>
      <c r="W615" s="16">
        <v>27</v>
      </c>
      <c r="X615" s="29">
        <v>0</v>
      </c>
      <c r="Y615" s="20">
        <v>0.09</v>
      </c>
      <c r="Z615" s="29">
        <v>0</v>
      </c>
      <c r="AA615" s="20">
        <v>0.36333333333333334</v>
      </c>
      <c r="AB615" s="28">
        <v>0</v>
      </c>
      <c r="AC615" s="28">
        <v>0</v>
      </c>
      <c r="AD615" s="28">
        <v>0</v>
      </c>
      <c r="AE615" s="28">
        <v>0</v>
      </c>
      <c r="AF615" s="28">
        <v>0</v>
      </c>
      <c r="AG615" s="16">
        <v>23</v>
      </c>
      <c r="AH615" s="20">
        <v>0.29066666666666668</v>
      </c>
      <c r="AI615" s="29">
        <v>0</v>
      </c>
      <c r="AJ615" s="29">
        <v>0</v>
      </c>
      <c r="AK615" s="29">
        <v>0</v>
      </c>
      <c r="AL615" s="29">
        <v>0</v>
      </c>
      <c r="AM615" s="22">
        <f t="shared" si="192"/>
        <v>310.33147574819407</v>
      </c>
      <c r="AN615">
        <f t="shared" si="193"/>
        <v>13440</v>
      </c>
      <c r="AO615" t="str">
        <f t="shared" si="194"/>
        <v>,紫水晶,耀眼的石头,斑斓的稻草</v>
      </c>
      <c r="AP615" s="25" t="str">
        <f>IF(F615="c",getSring(AO615,4),VLOOKUP(K615&amp;F615,test4,2,FALSE))</f>
        <v>顶级火之精华</v>
      </c>
      <c r="AQ615" s="25">
        <f t="shared" si="195"/>
        <v>30010</v>
      </c>
      <c r="AR615" s="25">
        <f t="shared" si="196"/>
        <v>32</v>
      </c>
      <c r="AS615" s="25" t="str">
        <f t="shared" si="204"/>
        <v>紫水晶</v>
      </c>
      <c r="AT615" s="25">
        <f t="shared" si="197"/>
        <v>30030</v>
      </c>
      <c r="AU615" s="25">
        <f t="shared" si="198"/>
        <v>32</v>
      </c>
      <c r="AV615" s="25" t="str">
        <f t="shared" si="205"/>
        <v>耀眼的石头</v>
      </c>
      <c r="AW615" s="25">
        <f t="shared" si="199"/>
        <v>30034</v>
      </c>
      <c r="AX615" s="25">
        <f t="shared" si="200"/>
        <v>32</v>
      </c>
      <c r="AY615" s="25" t="str">
        <f t="shared" si="206"/>
        <v>斑斓的稻草</v>
      </c>
      <c r="AZ615" s="25">
        <f t="shared" si="201"/>
        <v>30026</v>
      </c>
      <c r="BA615" s="25">
        <f t="shared" si="207"/>
        <v>32</v>
      </c>
    </row>
    <row r="616" spans="1:53" ht="14.25" x14ac:dyDescent="0.2">
      <c r="A616">
        <f t="shared" si="202"/>
        <v>10614</v>
      </c>
      <c r="B616" s="16">
        <v>614</v>
      </c>
      <c r="C616" s="16"/>
      <c r="D616" s="16" t="s">
        <v>818</v>
      </c>
      <c r="E616" s="16">
        <f t="shared" si="189"/>
        <v>8</v>
      </c>
      <c r="F616" s="39" t="str">
        <f t="shared" si="208"/>
        <v>s</v>
      </c>
      <c r="G616" s="42">
        <f t="shared" si="203"/>
        <v>3</v>
      </c>
      <c r="H616" s="19" t="s">
        <v>26</v>
      </c>
      <c r="I616" s="3" t="s">
        <v>46</v>
      </c>
      <c r="J616" s="3" t="s">
        <v>997</v>
      </c>
      <c r="K616" s="3" t="str">
        <f t="shared" si="190"/>
        <v>火</v>
      </c>
      <c r="L616" s="3">
        <f t="shared" si="209"/>
        <v>20</v>
      </c>
      <c r="M616" s="3">
        <f t="shared" si="191"/>
        <v>4</v>
      </c>
      <c r="N616" s="16">
        <v>1</v>
      </c>
      <c r="O616" s="16">
        <v>6</v>
      </c>
      <c r="P616" s="16">
        <v>208</v>
      </c>
      <c r="Q616" s="28">
        <v>0</v>
      </c>
      <c r="R616" s="28">
        <v>0</v>
      </c>
      <c r="S616" s="16">
        <v>64</v>
      </c>
      <c r="T616" s="28">
        <v>0</v>
      </c>
      <c r="U616" s="28">
        <v>0</v>
      </c>
      <c r="V616" s="16">
        <v>44</v>
      </c>
      <c r="W616" s="28">
        <v>0</v>
      </c>
      <c r="X616" s="29">
        <v>0</v>
      </c>
      <c r="Y616" s="20">
        <v>0.11</v>
      </c>
      <c r="Z616" s="29">
        <v>0</v>
      </c>
      <c r="AA616" s="29">
        <v>0</v>
      </c>
      <c r="AB616" s="28">
        <v>0</v>
      </c>
      <c r="AC616" s="28">
        <v>0</v>
      </c>
      <c r="AD616" s="28">
        <v>0</v>
      </c>
      <c r="AE616" s="16">
        <v>28</v>
      </c>
      <c r="AF616" s="28">
        <v>0</v>
      </c>
      <c r="AG616" s="28">
        <v>0</v>
      </c>
      <c r="AH616" s="29">
        <v>0</v>
      </c>
      <c r="AI616" s="29">
        <v>0</v>
      </c>
      <c r="AJ616" s="20">
        <v>0.34986666666666671</v>
      </c>
      <c r="AK616" s="29">
        <v>0</v>
      </c>
      <c r="AL616" s="29">
        <v>0</v>
      </c>
      <c r="AM616" s="22">
        <f t="shared" si="192"/>
        <v>343.20585365853657</v>
      </c>
      <c r="AN616">
        <f t="shared" si="193"/>
        <v>15120</v>
      </c>
      <c r="AO616" t="str">
        <f t="shared" si="194"/>
        <v>,耀眼的石头,紫水晶,剧毒牙</v>
      </c>
      <c r="AP616" s="25" t="str">
        <f>IF(F616="c",getSring(AO616,4),VLOOKUP(K616&amp;F616,test4,2,FALSE))</f>
        <v>顶级火之精华</v>
      </c>
      <c r="AQ616" s="25">
        <f t="shared" si="195"/>
        <v>30010</v>
      </c>
      <c r="AR616" s="25">
        <f t="shared" si="196"/>
        <v>36</v>
      </c>
      <c r="AS616" s="25" t="str">
        <f t="shared" si="204"/>
        <v>耀眼的石头</v>
      </c>
      <c r="AT616" s="25">
        <f t="shared" si="197"/>
        <v>30034</v>
      </c>
      <c r="AU616" s="25">
        <f t="shared" si="198"/>
        <v>36</v>
      </c>
      <c r="AV616" s="25" t="str">
        <f t="shared" si="205"/>
        <v>紫水晶</v>
      </c>
      <c r="AW616" s="25">
        <f t="shared" si="199"/>
        <v>30030</v>
      </c>
      <c r="AX616" s="25">
        <f t="shared" si="200"/>
        <v>36</v>
      </c>
      <c r="AY616" s="25" t="str">
        <f t="shared" si="206"/>
        <v>剧毒牙</v>
      </c>
      <c r="AZ616" s="25">
        <f t="shared" si="201"/>
        <v>30038</v>
      </c>
      <c r="BA616" s="25">
        <f t="shared" si="207"/>
        <v>36</v>
      </c>
    </row>
    <row r="617" spans="1:53" ht="14.25" x14ac:dyDescent="0.2">
      <c r="A617">
        <f t="shared" si="202"/>
        <v>10615</v>
      </c>
      <c r="B617" s="16">
        <v>615</v>
      </c>
      <c r="C617" s="16"/>
      <c r="D617" s="16" t="s">
        <v>819</v>
      </c>
      <c r="E617" s="16">
        <f t="shared" si="189"/>
        <v>9</v>
      </c>
      <c r="F617" s="39" t="str">
        <f t="shared" si="208"/>
        <v>s</v>
      </c>
      <c r="G617" s="42">
        <f t="shared" si="203"/>
        <v>3</v>
      </c>
      <c r="H617" s="19" t="s">
        <v>26</v>
      </c>
      <c r="I617" s="3" t="s">
        <v>46</v>
      </c>
      <c r="J617" s="3" t="s">
        <v>997</v>
      </c>
      <c r="K617" s="3" t="str">
        <f t="shared" si="190"/>
        <v>火</v>
      </c>
      <c r="L617" s="3">
        <f t="shared" si="209"/>
        <v>20</v>
      </c>
      <c r="M617" s="3">
        <f t="shared" si="191"/>
        <v>4</v>
      </c>
      <c r="N617" s="16">
        <v>1</v>
      </c>
      <c r="O617" s="16">
        <v>7</v>
      </c>
      <c r="P617" s="16">
        <v>242</v>
      </c>
      <c r="Q617" s="28">
        <v>0</v>
      </c>
      <c r="R617" s="28">
        <v>0</v>
      </c>
      <c r="S617" s="28">
        <v>0</v>
      </c>
      <c r="T617" s="28">
        <v>0</v>
      </c>
      <c r="U617" s="28">
        <v>0</v>
      </c>
      <c r="V617" s="28">
        <v>0</v>
      </c>
      <c r="W617" s="28">
        <v>0</v>
      </c>
      <c r="X617" s="29">
        <v>0</v>
      </c>
      <c r="Y617" s="20">
        <v>0.1275</v>
      </c>
      <c r="Z617" s="29">
        <v>0</v>
      </c>
      <c r="AA617" s="20">
        <v>0.51</v>
      </c>
      <c r="AB617" s="28">
        <v>0</v>
      </c>
      <c r="AC617" s="16">
        <v>32</v>
      </c>
      <c r="AD617" s="28">
        <v>0</v>
      </c>
      <c r="AE617" s="28">
        <v>0</v>
      </c>
      <c r="AF617" s="28">
        <v>0</v>
      </c>
      <c r="AG617" s="28">
        <v>0</v>
      </c>
      <c r="AH617" s="29">
        <v>0</v>
      </c>
      <c r="AI617" s="29">
        <v>0</v>
      </c>
      <c r="AJ617" s="20">
        <v>0.40800000000000003</v>
      </c>
      <c r="AK617" s="20">
        <v>0.40800000000000003</v>
      </c>
      <c r="AL617" s="20">
        <v>0.40800000000000003</v>
      </c>
      <c r="AM617" s="22">
        <f t="shared" si="192"/>
        <v>587.06947791164669</v>
      </c>
      <c r="AN617">
        <f t="shared" si="193"/>
        <v>25620</v>
      </c>
      <c r="AO617" t="str">
        <f t="shared" si="194"/>
        <v>,斑斓的稻草,耀眼的石头,紫水晶</v>
      </c>
      <c r="AP617" s="25" t="str">
        <f>IF(F617="c",getSring(AO617,4),VLOOKUP(K617&amp;F617,test4,2,FALSE))</f>
        <v>顶级火之精华</v>
      </c>
      <c r="AQ617" s="25">
        <f t="shared" si="195"/>
        <v>30010</v>
      </c>
      <c r="AR617" s="25">
        <f t="shared" si="196"/>
        <v>61</v>
      </c>
      <c r="AS617" s="25" t="str">
        <f t="shared" si="204"/>
        <v>斑斓的稻草</v>
      </c>
      <c r="AT617" s="25">
        <f t="shared" si="197"/>
        <v>30026</v>
      </c>
      <c r="AU617" s="25">
        <f t="shared" si="198"/>
        <v>61</v>
      </c>
      <c r="AV617" s="25" t="str">
        <f t="shared" si="205"/>
        <v>耀眼的石头</v>
      </c>
      <c r="AW617" s="25">
        <f t="shared" si="199"/>
        <v>30034</v>
      </c>
      <c r="AX617" s="25">
        <f t="shared" si="200"/>
        <v>61</v>
      </c>
      <c r="AY617" s="25" t="str">
        <f t="shared" si="206"/>
        <v>紫水晶</v>
      </c>
      <c r="AZ617" s="25">
        <f t="shared" si="201"/>
        <v>30030</v>
      </c>
      <c r="BA617" s="25">
        <f t="shared" si="207"/>
        <v>61</v>
      </c>
    </row>
    <row r="618" spans="1:53" ht="14.25" x14ac:dyDescent="0.2">
      <c r="A618">
        <f t="shared" si="202"/>
        <v>10616</v>
      </c>
      <c r="B618" s="16">
        <v>616</v>
      </c>
      <c r="C618" s="16"/>
      <c r="D618" s="16" t="s">
        <v>820</v>
      </c>
      <c r="E618" s="16">
        <f t="shared" si="189"/>
        <v>10</v>
      </c>
      <c r="F618" s="39" t="str">
        <f t="shared" si="208"/>
        <v>s</v>
      </c>
      <c r="G618" s="42">
        <f t="shared" si="203"/>
        <v>3</v>
      </c>
      <c r="H618" s="19" t="s">
        <v>26</v>
      </c>
      <c r="I618" s="3" t="s">
        <v>46</v>
      </c>
      <c r="J618" s="3" t="s">
        <v>997</v>
      </c>
      <c r="K618" s="3" t="str">
        <f t="shared" si="190"/>
        <v>火</v>
      </c>
      <c r="L618" s="3">
        <f t="shared" si="209"/>
        <v>20</v>
      </c>
      <c r="M618" s="3">
        <f t="shared" si="191"/>
        <v>4</v>
      </c>
      <c r="N618" s="16">
        <v>1</v>
      </c>
      <c r="O618" s="16">
        <v>8</v>
      </c>
      <c r="P618" s="16">
        <v>277</v>
      </c>
      <c r="Q618" s="28">
        <v>0</v>
      </c>
      <c r="R618" s="28">
        <v>0</v>
      </c>
      <c r="S618" s="28">
        <v>0</v>
      </c>
      <c r="T618" s="28">
        <v>0</v>
      </c>
      <c r="U618" s="28">
        <v>0</v>
      </c>
      <c r="V618" s="28">
        <v>0</v>
      </c>
      <c r="W618" s="16">
        <v>43</v>
      </c>
      <c r="X618" s="20">
        <v>0.215</v>
      </c>
      <c r="Y618" s="20">
        <v>0.14499999999999999</v>
      </c>
      <c r="Z618" s="20">
        <v>7.166666666666667E-2</v>
      </c>
      <c r="AA618" s="20">
        <v>0.58266666666666667</v>
      </c>
      <c r="AB618" s="28">
        <v>0</v>
      </c>
      <c r="AC618" s="28">
        <v>0</v>
      </c>
      <c r="AD618" s="28">
        <v>0</v>
      </c>
      <c r="AE618" s="28">
        <v>0</v>
      </c>
      <c r="AF618" s="28">
        <v>0</v>
      </c>
      <c r="AG618" s="28">
        <v>0</v>
      </c>
      <c r="AH618" s="29">
        <v>0</v>
      </c>
      <c r="AI618" s="29">
        <v>0</v>
      </c>
      <c r="AJ618" s="29">
        <v>0</v>
      </c>
      <c r="AK618" s="20">
        <v>0.46613333333333334</v>
      </c>
      <c r="AL618" s="29">
        <v>0</v>
      </c>
      <c r="AM618" s="22">
        <f t="shared" si="192"/>
        <v>509.42666666666673</v>
      </c>
      <c r="AN618">
        <f t="shared" si="193"/>
        <v>22260</v>
      </c>
      <c r="AO618" t="str">
        <f t="shared" si="194"/>
        <v>,耀眼的石头,紫水晶,剧毒牙</v>
      </c>
      <c r="AP618" s="25" t="str">
        <f>IF(F618="c",getSring(AO618,4),VLOOKUP(K618&amp;F618,test4,2,FALSE))</f>
        <v>顶级火之精华</v>
      </c>
      <c r="AQ618" s="25">
        <f t="shared" si="195"/>
        <v>30010</v>
      </c>
      <c r="AR618" s="25">
        <f t="shared" si="196"/>
        <v>53</v>
      </c>
      <c r="AS618" s="25" t="str">
        <f t="shared" si="204"/>
        <v>耀眼的石头</v>
      </c>
      <c r="AT618" s="25">
        <f t="shared" si="197"/>
        <v>30034</v>
      </c>
      <c r="AU618" s="25">
        <f t="shared" si="198"/>
        <v>53</v>
      </c>
      <c r="AV618" s="25" t="str">
        <f t="shared" si="205"/>
        <v>紫水晶</v>
      </c>
      <c r="AW618" s="25">
        <f t="shared" si="199"/>
        <v>30030</v>
      </c>
      <c r="AX618" s="25">
        <f t="shared" si="200"/>
        <v>53</v>
      </c>
      <c r="AY618" s="25" t="str">
        <f t="shared" si="206"/>
        <v>剧毒牙</v>
      </c>
      <c r="AZ618" s="25">
        <f t="shared" si="201"/>
        <v>30038</v>
      </c>
      <c r="BA618" s="25">
        <f t="shared" si="207"/>
        <v>53</v>
      </c>
    </row>
    <row r="619" spans="1:53" ht="14.25" x14ac:dyDescent="0.2">
      <c r="A619">
        <f t="shared" si="202"/>
        <v>10617</v>
      </c>
      <c r="B619" s="16">
        <v>617</v>
      </c>
      <c r="C619" s="16"/>
      <c r="D619" s="16" t="s">
        <v>821</v>
      </c>
      <c r="E619" s="16">
        <f t="shared" si="189"/>
        <v>3</v>
      </c>
      <c r="F619" s="39" t="str">
        <f t="shared" si="208"/>
        <v>a</v>
      </c>
      <c r="G619" s="42">
        <f t="shared" si="203"/>
        <v>3</v>
      </c>
      <c r="H619" s="19" t="s">
        <v>26</v>
      </c>
      <c r="I619" s="3" t="s">
        <v>46</v>
      </c>
      <c r="J619" s="3" t="s">
        <v>997</v>
      </c>
      <c r="K619" s="3" t="str">
        <f t="shared" si="190"/>
        <v>火</v>
      </c>
      <c r="L619" s="3">
        <f t="shared" si="209"/>
        <v>20</v>
      </c>
      <c r="M619" s="3">
        <f t="shared" si="191"/>
        <v>4</v>
      </c>
      <c r="N619" s="16">
        <v>1</v>
      </c>
      <c r="O619" s="16">
        <v>1</v>
      </c>
      <c r="P619" s="16">
        <v>31</v>
      </c>
      <c r="Q619" s="28">
        <v>0</v>
      </c>
      <c r="R619" s="28">
        <v>0</v>
      </c>
      <c r="S619" s="28">
        <v>0</v>
      </c>
      <c r="T619" s="28">
        <v>0</v>
      </c>
      <c r="U619" s="28">
        <v>0</v>
      </c>
      <c r="V619" s="28">
        <v>0</v>
      </c>
      <c r="W619" s="16">
        <v>4</v>
      </c>
      <c r="X619" s="29">
        <v>0</v>
      </c>
      <c r="Y619" s="29">
        <v>0</v>
      </c>
      <c r="Z619" s="20">
        <v>6.6666666666666662E-3</v>
      </c>
      <c r="AA619" s="29">
        <v>0</v>
      </c>
      <c r="AB619" s="28">
        <v>0</v>
      </c>
      <c r="AC619" s="28">
        <v>0</v>
      </c>
      <c r="AD619" s="28">
        <v>0</v>
      </c>
      <c r="AE619" s="28">
        <v>0</v>
      </c>
      <c r="AF619" s="28">
        <v>0</v>
      </c>
      <c r="AG619" s="28">
        <v>0</v>
      </c>
      <c r="AH619" s="29">
        <v>0</v>
      </c>
      <c r="AI619" s="29">
        <v>0</v>
      </c>
      <c r="AJ619" s="29">
        <v>0</v>
      </c>
      <c r="AK619" s="29">
        <v>0</v>
      </c>
      <c r="AL619" s="29">
        <v>0</v>
      </c>
      <c r="AM619" s="22">
        <f t="shared" si="192"/>
        <v>24.666666666666664</v>
      </c>
      <c r="AN619">
        <f t="shared" si="193"/>
        <v>1050</v>
      </c>
      <c r="AO619" t="str">
        <f t="shared" si="194"/>
        <v>,灰色的稻草,诱人的蘑菇,发光的石头</v>
      </c>
      <c r="AP619" s="25" t="str">
        <f>IF(F619="c",getSring(AO619,4),VLOOKUP(K619&amp;F619,test4,2,FALSE))</f>
        <v>上级火之精华</v>
      </c>
      <c r="AQ619" s="25">
        <f t="shared" si="195"/>
        <v>30011</v>
      </c>
      <c r="AR619" s="25">
        <f t="shared" si="196"/>
        <v>5</v>
      </c>
      <c r="AS619" s="25" t="str">
        <f t="shared" si="204"/>
        <v>灰色的稻草</v>
      </c>
      <c r="AT619" s="25">
        <f t="shared" si="197"/>
        <v>30025</v>
      </c>
      <c r="AU619" s="25">
        <f t="shared" si="198"/>
        <v>5</v>
      </c>
      <c r="AV619" s="25" t="str">
        <f t="shared" si="205"/>
        <v>诱人的蘑菇</v>
      </c>
      <c r="AW619" s="25">
        <f t="shared" si="199"/>
        <v>30021</v>
      </c>
      <c r="AX619" s="25">
        <f t="shared" si="200"/>
        <v>5</v>
      </c>
      <c r="AY619" s="25" t="str">
        <f t="shared" si="206"/>
        <v>发光的石头</v>
      </c>
      <c r="AZ619" s="25">
        <f t="shared" si="201"/>
        <v>30033</v>
      </c>
      <c r="BA619" s="25">
        <f t="shared" si="207"/>
        <v>5</v>
      </c>
    </row>
    <row r="620" spans="1:53" ht="14.25" x14ac:dyDescent="0.2">
      <c r="A620">
        <f t="shared" si="202"/>
        <v>10618</v>
      </c>
      <c r="B620" s="16">
        <v>618</v>
      </c>
      <c r="C620" s="16"/>
      <c r="D620" s="16" t="s">
        <v>822</v>
      </c>
      <c r="E620" s="16">
        <f t="shared" si="189"/>
        <v>4</v>
      </c>
      <c r="F620" s="39" t="str">
        <f t="shared" si="208"/>
        <v>a</v>
      </c>
      <c r="G620" s="42">
        <f t="shared" si="203"/>
        <v>3</v>
      </c>
      <c r="H620" s="19" t="s">
        <v>26</v>
      </c>
      <c r="I620" s="3" t="s">
        <v>46</v>
      </c>
      <c r="J620" s="3" t="s">
        <v>997</v>
      </c>
      <c r="K620" s="3" t="str">
        <f t="shared" si="190"/>
        <v>火</v>
      </c>
      <c r="L620" s="3">
        <f t="shared" si="209"/>
        <v>20</v>
      </c>
      <c r="M620" s="3">
        <f t="shared" si="191"/>
        <v>4</v>
      </c>
      <c r="N620" s="16">
        <v>1</v>
      </c>
      <c r="O620" s="16">
        <v>2</v>
      </c>
      <c r="P620" s="16">
        <v>61</v>
      </c>
      <c r="Q620" s="28">
        <v>0</v>
      </c>
      <c r="R620" s="28">
        <v>0</v>
      </c>
      <c r="S620" s="28">
        <v>0</v>
      </c>
      <c r="T620" s="28">
        <v>0</v>
      </c>
      <c r="U620" s="28">
        <v>0</v>
      </c>
      <c r="V620" s="16">
        <v>11</v>
      </c>
      <c r="W620" s="28">
        <v>0</v>
      </c>
      <c r="X620" s="29">
        <v>0</v>
      </c>
      <c r="Y620" s="29">
        <v>0</v>
      </c>
      <c r="Z620" s="29">
        <v>0</v>
      </c>
      <c r="AA620" s="20">
        <v>0.11599999999999999</v>
      </c>
      <c r="AB620" s="28">
        <v>0</v>
      </c>
      <c r="AC620" s="28">
        <v>0</v>
      </c>
      <c r="AD620" s="28">
        <v>0</v>
      </c>
      <c r="AE620" s="28">
        <v>0</v>
      </c>
      <c r="AF620" s="28">
        <v>0</v>
      </c>
      <c r="AG620" s="28">
        <v>0</v>
      </c>
      <c r="AH620" s="29">
        <v>0</v>
      </c>
      <c r="AI620" s="29">
        <v>0</v>
      </c>
      <c r="AJ620" s="29">
        <v>0</v>
      </c>
      <c r="AK620" s="29">
        <v>0</v>
      </c>
      <c r="AL620" s="29">
        <v>0</v>
      </c>
      <c r="AM620" s="22">
        <f t="shared" si="192"/>
        <v>71.2</v>
      </c>
      <c r="AN620">
        <f t="shared" si="193"/>
        <v>3150</v>
      </c>
      <c r="AO620" t="str">
        <f t="shared" si="194"/>
        <v>,灰色的稻草,带血的牙,诱人的坚果</v>
      </c>
      <c r="AP620" s="25" t="str">
        <f>IF(F620="c",getSring(AO620,4),VLOOKUP(K620&amp;F620,test4,2,FALSE))</f>
        <v>上级火之精华</v>
      </c>
      <c r="AQ620" s="25">
        <f t="shared" si="195"/>
        <v>30011</v>
      </c>
      <c r="AR620" s="25">
        <f t="shared" si="196"/>
        <v>15</v>
      </c>
      <c r="AS620" s="25" t="str">
        <f t="shared" si="204"/>
        <v>灰色的稻草</v>
      </c>
      <c r="AT620" s="25">
        <f t="shared" si="197"/>
        <v>30025</v>
      </c>
      <c r="AU620" s="25">
        <f t="shared" si="198"/>
        <v>15</v>
      </c>
      <c r="AV620" s="25" t="str">
        <f t="shared" si="205"/>
        <v>带血的牙</v>
      </c>
      <c r="AW620" s="25">
        <f t="shared" si="199"/>
        <v>30037</v>
      </c>
      <c r="AX620" s="25">
        <f t="shared" si="200"/>
        <v>15</v>
      </c>
      <c r="AY620" s="25" t="str">
        <f t="shared" si="206"/>
        <v>诱人的坚果</v>
      </c>
      <c r="AZ620" s="25">
        <f t="shared" si="201"/>
        <v>30041</v>
      </c>
      <c r="BA620" s="25">
        <f t="shared" si="207"/>
        <v>15</v>
      </c>
    </row>
    <row r="621" spans="1:53" ht="14.25" x14ac:dyDescent="0.2">
      <c r="A621">
        <f t="shared" si="202"/>
        <v>10619</v>
      </c>
      <c r="B621" s="16">
        <v>619</v>
      </c>
      <c r="C621" s="16"/>
      <c r="D621" s="16" t="s">
        <v>205</v>
      </c>
      <c r="E621" s="16">
        <f t="shared" si="189"/>
        <v>5</v>
      </c>
      <c r="F621" s="39" t="str">
        <f t="shared" si="208"/>
        <v>a</v>
      </c>
      <c r="G621" s="42">
        <f t="shared" si="203"/>
        <v>3</v>
      </c>
      <c r="H621" s="19" t="s">
        <v>26</v>
      </c>
      <c r="I621" s="3" t="s">
        <v>46</v>
      </c>
      <c r="J621" s="3" t="s">
        <v>997</v>
      </c>
      <c r="K621" s="3" t="str">
        <f t="shared" si="190"/>
        <v>火</v>
      </c>
      <c r="L621" s="3">
        <f t="shared" si="209"/>
        <v>20</v>
      </c>
      <c r="M621" s="3">
        <f t="shared" si="191"/>
        <v>4</v>
      </c>
      <c r="N621" s="16">
        <v>1</v>
      </c>
      <c r="O621" s="16">
        <v>3</v>
      </c>
      <c r="P621" s="16">
        <v>92</v>
      </c>
      <c r="Q621" s="28">
        <v>0</v>
      </c>
      <c r="R621" s="28">
        <v>0</v>
      </c>
      <c r="S621" s="28">
        <v>0</v>
      </c>
      <c r="T621" s="28">
        <v>0</v>
      </c>
      <c r="U621" s="28">
        <v>0</v>
      </c>
      <c r="V621" s="28">
        <v>0</v>
      </c>
      <c r="W621" s="28">
        <v>0</v>
      </c>
      <c r="X621" s="20">
        <v>0.06</v>
      </c>
      <c r="Y621" s="29">
        <v>0</v>
      </c>
      <c r="Z621" s="29">
        <v>0</v>
      </c>
      <c r="AA621" s="29">
        <v>0</v>
      </c>
      <c r="AB621" s="28">
        <v>0</v>
      </c>
      <c r="AC621" s="28">
        <v>0</v>
      </c>
      <c r="AD621" s="28">
        <v>0</v>
      </c>
      <c r="AE621" s="28">
        <v>0</v>
      </c>
      <c r="AF621" s="28">
        <v>0</v>
      </c>
      <c r="AG621" s="28">
        <v>0</v>
      </c>
      <c r="AH621" s="29">
        <v>0</v>
      </c>
      <c r="AI621" s="20">
        <v>0.13866666666666666</v>
      </c>
      <c r="AJ621" s="29">
        <v>0</v>
      </c>
      <c r="AK621" s="29">
        <v>0</v>
      </c>
      <c r="AL621" s="29">
        <v>0</v>
      </c>
      <c r="AM621" s="22">
        <f t="shared" si="192"/>
        <v>101.06666666666666</v>
      </c>
      <c r="AN621">
        <f t="shared" si="193"/>
        <v>4410</v>
      </c>
      <c r="AO621" t="str">
        <f t="shared" si="194"/>
        <v>,带血的牙,黄水晶,诱人的蘑菇</v>
      </c>
      <c r="AP621" s="25" t="str">
        <f>IF(F621="c",getSring(AO621,4),VLOOKUP(K621&amp;F621,test4,2,FALSE))</f>
        <v>上级火之精华</v>
      </c>
      <c r="AQ621" s="25">
        <f t="shared" si="195"/>
        <v>30011</v>
      </c>
      <c r="AR621" s="25">
        <f t="shared" si="196"/>
        <v>21</v>
      </c>
      <c r="AS621" s="25" t="str">
        <f t="shared" si="204"/>
        <v>带血的牙</v>
      </c>
      <c r="AT621" s="25">
        <f t="shared" si="197"/>
        <v>30037</v>
      </c>
      <c r="AU621" s="25">
        <f t="shared" si="198"/>
        <v>21</v>
      </c>
      <c r="AV621" s="25" t="str">
        <f t="shared" si="205"/>
        <v>黄水晶</v>
      </c>
      <c r="AW621" s="25">
        <f t="shared" si="199"/>
        <v>30029</v>
      </c>
      <c r="AX621" s="25">
        <f t="shared" si="200"/>
        <v>21</v>
      </c>
      <c r="AY621" s="25" t="str">
        <f t="shared" si="206"/>
        <v>诱人的蘑菇</v>
      </c>
      <c r="AZ621" s="25">
        <f t="shared" si="201"/>
        <v>30021</v>
      </c>
      <c r="BA621" s="25">
        <f t="shared" si="207"/>
        <v>21</v>
      </c>
    </row>
    <row r="622" spans="1:53" ht="14.25" x14ac:dyDescent="0.2">
      <c r="A622">
        <f t="shared" si="202"/>
        <v>10620</v>
      </c>
      <c r="B622" s="16">
        <v>620</v>
      </c>
      <c r="C622" s="16"/>
      <c r="D622" s="16" t="s">
        <v>239</v>
      </c>
      <c r="E622" s="16">
        <f t="shared" si="189"/>
        <v>6</v>
      </c>
      <c r="F622" s="39" t="str">
        <f t="shared" si="208"/>
        <v>a</v>
      </c>
      <c r="G622" s="42">
        <f t="shared" si="203"/>
        <v>3</v>
      </c>
      <c r="H622" s="19" t="s">
        <v>26</v>
      </c>
      <c r="I622" s="3" t="s">
        <v>46</v>
      </c>
      <c r="J622" s="3" t="s">
        <v>997</v>
      </c>
      <c r="K622" s="3" t="str">
        <f t="shared" si="190"/>
        <v>火</v>
      </c>
      <c r="L622" s="3">
        <f t="shared" si="209"/>
        <v>20</v>
      </c>
      <c r="M622" s="3">
        <f t="shared" si="191"/>
        <v>4</v>
      </c>
      <c r="N622" s="16">
        <v>1</v>
      </c>
      <c r="O622" s="16">
        <v>4</v>
      </c>
      <c r="P622" s="16">
        <v>122</v>
      </c>
      <c r="Q622" s="28">
        <v>0</v>
      </c>
      <c r="R622" s="28">
        <v>0</v>
      </c>
      <c r="S622" s="28">
        <v>0</v>
      </c>
      <c r="T622" s="28">
        <v>0</v>
      </c>
      <c r="U622" s="28">
        <v>0</v>
      </c>
      <c r="V622" s="28">
        <v>0</v>
      </c>
      <c r="W622" s="28">
        <v>0</v>
      </c>
      <c r="X622" s="29">
        <v>0</v>
      </c>
      <c r="Y622" s="29">
        <v>0</v>
      </c>
      <c r="Z622" s="29">
        <v>0</v>
      </c>
      <c r="AA622" s="20">
        <v>0.23133333333333334</v>
      </c>
      <c r="AB622" s="16">
        <v>14</v>
      </c>
      <c r="AC622" s="28">
        <v>0</v>
      </c>
      <c r="AD622" s="28">
        <v>0</v>
      </c>
      <c r="AE622" s="28">
        <v>0</v>
      </c>
      <c r="AF622" s="28">
        <v>0</v>
      </c>
      <c r="AG622" s="28">
        <v>0</v>
      </c>
      <c r="AH622" s="20">
        <v>0.18506666666666668</v>
      </c>
      <c r="AI622" s="29">
        <v>0</v>
      </c>
      <c r="AJ622" s="29">
        <v>0</v>
      </c>
      <c r="AK622" s="29">
        <v>0</v>
      </c>
      <c r="AL622" s="29">
        <v>0</v>
      </c>
      <c r="AM622" s="22">
        <f t="shared" si="192"/>
        <v>178.73817409766454</v>
      </c>
      <c r="AN622">
        <f t="shared" si="193"/>
        <v>7770</v>
      </c>
      <c r="AO622" t="str">
        <f t="shared" si="194"/>
        <v>,诱人的蘑菇,诱人的坚果,灰色的稻草</v>
      </c>
      <c r="AP622" s="25" t="str">
        <f>IF(F622="c",getSring(AO622,4),VLOOKUP(K622&amp;F622,test4,2,FALSE))</f>
        <v>上级火之精华</v>
      </c>
      <c r="AQ622" s="25">
        <f t="shared" si="195"/>
        <v>30011</v>
      </c>
      <c r="AR622" s="25">
        <f t="shared" si="196"/>
        <v>37</v>
      </c>
      <c r="AS622" s="25" t="str">
        <f t="shared" si="204"/>
        <v>诱人的蘑菇</v>
      </c>
      <c r="AT622" s="25">
        <f t="shared" si="197"/>
        <v>30021</v>
      </c>
      <c r="AU622" s="25">
        <f t="shared" si="198"/>
        <v>37</v>
      </c>
      <c r="AV622" s="25" t="str">
        <f t="shared" si="205"/>
        <v>诱人的坚果</v>
      </c>
      <c r="AW622" s="25">
        <f t="shared" si="199"/>
        <v>30041</v>
      </c>
      <c r="AX622" s="25">
        <f t="shared" si="200"/>
        <v>37</v>
      </c>
      <c r="AY622" s="25" t="str">
        <f t="shared" si="206"/>
        <v>灰色的稻草</v>
      </c>
      <c r="AZ622" s="25">
        <f t="shared" si="201"/>
        <v>30025</v>
      </c>
      <c r="BA622" s="25">
        <f t="shared" si="207"/>
        <v>37</v>
      </c>
    </row>
    <row r="623" spans="1:53" ht="14.25" x14ac:dyDescent="0.2">
      <c r="A623">
        <f t="shared" si="202"/>
        <v>10621</v>
      </c>
      <c r="B623" s="16">
        <v>621</v>
      </c>
      <c r="C623" s="16"/>
      <c r="D623" s="16" t="s">
        <v>823</v>
      </c>
      <c r="E623" s="16">
        <f t="shared" si="189"/>
        <v>7</v>
      </c>
      <c r="F623" s="39" t="str">
        <f t="shared" si="208"/>
        <v>a</v>
      </c>
      <c r="G623" s="42">
        <f t="shared" si="203"/>
        <v>3</v>
      </c>
      <c r="H623" s="19" t="s">
        <v>26</v>
      </c>
      <c r="I623" s="3" t="s">
        <v>46</v>
      </c>
      <c r="J623" s="3" t="s">
        <v>997</v>
      </c>
      <c r="K623" s="3" t="str">
        <f t="shared" si="190"/>
        <v>火</v>
      </c>
      <c r="L623" s="3">
        <f t="shared" si="209"/>
        <v>20</v>
      </c>
      <c r="M623" s="3">
        <f t="shared" si="191"/>
        <v>4</v>
      </c>
      <c r="N623" s="16">
        <v>1</v>
      </c>
      <c r="O623" s="16">
        <v>5</v>
      </c>
      <c r="P623" s="16">
        <v>153</v>
      </c>
      <c r="Q623" s="28">
        <v>0</v>
      </c>
      <c r="R623" s="28">
        <v>0</v>
      </c>
      <c r="S623" s="28">
        <v>0</v>
      </c>
      <c r="T623" s="28">
        <v>0</v>
      </c>
      <c r="U623" s="28">
        <v>0</v>
      </c>
      <c r="V623" s="28">
        <v>0</v>
      </c>
      <c r="W623" s="28">
        <v>0</v>
      </c>
      <c r="X623" s="29">
        <v>0</v>
      </c>
      <c r="Y623" s="20">
        <v>6.7500000000000004E-2</v>
      </c>
      <c r="Z623" s="29">
        <v>0</v>
      </c>
      <c r="AA623" s="20">
        <v>0.28800000000000003</v>
      </c>
      <c r="AB623" s="28">
        <v>0</v>
      </c>
      <c r="AC623" s="28">
        <v>0</v>
      </c>
      <c r="AD623" s="28">
        <v>0</v>
      </c>
      <c r="AE623" s="28">
        <v>0</v>
      </c>
      <c r="AF623" s="28">
        <v>0</v>
      </c>
      <c r="AG623" s="28">
        <v>0</v>
      </c>
      <c r="AH623" s="29">
        <v>0</v>
      </c>
      <c r="AI623" s="20">
        <v>0.23040000000000005</v>
      </c>
      <c r="AJ623" s="29">
        <v>0</v>
      </c>
      <c r="AK623" s="29">
        <v>0</v>
      </c>
      <c r="AL623" s="29">
        <v>0</v>
      </c>
      <c r="AM623" s="22">
        <f t="shared" si="192"/>
        <v>219.18</v>
      </c>
      <c r="AN623">
        <f t="shared" si="193"/>
        <v>9660</v>
      </c>
      <c r="AO623" t="str">
        <f t="shared" si="194"/>
        <v>,灰色的稻草,发光的石头,诱人的蘑菇</v>
      </c>
      <c r="AP623" s="25" t="str">
        <f>IF(F623="c",getSring(AO623,4),VLOOKUP(K623&amp;F623,test4,2,FALSE))</f>
        <v>上级火之精华</v>
      </c>
      <c r="AQ623" s="25">
        <f t="shared" si="195"/>
        <v>30011</v>
      </c>
      <c r="AR623" s="25">
        <f t="shared" si="196"/>
        <v>46</v>
      </c>
      <c r="AS623" s="25" t="str">
        <f t="shared" si="204"/>
        <v>灰色的稻草</v>
      </c>
      <c r="AT623" s="25">
        <f t="shared" si="197"/>
        <v>30025</v>
      </c>
      <c r="AU623" s="25">
        <f t="shared" si="198"/>
        <v>46</v>
      </c>
      <c r="AV623" s="25" t="str">
        <f t="shared" si="205"/>
        <v>发光的石头</v>
      </c>
      <c r="AW623" s="25">
        <f t="shared" si="199"/>
        <v>30033</v>
      </c>
      <c r="AX623" s="25">
        <f t="shared" si="200"/>
        <v>46</v>
      </c>
      <c r="AY623" s="25" t="str">
        <f t="shared" si="206"/>
        <v>诱人的蘑菇</v>
      </c>
      <c r="AZ623" s="25">
        <f t="shared" si="201"/>
        <v>30021</v>
      </c>
      <c r="BA623" s="25">
        <f t="shared" si="207"/>
        <v>46</v>
      </c>
    </row>
    <row r="624" spans="1:53" ht="14.25" x14ac:dyDescent="0.2">
      <c r="A624">
        <f t="shared" si="202"/>
        <v>10622</v>
      </c>
      <c r="B624" s="16">
        <v>622</v>
      </c>
      <c r="C624" s="16"/>
      <c r="D624" s="16" t="s">
        <v>824</v>
      </c>
      <c r="E624" s="16">
        <f t="shared" si="189"/>
        <v>8</v>
      </c>
      <c r="F624" s="39" t="str">
        <f t="shared" si="208"/>
        <v>a</v>
      </c>
      <c r="G624" s="42">
        <f t="shared" si="203"/>
        <v>3</v>
      </c>
      <c r="H624" s="19" t="s">
        <v>26</v>
      </c>
      <c r="I624" s="3" t="s">
        <v>46</v>
      </c>
      <c r="J624" s="3" t="s">
        <v>997</v>
      </c>
      <c r="K624" s="3" t="str">
        <f t="shared" si="190"/>
        <v>火</v>
      </c>
      <c r="L624" s="3">
        <f t="shared" si="209"/>
        <v>20</v>
      </c>
      <c r="M624" s="3">
        <f t="shared" si="191"/>
        <v>4</v>
      </c>
      <c r="N624" s="16">
        <v>1</v>
      </c>
      <c r="O624" s="16">
        <v>6</v>
      </c>
      <c r="P624" s="16">
        <v>184</v>
      </c>
      <c r="Q624" s="28">
        <v>0</v>
      </c>
      <c r="R624" s="28">
        <v>0</v>
      </c>
      <c r="S624" s="28">
        <v>0</v>
      </c>
      <c r="T624" s="28">
        <v>0</v>
      </c>
      <c r="U624" s="28">
        <v>0</v>
      </c>
      <c r="V624" s="28">
        <v>0</v>
      </c>
      <c r="W624" s="28">
        <v>0</v>
      </c>
      <c r="X624" s="20">
        <v>0.12</v>
      </c>
      <c r="Y624" s="20">
        <v>8.2500000000000004E-2</v>
      </c>
      <c r="Z624" s="29">
        <v>0</v>
      </c>
      <c r="AA624" s="29">
        <v>0</v>
      </c>
      <c r="AB624" s="28">
        <v>0</v>
      </c>
      <c r="AC624" s="28">
        <v>0</v>
      </c>
      <c r="AD624" s="28">
        <v>0</v>
      </c>
      <c r="AE624" s="28">
        <v>0</v>
      </c>
      <c r="AF624" s="28">
        <v>0</v>
      </c>
      <c r="AG624" s="28">
        <v>0</v>
      </c>
      <c r="AH624" s="29">
        <v>0</v>
      </c>
      <c r="AI624" s="20">
        <v>0.27733333333333332</v>
      </c>
      <c r="AJ624" s="29">
        <v>0</v>
      </c>
      <c r="AK624" s="29">
        <v>0</v>
      </c>
      <c r="AL624" s="29">
        <v>0</v>
      </c>
      <c r="AM624" s="22">
        <f t="shared" si="192"/>
        <v>218.63333333333333</v>
      </c>
      <c r="AN624">
        <f t="shared" si="193"/>
        <v>9660</v>
      </c>
      <c r="AO624" t="str">
        <f t="shared" si="194"/>
        <v>,黄水晶,灰色的稻草,发光的石头</v>
      </c>
      <c r="AP624" s="25" t="str">
        <f>IF(F624="c",getSring(AO624,4),VLOOKUP(K624&amp;F624,test4,2,FALSE))</f>
        <v>上级火之精华</v>
      </c>
      <c r="AQ624" s="25">
        <f t="shared" si="195"/>
        <v>30011</v>
      </c>
      <c r="AR624" s="25">
        <f t="shared" si="196"/>
        <v>46</v>
      </c>
      <c r="AS624" s="25" t="str">
        <f t="shared" si="204"/>
        <v>黄水晶</v>
      </c>
      <c r="AT624" s="25">
        <f t="shared" si="197"/>
        <v>30029</v>
      </c>
      <c r="AU624" s="25">
        <f t="shared" si="198"/>
        <v>46</v>
      </c>
      <c r="AV624" s="25" t="str">
        <f t="shared" si="205"/>
        <v>灰色的稻草</v>
      </c>
      <c r="AW624" s="25">
        <f t="shared" si="199"/>
        <v>30025</v>
      </c>
      <c r="AX624" s="25">
        <f t="shared" si="200"/>
        <v>46</v>
      </c>
      <c r="AY624" s="25" t="str">
        <f t="shared" si="206"/>
        <v>发光的石头</v>
      </c>
      <c r="AZ624" s="25">
        <f t="shared" si="201"/>
        <v>30033</v>
      </c>
      <c r="BA624" s="25">
        <f t="shared" si="207"/>
        <v>46</v>
      </c>
    </row>
    <row r="625" spans="1:53" ht="14.25" x14ac:dyDescent="0.2">
      <c r="A625">
        <f t="shared" si="202"/>
        <v>10623</v>
      </c>
      <c r="B625" s="16">
        <v>623</v>
      </c>
      <c r="C625" s="16"/>
      <c r="D625" s="16" t="s">
        <v>825</v>
      </c>
      <c r="E625" s="16">
        <f t="shared" si="189"/>
        <v>9</v>
      </c>
      <c r="F625" s="39" t="str">
        <f t="shared" si="208"/>
        <v>a</v>
      </c>
      <c r="G625" s="42">
        <f t="shared" si="203"/>
        <v>3</v>
      </c>
      <c r="H625" s="19" t="s">
        <v>26</v>
      </c>
      <c r="I625" s="3" t="s">
        <v>46</v>
      </c>
      <c r="J625" s="3" t="s">
        <v>997</v>
      </c>
      <c r="K625" s="3" t="str">
        <f t="shared" si="190"/>
        <v>火</v>
      </c>
      <c r="L625" s="3">
        <f t="shared" si="209"/>
        <v>20</v>
      </c>
      <c r="M625" s="3">
        <f t="shared" si="191"/>
        <v>4</v>
      </c>
      <c r="N625" s="16">
        <v>1</v>
      </c>
      <c r="O625" s="16">
        <v>7</v>
      </c>
      <c r="P625" s="16">
        <v>214</v>
      </c>
      <c r="Q625" s="28">
        <v>0</v>
      </c>
      <c r="R625" s="28">
        <v>0</v>
      </c>
      <c r="S625" s="28">
        <v>0</v>
      </c>
      <c r="T625" s="28">
        <v>0</v>
      </c>
      <c r="U625" s="28">
        <v>0</v>
      </c>
      <c r="V625" s="28">
        <v>0</v>
      </c>
      <c r="W625" s="28">
        <v>0</v>
      </c>
      <c r="X625" s="29">
        <v>0</v>
      </c>
      <c r="Y625" s="20">
        <v>9.5000000000000001E-2</v>
      </c>
      <c r="Z625" s="29">
        <v>0</v>
      </c>
      <c r="AA625" s="20">
        <v>0.40399999999999997</v>
      </c>
      <c r="AB625" s="28">
        <v>0</v>
      </c>
      <c r="AC625" s="28">
        <v>0</v>
      </c>
      <c r="AD625" s="28">
        <v>0</v>
      </c>
      <c r="AE625" s="28">
        <v>0</v>
      </c>
      <c r="AF625" s="28">
        <v>0</v>
      </c>
      <c r="AG625" s="28">
        <v>0</v>
      </c>
      <c r="AH625" s="29">
        <v>0</v>
      </c>
      <c r="AI625" s="29">
        <v>0</v>
      </c>
      <c r="AJ625" s="20">
        <v>0.32319999999999999</v>
      </c>
      <c r="AK625" s="20">
        <v>0.32319999999999999</v>
      </c>
      <c r="AL625" s="29">
        <v>0</v>
      </c>
      <c r="AM625" s="22">
        <f t="shared" si="192"/>
        <v>371.74666666666667</v>
      </c>
      <c r="AN625">
        <f t="shared" si="193"/>
        <v>16170</v>
      </c>
      <c r="AO625" t="str">
        <f t="shared" si="194"/>
        <v>,发光的石头,诱人的蘑菇,灰色的稻草</v>
      </c>
      <c r="AP625" s="25" t="str">
        <f>IF(F625="c",getSring(AO625,4),VLOOKUP(K625&amp;F625,test4,2,FALSE))</f>
        <v>上级火之精华</v>
      </c>
      <c r="AQ625" s="25">
        <f t="shared" si="195"/>
        <v>30011</v>
      </c>
      <c r="AR625" s="25">
        <f t="shared" si="196"/>
        <v>77</v>
      </c>
      <c r="AS625" s="25" t="str">
        <f t="shared" si="204"/>
        <v>发光的石头</v>
      </c>
      <c r="AT625" s="25">
        <f t="shared" si="197"/>
        <v>30033</v>
      </c>
      <c r="AU625" s="25">
        <f t="shared" si="198"/>
        <v>77</v>
      </c>
      <c r="AV625" s="25" t="str">
        <f t="shared" si="205"/>
        <v>诱人的蘑菇</v>
      </c>
      <c r="AW625" s="25">
        <f t="shared" si="199"/>
        <v>30021</v>
      </c>
      <c r="AX625" s="25">
        <f t="shared" si="200"/>
        <v>77</v>
      </c>
      <c r="AY625" s="25" t="str">
        <f t="shared" si="206"/>
        <v>灰色的稻草</v>
      </c>
      <c r="AZ625" s="25">
        <f t="shared" si="201"/>
        <v>30025</v>
      </c>
      <c r="BA625" s="25">
        <f t="shared" si="207"/>
        <v>77</v>
      </c>
    </row>
    <row r="626" spans="1:53" ht="14.25" x14ac:dyDescent="0.2">
      <c r="A626">
        <f t="shared" si="202"/>
        <v>10624</v>
      </c>
      <c r="B626" s="16">
        <v>624</v>
      </c>
      <c r="C626" s="16"/>
      <c r="D626" s="16" t="s">
        <v>826</v>
      </c>
      <c r="E626" s="16">
        <f t="shared" si="189"/>
        <v>10</v>
      </c>
      <c r="F626" s="39" t="str">
        <f t="shared" si="208"/>
        <v>a</v>
      </c>
      <c r="G626" s="42">
        <f t="shared" si="203"/>
        <v>3</v>
      </c>
      <c r="H626" s="19" t="s">
        <v>26</v>
      </c>
      <c r="I626" s="3" t="s">
        <v>46</v>
      </c>
      <c r="J626" s="3" t="s">
        <v>997</v>
      </c>
      <c r="K626" s="3" t="str">
        <f t="shared" si="190"/>
        <v>火</v>
      </c>
      <c r="L626" s="3">
        <f t="shared" si="209"/>
        <v>20</v>
      </c>
      <c r="M626" s="3">
        <f t="shared" si="191"/>
        <v>4</v>
      </c>
      <c r="N626" s="16">
        <v>1</v>
      </c>
      <c r="O626" s="16">
        <v>8</v>
      </c>
      <c r="P626" s="16">
        <v>245</v>
      </c>
      <c r="Q626" s="28">
        <v>0</v>
      </c>
      <c r="R626" s="28">
        <v>0</v>
      </c>
      <c r="S626" s="28">
        <v>0</v>
      </c>
      <c r="T626" s="28">
        <v>0</v>
      </c>
      <c r="U626" s="28">
        <v>0</v>
      </c>
      <c r="V626" s="28">
        <v>0</v>
      </c>
      <c r="W626" s="28">
        <v>0</v>
      </c>
      <c r="X626" s="29">
        <v>0</v>
      </c>
      <c r="Y626" s="29">
        <v>0</v>
      </c>
      <c r="Z626" s="29">
        <v>0</v>
      </c>
      <c r="AA626" s="20">
        <v>0.46200000000000002</v>
      </c>
      <c r="AB626" s="28">
        <v>0</v>
      </c>
      <c r="AC626" s="28">
        <v>0</v>
      </c>
      <c r="AD626" s="28">
        <v>0</v>
      </c>
      <c r="AE626" s="28">
        <v>0</v>
      </c>
      <c r="AF626" s="28">
        <v>0</v>
      </c>
      <c r="AG626" s="28">
        <v>0</v>
      </c>
      <c r="AH626" s="29">
        <v>0</v>
      </c>
      <c r="AI626" s="29">
        <v>0</v>
      </c>
      <c r="AJ626" s="20">
        <v>0.36960000000000004</v>
      </c>
      <c r="AK626" s="20">
        <v>0.36960000000000004</v>
      </c>
      <c r="AL626" s="20">
        <v>0.36960000000000004</v>
      </c>
      <c r="AM626" s="22">
        <f t="shared" si="192"/>
        <v>477.49333333333334</v>
      </c>
      <c r="AN626">
        <f t="shared" si="193"/>
        <v>20790</v>
      </c>
      <c r="AO626" t="str">
        <f t="shared" si="194"/>
        <v>,诱人的坚果,灰色的稻草,带血的牙</v>
      </c>
      <c r="AP626" s="25" t="str">
        <f>IF(F626="c",getSring(AO626,4),VLOOKUP(K626&amp;F626,test4,2,FALSE))</f>
        <v>上级火之精华</v>
      </c>
      <c r="AQ626" s="25">
        <f t="shared" si="195"/>
        <v>30011</v>
      </c>
      <c r="AR626" s="25">
        <f t="shared" si="196"/>
        <v>99</v>
      </c>
      <c r="AS626" s="25" t="str">
        <f t="shared" si="204"/>
        <v>诱人的坚果</v>
      </c>
      <c r="AT626" s="25">
        <f t="shared" si="197"/>
        <v>30041</v>
      </c>
      <c r="AU626" s="25">
        <f t="shared" si="198"/>
        <v>99</v>
      </c>
      <c r="AV626" s="25" t="str">
        <f t="shared" si="205"/>
        <v>灰色的稻草</v>
      </c>
      <c r="AW626" s="25">
        <f t="shared" si="199"/>
        <v>30025</v>
      </c>
      <c r="AX626" s="25">
        <f t="shared" si="200"/>
        <v>99</v>
      </c>
      <c r="AY626" s="25" t="str">
        <f t="shared" si="206"/>
        <v>带血的牙</v>
      </c>
      <c r="AZ626" s="25">
        <f t="shared" si="201"/>
        <v>30037</v>
      </c>
      <c r="BA626" s="25">
        <f t="shared" si="207"/>
        <v>99</v>
      </c>
    </row>
    <row r="627" spans="1:53" ht="14.25" x14ac:dyDescent="0.2">
      <c r="A627">
        <f t="shared" si="202"/>
        <v>10625</v>
      </c>
      <c r="B627" s="16">
        <v>625</v>
      </c>
      <c r="C627" s="16"/>
      <c r="D627" s="16" t="s">
        <v>827</v>
      </c>
      <c r="E627" s="16">
        <f t="shared" si="189"/>
        <v>3</v>
      </c>
      <c r="F627" s="39" t="str">
        <f t="shared" si="208"/>
        <v>b</v>
      </c>
      <c r="G627" s="42">
        <f t="shared" si="203"/>
        <v>3</v>
      </c>
      <c r="H627" s="19" t="s">
        <v>26</v>
      </c>
      <c r="I627" s="3" t="s">
        <v>46</v>
      </c>
      <c r="J627" s="3" t="s">
        <v>997</v>
      </c>
      <c r="K627" s="3" t="str">
        <f t="shared" si="190"/>
        <v>火</v>
      </c>
      <c r="L627" s="3">
        <f t="shared" si="209"/>
        <v>20</v>
      </c>
      <c r="M627" s="3">
        <f t="shared" si="191"/>
        <v>4</v>
      </c>
      <c r="N627" s="16">
        <v>1</v>
      </c>
      <c r="O627" s="16">
        <v>1</v>
      </c>
      <c r="P627" s="16">
        <v>33</v>
      </c>
      <c r="Q627" s="28">
        <v>0</v>
      </c>
      <c r="R627" s="28">
        <v>0</v>
      </c>
      <c r="S627" s="28">
        <v>0</v>
      </c>
      <c r="T627" s="28">
        <v>0</v>
      </c>
      <c r="U627" s="28">
        <v>0</v>
      </c>
      <c r="V627" s="28">
        <v>0</v>
      </c>
      <c r="W627" s="28">
        <v>0</v>
      </c>
      <c r="X627" s="29">
        <v>0</v>
      </c>
      <c r="Y627" s="29">
        <v>0</v>
      </c>
      <c r="Z627" s="29">
        <v>0</v>
      </c>
      <c r="AA627" s="20">
        <v>0.08</v>
      </c>
      <c r="AB627" s="28">
        <v>0</v>
      </c>
      <c r="AC627" s="28">
        <v>0</v>
      </c>
      <c r="AD627" s="28">
        <v>0</v>
      </c>
      <c r="AE627" s="28">
        <v>0</v>
      </c>
      <c r="AF627" s="28">
        <v>0</v>
      </c>
      <c r="AG627" s="28">
        <v>0</v>
      </c>
      <c r="AH627" s="29">
        <v>0</v>
      </c>
      <c r="AI627" s="29">
        <v>0</v>
      </c>
      <c r="AJ627" s="29">
        <v>0</v>
      </c>
      <c r="AK627" s="29">
        <v>0</v>
      </c>
      <c r="AL627" s="29">
        <v>0</v>
      </c>
      <c r="AM627" s="22">
        <f t="shared" si="192"/>
        <v>38</v>
      </c>
      <c r="AN627">
        <f t="shared" si="193"/>
        <v>1680</v>
      </c>
      <c r="AO627" t="str">
        <f t="shared" si="194"/>
        <v>,坚硬的石头,漂亮的蘑菇,长獠牙</v>
      </c>
      <c r="AP627" s="25" t="str">
        <f>IF(F627="c",getSring(AO627,4),VLOOKUP(K627&amp;F627,test4,2,FALSE))</f>
        <v>火之精华</v>
      </c>
      <c r="AQ627" s="25">
        <f t="shared" si="195"/>
        <v>30012</v>
      </c>
      <c r="AR627" s="25">
        <f t="shared" si="196"/>
        <v>16</v>
      </c>
      <c r="AS627" s="25" t="str">
        <f t="shared" si="204"/>
        <v>坚硬的石头</v>
      </c>
      <c r="AT627" s="25">
        <f t="shared" si="197"/>
        <v>30032</v>
      </c>
      <c r="AU627" s="25">
        <f t="shared" si="198"/>
        <v>16</v>
      </c>
      <c r="AV627" s="25" t="str">
        <f t="shared" si="205"/>
        <v>漂亮的蘑菇</v>
      </c>
      <c r="AW627" s="25">
        <f t="shared" si="199"/>
        <v>30020</v>
      </c>
      <c r="AX627" s="25">
        <f t="shared" si="200"/>
        <v>16</v>
      </c>
      <c r="AY627" s="25" t="str">
        <f t="shared" si="206"/>
        <v>长獠牙</v>
      </c>
      <c r="AZ627" s="25">
        <f t="shared" si="201"/>
        <v>30036</v>
      </c>
      <c r="BA627" s="25">
        <f t="shared" si="207"/>
        <v>16</v>
      </c>
    </row>
    <row r="628" spans="1:53" ht="14.25" x14ac:dyDescent="0.2">
      <c r="A628">
        <f t="shared" si="202"/>
        <v>10626</v>
      </c>
      <c r="B628" s="16">
        <v>626</v>
      </c>
      <c r="C628" s="16"/>
      <c r="D628" s="16" t="s">
        <v>828</v>
      </c>
      <c r="E628" s="16">
        <f t="shared" si="189"/>
        <v>4</v>
      </c>
      <c r="F628" s="39" t="str">
        <f t="shared" si="208"/>
        <v>b</v>
      </c>
      <c r="G628" s="42">
        <f t="shared" si="203"/>
        <v>3</v>
      </c>
      <c r="H628" s="19" t="s">
        <v>26</v>
      </c>
      <c r="I628" s="3" t="s">
        <v>46</v>
      </c>
      <c r="J628" s="3" t="s">
        <v>997</v>
      </c>
      <c r="K628" s="3" t="str">
        <f t="shared" si="190"/>
        <v>火</v>
      </c>
      <c r="L628" s="3">
        <f t="shared" si="209"/>
        <v>20</v>
      </c>
      <c r="M628" s="3">
        <f t="shared" si="191"/>
        <v>4</v>
      </c>
      <c r="N628" s="16">
        <v>1</v>
      </c>
      <c r="O628" s="16">
        <v>2</v>
      </c>
      <c r="P628" s="16">
        <v>67</v>
      </c>
      <c r="Q628" s="28">
        <v>0</v>
      </c>
      <c r="R628" s="28">
        <v>0</v>
      </c>
      <c r="S628" s="28">
        <v>0</v>
      </c>
      <c r="T628" s="28">
        <v>0</v>
      </c>
      <c r="U628" s="28">
        <v>0</v>
      </c>
      <c r="V628" s="28">
        <v>0</v>
      </c>
      <c r="W628" s="28">
        <v>0</v>
      </c>
      <c r="X628" s="29">
        <v>0</v>
      </c>
      <c r="Y628" s="29">
        <v>0</v>
      </c>
      <c r="Z628" s="29">
        <v>0</v>
      </c>
      <c r="AA628" s="20">
        <v>0.08</v>
      </c>
      <c r="AB628" s="28">
        <v>0</v>
      </c>
      <c r="AC628" s="28">
        <v>0</v>
      </c>
      <c r="AD628" s="28">
        <v>0</v>
      </c>
      <c r="AE628" s="28">
        <v>0</v>
      </c>
      <c r="AF628" s="28">
        <v>0</v>
      </c>
      <c r="AG628" s="28">
        <v>0</v>
      </c>
      <c r="AH628" s="29">
        <v>0</v>
      </c>
      <c r="AI628" s="29">
        <v>0</v>
      </c>
      <c r="AJ628" s="29">
        <v>0</v>
      </c>
      <c r="AK628" s="29">
        <v>0</v>
      </c>
      <c r="AL628" s="29">
        <v>0</v>
      </c>
      <c r="AM628" s="22">
        <f t="shared" si="192"/>
        <v>60.666666666666664</v>
      </c>
      <c r="AN628">
        <f t="shared" si="193"/>
        <v>2625</v>
      </c>
      <c r="AO628" t="str">
        <f t="shared" si="194"/>
        <v>,美味的坚果,扁扁的稻草,坚硬的石头</v>
      </c>
      <c r="AP628" s="25" t="str">
        <f>IF(F628="c",getSring(AO628,4),VLOOKUP(K628&amp;F628,test4,2,FALSE))</f>
        <v>火之精华</v>
      </c>
      <c r="AQ628" s="25">
        <f t="shared" si="195"/>
        <v>30012</v>
      </c>
      <c r="AR628" s="25">
        <f t="shared" si="196"/>
        <v>25</v>
      </c>
      <c r="AS628" s="25" t="str">
        <f t="shared" si="204"/>
        <v>美味的坚果</v>
      </c>
      <c r="AT628" s="25">
        <f t="shared" si="197"/>
        <v>30040</v>
      </c>
      <c r="AU628" s="25">
        <f t="shared" si="198"/>
        <v>25</v>
      </c>
      <c r="AV628" s="25" t="str">
        <f t="shared" si="205"/>
        <v>扁扁的稻草</v>
      </c>
      <c r="AW628" s="25">
        <f t="shared" si="199"/>
        <v>30024</v>
      </c>
      <c r="AX628" s="25">
        <f t="shared" si="200"/>
        <v>25</v>
      </c>
      <c r="AY628" s="25" t="str">
        <f t="shared" si="206"/>
        <v>坚硬的石头</v>
      </c>
      <c r="AZ628" s="25">
        <f t="shared" si="201"/>
        <v>30032</v>
      </c>
      <c r="BA628" s="25">
        <f t="shared" si="207"/>
        <v>25</v>
      </c>
    </row>
    <row r="629" spans="1:53" ht="14.25" x14ac:dyDescent="0.2">
      <c r="A629">
        <f t="shared" si="202"/>
        <v>10627</v>
      </c>
      <c r="B629" s="16">
        <v>627</v>
      </c>
      <c r="C629" s="16"/>
      <c r="D629" s="16" t="s">
        <v>829</v>
      </c>
      <c r="E629" s="16">
        <f t="shared" si="189"/>
        <v>5</v>
      </c>
      <c r="F629" s="39" t="str">
        <f t="shared" si="208"/>
        <v>b</v>
      </c>
      <c r="G629" s="42">
        <f t="shared" si="203"/>
        <v>3</v>
      </c>
      <c r="H629" s="19" t="s">
        <v>26</v>
      </c>
      <c r="I629" s="3" t="s">
        <v>46</v>
      </c>
      <c r="J629" s="3" t="s">
        <v>997</v>
      </c>
      <c r="K629" s="3" t="str">
        <f t="shared" si="190"/>
        <v>火</v>
      </c>
      <c r="L629" s="3">
        <f t="shared" si="209"/>
        <v>20</v>
      </c>
      <c r="M629" s="3">
        <f t="shared" si="191"/>
        <v>4</v>
      </c>
      <c r="N629" s="16">
        <v>1</v>
      </c>
      <c r="O629" s="16">
        <v>3</v>
      </c>
      <c r="P629" s="16">
        <v>100</v>
      </c>
      <c r="Q629" s="28">
        <v>0</v>
      </c>
      <c r="R629" s="28">
        <v>0</v>
      </c>
      <c r="S629" s="28">
        <v>0</v>
      </c>
      <c r="T629" s="28">
        <v>0</v>
      </c>
      <c r="U629" s="28">
        <v>0</v>
      </c>
      <c r="V629" s="16">
        <v>7</v>
      </c>
      <c r="W629" s="28">
        <v>0</v>
      </c>
      <c r="X629" s="29">
        <v>0</v>
      </c>
      <c r="Y629" s="29">
        <v>0</v>
      </c>
      <c r="Z629" s="29">
        <v>0</v>
      </c>
      <c r="AA629" s="29">
        <v>0</v>
      </c>
      <c r="AB629" s="28">
        <v>0</v>
      </c>
      <c r="AC629" s="28">
        <v>0</v>
      </c>
      <c r="AD629" s="28">
        <v>0</v>
      </c>
      <c r="AE629" s="28">
        <v>0</v>
      </c>
      <c r="AF629" s="28">
        <v>0</v>
      </c>
      <c r="AG629" s="28">
        <v>0</v>
      </c>
      <c r="AH629" s="29">
        <v>0</v>
      </c>
      <c r="AI629" s="29">
        <v>0</v>
      </c>
      <c r="AJ629" s="29">
        <v>0</v>
      </c>
      <c r="AK629" s="29">
        <v>0</v>
      </c>
      <c r="AL629" s="29">
        <v>0</v>
      </c>
      <c r="AM629" s="22">
        <f t="shared" si="192"/>
        <v>71.333333333333329</v>
      </c>
      <c r="AN629">
        <f t="shared" si="193"/>
        <v>3150</v>
      </c>
      <c r="AO629" t="str">
        <f t="shared" si="194"/>
        <v>,坚硬的石头,美味的坚果,蓝水晶</v>
      </c>
      <c r="AP629" s="25" t="str">
        <f>IF(F629="c",getSring(AO629,4),VLOOKUP(K629&amp;F629,test4,2,FALSE))</f>
        <v>火之精华</v>
      </c>
      <c r="AQ629" s="25">
        <f t="shared" si="195"/>
        <v>30012</v>
      </c>
      <c r="AR629" s="25">
        <f t="shared" si="196"/>
        <v>30</v>
      </c>
      <c r="AS629" s="25" t="str">
        <f t="shared" si="204"/>
        <v>坚硬的石头</v>
      </c>
      <c r="AT629" s="25">
        <f t="shared" si="197"/>
        <v>30032</v>
      </c>
      <c r="AU629" s="25">
        <f t="shared" si="198"/>
        <v>30</v>
      </c>
      <c r="AV629" s="25" t="str">
        <f t="shared" si="205"/>
        <v>美味的坚果</v>
      </c>
      <c r="AW629" s="25">
        <f t="shared" si="199"/>
        <v>30040</v>
      </c>
      <c r="AX629" s="25">
        <f t="shared" si="200"/>
        <v>30</v>
      </c>
      <c r="AY629" s="25" t="str">
        <f t="shared" si="206"/>
        <v>蓝水晶</v>
      </c>
      <c r="AZ629" s="25">
        <f t="shared" si="201"/>
        <v>30028</v>
      </c>
      <c r="BA629" s="25">
        <f t="shared" si="207"/>
        <v>30</v>
      </c>
    </row>
    <row r="630" spans="1:53" ht="14.25" x14ac:dyDescent="0.2">
      <c r="A630">
        <f t="shared" si="202"/>
        <v>10628</v>
      </c>
      <c r="B630" s="16">
        <v>628</v>
      </c>
      <c r="C630" s="16"/>
      <c r="D630" s="16" t="s">
        <v>830</v>
      </c>
      <c r="E630" s="16">
        <f t="shared" si="189"/>
        <v>6</v>
      </c>
      <c r="F630" s="39" t="str">
        <f t="shared" si="208"/>
        <v>b</v>
      </c>
      <c r="G630" s="42">
        <f t="shared" si="203"/>
        <v>3</v>
      </c>
      <c r="H630" s="19" t="s">
        <v>26</v>
      </c>
      <c r="I630" s="3" t="s">
        <v>46</v>
      </c>
      <c r="J630" s="3" t="s">
        <v>997</v>
      </c>
      <c r="K630" s="3" t="str">
        <f t="shared" si="190"/>
        <v>火</v>
      </c>
      <c r="L630" s="3">
        <f t="shared" si="209"/>
        <v>20</v>
      </c>
      <c r="M630" s="3">
        <f t="shared" si="191"/>
        <v>4</v>
      </c>
      <c r="N630" s="16">
        <v>1</v>
      </c>
      <c r="O630" s="16">
        <v>4</v>
      </c>
      <c r="P630" s="16">
        <v>133</v>
      </c>
      <c r="Q630" s="28">
        <v>0</v>
      </c>
      <c r="R630" s="28">
        <v>0</v>
      </c>
      <c r="S630" s="28">
        <v>0</v>
      </c>
      <c r="T630" s="28">
        <v>0</v>
      </c>
      <c r="U630" s="28">
        <v>0</v>
      </c>
      <c r="V630" s="28">
        <v>0</v>
      </c>
      <c r="W630" s="28">
        <v>0</v>
      </c>
      <c r="X630" s="29">
        <v>0</v>
      </c>
      <c r="Y630" s="29">
        <v>0</v>
      </c>
      <c r="Z630" s="29">
        <v>0</v>
      </c>
      <c r="AA630" s="29">
        <v>0</v>
      </c>
      <c r="AB630" s="28">
        <v>0</v>
      </c>
      <c r="AC630" s="28">
        <v>0</v>
      </c>
      <c r="AD630" s="28">
        <v>0</v>
      </c>
      <c r="AE630" s="28">
        <v>0</v>
      </c>
      <c r="AF630" s="28">
        <v>0</v>
      </c>
      <c r="AG630" s="28">
        <v>0</v>
      </c>
      <c r="AH630" s="29">
        <v>0</v>
      </c>
      <c r="AI630" s="29">
        <v>0</v>
      </c>
      <c r="AJ630" s="29">
        <v>0</v>
      </c>
      <c r="AK630" s="29">
        <v>0</v>
      </c>
      <c r="AL630" s="20">
        <v>0.12053333333333334</v>
      </c>
      <c r="AM630" s="22">
        <f t="shared" si="192"/>
        <v>112.77333333333334</v>
      </c>
      <c r="AN630">
        <f t="shared" si="193"/>
        <v>4935</v>
      </c>
      <c r="AO630" t="str">
        <f t="shared" si="194"/>
        <v>,美味的坚果,蓝水晶,扁扁的稻草</v>
      </c>
      <c r="AP630" s="25" t="str">
        <f>IF(F630="c",getSring(AO630,4),VLOOKUP(K630&amp;F630,test4,2,FALSE))</f>
        <v>火之精华</v>
      </c>
      <c r="AQ630" s="25">
        <f t="shared" si="195"/>
        <v>30012</v>
      </c>
      <c r="AR630" s="25">
        <f t="shared" si="196"/>
        <v>47</v>
      </c>
      <c r="AS630" s="25" t="str">
        <f t="shared" si="204"/>
        <v>美味的坚果</v>
      </c>
      <c r="AT630" s="25">
        <f t="shared" si="197"/>
        <v>30040</v>
      </c>
      <c r="AU630" s="25">
        <f t="shared" si="198"/>
        <v>47</v>
      </c>
      <c r="AV630" s="25" t="str">
        <f t="shared" si="205"/>
        <v>蓝水晶</v>
      </c>
      <c r="AW630" s="25">
        <f t="shared" si="199"/>
        <v>30028</v>
      </c>
      <c r="AX630" s="25">
        <f t="shared" si="200"/>
        <v>47</v>
      </c>
      <c r="AY630" s="25" t="str">
        <f t="shared" si="206"/>
        <v>扁扁的稻草</v>
      </c>
      <c r="AZ630" s="25">
        <f t="shared" si="201"/>
        <v>30024</v>
      </c>
      <c r="BA630" s="25">
        <f t="shared" si="207"/>
        <v>47</v>
      </c>
    </row>
    <row r="631" spans="1:53" ht="14.25" x14ac:dyDescent="0.2">
      <c r="A631">
        <f t="shared" si="202"/>
        <v>10629</v>
      </c>
      <c r="B631" s="16">
        <v>629</v>
      </c>
      <c r="C631" s="16"/>
      <c r="D631" s="16" t="s">
        <v>831</v>
      </c>
      <c r="E631" s="16">
        <f t="shared" si="189"/>
        <v>7</v>
      </c>
      <c r="F631" s="39" t="str">
        <f t="shared" si="208"/>
        <v>b</v>
      </c>
      <c r="G631" s="42">
        <f t="shared" si="203"/>
        <v>3</v>
      </c>
      <c r="H631" s="19" t="s">
        <v>26</v>
      </c>
      <c r="I631" s="3" t="s">
        <v>46</v>
      </c>
      <c r="J631" s="3" t="s">
        <v>997</v>
      </c>
      <c r="K631" s="3" t="str">
        <f t="shared" si="190"/>
        <v>火</v>
      </c>
      <c r="L631" s="3">
        <f t="shared" si="209"/>
        <v>20</v>
      </c>
      <c r="M631" s="3">
        <f t="shared" si="191"/>
        <v>4</v>
      </c>
      <c r="N631" s="16">
        <v>1</v>
      </c>
      <c r="O631" s="16">
        <v>5</v>
      </c>
      <c r="P631" s="16">
        <v>166</v>
      </c>
      <c r="Q631" s="28">
        <v>0</v>
      </c>
      <c r="R631" s="28">
        <v>0</v>
      </c>
      <c r="S631" s="16">
        <v>17</v>
      </c>
      <c r="T631" s="28">
        <v>0</v>
      </c>
      <c r="U631" s="28">
        <v>0</v>
      </c>
      <c r="V631" s="28">
        <v>0</v>
      </c>
      <c r="W631" s="28">
        <v>0</v>
      </c>
      <c r="X631" s="29">
        <v>0</v>
      </c>
      <c r="Y631" s="29">
        <v>0</v>
      </c>
      <c r="Z631" s="29">
        <v>0</v>
      </c>
      <c r="AA631" s="29">
        <v>0</v>
      </c>
      <c r="AB631" s="28">
        <v>0</v>
      </c>
      <c r="AC631" s="28">
        <v>0</v>
      </c>
      <c r="AD631" s="16">
        <v>7</v>
      </c>
      <c r="AE631" s="28">
        <v>0</v>
      </c>
      <c r="AF631" s="28">
        <v>0</v>
      </c>
      <c r="AG631" s="28">
        <v>0</v>
      </c>
      <c r="AH631" s="29">
        <v>0</v>
      </c>
      <c r="AI631" s="29">
        <v>0</v>
      </c>
      <c r="AJ631" s="29">
        <v>0</v>
      </c>
      <c r="AK631" s="29">
        <v>0</v>
      </c>
      <c r="AL631" s="29">
        <v>0</v>
      </c>
      <c r="AM631" s="22">
        <f t="shared" si="192"/>
        <v>131.02931596091204</v>
      </c>
      <c r="AN631">
        <f t="shared" si="193"/>
        <v>5775</v>
      </c>
      <c r="AO631" t="str">
        <f t="shared" si="194"/>
        <v>,蓝水晶,扁扁的稻草,长獠牙</v>
      </c>
      <c r="AP631" s="25" t="str">
        <f>IF(F631="c",getSring(AO631,4),VLOOKUP(K631&amp;F631,test4,2,FALSE))</f>
        <v>火之精华</v>
      </c>
      <c r="AQ631" s="25">
        <f t="shared" si="195"/>
        <v>30012</v>
      </c>
      <c r="AR631" s="25">
        <f t="shared" si="196"/>
        <v>55</v>
      </c>
      <c r="AS631" s="25" t="str">
        <f t="shared" si="204"/>
        <v>蓝水晶</v>
      </c>
      <c r="AT631" s="25">
        <f t="shared" si="197"/>
        <v>30028</v>
      </c>
      <c r="AU631" s="25">
        <f t="shared" si="198"/>
        <v>55</v>
      </c>
      <c r="AV631" s="25" t="str">
        <f t="shared" si="205"/>
        <v>扁扁的稻草</v>
      </c>
      <c r="AW631" s="25">
        <f t="shared" si="199"/>
        <v>30024</v>
      </c>
      <c r="AX631" s="25">
        <f t="shared" si="200"/>
        <v>55</v>
      </c>
      <c r="AY631" s="25" t="str">
        <f t="shared" si="206"/>
        <v>长獠牙</v>
      </c>
      <c r="AZ631" s="25">
        <f t="shared" si="201"/>
        <v>30036</v>
      </c>
      <c r="BA631" s="25">
        <f t="shared" si="207"/>
        <v>55</v>
      </c>
    </row>
    <row r="632" spans="1:53" ht="14.25" x14ac:dyDescent="0.2">
      <c r="A632">
        <f t="shared" si="202"/>
        <v>10630</v>
      </c>
      <c r="B632" s="16">
        <v>630</v>
      </c>
      <c r="C632" s="16"/>
      <c r="D632" s="16" t="s">
        <v>832</v>
      </c>
      <c r="E632" s="16">
        <f t="shared" si="189"/>
        <v>8</v>
      </c>
      <c r="F632" s="39" t="str">
        <f t="shared" si="208"/>
        <v>b</v>
      </c>
      <c r="G632" s="42">
        <f t="shared" si="203"/>
        <v>3</v>
      </c>
      <c r="H632" s="19" t="s">
        <v>26</v>
      </c>
      <c r="I632" s="3" t="s">
        <v>46</v>
      </c>
      <c r="J632" s="3" t="s">
        <v>997</v>
      </c>
      <c r="K632" s="3" t="str">
        <f t="shared" si="190"/>
        <v>火</v>
      </c>
      <c r="L632" s="3">
        <f t="shared" si="209"/>
        <v>20</v>
      </c>
      <c r="M632" s="3">
        <f t="shared" si="191"/>
        <v>4</v>
      </c>
      <c r="N632" s="16">
        <v>1</v>
      </c>
      <c r="O632" s="16">
        <v>6</v>
      </c>
      <c r="P632" s="16">
        <v>200</v>
      </c>
      <c r="Q632" s="28">
        <v>0</v>
      </c>
      <c r="R632" s="28">
        <v>0</v>
      </c>
      <c r="S632" s="28">
        <v>0</v>
      </c>
      <c r="T632" s="28">
        <v>0</v>
      </c>
      <c r="U632" s="28">
        <v>0</v>
      </c>
      <c r="V632" s="16">
        <v>14</v>
      </c>
      <c r="W632" s="28">
        <v>0</v>
      </c>
      <c r="X632" s="29">
        <v>0</v>
      </c>
      <c r="Y632" s="20">
        <v>3.5000000000000003E-2</v>
      </c>
      <c r="Z632" s="29">
        <v>0</v>
      </c>
      <c r="AA632" s="29">
        <v>0</v>
      </c>
      <c r="AB632" s="28">
        <v>0</v>
      </c>
      <c r="AC632" s="28">
        <v>0</v>
      </c>
      <c r="AD632" s="28">
        <v>0</v>
      </c>
      <c r="AE632" s="28">
        <v>0</v>
      </c>
      <c r="AF632" s="28">
        <v>0</v>
      </c>
      <c r="AG632" s="28">
        <v>0</v>
      </c>
      <c r="AH632" s="29">
        <v>0</v>
      </c>
      <c r="AI632" s="29">
        <v>0</v>
      </c>
      <c r="AJ632" s="29">
        <v>0</v>
      </c>
      <c r="AK632" s="29">
        <v>0</v>
      </c>
      <c r="AL632" s="29">
        <v>0</v>
      </c>
      <c r="AM632" s="22">
        <f t="shared" si="192"/>
        <v>149.66666666666666</v>
      </c>
      <c r="AN632">
        <f t="shared" si="193"/>
        <v>6510</v>
      </c>
      <c r="AO632" t="str">
        <f t="shared" si="194"/>
        <v>,蓝水晶,坚硬的石头,扁扁的稻草</v>
      </c>
      <c r="AP632" s="25" t="str">
        <f>IF(F632="c",getSring(AO632,4),VLOOKUP(K632&amp;F632,test4,2,FALSE))</f>
        <v>火之精华</v>
      </c>
      <c r="AQ632" s="25">
        <f t="shared" si="195"/>
        <v>30012</v>
      </c>
      <c r="AR632" s="25">
        <f t="shared" si="196"/>
        <v>62</v>
      </c>
      <c r="AS632" s="25" t="str">
        <f t="shared" si="204"/>
        <v>蓝水晶</v>
      </c>
      <c r="AT632" s="25">
        <f t="shared" si="197"/>
        <v>30028</v>
      </c>
      <c r="AU632" s="25">
        <f t="shared" si="198"/>
        <v>62</v>
      </c>
      <c r="AV632" s="25" t="str">
        <f t="shared" si="205"/>
        <v>坚硬的石头</v>
      </c>
      <c r="AW632" s="25">
        <f t="shared" si="199"/>
        <v>30032</v>
      </c>
      <c r="AX632" s="25">
        <f t="shared" si="200"/>
        <v>62</v>
      </c>
      <c r="AY632" s="25" t="str">
        <f t="shared" si="206"/>
        <v>扁扁的稻草</v>
      </c>
      <c r="AZ632" s="25">
        <f t="shared" si="201"/>
        <v>30024</v>
      </c>
      <c r="BA632" s="25">
        <f t="shared" si="207"/>
        <v>62</v>
      </c>
    </row>
    <row r="633" spans="1:53" ht="14.25" x14ac:dyDescent="0.2">
      <c r="A633">
        <f t="shared" si="202"/>
        <v>10631</v>
      </c>
      <c r="B633" s="16">
        <v>631</v>
      </c>
      <c r="C633" s="16"/>
      <c r="D633" s="16" t="s">
        <v>833</v>
      </c>
      <c r="E633" s="16">
        <f t="shared" si="189"/>
        <v>9</v>
      </c>
      <c r="F633" s="39" t="str">
        <f t="shared" si="208"/>
        <v>b</v>
      </c>
      <c r="G633" s="42">
        <f t="shared" si="203"/>
        <v>3</v>
      </c>
      <c r="H633" s="19" t="s">
        <v>26</v>
      </c>
      <c r="I633" s="3" t="s">
        <v>46</v>
      </c>
      <c r="J633" s="3" t="s">
        <v>997</v>
      </c>
      <c r="K633" s="3" t="str">
        <f t="shared" si="190"/>
        <v>火</v>
      </c>
      <c r="L633" s="3">
        <f t="shared" si="209"/>
        <v>20</v>
      </c>
      <c r="M633" s="3">
        <f t="shared" si="191"/>
        <v>4</v>
      </c>
      <c r="N633" s="16">
        <v>1</v>
      </c>
      <c r="O633" s="16">
        <v>7</v>
      </c>
      <c r="P633" s="16">
        <v>233</v>
      </c>
      <c r="Q633" s="28">
        <v>0</v>
      </c>
      <c r="R633" s="28">
        <v>0</v>
      </c>
      <c r="S633" s="28">
        <v>0</v>
      </c>
      <c r="T633" s="28">
        <v>0</v>
      </c>
      <c r="U633" s="28">
        <v>0</v>
      </c>
      <c r="V633" s="28">
        <v>0</v>
      </c>
      <c r="W633" s="28">
        <v>0</v>
      </c>
      <c r="X633" s="20">
        <v>0.06</v>
      </c>
      <c r="Y633" s="29">
        <v>0</v>
      </c>
      <c r="Z633" s="29">
        <v>0</v>
      </c>
      <c r="AA633" s="20">
        <v>0.26400000000000001</v>
      </c>
      <c r="AB633" s="28">
        <v>0</v>
      </c>
      <c r="AC633" s="28">
        <v>0</v>
      </c>
      <c r="AD633" s="28">
        <v>0</v>
      </c>
      <c r="AE633" s="28">
        <v>0</v>
      </c>
      <c r="AF633" s="28">
        <v>0</v>
      </c>
      <c r="AG633" s="28">
        <v>0</v>
      </c>
      <c r="AH633" s="29">
        <v>0</v>
      </c>
      <c r="AI633" s="29">
        <v>0</v>
      </c>
      <c r="AJ633" s="29">
        <v>0</v>
      </c>
      <c r="AK633" s="29">
        <v>0</v>
      </c>
      <c r="AL633" s="29">
        <v>0</v>
      </c>
      <c r="AM633" s="22">
        <f t="shared" si="192"/>
        <v>220.13333333333333</v>
      </c>
      <c r="AN633">
        <f t="shared" si="193"/>
        <v>9660</v>
      </c>
      <c r="AO633" t="str">
        <f t="shared" si="194"/>
        <v>,坚硬的石头,美味的坚果,漂亮的蘑菇</v>
      </c>
      <c r="AP633" s="25" t="str">
        <f>IF(F633="c",getSring(AO633,4),VLOOKUP(K633&amp;F633,test4,2,FALSE))</f>
        <v>火之精华</v>
      </c>
      <c r="AQ633" s="25">
        <f t="shared" si="195"/>
        <v>30012</v>
      </c>
      <c r="AR633" s="25">
        <f t="shared" si="196"/>
        <v>92</v>
      </c>
      <c r="AS633" s="25" t="str">
        <f t="shared" si="204"/>
        <v>坚硬的石头</v>
      </c>
      <c r="AT633" s="25">
        <f t="shared" si="197"/>
        <v>30032</v>
      </c>
      <c r="AU633" s="25">
        <f t="shared" si="198"/>
        <v>92</v>
      </c>
      <c r="AV633" s="25" t="str">
        <f t="shared" si="205"/>
        <v>美味的坚果</v>
      </c>
      <c r="AW633" s="25">
        <f t="shared" si="199"/>
        <v>30040</v>
      </c>
      <c r="AX633" s="25">
        <f t="shared" si="200"/>
        <v>92</v>
      </c>
      <c r="AY633" s="25" t="str">
        <f t="shared" si="206"/>
        <v>漂亮的蘑菇</v>
      </c>
      <c r="AZ633" s="25">
        <f t="shared" si="201"/>
        <v>30020</v>
      </c>
      <c r="BA633" s="25">
        <f t="shared" si="207"/>
        <v>92</v>
      </c>
    </row>
    <row r="634" spans="1:53" ht="14.25" x14ac:dyDescent="0.2">
      <c r="A634">
        <f t="shared" si="202"/>
        <v>10632</v>
      </c>
      <c r="B634" s="16">
        <v>632</v>
      </c>
      <c r="C634" s="16"/>
      <c r="D634" s="16" t="s">
        <v>254</v>
      </c>
      <c r="E634" s="16">
        <f t="shared" si="189"/>
        <v>10</v>
      </c>
      <c r="F634" s="39" t="str">
        <f t="shared" si="208"/>
        <v>b</v>
      </c>
      <c r="G634" s="42">
        <f t="shared" si="203"/>
        <v>3</v>
      </c>
      <c r="H634" s="19" t="s">
        <v>26</v>
      </c>
      <c r="I634" s="3" t="s">
        <v>46</v>
      </c>
      <c r="J634" s="3" t="s">
        <v>997</v>
      </c>
      <c r="K634" s="3" t="str">
        <f t="shared" si="190"/>
        <v>火</v>
      </c>
      <c r="L634" s="3">
        <f t="shared" si="209"/>
        <v>20</v>
      </c>
      <c r="M634" s="3">
        <f t="shared" si="191"/>
        <v>4</v>
      </c>
      <c r="N634" s="16">
        <v>1</v>
      </c>
      <c r="O634" s="16">
        <v>8</v>
      </c>
      <c r="P634" s="16">
        <v>266</v>
      </c>
      <c r="Q634" s="28">
        <v>0</v>
      </c>
      <c r="R634" s="28">
        <v>0</v>
      </c>
      <c r="S634" s="28">
        <v>0</v>
      </c>
      <c r="T634" s="28">
        <v>0</v>
      </c>
      <c r="U634" s="28">
        <v>0</v>
      </c>
      <c r="V634" s="28">
        <v>0</v>
      </c>
      <c r="W634" s="28">
        <v>0</v>
      </c>
      <c r="X634" s="29">
        <v>0</v>
      </c>
      <c r="Y634" s="29">
        <v>0</v>
      </c>
      <c r="Z634" s="29">
        <v>0</v>
      </c>
      <c r="AA634" s="20">
        <v>0.30199999999999999</v>
      </c>
      <c r="AB634" s="28">
        <v>0</v>
      </c>
      <c r="AC634" s="28">
        <v>0</v>
      </c>
      <c r="AD634" s="28">
        <v>0</v>
      </c>
      <c r="AE634" s="28">
        <v>0</v>
      </c>
      <c r="AF634" s="28">
        <v>0</v>
      </c>
      <c r="AG634" s="28">
        <v>0</v>
      </c>
      <c r="AH634" s="29">
        <v>0</v>
      </c>
      <c r="AI634" s="29">
        <v>0</v>
      </c>
      <c r="AJ634" s="29">
        <v>0</v>
      </c>
      <c r="AK634" s="29">
        <v>0</v>
      </c>
      <c r="AL634" s="20">
        <v>0.24160000000000001</v>
      </c>
      <c r="AM634" s="22">
        <f t="shared" si="192"/>
        <v>286.05333333333334</v>
      </c>
      <c r="AN634">
        <f t="shared" si="193"/>
        <v>12495</v>
      </c>
      <c r="AO634" t="str">
        <f t="shared" si="194"/>
        <v>,漂亮的蘑菇,长獠牙,坚硬的石头</v>
      </c>
      <c r="AP634" s="25" t="str">
        <f>IF(F634="c",getSring(AO634,4),VLOOKUP(K634&amp;F634,test4,2,FALSE))</f>
        <v>火之精华</v>
      </c>
      <c r="AQ634" s="25">
        <f t="shared" si="195"/>
        <v>30012</v>
      </c>
      <c r="AR634" s="25">
        <f t="shared" si="196"/>
        <v>119</v>
      </c>
      <c r="AS634" s="25" t="str">
        <f t="shared" si="204"/>
        <v>漂亮的蘑菇</v>
      </c>
      <c r="AT634" s="25">
        <f t="shared" si="197"/>
        <v>30020</v>
      </c>
      <c r="AU634" s="25">
        <f t="shared" si="198"/>
        <v>119</v>
      </c>
      <c r="AV634" s="25" t="str">
        <f t="shared" si="205"/>
        <v>长獠牙</v>
      </c>
      <c r="AW634" s="25">
        <f t="shared" si="199"/>
        <v>30036</v>
      </c>
      <c r="AX634" s="25">
        <f t="shared" si="200"/>
        <v>119</v>
      </c>
      <c r="AY634" s="25" t="str">
        <f t="shared" si="206"/>
        <v>坚硬的石头</v>
      </c>
      <c r="AZ634" s="25">
        <f t="shared" si="201"/>
        <v>30032</v>
      </c>
      <c r="BA634" s="25">
        <f t="shared" si="207"/>
        <v>119</v>
      </c>
    </row>
    <row r="635" spans="1:53" ht="14.25" x14ac:dyDescent="0.2">
      <c r="A635">
        <f t="shared" si="202"/>
        <v>10633</v>
      </c>
      <c r="B635" s="16">
        <v>633</v>
      </c>
      <c r="C635" s="16"/>
      <c r="D635" s="16" t="s">
        <v>834</v>
      </c>
      <c r="E635" s="16">
        <f t="shared" si="189"/>
        <v>3</v>
      </c>
      <c r="F635" s="39" t="str">
        <f t="shared" si="208"/>
        <v>c</v>
      </c>
      <c r="G635" s="42">
        <f t="shared" si="203"/>
        <v>4</v>
      </c>
      <c r="H635" s="19" t="s">
        <v>26</v>
      </c>
      <c r="I635" s="3" t="s">
        <v>46</v>
      </c>
      <c r="J635" s="3" t="s">
        <v>997</v>
      </c>
      <c r="K635" s="3" t="str">
        <f t="shared" si="190"/>
        <v>--</v>
      </c>
      <c r="L635" s="3">
        <f t="shared" si="209"/>
        <v>20</v>
      </c>
      <c r="M635" s="3">
        <f t="shared" si="191"/>
        <v>4</v>
      </c>
      <c r="N635" s="16">
        <v>1</v>
      </c>
      <c r="O635" s="16">
        <v>1</v>
      </c>
      <c r="P635" s="16">
        <v>38</v>
      </c>
      <c r="Q635" s="28">
        <v>0</v>
      </c>
      <c r="R635" s="28">
        <v>0</v>
      </c>
      <c r="S635" s="28">
        <v>0</v>
      </c>
      <c r="T635" s="28">
        <v>0</v>
      </c>
      <c r="U635" s="28">
        <v>0</v>
      </c>
      <c r="V635" s="28">
        <v>0</v>
      </c>
      <c r="W635" s="28">
        <v>0</v>
      </c>
      <c r="X635" s="29">
        <v>0</v>
      </c>
      <c r="Y635" s="29">
        <v>0</v>
      </c>
      <c r="Z635" s="29">
        <v>0</v>
      </c>
      <c r="AA635" s="29">
        <v>0</v>
      </c>
      <c r="AB635" s="28">
        <v>0</v>
      </c>
      <c r="AC635" s="28">
        <v>0</v>
      </c>
      <c r="AD635" s="28">
        <v>0</v>
      </c>
      <c r="AE635" s="28">
        <v>0</v>
      </c>
      <c r="AF635" s="28">
        <v>0</v>
      </c>
      <c r="AG635" s="28">
        <v>0</v>
      </c>
      <c r="AH635" s="29">
        <v>0</v>
      </c>
      <c r="AI635" s="29">
        <v>0</v>
      </c>
      <c r="AJ635" s="20">
        <v>0</v>
      </c>
      <c r="AK635" s="29">
        <v>0</v>
      </c>
      <c r="AL635" s="29">
        <v>0</v>
      </c>
      <c r="AM635" s="22">
        <f t="shared" si="192"/>
        <v>25.333333333333332</v>
      </c>
      <c r="AN635">
        <f t="shared" si="193"/>
        <v>1102</v>
      </c>
      <c r="AO635" t="str">
        <f t="shared" si="194"/>
        <v>,蘑菇,狗牙,红水晶,稻草</v>
      </c>
      <c r="AP635" s="25" t="str">
        <f>IF(F635="c",getSring(AO635,4),VLOOKUP(K635&amp;F635,test4,2,FALSE))</f>
        <v>稻草</v>
      </c>
      <c r="AQ635" s="25">
        <f t="shared" si="195"/>
        <v>30023</v>
      </c>
      <c r="AR635" s="25">
        <f t="shared" si="196"/>
        <v>84</v>
      </c>
      <c r="AS635" s="25" t="str">
        <f t="shared" si="204"/>
        <v>蘑菇</v>
      </c>
      <c r="AT635" s="25">
        <f t="shared" si="197"/>
        <v>30019</v>
      </c>
      <c r="AU635" s="25">
        <f t="shared" si="198"/>
        <v>21</v>
      </c>
      <c r="AV635" s="25" t="str">
        <f t="shared" si="205"/>
        <v>狗牙</v>
      </c>
      <c r="AW635" s="25">
        <f t="shared" si="199"/>
        <v>30035</v>
      </c>
      <c r="AX635" s="25">
        <f t="shared" si="200"/>
        <v>21</v>
      </c>
      <c r="AY635" s="25" t="str">
        <f t="shared" si="206"/>
        <v>红水晶</v>
      </c>
      <c r="AZ635" s="25">
        <f t="shared" si="201"/>
        <v>30027</v>
      </c>
      <c r="BA635" s="25">
        <f t="shared" si="207"/>
        <v>21</v>
      </c>
    </row>
    <row r="636" spans="1:53" ht="14.25" x14ac:dyDescent="0.2">
      <c r="A636">
        <f t="shared" si="202"/>
        <v>10634</v>
      </c>
      <c r="B636" s="16">
        <v>634</v>
      </c>
      <c r="C636" s="16"/>
      <c r="D636" s="16" t="s">
        <v>835</v>
      </c>
      <c r="E636" s="16">
        <f t="shared" si="189"/>
        <v>4</v>
      </c>
      <c r="F636" s="39" t="str">
        <f t="shared" si="208"/>
        <v>c</v>
      </c>
      <c r="G636" s="42">
        <f t="shared" si="203"/>
        <v>4</v>
      </c>
      <c r="H636" s="19" t="s">
        <v>26</v>
      </c>
      <c r="I636" s="3" t="s">
        <v>46</v>
      </c>
      <c r="J636" s="3" t="s">
        <v>997</v>
      </c>
      <c r="K636" s="3" t="str">
        <f t="shared" si="190"/>
        <v>--</v>
      </c>
      <c r="L636" s="3">
        <f t="shared" si="209"/>
        <v>20</v>
      </c>
      <c r="M636" s="3">
        <f t="shared" si="191"/>
        <v>4</v>
      </c>
      <c r="N636" s="16">
        <v>1</v>
      </c>
      <c r="O636" s="16">
        <v>2</v>
      </c>
      <c r="P636" s="16">
        <v>76</v>
      </c>
      <c r="Q636" s="28">
        <v>0</v>
      </c>
      <c r="R636" s="28">
        <v>0</v>
      </c>
      <c r="S636" s="28">
        <v>0</v>
      </c>
      <c r="T636" s="28">
        <v>0</v>
      </c>
      <c r="U636" s="28">
        <v>0</v>
      </c>
      <c r="V636" s="28">
        <v>0</v>
      </c>
      <c r="W636" s="16">
        <v>0</v>
      </c>
      <c r="X636" s="29">
        <v>0</v>
      </c>
      <c r="Y636" s="29">
        <v>0</v>
      </c>
      <c r="Z636" s="29">
        <v>0</v>
      </c>
      <c r="AA636" s="29">
        <v>0</v>
      </c>
      <c r="AB636" s="28">
        <v>0</v>
      </c>
      <c r="AC636" s="28">
        <v>0</v>
      </c>
      <c r="AD636" s="28">
        <v>0</v>
      </c>
      <c r="AE636" s="28">
        <v>0</v>
      </c>
      <c r="AF636" s="28">
        <v>0</v>
      </c>
      <c r="AG636" s="28">
        <v>0</v>
      </c>
      <c r="AH636" s="29">
        <v>0</v>
      </c>
      <c r="AI636" s="29">
        <v>0</v>
      </c>
      <c r="AJ636" s="29">
        <v>0</v>
      </c>
      <c r="AK636" s="29">
        <v>0</v>
      </c>
      <c r="AL636" s="29">
        <v>0</v>
      </c>
      <c r="AM636" s="22">
        <f t="shared" si="192"/>
        <v>50.666666666666664</v>
      </c>
      <c r="AN636">
        <f t="shared" si="193"/>
        <v>2212</v>
      </c>
      <c r="AO636" t="str">
        <f t="shared" si="194"/>
        <v>,狗牙,稻草,多汁的坚果,蘑菇</v>
      </c>
      <c r="AP636" s="25" t="str">
        <f>IF(F636="c",getSring(AO636,4),VLOOKUP(K636&amp;F636,test4,2,FALSE))</f>
        <v>蘑菇</v>
      </c>
      <c r="AQ636" s="25">
        <f t="shared" si="195"/>
        <v>30019</v>
      </c>
      <c r="AR636" s="25">
        <f t="shared" si="196"/>
        <v>169</v>
      </c>
      <c r="AS636" s="25" t="str">
        <f t="shared" si="204"/>
        <v>狗牙</v>
      </c>
      <c r="AT636" s="25">
        <f t="shared" si="197"/>
        <v>30035</v>
      </c>
      <c r="AU636" s="25">
        <f t="shared" si="198"/>
        <v>42</v>
      </c>
      <c r="AV636" s="25" t="str">
        <f t="shared" si="205"/>
        <v>稻草</v>
      </c>
      <c r="AW636" s="25">
        <f t="shared" si="199"/>
        <v>30023</v>
      </c>
      <c r="AX636" s="25">
        <f t="shared" si="200"/>
        <v>42</v>
      </c>
      <c r="AY636" s="25" t="str">
        <f t="shared" si="206"/>
        <v>多汁的坚果</v>
      </c>
      <c r="AZ636" s="25">
        <f t="shared" si="201"/>
        <v>30039</v>
      </c>
      <c r="BA636" s="25">
        <f t="shared" si="207"/>
        <v>42</v>
      </c>
    </row>
    <row r="637" spans="1:53" ht="14.25" x14ac:dyDescent="0.2">
      <c r="A637">
        <f t="shared" si="202"/>
        <v>10635</v>
      </c>
      <c r="B637" s="16">
        <v>635</v>
      </c>
      <c r="C637" s="16"/>
      <c r="D637" s="16" t="s">
        <v>836</v>
      </c>
      <c r="E637" s="16">
        <f t="shared" si="189"/>
        <v>5</v>
      </c>
      <c r="F637" s="39" t="str">
        <f t="shared" si="208"/>
        <v>c</v>
      </c>
      <c r="G637" s="42">
        <f t="shared" si="203"/>
        <v>4</v>
      </c>
      <c r="H637" s="19" t="s">
        <v>26</v>
      </c>
      <c r="I637" s="3" t="s">
        <v>46</v>
      </c>
      <c r="J637" s="3" t="s">
        <v>997</v>
      </c>
      <c r="K637" s="3" t="str">
        <f t="shared" si="190"/>
        <v>--</v>
      </c>
      <c r="L637" s="3">
        <f t="shared" si="209"/>
        <v>20</v>
      </c>
      <c r="M637" s="3">
        <f t="shared" si="191"/>
        <v>4</v>
      </c>
      <c r="N637" s="16">
        <v>1</v>
      </c>
      <c r="O637" s="16">
        <v>3</v>
      </c>
      <c r="P637" s="16">
        <v>114</v>
      </c>
      <c r="Q637" s="28">
        <v>0</v>
      </c>
      <c r="R637" s="28">
        <v>0</v>
      </c>
      <c r="S637" s="28">
        <v>0</v>
      </c>
      <c r="T637" s="28">
        <v>0</v>
      </c>
      <c r="U637" s="16">
        <v>0</v>
      </c>
      <c r="V637" s="28">
        <v>0</v>
      </c>
      <c r="W637" s="28">
        <v>0</v>
      </c>
      <c r="X637" s="29">
        <v>0</v>
      </c>
      <c r="Y637" s="29">
        <v>0</v>
      </c>
      <c r="Z637" s="29">
        <v>0</v>
      </c>
      <c r="AA637" s="29">
        <v>0</v>
      </c>
      <c r="AB637" s="28">
        <v>0</v>
      </c>
      <c r="AC637" s="28">
        <v>0</v>
      </c>
      <c r="AD637" s="28">
        <v>0</v>
      </c>
      <c r="AE637" s="28">
        <v>0</v>
      </c>
      <c r="AF637" s="28">
        <v>0</v>
      </c>
      <c r="AG637" s="28">
        <v>0</v>
      </c>
      <c r="AH637" s="29">
        <v>0</v>
      </c>
      <c r="AI637" s="29">
        <v>0</v>
      </c>
      <c r="AJ637" s="29">
        <v>0</v>
      </c>
      <c r="AK637" s="29">
        <v>0</v>
      </c>
      <c r="AL637" s="29">
        <v>0</v>
      </c>
      <c r="AM637" s="22">
        <f t="shared" si="192"/>
        <v>76</v>
      </c>
      <c r="AN637">
        <f t="shared" si="193"/>
        <v>3315</v>
      </c>
      <c r="AO637" t="str">
        <f t="shared" si="194"/>
        <v>,多汁的坚果,狗牙,红水晶,稻草</v>
      </c>
      <c r="AP637" s="25" t="str">
        <f>IF(F637="c",getSring(AO637,4),VLOOKUP(K637&amp;F637,test4,2,FALSE))</f>
        <v>稻草</v>
      </c>
      <c r="AQ637" s="25">
        <f t="shared" si="195"/>
        <v>30023</v>
      </c>
      <c r="AR637" s="25">
        <f t="shared" si="196"/>
        <v>253</v>
      </c>
      <c r="AS637" s="25" t="str">
        <f t="shared" si="204"/>
        <v>多汁的坚果</v>
      </c>
      <c r="AT637" s="25">
        <f t="shared" si="197"/>
        <v>30039</v>
      </c>
      <c r="AU637" s="25">
        <f t="shared" si="198"/>
        <v>63</v>
      </c>
      <c r="AV637" s="25" t="str">
        <f t="shared" si="205"/>
        <v>狗牙</v>
      </c>
      <c r="AW637" s="25">
        <f t="shared" si="199"/>
        <v>30035</v>
      </c>
      <c r="AX637" s="25">
        <f t="shared" si="200"/>
        <v>63</v>
      </c>
      <c r="AY637" s="25" t="str">
        <f t="shared" si="206"/>
        <v>红水晶</v>
      </c>
      <c r="AZ637" s="25">
        <f t="shared" si="201"/>
        <v>30027</v>
      </c>
      <c r="BA637" s="25">
        <f t="shared" si="207"/>
        <v>63</v>
      </c>
    </row>
    <row r="638" spans="1:53" ht="14.25" x14ac:dyDescent="0.2">
      <c r="A638">
        <f t="shared" si="202"/>
        <v>10636</v>
      </c>
      <c r="B638" s="16">
        <v>636</v>
      </c>
      <c r="C638" s="16"/>
      <c r="D638" s="16" t="s">
        <v>837</v>
      </c>
      <c r="E638" s="16">
        <f t="shared" si="189"/>
        <v>6</v>
      </c>
      <c r="F638" s="39" t="str">
        <f t="shared" si="208"/>
        <v>c</v>
      </c>
      <c r="G638" s="42">
        <f t="shared" si="203"/>
        <v>4</v>
      </c>
      <c r="H638" s="19" t="s">
        <v>26</v>
      </c>
      <c r="I638" s="3" t="s">
        <v>46</v>
      </c>
      <c r="J638" s="3" t="s">
        <v>997</v>
      </c>
      <c r="K638" s="3" t="str">
        <f t="shared" si="190"/>
        <v>--</v>
      </c>
      <c r="L638" s="3">
        <f t="shared" si="209"/>
        <v>20</v>
      </c>
      <c r="M638" s="3">
        <f t="shared" si="191"/>
        <v>4</v>
      </c>
      <c r="N638" s="16">
        <v>1</v>
      </c>
      <c r="O638" s="16">
        <v>4</v>
      </c>
      <c r="P638" s="16">
        <v>152</v>
      </c>
      <c r="Q638" s="28">
        <v>0</v>
      </c>
      <c r="R638" s="28">
        <v>0</v>
      </c>
      <c r="S638" s="28">
        <v>0</v>
      </c>
      <c r="T638" s="28">
        <v>0</v>
      </c>
      <c r="U638" s="28">
        <v>0</v>
      </c>
      <c r="V638" s="28">
        <v>0</v>
      </c>
      <c r="W638" s="28">
        <v>0</v>
      </c>
      <c r="X638" s="29">
        <v>0</v>
      </c>
      <c r="Y638" s="29">
        <v>0</v>
      </c>
      <c r="Z638" s="29">
        <v>0</v>
      </c>
      <c r="AA638" s="29">
        <v>0</v>
      </c>
      <c r="AB638" s="28">
        <v>0</v>
      </c>
      <c r="AC638" s="28">
        <v>0</v>
      </c>
      <c r="AD638" s="28">
        <v>0</v>
      </c>
      <c r="AE638" s="28">
        <v>0</v>
      </c>
      <c r="AF638" s="28">
        <v>0</v>
      </c>
      <c r="AG638" s="28">
        <v>0</v>
      </c>
      <c r="AH638" s="29">
        <v>0</v>
      </c>
      <c r="AI638" s="29">
        <v>0</v>
      </c>
      <c r="AJ638" s="20">
        <v>0</v>
      </c>
      <c r="AK638" s="29">
        <v>0</v>
      </c>
      <c r="AL638" s="29">
        <v>0</v>
      </c>
      <c r="AM638" s="22">
        <f t="shared" si="192"/>
        <v>101.33333333333333</v>
      </c>
      <c r="AN638">
        <f t="shared" si="193"/>
        <v>4425</v>
      </c>
      <c r="AO638" t="str">
        <f t="shared" si="194"/>
        <v>,多汁的坚果,红水晶,稻草,狗牙</v>
      </c>
      <c r="AP638" s="25" t="str">
        <f>IF(F638="c",getSring(AO638,4),VLOOKUP(K638&amp;F638,test4,2,FALSE))</f>
        <v>狗牙</v>
      </c>
      <c r="AQ638" s="25">
        <f t="shared" si="195"/>
        <v>30035</v>
      </c>
      <c r="AR638" s="25">
        <f t="shared" si="196"/>
        <v>338</v>
      </c>
      <c r="AS638" s="25" t="str">
        <f t="shared" si="204"/>
        <v>多汁的坚果</v>
      </c>
      <c r="AT638" s="25">
        <f t="shared" si="197"/>
        <v>30039</v>
      </c>
      <c r="AU638" s="25">
        <f t="shared" si="198"/>
        <v>84</v>
      </c>
      <c r="AV638" s="25" t="str">
        <f t="shared" si="205"/>
        <v>红水晶</v>
      </c>
      <c r="AW638" s="25">
        <f t="shared" si="199"/>
        <v>30027</v>
      </c>
      <c r="AX638" s="25">
        <f t="shared" si="200"/>
        <v>84</v>
      </c>
      <c r="AY638" s="25" t="str">
        <f t="shared" si="206"/>
        <v>稻草</v>
      </c>
      <c r="AZ638" s="25">
        <f t="shared" si="201"/>
        <v>30023</v>
      </c>
      <c r="BA638" s="25">
        <f t="shared" si="207"/>
        <v>84</v>
      </c>
    </row>
    <row r="639" spans="1:53" ht="14.25" x14ac:dyDescent="0.2">
      <c r="A639">
        <f t="shared" si="202"/>
        <v>10637</v>
      </c>
      <c r="B639" s="16">
        <v>637</v>
      </c>
      <c r="C639" s="16"/>
      <c r="D639" s="16" t="s">
        <v>838</v>
      </c>
      <c r="E639" s="16">
        <f t="shared" si="189"/>
        <v>7</v>
      </c>
      <c r="F639" s="39" t="str">
        <f t="shared" si="208"/>
        <v>c</v>
      </c>
      <c r="G639" s="42">
        <f t="shared" si="203"/>
        <v>4</v>
      </c>
      <c r="H639" s="19" t="s">
        <v>26</v>
      </c>
      <c r="I639" s="3" t="s">
        <v>46</v>
      </c>
      <c r="J639" s="3" t="s">
        <v>997</v>
      </c>
      <c r="K639" s="3" t="str">
        <f t="shared" si="190"/>
        <v>--</v>
      </c>
      <c r="L639" s="3">
        <f t="shared" si="209"/>
        <v>20</v>
      </c>
      <c r="M639" s="3">
        <f t="shared" si="191"/>
        <v>4</v>
      </c>
      <c r="N639" s="16">
        <v>1</v>
      </c>
      <c r="O639" s="16">
        <v>5</v>
      </c>
      <c r="P639" s="16">
        <v>190</v>
      </c>
      <c r="Q639" s="28">
        <v>0</v>
      </c>
      <c r="R639" s="28">
        <v>0</v>
      </c>
      <c r="S639" s="28">
        <v>0</v>
      </c>
      <c r="T639" s="28">
        <v>0</v>
      </c>
      <c r="U639" s="28">
        <v>0</v>
      </c>
      <c r="V639" s="28">
        <v>0</v>
      </c>
      <c r="W639" s="28">
        <v>0</v>
      </c>
      <c r="X639" s="29">
        <v>0</v>
      </c>
      <c r="Y639" s="29">
        <v>0</v>
      </c>
      <c r="Z639" s="29">
        <v>0</v>
      </c>
      <c r="AA639" s="29">
        <v>0</v>
      </c>
      <c r="AB639" s="28">
        <v>0</v>
      </c>
      <c r="AC639" s="28">
        <v>0</v>
      </c>
      <c r="AD639" s="28">
        <v>0</v>
      </c>
      <c r="AE639" s="28">
        <v>0</v>
      </c>
      <c r="AF639" s="28">
        <v>0</v>
      </c>
      <c r="AG639" s="28">
        <v>0</v>
      </c>
      <c r="AH639" s="29">
        <v>0</v>
      </c>
      <c r="AI639" s="29">
        <v>0</v>
      </c>
      <c r="AJ639" s="29">
        <v>0</v>
      </c>
      <c r="AK639" s="29">
        <v>0</v>
      </c>
      <c r="AL639" s="20">
        <v>0</v>
      </c>
      <c r="AM639" s="22">
        <f t="shared" si="192"/>
        <v>126.66666666666667</v>
      </c>
      <c r="AN639">
        <f t="shared" si="193"/>
        <v>5550</v>
      </c>
      <c r="AO639" t="str">
        <f t="shared" si="194"/>
        <v>,石头,稻草,红水晶,狗牙</v>
      </c>
      <c r="AP639" s="25" t="str">
        <f>IF(F639="c",getSring(AO639,4),VLOOKUP(K639&amp;F639,test4,2,FALSE))</f>
        <v>狗牙</v>
      </c>
      <c r="AQ639" s="25">
        <f t="shared" si="195"/>
        <v>30035</v>
      </c>
      <c r="AR639" s="25">
        <f t="shared" si="196"/>
        <v>422</v>
      </c>
      <c r="AS639" s="25" t="str">
        <f t="shared" si="204"/>
        <v>石头</v>
      </c>
      <c r="AT639" s="25">
        <f t="shared" si="197"/>
        <v>30031</v>
      </c>
      <c r="AU639" s="25">
        <f t="shared" si="198"/>
        <v>106</v>
      </c>
      <c r="AV639" s="25" t="str">
        <f t="shared" si="205"/>
        <v>稻草</v>
      </c>
      <c r="AW639" s="25">
        <f t="shared" si="199"/>
        <v>30023</v>
      </c>
      <c r="AX639" s="25">
        <f t="shared" si="200"/>
        <v>106</v>
      </c>
      <c r="AY639" s="25" t="str">
        <f t="shared" si="206"/>
        <v>红水晶</v>
      </c>
      <c r="AZ639" s="25">
        <f t="shared" si="201"/>
        <v>30027</v>
      </c>
      <c r="BA639" s="25">
        <f t="shared" si="207"/>
        <v>106</v>
      </c>
    </row>
    <row r="640" spans="1:53" ht="14.25" x14ac:dyDescent="0.2">
      <c r="A640">
        <f t="shared" si="202"/>
        <v>10638</v>
      </c>
      <c r="B640" s="16">
        <v>638</v>
      </c>
      <c r="C640" s="16"/>
      <c r="D640" s="16" t="s">
        <v>839</v>
      </c>
      <c r="E640" s="16">
        <f t="shared" si="189"/>
        <v>8</v>
      </c>
      <c r="F640" s="39" t="str">
        <f t="shared" si="208"/>
        <v>c</v>
      </c>
      <c r="G640" s="42">
        <f t="shared" si="203"/>
        <v>4</v>
      </c>
      <c r="H640" s="19" t="s">
        <v>26</v>
      </c>
      <c r="I640" s="3" t="s">
        <v>46</v>
      </c>
      <c r="J640" s="3" t="s">
        <v>997</v>
      </c>
      <c r="K640" s="3" t="str">
        <f t="shared" si="190"/>
        <v>--</v>
      </c>
      <c r="L640" s="3">
        <f t="shared" si="209"/>
        <v>20</v>
      </c>
      <c r="M640" s="3">
        <f t="shared" si="191"/>
        <v>4</v>
      </c>
      <c r="N640" s="16">
        <v>1</v>
      </c>
      <c r="O640" s="16">
        <v>6</v>
      </c>
      <c r="P640" s="16">
        <v>228</v>
      </c>
      <c r="Q640" s="28">
        <v>0</v>
      </c>
      <c r="R640" s="28">
        <v>0</v>
      </c>
      <c r="S640" s="28">
        <v>0</v>
      </c>
      <c r="T640" s="28">
        <v>0</v>
      </c>
      <c r="U640" s="16">
        <v>0</v>
      </c>
      <c r="V640" s="28">
        <v>0</v>
      </c>
      <c r="W640" s="28">
        <v>0</v>
      </c>
      <c r="X640" s="29">
        <v>0</v>
      </c>
      <c r="Y640" s="29">
        <v>0</v>
      </c>
      <c r="Z640" s="29">
        <v>0</v>
      </c>
      <c r="AA640" s="29">
        <v>0</v>
      </c>
      <c r="AB640" s="28">
        <v>0</v>
      </c>
      <c r="AC640" s="28">
        <v>0</v>
      </c>
      <c r="AD640" s="28">
        <v>0</v>
      </c>
      <c r="AE640" s="28">
        <v>0</v>
      </c>
      <c r="AF640" s="28">
        <v>0</v>
      </c>
      <c r="AG640" s="28">
        <v>0</v>
      </c>
      <c r="AH640" s="29">
        <v>0</v>
      </c>
      <c r="AI640" s="29">
        <v>0</v>
      </c>
      <c r="AJ640" s="29">
        <v>0</v>
      </c>
      <c r="AK640" s="29">
        <v>0</v>
      </c>
      <c r="AL640" s="29">
        <v>0</v>
      </c>
      <c r="AM640" s="22">
        <f t="shared" si="192"/>
        <v>152</v>
      </c>
      <c r="AN640">
        <f t="shared" si="193"/>
        <v>6660</v>
      </c>
      <c r="AO640" t="str">
        <f t="shared" si="194"/>
        <v>,多汁的坚果,狗牙,红水晶,石头</v>
      </c>
      <c r="AP640" s="25" t="str">
        <f>IF(F640="c",getSring(AO640,4),VLOOKUP(K640&amp;F640,test4,2,FALSE))</f>
        <v>石头</v>
      </c>
      <c r="AQ640" s="25">
        <f t="shared" si="195"/>
        <v>30031</v>
      </c>
      <c r="AR640" s="25">
        <f t="shared" si="196"/>
        <v>507</v>
      </c>
      <c r="AS640" s="25" t="str">
        <f t="shared" si="204"/>
        <v>多汁的坚果</v>
      </c>
      <c r="AT640" s="25">
        <f t="shared" si="197"/>
        <v>30039</v>
      </c>
      <c r="AU640" s="25">
        <f t="shared" si="198"/>
        <v>127</v>
      </c>
      <c r="AV640" s="25" t="str">
        <f t="shared" si="205"/>
        <v>狗牙</v>
      </c>
      <c r="AW640" s="25">
        <f t="shared" si="199"/>
        <v>30035</v>
      </c>
      <c r="AX640" s="25">
        <f t="shared" si="200"/>
        <v>127</v>
      </c>
      <c r="AY640" s="25" t="str">
        <f t="shared" si="206"/>
        <v>红水晶</v>
      </c>
      <c r="AZ640" s="25">
        <f t="shared" si="201"/>
        <v>30027</v>
      </c>
      <c r="BA640" s="25">
        <f t="shared" si="207"/>
        <v>127</v>
      </c>
    </row>
    <row r="641" spans="1:53" ht="14.25" x14ac:dyDescent="0.2">
      <c r="A641">
        <f t="shared" si="202"/>
        <v>10639</v>
      </c>
      <c r="B641" s="16">
        <v>639</v>
      </c>
      <c r="C641" s="16"/>
      <c r="D641" s="16" t="s">
        <v>840</v>
      </c>
      <c r="E641" s="16">
        <f t="shared" si="189"/>
        <v>9</v>
      </c>
      <c r="F641" s="39" t="str">
        <f t="shared" si="208"/>
        <v>c</v>
      </c>
      <c r="G641" s="42">
        <f t="shared" si="203"/>
        <v>4</v>
      </c>
      <c r="H641" s="19" t="s">
        <v>26</v>
      </c>
      <c r="I641" s="3" t="s">
        <v>46</v>
      </c>
      <c r="J641" s="3" t="s">
        <v>997</v>
      </c>
      <c r="K641" s="3" t="str">
        <f t="shared" si="190"/>
        <v>--</v>
      </c>
      <c r="L641" s="3">
        <f t="shared" si="209"/>
        <v>20</v>
      </c>
      <c r="M641" s="3">
        <f t="shared" si="191"/>
        <v>4</v>
      </c>
      <c r="N641" s="16">
        <v>1</v>
      </c>
      <c r="O641" s="16">
        <v>7</v>
      </c>
      <c r="P641" s="16">
        <v>265</v>
      </c>
      <c r="Q641" s="28">
        <v>0</v>
      </c>
      <c r="R641" s="28">
        <v>0</v>
      </c>
      <c r="S641" s="28">
        <v>0</v>
      </c>
      <c r="T641" s="28">
        <v>0</v>
      </c>
      <c r="U641" s="28">
        <v>0</v>
      </c>
      <c r="V641" s="16">
        <v>0</v>
      </c>
      <c r="W641" s="28">
        <v>0</v>
      </c>
      <c r="X641" s="29">
        <v>0</v>
      </c>
      <c r="Y641" s="29">
        <v>0</v>
      </c>
      <c r="Z641" s="29">
        <v>0</v>
      </c>
      <c r="AA641" s="29">
        <v>0</v>
      </c>
      <c r="AB641" s="28">
        <v>0</v>
      </c>
      <c r="AC641" s="28">
        <v>0</v>
      </c>
      <c r="AD641" s="28">
        <v>0</v>
      </c>
      <c r="AE641" s="28">
        <v>0</v>
      </c>
      <c r="AF641" s="28">
        <v>0</v>
      </c>
      <c r="AG641" s="28">
        <v>0</v>
      </c>
      <c r="AH641" s="29">
        <v>0</v>
      </c>
      <c r="AI641" s="29">
        <v>0</v>
      </c>
      <c r="AJ641" s="29">
        <v>0</v>
      </c>
      <c r="AK641" s="29">
        <v>0</v>
      </c>
      <c r="AL641" s="29">
        <v>0</v>
      </c>
      <c r="AM641" s="22">
        <f t="shared" si="192"/>
        <v>176.66666666666666</v>
      </c>
      <c r="AN641">
        <f t="shared" si="193"/>
        <v>7725</v>
      </c>
      <c r="AO641" t="str">
        <f t="shared" si="194"/>
        <v>,多汁的坚果,狗牙,稻草,红水晶</v>
      </c>
      <c r="AP641" s="25" t="str">
        <f>IF(F641="c",getSring(AO641,4),VLOOKUP(K641&amp;F641,test4,2,FALSE))</f>
        <v>红水晶</v>
      </c>
      <c r="AQ641" s="25">
        <f t="shared" si="195"/>
        <v>30027</v>
      </c>
      <c r="AR641" s="25">
        <f t="shared" si="196"/>
        <v>589</v>
      </c>
      <c r="AS641" s="25" t="str">
        <f t="shared" si="204"/>
        <v>多汁的坚果</v>
      </c>
      <c r="AT641" s="25">
        <f t="shared" si="197"/>
        <v>30039</v>
      </c>
      <c r="AU641" s="25">
        <f t="shared" si="198"/>
        <v>147</v>
      </c>
      <c r="AV641" s="25" t="str">
        <f t="shared" si="205"/>
        <v>狗牙</v>
      </c>
      <c r="AW641" s="25">
        <f t="shared" si="199"/>
        <v>30035</v>
      </c>
      <c r="AX641" s="25">
        <f t="shared" si="200"/>
        <v>147</v>
      </c>
      <c r="AY641" s="25" t="str">
        <f t="shared" si="206"/>
        <v>稻草</v>
      </c>
      <c r="AZ641" s="25">
        <f t="shared" si="201"/>
        <v>30023</v>
      </c>
      <c r="BA641" s="25">
        <f t="shared" si="207"/>
        <v>147</v>
      </c>
    </row>
    <row r="642" spans="1:53" ht="14.25" x14ac:dyDescent="0.2">
      <c r="A642">
        <f t="shared" si="202"/>
        <v>10640</v>
      </c>
      <c r="B642" s="16">
        <v>640</v>
      </c>
      <c r="C642" s="16"/>
      <c r="D642" s="16" t="s">
        <v>841</v>
      </c>
      <c r="E642" s="16">
        <f t="shared" si="189"/>
        <v>10</v>
      </c>
      <c r="F642" s="39" t="str">
        <f t="shared" si="208"/>
        <v>c</v>
      </c>
      <c r="G642" s="42">
        <f t="shared" si="203"/>
        <v>4</v>
      </c>
      <c r="H642" s="19" t="s">
        <v>26</v>
      </c>
      <c r="I642" s="3" t="s">
        <v>46</v>
      </c>
      <c r="J642" s="3" t="s">
        <v>997</v>
      </c>
      <c r="K642" s="3" t="str">
        <f t="shared" si="190"/>
        <v>--</v>
      </c>
      <c r="L642" s="3">
        <f t="shared" si="209"/>
        <v>20</v>
      </c>
      <c r="M642" s="3">
        <f t="shared" si="191"/>
        <v>4</v>
      </c>
      <c r="N642" s="16">
        <v>1</v>
      </c>
      <c r="O642" s="16">
        <v>8</v>
      </c>
      <c r="P642" s="16">
        <v>303</v>
      </c>
      <c r="Q642" s="28">
        <v>0</v>
      </c>
      <c r="R642" s="28">
        <v>0</v>
      </c>
      <c r="S642" s="28">
        <v>0</v>
      </c>
      <c r="T642" s="28">
        <v>0</v>
      </c>
      <c r="U642" s="28">
        <v>0</v>
      </c>
      <c r="V642" s="28">
        <v>0</v>
      </c>
      <c r="W642" s="28">
        <v>0</v>
      </c>
      <c r="X642" s="29">
        <v>0</v>
      </c>
      <c r="Y642" s="29">
        <v>0</v>
      </c>
      <c r="Z642" s="29">
        <v>0</v>
      </c>
      <c r="AA642" s="29">
        <v>0</v>
      </c>
      <c r="AB642" s="28">
        <v>0</v>
      </c>
      <c r="AC642" s="28">
        <v>0</v>
      </c>
      <c r="AD642" s="28">
        <v>0</v>
      </c>
      <c r="AE642" s="28">
        <v>0</v>
      </c>
      <c r="AF642" s="28">
        <v>0</v>
      </c>
      <c r="AG642" s="28">
        <v>0</v>
      </c>
      <c r="AH642" s="29">
        <v>0</v>
      </c>
      <c r="AI642" s="29">
        <v>0</v>
      </c>
      <c r="AJ642" s="29">
        <v>0</v>
      </c>
      <c r="AK642" s="29">
        <v>0</v>
      </c>
      <c r="AL642" s="20">
        <v>0</v>
      </c>
      <c r="AM642" s="22">
        <f t="shared" si="192"/>
        <v>202</v>
      </c>
      <c r="AN642">
        <f t="shared" si="193"/>
        <v>8827</v>
      </c>
      <c r="AO642" t="str">
        <f t="shared" si="194"/>
        <v>,多汁的坚果,蘑菇,红水晶,稻草</v>
      </c>
      <c r="AP642" s="25" t="str">
        <f>IF(F642="c",getSring(AO642,4),VLOOKUP(K642&amp;F642,test4,2,FALSE))</f>
        <v>稻草</v>
      </c>
      <c r="AQ642" s="25">
        <f t="shared" si="195"/>
        <v>30023</v>
      </c>
      <c r="AR642" s="25">
        <f t="shared" si="196"/>
        <v>673</v>
      </c>
      <c r="AS642" s="25" t="str">
        <f t="shared" si="204"/>
        <v>多汁的坚果</v>
      </c>
      <c r="AT642" s="25">
        <f t="shared" si="197"/>
        <v>30039</v>
      </c>
      <c r="AU642" s="25">
        <f t="shared" si="198"/>
        <v>168</v>
      </c>
      <c r="AV642" s="25" t="str">
        <f t="shared" si="205"/>
        <v>蘑菇</v>
      </c>
      <c r="AW642" s="25">
        <f t="shared" si="199"/>
        <v>30019</v>
      </c>
      <c r="AX642" s="25">
        <f t="shared" si="200"/>
        <v>168</v>
      </c>
      <c r="AY642" s="25" t="str">
        <f t="shared" si="206"/>
        <v>红水晶</v>
      </c>
      <c r="AZ642" s="25">
        <f t="shared" si="201"/>
        <v>30027</v>
      </c>
      <c r="BA642" s="25">
        <f t="shared" si="207"/>
        <v>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S130"/>
  <sheetViews>
    <sheetView topLeftCell="A49" workbookViewId="0">
      <selection activeCell="L60" sqref="L60"/>
    </sheetView>
  </sheetViews>
  <sheetFormatPr defaultRowHeight="13.5" x14ac:dyDescent="0.15"/>
  <cols>
    <col min="4" max="4" width="9" customWidth="1"/>
  </cols>
  <sheetData>
    <row r="6" spans="4:13" ht="14.25" x14ac:dyDescent="0.2">
      <c r="D6" s="31" t="s">
        <v>843</v>
      </c>
      <c r="E6" s="15"/>
      <c r="H6" t="s">
        <v>2934</v>
      </c>
      <c r="I6">
        <v>1</v>
      </c>
    </row>
    <row r="7" spans="4:13" ht="15.75" x14ac:dyDescent="0.3">
      <c r="D7" s="15" t="s">
        <v>59</v>
      </c>
      <c r="E7" s="24" t="s">
        <v>266</v>
      </c>
      <c r="F7">
        <f>VLOOKUP(E7,H$6:I$11,2,FALSE)</f>
        <v>4</v>
      </c>
      <c r="H7" t="s">
        <v>2935</v>
      </c>
      <c r="I7">
        <v>2</v>
      </c>
    </row>
    <row r="8" spans="4:13" ht="15.75" x14ac:dyDescent="0.3">
      <c r="D8" s="15" t="s">
        <v>60</v>
      </c>
      <c r="E8" s="24" t="s">
        <v>263</v>
      </c>
      <c r="F8">
        <f t="shared" ref="F8:F26" si="0">VLOOKUP(E8,H$6:I$11,2,FALSE)</f>
        <v>1</v>
      </c>
      <c r="H8" t="s">
        <v>2936</v>
      </c>
      <c r="I8">
        <v>3</v>
      </c>
    </row>
    <row r="9" spans="4:13" ht="14.25" x14ac:dyDescent="0.2">
      <c r="D9" s="15" t="s">
        <v>844</v>
      </c>
      <c r="E9" s="24" t="s">
        <v>845</v>
      </c>
      <c r="F9">
        <f t="shared" si="0"/>
        <v>2</v>
      </c>
      <c r="H9" t="s">
        <v>2937</v>
      </c>
      <c r="I9">
        <v>4</v>
      </c>
    </row>
    <row r="10" spans="4:13" ht="15.75" x14ac:dyDescent="0.3">
      <c r="D10" s="15" t="s">
        <v>62</v>
      </c>
      <c r="E10" s="24" t="s">
        <v>846</v>
      </c>
      <c r="F10">
        <f t="shared" si="0"/>
        <v>6</v>
      </c>
      <c r="H10" t="s">
        <v>2938</v>
      </c>
      <c r="I10">
        <v>5</v>
      </c>
    </row>
    <row r="11" spans="4:13" ht="15.75" x14ac:dyDescent="0.3">
      <c r="D11" s="15" t="s">
        <v>63</v>
      </c>
      <c r="E11" s="24" t="s">
        <v>847</v>
      </c>
      <c r="F11">
        <f t="shared" si="0"/>
        <v>1</v>
      </c>
      <c r="H11" t="s">
        <v>2939</v>
      </c>
      <c r="I11">
        <v>6</v>
      </c>
    </row>
    <row r="12" spans="4:13" ht="15.75" x14ac:dyDescent="0.3">
      <c r="D12" s="15" t="s">
        <v>64</v>
      </c>
      <c r="E12" s="24" t="s">
        <v>848</v>
      </c>
      <c r="F12">
        <f t="shared" si="0"/>
        <v>5</v>
      </c>
    </row>
    <row r="13" spans="4:13" ht="15.75" x14ac:dyDescent="0.3">
      <c r="D13" s="15" t="s">
        <v>65</v>
      </c>
      <c r="E13" s="24" t="s">
        <v>845</v>
      </c>
      <c r="F13">
        <f t="shared" si="0"/>
        <v>2</v>
      </c>
    </row>
    <row r="14" spans="4:13" ht="15.75" x14ac:dyDescent="0.3">
      <c r="D14" s="15" t="s">
        <v>66</v>
      </c>
      <c r="E14" s="24" t="s">
        <v>846</v>
      </c>
      <c r="F14">
        <f t="shared" si="0"/>
        <v>6</v>
      </c>
      <c r="L14">
        <v>1</v>
      </c>
      <c r="M14">
        <f>1-30/(30+L14)</f>
        <v>3.2258064516129004E-2</v>
      </c>
    </row>
    <row r="15" spans="4:13" ht="15.75" x14ac:dyDescent="0.3">
      <c r="D15" s="15" t="s">
        <v>67</v>
      </c>
      <c r="E15" s="24" t="s">
        <v>849</v>
      </c>
      <c r="F15">
        <f t="shared" si="0"/>
        <v>4</v>
      </c>
      <c r="L15">
        <v>2</v>
      </c>
      <c r="M15">
        <f t="shared" ref="M15:N70" si="1">1-30/(30+L15)</f>
        <v>6.25E-2</v>
      </c>
    </row>
    <row r="16" spans="4:13" ht="15.75" x14ac:dyDescent="0.3">
      <c r="D16" s="15" t="s">
        <v>68</v>
      </c>
      <c r="E16" s="24" t="s">
        <v>265</v>
      </c>
      <c r="F16">
        <f t="shared" si="0"/>
        <v>3</v>
      </c>
      <c r="H16">
        <f>1/11</f>
        <v>9.0909090909090912E-2</v>
      </c>
      <c r="L16">
        <v>3</v>
      </c>
      <c r="M16">
        <f t="shared" si="1"/>
        <v>9.0909090909090939E-2</v>
      </c>
    </row>
    <row r="17" spans="3:13" ht="15.75" x14ac:dyDescent="0.3">
      <c r="D17" s="15" t="s">
        <v>69</v>
      </c>
      <c r="E17" s="24" t="s">
        <v>266</v>
      </c>
      <c r="F17">
        <f t="shared" si="0"/>
        <v>4</v>
      </c>
      <c r="L17">
        <v>4</v>
      </c>
      <c r="M17">
        <f t="shared" si="1"/>
        <v>0.11764705882352944</v>
      </c>
    </row>
    <row r="18" spans="3:13" ht="15.75" x14ac:dyDescent="0.3">
      <c r="D18" s="15" t="s">
        <v>70</v>
      </c>
      <c r="E18" s="24" t="s">
        <v>264</v>
      </c>
      <c r="F18">
        <f t="shared" si="0"/>
        <v>2</v>
      </c>
      <c r="L18">
        <v>5</v>
      </c>
      <c r="M18">
        <f t="shared" si="1"/>
        <v>0.1428571428571429</v>
      </c>
    </row>
    <row r="19" spans="3:13" ht="15.75" x14ac:dyDescent="0.3">
      <c r="D19" s="15" t="s">
        <v>71</v>
      </c>
      <c r="E19" s="24" t="s">
        <v>263</v>
      </c>
      <c r="F19">
        <f t="shared" si="0"/>
        <v>1</v>
      </c>
      <c r="L19">
        <v>6</v>
      </c>
      <c r="M19">
        <f t="shared" si="1"/>
        <v>0.16666666666666663</v>
      </c>
    </row>
    <row r="20" spans="3:13" ht="15.75" x14ac:dyDescent="0.3">
      <c r="D20" s="15" t="s">
        <v>72</v>
      </c>
      <c r="E20" s="24" t="s">
        <v>268</v>
      </c>
      <c r="F20">
        <f t="shared" si="0"/>
        <v>6</v>
      </c>
      <c r="L20">
        <v>7</v>
      </c>
      <c r="M20">
        <f t="shared" si="1"/>
        <v>0.18918918918918914</v>
      </c>
    </row>
    <row r="21" spans="3:13" ht="15.75" x14ac:dyDescent="0.3">
      <c r="D21" s="15" t="s">
        <v>73</v>
      </c>
      <c r="E21" s="24" t="s">
        <v>267</v>
      </c>
      <c r="F21">
        <f t="shared" si="0"/>
        <v>5</v>
      </c>
      <c r="L21">
        <v>8</v>
      </c>
      <c r="M21">
        <f t="shared" si="1"/>
        <v>0.21052631578947367</v>
      </c>
    </row>
    <row r="22" spans="3:13" ht="15.75" x14ac:dyDescent="0.3">
      <c r="D22" s="15" t="s">
        <v>74</v>
      </c>
      <c r="E22" s="24" t="s">
        <v>265</v>
      </c>
      <c r="F22">
        <f t="shared" si="0"/>
        <v>3</v>
      </c>
      <c r="L22">
        <v>9</v>
      </c>
      <c r="M22">
        <f t="shared" si="1"/>
        <v>0.23076923076923073</v>
      </c>
    </row>
    <row r="23" spans="3:13" ht="15.75" x14ac:dyDescent="0.3">
      <c r="D23" s="15" t="s">
        <v>75</v>
      </c>
      <c r="E23" s="24" t="s">
        <v>268</v>
      </c>
      <c r="F23">
        <f t="shared" si="0"/>
        <v>6</v>
      </c>
      <c r="L23">
        <v>10</v>
      </c>
      <c r="M23">
        <f t="shared" si="1"/>
        <v>0.25</v>
      </c>
    </row>
    <row r="24" spans="3:13" ht="15.75" x14ac:dyDescent="0.3">
      <c r="D24" s="15" t="s">
        <v>76</v>
      </c>
      <c r="E24" s="24" t="s">
        <v>264</v>
      </c>
      <c r="F24">
        <f t="shared" si="0"/>
        <v>2</v>
      </c>
      <c r="L24">
        <v>11</v>
      </c>
      <c r="M24">
        <f t="shared" si="1"/>
        <v>0.26829268292682928</v>
      </c>
    </row>
    <row r="25" spans="3:13" ht="15.75" x14ac:dyDescent="0.3">
      <c r="D25" s="15" t="s">
        <v>77</v>
      </c>
      <c r="E25" s="24" t="s">
        <v>268</v>
      </c>
      <c r="F25">
        <f t="shared" si="0"/>
        <v>6</v>
      </c>
      <c r="L25">
        <v>12</v>
      </c>
      <c r="M25">
        <f t="shared" si="1"/>
        <v>0.2857142857142857</v>
      </c>
    </row>
    <row r="26" spans="3:13" ht="15.75" x14ac:dyDescent="0.3">
      <c r="D26" s="15" t="s">
        <v>78</v>
      </c>
      <c r="E26" s="24" t="s">
        <v>266</v>
      </c>
      <c r="F26">
        <f t="shared" si="0"/>
        <v>4</v>
      </c>
      <c r="L26">
        <v>13</v>
      </c>
      <c r="M26">
        <f t="shared" si="1"/>
        <v>0.30232558139534882</v>
      </c>
    </row>
    <row r="27" spans="3:13" x14ac:dyDescent="0.15">
      <c r="L27">
        <v>14</v>
      </c>
      <c r="M27">
        <f t="shared" si="1"/>
        <v>0.31818181818181823</v>
      </c>
    </row>
    <row r="28" spans="3:13" x14ac:dyDescent="0.15">
      <c r="L28">
        <v>15</v>
      </c>
      <c r="M28">
        <f t="shared" si="1"/>
        <v>0.33333333333333337</v>
      </c>
    </row>
    <row r="29" spans="3:13" x14ac:dyDescent="0.15">
      <c r="L29">
        <v>16</v>
      </c>
      <c r="M29">
        <f t="shared" si="1"/>
        <v>0.34782608695652173</v>
      </c>
    </row>
    <row r="30" spans="3:13" x14ac:dyDescent="0.15">
      <c r="L30">
        <v>17</v>
      </c>
      <c r="M30">
        <f t="shared" si="1"/>
        <v>0.36170212765957444</v>
      </c>
    </row>
    <row r="31" spans="3:13" x14ac:dyDescent="0.15">
      <c r="L31">
        <v>18</v>
      </c>
      <c r="M31">
        <f t="shared" si="1"/>
        <v>0.375</v>
      </c>
    </row>
    <row r="32" spans="3:13" x14ac:dyDescent="0.15">
      <c r="C32" s="31" t="s">
        <v>881</v>
      </c>
      <c r="D32" s="32" t="s">
        <v>855</v>
      </c>
      <c r="E32" s="32" t="s">
        <v>856</v>
      </c>
      <c r="F32" s="32" t="s">
        <v>857</v>
      </c>
      <c r="G32" s="32" t="s">
        <v>858</v>
      </c>
      <c r="H32" s="32" t="s">
        <v>859</v>
      </c>
      <c r="I32" s="32" t="s">
        <v>860</v>
      </c>
      <c r="J32" s="32" t="s">
        <v>861</v>
      </c>
      <c r="L32">
        <v>19</v>
      </c>
      <c r="M32">
        <f t="shared" si="1"/>
        <v>0.38775510204081631</v>
      </c>
    </row>
    <row r="33" spans="3:13" ht="14.25" x14ac:dyDescent="0.2">
      <c r="C33" s="15" t="s">
        <v>862</v>
      </c>
      <c r="D33" s="33">
        <v>5.5</v>
      </c>
      <c r="E33" s="33">
        <v>1.6</v>
      </c>
      <c r="F33" s="33">
        <v>4.4000000000000004</v>
      </c>
      <c r="G33" s="33">
        <v>4</v>
      </c>
      <c r="H33" s="33">
        <v>2.8</v>
      </c>
      <c r="I33" s="33">
        <v>1.9500000000000002</v>
      </c>
      <c r="J33" s="33">
        <v>2</v>
      </c>
      <c r="L33">
        <v>20</v>
      </c>
      <c r="M33">
        <f t="shared" si="1"/>
        <v>0.4</v>
      </c>
    </row>
    <row r="34" spans="3:13" ht="14.25" x14ac:dyDescent="0.2">
      <c r="C34" s="15" t="s">
        <v>863</v>
      </c>
      <c r="D34" s="33">
        <v>5</v>
      </c>
      <c r="E34" s="33">
        <v>2</v>
      </c>
      <c r="F34" s="33">
        <v>4</v>
      </c>
      <c r="G34" s="33">
        <v>3.6</v>
      </c>
      <c r="H34" s="33">
        <v>3.2</v>
      </c>
      <c r="I34" s="33">
        <v>3.4499999999999997</v>
      </c>
      <c r="J34" s="33">
        <v>2</v>
      </c>
      <c r="L34">
        <v>21</v>
      </c>
      <c r="M34">
        <f t="shared" si="1"/>
        <v>0.41176470588235292</v>
      </c>
    </row>
    <row r="35" spans="3:13" ht="14.25" x14ac:dyDescent="0.2">
      <c r="C35" s="15" t="s">
        <v>864</v>
      </c>
      <c r="D35" s="33">
        <v>3</v>
      </c>
      <c r="E35" s="33">
        <v>4.4000000000000004</v>
      </c>
      <c r="F35" s="33">
        <v>2.4</v>
      </c>
      <c r="G35" s="33">
        <v>2.4</v>
      </c>
      <c r="H35" s="33">
        <v>4.8</v>
      </c>
      <c r="I35" s="33">
        <v>2.8499999999999996</v>
      </c>
      <c r="J35" s="33">
        <v>2.2000000000000002</v>
      </c>
      <c r="L35">
        <v>22</v>
      </c>
      <c r="M35">
        <f t="shared" si="1"/>
        <v>0.42307692307692313</v>
      </c>
    </row>
    <row r="36" spans="3:13" ht="14.25" x14ac:dyDescent="0.2">
      <c r="C36" s="15" t="s">
        <v>865</v>
      </c>
      <c r="D36" s="33">
        <v>4</v>
      </c>
      <c r="E36" s="33">
        <v>4</v>
      </c>
      <c r="F36" s="33">
        <v>3.2</v>
      </c>
      <c r="G36" s="33">
        <v>2.8</v>
      </c>
      <c r="H36" s="33">
        <v>4.4000000000000004</v>
      </c>
      <c r="I36" s="33">
        <v>2.7</v>
      </c>
      <c r="J36" s="33">
        <v>2</v>
      </c>
      <c r="L36">
        <v>23</v>
      </c>
      <c r="M36">
        <f t="shared" si="1"/>
        <v>0.43396226415094341</v>
      </c>
    </row>
    <row r="37" spans="3:13" ht="14.25" x14ac:dyDescent="0.2">
      <c r="C37" s="15" t="s">
        <v>866</v>
      </c>
      <c r="D37" s="33">
        <v>3.5</v>
      </c>
      <c r="E37" s="33">
        <v>3.2</v>
      </c>
      <c r="F37" s="33">
        <v>2.8</v>
      </c>
      <c r="G37" s="33">
        <v>2.4</v>
      </c>
      <c r="H37" s="33">
        <v>4</v>
      </c>
      <c r="I37" s="33">
        <v>3.9000000000000004</v>
      </c>
      <c r="J37" s="33">
        <v>2.2000000000000002</v>
      </c>
      <c r="L37">
        <v>24</v>
      </c>
      <c r="M37">
        <f t="shared" si="1"/>
        <v>0.44444444444444442</v>
      </c>
    </row>
    <row r="38" spans="3:13" ht="14.25" x14ac:dyDescent="0.2">
      <c r="C38" s="15" t="s">
        <v>867</v>
      </c>
      <c r="D38" s="33">
        <v>4.5</v>
      </c>
      <c r="E38" s="33">
        <v>2.4</v>
      </c>
      <c r="F38" s="33">
        <v>3.6</v>
      </c>
      <c r="G38" s="33">
        <v>2.8</v>
      </c>
      <c r="H38" s="33">
        <v>3.6</v>
      </c>
      <c r="I38" s="33">
        <v>3.5999999999999996</v>
      </c>
      <c r="J38" s="33">
        <v>1.6</v>
      </c>
      <c r="L38">
        <v>25</v>
      </c>
      <c r="M38">
        <f t="shared" si="1"/>
        <v>0.45454545454545459</v>
      </c>
    </row>
    <row r="39" spans="3:13" ht="14.25" x14ac:dyDescent="0.2">
      <c r="C39" s="15" t="s">
        <v>868</v>
      </c>
      <c r="D39" s="33">
        <v>4</v>
      </c>
      <c r="E39" s="33">
        <v>2.8</v>
      </c>
      <c r="F39" s="33">
        <v>3.4</v>
      </c>
      <c r="G39" s="33">
        <v>3.2</v>
      </c>
      <c r="H39" s="33">
        <v>4</v>
      </c>
      <c r="I39" s="33">
        <v>3</v>
      </c>
      <c r="J39" s="33">
        <v>2</v>
      </c>
      <c r="L39">
        <v>26</v>
      </c>
      <c r="M39">
        <f t="shared" si="1"/>
        <v>0.4642857142857143</v>
      </c>
    </row>
    <row r="40" spans="3:13" ht="14.25" x14ac:dyDescent="0.2">
      <c r="C40" s="15" t="s">
        <v>869</v>
      </c>
      <c r="D40" s="33">
        <v>4</v>
      </c>
      <c r="E40" s="33">
        <v>4</v>
      </c>
      <c r="F40" s="33">
        <v>3</v>
      </c>
      <c r="G40" s="33">
        <v>3.4</v>
      </c>
      <c r="H40" s="33">
        <v>4.8</v>
      </c>
      <c r="I40" s="33">
        <v>2.7</v>
      </c>
      <c r="J40" s="33">
        <v>2.2000000000000002</v>
      </c>
      <c r="L40">
        <v>27</v>
      </c>
      <c r="M40">
        <f t="shared" si="1"/>
        <v>0.47368421052631582</v>
      </c>
    </row>
    <row r="41" spans="3:13" ht="14.25" x14ac:dyDescent="0.2">
      <c r="C41" s="15" t="s">
        <v>870</v>
      </c>
      <c r="D41" s="33">
        <v>3.5</v>
      </c>
      <c r="E41" s="33">
        <v>2.4</v>
      </c>
      <c r="F41" s="33">
        <v>2.8</v>
      </c>
      <c r="G41" s="33">
        <v>2.4</v>
      </c>
      <c r="H41" s="33">
        <v>3.2</v>
      </c>
      <c r="I41" s="33">
        <v>2.0999999999999996</v>
      </c>
      <c r="J41" s="33">
        <v>2.1</v>
      </c>
      <c r="L41">
        <v>28</v>
      </c>
      <c r="M41">
        <f t="shared" si="1"/>
        <v>0.48275862068965514</v>
      </c>
    </row>
    <row r="42" spans="3:13" ht="14.25" x14ac:dyDescent="0.2">
      <c r="C42" s="15" t="s">
        <v>871</v>
      </c>
      <c r="D42" s="33">
        <v>5.75</v>
      </c>
      <c r="E42" s="33">
        <v>3.2</v>
      </c>
      <c r="F42" s="33">
        <v>4</v>
      </c>
      <c r="G42" s="33">
        <v>4.4000000000000004</v>
      </c>
      <c r="H42" s="33">
        <v>3.6</v>
      </c>
      <c r="I42" s="33">
        <v>3.1500000000000004</v>
      </c>
      <c r="J42" s="33">
        <v>2</v>
      </c>
      <c r="L42">
        <v>29</v>
      </c>
      <c r="M42">
        <f t="shared" si="1"/>
        <v>0.49152542372881358</v>
      </c>
    </row>
    <row r="43" spans="3:13" ht="14.25" x14ac:dyDescent="0.2">
      <c r="C43" s="15" t="s">
        <v>872</v>
      </c>
      <c r="D43" s="33">
        <v>7.1999999999999993</v>
      </c>
      <c r="E43" s="33">
        <v>2.88</v>
      </c>
      <c r="F43" s="33">
        <v>5.52</v>
      </c>
      <c r="G43" s="33">
        <v>5.28</v>
      </c>
      <c r="H43" s="33">
        <v>3.84</v>
      </c>
      <c r="I43" s="33">
        <v>3.96</v>
      </c>
      <c r="J43" s="33">
        <v>2.4</v>
      </c>
      <c r="L43">
        <v>30</v>
      </c>
      <c r="M43">
        <f t="shared" si="1"/>
        <v>0.5</v>
      </c>
    </row>
    <row r="44" spans="3:13" ht="14.25" x14ac:dyDescent="0.2">
      <c r="C44" s="15" t="s">
        <v>873</v>
      </c>
      <c r="D44" s="33">
        <v>5.4</v>
      </c>
      <c r="E44" s="33">
        <v>5.28</v>
      </c>
      <c r="F44" s="33">
        <v>5.04</v>
      </c>
      <c r="G44" s="33">
        <v>4.08</v>
      </c>
      <c r="H44" s="33">
        <v>4.8</v>
      </c>
      <c r="I44" s="33">
        <v>3.2399999999999998</v>
      </c>
      <c r="J44" s="33">
        <v>2.4</v>
      </c>
      <c r="L44">
        <v>31</v>
      </c>
      <c r="M44">
        <f t="shared" si="1"/>
        <v>0.50819672131147542</v>
      </c>
    </row>
    <row r="45" spans="3:13" ht="14.25" x14ac:dyDescent="0.2">
      <c r="C45" s="15" t="s">
        <v>874</v>
      </c>
      <c r="D45" s="33">
        <v>6</v>
      </c>
      <c r="E45" s="33">
        <v>4.8</v>
      </c>
      <c r="F45" s="33">
        <v>5.28</v>
      </c>
      <c r="G45" s="33">
        <v>4.8</v>
      </c>
      <c r="H45" s="33">
        <v>5.52</v>
      </c>
      <c r="I45" s="33">
        <v>4.1399999999999997</v>
      </c>
      <c r="J45" s="33">
        <v>2.4</v>
      </c>
      <c r="L45">
        <v>32</v>
      </c>
      <c r="M45">
        <f t="shared" si="1"/>
        <v>0.5161290322580645</v>
      </c>
    </row>
    <row r="46" spans="3:13" ht="14.25" x14ac:dyDescent="0.2">
      <c r="C46" s="15" t="s">
        <v>875</v>
      </c>
      <c r="D46" s="33">
        <v>4.8000000000000007</v>
      </c>
      <c r="E46" s="33">
        <v>5.76</v>
      </c>
      <c r="F46" s="33">
        <v>3.36</v>
      </c>
      <c r="G46" s="33">
        <v>3.84</v>
      </c>
      <c r="H46" s="33">
        <v>5.76</v>
      </c>
      <c r="I46" s="33">
        <v>3.78</v>
      </c>
      <c r="J46" s="33">
        <v>2.4</v>
      </c>
      <c r="L46">
        <v>33</v>
      </c>
      <c r="M46">
        <f t="shared" si="1"/>
        <v>0.52380952380952384</v>
      </c>
    </row>
    <row r="47" spans="3:13" ht="14.25" x14ac:dyDescent="0.2">
      <c r="C47" s="15" t="s">
        <v>876</v>
      </c>
      <c r="D47" s="33">
        <v>5.6999999999999993</v>
      </c>
      <c r="E47" s="33">
        <v>4.5599999999999996</v>
      </c>
      <c r="F47" s="33">
        <v>4.8</v>
      </c>
      <c r="G47" s="33">
        <v>4.8</v>
      </c>
      <c r="H47" s="33">
        <v>5.76</v>
      </c>
      <c r="I47" s="33">
        <v>3.96</v>
      </c>
      <c r="J47" s="33">
        <v>2.52</v>
      </c>
      <c r="L47">
        <v>34</v>
      </c>
      <c r="M47">
        <f t="shared" si="1"/>
        <v>0.53125</v>
      </c>
    </row>
    <row r="48" spans="3:13" ht="14.25" x14ac:dyDescent="0.2">
      <c r="C48" s="15" t="s">
        <v>877</v>
      </c>
      <c r="D48" s="33">
        <v>6.3000000000000007</v>
      </c>
      <c r="E48" s="33">
        <v>4.32</v>
      </c>
      <c r="F48" s="33">
        <v>5.28</v>
      </c>
      <c r="G48" s="33">
        <v>5.76</v>
      </c>
      <c r="H48" s="33">
        <v>4.32</v>
      </c>
      <c r="I48" s="33">
        <v>3.96</v>
      </c>
      <c r="J48" s="33">
        <v>2.4</v>
      </c>
      <c r="L48">
        <v>35</v>
      </c>
      <c r="M48">
        <f t="shared" si="1"/>
        <v>0.53846153846153844</v>
      </c>
    </row>
    <row r="49" spans="2:14" ht="14.25" x14ac:dyDescent="0.2">
      <c r="C49" s="15" t="s">
        <v>878</v>
      </c>
      <c r="D49" s="33">
        <v>4.8000000000000007</v>
      </c>
      <c r="E49" s="33">
        <v>4.32</v>
      </c>
      <c r="F49" s="33">
        <v>3.84</v>
      </c>
      <c r="G49" s="33">
        <v>4.32</v>
      </c>
      <c r="H49" s="33">
        <v>4.8</v>
      </c>
      <c r="I49" s="33">
        <v>3.2399999999999998</v>
      </c>
      <c r="J49" s="33">
        <v>2.76</v>
      </c>
      <c r="L49">
        <v>36</v>
      </c>
      <c r="M49">
        <f t="shared" si="1"/>
        <v>0.54545454545454541</v>
      </c>
    </row>
    <row r="50" spans="2:14" ht="14.25" x14ac:dyDescent="0.2">
      <c r="C50" s="15" t="s">
        <v>44</v>
      </c>
      <c r="D50" s="33">
        <v>6.4799999999999995</v>
      </c>
      <c r="E50" s="33">
        <v>6.9119999999999999</v>
      </c>
      <c r="F50" s="33">
        <v>5.1840000000000002</v>
      </c>
      <c r="G50" s="33">
        <v>5.1840000000000002</v>
      </c>
      <c r="H50" s="33">
        <v>6.9119999999999999</v>
      </c>
      <c r="I50" s="33">
        <v>4.9679999999999991</v>
      </c>
      <c r="J50" s="33">
        <v>2.88</v>
      </c>
      <c r="L50">
        <v>37</v>
      </c>
      <c r="M50">
        <f t="shared" si="1"/>
        <v>0.55223880597014929</v>
      </c>
    </row>
    <row r="51" spans="2:14" ht="14.25" x14ac:dyDescent="0.2">
      <c r="C51" s="15" t="s">
        <v>879</v>
      </c>
      <c r="D51" s="33">
        <v>7.92</v>
      </c>
      <c r="E51" s="33">
        <v>5.1840000000000002</v>
      </c>
      <c r="F51" s="33">
        <v>7.1999999999999993</v>
      </c>
      <c r="G51" s="33">
        <v>6.048</v>
      </c>
      <c r="H51" s="33">
        <v>5.76</v>
      </c>
      <c r="I51" s="33">
        <v>4.7519999999999998</v>
      </c>
      <c r="J51" s="33">
        <v>2.88</v>
      </c>
      <c r="L51">
        <v>38</v>
      </c>
      <c r="M51">
        <f t="shared" si="1"/>
        <v>0.55882352941176472</v>
      </c>
    </row>
    <row r="52" spans="2:14" ht="14.25" x14ac:dyDescent="0.2">
      <c r="C52" s="15" t="s">
        <v>880</v>
      </c>
      <c r="D52" s="33">
        <v>7.92</v>
      </c>
      <c r="E52" s="33">
        <v>6.3360000000000003</v>
      </c>
      <c r="F52" s="33">
        <v>6.3360000000000003</v>
      </c>
      <c r="G52" s="33">
        <v>5.76</v>
      </c>
      <c r="H52" s="33">
        <v>6.3360000000000003</v>
      </c>
      <c r="I52" s="33">
        <v>4.3199999999999994</v>
      </c>
      <c r="J52" s="33">
        <v>3.1680000000000001</v>
      </c>
      <c r="L52">
        <v>39</v>
      </c>
      <c r="M52">
        <f t="shared" si="1"/>
        <v>0.56521739130434789</v>
      </c>
    </row>
    <row r="53" spans="2:14" x14ac:dyDescent="0.15">
      <c r="L53">
        <v>40</v>
      </c>
      <c r="M53">
        <f t="shared" si="1"/>
        <v>0.5714285714285714</v>
      </c>
    </row>
    <row r="54" spans="2:14" x14ac:dyDescent="0.15">
      <c r="L54">
        <v>41</v>
      </c>
      <c r="M54">
        <f t="shared" si="1"/>
        <v>0.57746478873239437</v>
      </c>
    </row>
    <row r="55" spans="2:14" x14ac:dyDescent="0.15">
      <c r="L55">
        <v>42</v>
      </c>
      <c r="M55">
        <f t="shared" si="1"/>
        <v>0.58333333333333326</v>
      </c>
    </row>
    <row r="56" spans="2:14" x14ac:dyDescent="0.15">
      <c r="L56">
        <v>43</v>
      </c>
      <c r="M56">
        <f t="shared" si="1"/>
        <v>0.58904109589041098</v>
      </c>
    </row>
    <row r="57" spans="2:14" ht="15" thickBot="1" x14ac:dyDescent="0.25">
      <c r="C57" s="16" t="s">
        <v>923</v>
      </c>
      <c r="D57" s="16"/>
      <c r="E57" s="17" t="s">
        <v>924</v>
      </c>
      <c r="F57" s="17" t="s">
        <v>925</v>
      </c>
      <c r="G57" s="17" t="s">
        <v>926</v>
      </c>
      <c r="H57" s="16" t="s">
        <v>927</v>
      </c>
      <c r="I57" s="16" t="s">
        <v>928</v>
      </c>
      <c r="J57" s="16" t="s">
        <v>929</v>
      </c>
      <c r="M57">
        <v>44</v>
      </c>
      <c r="N57">
        <f t="shared" si="1"/>
        <v>0.59459459459459452</v>
      </c>
    </row>
    <row r="58" spans="2:14" ht="14.25" x14ac:dyDescent="0.2">
      <c r="B58" t="str">
        <f>E58</f>
        <v>顶级风之精华</v>
      </c>
      <c r="C58" s="16">
        <v>1</v>
      </c>
      <c r="D58" s="16" t="str">
        <f>F58&amp;G58</f>
        <v>风s</v>
      </c>
      <c r="E58" s="10" t="s">
        <v>976</v>
      </c>
      <c r="F58" s="17" t="s">
        <v>263</v>
      </c>
      <c r="G58" s="16" t="s">
        <v>21</v>
      </c>
      <c r="H58" s="16" t="s">
        <v>883</v>
      </c>
      <c r="I58" s="16">
        <f>I59*2</f>
        <v>19.2</v>
      </c>
      <c r="J58" s="16">
        <f>I58*50</f>
        <v>960</v>
      </c>
      <c r="M58">
        <v>45</v>
      </c>
      <c r="N58">
        <f t="shared" si="1"/>
        <v>0.6</v>
      </c>
    </row>
    <row r="59" spans="2:14" ht="14.25" x14ac:dyDescent="0.2">
      <c r="B59" t="str">
        <f t="shared" ref="B59:B99" si="2">E59</f>
        <v>上级风之精华</v>
      </c>
      <c r="C59" s="16">
        <v>2</v>
      </c>
      <c r="D59" s="16" t="str">
        <f t="shared" ref="D59:D99" si="3">F59&amp;G59</f>
        <v>风a</v>
      </c>
      <c r="E59" s="11" t="s">
        <v>977</v>
      </c>
      <c r="F59" s="17" t="s">
        <v>930</v>
      </c>
      <c r="G59" s="16" t="s">
        <v>931</v>
      </c>
      <c r="H59" s="16" t="s">
        <v>885</v>
      </c>
      <c r="I59" s="16">
        <f>I60*2</f>
        <v>9.6</v>
      </c>
      <c r="J59" s="16">
        <f t="shared" ref="J59:J99" si="4">I59*50</f>
        <v>480</v>
      </c>
      <c r="M59">
        <v>46</v>
      </c>
      <c r="N59">
        <f t="shared" si="1"/>
        <v>0.60526315789473684</v>
      </c>
    </row>
    <row r="60" spans="2:14" ht="15" thickBot="1" x14ac:dyDescent="0.25">
      <c r="B60" t="str">
        <f t="shared" si="2"/>
        <v>风之精华</v>
      </c>
      <c r="C60" s="16">
        <v>3</v>
      </c>
      <c r="D60" s="16" t="str">
        <f t="shared" si="3"/>
        <v>风b</v>
      </c>
      <c r="E60" s="18" t="s">
        <v>978</v>
      </c>
      <c r="F60" s="17" t="s">
        <v>930</v>
      </c>
      <c r="G60" s="16" t="s">
        <v>932</v>
      </c>
      <c r="H60" s="16" t="s">
        <v>887</v>
      </c>
      <c r="I60" s="16">
        <f>I69*2</f>
        <v>4.8</v>
      </c>
      <c r="J60" s="16">
        <f t="shared" si="4"/>
        <v>240</v>
      </c>
      <c r="M60">
        <v>47</v>
      </c>
      <c r="N60">
        <f t="shared" si="1"/>
        <v>0.61038961038961037</v>
      </c>
    </row>
    <row r="61" spans="2:14" ht="14.25" x14ac:dyDescent="0.2">
      <c r="B61" t="str">
        <f t="shared" si="2"/>
        <v>顶级雷之精华</v>
      </c>
      <c r="C61" s="16">
        <v>4</v>
      </c>
      <c r="D61" s="16" t="str">
        <f t="shared" si="3"/>
        <v>雷s</v>
      </c>
      <c r="E61" s="10" t="s">
        <v>979</v>
      </c>
      <c r="F61" s="17" t="s">
        <v>933</v>
      </c>
      <c r="G61" s="16" t="s">
        <v>934</v>
      </c>
      <c r="H61" s="16" t="s">
        <v>888</v>
      </c>
      <c r="I61" s="16">
        <v>4.8</v>
      </c>
      <c r="J61" s="16">
        <f t="shared" si="4"/>
        <v>240</v>
      </c>
      <c r="M61">
        <v>48</v>
      </c>
      <c r="N61">
        <f t="shared" si="1"/>
        <v>0.61538461538461542</v>
      </c>
    </row>
    <row r="62" spans="2:14" ht="14.25" x14ac:dyDescent="0.2">
      <c r="B62" t="str">
        <f t="shared" si="2"/>
        <v>上级雷之精华</v>
      </c>
      <c r="C62" s="16">
        <v>5</v>
      </c>
      <c r="D62" s="16" t="str">
        <f t="shared" si="3"/>
        <v>雷a</v>
      </c>
      <c r="E62" s="11" t="s">
        <v>980</v>
      </c>
      <c r="F62" s="17" t="s">
        <v>933</v>
      </c>
      <c r="G62" s="16" t="s">
        <v>931</v>
      </c>
      <c r="H62" s="16" t="s">
        <v>889</v>
      </c>
      <c r="I62" s="16">
        <f>I63*2</f>
        <v>4.8</v>
      </c>
      <c r="J62" s="16">
        <f t="shared" si="4"/>
        <v>240</v>
      </c>
      <c r="M62">
        <v>49</v>
      </c>
      <c r="N62">
        <f t="shared" si="1"/>
        <v>0.620253164556962</v>
      </c>
    </row>
    <row r="63" spans="2:14" ht="15" thickBot="1" x14ac:dyDescent="0.25">
      <c r="B63" t="str">
        <f t="shared" si="2"/>
        <v>雷之精华</v>
      </c>
      <c r="C63" s="16">
        <v>6</v>
      </c>
      <c r="D63" s="16" t="str">
        <f t="shared" si="3"/>
        <v>雷b</v>
      </c>
      <c r="E63" s="18" t="s">
        <v>981</v>
      </c>
      <c r="F63" s="17" t="s">
        <v>935</v>
      </c>
      <c r="G63" s="16" t="s">
        <v>24</v>
      </c>
      <c r="H63" s="16" t="s">
        <v>890</v>
      </c>
      <c r="I63" s="16">
        <f>I72*2</f>
        <v>2.4</v>
      </c>
      <c r="J63" s="16">
        <f t="shared" si="4"/>
        <v>120</v>
      </c>
      <c r="M63">
        <v>50</v>
      </c>
      <c r="N63">
        <f t="shared" si="1"/>
        <v>0.625</v>
      </c>
    </row>
    <row r="64" spans="2:14" ht="14.25" x14ac:dyDescent="0.2">
      <c r="B64" t="str">
        <f t="shared" si="2"/>
        <v>顶级水之精华</v>
      </c>
      <c r="C64" s="16">
        <v>7</v>
      </c>
      <c r="D64" s="16" t="str">
        <f t="shared" si="3"/>
        <v>水s</v>
      </c>
      <c r="E64" s="10" t="s">
        <v>982</v>
      </c>
      <c r="F64" s="17" t="s">
        <v>936</v>
      </c>
      <c r="G64" s="16" t="s">
        <v>934</v>
      </c>
      <c r="H64" s="16" t="s">
        <v>937</v>
      </c>
      <c r="I64" s="16">
        <f>I65*2</f>
        <v>4.8</v>
      </c>
      <c r="J64" s="16">
        <f t="shared" si="4"/>
        <v>240</v>
      </c>
      <c r="M64">
        <v>51</v>
      </c>
      <c r="N64">
        <f t="shared" si="1"/>
        <v>0.62962962962962965</v>
      </c>
    </row>
    <row r="65" spans="2:19" ht="14.25" x14ac:dyDescent="0.2">
      <c r="B65" t="str">
        <f t="shared" si="2"/>
        <v>上级水之精华</v>
      </c>
      <c r="C65" s="16">
        <v>8</v>
      </c>
      <c r="D65" s="16" t="str">
        <f t="shared" si="3"/>
        <v>水a</v>
      </c>
      <c r="E65" s="11" t="s">
        <v>983</v>
      </c>
      <c r="F65" s="17" t="s">
        <v>936</v>
      </c>
      <c r="G65" s="16" t="s">
        <v>931</v>
      </c>
      <c r="H65" s="16" t="s">
        <v>891</v>
      </c>
      <c r="I65" s="16">
        <f>I66*2</f>
        <v>2.4</v>
      </c>
      <c r="J65" s="16">
        <f t="shared" si="4"/>
        <v>120</v>
      </c>
      <c r="M65">
        <v>52</v>
      </c>
      <c r="N65">
        <f t="shared" si="1"/>
        <v>0.63414634146341464</v>
      </c>
    </row>
    <row r="66" spans="2:19" ht="15" thickBot="1" x14ac:dyDescent="0.25">
      <c r="B66" t="str">
        <f t="shared" si="2"/>
        <v>水之精华</v>
      </c>
      <c r="C66" s="16">
        <v>9</v>
      </c>
      <c r="D66" s="16" t="str">
        <f t="shared" si="3"/>
        <v>水b</v>
      </c>
      <c r="E66" s="18" t="s">
        <v>984</v>
      </c>
      <c r="F66" s="17" t="s">
        <v>938</v>
      </c>
      <c r="G66" s="16" t="s">
        <v>939</v>
      </c>
      <c r="H66" s="16" t="s">
        <v>892</v>
      </c>
      <c r="I66" s="16">
        <f>I75*2</f>
        <v>1.2</v>
      </c>
      <c r="J66" s="16">
        <f t="shared" si="4"/>
        <v>60</v>
      </c>
      <c r="M66">
        <v>53</v>
      </c>
      <c r="N66">
        <f t="shared" si="1"/>
        <v>0.63855421686746983</v>
      </c>
    </row>
    <row r="67" spans="2:19" ht="14.25" x14ac:dyDescent="0.2">
      <c r="B67" t="str">
        <f t="shared" si="2"/>
        <v>顶级火之精华</v>
      </c>
      <c r="C67" s="16">
        <v>10</v>
      </c>
      <c r="D67" s="16" t="str">
        <f t="shared" si="3"/>
        <v>火s</v>
      </c>
      <c r="E67" s="10" t="s">
        <v>985</v>
      </c>
      <c r="F67" s="17" t="s">
        <v>940</v>
      </c>
      <c r="G67" s="16" t="s">
        <v>21</v>
      </c>
      <c r="H67" s="16" t="s">
        <v>941</v>
      </c>
      <c r="I67" s="16">
        <f>I68*2</f>
        <v>9.6</v>
      </c>
      <c r="J67" s="16">
        <f t="shared" si="4"/>
        <v>480</v>
      </c>
      <c r="M67">
        <v>54</v>
      </c>
      <c r="N67">
        <f t="shared" si="1"/>
        <v>0.64285714285714279</v>
      </c>
    </row>
    <row r="68" spans="2:19" ht="14.25" x14ac:dyDescent="0.2">
      <c r="B68" t="str">
        <f t="shared" si="2"/>
        <v>上级火之精华</v>
      </c>
      <c r="C68" s="16">
        <v>11</v>
      </c>
      <c r="D68" s="16" t="str">
        <f t="shared" si="3"/>
        <v>火a</v>
      </c>
      <c r="E68" s="11" t="s">
        <v>986</v>
      </c>
      <c r="F68" s="17" t="s">
        <v>942</v>
      </c>
      <c r="G68" s="16" t="s">
        <v>884</v>
      </c>
      <c r="H68" s="16" t="s">
        <v>893</v>
      </c>
      <c r="I68" s="16">
        <f>I69*2</f>
        <v>4.8</v>
      </c>
      <c r="J68" s="16">
        <f t="shared" si="4"/>
        <v>240</v>
      </c>
      <c r="M68">
        <v>55</v>
      </c>
      <c r="N68">
        <f t="shared" si="1"/>
        <v>0.64705882352941169</v>
      </c>
    </row>
    <row r="69" spans="2:19" ht="15" thickBot="1" x14ac:dyDescent="0.25">
      <c r="B69" t="str">
        <f t="shared" si="2"/>
        <v>火之精华</v>
      </c>
      <c r="C69" s="16">
        <v>12</v>
      </c>
      <c r="D69" s="16" t="str">
        <f t="shared" si="3"/>
        <v>火b</v>
      </c>
      <c r="E69" s="18" t="s">
        <v>987</v>
      </c>
      <c r="F69" s="17" t="s">
        <v>942</v>
      </c>
      <c r="G69" s="16" t="s">
        <v>886</v>
      </c>
      <c r="H69" s="16" t="s">
        <v>894</v>
      </c>
      <c r="I69" s="16">
        <f>I78*2</f>
        <v>2.4</v>
      </c>
      <c r="J69" s="16">
        <f t="shared" si="4"/>
        <v>120</v>
      </c>
      <c r="M69">
        <v>56</v>
      </c>
      <c r="N69">
        <f t="shared" si="1"/>
        <v>0.65116279069767447</v>
      </c>
    </row>
    <row r="70" spans="2:19" ht="14.25" x14ac:dyDescent="0.2">
      <c r="B70" t="str">
        <f t="shared" si="2"/>
        <v>顶级暗之精华</v>
      </c>
      <c r="C70" s="16">
        <v>13</v>
      </c>
      <c r="D70" s="16" t="str">
        <f t="shared" si="3"/>
        <v>暗s</v>
      </c>
      <c r="E70" s="10" t="s">
        <v>988</v>
      </c>
      <c r="F70" s="17" t="s">
        <v>943</v>
      </c>
      <c r="G70" s="16" t="s">
        <v>882</v>
      </c>
      <c r="H70" s="16" t="s">
        <v>895</v>
      </c>
      <c r="I70" s="16">
        <f>I71*2</f>
        <v>4.8</v>
      </c>
      <c r="J70" s="16">
        <f t="shared" si="4"/>
        <v>240</v>
      </c>
      <c r="M70">
        <v>57</v>
      </c>
      <c r="N70">
        <f t="shared" si="1"/>
        <v>0.65517241379310343</v>
      </c>
    </row>
    <row r="71" spans="2:19" ht="14.25" x14ac:dyDescent="0.2">
      <c r="B71" t="str">
        <f t="shared" si="2"/>
        <v>上级暗之精华</v>
      </c>
      <c r="C71" s="16">
        <v>14</v>
      </c>
      <c r="D71" s="16" t="str">
        <f t="shared" si="3"/>
        <v>暗a</v>
      </c>
      <c r="E71" s="11" t="s">
        <v>989</v>
      </c>
      <c r="F71" s="17" t="s">
        <v>943</v>
      </c>
      <c r="G71" s="16" t="s">
        <v>884</v>
      </c>
      <c r="H71" s="16" t="s">
        <v>896</v>
      </c>
      <c r="I71" s="16">
        <f>I72*2</f>
        <v>2.4</v>
      </c>
      <c r="J71" s="16">
        <f t="shared" si="4"/>
        <v>120</v>
      </c>
    </row>
    <row r="72" spans="2:19" ht="15" thickBot="1" x14ac:dyDescent="0.25">
      <c r="B72" t="str">
        <f t="shared" si="2"/>
        <v>暗之精华</v>
      </c>
      <c r="C72" s="16">
        <v>15</v>
      </c>
      <c r="D72" s="16" t="str">
        <f t="shared" si="3"/>
        <v>暗b</v>
      </c>
      <c r="E72" s="18" t="s">
        <v>990</v>
      </c>
      <c r="F72" s="17" t="s">
        <v>943</v>
      </c>
      <c r="G72" s="16" t="s">
        <v>886</v>
      </c>
      <c r="H72" s="16" t="s">
        <v>897</v>
      </c>
      <c r="I72" s="16">
        <f>I81*2</f>
        <v>1.2</v>
      </c>
      <c r="J72" s="16">
        <f t="shared" si="4"/>
        <v>60</v>
      </c>
    </row>
    <row r="73" spans="2:19" ht="14.25" x14ac:dyDescent="0.2">
      <c r="B73" t="str">
        <f t="shared" si="2"/>
        <v>顶级光之精华</v>
      </c>
      <c r="C73" s="16">
        <v>16</v>
      </c>
      <c r="D73" s="16" t="str">
        <f t="shared" si="3"/>
        <v>光s</v>
      </c>
      <c r="E73" s="36" t="s">
        <v>991</v>
      </c>
      <c r="F73" s="17" t="s">
        <v>944</v>
      </c>
      <c r="G73" s="16" t="s">
        <v>882</v>
      </c>
      <c r="H73" s="16" t="s">
        <v>888</v>
      </c>
      <c r="I73" s="16">
        <f>I74*2</f>
        <v>2.4</v>
      </c>
      <c r="J73" s="16">
        <f t="shared" si="4"/>
        <v>120</v>
      </c>
    </row>
    <row r="74" spans="2:19" ht="14.25" x14ac:dyDescent="0.2">
      <c r="B74" t="str">
        <f t="shared" si="2"/>
        <v>上级光之精华</v>
      </c>
      <c r="C74" s="16">
        <v>17</v>
      </c>
      <c r="D74" s="16" t="str">
        <f t="shared" si="3"/>
        <v>光a</v>
      </c>
      <c r="E74" s="37" t="s">
        <v>992</v>
      </c>
      <c r="F74" s="17" t="s">
        <v>944</v>
      </c>
      <c r="G74" s="16" t="s">
        <v>884</v>
      </c>
      <c r="H74" s="16" t="s">
        <v>889</v>
      </c>
      <c r="I74" s="16">
        <f>I75*2</f>
        <v>1.2</v>
      </c>
      <c r="J74" s="16">
        <f t="shared" si="4"/>
        <v>60</v>
      </c>
    </row>
    <row r="75" spans="2:19" ht="15" thickBot="1" x14ac:dyDescent="0.25">
      <c r="B75" t="str">
        <f t="shared" si="2"/>
        <v>光之精华</v>
      </c>
      <c r="C75" s="16">
        <v>18</v>
      </c>
      <c r="D75" s="16" t="str">
        <f t="shared" si="3"/>
        <v>光b</v>
      </c>
      <c r="E75" s="9" t="s">
        <v>993</v>
      </c>
      <c r="F75" s="17" t="s">
        <v>944</v>
      </c>
      <c r="G75" s="16" t="s">
        <v>886</v>
      </c>
      <c r="H75" s="16" t="s">
        <v>890</v>
      </c>
      <c r="I75" s="16">
        <f>I84*2</f>
        <v>0.6</v>
      </c>
      <c r="J75" s="16">
        <f t="shared" si="4"/>
        <v>30</v>
      </c>
      <c r="M75" s="25"/>
      <c r="N75" s="25">
        <v>1</v>
      </c>
      <c r="O75" s="25">
        <v>2</v>
      </c>
      <c r="P75" s="25">
        <v>3</v>
      </c>
      <c r="Q75" s="25">
        <v>4</v>
      </c>
      <c r="R75" s="25">
        <v>5</v>
      </c>
      <c r="S75" s="25">
        <v>6</v>
      </c>
    </row>
    <row r="76" spans="2:19" ht="14.25" x14ac:dyDescent="0.2">
      <c r="B76" t="str">
        <f t="shared" si="2"/>
        <v>蘑菇</v>
      </c>
      <c r="C76" s="16">
        <v>19</v>
      </c>
      <c r="D76" s="16" t="str">
        <f t="shared" si="3"/>
        <v>--c</v>
      </c>
      <c r="E76" s="13" t="s">
        <v>950</v>
      </c>
      <c r="F76" s="34" t="s">
        <v>945</v>
      </c>
      <c r="G76" s="16" t="s">
        <v>898</v>
      </c>
      <c r="H76" s="16" t="s">
        <v>899</v>
      </c>
      <c r="I76" s="16">
        <v>0.3</v>
      </c>
      <c r="J76" s="16">
        <f t="shared" si="4"/>
        <v>15</v>
      </c>
      <c r="M76" s="40" t="s">
        <v>946</v>
      </c>
      <c r="N76" s="13" t="s">
        <v>950</v>
      </c>
      <c r="O76" s="13" t="s">
        <v>954</v>
      </c>
      <c r="P76" s="10" t="s">
        <v>958</v>
      </c>
      <c r="Q76" s="10" t="s">
        <v>962</v>
      </c>
      <c r="R76" s="10" t="s">
        <v>966</v>
      </c>
      <c r="S76" s="36" t="s">
        <v>970</v>
      </c>
    </row>
    <row r="77" spans="2:19" ht="14.25" x14ac:dyDescent="0.2">
      <c r="B77" t="str">
        <f t="shared" si="2"/>
        <v>漂亮的蘑菇</v>
      </c>
      <c r="C77" s="16">
        <v>20</v>
      </c>
      <c r="D77" s="16" t="str">
        <f t="shared" si="3"/>
        <v>--b</v>
      </c>
      <c r="E77" s="11" t="s">
        <v>951</v>
      </c>
      <c r="F77" s="34" t="s">
        <v>945</v>
      </c>
      <c r="G77" s="16" t="s">
        <v>886</v>
      </c>
      <c r="H77" s="16" t="s">
        <v>900</v>
      </c>
      <c r="I77" s="16">
        <f>I76*2</f>
        <v>0.6</v>
      </c>
      <c r="J77" s="16">
        <f t="shared" si="4"/>
        <v>30</v>
      </c>
      <c r="M77" s="40" t="s">
        <v>947</v>
      </c>
      <c r="N77" s="11" t="s">
        <v>951</v>
      </c>
      <c r="O77" s="11" t="s">
        <v>955</v>
      </c>
      <c r="P77" s="11" t="s">
        <v>959</v>
      </c>
      <c r="Q77" s="11" t="s">
        <v>963</v>
      </c>
      <c r="R77" s="11" t="s">
        <v>967</v>
      </c>
      <c r="S77" s="37" t="s">
        <v>971</v>
      </c>
    </row>
    <row r="78" spans="2:19" ht="14.25" x14ac:dyDescent="0.2">
      <c r="B78" t="str">
        <f t="shared" si="2"/>
        <v>诱人的蘑菇</v>
      </c>
      <c r="C78" s="16">
        <v>21</v>
      </c>
      <c r="D78" s="16" t="str">
        <f t="shared" si="3"/>
        <v>--a</v>
      </c>
      <c r="E78" s="11" t="s">
        <v>952</v>
      </c>
      <c r="F78" s="34" t="s">
        <v>945</v>
      </c>
      <c r="G78" s="16" t="s">
        <v>884</v>
      </c>
      <c r="H78" s="16" t="s">
        <v>901</v>
      </c>
      <c r="I78" s="16">
        <f t="shared" ref="I78:I79" si="5">I77*2</f>
        <v>1.2</v>
      </c>
      <c r="J78" s="16">
        <f t="shared" si="4"/>
        <v>60</v>
      </c>
      <c r="M78" s="40" t="s">
        <v>948</v>
      </c>
      <c r="N78" s="11" t="s">
        <v>952</v>
      </c>
      <c r="O78" s="11" t="s">
        <v>956</v>
      </c>
      <c r="P78" s="11" t="s">
        <v>960</v>
      </c>
      <c r="Q78" s="11" t="s">
        <v>964</v>
      </c>
      <c r="R78" s="11" t="s">
        <v>968</v>
      </c>
      <c r="S78" s="37" t="s">
        <v>972</v>
      </c>
    </row>
    <row r="79" spans="2:19" ht="15" thickBot="1" x14ac:dyDescent="0.25">
      <c r="B79" t="str">
        <f t="shared" si="2"/>
        <v>五彩的蘑菇</v>
      </c>
      <c r="C79" s="16">
        <v>22</v>
      </c>
      <c r="D79" s="16" t="str">
        <f t="shared" si="3"/>
        <v>--s</v>
      </c>
      <c r="E79" s="12" t="s">
        <v>953</v>
      </c>
      <c r="F79" s="34" t="s">
        <v>945</v>
      </c>
      <c r="G79" s="16" t="s">
        <v>882</v>
      </c>
      <c r="H79" s="16" t="s">
        <v>902</v>
      </c>
      <c r="I79" s="16">
        <f t="shared" si="5"/>
        <v>2.4</v>
      </c>
      <c r="J79" s="16">
        <f t="shared" si="4"/>
        <v>120</v>
      </c>
      <c r="M79" s="40" t="s">
        <v>949</v>
      </c>
      <c r="N79" s="12" t="s">
        <v>953</v>
      </c>
      <c r="O79" s="12" t="s">
        <v>957</v>
      </c>
      <c r="P79" s="12" t="s">
        <v>961</v>
      </c>
      <c r="Q79" s="12" t="s">
        <v>965</v>
      </c>
      <c r="R79" s="12" t="s">
        <v>969</v>
      </c>
      <c r="S79" s="38" t="s">
        <v>973</v>
      </c>
    </row>
    <row r="80" spans="2:19" ht="14.25" x14ac:dyDescent="0.2">
      <c r="B80" t="str">
        <f t="shared" si="2"/>
        <v>稻草</v>
      </c>
      <c r="C80" s="16">
        <v>23</v>
      </c>
      <c r="D80" s="16" t="str">
        <f t="shared" si="3"/>
        <v>--c</v>
      </c>
      <c r="E80" s="13" t="s">
        <v>954</v>
      </c>
      <c r="F80" s="34" t="s">
        <v>945</v>
      </c>
      <c r="G80" s="16" t="s">
        <v>898</v>
      </c>
      <c r="H80" s="16" t="s">
        <v>903</v>
      </c>
      <c r="I80" s="16">
        <v>0.3</v>
      </c>
      <c r="J80" s="16">
        <f t="shared" si="4"/>
        <v>15</v>
      </c>
    </row>
    <row r="81" spans="2:16" ht="14.25" x14ac:dyDescent="0.2">
      <c r="B81" t="str">
        <f t="shared" si="2"/>
        <v>扁扁的稻草</v>
      </c>
      <c r="C81" s="16">
        <v>24</v>
      </c>
      <c r="D81" s="16" t="str">
        <f t="shared" si="3"/>
        <v>--b</v>
      </c>
      <c r="E81" s="11" t="s">
        <v>955</v>
      </c>
      <c r="F81" s="34" t="s">
        <v>945</v>
      </c>
      <c r="G81" s="16" t="s">
        <v>886</v>
      </c>
      <c r="H81" s="16" t="s">
        <v>904</v>
      </c>
      <c r="I81" s="16">
        <f>I80*2</f>
        <v>0.6</v>
      </c>
      <c r="J81" s="16">
        <f t="shared" si="4"/>
        <v>30</v>
      </c>
    </row>
    <row r="82" spans="2:16" ht="14.25" x14ac:dyDescent="0.2">
      <c r="B82" t="str">
        <f t="shared" si="2"/>
        <v>灰色的稻草</v>
      </c>
      <c r="C82" s="16">
        <v>25</v>
      </c>
      <c r="D82" s="16" t="str">
        <f t="shared" si="3"/>
        <v>--a</v>
      </c>
      <c r="E82" s="11" t="s">
        <v>956</v>
      </c>
      <c r="F82" s="34" t="s">
        <v>945</v>
      </c>
      <c r="G82" s="16" t="s">
        <v>884</v>
      </c>
      <c r="H82" s="16" t="s">
        <v>905</v>
      </c>
      <c r="I82" s="16">
        <f t="shared" ref="I82:I83" si="6">I81*2</f>
        <v>1.2</v>
      </c>
      <c r="J82" s="16">
        <f t="shared" si="4"/>
        <v>60</v>
      </c>
    </row>
    <row r="83" spans="2:16" ht="15" thickBot="1" x14ac:dyDescent="0.25">
      <c r="B83" t="str">
        <f t="shared" si="2"/>
        <v>斑斓的稻草</v>
      </c>
      <c r="C83" s="16">
        <v>26</v>
      </c>
      <c r="D83" s="16" t="str">
        <f t="shared" si="3"/>
        <v>--s</v>
      </c>
      <c r="E83" s="12" t="s">
        <v>957</v>
      </c>
      <c r="F83" s="34" t="s">
        <v>945</v>
      </c>
      <c r="G83" s="16" t="s">
        <v>882</v>
      </c>
      <c r="H83" s="16" t="s">
        <v>906</v>
      </c>
      <c r="I83" s="16">
        <f t="shared" si="6"/>
        <v>2.4</v>
      </c>
      <c r="J83" s="16">
        <f t="shared" si="4"/>
        <v>120</v>
      </c>
    </row>
    <row r="84" spans="2:16" ht="14.25" x14ac:dyDescent="0.2">
      <c r="B84" t="str">
        <f t="shared" si="2"/>
        <v>红水晶</v>
      </c>
      <c r="C84" s="16">
        <v>27</v>
      </c>
      <c r="D84" s="16" t="str">
        <f t="shared" si="3"/>
        <v>--c</v>
      </c>
      <c r="E84" s="10" t="s">
        <v>958</v>
      </c>
      <c r="F84" s="34" t="s">
        <v>945</v>
      </c>
      <c r="G84" s="16" t="s">
        <v>898</v>
      </c>
      <c r="H84" s="16" t="s">
        <v>907</v>
      </c>
      <c r="I84" s="16">
        <v>0.3</v>
      </c>
      <c r="J84" s="16">
        <f t="shared" si="4"/>
        <v>15</v>
      </c>
    </row>
    <row r="85" spans="2:16" ht="14.25" x14ac:dyDescent="0.2">
      <c r="B85" t="str">
        <f t="shared" si="2"/>
        <v>蓝水晶</v>
      </c>
      <c r="C85" s="16">
        <v>28</v>
      </c>
      <c r="D85" s="16" t="str">
        <f t="shared" si="3"/>
        <v>--b</v>
      </c>
      <c r="E85" s="11" t="s">
        <v>959</v>
      </c>
      <c r="F85" s="34" t="s">
        <v>945</v>
      </c>
      <c r="G85" s="16" t="s">
        <v>886</v>
      </c>
      <c r="H85" s="16" t="s">
        <v>908</v>
      </c>
      <c r="I85" s="16">
        <f>I84*2</f>
        <v>0.6</v>
      </c>
      <c r="J85" s="16">
        <f t="shared" si="4"/>
        <v>30</v>
      </c>
      <c r="M85" t="str">
        <f>VLOOKUP("a",test5,2,FALSE)</f>
        <v>诱人的蘑菇</v>
      </c>
      <c r="O85" s="40" t="s">
        <v>946</v>
      </c>
      <c r="P85">
        <v>1</v>
      </c>
    </row>
    <row r="86" spans="2:16" ht="14.25" x14ac:dyDescent="0.2">
      <c r="B86" t="str">
        <f t="shared" si="2"/>
        <v>黄水晶</v>
      </c>
      <c r="C86" s="16">
        <v>29</v>
      </c>
      <c r="D86" s="16" t="str">
        <f t="shared" si="3"/>
        <v>--a</v>
      </c>
      <c r="E86" s="11" t="s">
        <v>960</v>
      </c>
      <c r="F86" s="34" t="s">
        <v>945</v>
      </c>
      <c r="G86" s="16" t="s">
        <v>884</v>
      </c>
      <c r="H86" s="16" t="s">
        <v>909</v>
      </c>
      <c r="I86" s="16">
        <f t="shared" ref="I86:I87" si="7">I85*2</f>
        <v>1.2</v>
      </c>
      <c r="J86" s="16">
        <f t="shared" si="4"/>
        <v>60</v>
      </c>
      <c r="O86" s="40" t="s">
        <v>947</v>
      </c>
      <c r="P86">
        <v>2</v>
      </c>
    </row>
    <row r="87" spans="2:16" ht="15" thickBot="1" x14ac:dyDescent="0.25">
      <c r="B87" t="str">
        <f t="shared" si="2"/>
        <v>紫水晶</v>
      </c>
      <c r="C87" s="16">
        <v>30</v>
      </c>
      <c r="D87" s="16" t="str">
        <f t="shared" si="3"/>
        <v>--s</v>
      </c>
      <c r="E87" s="12" t="s">
        <v>961</v>
      </c>
      <c r="F87" s="34" t="s">
        <v>945</v>
      </c>
      <c r="G87" s="16" t="s">
        <v>882</v>
      </c>
      <c r="H87" s="16" t="s">
        <v>910</v>
      </c>
      <c r="I87" s="16">
        <f t="shared" si="7"/>
        <v>2.4</v>
      </c>
      <c r="J87" s="16">
        <f t="shared" si="4"/>
        <v>120</v>
      </c>
      <c r="O87" s="40" t="s">
        <v>948</v>
      </c>
      <c r="P87">
        <v>3</v>
      </c>
    </row>
    <row r="88" spans="2:16" ht="14.25" x14ac:dyDescent="0.2">
      <c r="B88" t="str">
        <f t="shared" si="2"/>
        <v>石头</v>
      </c>
      <c r="C88" s="16">
        <v>31</v>
      </c>
      <c r="D88" s="16" t="str">
        <f t="shared" si="3"/>
        <v>--c</v>
      </c>
      <c r="E88" s="10" t="s">
        <v>962</v>
      </c>
      <c r="F88" s="34" t="s">
        <v>945</v>
      </c>
      <c r="G88" s="16" t="s">
        <v>898</v>
      </c>
      <c r="H88" s="16" t="s">
        <v>911</v>
      </c>
      <c r="I88" s="16">
        <v>0.3</v>
      </c>
      <c r="J88" s="16">
        <f t="shared" si="4"/>
        <v>15</v>
      </c>
      <c r="O88" s="40" t="s">
        <v>949</v>
      </c>
      <c r="P88">
        <v>4</v>
      </c>
    </row>
    <row r="89" spans="2:16" ht="14.25" x14ac:dyDescent="0.2">
      <c r="B89" t="str">
        <f t="shared" si="2"/>
        <v>坚硬的石头</v>
      </c>
      <c r="C89" s="16">
        <v>32</v>
      </c>
      <c r="D89" s="16" t="str">
        <f t="shared" si="3"/>
        <v>--b</v>
      </c>
      <c r="E89" s="11" t="s">
        <v>963</v>
      </c>
      <c r="F89" s="34" t="s">
        <v>945</v>
      </c>
      <c r="G89" s="16" t="s">
        <v>886</v>
      </c>
      <c r="H89" s="16" t="s">
        <v>912</v>
      </c>
      <c r="I89" s="16">
        <f>I88*2</f>
        <v>0.6</v>
      </c>
      <c r="J89" s="16">
        <f t="shared" si="4"/>
        <v>30</v>
      </c>
    </row>
    <row r="90" spans="2:16" ht="14.25" x14ac:dyDescent="0.2">
      <c r="B90" t="str">
        <f t="shared" si="2"/>
        <v>发光的石头</v>
      </c>
      <c r="C90" s="16">
        <v>33</v>
      </c>
      <c r="D90" s="16" t="str">
        <f t="shared" si="3"/>
        <v>--a</v>
      </c>
      <c r="E90" s="11" t="s">
        <v>964</v>
      </c>
      <c r="F90" s="34" t="s">
        <v>945</v>
      </c>
      <c r="G90" s="16" t="s">
        <v>884</v>
      </c>
      <c r="H90" s="16" t="s">
        <v>913</v>
      </c>
      <c r="I90" s="16">
        <f t="shared" ref="I90:I91" si="8">I89*2</f>
        <v>1.2</v>
      </c>
      <c r="J90" s="16">
        <f t="shared" si="4"/>
        <v>60</v>
      </c>
    </row>
    <row r="91" spans="2:16" ht="15" thickBot="1" x14ac:dyDescent="0.25">
      <c r="B91" t="str">
        <f t="shared" si="2"/>
        <v>耀眼的石头</v>
      </c>
      <c r="C91" s="16">
        <v>34</v>
      </c>
      <c r="D91" s="16" t="str">
        <f t="shared" si="3"/>
        <v>--s</v>
      </c>
      <c r="E91" s="12" t="s">
        <v>965</v>
      </c>
      <c r="F91" s="34" t="s">
        <v>945</v>
      </c>
      <c r="G91" s="16" t="s">
        <v>882</v>
      </c>
      <c r="H91" s="16" t="s">
        <v>914</v>
      </c>
      <c r="I91" s="16">
        <f t="shared" si="8"/>
        <v>2.4</v>
      </c>
      <c r="J91" s="16">
        <f t="shared" si="4"/>
        <v>120</v>
      </c>
    </row>
    <row r="92" spans="2:16" ht="14.25" x14ac:dyDescent="0.2">
      <c r="B92" t="str">
        <f t="shared" si="2"/>
        <v>狗牙</v>
      </c>
      <c r="C92" s="16">
        <v>35</v>
      </c>
      <c r="D92" s="16" t="str">
        <f t="shared" si="3"/>
        <v>--c</v>
      </c>
      <c r="E92" s="10" t="s">
        <v>966</v>
      </c>
      <c r="F92" s="34" t="s">
        <v>945</v>
      </c>
      <c r="G92" s="16" t="s">
        <v>898</v>
      </c>
      <c r="H92" s="16" t="s">
        <v>915</v>
      </c>
      <c r="I92" s="16">
        <v>0.3</v>
      </c>
      <c r="J92" s="16">
        <f t="shared" si="4"/>
        <v>15</v>
      </c>
    </row>
    <row r="93" spans="2:16" ht="14.25" x14ac:dyDescent="0.2">
      <c r="B93" t="str">
        <f t="shared" si="2"/>
        <v>长獠牙</v>
      </c>
      <c r="C93" s="16">
        <v>36</v>
      </c>
      <c r="D93" s="16" t="str">
        <f t="shared" si="3"/>
        <v>--b</v>
      </c>
      <c r="E93" s="11" t="s">
        <v>967</v>
      </c>
      <c r="F93" s="34" t="s">
        <v>945</v>
      </c>
      <c r="G93" s="16" t="s">
        <v>886</v>
      </c>
      <c r="H93" s="16" t="s">
        <v>916</v>
      </c>
      <c r="I93" s="16">
        <f>I92*2</f>
        <v>0.6</v>
      </c>
      <c r="J93" s="16">
        <f t="shared" si="4"/>
        <v>30</v>
      </c>
    </row>
    <row r="94" spans="2:16" ht="14.25" x14ac:dyDescent="0.2">
      <c r="B94" t="str">
        <f t="shared" si="2"/>
        <v>带血的牙</v>
      </c>
      <c r="C94" s="16">
        <v>37</v>
      </c>
      <c r="D94" s="16" t="str">
        <f t="shared" si="3"/>
        <v>--a</v>
      </c>
      <c r="E94" s="11" t="s">
        <v>968</v>
      </c>
      <c r="F94" s="34" t="s">
        <v>945</v>
      </c>
      <c r="G94" s="16" t="s">
        <v>884</v>
      </c>
      <c r="H94" s="16" t="s">
        <v>917</v>
      </c>
      <c r="I94" s="16">
        <f t="shared" ref="I94:I95" si="9">I93*2</f>
        <v>1.2</v>
      </c>
      <c r="J94" s="16">
        <f t="shared" si="4"/>
        <v>60</v>
      </c>
    </row>
    <row r="95" spans="2:16" ht="15" thickBot="1" x14ac:dyDescent="0.25">
      <c r="B95" t="str">
        <f t="shared" si="2"/>
        <v>剧毒牙</v>
      </c>
      <c r="C95" s="16">
        <v>38</v>
      </c>
      <c r="D95" s="16" t="str">
        <f t="shared" si="3"/>
        <v>--s</v>
      </c>
      <c r="E95" s="12" t="s">
        <v>969</v>
      </c>
      <c r="F95" s="34" t="s">
        <v>945</v>
      </c>
      <c r="G95" s="16" t="s">
        <v>882</v>
      </c>
      <c r="H95" s="16" t="s">
        <v>918</v>
      </c>
      <c r="I95" s="16">
        <f t="shared" si="9"/>
        <v>2.4</v>
      </c>
      <c r="J95" s="16">
        <f t="shared" si="4"/>
        <v>120</v>
      </c>
    </row>
    <row r="96" spans="2:16" ht="14.25" x14ac:dyDescent="0.2">
      <c r="B96" t="str">
        <f t="shared" si="2"/>
        <v>多汁的坚果</v>
      </c>
      <c r="C96" s="16">
        <v>39</v>
      </c>
      <c r="D96" s="16" t="str">
        <f t="shared" si="3"/>
        <v>--c</v>
      </c>
      <c r="E96" s="36" t="s">
        <v>970</v>
      </c>
      <c r="F96" s="34" t="s">
        <v>945</v>
      </c>
      <c r="G96" s="16" t="s">
        <v>898</v>
      </c>
      <c r="H96" s="16" t="s">
        <v>919</v>
      </c>
      <c r="I96" s="16">
        <v>0.3</v>
      </c>
      <c r="J96" s="16">
        <f t="shared" si="4"/>
        <v>15</v>
      </c>
    </row>
    <row r="97" spans="2:10" ht="14.25" x14ac:dyDescent="0.2">
      <c r="B97" t="str">
        <f t="shared" si="2"/>
        <v>美味的坚果</v>
      </c>
      <c r="C97" s="16">
        <v>40</v>
      </c>
      <c r="D97" s="16" t="str">
        <f t="shared" si="3"/>
        <v>--b</v>
      </c>
      <c r="E97" s="37" t="s">
        <v>971</v>
      </c>
      <c r="F97" s="34" t="s">
        <v>945</v>
      </c>
      <c r="G97" s="16" t="s">
        <v>886</v>
      </c>
      <c r="H97" s="16" t="s">
        <v>920</v>
      </c>
      <c r="I97" s="16">
        <f>I96*2</f>
        <v>0.6</v>
      </c>
      <c r="J97" s="16">
        <f t="shared" si="4"/>
        <v>30</v>
      </c>
    </row>
    <row r="98" spans="2:10" ht="14.25" x14ac:dyDescent="0.2">
      <c r="B98" t="str">
        <f t="shared" si="2"/>
        <v>诱人的坚果</v>
      </c>
      <c r="C98" s="16">
        <v>41</v>
      </c>
      <c r="D98" s="16" t="str">
        <f t="shared" si="3"/>
        <v>--a</v>
      </c>
      <c r="E98" s="37" t="s">
        <v>972</v>
      </c>
      <c r="F98" s="34" t="s">
        <v>945</v>
      </c>
      <c r="G98" s="16" t="s">
        <v>884</v>
      </c>
      <c r="H98" s="16" t="s">
        <v>921</v>
      </c>
      <c r="I98" s="16">
        <f t="shared" ref="I98:I99" si="10">I97*2</f>
        <v>1.2</v>
      </c>
      <c r="J98" s="16">
        <f t="shared" si="4"/>
        <v>60</v>
      </c>
    </row>
    <row r="99" spans="2:10" ht="15" thickBot="1" x14ac:dyDescent="0.25">
      <c r="B99" t="str">
        <f t="shared" si="2"/>
        <v>夏娃的坚果</v>
      </c>
      <c r="C99" s="16">
        <v>42</v>
      </c>
      <c r="D99" s="16" t="str">
        <f t="shared" si="3"/>
        <v>--s</v>
      </c>
      <c r="E99" s="38" t="s">
        <v>973</v>
      </c>
      <c r="F99" s="34" t="s">
        <v>945</v>
      </c>
      <c r="G99" s="16" t="s">
        <v>882</v>
      </c>
      <c r="H99" s="16" t="s">
        <v>922</v>
      </c>
      <c r="I99" s="16">
        <f t="shared" si="10"/>
        <v>2.4</v>
      </c>
      <c r="J99" s="16">
        <f t="shared" si="4"/>
        <v>120</v>
      </c>
    </row>
    <row r="107" spans="2:10" x14ac:dyDescent="0.15">
      <c r="D107" t="str">
        <f>E107&amp;F107</f>
        <v>下级职业1</v>
      </c>
      <c r="E107" s="3" t="s">
        <v>998</v>
      </c>
      <c r="F107" s="43">
        <v>1</v>
      </c>
      <c r="G107" s="43">
        <v>1</v>
      </c>
    </row>
    <row r="108" spans="2:10" x14ac:dyDescent="0.15">
      <c r="D108" t="str">
        <f t="shared" ref="D108:D130" si="11">E108&amp;F108</f>
        <v>下级职业2</v>
      </c>
      <c r="E108" s="3" t="s">
        <v>998</v>
      </c>
      <c r="F108" s="43">
        <v>2</v>
      </c>
      <c r="G108" s="43">
        <v>1</v>
      </c>
    </row>
    <row r="109" spans="2:10" x14ac:dyDescent="0.15">
      <c r="D109" t="str">
        <f t="shared" si="11"/>
        <v>下级职业3</v>
      </c>
      <c r="E109" s="3" t="s">
        <v>998</v>
      </c>
      <c r="F109" s="43">
        <v>3</v>
      </c>
      <c r="G109" s="43">
        <v>2</v>
      </c>
    </row>
    <row r="110" spans="2:10" x14ac:dyDescent="0.15">
      <c r="D110" t="str">
        <f t="shared" si="11"/>
        <v>下级职业4</v>
      </c>
      <c r="E110" s="3" t="s">
        <v>998</v>
      </c>
      <c r="F110" s="43">
        <v>4</v>
      </c>
      <c r="G110" s="43">
        <v>2</v>
      </c>
    </row>
    <row r="111" spans="2:10" x14ac:dyDescent="0.15">
      <c r="D111" t="str">
        <f t="shared" si="11"/>
        <v>下级职业5</v>
      </c>
      <c r="E111" s="3" t="s">
        <v>998</v>
      </c>
      <c r="F111" s="43">
        <v>5</v>
      </c>
      <c r="G111" s="43">
        <v>3</v>
      </c>
    </row>
    <row r="112" spans="2:10" x14ac:dyDescent="0.15">
      <c r="D112" t="str">
        <f t="shared" si="11"/>
        <v>下级职业6</v>
      </c>
      <c r="E112" s="3" t="s">
        <v>998</v>
      </c>
      <c r="F112" s="43">
        <v>6</v>
      </c>
      <c r="G112" s="43">
        <v>3</v>
      </c>
    </row>
    <row r="113" spans="4:7" x14ac:dyDescent="0.15">
      <c r="D113" t="str">
        <f t="shared" si="11"/>
        <v>下级职业7</v>
      </c>
      <c r="E113" s="3" t="s">
        <v>998</v>
      </c>
      <c r="F113" s="43">
        <v>7</v>
      </c>
      <c r="G113" s="43">
        <v>4</v>
      </c>
    </row>
    <row r="114" spans="4:7" x14ac:dyDescent="0.15">
      <c r="D114" t="str">
        <f t="shared" si="11"/>
        <v>下级职业8</v>
      </c>
      <c r="E114" s="3" t="s">
        <v>998</v>
      </c>
      <c r="F114" s="43">
        <v>8</v>
      </c>
      <c r="G114" s="43">
        <v>4</v>
      </c>
    </row>
    <row r="115" spans="4:7" x14ac:dyDescent="0.15">
      <c r="D115" t="str">
        <f t="shared" si="11"/>
        <v>上级职业1</v>
      </c>
      <c r="E115" s="3" t="s">
        <v>999</v>
      </c>
      <c r="F115" s="43">
        <f>F107</f>
        <v>1</v>
      </c>
      <c r="G115" s="43">
        <v>2</v>
      </c>
    </row>
    <row r="116" spans="4:7" x14ac:dyDescent="0.15">
      <c r="D116" t="str">
        <f t="shared" si="11"/>
        <v>上级职业2</v>
      </c>
      <c r="E116" s="3" t="s">
        <v>1000</v>
      </c>
      <c r="F116" s="43">
        <f t="shared" ref="F116:F130" si="12">F108</f>
        <v>2</v>
      </c>
      <c r="G116" s="43">
        <v>2</v>
      </c>
    </row>
    <row r="117" spans="4:7" x14ac:dyDescent="0.15">
      <c r="D117" t="str">
        <f t="shared" si="11"/>
        <v>上级职业3</v>
      </c>
      <c r="E117" s="3" t="s">
        <v>1000</v>
      </c>
      <c r="F117" s="43">
        <f t="shared" si="12"/>
        <v>3</v>
      </c>
      <c r="G117" s="43">
        <v>3</v>
      </c>
    </row>
    <row r="118" spans="4:7" x14ac:dyDescent="0.15">
      <c r="D118" t="str">
        <f t="shared" si="11"/>
        <v>上级职业4</v>
      </c>
      <c r="E118" s="3" t="s">
        <v>1000</v>
      </c>
      <c r="F118" s="43">
        <f t="shared" si="12"/>
        <v>4</v>
      </c>
      <c r="G118" s="43">
        <v>3</v>
      </c>
    </row>
    <row r="119" spans="4:7" x14ac:dyDescent="0.15">
      <c r="D119" t="str">
        <f t="shared" si="11"/>
        <v>上级职业5</v>
      </c>
      <c r="E119" s="3" t="s">
        <v>1000</v>
      </c>
      <c r="F119" s="43">
        <f t="shared" si="12"/>
        <v>5</v>
      </c>
      <c r="G119" s="43">
        <v>4</v>
      </c>
    </row>
    <row r="120" spans="4:7" x14ac:dyDescent="0.15">
      <c r="D120" t="str">
        <f t="shared" si="11"/>
        <v>上级职业6</v>
      </c>
      <c r="E120" s="3" t="s">
        <v>1000</v>
      </c>
      <c r="F120" s="43">
        <f t="shared" si="12"/>
        <v>6</v>
      </c>
      <c r="G120" s="43">
        <v>4</v>
      </c>
    </row>
    <row r="121" spans="4:7" x14ac:dyDescent="0.15">
      <c r="D121" t="str">
        <f t="shared" si="11"/>
        <v>上级职业7</v>
      </c>
      <c r="E121" s="3" t="s">
        <v>1000</v>
      </c>
      <c r="F121" s="43">
        <f t="shared" si="12"/>
        <v>7</v>
      </c>
      <c r="G121" s="43">
        <v>5</v>
      </c>
    </row>
    <row r="122" spans="4:7" x14ac:dyDescent="0.15">
      <c r="D122" t="str">
        <f t="shared" si="11"/>
        <v>上级职业8</v>
      </c>
      <c r="E122" s="3" t="s">
        <v>1000</v>
      </c>
      <c r="F122" s="43">
        <f t="shared" si="12"/>
        <v>8</v>
      </c>
      <c r="G122" s="43">
        <v>5</v>
      </c>
    </row>
    <row r="123" spans="4:7" x14ac:dyDescent="0.15">
      <c r="D123" t="str">
        <f t="shared" si="11"/>
        <v>终极职业1</v>
      </c>
      <c r="E123" s="3" t="s">
        <v>1001</v>
      </c>
      <c r="F123" s="43">
        <f t="shared" si="12"/>
        <v>1</v>
      </c>
      <c r="G123" s="43">
        <v>3</v>
      </c>
    </row>
    <row r="124" spans="4:7" x14ac:dyDescent="0.15">
      <c r="D124" t="str">
        <f t="shared" si="11"/>
        <v>终极职业2</v>
      </c>
      <c r="E124" s="3" t="s">
        <v>1001</v>
      </c>
      <c r="F124" s="43">
        <f t="shared" si="12"/>
        <v>2</v>
      </c>
      <c r="G124" s="43">
        <v>4</v>
      </c>
    </row>
    <row r="125" spans="4:7" x14ac:dyDescent="0.15">
      <c r="D125" t="str">
        <f t="shared" si="11"/>
        <v>终极职业3</v>
      </c>
      <c r="E125" s="3" t="s">
        <v>1001</v>
      </c>
      <c r="F125" s="43">
        <f t="shared" si="12"/>
        <v>3</v>
      </c>
      <c r="G125" s="43">
        <v>5</v>
      </c>
    </row>
    <row r="126" spans="4:7" x14ac:dyDescent="0.15">
      <c r="D126" t="str">
        <f t="shared" si="11"/>
        <v>终极职业4</v>
      </c>
      <c r="E126" s="3" t="s">
        <v>1001</v>
      </c>
      <c r="F126" s="43">
        <f t="shared" si="12"/>
        <v>4</v>
      </c>
      <c r="G126" s="43">
        <v>6</v>
      </c>
    </row>
    <row r="127" spans="4:7" x14ac:dyDescent="0.15">
      <c r="D127" t="str">
        <f t="shared" si="11"/>
        <v>终极职业5</v>
      </c>
      <c r="E127" s="3" t="s">
        <v>1001</v>
      </c>
      <c r="F127" s="43">
        <f t="shared" si="12"/>
        <v>5</v>
      </c>
      <c r="G127" s="43">
        <v>7</v>
      </c>
    </row>
    <row r="128" spans="4:7" x14ac:dyDescent="0.15">
      <c r="D128" t="str">
        <f t="shared" si="11"/>
        <v>终极职业6</v>
      </c>
      <c r="E128" s="3" t="s">
        <v>1001</v>
      </c>
      <c r="F128" s="43">
        <f t="shared" si="12"/>
        <v>6</v>
      </c>
      <c r="G128" s="43">
        <v>8</v>
      </c>
    </row>
    <row r="129" spans="4:7" x14ac:dyDescent="0.15">
      <c r="D129" t="str">
        <f t="shared" si="11"/>
        <v>终极职业7</v>
      </c>
      <c r="E129" s="3" t="s">
        <v>1001</v>
      </c>
      <c r="F129" s="43">
        <f>F121</f>
        <v>7</v>
      </c>
      <c r="G129" s="43">
        <v>9</v>
      </c>
    </row>
    <row r="130" spans="4:7" x14ac:dyDescent="0.15">
      <c r="D130" t="str">
        <f t="shared" si="11"/>
        <v>终极职业8</v>
      </c>
      <c r="E130" s="3" t="s">
        <v>1002</v>
      </c>
      <c r="F130" s="43">
        <f t="shared" si="12"/>
        <v>8</v>
      </c>
      <c r="G130" s="43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C28"/>
  <sheetViews>
    <sheetView workbookViewId="0">
      <selection activeCell="D9" sqref="D9"/>
    </sheetView>
  </sheetViews>
  <sheetFormatPr defaultRowHeight="13.5" x14ac:dyDescent="0.15"/>
  <cols>
    <col min="4" max="4" width="82.75" customWidth="1"/>
    <col min="5" max="5" width="10.125" customWidth="1"/>
    <col min="9" max="9" width="18.375" customWidth="1"/>
    <col min="10" max="10" width="11.125" customWidth="1"/>
  </cols>
  <sheetData>
    <row r="1" spans="4:29" x14ac:dyDescent="0.15">
      <c r="D1" s="45" t="s">
        <v>1026</v>
      </c>
    </row>
    <row r="3" spans="4:29" x14ac:dyDescent="0.15">
      <c r="D3" t="s">
        <v>1729</v>
      </c>
    </row>
    <row r="4" spans="4:29" ht="14.25" x14ac:dyDescent="0.2">
      <c r="D4" t="s">
        <v>1736</v>
      </c>
      <c r="H4" s="16" t="s">
        <v>6</v>
      </c>
      <c r="I4" s="16" t="s">
        <v>7</v>
      </c>
      <c r="J4" s="17" t="s">
        <v>8</v>
      </c>
      <c r="K4" s="17" t="s">
        <v>9</v>
      </c>
      <c r="L4" s="17" t="s">
        <v>10</v>
      </c>
      <c r="M4" s="17" t="s">
        <v>11</v>
      </c>
      <c r="N4" s="17" t="s">
        <v>12</v>
      </c>
      <c r="O4" s="17" t="s">
        <v>13</v>
      </c>
      <c r="P4" s="17" t="s">
        <v>14</v>
      </c>
      <c r="Q4" s="17" t="s">
        <v>15</v>
      </c>
      <c r="R4" s="17" t="s">
        <v>47</v>
      </c>
      <c r="S4" s="17" t="s">
        <v>48</v>
      </c>
      <c r="T4" s="17" t="s">
        <v>49</v>
      </c>
      <c r="U4" s="17" t="s">
        <v>50</v>
      </c>
      <c r="V4" s="17" t="s">
        <v>51</v>
      </c>
      <c r="W4" s="17" t="s">
        <v>52</v>
      </c>
      <c r="X4" s="17" t="s">
        <v>53</v>
      </c>
      <c r="Y4" s="17" t="s">
        <v>16</v>
      </c>
      <c r="Z4" s="17" t="s">
        <v>17</v>
      </c>
      <c r="AA4" s="17" t="s">
        <v>18</v>
      </c>
      <c r="AB4" s="17" t="s">
        <v>19</v>
      </c>
      <c r="AC4" s="17" t="s">
        <v>20</v>
      </c>
    </row>
    <row r="5" spans="4:29" x14ac:dyDescent="0.15">
      <c r="D5" t="s">
        <v>1735</v>
      </c>
    </row>
    <row r="6" spans="4:29" x14ac:dyDescent="0.15">
      <c r="D6" t="s">
        <v>1730</v>
      </c>
    </row>
    <row r="7" spans="4:29" x14ac:dyDescent="0.15">
      <c r="D7" t="s">
        <v>1737</v>
      </c>
      <c r="H7">
        <v>1</v>
      </c>
      <c r="I7" t="s">
        <v>1004</v>
      </c>
      <c r="K7">
        <v>1</v>
      </c>
      <c r="L7" s="24" t="s">
        <v>266</v>
      </c>
    </row>
    <row r="8" spans="4:29" x14ac:dyDescent="0.15">
      <c r="D8" t="s">
        <v>1731</v>
      </c>
      <c r="H8">
        <v>2</v>
      </c>
      <c r="I8" t="s">
        <v>1005</v>
      </c>
      <c r="K8">
        <v>2</v>
      </c>
      <c r="L8" s="24" t="s">
        <v>263</v>
      </c>
    </row>
    <row r="9" spans="4:29" x14ac:dyDescent="0.15">
      <c r="D9" t="s">
        <v>1738</v>
      </c>
      <c r="H9">
        <v>3</v>
      </c>
      <c r="I9" t="s">
        <v>1007</v>
      </c>
      <c r="K9">
        <v>3</v>
      </c>
      <c r="L9" s="24" t="s">
        <v>845</v>
      </c>
    </row>
    <row r="10" spans="4:29" x14ac:dyDescent="0.15">
      <c r="D10" t="s">
        <v>1732</v>
      </c>
      <c r="H10">
        <v>4</v>
      </c>
      <c r="I10" t="s">
        <v>1006</v>
      </c>
      <c r="K10">
        <v>4</v>
      </c>
      <c r="L10" s="24" t="s">
        <v>846</v>
      </c>
    </row>
    <row r="11" spans="4:29" x14ac:dyDescent="0.15">
      <c r="D11" t="s">
        <v>1733</v>
      </c>
      <c r="H11">
        <v>5</v>
      </c>
      <c r="I11" t="s">
        <v>1025</v>
      </c>
      <c r="K11">
        <v>5</v>
      </c>
      <c r="L11" s="24" t="s">
        <v>847</v>
      </c>
    </row>
    <row r="12" spans="4:29" x14ac:dyDescent="0.15">
      <c r="D12" t="s">
        <v>1734</v>
      </c>
      <c r="H12">
        <v>6</v>
      </c>
      <c r="I12" t="s">
        <v>1008</v>
      </c>
      <c r="K12">
        <v>6</v>
      </c>
      <c r="L12" s="24" t="s">
        <v>848</v>
      </c>
    </row>
    <row r="13" spans="4:29" x14ac:dyDescent="0.15">
      <c r="H13">
        <v>7</v>
      </c>
      <c r="I13" t="s">
        <v>1009</v>
      </c>
      <c r="K13">
        <v>7</v>
      </c>
      <c r="L13" s="24" t="s">
        <v>845</v>
      </c>
    </row>
    <row r="14" spans="4:29" x14ac:dyDescent="0.15">
      <c r="H14">
        <v>8</v>
      </c>
      <c r="I14" t="s">
        <v>1010</v>
      </c>
      <c r="K14">
        <v>8</v>
      </c>
      <c r="L14" s="24" t="s">
        <v>846</v>
      </c>
    </row>
    <row r="15" spans="4:29" x14ac:dyDescent="0.15">
      <c r="H15">
        <v>9</v>
      </c>
      <c r="I15" t="s">
        <v>1011</v>
      </c>
      <c r="K15">
        <v>9</v>
      </c>
      <c r="L15" s="24" t="s">
        <v>849</v>
      </c>
    </row>
    <row r="16" spans="4:29" x14ac:dyDescent="0.15">
      <c r="H16">
        <v>10</v>
      </c>
      <c r="I16" t="s">
        <v>1012</v>
      </c>
      <c r="K16">
        <v>10</v>
      </c>
      <c r="L16" s="24" t="s">
        <v>265</v>
      </c>
    </row>
    <row r="17" spans="8:12" x14ac:dyDescent="0.15">
      <c r="H17">
        <v>11</v>
      </c>
      <c r="I17" t="s">
        <v>1024</v>
      </c>
      <c r="K17">
        <v>11</v>
      </c>
      <c r="L17" s="24" t="s">
        <v>266</v>
      </c>
    </row>
    <row r="18" spans="8:12" x14ac:dyDescent="0.15">
      <c r="H18">
        <v>12</v>
      </c>
      <c r="I18" t="s">
        <v>1013</v>
      </c>
      <c r="K18">
        <v>12</v>
      </c>
      <c r="L18" s="24" t="s">
        <v>264</v>
      </c>
    </row>
    <row r="19" spans="8:12" x14ac:dyDescent="0.15">
      <c r="H19">
        <v>13</v>
      </c>
      <c r="I19" t="s">
        <v>1014</v>
      </c>
      <c r="K19">
        <v>13</v>
      </c>
      <c r="L19" s="24" t="s">
        <v>263</v>
      </c>
    </row>
    <row r="20" spans="8:12" x14ac:dyDescent="0.15">
      <c r="H20">
        <v>14</v>
      </c>
      <c r="I20" t="s">
        <v>1015</v>
      </c>
      <c r="K20">
        <v>14</v>
      </c>
      <c r="L20" s="24" t="s">
        <v>268</v>
      </c>
    </row>
    <row r="21" spans="8:12" x14ac:dyDescent="0.15">
      <c r="H21">
        <v>15</v>
      </c>
      <c r="I21" t="s">
        <v>1016</v>
      </c>
      <c r="K21">
        <v>15</v>
      </c>
      <c r="L21" s="24" t="s">
        <v>267</v>
      </c>
    </row>
    <row r="22" spans="8:12" x14ac:dyDescent="0.15">
      <c r="H22">
        <v>16</v>
      </c>
      <c r="I22" t="s">
        <v>1017</v>
      </c>
      <c r="K22">
        <v>16</v>
      </c>
      <c r="L22" s="24" t="s">
        <v>265</v>
      </c>
    </row>
    <row r="23" spans="8:12" x14ac:dyDescent="0.15">
      <c r="H23">
        <v>17</v>
      </c>
      <c r="I23" t="s">
        <v>1018</v>
      </c>
      <c r="K23">
        <v>17</v>
      </c>
      <c r="L23" s="24" t="s">
        <v>268</v>
      </c>
    </row>
    <row r="24" spans="8:12" x14ac:dyDescent="0.15">
      <c r="H24">
        <v>18</v>
      </c>
      <c r="I24" t="s">
        <v>1019</v>
      </c>
      <c r="K24">
        <v>18</v>
      </c>
      <c r="L24" s="24" t="s">
        <v>264</v>
      </c>
    </row>
    <row r="25" spans="8:12" x14ac:dyDescent="0.15">
      <c r="H25">
        <v>19</v>
      </c>
      <c r="I25" t="s">
        <v>1020</v>
      </c>
      <c r="K25">
        <v>19</v>
      </c>
      <c r="L25" s="24" t="s">
        <v>268</v>
      </c>
    </row>
    <row r="26" spans="8:12" x14ac:dyDescent="0.15">
      <c r="H26">
        <v>20</v>
      </c>
      <c r="I26" t="s">
        <v>1021</v>
      </c>
      <c r="K26">
        <v>20</v>
      </c>
      <c r="L26" s="24" t="s">
        <v>266</v>
      </c>
    </row>
    <row r="27" spans="8:12" x14ac:dyDescent="0.15">
      <c r="H27">
        <v>21</v>
      </c>
      <c r="I27" t="s">
        <v>1022</v>
      </c>
    </row>
    <row r="28" spans="8:12" x14ac:dyDescent="0.15">
      <c r="H28">
        <v>22</v>
      </c>
      <c r="I28" t="s">
        <v>1023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S642"/>
  <sheetViews>
    <sheetView topLeftCell="A613" workbookViewId="0">
      <selection activeCell="D3" sqref="D3:D642"/>
    </sheetView>
  </sheetViews>
  <sheetFormatPr defaultRowHeight="13.5" x14ac:dyDescent="0.15"/>
  <cols>
    <col min="4" max="4" width="16.875" customWidth="1"/>
  </cols>
  <sheetData>
    <row r="2" spans="2:35" ht="14.25" x14ac:dyDescent="0.2">
      <c r="B2" s="16" t="s">
        <v>5</v>
      </c>
      <c r="C2" s="16" t="s">
        <v>117</v>
      </c>
      <c r="D2" s="17" t="s">
        <v>0</v>
      </c>
      <c r="E2" s="17" t="s">
        <v>56</v>
      </c>
      <c r="F2" s="17" t="s">
        <v>57</v>
      </c>
      <c r="G2" s="17" t="s">
        <v>58</v>
      </c>
      <c r="H2" s="17" t="s">
        <v>1</v>
      </c>
      <c r="I2" s="17" t="s">
        <v>129</v>
      </c>
      <c r="J2" s="17" t="s">
        <v>2</v>
      </c>
      <c r="K2" s="17" t="s">
        <v>130</v>
      </c>
      <c r="L2" s="17" t="s">
        <v>3</v>
      </c>
      <c r="M2" s="17" t="s">
        <v>1458</v>
      </c>
      <c r="N2" s="16" t="s">
        <v>6</v>
      </c>
      <c r="O2" s="16" t="s">
        <v>7</v>
      </c>
      <c r="P2" s="17" t="s">
        <v>8</v>
      </c>
      <c r="Q2" s="17" t="s">
        <v>1460</v>
      </c>
      <c r="R2" s="17" t="s">
        <v>10</v>
      </c>
      <c r="S2" s="17" t="s">
        <v>11</v>
      </c>
      <c r="T2" s="17" t="s">
        <v>12</v>
      </c>
      <c r="U2" s="17" t="s">
        <v>13</v>
      </c>
      <c r="V2" s="17" t="s">
        <v>14</v>
      </c>
      <c r="W2" s="17" t="s">
        <v>15</v>
      </c>
      <c r="X2" s="17" t="s">
        <v>47</v>
      </c>
      <c r="Y2" s="17" t="s">
        <v>48</v>
      </c>
      <c r="Z2" s="17" t="s">
        <v>49</v>
      </c>
      <c r="AA2" s="17" t="s">
        <v>50</v>
      </c>
      <c r="AB2" s="17" t="s">
        <v>51</v>
      </c>
      <c r="AC2" s="17" t="s">
        <v>52</v>
      </c>
      <c r="AD2" s="17" t="s">
        <v>53</v>
      </c>
      <c r="AE2" s="17" t="s">
        <v>16</v>
      </c>
      <c r="AF2" s="17" t="s">
        <v>17</v>
      </c>
      <c r="AG2" s="17" t="s">
        <v>18</v>
      </c>
      <c r="AH2" s="17" t="s">
        <v>19</v>
      </c>
      <c r="AI2" s="17" t="s">
        <v>20</v>
      </c>
    </row>
    <row r="3" spans="2:35" ht="14.25" x14ac:dyDescent="0.2">
      <c r="B3" s="16">
        <v>1</v>
      </c>
      <c r="C3" s="16" t="str">
        <f t="shared" ref="C3:C66" ca="1" si="0">VLOOKUP(G3&amp;INT(RAND()*(15-1)+1),dropimge,4,FALSE)</f>
        <v>IC1878</v>
      </c>
      <c r="D3" s="16" t="str">
        <f ca="1">E3&amp;F3&amp;G3</f>
        <v>神奇的虚幻项链</v>
      </c>
      <c r="E3" s="16" t="str">
        <f t="shared" ref="E3:E66" ca="1" si="1">VLOOKUP(H3,dropaffix1,INT(RAND()*(6-2)+2),FALSE)</f>
        <v>神奇的</v>
      </c>
      <c r="F3" s="16" t="str">
        <f t="shared" ref="F3:F66" ca="1" si="2">VLOOKUP(INT(RAND()*(21-1)+1),dropaffix2,2,FALSE)</f>
        <v>虚幻</v>
      </c>
      <c r="G3" s="16" t="str">
        <f t="shared" ref="G3:G66" ca="1" si="3">VLOOKUP(INT(RAND()*(4-1)+1),dropaffix3,2,FALSE)</f>
        <v>项链</v>
      </c>
      <c r="H3" s="16" t="s">
        <v>21</v>
      </c>
      <c r="I3" s="19" t="s">
        <v>26</v>
      </c>
      <c r="J3" s="3" t="s">
        <v>27</v>
      </c>
      <c r="K3" s="16">
        <f>VLOOKUP(J3,profession1,5,FALSE)</f>
        <v>0</v>
      </c>
      <c r="L3" s="16">
        <v>1</v>
      </c>
      <c r="M3" s="16">
        <f>[1]挂饰表!$I3</f>
        <v>13</v>
      </c>
      <c r="N3" s="16">
        <f>[1]挂饰表!$J3</f>
        <v>12</v>
      </c>
      <c r="O3" s="16">
        <f>[1]挂饰表!$K3</f>
        <v>4</v>
      </c>
      <c r="P3" s="16">
        <f>[1]挂饰表!$L3</f>
        <v>10</v>
      </c>
      <c r="Q3" s="16" t="str">
        <f>[1]挂饰表!$M$3</f>
        <v>---</v>
      </c>
      <c r="R3" s="16">
        <f>[1]挂饰表!$N3</f>
        <v>6</v>
      </c>
      <c r="S3" s="16">
        <f>[1]挂饰表!$O3</f>
        <v>4</v>
      </c>
      <c r="T3" s="42">
        <f>[1]挂饰表!$P3</f>
        <v>5</v>
      </c>
      <c r="U3" s="20">
        <f>[1]挂饰表!Q3</f>
        <v>2.5000000000000001E-2</v>
      </c>
      <c r="V3" s="20">
        <f>[1]挂饰表!R3</f>
        <v>0.01</v>
      </c>
      <c r="W3" s="20">
        <f>[1]挂饰表!S3</f>
        <v>8.3333333333333332E-3</v>
      </c>
      <c r="X3" s="20" t="str">
        <f>[1]挂饰表!T3</f>
        <v>--</v>
      </c>
      <c r="Y3" s="42">
        <f>[1]挂饰表!U3</f>
        <v>5</v>
      </c>
      <c r="Z3" s="42">
        <f>[1]挂饰表!V3</f>
        <v>5</v>
      </c>
      <c r="AA3" s="42">
        <f>[1]挂饰表!W3</f>
        <v>3</v>
      </c>
      <c r="AB3" s="42">
        <f>[1]挂饰表!X3</f>
        <v>5</v>
      </c>
      <c r="AC3" s="42">
        <f>[1]挂饰表!Y3</f>
        <v>5</v>
      </c>
      <c r="AD3" s="42">
        <f>[1]挂饰表!Z3</f>
        <v>11</v>
      </c>
      <c r="AE3" s="20">
        <f>[1]挂饰表!AA3</f>
        <v>0</v>
      </c>
      <c r="AF3" s="20">
        <f>[1]挂饰表!AB3</f>
        <v>0</v>
      </c>
      <c r="AG3" s="20">
        <f>[1]挂饰表!AC3</f>
        <v>0</v>
      </c>
      <c r="AH3" s="20">
        <f>[1]挂饰表!AD3</f>
        <v>0</v>
      </c>
      <c r="AI3" s="20">
        <f>[1]挂饰表!AE3</f>
        <v>0</v>
      </c>
    </row>
    <row r="4" spans="2:35" ht="14.25" x14ac:dyDescent="0.2">
      <c r="B4" s="16">
        <v>2</v>
      </c>
      <c r="C4" s="16" t="str">
        <f t="shared" ca="1" si="0"/>
        <v>IC1895</v>
      </c>
      <c r="D4" s="16" t="str">
        <f t="shared" ref="D4:D67" ca="1" si="4">E4&amp;F4&amp;G4</f>
        <v>神奇的青铜项链</v>
      </c>
      <c r="E4" s="16" t="str">
        <f t="shared" ca="1" si="1"/>
        <v>神奇的</v>
      </c>
      <c r="F4" s="16" t="str">
        <f t="shared" ca="1" si="2"/>
        <v>青铜</v>
      </c>
      <c r="G4" s="16" t="str">
        <f t="shared" ca="1" si="3"/>
        <v>项链</v>
      </c>
      <c r="H4" s="16" t="s">
        <v>22</v>
      </c>
      <c r="I4" s="19" t="s">
        <v>26</v>
      </c>
      <c r="J4" s="3" t="s">
        <v>27</v>
      </c>
      <c r="K4" s="16">
        <f t="shared" ref="K4:K67" si="5">VLOOKUP(J4,profession1,5,FALSE)</f>
        <v>0</v>
      </c>
      <c r="L4" s="16">
        <v>2</v>
      </c>
      <c r="M4" s="16">
        <f>[1]挂饰表!$I4</f>
        <v>26</v>
      </c>
      <c r="N4" s="16">
        <f>[1]挂饰表!$J4</f>
        <v>25</v>
      </c>
      <c r="O4" s="16">
        <f>[1]挂饰表!$K4</f>
        <v>7</v>
      </c>
      <c r="P4" s="16">
        <f>[1]挂饰表!$L4</f>
        <v>20</v>
      </c>
      <c r="Q4" s="16" t="str">
        <f>[1]挂饰表!$M$3</f>
        <v>---</v>
      </c>
      <c r="R4" s="16">
        <f>[1]挂饰表!$N4</f>
        <v>13</v>
      </c>
      <c r="S4" s="16">
        <f>[1]挂饰表!$O4</f>
        <v>9</v>
      </c>
      <c r="T4" s="42">
        <f>[1]挂饰表!$P4</f>
        <v>9</v>
      </c>
      <c r="U4" s="20">
        <f>[1]挂饰表!Q4</f>
        <v>4.4999999999999998E-2</v>
      </c>
      <c r="V4" s="20">
        <f>[1]挂饰表!R4</f>
        <v>2.2499999999999999E-2</v>
      </c>
      <c r="W4" s="20">
        <f>[1]挂饰表!S4</f>
        <v>1.4999999999999999E-2</v>
      </c>
      <c r="X4" s="20" t="str">
        <f>[1]挂饰表!T4</f>
        <v>--</v>
      </c>
      <c r="Y4" s="42">
        <f>[1]挂饰表!U4</f>
        <v>9</v>
      </c>
      <c r="Z4" s="42">
        <f>[1]挂饰表!V4</f>
        <v>10</v>
      </c>
      <c r="AA4" s="42">
        <f>[1]挂饰表!W4</f>
        <v>6</v>
      </c>
      <c r="AB4" s="42">
        <f>[1]挂饰表!X4</f>
        <v>10</v>
      </c>
      <c r="AC4" s="42">
        <f>[1]挂饰表!Y4</f>
        <v>9</v>
      </c>
      <c r="AD4" s="42">
        <f>[1]挂饰表!Z4</f>
        <v>23</v>
      </c>
      <c r="AE4" s="20">
        <f>[1]挂饰表!AA4</f>
        <v>0</v>
      </c>
      <c r="AF4" s="20">
        <f>[1]挂饰表!AB4</f>
        <v>0</v>
      </c>
      <c r="AG4" s="20">
        <f>[1]挂饰表!AC4</f>
        <v>0</v>
      </c>
      <c r="AH4" s="20">
        <f>[1]挂饰表!AD4</f>
        <v>0</v>
      </c>
      <c r="AI4" s="20">
        <f>[1]挂饰表!AE4</f>
        <v>0</v>
      </c>
    </row>
    <row r="5" spans="2:35" ht="14.25" x14ac:dyDescent="0.2">
      <c r="B5" s="16">
        <v>3</v>
      </c>
      <c r="C5" s="16" t="str">
        <f t="shared" ca="1" si="0"/>
        <v>IC1928</v>
      </c>
      <c r="D5" s="16" t="str">
        <f t="shared" ca="1" si="4"/>
        <v>神秘的水晶项链</v>
      </c>
      <c r="E5" s="16" t="str">
        <f t="shared" ca="1" si="1"/>
        <v>神秘的</v>
      </c>
      <c r="F5" s="16" t="str">
        <f t="shared" ca="1" si="2"/>
        <v>水晶</v>
      </c>
      <c r="G5" s="16" t="str">
        <f t="shared" ca="1" si="3"/>
        <v>项链</v>
      </c>
      <c r="H5" s="16" t="s">
        <v>22</v>
      </c>
      <c r="I5" s="19" t="s">
        <v>26</v>
      </c>
      <c r="J5" s="3" t="s">
        <v>27</v>
      </c>
      <c r="K5" s="16">
        <f t="shared" si="5"/>
        <v>0</v>
      </c>
      <c r="L5" s="16">
        <v>3</v>
      </c>
      <c r="M5" s="16">
        <f>[1]挂饰表!$I5</f>
        <v>38</v>
      </c>
      <c r="N5" s="16">
        <f>[1]挂饰表!$J5</f>
        <v>37</v>
      </c>
      <c r="O5" s="16">
        <f>[1]挂饰表!$K5</f>
        <v>11</v>
      </c>
      <c r="P5" s="16">
        <f>[1]挂饰表!$L5</f>
        <v>30</v>
      </c>
      <c r="Q5" s="16" t="str">
        <f>[1]挂饰表!$M$3</f>
        <v>---</v>
      </c>
      <c r="R5" s="16">
        <f>[1]挂饰表!$N5</f>
        <v>19</v>
      </c>
      <c r="S5" s="16">
        <f>[1]挂饰表!$O5</f>
        <v>13</v>
      </c>
      <c r="T5" s="42">
        <f>[1]挂饰表!$P5</f>
        <v>14</v>
      </c>
      <c r="U5" s="20">
        <f>[1]挂饰表!Q5</f>
        <v>7.0000000000000007E-2</v>
      </c>
      <c r="V5" s="20">
        <f>[1]挂饰表!R5</f>
        <v>3.2500000000000001E-2</v>
      </c>
      <c r="W5" s="20">
        <f>[1]挂饰表!S5</f>
        <v>2.3333333333333334E-2</v>
      </c>
      <c r="X5" s="20" t="str">
        <f>[1]挂饰表!T5</f>
        <v>--</v>
      </c>
      <c r="Y5" s="42">
        <f>[1]挂饰表!U5</f>
        <v>14</v>
      </c>
      <c r="Z5" s="42">
        <f>[1]挂饰表!V5</f>
        <v>16</v>
      </c>
      <c r="AA5" s="42">
        <f>[1]挂饰表!W5</f>
        <v>10</v>
      </c>
      <c r="AB5" s="42">
        <f>[1]挂饰表!X5</f>
        <v>16</v>
      </c>
      <c r="AC5" s="42">
        <f>[1]挂饰表!Y5</f>
        <v>14</v>
      </c>
      <c r="AD5" s="42">
        <f>[1]挂饰表!Z5</f>
        <v>34</v>
      </c>
      <c r="AE5" s="20">
        <f>[1]挂饰表!AA5</f>
        <v>0</v>
      </c>
      <c r="AF5" s="20">
        <f>[1]挂饰表!AB5</f>
        <v>0</v>
      </c>
      <c r="AG5" s="20">
        <f>[1]挂饰表!AC5</f>
        <v>0</v>
      </c>
      <c r="AH5" s="20">
        <f>[1]挂饰表!AD5</f>
        <v>0</v>
      </c>
      <c r="AI5" s="20">
        <f>[1]挂饰表!AE5</f>
        <v>0</v>
      </c>
    </row>
    <row r="6" spans="2:35" ht="14.25" x14ac:dyDescent="0.2">
      <c r="B6" s="16">
        <v>4</v>
      </c>
      <c r="C6" s="16" t="str">
        <f t="shared" ca="1" si="0"/>
        <v>IC1742</v>
      </c>
      <c r="D6" s="16" t="str">
        <f t="shared" ca="1" si="4"/>
        <v>传说的忏悔项链</v>
      </c>
      <c r="E6" s="16" t="str">
        <f t="shared" ca="1" si="1"/>
        <v>传说的</v>
      </c>
      <c r="F6" s="16" t="str">
        <f t="shared" ca="1" si="2"/>
        <v>忏悔</v>
      </c>
      <c r="G6" s="16" t="str">
        <f t="shared" ca="1" si="3"/>
        <v>项链</v>
      </c>
      <c r="H6" s="16" t="s">
        <v>21</v>
      </c>
      <c r="I6" s="19" t="s">
        <v>26</v>
      </c>
      <c r="J6" s="3" t="s">
        <v>27</v>
      </c>
      <c r="K6" s="16">
        <f t="shared" si="5"/>
        <v>0</v>
      </c>
      <c r="L6" s="16">
        <v>4</v>
      </c>
      <c r="M6" s="16">
        <f>[1]挂饰表!$I6</f>
        <v>51</v>
      </c>
      <c r="N6" s="16">
        <f>[1]挂饰表!$J6</f>
        <v>50</v>
      </c>
      <c r="O6" s="16">
        <f>[1]挂饰表!$K6</f>
        <v>15</v>
      </c>
      <c r="P6" s="16">
        <f>[1]挂饰表!$L6</f>
        <v>40</v>
      </c>
      <c r="Q6" s="16" t="str">
        <f>[1]挂饰表!$M$3</f>
        <v>---</v>
      </c>
      <c r="R6" s="16">
        <f>[1]挂饰表!$N6</f>
        <v>25</v>
      </c>
      <c r="S6" s="16">
        <f>[1]挂饰表!$O6</f>
        <v>18</v>
      </c>
      <c r="T6" s="42">
        <f>[1]挂饰表!$P6</f>
        <v>18</v>
      </c>
      <c r="U6" s="20">
        <f>[1]挂饰表!Q6</f>
        <v>0.09</v>
      </c>
      <c r="V6" s="20">
        <f>[1]挂饰表!R6</f>
        <v>4.4999999999999998E-2</v>
      </c>
      <c r="W6" s="20">
        <f>[1]挂饰表!S6</f>
        <v>0.03</v>
      </c>
      <c r="X6" s="20" t="str">
        <f>[1]挂饰表!T6</f>
        <v>--</v>
      </c>
      <c r="Y6" s="42">
        <f>[1]挂饰表!U6</f>
        <v>18</v>
      </c>
      <c r="Z6" s="42">
        <f>[1]挂饰表!V6</f>
        <v>21</v>
      </c>
      <c r="AA6" s="42">
        <f>[1]挂饰表!W6</f>
        <v>13</v>
      </c>
      <c r="AB6" s="42">
        <f>[1]挂饰表!X6</f>
        <v>21</v>
      </c>
      <c r="AC6" s="42">
        <f>[1]挂饰表!Y6</f>
        <v>18</v>
      </c>
      <c r="AD6" s="42">
        <f>[1]挂饰表!Z6</f>
        <v>45</v>
      </c>
      <c r="AE6" s="20">
        <f>[1]挂饰表!AA6</f>
        <v>0</v>
      </c>
      <c r="AF6" s="20">
        <f>[1]挂饰表!AB6</f>
        <v>0</v>
      </c>
      <c r="AG6" s="20">
        <f>[1]挂饰表!AC6</f>
        <v>0</v>
      </c>
      <c r="AH6" s="20">
        <f>[1]挂饰表!AD6</f>
        <v>0</v>
      </c>
      <c r="AI6" s="20">
        <f>[1]挂饰表!AE6</f>
        <v>0</v>
      </c>
    </row>
    <row r="7" spans="2:35" ht="14.25" x14ac:dyDescent="0.2">
      <c r="B7" s="16">
        <v>5</v>
      </c>
      <c r="C7" s="16" t="str">
        <f t="shared" ca="1" si="0"/>
        <v>IC1872</v>
      </c>
      <c r="D7" s="16" t="str">
        <f t="shared" ca="1" si="4"/>
        <v>神奇的混乱护腕</v>
      </c>
      <c r="E7" s="16" t="str">
        <f t="shared" ca="1" si="1"/>
        <v>神奇的</v>
      </c>
      <c r="F7" s="16" t="str">
        <f t="shared" ca="1" si="2"/>
        <v>混乱</v>
      </c>
      <c r="G7" s="16" t="str">
        <f t="shared" ca="1" si="3"/>
        <v>护腕</v>
      </c>
      <c r="H7" s="16" t="s">
        <v>22</v>
      </c>
      <c r="I7" s="19" t="s">
        <v>26</v>
      </c>
      <c r="J7" s="3" t="s">
        <v>27</v>
      </c>
      <c r="K7" s="16">
        <f t="shared" si="5"/>
        <v>0</v>
      </c>
      <c r="L7" s="16">
        <v>5</v>
      </c>
      <c r="M7" s="16">
        <f>[1]挂饰表!$I7</f>
        <v>64</v>
      </c>
      <c r="N7" s="16">
        <f>[1]挂饰表!$J7</f>
        <v>62</v>
      </c>
      <c r="O7" s="16">
        <f>[1]挂饰表!$K7</f>
        <v>18</v>
      </c>
      <c r="P7" s="16">
        <f>[1]挂饰表!$L7</f>
        <v>50</v>
      </c>
      <c r="Q7" s="16" t="str">
        <f>[1]挂饰表!$M$3</f>
        <v>---</v>
      </c>
      <c r="R7" s="16">
        <f>[1]挂饰表!$N7</f>
        <v>32</v>
      </c>
      <c r="S7" s="16">
        <f>[1]挂饰表!$O7</f>
        <v>22</v>
      </c>
      <c r="T7" s="42">
        <f>[1]挂饰表!$P7</f>
        <v>23</v>
      </c>
      <c r="U7" s="20">
        <f>[1]挂饰表!Q7</f>
        <v>0.115</v>
      </c>
      <c r="V7" s="20">
        <f>[1]挂饰表!R7</f>
        <v>5.5E-2</v>
      </c>
      <c r="W7" s="20">
        <f>[1]挂饰表!S7</f>
        <v>3.8333333333333337E-2</v>
      </c>
      <c r="X7" s="20" t="str">
        <f>[1]挂饰表!T7</f>
        <v>--</v>
      </c>
      <c r="Y7" s="42">
        <f>[1]挂饰表!U7</f>
        <v>23</v>
      </c>
      <c r="Z7" s="42">
        <f>[1]挂饰表!V7</f>
        <v>26</v>
      </c>
      <c r="AA7" s="42">
        <f>[1]挂饰表!W7</f>
        <v>16</v>
      </c>
      <c r="AB7" s="42">
        <f>[1]挂饰表!X7</f>
        <v>26</v>
      </c>
      <c r="AC7" s="42">
        <f>[1]挂饰表!Y7</f>
        <v>23</v>
      </c>
      <c r="AD7" s="42">
        <f>[1]挂饰表!Z7</f>
        <v>57</v>
      </c>
      <c r="AE7" s="20">
        <f>[1]挂饰表!AA7</f>
        <v>0</v>
      </c>
      <c r="AF7" s="20">
        <f>[1]挂饰表!AB7</f>
        <v>0</v>
      </c>
      <c r="AG7" s="20">
        <f>[1]挂饰表!AC7</f>
        <v>0</v>
      </c>
      <c r="AH7" s="20">
        <f>[1]挂饰表!AD7</f>
        <v>0</v>
      </c>
      <c r="AI7" s="20">
        <f>[1]挂饰表!AE7</f>
        <v>0</v>
      </c>
    </row>
    <row r="8" spans="2:35" ht="14.25" x14ac:dyDescent="0.2">
      <c r="B8" s="16">
        <v>6</v>
      </c>
      <c r="C8" s="16" t="str">
        <f t="shared" ca="1" si="0"/>
        <v>IC1858</v>
      </c>
      <c r="D8" s="16" t="str">
        <f t="shared" ca="1" si="4"/>
        <v>神奇的言语戒指</v>
      </c>
      <c r="E8" s="16" t="str">
        <f t="shared" ca="1" si="1"/>
        <v>神奇的</v>
      </c>
      <c r="F8" s="16" t="str">
        <f t="shared" ca="1" si="2"/>
        <v>言语</v>
      </c>
      <c r="G8" s="16" t="str">
        <f t="shared" ca="1" si="3"/>
        <v>戒指</v>
      </c>
      <c r="H8" s="16" t="s">
        <v>21</v>
      </c>
      <c r="I8" s="19" t="s">
        <v>26</v>
      </c>
      <c r="J8" s="3" t="s">
        <v>27</v>
      </c>
      <c r="K8" s="16">
        <f t="shared" si="5"/>
        <v>0</v>
      </c>
      <c r="L8" s="16">
        <v>6</v>
      </c>
      <c r="M8" s="16">
        <f>[1]挂饰表!$I8</f>
        <v>77</v>
      </c>
      <c r="N8" s="16">
        <f>[1]挂饰表!$J8</f>
        <v>75</v>
      </c>
      <c r="O8" s="16">
        <f>[1]挂饰表!$K8</f>
        <v>22</v>
      </c>
      <c r="P8" s="16">
        <f>[1]挂饰表!$L8</f>
        <v>60</v>
      </c>
      <c r="Q8" s="16" t="str">
        <f>[1]挂饰表!$M$3</f>
        <v>---</v>
      </c>
      <c r="R8" s="16">
        <f>[1]挂饰表!$N8</f>
        <v>38</v>
      </c>
      <c r="S8" s="16">
        <f>[1]挂饰表!$O8</f>
        <v>27</v>
      </c>
      <c r="T8" s="42">
        <f>[1]挂饰表!$P8</f>
        <v>27</v>
      </c>
      <c r="U8" s="20">
        <f>[1]挂饰表!Q8</f>
        <v>0.13500000000000001</v>
      </c>
      <c r="V8" s="20">
        <f>[1]挂饰表!R8</f>
        <v>6.7500000000000004E-2</v>
      </c>
      <c r="W8" s="20">
        <f>[1]挂饰表!S8</f>
        <v>4.4999999999999998E-2</v>
      </c>
      <c r="X8" s="20" t="str">
        <f>[1]挂饰表!T8</f>
        <v>--</v>
      </c>
      <c r="Y8" s="42">
        <f>[1]挂饰表!U8</f>
        <v>27</v>
      </c>
      <c r="Z8" s="42">
        <f>[1]挂饰表!V8</f>
        <v>31</v>
      </c>
      <c r="AA8" s="42">
        <f>[1]挂饰表!W8</f>
        <v>19</v>
      </c>
      <c r="AB8" s="42">
        <f>[1]挂饰表!X8</f>
        <v>31</v>
      </c>
      <c r="AC8" s="42">
        <f>[1]挂饰表!Y8</f>
        <v>27</v>
      </c>
      <c r="AD8" s="42">
        <f>[1]挂饰表!Z8</f>
        <v>68</v>
      </c>
      <c r="AE8" s="20">
        <f>[1]挂饰表!AA8</f>
        <v>0</v>
      </c>
      <c r="AF8" s="20">
        <f>[1]挂饰表!AB8</f>
        <v>0</v>
      </c>
      <c r="AG8" s="20">
        <f>[1]挂饰表!AC8</f>
        <v>0</v>
      </c>
      <c r="AH8" s="20">
        <f>[1]挂饰表!AD8</f>
        <v>0</v>
      </c>
      <c r="AI8" s="20">
        <f>[1]挂饰表!AE8</f>
        <v>0</v>
      </c>
    </row>
    <row r="9" spans="2:35" ht="14.25" x14ac:dyDescent="0.2">
      <c r="B9" s="16">
        <v>7</v>
      </c>
      <c r="C9" s="16" t="str">
        <f t="shared" ca="1" si="0"/>
        <v>IC1935</v>
      </c>
      <c r="D9" s="16" t="str">
        <f t="shared" ca="1" si="4"/>
        <v>璀璨的晨曦护腕</v>
      </c>
      <c r="E9" s="16" t="str">
        <f t="shared" ca="1" si="1"/>
        <v>璀璨的</v>
      </c>
      <c r="F9" s="16" t="str">
        <f t="shared" ca="1" si="2"/>
        <v>晨曦</v>
      </c>
      <c r="G9" s="16" t="str">
        <f t="shared" ca="1" si="3"/>
        <v>护腕</v>
      </c>
      <c r="H9" s="16" t="s">
        <v>22</v>
      </c>
      <c r="I9" s="19" t="s">
        <v>26</v>
      </c>
      <c r="J9" s="3" t="s">
        <v>27</v>
      </c>
      <c r="K9" s="16">
        <f t="shared" si="5"/>
        <v>0</v>
      </c>
      <c r="L9" s="16">
        <v>7</v>
      </c>
      <c r="M9" s="16">
        <f>[1]挂饰表!$I9</f>
        <v>90</v>
      </c>
      <c r="N9" s="16">
        <f>[1]挂饰表!$J9</f>
        <v>87</v>
      </c>
      <c r="O9" s="16">
        <f>[1]挂饰表!$K9</f>
        <v>25</v>
      </c>
      <c r="P9" s="16">
        <f>[1]挂饰表!$L9</f>
        <v>70</v>
      </c>
      <c r="Q9" s="16" t="str">
        <f>[1]挂饰表!$M$3</f>
        <v>---</v>
      </c>
      <c r="R9" s="16">
        <f>[1]挂饰表!$N9</f>
        <v>44</v>
      </c>
      <c r="S9" s="16">
        <f>[1]挂饰表!$O9</f>
        <v>31</v>
      </c>
      <c r="T9" s="42">
        <f>[1]挂饰表!$P9</f>
        <v>32</v>
      </c>
      <c r="U9" s="20">
        <f>[1]挂饰表!Q9</f>
        <v>0.16</v>
      </c>
      <c r="V9" s="20">
        <f>[1]挂饰表!R9</f>
        <v>7.7499999999999999E-2</v>
      </c>
      <c r="W9" s="20">
        <f>[1]挂饰表!S9</f>
        <v>5.333333333333333E-2</v>
      </c>
      <c r="X9" s="20" t="str">
        <f>[1]挂饰表!T9</f>
        <v>--</v>
      </c>
      <c r="Y9" s="42">
        <f>[1]挂饰表!U9</f>
        <v>32</v>
      </c>
      <c r="Z9" s="42">
        <f>[1]挂饰表!V9</f>
        <v>36</v>
      </c>
      <c r="AA9" s="42">
        <f>[1]挂饰表!W9</f>
        <v>22</v>
      </c>
      <c r="AB9" s="42">
        <f>[1]挂饰表!X9</f>
        <v>36</v>
      </c>
      <c r="AC9" s="42">
        <f>[1]挂饰表!Y9</f>
        <v>32</v>
      </c>
      <c r="AD9" s="42">
        <f>[1]挂饰表!Z9</f>
        <v>79</v>
      </c>
      <c r="AE9" s="20">
        <f>[1]挂饰表!AA9</f>
        <v>0</v>
      </c>
      <c r="AF9" s="20">
        <f>[1]挂饰表!AB9</f>
        <v>0</v>
      </c>
      <c r="AG9" s="20">
        <f>[1]挂饰表!AC9</f>
        <v>0</v>
      </c>
      <c r="AH9" s="20">
        <f>[1]挂饰表!AD9</f>
        <v>0</v>
      </c>
      <c r="AI9" s="20">
        <f>[1]挂饰表!AE9</f>
        <v>0</v>
      </c>
    </row>
    <row r="10" spans="2:35" ht="14.25" x14ac:dyDescent="0.2">
      <c r="B10" s="16">
        <v>8</v>
      </c>
      <c r="C10" s="16" t="str">
        <f t="shared" ca="1" si="0"/>
        <v>IC1858</v>
      </c>
      <c r="D10" s="16" t="str">
        <f t="shared" ca="1" si="4"/>
        <v>璀璨的卡尼亚戒指</v>
      </c>
      <c r="E10" s="16" t="str">
        <f t="shared" ca="1" si="1"/>
        <v>璀璨的</v>
      </c>
      <c r="F10" s="16" t="str">
        <f t="shared" ca="1" si="2"/>
        <v>卡尼亚</v>
      </c>
      <c r="G10" s="16" t="str">
        <f t="shared" ca="1" si="3"/>
        <v>戒指</v>
      </c>
      <c r="H10" s="16" t="s">
        <v>289</v>
      </c>
      <c r="I10" s="19" t="s">
        <v>26</v>
      </c>
      <c r="J10" s="3" t="s">
        <v>27</v>
      </c>
      <c r="K10" s="16">
        <f t="shared" si="5"/>
        <v>0</v>
      </c>
      <c r="L10" s="16">
        <v>8</v>
      </c>
      <c r="M10" s="16">
        <f>[1]挂饰表!$I10</f>
        <v>102</v>
      </c>
      <c r="N10" s="16">
        <f>[1]挂饰表!$J10</f>
        <v>100</v>
      </c>
      <c r="O10" s="16">
        <f>[1]挂饰表!$K10</f>
        <v>29</v>
      </c>
      <c r="P10" s="16">
        <f>[1]挂饰表!$L10</f>
        <v>80</v>
      </c>
      <c r="Q10" s="16" t="str">
        <f>[1]挂饰表!$M$3</f>
        <v>---</v>
      </c>
      <c r="R10" s="16">
        <f>[1]挂饰表!$N10</f>
        <v>51</v>
      </c>
      <c r="S10" s="16">
        <f>[1]挂饰表!$O10</f>
        <v>35</v>
      </c>
      <c r="T10" s="42">
        <f>[1]挂饰表!$P10</f>
        <v>36</v>
      </c>
      <c r="U10" s="20">
        <f>[1]挂饰表!Q10</f>
        <v>0.18</v>
      </c>
      <c r="V10" s="20">
        <f>[1]挂饰表!R10</f>
        <v>8.7499999999999994E-2</v>
      </c>
      <c r="W10" s="20">
        <f>[1]挂饰表!S10</f>
        <v>0.06</v>
      </c>
      <c r="X10" s="20" t="str">
        <f>[1]挂饰表!T10</f>
        <v>--</v>
      </c>
      <c r="Y10" s="42">
        <f>[1]挂饰表!U10</f>
        <v>36</v>
      </c>
      <c r="Z10" s="42">
        <f>[1]挂饰表!V10</f>
        <v>42</v>
      </c>
      <c r="AA10" s="42">
        <f>[1]挂饰表!W10</f>
        <v>25</v>
      </c>
      <c r="AB10" s="42">
        <f>[1]挂饰表!X10</f>
        <v>42</v>
      </c>
      <c r="AC10" s="42">
        <f>[1]挂饰表!Y10</f>
        <v>36</v>
      </c>
      <c r="AD10" s="42">
        <f>[1]挂饰表!Z10</f>
        <v>91</v>
      </c>
      <c r="AE10" s="20">
        <f>[1]挂饰表!AA10</f>
        <v>0</v>
      </c>
      <c r="AF10" s="20">
        <f>[1]挂饰表!AB10</f>
        <v>0</v>
      </c>
      <c r="AG10" s="20">
        <f>[1]挂饰表!AC10</f>
        <v>0</v>
      </c>
      <c r="AH10" s="20">
        <f>[1]挂饰表!AD10</f>
        <v>0</v>
      </c>
      <c r="AI10" s="20">
        <f>[1]挂饰表!AE10</f>
        <v>0</v>
      </c>
    </row>
    <row r="11" spans="2:35" ht="14.25" x14ac:dyDescent="0.2">
      <c r="B11" s="16">
        <v>9</v>
      </c>
      <c r="C11" s="16" t="str">
        <f t="shared" ca="1" si="0"/>
        <v>IC1878</v>
      </c>
      <c r="D11" s="16" t="str">
        <f t="shared" ca="1" si="4"/>
        <v>犀利的魔王项链</v>
      </c>
      <c r="E11" s="16" t="str">
        <f t="shared" ca="1" si="1"/>
        <v>犀利的</v>
      </c>
      <c r="F11" s="16" t="str">
        <f t="shared" ca="1" si="2"/>
        <v>魔王</v>
      </c>
      <c r="G11" s="16" t="str">
        <f t="shared" ca="1" si="3"/>
        <v>项链</v>
      </c>
      <c r="H11" s="16" t="s">
        <v>23</v>
      </c>
      <c r="I11" s="19" t="s">
        <v>162</v>
      </c>
      <c r="J11" s="3" t="s">
        <v>27</v>
      </c>
      <c r="K11" s="16">
        <f t="shared" si="5"/>
        <v>0</v>
      </c>
      <c r="L11" s="16">
        <f>L3</f>
        <v>1</v>
      </c>
      <c r="M11" s="16">
        <f>[1]挂饰表!$I11</f>
        <v>7</v>
      </c>
      <c r="N11" s="16">
        <f>[1]挂饰表!$J11</f>
        <v>14</v>
      </c>
      <c r="O11" s="16">
        <f>[1]挂饰表!$K11</f>
        <v>4</v>
      </c>
      <c r="P11" s="16">
        <f>[1]挂饰表!$L11</f>
        <v>11</v>
      </c>
      <c r="Q11" s="16" t="str">
        <f>[1]挂饰表!$M$3</f>
        <v>---</v>
      </c>
      <c r="R11" s="16">
        <f>[1]挂饰表!$N11</f>
        <v>7</v>
      </c>
      <c r="S11" s="16">
        <f>[1]挂饰表!$O11</f>
        <v>5</v>
      </c>
      <c r="T11" s="42">
        <f>[1]挂饰表!$P11</f>
        <v>5</v>
      </c>
      <c r="U11" s="20">
        <f>[1]挂饰表!Q11</f>
        <v>2.5000000000000001E-2</v>
      </c>
      <c r="V11" s="20">
        <f>[1]挂饰表!R11</f>
        <v>1.2500000000000001E-2</v>
      </c>
      <c r="W11" s="20">
        <f>[1]挂饰表!S11</f>
        <v>8.3333333333333332E-3</v>
      </c>
      <c r="X11" s="20" t="str">
        <f>[1]挂饰表!T11</f>
        <v>--</v>
      </c>
      <c r="Y11" s="42">
        <f>[1]挂饰表!U11</f>
        <v>5</v>
      </c>
      <c r="Z11" s="42">
        <f>[1]挂饰表!V11</f>
        <v>6</v>
      </c>
      <c r="AA11" s="42">
        <f>[1]挂饰表!W11</f>
        <v>4</v>
      </c>
      <c r="AB11" s="42">
        <f>[1]挂饰表!X11</f>
        <v>6</v>
      </c>
      <c r="AC11" s="42">
        <f>[1]挂饰表!Y11</f>
        <v>5</v>
      </c>
      <c r="AD11" s="42">
        <f>[1]挂饰表!Z11</f>
        <v>13</v>
      </c>
      <c r="AE11" s="20">
        <f>[1]挂饰表!AA11</f>
        <v>0</v>
      </c>
      <c r="AF11" s="20">
        <f>[1]挂饰表!AB11</f>
        <v>0</v>
      </c>
      <c r="AG11" s="20">
        <f>[1]挂饰表!AC11</f>
        <v>0</v>
      </c>
      <c r="AH11" s="20">
        <f>[1]挂饰表!AD11</f>
        <v>0</v>
      </c>
      <c r="AI11" s="20">
        <f>[1]挂饰表!AE11</f>
        <v>0</v>
      </c>
    </row>
    <row r="12" spans="2:35" ht="14.25" x14ac:dyDescent="0.2">
      <c r="B12" s="16">
        <v>10</v>
      </c>
      <c r="C12" s="16" t="str">
        <f t="shared" ca="1" si="0"/>
        <v>IC1924</v>
      </c>
      <c r="D12" s="16" t="str">
        <f t="shared" ca="1" si="4"/>
        <v>犀利的塞尔塔项链</v>
      </c>
      <c r="E12" s="16" t="str">
        <f t="shared" ca="1" si="1"/>
        <v>犀利的</v>
      </c>
      <c r="F12" s="16" t="str">
        <f t="shared" ca="1" si="2"/>
        <v>塞尔塔</v>
      </c>
      <c r="G12" s="16" t="str">
        <f t="shared" ca="1" si="3"/>
        <v>项链</v>
      </c>
      <c r="H12" s="16" t="s">
        <v>23</v>
      </c>
      <c r="I12" s="19" t="s">
        <v>26</v>
      </c>
      <c r="J12" s="3" t="s">
        <v>27</v>
      </c>
      <c r="K12" s="16">
        <f t="shared" si="5"/>
        <v>0</v>
      </c>
      <c r="L12" s="16">
        <f t="shared" ref="L12:L75" si="6">L4</f>
        <v>2</v>
      </c>
      <c r="M12" s="16">
        <f>[1]挂饰表!$I12</f>
        <v>14</v>
      </c>
      <c r="N12" s="16">
        <f>[1]挂饰表!$J12</f>
        <v>29</v>
      </c>
      <c r="O12" s="16">
        <f>[1]挂饰表!$K12</f>
        <v>8</v>
      </c>
      <c r="P12" s="16">
        <f>[1]挂饰表!$L12</f>
        <v>23</v>
      </c>
      <c r="Q12" s="16" t="str">
        <f>[1]挂饰表!$M$3</f>
        <v>---</v>
      </c>
      <c r="R12" s="16">
        <f>[1]挂饰表!$N12</f>
        <v>15</v>
      </c>
      <c r="S12" s="16">
        <f>[1]挂饰表!$O12</f>
        <v>10</v>
      </c>
      <c r="T12" s="42">
        <f>[1]挂饰表!$P12</f>
        <v>10</v>
      </c>
      <c r="U12" s="20">
        <f>[1]挂饰表!Q12</f>
        <v>0.05</v>
      </c>
      <c r="V12" s="20">
        <f>[1]挂饰表!R12</f>
        <v>2.5000000000000001E-2</v>
      </c>
      <c r="W12" s="20">
        <f>[1]挂饰表!S12</f>
        <v>1.6666666666666666E-2</v>
      </c>
      <c r="X12" s="20" t="str">
        <f>[1]挂饰表!T12</f>
        <v>--</v>
      </c>
      <c r="Y12" s="42">
        <f>[1]挂饰表!U12</f>
        <v>10</v>
      </c>
      <c r="Z12" s="42">
        <f>[1]挂饰表!V12</f>
        <v>12</v>
      </c>
      <c r="AA12" s="42">
        <f>[1]挂饰表!W12</f>
        <v>7</v>
      </c>
      <c r="AB12" s="42">
        <f>[1]挂饰表!X12</f>
        <v>12</v>
      </c>
      <c r="AC12" s="42">
        <f>[1]挂饰表!Y12</f>
        <v>10</v>
      </c>
      <c r="AD12" s="42">
        <f>[1]挂饰表!Z12</f>
        <v>26</v>
      </c>
      <c r="AE12" s="20">
        <f>[1]挂饰表!AA12</f>
        <v>0</v>
      </c>
      <c r="AF12" s="20">
        <f>[1]挂饰表!AB12</f>
        <v>0</v>
      </c>
      <c r="AG12" s="20">
        <f>[1]挂饰表!AC12</f>
        <v>0</v>
      </c>
      <c r="AH12" s="20">
        <f>[1]挂饰表!AD12</f>
        <v>0</v>
      </c>
      <c r="AI12" s="20">
        <f>[1]挂饰表!AE12</f>
        <v>0</v>
      </c>
    </row>
    <row r="13" spans="2:35" ht="14.25" x14ac:dyDescent="0.2">
      <c r="B13" s="16">
        <v>11</v>
      </c>
      <c r="C13" s="16" t="str">
        <f t="shared" ca="1" si="0"/>
        <v>IC1930</v>
      </c>
      <c r="D13" s="16" t="str">
        <f t="shared" ca="1" si="4"/>
        <v>闪耀的精灵戒指</v>
      </c>
      <c r="E13" s="16" t="str">
        <f t="shared" ca="1" si="1"/>
        <v>闪耀的</v>
      </c>
      <c r="F13" s="16" t="str">
        <f t="shared" ca="1" si="2"/>
        <v>精灵</v>
      </c>
      <c r="G13" s="16" t="str">
        <f t="shared" ca="1" si="3"/>
        <v>戒指</v>
      </c>
      <c r="H13" s="16" t="s">
        <v>23</v>
      </c>
      <c r="I13" s="19" t="s">
        <v>26</v>
      </c>
      <c r="J13" s="3" t="s">
        <v>27</v>
      </c>
      <c r="K13" s="16">
        <f t="shared" si="5"/>
        <v>0</v>
      </c>
      <c r="L13" s="16">
        <f t="shared" si="6"/>
        <v>3</v>
      </c>
      <c r="M13" s="16">
        <f>[1]挂饰表!$I13</f>
        <v>22</v>
      </c>
      <c r="N13" s="16">
        <f>[1]挂饰表!$J13</f>
        <v>43</v>
      </c>
      <c r="O13" s="16">
        <f>[1]挂饰表!$K13</f>
        <v>12</v>
      </c>
      <c r="P13" s="16">
        <f>[1]挂饰表!$L13</f>
        <v>34</v>
      </c>
      <c r="Q13" s="16" t="str">
        <f>[1]挂饰表!$M$3</f>
        <v>---</v>
      </c>
      <c r="R13" s="16">
        <f>[1]挂饰表!$N13</f>
        <v>22</v>
      </c>
      <c r="S13" s="16">
        <f>[1]挂饰表!$O13</f>
        <v>15</v>
      </c>
      <c r="T13" s="42">
        <f>[1]挂饰表!$P13</f>
        <v>16</v>
      </c>
      <c r="U13" s="20">
        <f>[1]挂饰表!Q13</f>
        <v>0.08</v>
      </c>
      <c r="V13" s="20">
        <f>[1]挂饰表!R13</f>
        <v>3.7499999999999999E-2</v>
      </c>
      <c r="W13" s="20">
        <f>[1]挂饰表!S13</f>
        <v>2.6666666666666665E-2</v>
      </c>
      <c r="X13" s="20" t="str">
        <f>[1]挂饰表!T13</f>
        <v>--</v>
      </c>
      <c r="Y13" s="42">
        <f>[1]挂饰表!U13</f>
        <v>16</v>
      </c>
      <c r="Z13" s="42">
        <f>[1]挂饰表!V13</f>
        <v>18</v>
      </c>
      <c r="AA13" s="42">
        <f>[1]挂饰表!W13</f>
        <v>11</v>
      </c>
      <c r="AB13" s="42">
        <f>[1]挂饰表!X13</f>
        <v>18</v>
      </c>
      <c r="AC13" s="42">
        <f>[1]挂饰表!Y13</f>
        <v>16</v>
      </c>
      <c r="AD13" s="42">
        <f>[1]挂饰表!Z13</f>
        <v>39</v>
      </c>
      <c r="AE13" s="20">
        <f>[1]挂饰表!AA13</f>
        <v>0</v>
      </c>
      <c r="AF13" s="20">
        <f>[1]挂饰表!AB13</f>
        <v>0</v>
      </c>
      <c r="AG13" s="20">
        <f>[1]挂饰表!AC13</f>
        <v>0</v>
      </c>
      <c r="AH13" s="20">
        <f>[1]挂饰表!AD13</f>
        <v>0</v>
      </c>
      <c r="AI13" s="20">
        <f>[1]挂饰表!AE13</f>
        <v>0</v>
      </c>
    </row>
    <row r="14" spans="2:35" ht="14.25" x14ac:dyDescent="0.2">
      <c r="B14" s="16">
        <v>12</v>
      </c>
      <c r="C14" s="16" t="str">
        <f t="shared" ca="1" si="0"/>
        <v>IC1778</v>
      </c>
      <c r="D14" s="16" t="str">
        <f t="shared" ca="1" si="4"/>
        <v>拉风的忏悔戒指</v>
      </c>
      <c r="E14" s="16" t="str">
        <f t="shared" ca="1" si="1"/>
        <v>拉风的</v>
      </c>
      <c r="F14" s="16" t="str">
        <f t="shared" ca="1" si="2"/>
        <v>忏悔</v>
      </c>
      <c r="G14" s="16" t="str">
        <f t="shared" ca="1" si="3"/>
        <v>戒指</v>
      </c>
      <c r="H14" s="16" t="s">
        <v>23</v>
      </c>
      <c r="I14" s="19" t="s">
        <v>26</v>
      </c>
      <c r="J14" s="3" t="s">
        <v>27</v>
      </c>
      <c r="K14" s="16">
        <f t="shared" si="5"/>
        <v>0</v>
      </c>
      <c r="L14" s="16">
        <f t="shared" si="6"/>
        <v>4</v>
      </c>
      <c r="M14" s="16">
        <f>[1]挂饰表!$I14</f>
        <v>29</v>
      </c>
      <c r="N14" s="16">
        <f>[1]挂饰表!$J14</f>
        <v>57</v>
      </c>
      <c r="O14" s="16">
        <f>[1]挂饰表!$K14</f>
        <v>17</v>
      </c>
      <c r="P14" s="16">
        <f>[1]挂饰表!$L14</f>
        <v>46</v>
      </c>
      <c r="Q14" s="16" t="str">
        <f>[1]挂饰表!$M$3</f>
        <v>---</v>
      </c>
      <c r="R14" s="16">
        <f>[1]挂饰表!$N14</f>
        <v>29</v>
      </c>
      <c r="S14" s="16">
        <f>[1]挂饰表!$O14</f>
        <v>20</v>
      </c>
      <c r="T14" s="42">
        <f>[1]挂饰表!$P14</f>
        <v>21</v>
      </c>
      <c r="U14" s="20">
        <f>[1]挂饰表!Q14</f>
        <v>0.105</v>
      </c>
      <c r="V14" s="20">
        <f>[1]挂饰表!R14</f>
        <v>0.05</v>
      </c>
      <c r="W14" s="20">
        <f>[1]挂饰表!S14</f>
        <v>3.5000000000000003E-2</v>
      </c>
      <c r="X14" s="20" t="str">
        <f>[1]挂饰表!T14</f>
        <v>--</v>
      </c>
      <c r="Y14" s="42">
        <f>[1]挂饰表!U14</f>
        <v>21</v>
      </c>
      <c r="Z14" s="42">
        <f>[1]挂饰表!V14</f>
        <v>24</v>
      </c>
      <c r="AA14" s="42">
        <f>[1]挂饰表!W14</f>
        <v>15</v>
      </c>
      <c r="AB14" s="42">
        <f>[1]挂饰表!X14</f>
        <v>24</v>
      </c>
      <c r="AC14" s="42">
        <f>[1]挂饰表!Y14</f>
        <v>21</v>
      </c>
      <c r="AD14" s="42">
        <f>[1]挂饰表!Z14</f>
        <v>52</v>
      </c>
      <c r="AE14" s="20">
        <f>[1]挂饰表!AA14</f>
        <v>0</v>
      </c>
      <c r="AF14" s="20">
        <f>[1]挂饰表!AB14</f>
        <v>0</v>
      </c>
      <c r="AG14" s="20">
        <f>[1]挂饰表!AC14</f>
        <v>0</v>
      </c>
      <c r="AH14" s="20">
        <f>[1]挂饰表!AD14</f>
        <v>0</v>
      </c>
      <c r="AI14" s="20">
        <f>[1]挂饰表!AE14</f>
        <v>0</v>
      </c>
    </row>
    <row r="15" spans="2:35" ht="14.25" x14ac:dyDescent="0.2">
      <c r="B15" s="16">
        <v>13</v>
      </c>
      <c r="C15" s="16" t="str">
        <f t="shared" ca="1" si="0"/>
        <v>IC1875</v>
      </c>
      <c r="D15" s="16" t="str">
        <f t="shared" ca="1" si="4"/>
        <v>闪耀的水晶护腕</v>
      </c>
      <c r="E15" s="16" t="str">
        <f t="shared" ca="1" si="1"/>
        <v>闪耀的</v>
      </c>
      <c r="F15" s="16" t="str">
        <f t="shared" ca="1" si="2"/>
        <v>水晶</v>
      </c>
      <c r="G15" s="16" t="str">
        <f t="shared" ca="1" si="3"/>
        <v>护腕</v>
      </c>
      <c r="H15" s="16" t="s">
        <v>23</v>
      </c>
      <c r="I15" s="19" t="s">
        <v>26</v>
      </c>
      <c r="J15" s="3" t="s">
        <v>27</v>
      </c>
      <c r="K15" s="16">
        <f t="shared" si="5"/>
        <v>0</v>
      </c>
      <c r="L15" s="16">
        <f t="shared" si="6"/>
        <v>5</v>
      </c>
      <c r="M15" s="16">
        <f>[1]挂饰表!$I15</f>
        <v>36</v>
      </c>
      <c r="N15" s="16">
        <f>[1]挂饰表!$J15</f>
        <v>72</v>
      </c>
      <c r="O15" s="16">
        <f>[1]挂饰表!$K15</f>
        <v>21</v>
      </c>
      <c r="P15" s="16">
        <f>[1]挂饰表!$L15</f>
        <v>57</v>
      </c>
      <c r="Q15" s="16" t="str">
        <f>[1]挂饰表!$M$3</f>
        <v>---</v>
      </c>
      <c r="R15" s="16">
        <f>[1]挂饰表!$N15</f>
        <v>36</v>
      </c>
      <c r="S15" s="16">
        <f>[1]挂饰表!$O15</f>
        <v>25</v>
      </c>
      <c r="T15" s="42">
        <f>[1]挂饰表!$P15</f>
        <v>26</v>
      </c>
      <c r="U15" s="20">
        <f>[1]挂饰表!Q15</f>
        <v>0.13</v>
      </c>
      <c r="V15" s="20">
        <f>[1]挂饰表!R15</f>
        <v>6.25E-2</v>
      </c>
      <c r="W15" s="20">
        <f>[1]挂饰表!S15</f>
        <v>4.3333333333333328E-2</v>
      </c>
      <c r="X15" s="20" t="str">
        <f>[1]挂饰表!T15</f>
        <v>--</v>
      </c>
      <c r="Y15" s="42">
        <f>[1]挂饰表!U15</f>
        <v>26</v>
      </c>
      <c r="Z15" s="42">
        <f>[1]挂饰表!V15</f>
        <v>30</v>
      </c>
      <c r="AA15" s="42">
        <f>[1]挂饰表!W15</f>
        <v>18</v>
      </c>
      <c r="AB15" s="42">
        <f>[1]挂饰表!X15</f>
        <v>30</v>
      </c>
      <c r="AC15" s="42">
        <f>[1]挂饰表!Y15</f>
        <v>26</v>
      </c>
      <c r="AD15" s="42">
        <f>[1]挂饰表!Z15</f>
        <v>65</v>
      </c>
      <c r="AE15" s="20">
        <f>[1]挂饰表!AA15</f>
        <v>0</v>
      </c>
      <c r="AF15" s="20">
        <f>[1]挂饰表!AB15</f>
        <v>0</v>
      </c>
      <c r="AG15" s="20">
        <f>[1]挂饰表!AC15</f>
        <v>0</v>
      </c>
      <c r="AH15" s="20">
        <f>[1]挂饰表!AD15</f>
        <v>0</v>
      </c>
      <c r="AI15" s="20">
        <f>[1]挂饰表!AE15</f>
        <v>0</v>
      </c>
    </row>
    <row r="16" spans="2:35" ht="14.25" x14ac:dyDescent="0.2">
      <c r="B16" s="16">
        <v>14</v>
      </c>
      <c r="C16" s="16" t="str">
        <f t="shared" ca="1" si="0"/>
        <v>IC1898</v>
      </c>
      <c r="D16" s="16" t="str">
        <f t="shared" ca="1" si="4"/>
        <v>闪耀的虚幻项链</v>
      </c>
      <c r="E16" s="16" t="str">
        <f t="shared" ca="1" si="1"/>
        <v>闪耀的</v>
      </c>
      <c r="F16" s="16" t="str">
        <f t="shared" ca="1" si="2"/>
        <v>虚幻</v>
      </c>
      <c r="G16" s="16" t="str">
        <f t="shared" ca="1" si="3"/>
        <v>项链</v>
      </c>
      <c r="H16" s="16" t="s">
        <v>23</v>
      </c>
      <c r="I16" s="19" t="s">
        <v>26</v>
      </c>
      <c r="J16" s="3" t="s">
        <v>27</v>
      </c>
      <c r="K16" s="16">
        <f t="shared" si="5"/>
        <v>0</v>
      </c>
      <c r="L16" s="16">
        <f t="shared" si="6"/>
        <v>6</v>
      </c>
      <c r="M16" s="16">
        <f>[1]挂饰表!$I16</f>
        <v>43</v>
      </c>
      <c r="N16" s="16">
        <f>[1]挂饰表!$J16</f>
        <v>86</v>
      </c>
      <c r="O16" s="16">
        <f>[1]挂饰表!$K16</f>
        <v>25</v>
      </c>
      <c r="P16" s="16">
        <f>[1]挂饰表!$L16</f>
        <v>69</v>
      </c>
      <c r="Q16" s="16" t="str">
        <f>[1]挂饰表!$M$3</f>
        <v>---</v>
      </c>
      <c r="R16" s="16">
        <f>[1]挂饰表!$N16</f>
        <v>44</v>
      </c>
      <c r="S16" s="16">
        <f>[1]挂饰表!$O16</f>
        <v>30</v>
      </c>
      <c r="T16" s="42">
        <f>[1]挂饰表!$P16</f>
        <v>31</v>
      </c>
      <c r="U16" s="20">
        <f>[1]挂饰表!Q16</f>
        <v>0.155</v>
      </c>
      <c r="V16" s="20">
        <f>[1]挂饰表!R16</f>
        <v>7.4999999999999997E-2</v>
      </c>
      <c r="W16" s="20">
        <f>[1]挂饰表!S16</f>
        <v>5.1666666666666666E-2</v>
      </c>
      <c r="X16" s="20" t="str">
        <f>[1]挂饰表!T16</f>
        <v>--</v>
      </c>
      <c r="Y16" s="42">
        <f>[1]挂饰表!U16</f>
        <v>31</v>
      </c>
      <c r="Z16" s="42">
        <f>[1]挂饰表!V16</f>
        <v>36</v>
      </c>
      <c r="AA16" s="42">
        <f>[1]挂饰表!W16</f>
        <v>22</v>
      </c>
      <c r="AB16" s="42">
        <f>[1]挂饰表!X16</f>
        <v>36</v>
      </c>
      <c r="AC16" s="42">
        <f>[1]挂饰表!Y16</f>
        <v>31</v>
      </c>
      <c r="AD16" s="42">
        <f>[1]挂饰表!Z16</f>
        <v>78</v>
      </c>
      <c r="AE16" s="20">
        <f>[1]挂饰表!AA16</f>
        <v>0</v>
      </c>
      <c r="AF16" s="20">
        <f>[1]挂饰表!AB16</f>
        <v>0</v>
      </c>
      <c r="AG16" s="20">
        <f>[1]挂饰表!AC16</f>
        <v>0</v>
      </c>
      <c r="AH16" s="20">
        <f>[1]挂饰表!AD16</f>
        <v>0</v>
      </c>
      <c r="AI16" s="20">
        <f>[1]挂饰表!AE16</f>
        <v>0</v>
      </c>
    </row>
    <row r="17" spans="2:35" ht="14.25" x14ac:dyDescent="0.2">
      <c r="B17" s="16">
        <v>15</v>
      </c>
      <c r="C17" s="16" t="str">
        <f t="shared" ca="1" si="0"/>
        <v>IC1858</v>
      </c>
      <c r="D17" s="16" t="str">
        <f t="shared" ca="1" si="4"/>
        <v>精致的颓废戒指</v>
      </c>
      <c r="E17" s="16" t="str">
        <f t="shared" ca="1" si="1"/>
        <v>精致的</v>
      </c>
      <c r="F17" s="16" t="str">
        <f t="shared" ca="1" si="2"/>
        <v>颓废</v>
      </c>
      <c r="G17" s="16" t="str">
        <f t="shared" ca="1" si="3"/>
        <v>戒指</v>
      </c>
      <c r="H17" s="16" t="s">
        <v>23</v>
      </c>
      <c r="I17" s="19" t="s">
        <v>26</v>
      </c>
      <c r="J17" s="3" t="s">
        <v>27</v>
      </c>
      <c r="K17" s="16">
        <f t="shared" si="5"/>
        <v>0</v>
      </c>
      <c r="L17" s="16">
        <f t="shared" si="6"/>
        <v>7</v>
      </c>
      <c r="M17" s="16">
        <f>[1]挂饰表!$I17</f>
        <v>50</v>
      </c>
      <c r="N17" s="16">
        <f>[1]挂饰表!$J17</f>
        <v>100</v>
      </c>
      <c r="O17" s="16">
        <f>[1]挂饰表!$K17</f>
        <v>29</v>
      </c>
      <c r="P17" s="16">
        <f>[1]挂饰表!$L17</f>
        <v>80</v>
      </c>
      <c r="Q17" s="16" t="str">
        <f>[1]挂饰表!$M$3</f>
        <v>---</v>
      </c>
      <c r="R17" s="16">
        <f>[1]挂饰表!$N17</f>
        <v>51</v>
      </c>
      <c r="S17" s="16">
        <f>[1]挂饰表!$O17</f>
        <v>35</v>
      </c>
      <c r="T17" s="42">
        <f>[1]挂饰表!$P17</f>
        <v>36</v>
      </c>
      <c r="U17" s="20">
        <f>[1]挂饰表!Q17</f>
        <v>0.18</v>
      </c>
      <c r="V17" s="20">
        <f>[1]挂饰表!R17</f>
        <v>8.7499999999999994E-2</v>
      </c>
      <c r="W17" s="20">
        <f>[1]挂饰表!S17</f>
        <v>0.06</v>
      </c>
      <c r="X17" s="20" t="str">
        <f>[1]挂饰表!T17</f>
        <v>--</v>
      </c>
      <c r="Y17" s="42">
        <f>[1]挂饰表!U17</f>
        <v>36</v>
      </c>
      <c r="Z17" s="42">
        <f>[1]挂饰表!V17</f>
        <v>42</v>
      </c>
      <c r="AA17" s="42">
        <f>[1]挂饰表!W17</f>
        <v>25</v>
      </c>
      <c r="AB17" s="42">
        <f>[1]挂饰表!X17</f>
        <v>42</v>
      </c>
      <c r="AC17" s="42">
        <f>[1]挂饰表!Y17</f>
        <v>36</v>
      </c>
      <c r="AD17" s="42">
        <f>[1]挂饰表!Z17</f>
        <v>91</v>
      </c>
      <c r="AE17" s="20">
        <f>[1]挂饰表!AA17</f>
        <v>0</v>
      </c>
      <c r="AF17" s="20">
        <f>[1]挂饰表!AB17</f>
        <v>0</v>
      </c>
      <c r="AG17" s="20">
        <f>[1]挂饰表!AC17</f>
        <v>0</v>
      </c>
      <c r="AH17" s="20">
        <f>[1]挂饰表!AD17</f>
        <v>0</v>
      </c>
      <c r="AI17" s="20">
        <f>[1]挂饰表!AE17</f>
        <v>0</v>
      </c>
    </row>
    <row r="18" spans="2:35" ht="14.25" x14ac:dyDescent="0.2">
      <c r="B18" s="16">
        <v>16</v>
      </c>
      <c r="C18" s="16" t="str">
        <f t="shared" ca="1" si="0"/>
        <v>IC1851</v>
      </c>
      <c r="D18" s="16" t="str">
        <f t="shared" ca="1" si="4"/>
        <v>犀利的女神戒指</v>
      </c>
      <c r="E18" s="16" t="str">
        <f t="shared" ca="1" si="1"/>
        <v>犀利的</v>
      </c>
      <c r="F18" s="16" t="str">
        <f t="shared" ca="1" si="2"/>
        <v>女神</v>
      </c>
      <c r="G18" s="16" t="str">
        <f t="shared" ca="1" si="3"/>
        <v>戒指</v>
      </c>
      <c r="H18" s="16" t="s">
        <v>23</v>
      </c>
      <c r="I18" s="19" t="s">
        <v>26</v>
      </c>
      <c r="J18" s="3" t="s">
        <v>27</v>
      </c>
      <c r="K18" s="16">
        <f t="shared" si="5"/>
        <v>0</v>
      </c>
      <c r="L18" s="16">
        <f t="shared" si="6"/>
        <v>8</v>
      </c>
      <c r="M18" s="16">
        <f>[1]挂饰表!$I18</f>
        <v>58</v>
      </c>
      <c r="N18" s="16">
        <f>[1]挂饰表!$J18</f>
        <v>114</v>
      </c>
      <c r="O18" s="16">
        <f>[1]挂饰表!$K18</f>
        <v>33</v>
      </c>
      <c r="P18" s="16">
        <f>[1]挂饰表!$L18</f>
        <v>92</v>
      </c>
      <c r="Q18" s="16" t="str">
        <f>[1]挂饰表!$M$3</f>
        <v>---</v>
      </c>
      <c r="R18" s="16">
        <f>[1]挂饰表!$N18</f>
        <v>58</v>
      </c>
      <c r="S18" s="16">
        <f>[1]挂饰表!$O18</f>
        <v>41</v>
      </c>
      <c r="T18" s="42">
        <f>[1]挂饰表!$P18</f>
        <v>42</v>
      </c>
      <c r="U18" s="20">
        <f>[1]挂饰表!Q18</f>
        <v>0.21</v>
      </c>
      <c r="V18" s="20">
        <f>[1]挂饰表!R18</f>
        <v>0.10249999999999999</v>
      </c>
      <c r="W18" s="20">
        <f>[1]挂饰表!S18</f>
        <v>7.0000000000000007E-2</v>
      </c>
      <c r="X18" s="20" t="str">
        <f>[1]挂饰表!T18</f>
        <v>--</v>
      </c>
      <c r="Y18" s="42">
        <f>[1]挂饰表!U18</f>
        <v>42</v>
      </c>
      <c r="Z18" s="42">
        <f>[1]挂饰表!V18</f>
        <v>48</v>
      </c>
      <c r="AA18" s="42">
        <f>[1]挂饰表!W18</f>
        <v>29</v>
      </c>
      <c r="AB18" s="42">
        <f>[1]挂饰表!X18</f>
        <v>48</v>
      </c>
      <c r="AC18" s="42">
        <f>[1]挂饰表!Y18</f>
        <v>42</v>
      </c>
      <c r="AD18" s="42">
        <f>[1]挂饰表!Z18</f>
        <v>104</v>
      </c>
      <c r="AE18" s="20">
        <f>[1]挂饰表!AA18</f>
        <v>0</v>
      </c>
      <c r="AF18" s="20">
        <f>[1]挂饰表!AB18</f>
        <v>0</v>
      </c>
      <c r="AG18" s="20">
        <f>[1]挂饰表!AC18</f>
        <v>0</v>
      </c>
      <c r="AH18" s="20">
        <f>[1]挂饰表!AD18</f>
        <v>0</v>
      </c>
      <c r="AI18" s="20">
        <f>[1]挂饰表!AE18</f>
        <v>0</v>
      </c>
    </row>
    <row r="19" spans="2:35" ht="14.25" x14ac:dyDescent="0.2">
      <c r="B19" s="16">
        <v>17</v>
      </c>
      <c r="C19" s="16" t="str">
        <f t="shared" ca="1" si="0"/>
        <v>IC1857</v>
      </c>
      <c r="D19" s="16" t="str">
        <f t="shared" ca="1" si="4"/>
        <v>优质的女神戒指</v>
      </c>
      <c r="E19" s="16" t="str">
        <f t="shared" ca="1" si="1"/>
        <v>优质的</v>
      </c>
      <c r="F19" s="16" t="str">
        <f t="shared" ca="1" si="2"/>
        <v>女神</v>
      </c>
      <c r="G19" s="16" t="str">
        <f t="shared" ca="1" si="3"/>
        <v>戒指</v>
      </c>
      <c r="H19" s="16" t="s">
        <v>24</v>
      </c>
      <c r="I19" s="19" t="s">
        <v>26</v>
      </c>
      <c r="J19" s="3" t="s">
        <v>27</v>
      </c>
      <c r="K19" s="16">
        <f t="shared" si="5"/>
        <v>0</v>
      </c>
      <c r="L19" s="16">
        <f t="shared" si="6"/>
        <v>1</v>
      </c>
      <c r="M19" s="16">
        <f>[1]挂饰表!$I19</f>
        <v>8</v>
      </c>
      <c r="N19" s="16">
        <f>[1]挂饰表!$J19</f>
        <v>20</v>
      </c>
      <c r="O19" s="16">
        <f>[1]挂饰表!$K19</f>
        <v>6</v>
      </c>
      <c r="P19" s="16">
        <f>[1]挂饰表!$L19</f>
        <v>16</v>
      </c>
      <c r="Q19" s="16" t="str">
        <f>[1]挂饰表!$M$3</f>
        <v>---</v>
      </c>
      <c r="R19" s="16">
        <f>[1]挂饰表!$N19</f>
        <v>10</v>
      </c>
      <c r="S19" s="16">
        <f>[1]挂饰表!$O19</f>
        <v>7</v>
      </c>
      <c r="T19" s="42">
        <f>[1]挂饰表!$P19</f>
        <v>7</v>
      </c>
      <c r="U19" s="20">
        <f>[1]挂饰表!Q19</f>
        <v>3.5000000000000003E-2</v>
      </c>
      <c r="V19" s="20">
        <f>[1]挂饰表!R19</f>
        <v>1.7500000000000002E-2</v>
      </c>
      <c r="W19" s="20">
        <f>[1]挂饰表!S19</f>
        <v>1.1666666666666667E-2</v>
      </c>
      <c r="X19" s="20" t="str">
        <f>[1]挂饰表!T19</f>
        <v>--</v>
      </c>
      <c r="Y19" s="42">
        <f>[1]挂饰表!U19</f>
        <v>7</v>
      </c>
      <c r="Z19" s="42">
        <f>[1]挂饰表!V19</f>
        <v>8</v>
      </c>
      <c r="AA19" s="42">
        <f>[1]挂饰表!W19</f>
        <v>5</v>
      </c>
      <c r="AB19" s="42">
        <f>[1]挂饰表!X19</f>
        <v>8</v>
      </c>
      <c r="AC19" s="42">
        <f>[1]挂饰表!Y19</f>
        <v>7</v>
      </c>
      <c r="AD19" s="42">
        <f>[1]挂饰表!Z19</f>
        <v>18</v>
      </c>
      <c r="AE19" s="20">
        <f>[1]挂饰表!AA19</f>
        <v>0</v>
      </c>
      <c r="AF19" s="20">
        <f>[1]挂饰表!AB19</f>
        <v>0</v>
      </c>
      <c r="AG19" s="20">
        <f>[1]挂饰表!AC19</f>
        <v>0</v>
      </c>
      <c r="AH19" s="20">
        <f>[1]挂饰表!AD19</f>
        <v>0</v>
      </c>
      <c r="AI19" s="20">
        <f>[1]挂饰表!AE19</f>
        <v>0</v>
      </c>
    </row>
    <row r="20" spans="2:35" ht="14.25" x14ac:dyDescent="0.2">
      <c r="B20" s="16">
        <v>18</v>
      </c>
      <c r="C20" s="16" t="str">
        <f t="shared" ca="1" si="0"/>
        <v>IC1867</v>
      </c>
      <c r="D20" s="16" t="str">
        <f t="shared" ca="1" si="4"/>
        <v>凌厉的空灵护腕</v>
      </c>
      <c r="E20" s="16" t="str">
        <f t="shared" ca="1" si="1"/>
        <v>凌厉的</v>
      </c>
      <c r="F20" s="16" t="str">
        <f t="shared" ca="1" si="2"/>
        <v>空灵</v>
      </c>
      <c r="G20" s="16" t="str">
        <f t="shared" ca="1" si="3"/>
        <v>护腕</v>
      </c>
      <c r="H20" s="16" t="s">
        <v>24</v>
      </c>
      <c r="I20" s="19" t="s">
        <v>26</v>
      </c>
      <c r="J20" s="3" t="s">
        <v>27</v>
      </c>
      <c r="K20" s="16">
        <f t="shared" si="5"/>
        <v>0</v>
      </c>
      <c r="L20" s="16">
        <f t="shared" si="6"/>
        <v>2</v>
      </c>
      <c r="M20" s="16">
        <f>[1]挂饰表!$I20</f>
        <v>15</v>
      </c>
      <c r="N20" s="16">
        <f>[1]挂饰表!$J20</f>
        <v>40</v>
      </c>
      <c r="O20" s="16">
        <f>[1]挂饰表!$K20</f>
        <v>12</v>
      </c>
      <c r="P20" s="16">
        <f>[1]挂饰表!$L20</f>
        <v>32</v>
      </c>
      <c r="Q20" s="16" t="str">
        <f>[1]挂饰表!$M$3</f>
        <v>---</v>
      </c>
      <c r="R20" s="16">
        <f>[1]挂饰表!$N20</f>
        <v>20</v>
      </c>
      <c r="S20" s="16">
        <f>[1]挂饰表!$O20</f>
        <v>14</v>
      </c>
      <c r="T20" s="42">
        <f>[1]挂饰表!$P20</f>
        <v>14</v>
      </c>
      <c r="U20" s="20">
        <f>[1]挂饰表!Q20</f>
        <v>7.0000000000000007E-2</v>
      </c>
      <c r="V20" s="20">
        <f>[1]挂饰表!R20</f>
        <v>3.5000000000000003E-2</v>
      </c>
      <c r="W20" s="20">
        <f>[1]挂饰表!S20</f>
        <v>2.3333333333333334E-2</v>
      </c>
      <c r="X20" s="20" t="str">
        <f>[1]挂饰表!T20</f>
        <v>--</v>
      </c>
      <c r="Y20" s="42">
        <f>[1]挂饰表!U20</f>
        <v>14</v>
      </c>
      <c r="Z20" s="42">
        <f>[1]挂饰表!V20</f>
        <v>17</v>
      </c>
      <c r="AA20" s="42">
        <f>[1]挂饰表!W20</f>
        <v>10</v>
      </c>
      <c r="AB20" s="42">
        <f>[1]挂饰表!X20</f>
        <v>17</v>
      </c>
      <c r="AC20" s="42">
        <f>[1]挂饰表!Y20</f>
        <v>14</v>
      </c>
      <c r="AD20" s="42">
        <f>[1]挂饰表!Z20</f>
        <v>36</v>
      </c>
      <c r="AE20" s="20">
        <f>[1]挂饰表!AA20</f>
        <v>0</v>
      </c>
      <c r="AF20" s="20">
        <f>[1]挂饰表!AB20</f>
        <v>0</v>
      </c>
      <c r="AG20" s="20">
        <f>[1]挂饰表!AC20</f>
        <v>0</v>
      </c>
      <c r="AH20" s="20">
        <f>[1]挂饰表!AD20</f>
        <v>0</v>
      </c>
      <c r="AI20" s="20">
        <f>[1]挂饰表!AE20</f>
        <v>0</v>
      </c>
    </row>
    <row r="21" spans="2:35" ht="14.25" x14ac:dyDescent="0.2">
      <c r="B21" s="16">
        <v>19</v>
      </c>
      <c r="C21" s="16" t="str">
        <f t="shared" ca="1" si="0"/>
        <v>IC1905</v>
      </c>
      <c r="D21" s="16" t="str">
        <f t="shared" ca="1" si="4"/>
        <v>坚硬的忏悔护腕</v>
      </c>
      <c r="E21" s="16" t="str">
        <f t="shared" ca="1" si="1"/>
        <v>坚硬的</v>
      </c>
      <c r="F21" s="16" t="str">
        <f t="shared" ca="1" si="2"/>
        <v>忏悔</v>
      </c>
      <c r="G21" s="16" t="str">
        <f t="shared" ca="1" si="3"/>
        <v>护腕</v>
      </c>
      <c r="H21" s="16" t="s">
        <v>24</v>
      </c>
      <c r="I21" s="19" t="s">
        <v>26</v>
      </c>
      <c r="J21" s="3" t="s">
        <v>27</v>
      </c>
      <c r="K21" s="16">
        <f t="shared" si="5"/>
        <v>0</v>
      </c>
      <c r="L21" s="16">
        <f t="shared" si="6"/>
        <v>3</v>
      </c>
      <c r="M21" s="16">
        <f>[1]挂饰表!$I21</f>
        <v>23</v>
      </c>
      <c r="N21" s="16">
        <f>[1]挂饰表!$J21</f>
        <v>59</v>
      </c>
      <c r="O21" s="16">
        <f>[1]挂饰表!$K21</f>
        <v>17</v>
      </c>
      <c r="P21" s="16">
        <f>[1]挂饰表!$L21</f>
        <v>48</v>
      </c>
      <c r="Q21" s="16" t="str">
        <f>[1]挂饰表!$M$3</f>
        <v>---</v>
      </c>
      <c r="R21" s="16">
        <f>[1]挂饰表!$N21</f>
        <v>30</v>
      </c>
      <c r="S21" s="16">
        <f>[1]挂饰表!$O21</f>
        <v>21</v>
      </c>
      <c r="T21" s="42">
        <f>[1]挂饰表!$P21</f>
        <v>22</v>
      </c>
      <c r="U21" s="20">
        <f>[1]挂饰表!Q21</f>
        <v>0.11</v>
      </c>
      <c r="V21" s="20">
        <f>[1]挂饰表!R21</f>
        <v>5.2499999999999998E-2</v>
      </c>
      <c r="W21" s="20">
        <f>[1]挂饰表!S21</f>
        <v>3.6666666666666667E-2</v>
      </c>
      <c r="X21" s="20" t="str">
        <f>[1]挂饰表!T21</f>
        <v>--</v>
      </c>
      <c r="Y21" s="42">
        <f>[1]挂饰表!U21</f>
        <v>22</v>
      </c>
      <c r="Z21" s="42">
        <f>[1]挂饰表!V21</f>
        <v>25</v>
      </c>
      <c r="AA21" s="42">
        <f>[1]挂饰表!W21</f>
        <v>15</v>
      </c>
      <c r="AB21" s="42">
        <f>[1]挂饰表!X21</f>
        <v>25</v>
      </c>
      <c r="AC21" s="42">
        <f>[1]挂饰表!Y21</f>
        <v>22</v>
      </c>
      <c r="AD21" s="42">
        <f>[1]挂饰表!Z21</f>
        <v>54</v>
      </c>
      <c r="AE21" s="20">
        <f>[1]挂饰表!AA21</f>
        <v>0</v>
      </c>
      <c r="AF21" s="20">
        <f>[1]挂饰表!AB21</f>
        <v>0</v>
      </c>
      <c r="AG21" s="20">
        <f>[1]挂饰表!AC21</f>
        <v>0</v>
      </c>
      <c r="AH21" s="20">
        <f>[1]挂饰表!AD21</f>
        <v>0</v>
      </c>
      <c r="AI21" s="20">
        <f>[1]挂饰表!AE21</f>
        <v>0</v>
      </c>
    </row>
    <row r="22" spans="2:35" ht="14.25" x14ac:dyDescent="0.2">
      <c r="B22" s="16">
        <v>20</v>
      </c>
      <c r="C22" s="16" t="str">
        <f t="shared" ca="1" si="0"/>
        <v>IC1935</v>
      </c>
      <c r="D22" s="16" t="str">
        <f t="shared" ca="1" si="4"/>
        <v>坚硬的晨曦护腕</v>
      </c>
      <c r="E22" s="16" t="str">
        <f t="shared" ca="1" si="1"/>
        <v>坚硬的</v>
      </c>
      <c r="F22" s="16" t="str">
        <f t="shared" ca="1" si="2"/>
        <v>晨曦</v>
      </c>
      <c r="G22" s="16" t="str">
        <f t="shared" ca="1" si="3"/>
        <v>护腕</v>
      </c>
      <c r="H22" s="16" t="s">
        <v>24</v>
      </c>
      <c r="I22" s="19" t="s">
        <v>26</v>
      </c>
      <c r="J22" s="3" t="s">
        <v>27</v>
      </c>
      <c r="K22" s="16">
        <f t="shared" si="5"/>
        <v>0</v>
      </c>
      <c r="L22" s="16">
        <f t="shared" si="6"/>
        <v>4</v>
      </c>
      <c r="M22" s="16">
        <f>[1]挂饰表!$I22</f>
        <v>30</v>
      </c>
      <c r="N22" s="16">
        <f>[1]挂饰表!$J22</f>
        <v>79</v>
      </c>
      <c r="O22" s="16">
        <f>[1]挂饰表!$K22</f>
        <v>23</v>
      </c>
      <c r="P22" s="16">
        <f>[1]挂饰表!$L22</f>
        <v>63</v>
      </c>
      <c r="Q22" s="16" t="str">
        <f>[1]挂饰表!$M$3</f>
        <v>---</v>
      </c>
      <c r="R22" s="16">
        <f>[1]挂饰表!$N22</f>
        <v>40</v>
      </c>
      <c r="S22" s="16">
        <f>[1]挂饰表!$O22</f>
        <v>28</v>
      </c>
      <c r="T22" s="42">
        <f>[1]挂饰表!$P22</f>
        <v>29</v>
      </c>
      <c r="U22" s="20">
        <f>[1]挂饰表!Q22</f>
        <v>0.14499999999999999</v>
      </c>
      <c r="V22" s="20">
        <f>[1]挂饰表!R22</f>
        <v>7.0000000000000007E-2</v>
      </c>
      <c r="W22" s="20">
        <f>[1]挂饰表!S22</f>
        <v>4.8333333333333332E-2</v>
      </c>
      <c r="X22" s="20" t="str">
        <f>[1]挂饰表!T22</f>
        <v>--</v>
      </c>
      <c r="Y22" s="42">
        <f>[1]挂饰表!U22</f>
        <v>29</v>
      </c>
      <c r="Z22" s="42">
        <f>[1]挂饰表!V22</f>
        <v>33</v>
      </c>
      <c r="AA22" s="42">
        <f>[1]挂饰表!W22</f>
        <v>20</v>
      </c>
      <c r="AB22" s="42">
        <f>[1]挂饰表!X22</f>
        <v>33</v>
      </c>
      <c r="AC22" s="42">
        <f>[1]挂饰表!Y22</f>
        <v>29</v>
      </c>
      <c r="AD22" s="42">
        <f>[1]挂饰表!Z22</f>
        <v>72</v>
      </c>
      <c r="AE22" s="20">
        <f>[1]挂饰表!AA22</f>
        <v>0</v>
      </c>
      <c r="AF22" s="20">
        <f>[1]挂饰表!AB22</f>
        <v>0</v>
      </c>
      <c r="AG22" s="20">
        <f>[1]挂饰表!AC22</f>
        <v>0</v>
      </c>
      <c r="AH22" s="20">
        <f>[1]挂饰表!AD22</f>
        <v>0</v>
      </c>
      <c r="AI22" s="20">
        <f>[1]挂饰表!AE22</f>
        <v>0</v>
      </c>
    </row>
    <row r="23" spans="2:35" ht="14.25" x14ac:dyDescent="0.2">
      <c r="B23" s="16">
        <v>21</v>
      </c>
      <c r="C23" s="16" t="str">
        <f t="shared" ca="1" si="0"/>
        <v>IC1743</v>
      </c>
      <c r="D23" s="16" t="str">
        <f t="shared" ca="1" si="4"/>
        <v>坚硬的虚幻戒指</v>
      </c>
      <c r="E23" s="16" t="str">
        <f t="shared" ca="1" si="1"/>
        <v>坚硬的</v>
      </c>
      <c r="F23" s="16" t="str">
        <f t="shared" ca="1" si="2"/>
        <v>虚幻</v>
      </c>
      <c r="G23" s="16" t="str">
        <f t="shared" ca="1" si="3"/>
        <v>戒指</v>
      </c>
      <c r="H23" s="16" t="s">
        <v>24</v>
      </c>
      <c r="I23" s="19" t="s">
        <v>26</v>
      </c>
      <c r="J23" s="3" t="s">
        <v>27</v>
      </c>
      <c r="K23" s="16">
        <f t="shared" si="5"/>
        <v>0</v>
      </c>
      <c r="L23" s="16">
        <f t="shared" si="6"/>
        <v>5</v>
      </c>
      <c r="M23" s="16">
        <f>[1]挂饰表!$I23</f>
        <v>38</v>
      </c>
      <c r="N23" s="16">
        <f>[1]挂饰表!$J23</f>
        <v>99</v>
      </c>
      <c r="O23" s="16">
        <f>[1]挂饰表!$K23</f>
        <v>29</v>
      </c>
      <c r="P23" s="16">
        <f>[1]挂饰表!$L23</f>
        <v>79</v>
      </c>
      <c r="Q23" s="16" t="str">
        <f>[1]挂饰表!$M$3</f>
        <v>---</v>
      </c>
      <c r="R23" s="16">
        <f>[1]挂饰表!$N23</f>
        <v>50</v>
      </c>
      <c r="S23" s="16">
        <f>[1]挂饰表!$O23</f>
        <v>35</v>
      </c>
      <c r="T23" s="42">
        <f>[1]挂饰表!$P23</f>
        <v>36</v>
      </c>
      <c r="U23" s="20">
        <f>[1]挂饰表!Q23</f>
        <v>0.18</v>
      </c>
      <c r="V23" s="20">
        <f>[1]挂饰表!R23</f>
        <v>8.7499999999999994E-2</v>
      </c>
      <c r="W23" s="20">
        <f>[1]挂饰表!S23</f>
        <v>0.06</v>
      </c>
      <c r="X23" s="20" t="str">
        <f>[1]挂饰表!T23</f>
        <v>--</v>
      </c>
      <c r="Y23" s="42">
        <f>[1]挂饰表!U23</f>
        <v>36</v>
      </c>
      <c r="Z23" s="42">
        <f>[1]挂饰表!V23</f>
        <v>41</v>
      </c>
      <c r="AA23" s="42">
        <f>[1]挂饰表!W23</f>
        <v>25</v>
      </c>
      <c r="AB23" s="42">
        <f>[1]挂饰表!X23</f>
        <v>41</v>
      </c>
      <c r="AC23" s="42">
        <f>[1]挂饰表!Y23</f>
        <v>36</v>
      </c>
      <c r="AD23" s="42">
        <f>[1]挂饰表!Z23</f>
        <v>90</v>
      </c>
      <c r="AE23" s="20">
        <f>[1]挂饰表!AA23</f>
        <v>0</v>
      </c>
      <c r="AF23" s="20">
        <f>[1]挂饰表!AB23</f>
        <v>0</v>
      </c>
      <c r="AG23" s="20">
        <f>[1]挂饰表!AC23</f>
        <v>0</v>
      </c>
      <c r="AH23" s="20">
        <f>[1]挂饰表!AD23</f>
        <v>0</v>
      </c>
      <c r="AI23" s="20">
        <f>[1]挂饰表!AE23</f>
        <v>0</v>
      </c>
    </row>
    <row r="24" spans="2:35" ht="14.25" x14ac:dyDescent="0.2">
      <c r="B24" s="16">
        <v>22</v>
      </c>
      <c r="C24" s="16" t="str">
        <f t="shared" ca="1" si="0"/>
        <v>IC1930</v>
      </c>
      <c r="D24" s="16" t="str">
        <f t="shared" ca="1" si="4"/>
        <v>凌厉的精钢戒指</v>
      </c>
      <c r="E24" s="16" t="str">
        <f t="shared" ca="1" si="1"/>
        <v>凌厉的</v>
      </c>
      <c r="F24" s="16" t="str">
        <f t="shared" ca="1" si="2"/>
        <v>精钢</v>
      </c>
      <c r="G24" s="16" t="str">
        <f t="shared" ca="1" si="3"/>
        <v>戒指</v>
      </c>
      <c r="H24" s="16" t="s">
        <v>24</v>
      </c>
      <c r="I24" s="19" t="s">
        <v>26</v>
      </c>
      <c r="J24" s="3" t="s">
        <v>27</v>
      </c>
      <c r="K24" s="16">
        <f t="shared" si="5"/>
        <v>0</v>
      </c>
      <c r="L24" s="16">
        <f t="shared" si="6"/>
        <v>6</v>
      </c>
      <c r="M24" s="16">
        <f>[1]挂饰表!$I24</f>
        <v>46</v>
      </c>
      <c r="N24" s="16">
        <f>[1]挂饰表!$J24</f>
        <v>119</v>
      </c>
      <c r="O24" s="16">
        <f>[1]挂饰表!$K24</f>
        <v>35</v>
      </c>
      <c r="P24" s="16">
        <f>[1]挂饰表!$L24</f>
        <v>95</v>
      </c>
      <c r="Q24" s="16" t="str">
        <f>[1]挂饰表!$M$3</f>
        <v>---</v>
      </c>
      <c r="R24" s="16">
        <f>[1]挂饰表!$N24</f>
        <v>60</v>
      </c>
      <c r="S24" s="16">
        <f>[1]挂饰表!$O24</f>
        <v>42</v>
      </c>
      <c r="T24" s="42">
        <f>[1]挂饰表!$P24</f>
        <v>43</v>
      </c>
      <c r="U24" s="20">
        <f>[1]挂饰表!Q24</f>
        <v>0.215</v>
      </c>
      <c r="V24" s="20">
        <f>[1]挂饰表!R24</f>
        <v>0.105</v>
      </c>
      <c r="W24" s="20">
        <f>[1]挂饰表!S24</f>
        <v>7.166666666666667E-2</v>
      </c>
      <c r="X24" s="20" t="str">
        <f>[1]挂饰表!T24</f>
        <v>--</v>
      </c>
      <c r="Y24" s="42">
        <f>[1]挂饰表!U24</f>
        <v>43</v>
      </c>
      <c r="Z24" s="42">
        <f>[1]挂饰表!V24</f>
        <v>50</v>
      </c>
      <c r="AA24" s="42">
        <f>[1]挂饰表!W24</f>
        <v>30</v>
      </c>
      <c r="AB24" s="42">
        <f>[1]挂饰表!X24</f>
        <v>50</v>
      </c>
      <c r="AC24" s="42">
        <f>[1]挂饰表!Y24</f>
        <v>43</v>
      </c>
      <c r="AD24" s="42">
        <f>[1]挂饰表!Z24</f>
        <v>108</v>
      </c>
      <c r="AE24" s="20">
        <f>[1]挂饰表!AA24</f>
        <v>0</v>
      </c>
      <c r="AF24" s="20">
        <f>[1]挂饰表!AB24</f>
        <v>0</v>
      </c>
      <c r="AG24" s="20">
        <f>[1]挂饰表!AC24</f>
        <v>0</v>
      </c>
      <c r="AH24" s="20">
        <f>[1]挂饰表!AD24</f>
        <v>0</v>
      </c>
      <c r="AI24" s="20">
        <f>[1]挂饰表!AE24</f>
        <v>0</v>
      </c>
    </row>
    <row r="25" spans="2:35" ht="14.25" x14ac:dyDescent="0.2">
      <c r="B25" s="16">
        <v>23</v>
      </c>
      <c r="C25" s="16" t="str">
        <f t="shared" ca="1" si="0"/>
        <v>IC1902</v>
      </c>
      <c r="D25" s="16" t="str">
        <f t="shared" ca="1" si="4"/>
        <v>坚硬的空灵戒指</v>
      </c>
      <c r="E25" s="16" t="str">
        <f t="shared" ca="1" si="1"/>
        <v>坚硬的</v>
      </c>
      <c r="F25" s="16" t="str">
        <f t="shared" ca="1" si="2"/>
        <v>空灵</v>
      </c>
      <c r="G25" s="16" t="str">
        <f t="shared" ca="1" si="3"/>
        <v>戒指</v>
      </c>
      <c r="H25" s="16" t="s">
        <v>24</v>
      </c>
      <c r="I25" s="19" t="s">
        <v>26</v>
      </c>
      <c r="J25" s="3" t="s">
        <v>27</v>
      </c>
      <c r="K25" s="16">
        <f t="shared" si="5"/>
        <v>0</v>
      </c>
      <c r="L25" s="16">
        <f t="shared" si="6"/>
        <v>7</v>
      </c>
      <c r="M25" s="16">
        <f>[1]挂饰表!$I25</f>
        <v>53</v>
      </c>
      <c r="N25" s="16">
        <f>[1]挂饰表!$J25</f>
        <v>139</v>
      </c>
      <c r="O25" s="16">
        <f>[1]挂饰表!$K25</f>
        <v>40</v>
      </c>
      <c r="P25" s="16">
        <f>[1]挂饰表!$L25</f>
        <v>111</v>
      </c>
      <c r="Q25" s="16" t="str">
        <f>[1]挂饰表!$M$3</f>
        <v>---</v>
      </c>
      <c r="R25" s="16">
        <f>[1]挂饰表!$N25</f>
        <v>71</v>
      </c>
      <c r="S25" s="16">
        <f>[1]挂饰表!$O25</f>
        <v>49</v>
      </c>
      <c r="T25" s="42">
        <f>[1]挂饰表!$P25</f>
        <v>50</v>
      </c>
      <c r="U25" s="20">
        <f>[1]挂饰表!Q25</f>
        <v>0.25</v>
      </c>
      <c r="V25" s="20">
        <f>[1]挂饰表!R25</f>
        <v>0.1225</v>
      </c>
      <c r="W25" s="20">
        <f>[1]挂饰表!S25</f>
        <v>8.3333333333333343E-2</v>
      </c>
      <c r="X25" s="20" t="str">
        <f>[1]挂饰表!T25</f>
        <v>--</v>
      </c>
      <c r="Y25" s="42">
        <f>[1]挂饰表!U25</f>
        <v>50</v>
      </c>
      <c r="Z25" s="42">
        <f>[1]挂饰表!V25</f>
        <v>58</v>
      </c>
      <c r="AA25" s="42">
        <f>[1]挂饰表!W25</f>
        <v>35</v>
      </c>
      <c r="AB25" s="42">
        <f>[1]挂饰表!X25</f>
        <v>58</v>
      </c>
      <c r="AC25" s="42">
        <f>[1]挂饰表!Y25</f>
        <v>50</v>
      </c>
      <c r="AD25" s="42">
        <f>[1]挂饰表!Z25</f>
        <v>126</v>
      </c>
      <c r="AE25" s="20">
        <f>[1]挂饰表!AA25</f>
        <v>0</v>
      </c>
      <c r="AF25" s="20">
        <f>[1]挂饰表!AB25</f>
        <v>0</v>
      </c>
      <c r="AG25" s="20">
        <f>[1]挂饰表!AC25</f>
        <v>0</v>
      </c>
      <c r="AH25" s="20">
        <f>[1]挂饰表!AD25</f>
        <v>0</v>
      </c>
      <c r="AI25" s="20">
        <f>[1]挂饰表!AE25</f>
        <v>0</v>
      </c>
    </row>
    <row r="26" spans="2:35" ht="14.25" x14ac:dyDescent="0.2">
      <c r="B26" s="16">
        <v>24</v>
      </c>
      <c r="C26" s="16" t="str">
        <f t="shared" ca="1" si="0"/>
        <v>IC1873</v>
      </c>
      <c r="D26" s="16" t="str">
        <f t="shared" ca="1" si="4"/>
        <v>凌厉的空灵护腕</v>
      </c>
      <c r="E26" s="16" t="str">
        <f t="shared" ca="1" si="1"/>
        <v>凌厉的</v>
      </c>
      <c r="F26" s="16" t="str">
        <f t="shared" ca="1" si="2"/>
        <v>空灵</v>
      </c>
      <c r="G26" s="16" t="str">
        <f t="shared" ca="1" si="3"/>
        <v>护腕</v>
      </c>
      <c r="H26" s="16" t="s">
        <v>24</v>
      </c>
      <c r="I26" s="19" t="s">
        <v>26</v>
      </c>
      <c r="J26" s="3" t="s">
        <v>27</v>
      </c>
      <c r="K26" s="16">
        <f t="shared" si="5"/>
        <v>0</v>
      </c>
      <c r="L26" s="16">
        <f t="shared" si="6"/>
        <v>8</v>
      </c>
      <c r="M26" s="16">
        <f>[1]挂饰表!$I26</f>
        <v>61</v>
      </c>
      <c r="N26" s="16">
        <f>[1]挂饰表!$J26</f>
        <v>158</v>
      </c>
      <c r="O26" s="16">
        <f>[1]挂饰表!$K26</f>
        <v>46</v>
      </c>
      <c r="P26" s="16">
        <f>[1]挂饰表!$L26</f>
        <v>127</v>
      </c>
      <c r="Q26" s="16" t="str">
        <f>[1]挂饰表!$M$3</f>
        <v>---</v>
      </c>
      <c r="R26" s="16">
        <f>[1]挂饰表!$N26</f>
        <v>81</v>
      </c>
      <c r="S26" s="16">
        <f>[1]挂饰表!$O26</f>
        <v>56</v>
      </c>
      <c r="T26" s="42">
        <f>[1]挂饰表!$P26</f>
        <v>58</v>
      </c>
      <c r="U26" s="20">
        <f>[1]挂饰表!Q26</f>
        <v>0.28999999999999998</v>
      </c>
      <c r="V26" s="20">
        <f>[1]挂饰表!R26</f>
        <v>0.14000000000000001</v>
      </c>
      <c r="W26" s="20">
        <f>[1]挂饰表!S26</f>
        <v>9.6666666666666665E-2</v>
      </c>
      <c r="X26" s="20" t="str">
        <f>[1]挂饰表!T26</f>
        <v>--</v>
      </c>
      <c r="Y26" s="42">
        <f>[1]挂饰表!U26</f>
        <v>58</v>
      </c>
      <c r="Z26" s="42">
        <f>[1]挂饰表!V26</f>
        <v>66</v>
      </c>
      <c r="AA26" s="42">
        <f>[1]挂饰表!W26</f>
        <v>40</v>
      </c>
      <c r="AB26" s="42">
        <f>[1]挂饰表!X26</f>
        <v>66</v>
      </c>
      <c r="AC26" s="42">
        <f>[1]挂饰表!Y26</f>
        <v>58</v>
      </c>
      <c r="AD26" s="42">
        <f>[1]挂饰表!Z26</f>
        <v>144</v>
      </c>
      <c r="AE26" s="20">
        <f>[1]挂饰表!AA26</f>
        <v>0</v>
      </c>
      <c r="AF26" s="20">
        <f>[1]挂饰表!AB26</f>
        <v>0</v>
      </c>
      <c r="AG26" s="20">
        <f>[1]挂饰表!AC26</f>
        <v>0</v>
      </c>
      <c r="AH26" s="20">
        <f>[1]挂饰表!AD26</f>
        <v>0</v>
      </c>
      <c r="AI26" s="20">
        <f>[1]挂饰表!AE26</f>
        <v>0</v>
      </c>
    </row>
    <row r="27" spans="2:35" ht="14.25" x14ac:dyDescent="0.2">
      <c r="B27" s="16">
        <v>25</v>
      </c>
      <c r="C27" s="16" t="str">
        <f t="shared" ca="1" si="0"/>
        <v>IC1943</v>
      </c>
      <c r="D27" s="16" t="str">
        <f t="shared" ca="1" si="4"/>
        <v>初级的精灵戒指</v>
      </c>
      <c r="E27" s="16" t="str">
        <f t="shared" ca="1" si="1"/>
        <v>初级的</v>
      </c>
      <c r="F27" s="16" t="str">
        <f t="shared" ca="1" si="2"/>
        <v>精灵</v>
      </c>
      <c r="G27" s="16" t="str">
        <f t="shared" ca="1" si="3"/>
        <v>戒指</v>
      </c>
      <c r="H27" s="16" t="s">
        <v>25</v>
      </c>
      <c r="I27" s="19" t="s">
        <v>26</v>
      </c>
      <c r="J27" s="3" t="s">
        <v>27</v>
      </c>
      <c r="K27" s="16">
        <f t="shared" si="5"/>
        <v>0</v>
      </c>
      <c r="L27" s="16">
        <f t="shared" si="6"/>
        <v>1</v>
      </c>
      <c r="M27" s="16">
        <f>[1]挂饰表!$I27</f>
        <v>15</v>
      </c>
      <c r="N27" s="16">
        <f>[1]挂饰表!$J27</f>
        <v>0</v>
      </c>
      <c r="O27" s="16">
        <f>[1]挂饰表!$K27</f>
        <v>0</v>
      </c>
      <c r="P27" s="16">
        <f>[1]挂饰表!$L27</f>
        <v>0</v>
      </c>
      <c r="Q27" s="16" t="str">
        <f>[1]挂饰表!$M$3</f>
        <v>---</v>
      </c>
      <c r="R27" s="16">
        <f>[1]挂饰表!$N27</f>
        <v>0</v>
      </c>
      <c r="S27" s="16">
        <f>[1]挂饰表!$O27</f>
        <v>0</v>
      </c>
      <c r="T27" s="42">
        <f>[1]挂饰表!$P27</f>
        <v>0</v>
      </c>
      <c r="U27" s="20">
        <f>[1]挂饰表!Q27</f>
        <v>0</v>
      </c>
      <c r="V27" s="20">
        <f>[1]挂饰表!R27</f>
        <v>0</v>
      </c>
      <c r="W27" s="20">
        <f>[1]挂饰表!S27</f>
        <v>0</v>
      </c>
      <c r="X27" s="20" t="str">
        <f>[1]挂饰表!T27</f>
        <v>--</v>
      </c>
      <c r="Y27" s="42">
        <f>[1]挂饰表!U27</f>
        <v>0</v>
      </c>
      <c r="Z27" s="42">
        <f>[1]挂饰表!V27</f>
        <v>0</v>
      </c>
      <c r="AA27" s="42">
        <f>[1]挂饰表!W27</f>
        <v>0</v>
      </c>
      <c r="AB27" s="42">
        <f>[1]挂饰表!X27</f>
        <v>0</v>
      </c>
      <c r="AC27" s="42">
        <f>[1]挂饰表!Y27</f>
        <v>0</v>
      </c>
      <c r="AD27" s="42">
        <f>[1]挂饰表!Z27</f>
        <v>0</v>
      </c>
      <c r="AE27" s="20">
        <f>[1]挂饰表!AA27</f>
        <v>0</v>
      </c>
      <c r="AF27" s="20">
        <f>[1]挂饰表!AB27</f>
        <v>0</v>
      </c>
      <c r="AG27" s="20">
        <f>[1]挂饰表!AC27</f>
        <v>0</v>
      </c>
      <c r="AH27" s="20">
        <f>[1]挂饰表!AD27</f>
        <v>0</v>
      </c>
      <c r="AI27" s="20">
        <f>[1]挂饰表!AE27</f>
        <v>0</v>
      </c>
    </row>
    <row r="28" spans="2:35" ht="14.25" x14ac:dyDescent="0.2">
      <c r="B28" s="16">
        <v>26</v>
      </c>
      <c r="C28" s="16" t="str">
        <f t="shared" ca="1" si="0"/>
        <v>IC1873</v>
      </c>
      <c r="D28" s="16" t="str">
        <f t="shared" ca="1" si="4"/>
        <v>一般的虚幻护腕</v>
      </c>
      <c r="E28" s="16" t="str">
        <f t="shared" ca="1" si="1"/>
        <v>一般的</v>
      </c>
      <c r="F28" s="16" t="str">
        <f t="shared" ca="1" si="2"/>
        <v>虚幻</v>
      </c>
      <c r="G28" s="16" t="str">
        <f t="shared" ca="1" si="3"/>
        <v>护腕</v>
      </c>
      <c r="H28" s="16" t="s">
        <v>25</v>
      </c>
      <c r="I28" s="19" t="s">
        <v>26</v>
      </c>
      <c r="J28" s="3" t="s">
        <v>27</v>
      </c>
      <c r="K28" s="16">
        <f t="shared" si="5"/>
        <v>0</v>
      </c>
      <c r="L28" s="16">
        <f t="shared" si="6"/>
        <v>2</v>
      </c>
      <c r="M28" s="16">
        <f>[1]挂饰表!$I28</f>
        <v>30</v>
      </c>
      <c r="N28" s="16">
        <f>[1]挂饰表!$J28</f>
        <v>0</v>
      </c>
      <c r="O28" s="16">
        <f>[1]挂饰表!$K28</f>
        <v>0</v>
      </c>
      <c r="P28" s="16">
        <f>[1]挂饰表!$L28</f>
        <v>0</v>
      </c>
      <c r="Q28" s="16" t="str">
        <f>[1]挂饰表!$M$3</f>
        <v>---</v>
      </c>
      <c r="R28" s="16">
        <f>[1]挂饰表!$N28</f>
        <v>0</v>
      </c>
      <c r="S28" s="16">
        <f>[1]挂饰表!$O28</f>
        <v>0</v>
      </c>
      <c r="T28" s="42">
        <f>[1]挂饰表!$P28</f>
        <v>0</v>
      </c>
      <c r="U28" s="20">
        <f>[1]挂饰表!Q28</f>
        <v>0</v>
      </c>
      <c r="V28" s="20">
        <f>[1]挂饰表!R28</f>
        <v>0</v>
      </c>
      <c r="W28" s="20">
        <f>[1]挂饰表!S28</f>
        <v>0</v>
      </c>
      <c r="X28" s="20" t="str">
        <f>[1]挂饰表!T28</f>
        <v>--</v>
      </c>
      <c r="Y28" s="42">
        <f>[1]挂饰表!U28</f>
        <v>0</v>
      </c>
      <c r="Z28" s="42">
        <f>[1]挂饰表!V28</f>
        <v>0</v>
      </c>
      <c r="AA28" s="42">
        <f>[1]挂饰表!W28</f>
        <v>0</v>
      </c>
      <c r="AB28" s="42">
        <f>[1]挂饰表!X28</f>
        <v>0</v>
      </c>
      <c r="AC28" s="42">
        <f>[1]挂饰表!Y28</f>
        <v>0</v>
      </c>
      <c r="AD28" s="42">
        <f>[1]挂饰表!Z28</f>
        <v>0</v>
      </c>
      <c r="AE28" s="20">
        <f>[1]挂饰表!AA28</f>
        <v>0</v>
      </c>
      <c r="AF28" s="20">
        <f>[1]挂饰表!AB28</f>
        <v>0</v>
      </c>
      <c r="AG28" s="20">
        <f>[1]挂饰表!AC28</f>
        <v>0</v>
      </c>
      <c r="AH28" s="20">
        <f>[1]挂饰表!AD28</f>
        <v>0</v>
      </c>
      <c r="AI28" s="20">
        <f>[1]挂饰表!AE28</f>
        <v>0</v>
      </c>
    </row>
    <row r="29" spans="2:35" ht="14.25" x14ac:dyDescent="0.2">
      <c r="B29" s="16">
        <v>27</v>
      </c>
      <c r="C29" s="16" t="str">
        <f t="shared" ca="1" si="0"/>
        <v>IC1932</v>
      </c>
      <c r="D29" s="16" t="str">
        <f t="shared" ca="1" si="4"/>
        <v>初级的颓废护腕</v>
      </c>
      <c r="E29" s="16" t="str">
        <f t="shared" ca="1" si="1"/>
        <v>初级的</v>
      </c>
      <c r="F29" s="16" t="str">
        <f t="shared" ca="1" si="2"/>
        <v>颓废</v>
      </c>
      <c r="G29" s="16" t="str">
        <f t="shared" ca="1" si="3"/>
        <v>护腕</v>
      </c>
      <c r="H29" s="16" t="s">
        <v>25</v>
      </c>
      <c r="I29" s="19" t="s">
        <v>26</v>
      </c>
      <c r="J29" s="3" t="s">
        <v>27</v>
      </c>
      <c r="K29" s="16">
        <f t="shared" si="5"/>
        <v>0</v>
      </c>
      <c r="L29" s="16">
        <f t="shared" si="6"/>
        <v>3</v>
      </c>
      <c r="M29" s="16">
        <f>[1]挂饰表!$I29</f>
        <v>44</v>
      </c>
      <c r="N29" s="16">
        <f>[1]挂饰表!$J29</f>
        <v>0</v>
      </c>
      <c r="O29" s="16">
        <f>[1]挂饰表!$K29</f>
        <v>0</v>
      </c>
      <c r="P29" s="16">
        <f>[1]挂饰表!$L29</f>
        <v>0</v>
      </c>
      <c r="Q29" s="16" t="str">
        <f>[1]挂饰表!$M$3</f>
        <v>---</v>
      </c>
      <c r="R29" s="16">
        <f>[1]挂饰表!$N29</f>
        <v>0</v>
      </c>
      <c r="S29" s="16">
        <f>[1]挂饰表!$O29</f>
        <v>0</v>
      </c>
      <c r="T29" s="42">
        <f>[1]挂饰表!$P29</f>
        <v>0</v>
      </c>
      <c r="U29" s="20">
        <f>[1]挂饰表!Q29</f>
        <v>0</v>
      </c>
      <c r="V29" s="20">
        <f>[1]挂饰表!R29</f>
        <v>0</v>
      </c>
      <c r="W29" s="20">
        <f>[1]挂饰表!S29</f>
        <v>0</v>
      </c>
      <c r="X29" s="20" t="str">
        <f>[1]挂饰表!T29</f>
        <v>--</v>
      </c>
      <c r="Y29" s="42">
        <f>[1]挂饰表!U29</f>
        <v>0</v>
      </c>
      <c r="Z29" s="42">
        <f>[1]挂饰表!V29</f>
        <v>0</v>
      </c>
      <c r="AA29" s="42">
        <f>[1]挂饰表!W29</f>
        <v>0</v>
      </c>
      <c r="AB29" s="42">
        <f>[1]挂饰表!X29</f>
        <v>0</v>
      </c>
      <c r="AC29" s="42">
        <f>[1]挂饰表!Y29</f>
        <v>0</v>
      </c>
      <c r="AD29" s="42">
        <f>[1]挂饰表!Z29</f>
        <v>0</v>
      </c>
      <c r="AE29" s="20">
        <f>[1]挂饰表!AA29</f>
        <v>0</v>
      </c>
      <c r="AF29" s="20">
        <f>[1]挂饰表!AB29</f>
        <v>0</v>
      </c>
      <c r="AG29" s="20">
        <f>[1]挂饰表!AC29</f>
        <v>0</v>
      </c>
      <c r="AH29" s="20">
        <f>[1]挂饰表!AD29</f>
        <v>0</v>
      </c>
      <c r="AI29" s="20">
        <f>[1]挂饰表!AE29</f>
        <v>0</v>
      </c>
    </row>
    <row r="30" spans="2:35" ht="14.25" x14ac:dyDescent="0.2">
      <c r="B30" s="16">
        <v>28</v>
      </c>
      <c r="C30" s="16" t="str">
        <f t="shared" ca="1" si="0"/>
        <v>IC1742</v>
      </c>
      <c r="D30" s="16" t="str">
        <f t="shared" ca="1" si="4"/>
        <v>普通的水晶项链</v>
      </c>
      <c r="E30" s="16" t="str">
        <f t="shared" ca="1" si="1"/>
        <v>普通的</v>
      </c>
      <c r="F30" s="16" t="str">
        <f t="shared" ca="1" si="2"/>
        <v>水晶</v>
      </c>
      <c r="G30" s="16" t="str">
        <f t="shared" ca="1" si="3"/>
        <v>项链</v>
      </c>
      <c r="H30" s="16" t="s">
        <v>25</v>
      </c>
      <c r="I30" s="19" t="s">
        <v>26</v>
      </c>
      <c r="J30" s="3" t="s">
        <v>27</v>
      </c>
      <c r="K30" s="16">
        <f t="shared" si="5"/>
        <v>0</v>
      </c>
      <c r="L30" s="16">
        <f t="shared" si="6"/>
        <v>4</v>
      </c>
      <c r="M30" s="16">
        <f>[1]挂饰表!$I30</f>
        <v>59</v>
      </c>
      <c r="N30" s="16">
        <f>[1]挂饰表!$J30</f>
        <v>0</v>
      </c>
      <c r="O30" s="16">
        <f>[1]挂饰表!$K30</f>
        <v>0</v>
      </c>
      <c r="P30" s="16">
        <f>[1]挂饰表!$L30</f>
        <v>0</v>
      </c>
      <c r="Q30" s="16" t="str">
        <f>[1]挂饰表!$M$3</f>
        <v>---</v>
      </c>
      <c r="R30" s="16">
        <f>[1]挂饰表!$N30</f>
        <v>0</v>
      </c>
      <c r="S30" s="16">
        <f>[1]挂饰表!$O30</f>
        <v>0</v>
      </c>
      <c r="T30" s="42">
        <f>[1]挂饰表!$P30</f>
        <v>0</v>
      </c>
      <c r="U30" s="20">
        <f>[1]挂饰表!Q30</f>
        <v>0</v>
      </c>
      <c r="V30" s="20">
        <f>[1]挂饰表!R30</f>
        <v>0</v>
      </c>
      <c r="W30" s="20">
        <f>[1]挂饰表!S30</f>
        <v>0</v>
      </c>
      <c r="X30" s="20" t="str">
        <f>[1]挂饰表!T30</f>
        <v>--</v>
      </c>
      <c r="Y30" s="42">
        <f>[1]挂饰表!U30</f>
        <v>0</v>
      </c>
      <c r="Z30" s="42">
        <f>[1]挂饰表!V30</f>
        <v>0</v>
      </c>
      <c r="AA30" s="42">
        <f>[1]挂饰表!W30</f>
        <v>0</v>
      </c>
      <c r="AB30" s="42">
        <f>[1]挂饰表!X30</f>
        <v>0</v>
      </c>
      <c r="AC30" s="42">
        <f>[1]挂饰表!Y30</f>
        <v>0</v>
      </c>
      <c r="AD30" s="42">
        <f>[1]挂饰表!Z30</f>
        <v>0</v>
      </c>
      <c r="AE30" s="20">
        <f>[1]挂饰表!AA30</f>
        <v>0</v>
      </c>
      <c r="AF30" s="20">
        <f>[1]挂饰表!AB30</f>
        <v>0</v>
      </c>
      <c r="AG30" s="20">
        <f>[1]挂饰表!AC30</f>
        <v>0</v>
      </c>
      <c r="AH30" s="20">
        <f>[1]挂饰表!AD30</f>
        <v>0</v>
      </c>
      <c r="AI30" s="20">
        <f>[1]挂饰表!AE30</f>
        <v>0</v>
      </c>
    </row>
    <row r="31" spans="2:35" ht="14.25" x14ac:dyDescent="0.2">
      <c r="B31" s="16">
        <v>29</v>
      </c>
      <c r="C31" s="16" t="str">
        <f t="shared" ca="1" si="0"/>
        <v>IC1903</v>
      </c>
      <c r="D31" s="16" t="str">
        <f t="shared" ca="1" si="4"/>
        <v>普通的言语戒指</v>
      </c>
      <c r="E31" s="16" t="str">
        <f t="shared" ca="1" si="1"/>
        <v>普通的</v>
      </c>
      <c r="F31" s="16" t="str">
        <f t="shared" ca="1" si="2"/>
        <v>言语</v>
      </c>
      <c r="G31" s="16" t="str">
        <f t="shared" ca="1" si="3"/>
        <v>戒指</v>
      </c>
      <c r="H31" s="16" t="s">
        <v>25</v>
      </c>
      <c r="I31" s="19" t="s">
        <v>26</v>
      </c>
      <c r="J31" s="3" t="s">
        <v>27</v>
      </c>
      <c r="K31" s="16">
        <f t="shared" si="5"/>
        <v>0</v>
      </c>
      <c r="L31" s="16">
        <f t="shared" si="6"/>
        <v>5</v>
      </c>
      <c r="M31" s="16">
        <f>[1]挂饰表!$I31</f>
        <v>74</v>
      </c>
      <c r="N31" s="16">
        <f>[1]挂饰表!$J31</f>
        <v>0</v>
      </c>
      <c r="O31" s="16">
        <f>[1]挂饰表!$K31</f>
        <v>0</v>
      </c>
      <c r="P31" s="16">
        <f>[1]挂饰表!$L31</f>
        <v>0</v>
      </c>
      <c r="Q31" s="16" t="str">
        <f>[1]挂饰表!$M$3</f>
        <v>---</v>
      </c>
      <c r="R31" s="16">
        <f>[1]挂饰表!$N31</f>
        <v>0</v>
      </c>
      <c r="S31" s="16">
        <f>[1]挂饰表!$O31</f>
        <v>0</v>
      </c>
      <c r="T31" s="42">
        <f>[1]挂饰表!$P31</f>
        <v>0</v>
      </c>
      <c r="U31" s="20">
        <f>[1]挂饰表!Q31</f>
        <v>0</v>
      </c>
      <c r="V31" s="20">
        <f>[1]挂饰表!R31</f>
        <v>0</v>
      </c>
      <c r="W31" s="20">
        <f>[1]挂饰表!S31</f>
        <v>0</v>
      </c>
      <c r="X31" s="20" t="str">
        <f>[1]挂饰表!T31</f>
        <v>--</v>
      </c>
      <c r="Y31" s="42">
        <f>[1]挂饰表!U31</f>
        <v>0</v>
      </c>
      <c r="Z31" s="42">
        <f>[1]挂饰表!V31</f>
        <v>0</v>
      </c>
      <c r="AA31" s="42">
        <f>[1]挂饰表!W31</f>
        <v>0</v>
      </c>
      <c r="AB31" s="42">
        <f>[1]挂饰表!X31</f>
        <v>0</v>
      </c>
      <c r="AC31" s="42">
        <f>[1]挂饰表!Y31</f>
        <v>0</v>
      </c>
      <c r="AD31" s="42">
        <f>[1]挂饰表!Z31</f>
        <v>0</v>
      </c>
      <c r="AE31" s="20">
        <f>[1]挂饰表!AA31</f>
        <v>0</v>
      </c>
      <c r="AF31" s="20">
        <f>[1]挂饰表!AB31</f>
        <v>0</v>
      </c>
      <c r="AG31" s="20">
        <f>[1]挂饰表!AC31</f>
        <v>0</v>
      </c>
      <c r="AH31" s="20">
        <f>[1]挂饰表!AD31</f>
        <v>0</v>
      </c>
      <c r="AI31" s="20">
        <f>[1]挂饰表!AE31</f>
        <v>0</v>
      </c>
    </row>
    <row r="32" spans="2:35" ht="14.25" x14ac:dyDescent="0.2">
      <c r="B32" s="16">
        <v>30</v>
      </c>
      <c r="C32" s="16" t="str">
        <f t="shared" ca="1" si="0"/>
        <v>IC1878</v>
      </c>
      <c r="D32" s="16" t="str">
        <f t="shared" ca="1" si="4"/>
        <v>普通的青铜项链</v>
      </c>
      <c r="E32" s="16" t="str">
        <f t="shared" ca="1" si="1"/>
        <v>普通的</v>
      </c>
      <c r="F32" s="16" t="str">
        <f t="shared" ca="1" si="2"/>
        <v>青铜</v>
      </c>
      <c r="G32" s="16" t="str">
        <f t="shared" ca="1" si="3"/>
        <v>项链</v>
      </c>
      <c r="H32" s="16" t="s">
        <v>25</v>
      </c>
      <c r="I32" s="19" t="s">
        <v>26</v>
      </c>
      <c r="J32" s="3" t="s">
        <v>27</v>
      </c>
      <c r="K32" s="16">
        <f t="shared" si="5"/>
        <v>0</v>
      </c>
      <c r="L32" s="16">
        <f t="shared" si="6"/>
        <v>6</v>
      </c>
      <c r="M32" s="16">
        <f>[1]挂饰表!$I32</f>
        <v>89</v>
      </c>
      <c r="N32" s="16">
        <f>[1]挂饰表!$J32</f>
        <v>0</v>
      </c>
      <c r="O32" s="16">
        <f>[1]挂饰表!$K32</f>
        <v>0</v>
      </c>
      <c r="P32" s="16">
        <f>[1]挂饰表!$L32</f>
        <v>0</v>
      </c>
      <c r="Q32" s="16" t="str">
        <f>[1]挂饰表!$M$3</f>
        <v>---</v>
      </c>
      <c r="R32" s="16">
        <f>[1]挂饰表!$N32</f>
        <v>0</v>
      </c>
      <c r="S32" s="16">
        <f>[1]挂饰表!$O32</f>
        <v>0</v>
      </c>
      <c r="T32" s="42">
        <f>[1]挂饰表!$P32</f>
        <v>0</v>
      </c>
      <c r="U32" s="20">
        <f>[1]挂饰表!Q32</f>
        <v>0</v>
      </c>
      <c r="V32" s="20">
        <f>[1]挂饰表!R32</f>
        <v>0</v>
      </c>
      <c r="W32" s="20">
        <f>[1]挂饰表!S32</f>
        <v>0</v>
      </c>
      <c r="X32" s="20" t="str">
        <f>[1]挂饰表!T32</f>
        <v>--</v>
      </c>
      <c r="Y32" s="42">
        <f>[1]挂饰表!U32</f>
        <v>0</v>
      </c>
      <c r="Z32" s="42">
        <f>[1]挂饰表!V32</f>
        <v>0</v>
      </c>
      <c r="AA32" s="42">
        <f>[1]挂饰表!W32</f>
        <v>0</v>
      </c>
      <c r="AB32" s="42">
        <f>[1]挂饰表!X32</f>
        <v>0</v>
      </c>
      <c r="AC32" s="42">
        <f>[1]挂饰表!Y32</f>
        <v>0</v>
      </c>
      <c r="AD32" s="42">
        <f>[1]挂饰表!Z32</f>
        <v>0</v>
      </c>
      <c r="AE32" s="20">
        <f>[1]挂饰表!AA32</f>
        <v>0</v>
      </c>
      <c r="AF32" s="20">
        <f>[1]挂饰表!AB32</f>
        <v>0</v>
      </c>
      <c r="AG32" s="20">
        <f>[1]挂饰表!AC32</f>
        <v>0</v>
      </c>
      <c r="AH32" s="20">
        <f>[1]挂饰表!AD32</f>
        <v>0</v>
      </c>
      <c r="AI32" s="20">
        <f>[1]挂饰表!AE32</f>
        <v>0</v>
      </c>
    </row>
    <row r="33" spans="2:45" ht="14.25" x14ac:dyDescent="0.2">
      <c r="B33" s="16">
        <v>31</v>
      </c>
      <c r="C33" s="16" t="str">
        <f t="shared" ca="1" si="0"/>
        <v>IC1931</v>
      </c>
      <c r="D33" s="16" t="str">
        <f t="shared" ca="1" si="4"/>
        <v>初级的混乱护腕</v>
      </c>
      <c r="E33" s="16" t="str">
        <f t="shared" ca="1" si="1"/>
        <v>初级的</v>
      </c>
      <c r="F33" s="16" t="str">
        <f t="shared" ca="1" si="2"/>
        <v>混乱</v>
      </c>
      <c r="G33" s="16" t="str">
        <f t="shared" ca="1" si="3"/>
        <v>护腕</v>
      </c>
      <c r="H33" s="16" t="s">
        <v>25</v>
      </c>
      <c r="I33" s="19" t="s">
        <v>26</v>
      </c>
      <c r="J33" s="3" t="s">
        <v>27</v>
      </c>
      <c r="K33" s="16">
        <f t="shared" si="5"/>
        <v>0</v>
      </c>
      <c r="L33" s="16">
        <f t="shared" si="6"/>
        <v>7</v>
      </c>
      <c r="M33" s="16">
        <f>[1]挂饰表!$I33</f>
        <v>104</v>
      </c>
      <c r="N33" s="16">
        <f>[1]挂饰表!$J33</f>
        <v>0</v>
      </c>
      <c r="O33" s="16">
        <f>[1]挂饰表!$K33</f>
        <v>0</v>
      </c>
      <c r="P33" s="16">
        <f>[1]挂饰表!$L33</f>
        <v>0</v>
      </c>
      <c r="Q33" s="16" t="str">
        <f>[1]挂饰表!$M$3</f>
        <v>---</v>
      </c>
      <c r="R33" s="16">
        <f>[1]挂饰表!$N33</f>
        <v>0</v>
      </c>
      <c r="S33" s="16">
        <f>[1]挂饰表!$O33</f>
        <v>0</v>
      </c>
      <c r="T33" s="42">
        <f>[1]挂饰表!$P33</f>
        <v>0</v>
      </c>
      <c r="U33" s="20">
        <f>[1]挂饰表!Q33</f>
        <v>0</v>
      </c>
      <c r="V33" s="20">
        <f>[1]挂饰表!R33</f>
        <v>0</v>
      </c>
      <c r="W33" s="20">
        <f>[1]挂饰表!S33</f>
        <v>0</v>
      </c>
      <c r="X33" s="20" t="str">
        <f>[1]挂饰表!T33</f>
        <v>--</v>
      </c>
      <c r="Y33" s="42">
        <f>[1]挂饰表!U33</f>
        <v>0</v>
      </c>
      <c r="Z33" s="42">
        <f>[1]挂饰表!V33</f>
        <v>0</v>
      </c>
      <c r="AA33" s="42">
        <f>[1]挂饰表!W33</f>
        <v>0</v>
      </c>
      <c r="AB33" s="42">
        <f>[1]挂饰表!X33</f>
        <v>0</v>
      </c>
      <c r="AC33" s="42">
        <f>[1]挂饰表!Y33</f>
        <v>0</v>
      </c>
      <c r="AD33" s="42">
        <f>[1]挂饰表!Z33</f>
        <v>0</v>
      </c>
      <c r="AE33" s="20">
        <f>[1]挂饰表!AA33</f>
        <v>0</v>
      </c>
      <c r="AF33" s="20">
        <f>[1]挂饰表!AB33</f>
        <v>0</v>
      </c>
      <c r="AG33" s="20">
        <f>[1]挂饰表!AC33</f>
        <v>0</v>
      </c>
      <c r="AH33" s="20">
        <f>[1]挂饰表!AD33</f>
        <v>0</v>
      </c>
      <c r="AI33" s="20">
        <f>[1]挂饰表!AE33</f>
        <v>0</v>
      </c>
    </row>
    <row r="34" spans="2:45" ht="14.25" x14ac:dyDescent="0.2">
      <c r="B34" s="16">
        <v>32</v>
      </c>
      <c r="C34" s="16" t="str">
        <f t="shared" ca="1" si="0"/>
        <v>IC1933</v>
      </c>
      <c r="D34" s="16" t="str">
        <f t="shared" ca="1" si="4"/>
        <v>初级的晨曦护腕</v>
      </c>
      <c r="E34" s="16" t="str">
        <f t="shared" ca="1" si="1"/>
        <v>初级的</v>
      </c>
      <c r="F34" s="16" t="str">
        <f t="shared" ca="1" si="2"/>
        <v>晨曦</v>
      </c>
      <c r="G34" s="16" t="str">
        <f t="shared" ca="1" si="3"/>
        <v>护腕</v>
      </c>
      <c r="H34" s="16" t="s">
        <v>290</v>
      </c>
      <c r="I34" s="19" t="s">
        <v>26</v>
      </c>
      <c r="J34" s="3" t="s">
        <v>27</v>
      </c>
      <c r="K34" s="16">
        <f t="shared" si="5"/>
        <v>0</v>
      </c>
      <c r="L34" s="16">
        <f t="shared" si="6"/>
        <v>8</v>
      </c>
      <c r="M34" s="16">
        <f>[1]挂饰表!$I34</f>
        <v>118</v>
      </c>
      <c r="N34" s="16">
        <f>[1]挂饰表!$J34</f>
        <v>0</v>
      </c>
      <c r="O34" s="16">
        <f>[1]挂饰表!$K34</f>
        <v>0</v>
      </c>
      <c r="P34" s="16">
        <f>[1]挂饰表!$L34</f>
        <v>0</v>
      </c>
      <c r="Q34" s="16" t="str">
        <f>[1]挂饰表!$M$3</f>
        <v>---</v>
      </c>
      <c r="R34" s="16">
        <f>[1]挂饰表!$N34</f>
        <v>0</v>
      </c>
      <c r="S34" s="16">
        <f>[1]挂饰表!$O34</f>
        <v>0</v>
      </c>
      <c r="T34" s="42">
        <f>[1]挂饰表!$P34</f>
        <v>0</v>
      </c>
      <c r="U34" s="20">
        <f>[1]挂饰表!Q34</f>
        <v>0</v>
      </c>
      <c r="V34" s="20">
        <f>[1]挂饰表!R34</f>
        <v>0</v>
      </c>
      <c r="W34" s="20">
        <f>[1]挂饰表!S34</f>
        <v>0</v>
      </c>
      <c r="X34" s="20" t="str">
        <f>[1]挂饰表!T34</f>
        <v>--</v>
      </c>
      <c r="Y34" s="42">
        <f>[1]挂饰表!U34</f>
        <v>0</v>
      </c>
      <c r="Z34" s="42">
        <f>[1]挂饰表!V34</f>
        <v>0</v>
      </c>
      <c r="AA34" s="42">
        <f>[1]挂饰表!W34</f>
        <v>0</v>
      </c>
      <c r="AB34" s="42">
        <f>[1]挂饰表!X34</f>
        <v>0</v>
      </c>
      <c r="AC34" s="42">
        <f>[1]挂饰表!Y34</f>
        <v>0</v>
      </c>
      <c r="AD34" s="42">
        <f>[1]挂饰表!Z34</f>
        <v>0</v>
      </c>
      <c r="AE34" s="20">
        <f>[1]挂饰表!AA34</f>
        <v>0</v>
      </c>
      <c r="AF34" s="20">
        <f>[1]挂饰表!AB34</f>
        <v>0</v>
      </c>
      <c r="AG34" s="20">
        <f>[1]挂饰表!AC34</f>
        <v>0</v>
      </c>
      <c r="AH34" s="20">
        <f>[1]挂饰表!AD34</f>
        <v>0</v>
      </c>
      <c r="AI34" s="20">
        <f>[1]挂饰表!AE34</f>
        <v>0</v>
      </c>
    </row>
    <row r="35" spans="2:45" ht="14.25" x14ac:dyDescent="0.2">
      <c r="B35" s="16">
        <v>33</v>
      </c>
      <c r="C35" s="16" t="str">
        <f t="shared" ca="1" si="0"/>
        <v>IC1854</v>
      </c>
      <c r="D35" s="16" t="str">
        <f t="shared" ca="1" si="4"/>
        <v>神秘的斯塞提戒指</v>
      </c>
      <c r="E35" s="16" t="str">
        <f t="shared" ca="1" si="1"/>
        <v>神秘的</v>
      </c>
      <c r="F35" s="16" t="str">
        <f t="shared" ca="1" si="2"/>
        <v>斯塞提</v>
      </c>
      <c r="G35" s="16" t="str">
        <f t="shared" ca="1" si="3"/>
        <v>戒指</v>
      </c>
      <c r="H35" s="16" t="str">
        <f>H3</f>
        <v>s</v>
      </c>
      <c r="I35" s="19" t="s">
        <v>26</v>
      </c>
      <c r="J35" s="3" t="s">
        <v>28</v>
      </c>
      <c r="K35" s="16">
        <f t="shared" si="5"/>
        <v>1</v>
      </c>
      <c r="L35" s="16">
        <f t="shared" si="6"/>
        <v>1</v>
      </c>
      <c r="M35" s="16">
        <f>[1]挂饰表!$I35</f>
        <v>12</v>
      </c>
      <c r="N35" s="16">
        <f>[1]挂饰表!$J35</f>
        <v>11</v>
      </c>
      <c r="O35" s="16">
        <f>[1]挂饰表!$K35</f>
        <v>5</v>
      </c>
      <c r="P35" s="16">
        <f>[1]挂饰表!$L35</f>
        <v>9</v>
      </c>
      <c r="Q35" s="16" t="str">
        <f>[1]挂饰表!$M$3</f>
        <v>---</v>
      </c>
      <c r="R35" s="16">
        <f>[1]挂饰表!$N35</f>
        <v>7</v>
      </c>
      <c r="S35" s="16">
        <f>[1]挂饰表!$O35</f>
        <v>8</v>
      </c>
      <c r="T35" s="42">
        <f>[1]挂饰表!$P35</f>
        <v>5</v>
      </c>
      <c r="U35" s="20">
        <f>[1]挂饰表!Q35</f>
        <v>2.5000000000000001E-2</v>
      </c>
      <c r="V35" s="20">
        <f>[1]挂饰表!R35</f>
        <v>0.02</v>
      </c>
      <c r="W35" s="20">
        <f>[1]挂饰表!S35</f>
        <v>8.3333333333333332E-3</v>
      </c>
      <c r="X35" s="20" t="str">
        <f>[1]挂饰表!T35</f>
        <v>--</v>
      </c>
      <c r="Y35" s="42">
        <f>[1]挂饰表!U35</f>
        <v>5</v>
      </c>
      <c r="Z35" s="42">
        <f>[1]挂饰表!V35</f>
        <v>3</v>
      </c>
      <c r="AA35" s="42">
        <f>[1]挂饰表!W35</f>
        <v>5</v>
      </c>
      <c r="AB35" s="42">
        <f>[1]挂饰表!X35</f>
        <v>5</v>
      </c>
      <c r="AC35" s="42">
        <f>[1]挂饰表!Y35</f>
        <v>5</v>
      </c>
      <c r="AD35" s="42">
        <f>[1]挂饰表!Z35</f>
        <v>13</v>
      </c>
      <c r="AE35" s="20">
        <f>[1]挂饰表!AA35</f>
        <v>0</v>
      </c>
      <c r="AF35" s="20">
        <f>[1]挂饰表!AB35</f>
        <v>0</v>
      </c>
      <c r="AG35" s="20">
        <f>[1]挂饰表!AC35</f>
        <v>0</v>
      </c>
      <c r="AH35" s="20">
        <f>[1]挂饰表!AD35</f>
        <v>0</v>
      </c>
      <c r="AI35" s="20">
        <f>[1]挂饰表!AE35</f>
        <v>0</v>
      </c>
    </row>
    <row r="36" spans="2:45" ht="14.25" x14ac:dyDescent="0.2">
      <c r="B36" s="16">
        <v>34</v>
      </c>
      <c r="C36" s="16" t="str">
        <f t="shared" ca="1" si="0"/>
        <v>IC1886</v>
      </c>
      <c r="D36" s="16" t="str">
        <f t="shared" ca="1" si="4"/>
        <v>神奇的混乱项链</v>
      </c>
      <c r="E36" s="16" t="str">
        <f t="shared" ca="1" si="1"/>
        <v>神奇的</v>
      </c>
      <c r="F36" s="16" t="str">
        <f t="shared" ca="1" si="2"/>
        <v>混乱</v>
      </c>
      <c r="G36" s="16" t="str">
        <f t="shared" ca="1" si="3"/>
        <v>项链</v>
      </c>
      <c r="H36" s="16" t="str">
        <f t="shared" ref="H36:H99" si="7">H4</f>
        <v>s</v>
      </c>
      <c r="I36" s="19" t="s">
        <v>26</v>
      </c>
      <c r="J36" s="3" t="s">
        <v>28</v>
      </c>
      <c r="K36" s="16">
        <f t="shared" si="5"/>
        <v>1</v>
      </c>
      <c r="L36" s="16">
        <f t="shared" si="6"/>
        <v>2</v>
      </c>
      <c r="M36" s="16">
        <f>[1]挂饰表!$I36</f>
        <v>23</v>
      </c>
      <c r="N36" s="16">
        <f>[1]挂饰表!$J36</f>
        <v>23</v>
      </c>
      <c r="O36" s="16">
        <f>[1]挂饰表!$K36</f>
        <v>9</v>
      </c>
      <c r="P36" s="16">
        <f>[1]挂饰表!$L36</f>
        <v>18</v>
      </c>
      <c r="Q36" s="16" t="str">
        <f>[1]挂饰表!$M$3</f>
        <v>---</v>
      </c>
      <c r="R36" s="16">
        <f>[1]挂饰表!$N36</f>
        <v>15</v>
      </c>
      <c r="S36" s="16">
        <f>[1]挂饰表!$O36</f>
        <v>16</v>
      </c>
      <c r="T36" s="42">
        <f>[1]挂饰表!$P36</f>
        <v>9</v>
      </c>
      <c r="U36" s="20">
        <f>[1]挂饰表!Q36</f>
        <v>4.4999999999999998E-2</v>
      </c>
      <c r="V36" s="20">
        <f>[1]挂饰表!R36</f>
        <v>0.04</v>
      </c>
      <c r="W36" s="20">
        <f>[1]挂饰表!S36</f>
        <v>1.4999999999999999E-2</v>
      </c>
      <c r="X36" s="20" t="str">
        <f>[1]挂饰表!T36</f>
        <v>--</v>
      </c>
      <c r="Y36" s="42">
        <f>[1]挂饰表!U36</f>
        <v>10</v>
      </c>
      <c r="Z36" s="42">
        <f>[1]挂饰表!V36</f>
        <v>6</v>
      </c>
      <c r="AA36" s="42">
        <f>[1]挂饰表!W36</f>
        <v>9</v>
      </c>
      <c r="AB36" s="42">
        <f>[1]挂饰表!X36</f>
        <v>9</v>
      </c>
      <c r="AC36" s="42">
        <f>[1]挂饰表!Y36</f>
        <v>9</v>
      </c>
      <c r="AD36" s="42">
        <f>[1]挂饰表!Z36</f>
        <v>26</v>
      </c>
      <c r="AE36" s="20">
        <f>[1]挂饰表!AA36</f>
        <v>0</v>
      </c>
      <c r="AF36" s="20">
        <f>[1]挂饰表!AB36</f>
        <v>0</v>
      </c>
      <c r="AG36" s="20">
        <f>[1]挂饰表!AC36</f>
        <v>0</v>
      </c>
      <c r="AH36" s="20">
        <f>[1]挂饰表!AD36</f>
        <v>0</v>
      </c>
      <c r="AI36" s="20">
        <f>[1]挂饰表!AE36</f>
        <v>0</v>
      </c>
    </row>
    <row r="37" spans="2:45" ht="14.25" x14ac:dyDescent="0.2">
      <c r="B37" s="16">
        <v>35</v>
      </c>
      <c r="C37" s="16" t="str">
        <f t="shared" ca="1" si="0"/>
        <v>IC1895</v>
      </c>
      <c r="D37" s="16" t="str">
        <f t="shared" ca="1" si="4"/>
        <v>璀璨的忏悔项链</v>
      </c>
      <c r="E37" s="16" t="str">
        <f t="shared" ca="1" si="1"/>
        <v>璀璨的</v>
      </c>
      <c r="F37" s="16" t="str">
        <f t="shared" ca="1" si="2"/>
        <v>忏悔</v>
      </c>
      <c r="G37" s="16" t="str">
        <f t="shared" ca="1" si="3"/>
        <v>项链</v>
      </c>
      <c r="H37" s="16" t="str">
        <f t="shared" si="7"/>
        <v>s</v>
      </c>
      <c r="I37" s="19" t="s">
        <v>26</v>
      </c>
      <c r="J37" s="3" t="s">
        <v>28</v>
      </c>
      <c r="K37" s="16">
        <f t="shared" si="5"/>
        <v>1</v>
      </c>
      <c r="L37" s="16">
        <f t="shared" si="6"/>
        <v>3</v>
      </c>
      <c r="M37" s="16">
        <f>[1]挂饰表!$I37</f>
        <v>35</v>
      </c>
      <c r="N37" s="16">
        <f>[1]挂饰表!$J37</f>
        <v>34</v>
      </c>
      <c r="O37" s="16">
        <f>[1]挂饰表!$K37</f>
        <v>14</v>
      </c>
      <c r="P37" s="16">
        <f>[1]挂饰表!$L37</f>
        <v>27</v>
      </c>
      <c r="Q37" s="16" t="str">
        <f>[1]挂饰表!$M$3</f>
        <v>---</v>
      </c>
      <c r="R37" s="16">
        <f>[1]挂饰表!$N37</f>
        <v>22</v>
      </c>
      <c r="S37" s="16">
        <f>[1]挂饰表!$O37</f>
        <v>23</v>
      </c>
      <c r="T37" s="42">
        <f>[1]挂饰表!$P37</f>
        <v>14</v>
      </c>
      <c r="U37" s="20">
        <f>[1]挂饰表!Q37</f>
        <v>7.0000000000000007E-2</v>
      </c>
      <c r="V37" s="20">
        <f>[1]挂饰表!R37</f>
        <v>5.7500000000000002E-2</v>
      </c>
      <c r="W37" s="20">
        <f>[1]挂饰表!S37</f>
        <v>2.3333333333333334E-2</v>
      </c>
      <c r="X37" s="20" t="str">
        <f>[1]挂饰表!T37</f>
        <v>--</v>
      </c>
      <c r="Y37" s="42">
        <f>[1]挂饰表!U37</f>
        <v>16</v>
      </c>
      <c r="Z37" s="42">
        <f>[1]挂饰表!V37</f>
        <v>10</v>
      </c>
      <c r="AA37" s="42">
        <f>[1]挂饰表!W37</f>
        <v>14</v>
      </c>
      <c r="AB37" s="42">
        <f>[1]挂饰表!X37</f>
        <v>14</v>
      </c>
      <c r="AC37" s="42">
        <f>[1]挂饰表!Y37</f>
        <v>14</v>
      </c>
      <c r="AD37" s="42">
        <f>[1]挂饰表!Z37</f>
        <v>39</v>
      </c>
      <c r="AE37" s="20">
        <f>[1]挂饰表!AA37</f>
        <v>0</v>
      </c>
      <c r="AF37" s="20">
        <f>[1]挂饰表!AB37</f>
        <v>0</v>
      </c>
      <c r="AG37" s="20">
        <f>[1]挂饰表!AC37</f>
        <v>0</v>
      </c>
      <c r="AH37" s="20">
        <f>[1]挂饰表!AD37</f>
        <v>0</v>
      </c>
      <c r="AI37" s="20">
        <f>[1]挂饰表!AE37</f>
        <v>0</v>
      </c>
    </row>
    <row r="38" spans="2:45" ht="14.25" x14ac:dyDescent="0.2">
      <c r="B38" s="16">
        <v>36</v>
      </c>
      <c r="C38" s="16" t="str">
        <f t="shared" ca="1" si="0"/>
        <v>IC1901</v>
      </c>
      <c r="D38" s="16" t="str">
        <f t="shared" ca="1" si="4"/>
        <v>传说的晨曦戒指</v>
      </c>
      <c r="E38" s="16" t="str">
        <f t="shared" ca="1" si="1"/>
        <v>传说的</v>
      </c>
      <c r="F38" s="16" t="str">
        <f t="shared" ca="1" si="2"/>
        <v>晨曦</v>
      </c>
      <c r="G38" s="16" t="str">
        <f t="shared" ca="1" si="3"/>
        <v>戒指</v>
      </c>
      <c r="H38" s="16" t="str">
        <f t="shared" si="7"/>
        <v>s</v>
      </c>
      <c r="I38" s="19" t="s">
        <v>26</v>
      </c>
      <c r="J38" s="3" t="s">
        <v>28</v>
      </c>
      <c r="K38" s="16">
        <f t="shared" si="5"/>
        <v>1</v>
      </c>
      <c r="L38" s="16">
        <f t="shared" si="6"/>
        <v>4</v>
      </c>
      <c r="M38" s="16">
        <f>[1]挂饰表!$I38</f>
        <v>46</v>
      </c>
      <c r="N38" s="16">
        <f>[1]挂饰表!$J38</f>
        <v>45</v>
      </c>
      <c r="O38" s="16">
        <f>[1]挂饰表!$K38</f>
        <v>18</v>
      </c>
      <c r="P38" s="16">
        <f>[1]挂饰表!$L38</f>
        <v>36</v>
      </c>
      <c r="Q38" s="16" t="str">
        <f>[1]挂饰表!$M$3</f>
        <v>---</v>
      </c>
      <c r="R38" s="16">
        <f>[1]挂饰表!$N38</f>
        <v>29</v>
      </c>
      <c r="S38" s="16">
        <f>[1]挂饰表!$O38</f>
        <v>31</v>
      </c>
      <c r="T38" s="42">
        <f>[1]挂饰表!$P38</f>
        <v>18</v>
      </c>
      <c r="U38" s="20">
        <f>[1]挂饰表!Q38</f>
        <v>0.09</v>
      </c>
      <c r="V38" s="20">
        <f>[1]挂饰表!R38</f>
        <v>7.7499999999999999E-2</v>
      </c>
      <c r="W38" s="20">
        <f>[1]挂饰表!S38</f>
        <v>0.03</v>
      </c>
      <c r="X38" s="20" t="str">
        <f>[1]挂饰表!T38</f>
        <v>--</v>
      </c>
      <c r="Y38" s="42">
        <f>[1]挂饰表!U38</f>
        <v>21</v>
      </c>
      <c r="Z38" s="42">
        <f>[1]挂饰表!V38</f>
        <v>13</v>
      </c>
      <c r="AA38" s="42">
        <f>[1]挂饰表!W38</f>
        <v>18</v>
      </c>
      <c r="AB38" s="42">
        <f>[1]挂饰表!X38</f>
        <v>18</v>
      </c>
      <c r="AC38" s="42">
        <f>[1]挂饰表!Y38</f>
        <v>18</v>
      </c>
      <c r="AD38" s="42">
        <f>[1]挂饰表!Z38</f>
        <v>52</v>
      </c>
      <c r="AE38" s="20">
        <f>[1]挂饰表!AA38</f>
        <v>0</v>
      </c>
      <c r="AF38" s="20">
        <f>[1]挂饰表!AB38</f>
        <v>0</v>
      </c>
      <c r="AG38" s="20">
        <f>[1]挂饰表!AC38</f>
        <v>0</v>
      </c>
      <c r="AH38" s="20">
        <f>[1]挂饰表!AD38</f>
        <v>0</v>
      </c>
      <c r="AI38" s="20">
        <f>[1]挂饰表!AE38</f>
        <v>0</v>
      </c>
    </row>
    <row r="39" spans="2:45" ht="14.25" x14ac:dyDescent="0.2">
      <c r="B39" s="16">
        <v>37</v>
      </c>
      <c r="C39" s="16" t="str">
        <f t="shared" ca="1" si="0"/>
        <v>IC1903</v>
      </c>
      <c r="D39" s="16" t="str">
        <f t="shared" ca="1" si="4"/>
        <v>传说的混乱戒指</v>
      </c>
      <c r="E39" s="16" t="str">
        <f t="shared" ca="1" si="1"/>
        <v>传说的</v>
      </c>
      <c r="F39" s="16" t="str">
        <f t="shared" ca="1" si="2"/>
        <v>混乱</v>
      </c>
      <c r="G39" s="16" t="str">
        <f t="shared" ca="1" si="3"/>
        <v>戒指</v>
      </c>
      <c r="H39" s="16" t="str">
        <f t="shared" si="7"/>
        <v>s</v>
      </c>
      <c r="I39" s="19" t="s">
        <v>26</v>
      </c>
      <c r="J39" s="3" t="s">
        <v>28</v>
      </c>
      <c r="K39" s="16">
        <f t="shared" si="5"/>
        <v>1</v>
      </c>
      <c r="L39" s="16">
        <f t="shared" si="6"/>
        <v>5</v>
      </c>
      <c r="M39" s="16">
        <f>[1]挂饰表!$I39</f>
        <v>58</v>
      </c>
      <c r="N39" s="16">
        <f>[1]挂饰表!$J39</f>
        <v>57</v>
      </c>
      <c r="O39" s="16">
        <f>[1]挂饰表!$K39</f>
        <v>23</v>
      </c>
      <c r="P39" s="16">
        <f>[1]挂饰表!$L39</f>
        <v>45</v>
      </c>
      <c r="Q39" s="16" t="str">
        <f>[1]挂饰表!$M$3</f>
        <v>---</v>
      </c>
      <c r="R39" s="16">
        <f>[1]挂饰表!$N39</f>
        <v>36</v>
      </c>
      <c r="S39" s="16">
        <f>[1]挂饰表!$O39</f>
        <v>39</v>
      </c>
      <c r="T39" s="42">
        <f>[1]挂饰表!$P39</f>
        <v>23</v>
      </c>
      <c r="U39" s="20">
        <f>[1]挂饰表!Q39</f>
        <v>0.115</v>
      </c>
      <c r="V39" s="20">
        <f>[1]挂饰表!R39</f>
        <v>9.7500000000000003E-2</v>
      </c>
      <c r="W39" s="20">
        <f>[1]挂饰表!S39</f>
        <v>3.8333333333333337E-2</v>
      </c>
      <c r="X39" s="20" t="str">
        <f>[1]挂饰表!T39</f>
        <v>--</v>
      </c>
      <c r="Y39" s="42">
        <f>[1]挂饰表!U39</f>
        <v>26</v>
      </c>
      <c r="Z39" s="42">
        <f>[1]挂饰表!V39</f>
        <v>16</v>
      </c>
      <c r="AA39" s="42">
        <f>[1]挂饰表!W39</f>
        <v>23</v>
      </c>
      <c r="AB39" s="42">
        <f>[1]挂饰表!X39</f>
        <v>23</v>
      </c>
      <c r="AC39" s="42">
        <f>[1]挂饰表!Y39</f>
        <v>23</v>
      </c>
      <c r="AD39" s="42">
        <f>[1]挂饰表!Z39</f>
        <v>65</v>
      </c>
      <c r="AE39" s="20">
        <f>[1]挂饰表!AA39</f>
        <v>0</v>
      </c>
      <c r="AF39" s="20">
        <f>[1]挂饰表!AB39</f>
        <v>0</v>
      </c>
      <c r="AG39" s="20">
        <f>[1]挂饰表!AC39</f>
        <v>0</v>
      </c>
      <c r="AH39" s="20">
        <f>[1]挂饰表!AD39</f>
        <v>0</v>
      </c>
      <c r="AI39" s="20">
        <f>[1]挂饰表!AE39</f>
        <v>0</v>
      </c>
    </row>
    <row r="40" spans="2:45" ht="14.25" x14ac:dyDescent="0.2">
      <c r="B40" s="16">
        <v>38</v>
      </c>
      <c r="C40" s="16" t="str">
        <f t="shared" ca="1" si="0"/>
        <v>IC1892</v>
      </c>
      <c r="D40" s="16" t="str">
        <f t="shared" ca="1" si="4"/>
        <v>传说的虚幻项链</v>
      </c>
      <c r="E40" s="16" t="str">
        <f t="shared" ca="1" si="1"/>
        <v>传说的</v>
      </c>
      <c r="F40" s="16" t="str">
        <f t="shared" ca="1" si="2"/>
        <v>虚幻</v>
      </c>
      <c r="G40" s="16" t="str">
        <f t="shared" ca="1" si="3"/>
        <v>项链</v>
      </c>
      <c r="H40" s="16" t="str">
        <f t="shared" si="7"/>
        <v>s</v>
      </c>
      <c r="I40" s="19" t="s">
        <v>26</v>
      </c>
      <c r="J40" s="3" t="s">
        <v>28</v>
      </c>
      <c r="K40" s="16">
        <f t="shared" si="5"/>
        <v>1</v>
      </c>
      <c r="L40" s="16">
        <f t="shared" si="6"/>
        <v>6</v>
      </c>
      <c r="M40" s="16">
        <f>[1]挂饰表!$I40</f>
        <v>69</v>
      </c>
      <c r="N40" s="16">
        <f>[1]挂饰表!$J40</f>
        <v>68</v>
      </c>
      <c r="O40" s="16">
        <f>[1]挂饰表!$K40</f>
        <v>27</v>
      </c>
      <c r="P40" s="16">
        <f>[1]挂饰表!$L40</f>
        <v>54</v>
      </c>
      <c r="Q40" s="16" t="str">
        <f>[1]挂饰表!$M$3</f>
        <v>---</v>
      </c>
      <c r="R40" s="16">
        <f>[1]挂饰表!$N40</f>
        <v>44</v>
      </c>
      <c r="S40" s="16">
        <f>[1]挂饰表!$O40</f>
        <v>47</v>
      </c>
      <c r="T40" s="42">
        <f>[1]挂饰表!$P40</f>
        <v>27</v>
      </c>
      <c r="U40" s="20">
        <f>[1]挂饰表!Q40</f>
        <v>0.13500000000000001</v>
      </c>
      <c r="V40" s="20">
        <f>[1]挂饰表!R40</f>
        <v>0.11749999999999999</v>
      </c>
      <c r="W40" s="20">
        <f>[1]挂饰表!S40</f>
        <v>4.4999999999999998E-2</v>
      </c>
      <c r="X40" s="20" t="str">
        <f>[1]挂饰表!T40</f>
        <v>--</v>
      </c>
      <c r="Y40" s="42">
        <f>[1]挂饰表!U40</f>
        <v>31</v>
      </c>
      <c r="Z40" s="42">
        <f>[1]挂饰表!V40</f>
        <v>19</v>
      </c>
      <c r="AA40" s="42">
        <f>[1]挂饰表!W40</f>
        <v>27</v>
      </c>
      <c r="AB40" s="42">
        <f>[1]挂饰表!X40</f>
        <v>27</v>
      </c>
      <c r="AC40" s="42">
        <f>[1]挂饰表!Y40</f>
        <v>27</v>
      </c>
      <c r="AD40" s="42">
        <f>[1]挂饰表!Z40</f>
        <v>78</v>
      </c>
      <c r="AE40" s="20">
        <f>[1]挂饰表!AA40</f>
        <v>0</v>
      </c>
      <c r="AF40" s="20">
        <f>[1]挂饰表!AB40</f>
        <v>0</v>
      </c>
      <c r="AG40" s="20">
        <f>[1]挂饰表!AC40</f>
        <v>0</v>
      </c>
      <c r="AH40" s="20">
        <f>[1]挂饰表!AD40</f>
        <v>0</v>
      </c>
      <c r="AI40" s="20">
        <f>[1]挂饰表!AE40</f>
        <v>0</v>
      </c>
    </row>
    <row r="41" spans="2:45" ht="15" thickBot="1" x14ac:dyDescent="0.25">
      <c r="B41" s="16">
        <v>39</v>
      </c>
      <c r="C41" s="16" t="str">
        <f t="shared" ca="1" si="0"/>
        <v>IC1858</v>
      </c>
      <c r="D41" s="16" t="str">
        <f t="shared" ca="1" si="4"/>
        <v>璀璨的空灵戒指</v>
      </c>
      <c r="E41" s="16" t="str">
        <f t="shared" ca="1" si="1"/>
        <v>璀璨的</v>
      </c>
      <c r="F41" s="16" t="str">
        <f t="shared" ca="1" si="2"/>
        <v>空灵</v>
      </c>
      <c r="G41" s="16" t="str">
        <f t="shared" ca="1" si="3"/>
        <v>戒指</v>
      </c>
      <c r="H41" s="16" t="str">
        <f t="shared" si="7"/>
        <v>s</v>
      </c>
      <c r="I41" s="19" t="s">
        <v>26</v>
      </c>
      <c r="J41" s="3" t="s">
        <v>28</v>
      </c>
      <c r="K41" s="16">
        <f t="shared" si="5"/>
        <v>1</v>
      </c>
      <c r="L41" s="16">
        <f t="shared" si="6"/>
        <v>7</v>
      </c>
      <c r="M41" s="16">
        <f>[1]挂饰表!$I41</f>
        <v>81</v>
      </c>
      <c r="N41" s="16">
        <f>[1]挂饰表!$J41</f>
        <v>79</v>
      </c>
      <c r="O41" s="16">
        <f>[1]挂饰表!$K41</f>
        <v>32</v>
      </c>
      <c r="P41" s="16">
        <f>[1]挂饰表!$L41</f>
        <v>63</v>
      </c>
      <c r="Q41" s="16" t="str">
        <f>[1]挂饰表!$M$3</f>
        <v>---</v>
      </c>
      <c r="R41" s="16">
        <f>[1]挂饰表!$N41</f>
        <v>51</v>
      </c>
      <c r="S41" s="16">
        <f>[1]挂饰表!$O41</f>
        <v>55</v>
      </c>
      <c r="T41" s="42">
        <f>[1]挂饰表!$P41</f>
        <v>32</v>
      </c>
      <c r="U41" s="20">
        <f>[1]挂饰表!Q41</f>
        <v>0.16</v>
      </c>
      <c r="V41" s="20">
        <f>[1]挂饰表!R41</f>
        <v>0.13750000000000001</v>
      </c>
      <c r="W41" s="20">
        <f>[1]挂饰表!S41</f>
        <v>5.333333333333333E-2</v>
      </c>
      <c r="X41" s="20" t="str">
        <f>[1]挂饰表!T41</f>
        <v>--</v>
      </c>
      <c r="Y41" s="42">
        <f>[1]挂饰表!U41</f>
        <v>36</v>
      </c>
      <c r="Z41" s="42">
        <f>[1]挂饰表!V41</f>
        <v>22</v>
      </c>
      <c r="AA41" s="42">
        <f>[1]挂饰表!W41</f>
        <v>32</v>
      </c>
      <c r="AB41" s="42">
        <f>[1]挂饰表!X41</f>
        <v>32</v>
      </c>
      <c r="AC41" s="42">
        <f>[1]挂饰表!Y41</f>
        <v>32</v>
      </c>
      <c r="AD41" s="42">
        <f>[1]挂饰表!Z41</f>
        <v>91</v>
      </c>
      <c r="AE41" s="20">
        <f>[1]挂饰表!AA41</f>
        <v>0</v>
      </c>
      <c r="AF41" s="20">
        <f>[1]挂饰表!AB41</f>
        <v>0</v>
      </c>
      <c r="AG41" s="20">
        <f>[1]挂饰表!AC41</f>
        <v>0</v>
      </c>
      <c r="AH41" s="20">
        <f>[1]挂饰表!AD41</f>
        <v>0</v>
      </c>
      <c r="AI41" s="20">
        <f>[1]挂饰表!AE41</f>
        <v>0</v>
      </c>
    </row>
    <row r="42" spans="2:45" ht="14.25" x14ac:dyDescent="0.2">
      <c r="B42" s="16">
        <v>40</v>
      </c>
      <c r="C42" s="16" t="str">
        <f t="shared" ca="1" si="0"/>
        <v>IC1902</v>
      </c>
      <c r="D42" s="16" t="str">
        <f t="shared" ca="1" si="4"/>
        <v>传说的精灵戒指</v>
      </c>
      <c r="E42" s="16" t="str">
        <f t="shared" ca="1" si="1"/>
        <v>传说的</v>
      </c>
      <c r="F42" s="16" t="str">
        <f t="shared" ca="1" si="2"/>
        <v>精灵</v>
      </c>
      <c r="G42" s="16" t="str">
        <f t="shared" ca="1" si="3"/>
        <v>戒指</v>
      </c>
      <c r="H42" s="16" t="str">
        <f t="shared" si="7"/>
        <v>s</v>
      </c>
      <c r="I42" s="19" t="s">
        <v>26</v>
      </c>
      <c r="J42" s="3" t="s">
        <v>28</v>
      </c>
      <c r="K42" s="16">
        <f t="shared" si="5"/>
        <v>1</v>
      </c>
      <c r="L42" s="16">
        <f t="shared" si="6"/>
        <v>8</v>
      </c>
      <c r="M42" s="16">
        <f>[1]挂饰表!$I42</f>
        <v>92</v>
      </c>
      <c r="N42" s="16">
        <f>[1]挂饰表!$J42</f>
        <v>91</v>
      </c>
      <c r="O42" s="16">
        <f>[1]挂饰表!$K42</f>
        <v>36</v>
      </c>
      <c r="P42" s="16">
        <f>[1]挂饰表!$L42</f>
        <v>73</v>
      </c>
      <c r="Q42" s="16" t="str">
        <f>[1]挂饰表!$M$3</f>
        <v>---</v>
      </c>
      <c r="R42" s="16">
        <f>[1]挂饰表!$N42</f>
        <v>58</v>
      </c>
      <c r="S42" s="16">
        <f>[1]挂饰表!$O42</f>
        <v>63</v>
      </c>
      <c r="T42" s="42">
        <f>[1]挂饰表!$P42</f>
        <v>36</v>
      </c>
      <c r="U42" s="20">
        <f>[1]挂饰表!Q42</f>
        <v>0.18</v>
      </c>
      <c r="V42" s="20">
        <f>[1]挂饰表!R42</f>
        <v>0.1575</v>
      </c>
      <c r="W42" s="20">
        <f>[1]挂饰表!S42</f>
        <v>0.06</v>
      </c>
      <c r="X42" s="20" t="str">
        <f>[1]挂饰表!T42</f>
        <v>--</v>
      </c>
      <c r="Y42" s="42">
        <f>[1]挂饰表!U42</f>
        <v>42</v>
      </c>
      <c r="Z42" s="42">
        <f>[1]挂饰表!V42</f>
        <v>25</v>
      </c>
      <c r="AA42" s="42">
        <f>[1]挂饰表!W42</f>
        <v>36</v>
      </c>
      <c r="AB42" s="42">
        <f>[1]挂饰表!X42</f>
        <v>36</v>
      </c>
      <c r="AC42" s="42">
        <f>[1]挂饰表!Y42</f>
        <v>36</v>
      </c>
      <c r="AD42" s="42">
        <f>[1]挂饰表!Z42</f>
        <v>104</v>
      </c>
      <c r="AE42" s="20">
        <f>[1]挂饰表!AA42</f>
        <v>0</v>
      </c>
      <c r="AF42" s="20">
        <f>[1]挂饰表!AB42</f>
        <v>0</v>
      </c>
      <c r="AG42" s="20">
        <f>[1]挂饰表!AC42</f>
        <v>0</v>
      </c>
      <c r="AH42" s="20">
        <f>[1]挂饰表!AD42</f>
        <v>0</v>
      </c>
      <c r="AI42" s="20">
        <f>[1]挂饰表!AE42</f>
        <v>0</v>
      </c>
      <c r="AK42" s="4">
        <v>1</v>
      </c>
      <c r="AL42" s="5" t="s">
        <v>106</v>
      </c>
      <c r="AN42" s="4">
        <v>1</v>
      </c>
      <c r="AO42" s="10" t="s">
        <v>21</v>
      </c>
      <c r="AP42" s="13" t="s">
        <v>85</v>
      </c>
      <c r="AQ42" s="13" t="s">
        <v>89</v>
      </c>
      <c r="AR42" s="13" t="s">
        <v>93</v>
      </c>
      <c r="AS42" s="5" t="s">
        <v>94</v>
      </c>
    </row>
    <row r="43" spans="2:45" ht="14.25" x14ac:dyDescent="0.2">
      <c r="B43" s="16">
        <v>41</v>
      </c>
      <c r="C43" s="16" t="str">
        <f t="shared" ca="1" si="0"/>
        <v>IC1858</v>
      </c>
      <c r="D43" s="16" t="str">
        <f t="shared" ca="1" si="4"/>
        <v>闪耀的精钢戒指</v>
      </c>
      <c r="E43" s="16" t="str">
        <f t="shared" ca="1" si="1"/>
        <v>闪耀的</v>
      </c>
      <c r="F43" s="16" t="str">
        <f t="shared" ca="1" si="2"/>
        <v>精钢</v>
      </c>
      <c r="G43" s="16" t="str">
        <f t="shared" ca="1" si="3"/>
        <v>戒指</v>
      </c>
      <c r="H43" s="16" t="str">
        <f t="shared" si="7"/>
        <v>a</v>
      </c>
      <c r="I43" s="19" t="s">
        <v>26</v>
      </c>
      <c r="J43" s="3" t="s">
        <v>28</v>
      </c>
      <c r="K43" s="16">
        <f t="shared" si="5"/>
        <v>1</v>
      </c>
      <c r="L43" s="16">
        <f t="shared" si="6"/>
        <v>1</v>
      </c>
      <c r="M43" s="16">
        <f>[1]挂饰表!$I43</f>
        <v>6</v>
      </c>
      <c r="N43" s="16">
        <f>[1]挂饰表!$J43</f>
        <v>13</v>
      </c>
      <c r="O43" s="16">
        <f>[1]挂饰表!$K43</f>
        <v>5</v>
      </c>
      <c r="P43" s="16">
        <f>[1]挂饰表!$L43</f>
        <v>10</v>
      </c>
      <c r="Q43" s="16" t="str">
        <f>[1]挂饰表!$M$3</f>
        <v>---</v>
      </c>
      <c r="R43" s="16">
        <f>[1]挂饰表!$N43</f>
        <v>8</v>
      </c>
      <c r="S43" s="16">
        <f>[1]挂饰表!$O43</f>
        <v>9</v>
      </c>
      <c r="T43" s="42">
        <f>[1]挂饰表!$P43</f>
        <v>5</v>
      </c>
      <c r="U43" s="20">
        <f>[1]挂饰表!Q43</f>
        <v>2.5000000000000001E-2</v>
      </c>
      <c r="V43" s="20">
        <f>[1]挂饰表!R43</f>
        <v>2.2499999999999999E-2</v>
      </c>
      <c r="W43" s="20">
        <f>[1]挂饰表!S43</f>
        <v>8.3333333333333332E-3</v>
      </c>
      <c r="X43" s="20" t="str">
        <f>[1]挂饰表!T43</f>
        <v>--</v>
      </c>
      <c r="Y43" s="42">
        <f>[1]挂饰表!U43</f>
        <v>6</v>
      </c>
      <c r="Z43" s="42">
        <f>[1]挂饰表!V43</f>
        <v>4</v>
      </c>
      <c r="AA43" s="42">
        <f>[1]挂饰表!W43</f>
        <v>5</v>
      </c>
      <c r="AB43" s="42">
        <f>[1]挂饰表!X43</f>
        <v>5</v>
      </c>
      <c r="AC43" s="42">
        <f>[1]挂饰表!Y43</f>
        <v>5</v>
      </c>
      <c r="AD43" s="42">
        <f>[1]挂饰表!Z43</f>
        <v>15</v>
      </c>
      <c r="AE43" s="20">
        <f>[1]挂饰表!AA43</f>
        <v>0</v>
      </c>
      <c r="AF43" s="20">
        <f>[1]挂饰表!AB43</f>
        <v>0</v>
      </c>
      <c r="AG43" s="20">
        <f>[1]挂饰表!AC43</f>
        <v>0</v>
      </c>
      <c r="AH43" s="20">
        <f>[1]挂饰表!AD43</f>
        <v>0</v>
      </c>
      <c r="AI43" s="20">
        <f>[1]挂饰表!AE43</f>
        <v>0</v>
      </c>
      <c r="AK43" s="6">
        <v>2</v>
      </c>
      <c r="AL43" s="7" t="s">
        <v>107</v>
      </c>
      <c r="AN43" s="6">
        <v>2</v>
      </c>
      <c r="AO43" s="11" t="s">
        <v>23</v>
      </c>
      <c r="AP43" s="14" t="s">
        <v>86</v>
      </c>
      <c r="AQ43" s="14" t="s">
        <v>90</v>
      </c>
      <c r="AR43" s="14" t="s">
        <v>96</v>
      </c>
      <c r="AS43" s="7" t="s">
        <v>95</v>
      </c>
    </row>
    <row r="44" spans="2:45" ht="14.25" x14ac:dyDescent="0.2">
      <c r="B44" s="16">
        <v>42</v>
      </c>
      <c r="C44" s="16" t="str">
        <f t="shared" ca="1" si="0"/>
        <v>IC1857</v>
      </c>
      <c r="D44" s="16" t="str">
        <f t="shared" ca="1" si="4"/>
        <v>闪耀的青铜戒指</v>
      </c>
      <c r="E44" s="16" t="str">
        <f t="shared" ca="1" si="1"/>
        <v>闪耀的</v>
      </c>
      <c r="F44" s="16" t="str">
        <f t="shared" ca="1" si="2"/>
        <v>青铜</v>
      </c>
      <c r="G44" s="16" t="str">
        <f t="shared" ca="1" si="3"/>
        <v>戒指</v>
      </c>
      <c r="H44" s="16" t="str">
        <f t="shared" si="7"/>
        <v>a</v>
      </c>
      <c r="I44" s="19" t="s">
        <v>26</v>
      </c>
      <c r="J44" s="3" t="s">
        <v>28</v>
      </c>
      <c r="K44" s="16">
        <f t="shared" si="5"/>
        <v>1</v>
      </c>
      <c r="L44" s="16">
        <f t="shared" si="6"/>
        <v>2</v>
      </c>
      <c r="M44" s="16">
        <f>[1]挂饰表!$I44</f>
        <v>13</v>
      </c>
      <c r="N44" s="16">
        <f>[1]挂饰表!$J44</f>
        <v>26</v>
      </c>
      <c r="O44" s="16">
        <f>[1]挂饰表!$K44</f>
        <v>10</v>
      </c>
      <c r="P44" s="16">
        <f>[1]挂饰表!$L44</f>
        <v>21</v>
      </c>
      <c r="Q44" s="16" t="str">
        <f>[1]挂饰表!$M$3</f>
        <v>---</v>
      </c>
      <c r="R44" s="16">
        <f>[1]挂饰表!$N44</f>
        <v>17</v>
      </c>
      <c r="S44" s="16">
        <f>[1]挂饰表!$O44</f>
        <v>18</v>
      </c>
      <c r="T44" s="42">
        <f>[1]挂饰表!$P44</f>
        <v>10</v>
      </c>
      <c r="U44" s="20">
        <f>[1]挂饰表!Q44</f>
        <v>0.05</v>
      </c>
      <c r="V44" s="20">
        <f>[1]挂饰表!R44</f>
        <v>4.4999999999999998E-2</v>
      </c>
      <c r="W44" s="20">
        <f>[1]挂饰表!S44</f>
        <v>1.6666666666666666E-2</v>
      </c>
      <c r="X44" s="20" t="str">
        <f>[1]挂饰表!T44</f>
        <v>--</v>
      </c>
      <c r="Y44" s="42">
        <f>[1]挂饰表!U44</f>
        <v>12</v>
      </c>
      <c r="Z44" s="42">
        <f>[1]挂饰表!V44</f>
        <v>7</v>
      </c>
      <c r="AA44" s="42">
        <f>[1]挂饰表!W44</f>
        <v>10</v>
      </c>
      <c r="AB44" s="42">
        <f>[1]挂饰表!X44</f>
        <v>10</v>
      </c>
      <c r="AC44" s="42">
        <f>[1]挂饰表!Y44</f>
        <v>10</v>
      </c>
      <c r="AD44" s="42">
        <f>[1]挂饰表!Z44</f>
        <v>30</v>
      </c>
      <c r="AE44" s="20">
        <f>[1]挂饰表!AA44</f>
        <v>0</v>
      </c>
      <c r="AF44" s="20">
        <f>[1]挂饰表!AB44</f>
        <v>0</v>
      </c>
      <c r="AG44" s="20">
        <f>[1]挂饰表!AC44</f>
        <v>0</v>
      </c>
      <c r="AH44" s="20">
        <f>[1]挂饰表!AD44</f>
        <v>0</v>
      </c>
      <c r="AI44" s="20">
        <f>[1]挂饰表!AE44</f>
        <v>0</v>
      </c>
      <c r="AK44" s="6">
        <v>3</v>
      </c>
      <c r="AL44" s="7" t="s">
        <v>112</v>
      </c>
      <c r="AN44" s="6">
        <v>3</v>
      </c>
      <c r="AO44" s="11" t="s">
        <v>24</v>
      </c>
      <c r="AP44" s="14" t="s">
        <v>87</v>
      </c>
      <c r="AQ44" s="14" t="s">
        <v>91</v>
      </c>
      <c r="AR44" s="14" t="s">
        <v>161</v>
      </c>
      <c r="AS44" s="7" t="s">
        <v>97</v>
      </c>
    </row>
    <row r="45" spans="2:45" ht="15" thickBot="1" x14ac:dyDescent="0.25">
      <c r="B45" s="16">
        <v>43</v>
      </c>
      <c r="C45" s="16" t="str">
        <f t="shared" ca="1" si="0"/>
        <v>IC1933</v>
      </c>
      <c r="D45" s="16" t="str">
        <f t="shared" ca="1" si="4"/>
        <v>精致的白银护腕</v>
      </c>
      <c r="E45" s="16" t="str">
        <f t="shared" ca="1" si="1"/>
        <v>精致的</v>
      </c>
      <c r="F45" s="16" t="str">
        <f t="shared" ca="1" si="2"/>
        <v>白银</v>
      </c>
      <c r="G45" s="16" t="str">
        <f t="shared" ca="1" si="3"/>
        <v>护腕</v>
      </c>
      <c r="H45" s="16" t="str">
        <f t="shared" si="7"/>
        <v>a</v>
      </c>
      <c r="I45" s="19" t="s">
        <v>26</v>
      </c>
      <c r="J45" s="3" t="s">
        <v>28</v>
      </c>
      <c r="K45" s="16">
        <f t="shared" si="5"/>
        <v>1</v>
      </c>
      <c r="L45" s="16">
        <f t="shared" si="6"/>
        <v>3</v>
      </c>
      <c r="M45" s="16">
        <f>[1]挂饰表!$I45</f>
        <v>19</v>
      </c>
      <c r="N45" s="16">
        <f>[1]挂饰表!$J45</f>
        <v>39</v>
      </c>
      <c r="O45" s="16">
        <f>[1]挂饰表!$K45</f>
        <v>16</v>
      </c>
      <c r="P45" s="16">
        <f>[1]挂饰表!$L45</f>
        <v>31</v>
      </c>
      <c r="Q45" s="16" t="str">
        <f>[1]挂饰表!$M$3</f>
        <v>---</v>
      </c>
      <c r="R45" s="16">
        <f>[1]挂饰表!$N45</f>
        <v>25</v>
      </c>
      <c r="S45" s="16">
        <f>[1]挂饰表!$O45</f>
        <v>27</v>
      </c>
      <c r="T45" s="42">
        <f>[1]挂饰表!$P45</f>
        <v>16</v>
      </c>
      <c r="U45" s="20">
        <f>[1]挂饰表!Q45</f>
        <v>0.08</v>
      </c>
      <c r="V45" s="20">
        <f>[1]挂饰表!R45</f>
        <v>6.7500000000000004E-2</v>
      </c>
      <c r="W45" s="20">
        <f>[1]挂饰表!S45</f>
        <v>2.6666666666666665E-2</v>
      </c>
      <c r="X45" s="20" t="str">
        <f>[1]挂饰表!T45</f>
        <v>--</v>
      </c>
      <c r="Y45" s="42">
        <f>[1]挂饰表!U45</f>
        <v>18</v>
      </c>
      <c r="Z45" s="42">
        <f>[1]挂饰表!V45</f>
        <v>11</v>
      </c>
      <c r="AA45" s="42">
        <f>[1]挂饰表!W45</f>
        <v>16</v>
      </c>
      <c r="AB45" s="42">
        <f>[1]挂饰表!X45</f>
        <v>16</v>
      </c>
      <c r="AC45" s="42">
        <f>[1]挂饰表!Y45</f>
        <v>16</v>
      </c>
      <c r="AD45" s="42">
        <f>[1]挂饰表!Z45</f>
        <v>45</v>
      </c>
      <c r="AE45" s="20">
        <f>[1]挂饰表!AA45</f>
        <v>0</v>
      </c>
      <c r="AF45" s="20">
        <f>[1]挂饰表!AB45</f>
        <v>0</v>
      </c>
      <c r="AG45" s="20">
        <f>[1]挂饰表!AC45</f>
        <v>0</v>
      </c>
      <c r="AH45" s="20">
        <f>[1]挂饰表!AD45</f>
        <v>0</v>
      </c>
      <c r="AI45" s="20">
        <f>[1]挂饰表!AE45</f>
        <v>0</v>
      </c>
      <c r="AK45" s="6">
        <v>4</v>
      </c>
      <c r="AL45" s="7" t="s">
        <v>159</v>
      </c>
      <c r="AN45" s="8">
        <v>4</v>
      </c>
      <c r="AO45" s="12" t="s">
        <v>25</v>
      </c>
      <c r="AP45" s="18" t="s">
        <v>88</v>
      </c>
      <c r="AQ45" s="18" t="s">
        <v>92</v>
      </c>
      <c r="AR45" s="18" t="s">
        <v>103</v>
      </c>
      <c r="AS45" s="9" t="s">
        <v>101</v>
      </c>
    </row>
    <row r="46" spans="2:45" ht="14.25" x14ac:dyDescent="0.2">
      <c r="B46" s="16">
        <v>44</v>
      </c>
      <c r="C46" s="16" t="str">
        <f t="shared" ca="1" si="0"/>
        <v>IC1877</v>
      </c>
      <c r="D46" s="16" t="str">
        <f t="shared" ca="1" si="4"/>
        <v>闪耀的颓废项链</v>
      </c>
      <c r="E46" s="16" t="str">
        <f t="shared" ca="1" si="1"/>
        <v>闪耀的</v>
      </c>
      <c r="F46" s="16" t="str">
        <f t="shared" ca="1" si="2"/>
        <v>颓废</v>
      </c>
      <c r="G46" s="16" t="str">
        <f t="shared" ca="1" si="3"/>
        <v>项链</v>
      </c>
      <c r="H46" s="16" t="str">
        <f t="shared" si="7"/>
        <v>a</v>
      </c>
      <c r="I46" s="19" t="s">
        <v>26</v>
      </c>
      <c r="J46" s="3" t="s">
        <v>28</v>
      </c>
      <c r="K46" s="16">
        <f t="shared" si="5"/>
        <v>1</v>
      </c>
      <c r="L46" s="16">
        <f t="shared" si="6"/>
        <v>4</v>
      </c>
      <c r="M46" s="16">
        <f>[1]挂饰表!$I46</f>
        <v>26</v>
      </c>
      <c r="N46" s="16">
        <f>[1]挂饰表!$J46</f>
        <v>52</v>
      </c>
      <c r="O46" s="16">
        <f>[1]挂饰表!$K46</f>
        <v>21</v>
      </c>
      <c r="P46" s="16">
        <f>[1]挂饰表!$L46</f>
        <v>42</v>
      </c>
      <c r="Q46" s="16" t="str">
        <f>[1]挂饰表!$M$3</f>
        <v>---</v>
      </c>
      <c r="R46" s="16">
        <f>[1]挂饰表!$N46</f>
        <v>33</v>
      </c>
      <c r="S46" s="16">
        <f>[1]挂饰表!$O46</f>
        <v>36</v>
      </c>
      <c r="T46" s="42">
        <f>[1]挂饰表!$P46</f>
        <v>21</v>
      </c>
      <c r="U46" s="20">
        <f>[1]挂饰表!Q46</f>
        <v>0.105</v>
      </c>
      <c r="V46" s="20">
        <f>[1]挂饰表!R46</f>
        <v>0.09</v>
      </c>
      <c r="W46" s="20">
        <f>[1]挂饰表!S46</f>
        <v>3.5000000000000003E-2</v>
      </c>
      <c r="X46" s="20" t="str">
        <f>[1]挂饰表!T46</f>
        <v>--</v>
      </c>
      <c r="Y46" s="42">
        <f>[1]挂饰表!U46</f>
        <v>24</v>
      </c>
      <c r="Z46" s="42">
        <f>[1]挂饰表!V46</f>
        <v>15</v>
      </c>
      <c r="AA46" s="42">
        <f>[1]挂饰表!W46</f>
        <v>21</v>
      </c>
      <c r="AB46" s="42">
        <f>[1]挂饰表!X46</f>
        <v>21</v>
      </c>
      <c r="AC46" s="42">
        <f>[1]挂饰表!Y46</f>
        <v>21</v>
      </c>
      <c r="AD46" s="42">
        <f>[1]挂饰表!Z46</f>
        <v>60</v>
      </c>
      <c r="AE46" s="20">
        <f>[1]挂饰表!AA46</f>
        <v>0</v>
      </c>
      <c r="AF46" s="20">
        <f>[1]挂饰表!AB46</f>
        <v>0</v>
      </c>
      <c r="AG46" s="20">
        <f>[1]挂饰表!AC46</f>
        <v>0</v>
      </c>
      <c r="AH46" s="20">
        <f>[1]挂饰表!AD46</f>
        <v>0</v>
      </c>
      <c r="AI46" s="20">
        <f>[1]挂饰表!AE46</f>
        <v>0</v>
      </c>
      <c r="AK46" s="6">
        <v>5</v>
      </c>
      <c r="AL46" s="7" t="s">
        <v>98</v>
      </c>
    </row>
    <row r="47" spans="2:45" ht="15" thickBot="1" x14ac:dyDescent="0.25">
      <c r="B47" s="16">
        <v>45</v>
      </c>
      <c r="C47" s="16" t="str">
        <f t="shared" ca="1" si="0"/>
        <v>IC1902</v>
      </c>
      <c r="D47" s="16" t="str">
        <f t="shared" ca="1" si="4"/>
        <v>精致的青铜戒指</v>
      </c>
      <c r="E47" s="16" t="str">
        <f t="shared" ca="1" si="1"/>
        <v>精致的</v>
      </c>
      <c r="F47" s="16" t="str">
        <f t="shared" ca="1" si="2"/>
        <v>青铜</v>
      </c>
      <c r="G47" s="16" t="str">
        <f t="shared" ca="1" si="3"/>
        <v>戒指</v>
      </c>
      <c r="H47" s="16" t="str">
        <f t="shared" si="7"/>
        <v>a</v>
      </c>
      <c r="I47" s="19" t="s">
        <v>26</v>
      </c>
      <c r="J47" s="3" t="s">
        <v>28</v>
      </c>
      <c r="K47" s="16">
        <f t="shared" si="5"/>
        <v>1</v>
      </c>
      <c r="L47" s="16">
        <f t="shared" si="6"/>
        <v>5</v>
      </c>
      <c r="M47" s="16">
        <f>[1]挂饰表!$I47</f>
        <v>32</v>
      </c>
      <c r="N47" s="16">
        <f>[1]挂饰表!$J47</f>
        <v>65</v>
      </c>
      <c r="O47" s="16">
        <f>[1]挂饰表!$K47</f>
        <v>26</v>
      </c>
      <c r="P47" s="16">
        <f>[1]挂饰表!$L47</f>
        <v>52</v>
      </c>
      <c r="Q47" s="16" t="str">
        <f>[1]挂饰表!$M$3</f>
        <v>---</v>
      </c>
      <c r="R47" s="16">
        <f>[1]挂饰表!$N47</f>
        <v>42</v>
      </c>
      <c r="S47" s="16">
        <f>[1]挂饰表!$O47</f>
        <v>45</v>
      </c>
      <c r="T47" s="42">
        <f>[1]挂饰表!$P47</f>
        <v>26</v>
      </c>
      <c r="U47" s="20">
        <f>[1]挂饰表!Q47</f>
        <v>0.13</v>
      </c>
      <c r="V47" s="20">
        <f>[1]挂饰表!R47</f>
        <v>0.1125</v>
      </c>
      <c r="W47" s="20">
        <f>[1]挂饰表!S47</f>
        <v>4.3333333333333328E-2</v>
      </c>
      <c r="X47" s="20" t="str">
        <f>[1]挂饰表!T47</f>
        <v>--</v>
      </c>
      <c r="Y47" s="42">
        <f>[1]挂饰表!U47</f>
        <v>30</v>
      </c>
      <c r="Z47" s="42">
        <f>[1]挂饰表!V47</f>
        <v>18</v>
      </c>
      <c r="AA47" s="42">
        <f>[1]挂饰表!W47</f>
        <v>26</v>
      </c>
      <c r="AB47" s="42">
        <f>[1]挂饰表!X47</f>
        <v>26</v>
      </c>
      <c r="AC47" s="42">
        <f>[1]挂饰表!Y47</f>
        <v>26</v>
      </c>
      <c r="AD47" s="42">
        <f>[1]挂饰表!Z47</f>
        <v>75</v>
      </c>
      <c r="AE47" s="20">
        <f>[1]挂饰表!AA47</f>
        <v>0</v>
      </c>
      <c r="AF47" s="20">
        <f>[1]挂饰表!AB47</f>
        <v>0</v>
      </c>
      <c r="AG47" s="20">
        <f>[1]挂饰表!AC47</f>
        <v>0</v>
      </c>
      <c r="AH47" s="20">
        <f>[1]挂饰表!AD47</f>
        <v>0</v>
      </c>
      <c r="AI47" s="20">
        <f>[1]挂饰表!AE47</f>
        <v>0</v>
      </c>
      <c r="AK47" s="6">
        <v>6</v>
      </c>
      <c r="AL47" s="7" t="s">
        <v>102</v>
      </c>
    </row>
    <row r="48" spans="2:45" ht="14.25" x14ac:dyDescent="0.2">
      <c r="B48" s="16">
        <v>46</v>
      </c>
      <c r="C48" s="16" t="str">
        <f t="shared" ca="1" si="0"/>
        <v>IC1900</v>
      </c>
      <c r="D48" s="16" t="str">
        <f t="shared" ca="1" si="4"/>
        <v>拉风的遗迹项链</v>
      </c>
      <c r="E48" s="16" t="str">
        <f t="shared" ca="1" si="1"/>
        <v>拉风的</v>
      </c>
      <c r="F48" s="16" t="str">
        <f t="shared" ca="1" si="2"/>
        <v>遗迹</v>
      </c>
      <c r="G48" s="16" t="str">
        <f t="shared" ca="1" si="3"/>
        <v>项链</v>
      </c>
      <c r="H48" s="16" t="str">
        <f t="shared" si="7"/>
        <v>a</v>
      </c>
      <c r="I48" s="19" t="s">
        <v>26</v>
      </c>
      <c r="J48" s="3" t="s">
        <v>28</v>
      </c>
      <c r="K48" s="16">
        <f t="shared" si="5"/>
        <v>1</v>
      </c>
      <c r="L48" s="16">
        <f t="shared" si="6"/>
        <v>6</v>
      </c>
      <c r="M48" s="16">
        <f>[1]挂饰表!$I48</f>
        <v>39</v>
      </c>
      <c r="N48" s="16">
        <f>[1]挂饰表!$J48</f>
        <v>78</v>
      </c>
      <c r="O48" s="16">
        <f>[1]挂饰表!$K48</f>
        <v>31</v>
      </c>
      <c r="P48" s="16">
        <f>[1]挂饰表!$L48</f>
        <v>62</v>
      </c>
      <c r="Q48" s="16" t="str">
        <f>[1]挂饰表!$M$3</f>
        <v>---</v>
      </c>
      <c r="R48" s="16">
        <f>[1]挂饰表!$N48</f>
        <v>50</v>
      </c>
      <c r="S48" s="16">
        <f>[1]挂饰表!$O48</f>
        <v>54</v>
      </c>
      <c r="T48" s="42">
        <f>[1]挂饰表!$P48</f>
        <v>31</v>
      </c>
      <c r="U48" s="20">
        <f>[1]挂饰表!Q48</f>
        <v>0.155</v>
      </c>
      <c r="V48" s="20">
        <f>[1]挂饰表!R48</f>
        <v>0.13500000000000001</v>
      </c>
      <c r="W48" s="20">
        <f>[1]挂饰表!S48</f>
        <v>5.1666666666666666E-2</v>
      </c>
      <c r="X48" s="20" t="str">
        <f>[1]挂饰表!T48</f>
        <v>--</v>
      </c>
      <c r="Y48" s="42">
        <f>[1]挂饰表!U48</f>
        <v>36</v>
      </c>
      <c r="Z48" s="42">
        <f>[1]挂饰表!V48</f>
        <v>22</v>
      </c>
      <c r="AA48" s="42">
        <f>[1]挂饰表!W48</f>
        <v>31</v>
      </c>
      <c r="AB48" s="42">
        <f>[1]挂饰表!X48</f>
        <v>31</v>
      </c>
      <c r="AC48" s="42">
        <f>[1]挂饰表!Y48</f>
        <v>31</v>
      </c>
      <c r="AD48" s="42">
        <f>[1]挂饰表!Z48</f>
        <v>90</v>
      </c>
      <c r="AE48" s="20">
        <f>[1]挂饰表!AA48</f>
        <v>0</v>
      </c>
      <c r="AF48" s="20">
        <f>[1]挂饰表!AB48</f>
        <v>0</v>
      </c>
      <c r="AG48" s="20">
        <f>[1]挂饰表!AC48</f>
        <v>0</v>
      </c>
      <c r="AH48" s="20">
        <f>[1]挂饰表!AD48</f>
        <v>0</v>
      </c>
      <c r="AI48" s="20">
        <f>[1]挂饰表!AE48</f>
        <v>0</v>
      </c>
      <c r="AK48" s="6">
        <v>7</v>
      </c>
      <c r="AL48" s="7" t="s">
        <v>99</v>
      </c>
      <c r="AO48" s="53">
        <v>1</v>
      </c>
      <c r="AP48" s="48" t="s">
        <v>1129</v>
      </c>
    </row>
    <row r="49" spans="2:43" ht="14.25" x14ac:dyDescent="0.2">
      <c r="B49" s="16">
        <v>47</v>
      </c>
      <c r="C49" s="16" t="str">
        <f t="shared" ca="1" si="0"/>
        <v>IC1854</v>
      </c>
      <c r="D49" s="16" t="str">
        <f t="shared" ca="1" si="4"/>
        <v>闪耀的白银戒指</v>
      </c>
      <c r="E49" s="16" t="str">
        <f t="shared" ca="1" si="1"/>
        <v>闪耀的</v>
      </c>
      <c r="F49" s="16" t="str">
        <f t="shared" ca="1" si="2"/>
        <v>白银</v>
      </c>
      <c r="G49" s="16" t="str">
        <f t="shared" ca="1" si="3"/>
        <v>戒指</v>
      </c>
      <c r="H49" s="16" t="str">
        <f t="shared" si="7"/>
        <v>a</v>
      </c>
      <c r="I49" s="19" t="s">
        <v>26</v>
      </c>
      <c r="J49" s="3" t="s">
        <v>28</v>
      </c>
      <c r="K49" s="16">
        <f t="shared" si="5"/>
        <v>1</v>
      </c>
      <c r="L49" s="16">
        <f t="shared" si="6"/>
        <v>7</v>
      </c>
      <c r="M49" s="16">
        <f>[1]挂饰表!$I49</f>
        <v>45</v>
      </c>
      <c r="N49" s="16">
        <f>[1]挂饰表!$J49</f>
        <v>91</v>
      </c>
      <c r="O49" s="16">
        <f>[1]挂饰表!$K49</f>
        <v>36</v>
      </c>
      <c r="P49" s="16">
        <f>[1]挂饰表!$L49</f>
        <v>73</v>
      </c>
      <c r="Q49" s="16" t="str">
        <f>[1]挂饰表!$M$3</f>
        <v>---</v>
      </c>
      <c r="R49" s="16">
        <f>[1]挂饰表!$N49</f>
        <v>58</v>
      </c>
      <c r="S49" s="16">
        <f>[1]挂饰表!$O49</f>
        <v>63</v>
      </c>
      <c r="T49" s="42">
        <f>[1]挂饰表!$P49</f>
        <v>36</v>
      </c>
      <c r="U49" s="20">
        <f>[1]挂饰表!Q49</f>
        <v>0.18</v>
      </c>
      <c r="V49" s="20">
        <f>[1]挂饰表!R49</f>
        <v>0.1575</v>
      </c>
      <c r="W49" s="20">
        <f>[1]挂饰表!S49</f>
        <v>0.06</v>
      </c>
      <c r="X49" s="20" t="str">
        <f>[1]挂饰表!T49</f>
        <v>--</v>
      </c>
      <c r="Y49" s="42">
        <f>[1]挂饰表!U49</f>
        <v>42</v>
      </c>
      <c r="Z49" s="42">
        <f>[1]挂饰表!V49</f>
        <v>25</v>
      </c>
      <c r="AA49" s="42">
        <f>[1]挂饰表!W49</f>
        <v>36</v>
      </c>
      <c r="AB49" s="42">
        <f>[1]挂饰表!X49</f>
        <v>36</v>
      </c>
      <c r="AC49" s="42">
        <f>[1]挂饰表!Y49</f>
        <v>36</v>
      </c>
      <c r="AD49" s="42">
        <f>[1]挂饰表!Z49</f>
        <v>105</v>
      </c>
      <c r="AE49" s="20">
        <f>[1]挂饰表!AA49</f>
        <v>0</v>
      </c>
      <c r="AF49" s="20">
        <f>[1]挂饰表!AB49</f>
        <v>0</v>
      </c>
      <c r="AG49" s="20">
        <f>[1]挂饰表!AC49</f>
        <v>0</v>
      </c>
      <c r="AH49" s="20">
        <f>[1]挂饰表!AD49</f>
        <v>0</v>
      </c>
      <c r="AI49" s="20">
        <f>[1]挂饰表!AE49</f>
        <v>0</v>
      </c>
      <c r="AK49" s="6">
        <v>8</v>
      </c>
      <c r="AL49" s="7" t="s">
        <v>100</v>
      </c>
      <c r="AO49" s="54">
        <v>2</v>
      </c>
      <c r="AP49" s="50" t="s">
        <v>1130</v>
      </c>
    </row>
    <row r="50" spans="2:43" ht="15" thickBot="1" x14ac:dyDescent="0.25">
      <c r="B50" s="16">
        <v>48</v>
      </c>
      <c r="C50" s="16" t="str">
        <f t="shared" ca="1" si="0"/>
        <v>IC1892</v>
      </c>
      <c r="D50" s="16" t="str">
        <f t="shared" ca="1" si="4"/>
        <v>闪耀的混乱项链</v>
      </c>
      <c r="E50" s="16" t="str">
        <f t="shared" ca="1" si="1"/>
        <v>闪耀的</v>
      </c>
      <c r="F50" s="16" t="str">
        <f t="shared" ca="1" si="2"/>
        <v>混乱</v>
      </c>
      <c r="G50" s="16" t="str">
        <f t="shared" ca="1" si="3"/>
        <v>项链</v>
      </c>
      <c r="H50" s="16" t="str">
        <f t="shared" si="7"/>
        <v>a</v>
      </c>
      <c r="I50" s="19" t="s">
        <v>26</v>
      </c>
      <c r="J50" s="3" t="s">
        <v>28</v>
      </c>
      <c r="K50" s="16">
        <f t="shared" si="5"/>
        <v>1</v>
      </c>
      <c r="L50" s="16">
        <f t="shared" si="6"/>
        <v>8</v>
      </c>
      <c r="M50" s="16">
        <f>[1]挂饰表!$I50</f>
        <v>52</v>
      </c>
      <c r="N50" s="16">
        <f>[1]挂饰表!$J50</f>
        <v>104</v>
      </c>
      <c r="O50" s="16">
        <f>[1]挂饰表!$K50</f>
        <v>42</v>
      </c>
      <c r="P50" s="16">
        <f>[1]挂饰表!$L50</f>
        <v>83</v>
      </c>
      <c r="Q50" s="16" t="str">
        <f>[1]挂饰表!$M$3</f>
        <v>---</v>
      </c>
      <c r="R50" s="16">
        <f>[1]挂饰表!$N50</f>
        <v>67</v>
      </c>
      <c r="S50" s="16">
        <f>[1]挂饰表!$O50</f>
        <v>72</v>
      </c>
      <c r="T50" s="42">
        <f>[1]挂饰表!$P50</f>
        <v>42</v>
      </c>
      <c r="U50" s="20">
        <f>[1]挂饰表!Q50</f>
        <v>0.21</v>
      </c>
      <c r="V50" s="20">
        <f>[1]挂饰表!R50</f>
        <v>0.18</v>
      </c>
      <c r="W50" s="20">
        <f>[1]挂饰表!S50</f>
        <v>7.0000000000000007E-2</v>
      </c>
      <c r="X50" s="20" t="str">
        <f>[1]挂饰表!T50</f>
        <v>--</v>
      </c>
      <c r="Y50" s="42">
        <f>[1]挂饰表!U50</f>
        <v>48</v>
      </c>
      <c r="Z50" s="42">
        <f>[1]挂饰表!V50</f>
        <v>29</v>
      </c>
      <c r="AA50" s="42">
        <f>[1]挂饰表!W50</f>
        <v>42</v>
      </c>
      <c r="AB50" s="42">
        <f>[1]挂饰表!X50</f>
        <v>42</v>
      </c>
      <c r="AC50" s="42">
        <f>[1]挂饰表!Y50</f>
        <v>42</v>
      </c>
      <c r="AD50" s="42">
        <f>[1]挂饰表!Z50</f>
        <v>120</v>
      </c>
      <c r="AE50" s="20">
        <f>[1]挂饰表!AA50</f>
        <v>0</v>
      </c>
      <c r="AF50" s="20">
        <f>[1]挂饰表!AB50</f>
        <v>0</v>
      </c>
      <c r="AG50" s="20">
        <f>[1]挂饰表!AC50</f>
        <v>0</v>
      </c>
      <c r="AH50" s="20">
        <f>[1]挂饰表!AD50</f>
        <v>0</v>
      </c>
      <c r="AI50" s="20">
        <f>[1]挂饰表!AE50</f>
        <v>0</v>
      </c>
      <c r="AK50" s="6">
        <v>9</v>
      </c>
      <c r="AL50" s="7" t="s">
        <v>113</v>
      </c>
      <c r="AO50" s="55">
        <v>3</v>
      </c>
      <c r="AP50" s="52" t="s">
        <v>1131</v>
      </c>
    </row>
    <row r="51" spans="2:43" ht="14.25" x14ac:dyDescent="0.2">
      <c r="B51" s="16">
        <v>49</v>
      </c>
      <c r="C51" s="16" t="str">
        <f t="shared" ca="1" si="0"/>
        <v>IC1882</v>
      </c>
      <c r="D51" s="16" t="str">
        <f t="shared" ca="1" si="4"/>
        <v>优质的空灵项链</v>
      </c>
      <c r="E51" s="16" t="str">
        <f t="shared" ca="1" si="1"/>
        <v>优质的</v>
      </c>
      <c r="F51" s="16" t="str">
        <f t="shared" ca="1" si="2"/>
        <v>空灵</v>
      </c>
      <c r="G51" s="16" t="str">
        <f t="shared" ca="1" si="3"/>
        <v>项链</v>
      </c>
      <c r="H51" s="16" t="str">
        <f t="shared" si="7"/>
        <v>b</v>
      </c>
      <c r="I51" s="19" t="s">
        <v>26</v>
      </c>
      <c r="J51" s="3" t="s">
        <v>28</v>
      </c>
      <c r="K51" s="16">
        <f t="shared" si="5"/>
        <v>1</v>
      </c>
      <c r="L51" s="16">
        <f t="shared" si="6"/>
        <v>1</v>
      </c>
      <c r="M51" s="16">
        <f>[1]挂饰表!$I51</f>
        <v>7</v>
      </c>
      <c r="N51" s="16">
        <f>[1]挂饰表!$J51</f>
        <v>18</v>
      </c>
      <c r="O51" s="16">
        <f>[1]挂饰表!$K51</f>
        <v>7</v>
      </c>
      <c r="P51" s="16">
        <f>[1]挂饰表!$L51</f>
        <v>14</v>
      </c>
      <c r="Q51" s="16" t="str">
        <f>[1]挂饰表!$M$3</f>
        <v>---</v>
      </c>
      <c r="R51" s="16">
        <f>[1]挂饰表!$N51</f>
        <v>12</v>
      </c>
      <c r="S51" s="16">
        <f>[1]挂饰表!$O51</f>
        <v>12</v>
      </c>
      <c r="T51" s="42">
        <f>[1]挂饰表!$P51</f>
        <v>7</v>
      </c>
      <c r="U51" s="20">
        <f>[1]挂饰表!Q51</f>
        <v>3.5000000000000003E-2</v>
      </c>
      <c r="V51" s="20">
        <f>[1]挂饰表!R51</f>
        <v>0.03</v>
      </c>
      <c r="W51" s="20">
        <f>[1]挂饰表!S51</f>
        <v>1.1666666666666667E-2</v>
      </c>
      <c r="X51" s="20" t="str">
        <f>[1]挂饰表!T51</f>
        <v>--</v>
      </c>
      <c r="Y51" s="42">
        <f>[1]挂饰表!U51</f>
        <v>8</v>
      </c>
      <c r="Z51" s="42">
        <f>[1]挂饰表!V51</f>
        <v>5</v>
      </c>
      <c r="AA51" s="42">
        <f>[1]挂饰表!W51</f>
        <v>7</v>
      </c>
      <c r="AB51" s="42">
        <f>[1]挂饰表!X51</f>
        <v>7</v>
      </c>
      <c r="AC51" s="42">
        <f>[1]挂饰表!Y51</f>
        <v>7</v>
      </c>
      <c r="AD51" s="42">
        <f>[1]挂饰表!Z51</f>
        <v>21</v>
      </c>
      <c r="AE51" s="20">
        <f>[1]挂饰表!AA51</f>
        <v>0</v>
      </c>
      <c r="AF51" s="20">
        <f>[1]挂饰表!AB51</f>
        <v>0</v>
      </c>
      <c r="AG51" s="20">
        <f>[1]挂饰表!AC51</f>
        <v>0</v>
      </c>
      <c r="AH51" s="20">
        <f>[1]挂饰表!AD51</f>
        <v>0</v>
      </c>
      <c r="AI51" s="20">
        <f>[1]挂饰表!AE51</f>
        <v>0</v>
      </c>
      <c r="AK51" s="6">
        <v>10</v>
      </c>
      <c r="AL51" s="7" t="s">
        <v>158</v>
      </c>
    </row>
    <row r="52" spans="2:43" ht="15" thickBot="1" x14ac:dyDescent="0.25">
      <c r="B52" s="16">
        <v>50</v>
      </c>
      <c r="C52" s="16" t="str">
        <f t="shared" ca="1" si="0"/>
        <v>IC1851</v>
      </c>
      <c r="D52" s="16" t="str">
        <f t="shared" ca="1" si="4"/>
        <v>凌厉的遗迹戒指</v>
      </c>
      <c r="E52" s="16" t="str">
        <f t="shared" ca="1" si="1"/>
        <v>凌厉的</v>
      </c>
      <c r="F52" s="16" t="str">
        <f t="shared" ca="1" si="2"/>
        <v>遗迹</v>
      </c>
      <c r="G52" s="16" t="str">
        <f t="shared" ca="1" si="3"/>
        <v>戒指</v>
      </c>
      <c r="H52" s="16" t="str">
        <f t="shared" si="7"/>
        <v>b</v>
      </c>
      <c r="I52" s="19" t="s">
        <v>26</v>
      </c>
      <c r="J52" s="3" t="s">
        <v>28</v>
      </c>
      <c r="K52" s="16">
        <f t="shared" si="5"/>
        <v>1</v>
      </c>
      <c r="L52" s="16">
        <f t="shared" si="6"/>
        <v>2</v>
      </c>
      <c r="M52" s="16">
        <f>[1]挂饰表!$I52</f>
        <v>14</v>
      </c>
      <c r="N52" s="16">
        <f>[1]挂饰表!$J52</f>
        <v>36</v>
      </c>
      <c r="O52" s="16">
        <f>[1]挂饰表!$K52</f>
        <v>14</v>
      </c>
      <c r="P52" s="16">
        <f>[1]挂饰表!$L52</f>
        <v>29</v>
      </c>
      <c r="Q52" s="16" t="str">
        <f>[1]挂饰表!$M$3</f>
        <v>---</v>
      </c>
      <c r="R52" s="16">
        <f>[1]挂饰表!$N52</f>
        <v>23</v>
      </c>
      <c r="S52" s="16">
        <f>[1]挂饰表!$O52</f>
        <v>25</v>
      </c>
      <c r="T52" s="42">
        <f>[1]挂饰表!$P52</f>
        <v>14</v>
      </c>
      <c r="U52" s="20">
        <f>[1]挂饰表!Q52</f>
        <v>7.0000000000000007E-2</v>
      </c>
      <c r="V52" s="20">
        <f>[1]挂饰表!R52</f>
        <v>6.25E-2</v>
      </c>
      <c r="W52" s="20">
        <f>[1]挂饰表!S52</f>
        <v>2.3333333333333334E-2</v>
      </c>
      <c r="X52" s="20" t="str">
        <f>[1]挂饰表!T52</f>
        <v>--</v>
      </c>
      <c r="Y52" s="42">
        <f>[1]挂饰表!U52</f>
        <v>17</v>
      </c>
      <c r="Z52" s="42">
        <f>[1]挂饰表!V52</f>
        <v>10</v>
      </c>
      <c r="AA52" s="42">
        <f>[1]挂饰表!W52</f>
        <v>14</v>
      </c>
      <c r="AB52" s="42">
        <f>[1]挂饰表!X52</f>
        <v>14</v>
      </c>
      <c r="AC52" s="42">
        <f>[1]挂饰表!Y52</f>
        <v>14</v>
      </c>
      <c r="AD52" s="42">
        <f>[1]挂饰表!Z52</f>
        <v>41</v>
      </c>
      <c r="AE52" s="20">
        <f>[1]挂饰表!AA52</f>
        <v>0</v>
      </c>
      <c r="AF52" s="20">
        <f>[1]挂饰表!AB52</f>
        <v>0</v>
      </c>
      <c r="AG52" s="20">
        <f>[1]挂饰表!AC52</f>
        <v>0</v>
      </c>
      <c r="AH52" s="20">
        <f>[1]挂饰表!AD52</f>
        <v>0</v>
      </c>
      <c r="AI52" s="20">
        <f>[1]挂饰表!AE52</f>
        <v>0</v>
      </c>
      <c r="AK52" s="6">
        <v>11</v>
      </c>
      <c r="AL52" s="7" t="s">
        <v>104</v>
      </c>
    </row>
    <row r="53" spans="2:43" ht="14.25" x14ac:dyDescent="0.2">
      <c r="B53" s="16">
        <v>51</v>
      </c>
      <c r="C53" s="16" t="str">
        <f t="shared" ca="1" si="0"/>
        <v>IC1903</v>
      </c>
      <c r="D53" s="16" t="str">
        <f t="shared" ca="1" si="4"/>
        <v>发亮的颓废戒指</v>
      </c>
      <c r="E53" s="16" t="str">
        <f t="shared" ca="1" si="1"/>
        <v>发亮的</v>
      </c>
      <c r="F53" s="16" t="str">
        <f t="shared" ca="1" si="2"/>
        <v>颓废</v>
      </c>
      <c r="G53" s="16" t="str">
        <f t="shared" ca="1" si="3"/>
        <v>戒指</v>
      </c>
      <c r="H53" s="16" t="str">
        <f t="shared" si="7"/>
        <v>b</v>
      </c>
      <c r="I53" s="19" t="s">
        <v>26</v>
      </c>
      <c r="J53" s="3" t="s">
        <v>28</v>
      </c>
      <c r="K53" s="16">
        <f t="shared" si="5"/>
        <v>1</v>
      </c>
      <c r="L53" s="16">
        <f t="shared" si="6"/>
        <v>3</v>
      </c>
      <c r="M53" s="16">
        <f>[1]挂饰表!$I53</f>
        <v>21</v>
      </c>
      <c r="N53" s="16">
        <f>[1]挂饰表!$J53</f>
        <v>54</v>
      </c>
      <c r="O53" s="16">
        <f>[1]挂饰表!$K53</f>
        <v>22</v>
      </c>
      <c r="P53" s="16">
        <f>[1]挂饰表!$L53</f>
        <v>43</v>
      </c>
      <c r="Q53" s="16" t="str">
        <f>[1]挂饰表!$M$3</f>
        <v>---</v>
      </c>
      <c r="R53" s="16">
        <f>[1]挂饰表!$N53</f>
        <v>35</v>
      </c>
      <c r="S53" s="16">
        <f>[1]挂饰表!$O53</f>
        <v>37</v>
      </c>
      <c r="T53" s="42">
        <f>[1]挂饰表!$P53</f>
        <v>22</v>
      </c>
      <c r="U53" s="20">
        <f>[1]挂饰表!Q53</f>
        <v>0.11</v>
      </c>
      <c r="V53" s="20">
        <f>[1]挂饰表!R53</f>
        <v>9.2499999999999999E-2</v>
      </c>
      <c r="W53" s="20">
        <f>[1]挂饰表!S53</f>
        <v>3.6666666666666667E-2</v>
      </c>
      <c r="X53" s="20" t="str">
        <f>[1]挂饰表!T53</f>
        <v>--</v>
      </c>
      <c r="Y53" s="42">
        <f>[1]挂饰表!U53</f>
        <v>25</v>
      </c>
      <c r="Z53" s="42">
        <f>[1]挂饰表!V53</f>
        <v>15</v>
      </c>
      <c r="AA53" s="42">
        <f>[1]挂饰表!W53</f>
        <v>22</v>
      </c>
      <c r="AB53" s="42">
        <f>[1]挂饰表!X53</f>
        <v>22</v>
      </c>
      <c r="AC53" s="42">
        <f>[1]挂饰表!Y53</f>
        <v>22</v>
      </c>
      <c r="AD53" s="42">
        <f>[1]挂饰表!Z53</f>
        <v>62</v>
      </c>
      <c r="AE53" s="20">
        <f>[1]挂饰表!AA53</f>
        <v>0</v>
      </c>
      <c r="AF53" s="20">
        <f>[1]挂饰表!AB53</f>
        <v>0</v>
      </c>
      <c r="AG53" s="20">
        <f>[1]挂饰表!AC53</f>
        <v>0</v>
      </c>
      <c r="AH53" s="20">
        <f>[1]挂饰表!AD53</f>
        <v>0</v>
      </c>
      <c r="AI53" s="20">
        <f>[1]挂饰表!AE53</f>
        <v>0</v>
      </c>
      <c r="AK53" s="6">
        <v>12</v>
      </c>
      <c r="AL53" s="7" t="s">
        <v>105</v>
      </c>
      <c r="AN53" s="47" t="str">
        <f>AP53&amp;AO53</f>
        <v>护腕1</v>
      </c>
      <c r="AO53" s="57">
        <v>1</v>
      </c>
      <c r="AP53" s="58" t="s">
        <v>1132</v>
      </c>
      <c r="AQ53" s="59" t="s">
        <v>1134</v>
      </c>
    </row>
    <row r="54" spans="2:43" ht="14.25" x14ac:dyDescent="0.2">
      <c r="B54" s="16">
        <v>52</v>
      </c>
      <c r="C54" s="16" t="str">
        <f t="shared" ca="1" si="0"/>
        <v>IC1924</v>
      </c>
      <c r="D54" s="16" t="str">
        <f t="shared" ca="1" si="4"/>
        <v>凌厉的忏悔项链</v>
      </c>
      <c r="E54" s="16" t="str">
        <f t="shared" ca="1" si="1"/>
        <v>凌厉的</v>
      </c>
      <c r="F54" s="16" t="str">
        <f t="shared" ca="1" si="2"/>
        <v>忏悔</v>
      </c>
      <c r="G54" s="16" t="str">
        <f t="shared" ca="1" si="3"/>
        <v>项链</v>
      </c>
      <c r="H54" s="16" t="str">
        <f t="shared" si="7"/>
        <v>b</v>
      </c>
      <c r="I54" s="19" t="s">
        <v>26</v>
      </c>
      <c r="J54" s="3" t="s">
        <v>28</v>
      </c>
      <c r="K54" s="16">
        <f t="shared" si="5"/>
        <v>1</v>
      </c>
      <c r="L54" s="16">
        <f t="shared" si="6"/>
        <v>4</v>
      </c>
      <c r="M54" s="16">
        <f>[1]挂饰表!$I54</f>
        <v>27</v>
      </c>
      <c r="N54" s="16">
        <f>[1]挂饰表!$J54</f>
        <v>72</v>
      </c>
      <c r="O54" s="16">
        <f>[1]挂饰表!$K54</f>
        <v>29</v>
      </c>
      <c r="P54" s="16">
        <f>[1]挂饰表!$L54</f>
        <v>58</v>
      </c>
      <c r="Q54" s="16" t="str">
        <f>[1]挂饰表!$M$3</f>
        <v>---</v>
      </c>
      <c r="R54" s="16">
        <f>[1]挂饰表!$N54</f>
        <v>46</v>
      </c>
      <c r="S54" s="16">
        <f>[1]挂饰表!$O54</f>
        <v>50</v>
      </c>
      <c r="T54" s="42">
        <f>[1]挂饰表!$P54</f>
        <v>29</v>
      </c>
      <c r="U54" s="20">
        <f>[1]挂饰表!Q54</f>
        <v>0.14499999999999999</v>
      </c>
      <c r="V54" s="20">
        <f>[1]挂饰表!R54</f>
        <v>0.125</v>
      </c>
      <c r="W54" s="20">
        <f>[1]挂饰表!S54</f>
        <v>4.8333333333333332E-2</v>
      </c>
      <c r="X54" s="20" t="str">
        <f>[1]挂饰表!T54</f>
        <v>--</v>
      </c>
      <c r="Y54" s="42">
        <f>[1]挂饰表!U54</f>
        <v>33</v>
      </c>
      <c r="Z54" s="42">
        <f>[1]挂饰表!V54</f>
        <v>20</v>
      </c>
      <c r="AA54" s="42">
        <f>[1]挂饰表!W54</f>
        <v>29</v>
      </c>
      <c r="AB54" s="42">
        <f>[1]挂饰表!X54</f>
        <v>29</v>
      </c>
      <c r="AC54" s="42">
        <f>[1]挂饰表!Y54</f>
        <v>29</v>
      </c>
      <c r="AD54" s="42">
        <f>[1]挂饰表!Z54</f>
        <v>83</v>
      </c>
      <c r="AE54" s="20">
        <f>[1]挂饰表!AA54</f>
        <v>0</v>
      </c>
      <c r="AF54" s="20">
        <f>[1]挂饰表!AB54</f>
        <v>0</v>
      </c>
      <c r="AG54" s="20">
        <f>[1]挂饰表!AC54</f>
        <v>0</v>
      </c>
      <c r="AH54" s="20">
        <f>[1]挂饰表!AD54</f>
        <v>0</v>
      </c>
      <c r="AI54" s="20">
        <f>[1]挂饰表!AE54</f>
        <v>0</v>
      </c>
      <c r="AK54" s="6">
        <v>13</v>
      </c>
      <c r="AL54" s="7" t="s">
        <v>108</v>
      </c>
      <c r="AN54" s="49" t="str">
        <f t="shared" ref="AN54:AN94" si="8">AP54&amp;AO54</f>
        <v>护腕2</v>
      </c>
      <c r="AO54" s="56">
        <v>2</v>
      </c>
      <c r="AP54" s="41" t="s">
        <v>1132</v>
      </c>
      <c r="AQ54" s="60" t="s">
        <v>1136</v>
      </c>
    </row>
    <row r="55" spans="2:43" ht="14.25" x14ac:dyDescent="0.2">
      <c r="B55" s="16">
        <v>53</v>
      </c>
      <c r="C55" s="16" t="str">
        <f t="shared" ca="1" si="0"/>
        <v>IC1880</v>
      </c>
      <c r="D55" s="16" t="str">
        <f t="shared" ca="1" si="4"/>
        <v>坚硬的玄铁项链</v>
      </c>
      <c r="E55" s="16" t="str">
        <f t="shared" ca="1" si="1"/>
        <v>坚硬的</v>
      </c>
      <c r="F55" s="16" t="str">
        <f t="shared" ca="1" si="2"/>
        <v>玄铁</v>
      </c>
      <c r="G55" s="16" t="str">
        <f t="shared" ca="1" si="3"/>
        <v>项链</v>
      </c>
      <c r="H55" s="16" t="str">
        <f t="shared" si="7"/>
        <v>b</v>
      </c>
      <c r="I55" s="19" t="s">
        <v>26</v>
      </c>
      <c r="J55" s="3" t="s">
        <v>28</v>
      </c>
      <c r="K55" s="16">
        <f t="shared" si="5"/>
        <v>1</v>
      </c>
      <c r="L55" s="16">
        <f t="shared" si="6"/>
        <v>5</v>
      </c>
      <c r="M55" s="16">
        <f>[1]挂饰表!$I55</f>
        <v>34</v>
      </c>
      <c r="N55" s="16">
        <f>[1]挂饰表!$J55</f>
        <v>90</v>
      </c>
      <c r="O55" s="16">
        <f>[1]挂饰表!$K55</f>
        <v>36</v>
      </c>
      <c r="P55" s="16">
        <f>[1]挂饰表!$L55</f>
        <v>72</v>
      </c>
      <c r="Q55" s="16" t="str">
        <f>[1]挂饰表!$M$3</f>
        <v>---</v>
      </c>
      <c r="R55" s="16">
        <f>[1]挂饰表!$N55</f>
        <v>58</v>
      </c>
      <c r="S55" s="16">
        <f>[1]挂饰表!$O55</f>
        <v>62</v>
      </c>
      <c r="T55" s="42">
        <f>[1]挂饰表!$P55</f>
        <v>36</v>
      </c>
      <c r="U55" s="20">
        <f>[1]挂饰表!Q55</f>
        <v>0.18</v>
      </c>
      <c r="V55" s="20">
        <f>[1]挂饰表!R55</f>
        <v>0.155</v>
      </c>
      <c r="W55" s="20">
        <f>[1]挂饰表!S55</f>
        <v>0.06</v>
      </c>
      <c r="X55" s="20" t="str">
        <f>[1]挂饰表!T55</f>
        <v>--</v>
      </c>
      <c r="Y55" s="42">
        <f>[1]挂饰表!U55</f>
        <v>41</v>
      </c>
      <c r="Z55" s="42">
        <f>[1]挂饰表!V55</f>
        <v>25</v>
      </c>
      <c r="AA55" s="42">
        <f>[1]挂饰表!W55</f>
        <v>36</v>
      </c>
      <c r="AB55" s="42">
        <f>[1]挂饰表!X55</f>
        <v>36</v>
      </c>
      <c r="AC55" s="42">
        <f>[1]挂饰表!Y55</f>
        <v>36</v>
      </c>
      <c r="AD55" s="42">
        <f>[1]挂饰表!Z55</f>
        <v>104</v>
      </c>
      <c r="AE55" s="20">
        <f>[1]挂饰表!AA55</f>
        <v>0</v>
      </c>
      <c r="AF55" s="20">
        <f>[1]挂饰表!AB55</f>
        <v>0</v>
      </c>
      <c r="AG55" s="20">
        <f>[1]挂饰表!AC55</f>
        <v>0</v>
      </c>
      <c r="AH55" s="20">
        <f>[1]挂饰表!AD55</f>
        <v>0</v>
      </c>
      <c r="AI55" s="20">
        <f>[1]挂饰表!AE55</f>
        <v>0</v>
      </c>
      <c r="AK55" s="6">
        <v>14</v>
      </c>
      <c r="AL55" s="7" t="s">
        <v>109</v>
      </c>
      <c r="AN55" s="49" t="str">
        <f t="shared" si="8"/>
        <v>护腕3</v>
      </c>
      <c r="AO55" s="56">
        <v>3</v>
      </c>
      <c r="AP55" s="41" t="s">
        <v>1132</v>
      </c>
      <c r="AQ55" s="60" t="s">
        <v>1138</v>
      </c>
    </row>
    <row r="56" spans="2:43" ht="14.25" x14ac:dyDescent="0.2">
      <c r="B56" s="16">
        <v>54</v>
      </c>
      <c r="C56" s="16" t="str">
        <f t="shared" ca="1" si="0"/>
        <v>IC1905</v>
      </c>
      <c r="D56" s="16" t="str">
        <f t="shared" ca="1" si="4"/>
        <v>坚硬的水晶护腕</v>
      </c>
      <c r="E56" s="16" t="str">
        <f t="shared" ca="1" si="1"/>
        <v>坚硬的</v>
      </c>
      <c r="F56" s="16" t="str">
        <f t="shared" ca="1" si="2"/>
        <v>水晶</v>
      </c>
      <c r="G56" s="16" t="str">
        <f t="shared" ca="1" si="3"/>
        <v>护腕</v>
      </c>
      <c r="H56" s="16" t="str">
        <f t="shared" si="7"/>
        <v>b</v>
      </c>
      <c r="I56" s="19" t="s">
        <v>26</v>
      </c>
      <c r="J56" s="3" t="s">
        <v>28</v>
      </c>
      <c r="K56" s="16">
        <f t="shared" si="5"/>
        <v>1</v>
      </c>
      <c r="L56" s="16">
        <f t="shared" si="6"/>
        <v>6</v>
      </c>
      <c r="M56" s="16">
        <f>[1]挂饰表!$I56</f>
        <v>41</v>
      </c>
      <c r="N56" s="16">
        <f>[1]挂饰表!$J56</f>
        <v>108</v>
      </c>
      <c r="O56" s="16">
        <f>[1]挂饰表!$K56</f>
        <v>43</v>
      </c>
      <c r="P56" s="16">
        <f>[1]挂饰表!$L56</f>
        <v>86</v>
      </c>
      <c r="Q56" s="16" t="str">
        <f>[1]挂饰表!$M$3</f>
        <v>---</v>
      </c>
      <c r="R56" s="16">
        <f>[1]挂饰表!$N56</f>
        <v>69</v>
      </c>
      <c r="S56" s="16">
        <f>[1]挂饰表!$O56</f>
        <v>75</v>
      </c>
      <c r="T56" s="42">
        <f>[1]挂饰表!$P56</f>
        <v>43</v>
      </c>
      <c r="U56" s="20">
        <f>[1]挂饰表!Q56</f>
        <v>0.215</v>
      </c>
      <c r="V56" s="20">
        <f>[1]挂饰表!R56</f>
        <v>0.1875</v>
      </c>
      <c r="W56" s="20">
        <f>[1]挂饰表!S56</f>
        <v>7.166666666666667E-2</v>
      </c>
      <c r="X56" s="20" t="str">
        <f>[1]挂饰表!T56</f>
        <v>--</v>
      </c>
      <c r="Y56" s="42">
        <f>[1]挂饰表!U56</f>
        <v>50</v>
      </c>
      <c r="Z56" s="42">
        <f>[1]挂饰表!V56</f>
        <v>30</v>
      </c>
      <c r="AA56" s="42">
        <f>[1]挂饰表!W56</f>
        <v>43</v>
      </c>
      <c r="AB56" s="42">
        <f>[1]挂饰表!X56</f>
        <v>43</v>
      </c>
      <c r="AC56" s="42">
        <f>[1]挂饰表!Y56</f>
        <v>43</v>
      </c>
      <c r="AD56" s="42">
        <f>[1]挂饰表!Z56</f>
        <v>124</v>
      </c>
      <c r="AE56" s="20">
        <f>[1]挂饰表!AA56</f>
        <v>0</v>
      </c>
      <c r="AF56" s="20">
        <f>[1]挂饰表!AB56</f>
        <v>0</v>
      </c>
      <c r="AG56" s="20">
        <f>[1]挂饰表!AC56</f>
        <v>0</v>
      </c>
      <c r="AH56" s="20">
        <f>[1]挂饰表!AD56</f>
        <v>0</v>
      </c>
      <c r="AI56" s="20">
        <f>[1]挂饰表!AE56</f>
        <v>0</v>
      </c>
      <c r="AK56" s="6">
        <v>15</v>
      </c>
      <c r="AL56" s="7" t="s">
        <v>110</v>
      </c>
      <c r="AN56" s="49" t="str">
        <f t="shared" si="8"/>
        <v>护腕4</v>
      </c>
      <c r="AO56" s="56">
        <v>4</v>
      </c>
      <c r="AP56" s="41" t="s">
        <v>1132</v>
      </c>
      <c r="AQ56" s="60" t="s">
        <v>1140</v>
      </c>
    </row>
    <row r="57" spans="2:43" ht="14.25" x14ac:dyDescent="0.2">
      <c r="B57" s="16">
        <v>55</v>
      </c>
      <c r="C57" s="16" t="str">
        <f t="shared" ca="1" si="0"/>
        <v>IC1933</v>
      </c>
      <c r="D57" s="16" t="str">
        <f t="shared" ca="1" si="4"/>
        <v>发亮的塞尔塔护腕</v>
      </c>
      <c r="E57" s="16" t="str">
        <f t="shared" ca="1" si="1"/>
        <v>发亮的</v>
      </c>
      <c r="F57" s="16" t="str">
        <f t="shared" ca="1" si="2"/>
        <v>塞尔塔</v>
      </c>
      <c r="G57" s="16" t="str">
        <f t="shared" ca="1" si="3"/>
        <v>护腕</v>
      </c>
      <c r="H57" s="16" t="str">
        <f t="shared" si="7"/>
        <v>b</v>
      </c>
      <c r="I57" s="19" t="s">
        <v>26</v>
      </c>
      <c r="J57" s="3" t="s">
        <v>28</v>
      </c>
      <c r="K57" s="16">
        <f t="shared" si="5"/>
        <v>1</v>
      </c>
      <c r="L57" s="16">
        <f t="shared" si="6"/>
        <v>7</v>
      </c>
      <c r="M57" s="16">
        <f>[1]挂饰表!$I57</f>
        <v>48</v>
      </c>
      <c r="N57" s="16">
        <f>[1]挂饰表!$J57</f>
        <v>126</v>
      </c>
      <c r="O57" s="16">
        <f>[1]挂饰表!$K57</f>
        <v>50</v>
      </c>
      <c r="P57" s="16">
        <f>[1]挂饰表!$L57</f>
        <v>101</v>
      </c>
      <c r="Q57" s="16" t="str">
        <f>[1]挂饰表!$M$3</f>
        <v>---</v>
      </c>
      <c r="R57" s="16">
        <f>[1]挂饰表!$N57</f>
        <v>81</v>
      </c>
      <c r="S57" s="16">
        <f>[1]挂饰表!$O57</f>
        <v>87</v>
      </c>
      <c r="T57" s="42">
        <f>[1]挂饰表!$P57</f>
        <v>50</v>
      </c>
      <c r="U57" s="20">
        <f>[1]挂饰表!Q57</f>
        <v>0.25</v>
      </c>
      <c r="V57" s="20">
        <f>[1]挂饰表!R57</f>
        <v>0.2175</v>
      </c>
      <c r="W57" s="20">
        <f>[1]挂饰表!S57</f>
        <v>8.3333333333333343E-2</v>
      </c>
      <c r="X57" s="20" t="str">
        <f>[1]挂饰表!T57</f>
        <v>--</v>
      </c>
      <c r="Y57" s="42">
        <f>[1]挂饰表!U57</f>
        <v>58</v>
      </c>
      <c r="Z57" s="42">
        <f>[1]挂饰表!V57</f>
        <v>35</v>
      </c>
      <c r="AA57" s="42">
        <f>[1]挂饰表!W57</f>
        <v>50</v>
      </c>
      <c r="AB57" s="42">
        <f>[1]挂饰表!X57</f>
        <v>50</v>
      </c>
      <c r="AC57" s="42">
        <f>[1]挂饰表!Y57</f>
        <v>50</v>
      </c>
      <c r="AD57" s="42">
        <f>[1]挂饰表!Z57</f>
        <v>145</v>
      </c>
      <c r="AE57" s="20">
        <f>[1]挂饰表!AA57</f>
        <v>0</v>
      </c>
      <c r="AF57" s="20">
        <f>[1]挂饰表!AB57</f>
        <v>0</v>
      </c>
      <c r="AG57" s="20">
        <f>[1]挂饰表!AC57</f>
        <v>0</v>
      </c>
      <c r="AH57" s="20">
        <f>[1]挂饰表!AD57</f>
        <v>0</v>
      </c>
      <c r="AI57" s="20">
        <f>[1]挂饰表!AE57</f>
        <v>0</v>
      </c>
      <c r="AK57" s="6">
        <v>16</v>
      </c>
      <c r="AL57" s="7" t="s">
        <v>111</v>
      </c>
      <c r="AN57" s="49" t="str">
        <f t="shared" si="8"/>
        <v>护腕5</v>
      </c>
      <c r="AO57" s="56">
        <v>5</v>
      </c>
      <c r="AP57" s="41" t="s">
        <v>1132</v>
      </c>
      <c r="AQ57" s="60" t="s">
        <v>1142</v>
      </c>
    </row>
    <row r="58" spans="2:43" ht="14.25" x14ac:dyDescent="0.2">
      <c r="B58" s="16">
        <v>56</v>
      </c>
      <c r="C58" s="16" t="str">
        <f t="shared" ca="1" si="0"/>
        <v>IC1935</v>
      </c>
      <c r="D58" s="16" t="str">
        <f t="shared" ca="1" si="4"/>
        <v>发亮的混乱护腕</v>
      </c>
      <c r="E58" s="16" t="str">
        <f t="shared" ca="1" si="1"/>
        <v>发亮的</v>
      </c>
      <c r="F58" s="16" t="str">
        <f t="shared" ca="1" si="2"/>
        <v>混乱</v>
      </c>
      <c r="G58" s="16" t="str">
        <f t="shared" ca="1" si="3"/>
        <v>护腕</v>
      </c>
      <c r="H58" s="16" t="str">
        <f t="shared" si="7"/>
        <v>b</v>
      </c>
      <c r="I58" s="19" t="s">
        <v>26</v>
      </c>
      <c r="J58" s="3" t="s">
        <v>28</v>
      </c>
      <c r="K58" s="16">
        <f t="shared" si="5"/>
        <v>1</v>
      </c>
      <c r="L58" s="16">
        <f t="shared" si="6"/>
        <v>8</v>
      </c>
      <c r="M58" s="16">
        <f>[1]挂饰表!$I58</f>
        <v>55</v>
      </c>
      <c r="N58" s="16">
        <f>[1]挂饰表!$J58</f>
        <v>144</v>
      </c>
      <c r="O58" s="16">
        <f>[1]挂饰表!$K58</f>
        <v>58</v>
      </c>
      <c r="P58" s="16">
        <f>[1]挂饰表!$L58</f>
        <v>115</v>
      </c>
      <c r="Q58" s="16" t="str">
        <f>[1]挂饰表!$M$3</f>
        <v>---</v>
      </c>
      <c r="R58" s="16">
        <f>[1]挂饰表!$N58</f>
        <v>92</v>
      </c>
      <c r="S58" s="16">
        <f>[1]挂饰表!$O58</f>
        <v>99</v>
      </c>
      <c r="T58" s="42">
        <f>[1]挂饰表!$P58</f>
        <v>58</v>
      </c>
      <c r="U58" s="20">
        <f>[1]挂饰表!Q58</f>
        <v>0.28999999999999998</v>
      </c>
      <c r="V58" s="20">
        <f>[1]挂饰表!R58</f>
        <v>0.2475</v>
      </c>
      <c r="W58" s="20">
        <f>[1]挂饰表!S58</f>
        <v>9.6666666666666665E-2</v>
      </c>
      <c r="X58" s="20" t="str">
        <f>[1]挂饰表!T58</f>
        <v>--</v>
      </c>
      <c r="Y58" s="42">
        <f>[1]挂饰表!U58</f>
        <v>66</v>
      </c>
      <c r="Z58" s="42">
        <f>[1]挂饰表!V58</f>
        <v>40</v>
      </c>
      <c r="AA58" s="42">
        <f>[1]挂饰表!W58</f>
        <v>58</v>
      </c>
      <c r="AB58" s="42">
        <f>[1]挂饰表!X58</f>
        <v>58</v>
      </c>
      <c r="AC58" s="42">
        <f>[1]挂饰表!Y58</f>
        <v>58</v>
      </c>
      <c r="AD58" s="42">
        <f>[1]挂饰表!Z58</f>
        <v>166</v>
      </c>
      <c r="AE58" s="20">
        <f>[1]挂饰表!AA58</f>
        <v>0</v>
      </c>
      <c r="AF58" s="20">
        <f>[1]挂饰表!AB58</f>
        <v>0</v>
      </c>
      <c r="AG58" s="20">
        <f>[1]挂饰表!AC58</f>
        <v>0</v>
      </c>
      <c r="AH58" s="20">
        <f>[1]挂饰表!AD58</f>
        <v>0</v>
      </c>
      <c r="AI58" s="20">
        <f>[1]挂饰表!AE58</f>
        <v>0</v>
      </c>
      <c r="AK58" s="6">
        <v>17</v>
      </c>
      <c r="AL58" s="7" t="s">
        <v>114</v>
      </c>
      <c r="AN58" s="49" t="str">
        <f t="shared" si="8"/>
        <v>护腕6</v>
      </c>
      <c r="AO58" s="56">
        <v>6</v>
      </c>
      <c r="AP58" s="41" t="s">
        <v>1132</v>
      </c>
      <c r="AQ58" s="60" t="s">
        <v>1144</v>
      </c>
    </row>
    <row r="59" spans="2:43" ht="14.25" x14ac:dyDescent="0.2">
      <c r="B59" s="16">
        <v>57</v>
      </c>
      <c r="C59" s="16" t="str">
        <f t="shared" ca="1" si="0"/>
        <v>IC1854</v>
      </c>
      <c r="D59" s="16" t="str">
        <f t="shared" ca="1" si="4"/>
        <v>破旧的女神戒指</v>
      </c>
      <c r="E59" s="16" t="str">
        <f t="shared" ca="1" si="1"/>
        <v>破旧的</v>
      </c>
      <c r="F59" s="16" t="str">
        <f t="shared" ca="1" si="2"/>
        <v>女神</v>
      </c>
      <c r="G59" s="16" t="str">
        <f t="shared" ca="1" si="3"/>
        <v>戒指</v>
      </c>
      <c r="H59" s="16" t="str">
        <f t="shared" si="7"/>
        <v>c</v>
      </c>
      <c r="I59" s="19" t="s">
        <v>26</v>
      </c>
      <c r="J59" s="3" t="s">
        <v>28</v>
      </c>
      <c r="K59" s="16">
        <f t="shared" si="5"/>
        <v>1</v>
      </c>
      <c r="L59" s="16">
        <f t="shared" si="6"/>
        <v>1</v>
      </c>
      <c r="M59" s="16">
        <f>[1]挂饰表!$I59</f>
        <v>13</v>
      </c>
      <c r="N59" s="16">
        <f>[1]挂饰表!$J59</f>
        <v>0</v>
      </c>
      <c r="O59" s="16">
        <f>[1]挂饰表!$K59</f>
        <v>0</v>
      </c>
      <c r="P59" s="16">
        <f>[1]挂饰表!$L59</f>
        <v>0</v>
      </c>
      <c r="Q59" s="16" t="str">
        <f>[1]挂饰表!$M$3</f>
        <v>---</v>
      </c>
      <c r="R59" s="16">
        <f>[1]挂饰表!$N59</f>
        <v>0</v>
      </c>
      <c r="S59" s="16">
        <f>[1]挂饰表!$O59</f>
        <v>0</v>
      </c>
      <c r="T59" s="42">
        <f>[1]挂饰表!$P59</f>
        <v>0</v>
      </c>
      <c r="U59" s="20">
        <f>[1]挂饰表!Q59</f>
        <v>0</v>
      </c>
      <c r="V59" s="20">
        <f>[1]挂饰表!R59</f>
        <v>0</v>
      </c>
      <c r="W59" s="20">
        <f>[1]挂饰表!S59</f>
        <v>0</v>
      </c>
      <c r="X59" s="20" t="str">
        <f>[1]挂饰表!T59</f>
        <v>--</v>
      </c>
      <c r="Y59" s="42">
        <f>[1]挂饰表!U59</f>
        <v>0</v>
      </c>
      <c r="Z59" s="42">
        <f>[1]挂饰表!V59</f>
        <v>0</v>
      </c>
      <c r="AA59" s="42">
        <f>[1]挂饰表!W59</f>
        <v>0</v>
      </c>
      <c r="AB59" s="42">
        <f>[1]挂饰表!X59</f>
        <v>0</v>
      </c>
      <c r="AC59" s="42">
        <f>[1]挂饰表!Y59</f>
        <v>0</v>
      </c>
      <c r="AD59" s="42">
        <f>[1]挂饰表!Z59</f>
        <v>0</v>
      </c>
      <c r="AE59" s="20">
        <f>[1]挂饰表!AA59</f>
        <v>0</v>
      </c>
      <c r="AF59" s="20">
        <f>[1]挂饰表!AB59</f>
        <v>0</v>
      </c>
      <c r="AG59" s="20">
        <f>[1]挂饰表!AC59</f>
        <v>0</v>
      </c>
      <c r="AH59" s="20">
        <f>[1]挂饰表!AD59</f>
        <v>0</v>
      </c>
      <c r="AI59" s="20">
        <f>[1]挂饰表!AE59</f>
        <v>0</v>
      </c>
      <c r="AK59" s="6">
        <v>18</v>
      </c>
      <c r="AL59" s="7" t="s">
        <v>115</v>
      </c>
      <c r="AN59" s="49" t="str">
        <f t="shared" si="8"/>
        <v>护腕7</v>
      </c>
      <c r="AO59" s="56">
        <v>7</v>
      </c>
      <c r="AP59" s="41" t="s">
        <v>1132</v>
      </c>
      <c r="AQ59" s="60" t="s">
        <v>1146</v>
      </c>
    </row>
    <row r="60" spans="2:43" ht="14.25" x14ac:dyDescent="0.2">
      <c r="B60" s="16">
        <v>58</v>
      </c>
      <c r="C60" s="16" t="str">
        <f t="shared" ca="1" si="0"/>
        <v>IC1889</v>
      </c>
      <c r="D60" s="16" t="str">
        <f t="shared" ca="1" si="4"/>
        <v>破旧的精灵项链</v>
      </c>
      <c r="E60" s="16" t="str">
        <f t="shared" ca="1" si="1"/>
        <v>破旧的</v>
      </c>
      <c r="F60" s="16" t="str">
        <f t="shared" ca="1" si="2"/>
        <v>精灵</v>
      </c>
      <c r="G60" s="16" t="str">
        <f t="shared" ca="1" si="3"/>
        <v>项链</v>
      </c>
      <c r="H60" s="16" t="str">
        <f t="shared" si="7"/>
        <v>c</v>
      </c>
      <c r="I60" s="19" t="s">
        <v>26</v>
      </c>
      <c r="J60" s="3" t="s">
        <v>28</v>
      </c>
      <c r="K60" s="16">
        <f t="shared" si="5"/>
        <v>1</v>
      </c>
      <c r="L60" s="16">
        <f t="shared" si="6"/>
        <v>2</v>
      </c>
      <c r="M60" s="16">
        <f>[1]挂饰表!$I60</f>
        <v>27</v>
      </c>
      <c r="N60" s="16">
        <f>[1]挂饰表!$J60</f>
        <v>0</v>
      </c>
      <c r="O60" s="16">
        <f>[1]挂饰表!$K60</f>
        <v>0</v>
      </c>
      <c r="P60" s="16">
        <f>[1]挂饰表!$L60</f>
        <v>0</v>
      </c>
      <c r="Q60" s="16" t="str">
        <f>[1]挂饰表!$M$3</f>
        <v>---</v>
      </c>
      <c r="R60" s="16">
        <f>[1]挂饰表!$N60</f>
        <v>0</v>
      </c>
      <c r="S60" s="16">
        <f>[1]挂饰表!$O60</f>
        <v>0</v>
      </c>
      <c r="T60" s="42">
        <f>[1]挂饰表!$P60</f>
        <v>0</v>
      </c>
      <c r="U60" s="20">
        <f>[1]挂饰表!Q60</f>
        <v>0</v>
      </c>
      <c r="V60" s="20">
        <f>[1]挂饰表!R60</f>
        <v>0</v>
      </c>
      <c r="W60" s="20">
        <f>[1]挂饰表!S60</f>
        <v>0</v>
      </c>
      <c r="X60" s="20" t="str">
        <f>[1]挂饰表!T60</f>
        <v>--</v>
      </c>
      <c r="Y60" s="42">
        <f>[1]挂饰表!U60</f>
        <v>0</v>
      </c>
      <c r="Z60" s="42">
        <f>[1]挂饰表!V60</f>
        <v>0</v>
      </c>
      <c r="AA60" s="42">
        <f>[1]挂饰表!W60</f>
        <v>0</v>
      </c>
      <c r="AB60" s="42">
        <f>[1]挂饰表!X60</f>
        <v>0</v>
      </c>
      <c r="AC60" s="42">
        <f>[1]挂饰表!Y60</f>
        <v>0</v>
      </c>
      <c r="AD60" s="42">
        <f>[1]挂饰表!Z60</f>
        <v>0</v>
      </c>
      <c r="AE60" s="20">
        <f>[1]挂饰表!AA60</f>
        <v>0</v>
      </c>
      <c r="AF60" s="20">
        <f>[1]挂饰表!AB60</f>
        <v>0</v>
      </c>
      <c r="AG60" s="20">
        <f>[1]挂饰表!AC60</f>
        <v>0</v>
      </c>
      <c r="AH60" s="20">
        <f>[1]挂饰表!AD60</f>
        <v>0</v>
      </c>
      <c r="AI60" s="20">
        <f>[1]挂饰表!AE60</f>
        <v>0</v>
      </c>
      <c r="AK60" s="6">
        <v>19</v>
      </c>
      <c r="AL60" s="7" t="s">
        <v>160</v>
      </c>
      <c r="AN60" s="49" t="str">
        <f t="shared" si="8"/>
        <v>护腕8</v>
      </c>
      <c r="AO60" s="56">
        <v>8</v>
      </c>
      <c r="AP60" s="41" t="s">
        <v>1132</v>
      </c>
      <c r="AQ60" s="60" t="s">
        <v>1148</v>
      </c>
    </row>
    <row r="61" spans="2:43" ht="15" thickBot="1" x14ac:dyDescent="0.25">
      <c r="B61" s="16">
        <v>59</v>
      </c>
      <c r="C61" s="16" t="str">
        <f t="shared" ca="1" si="0"/>
        <v>IC1779</v>
      </c>
      <c r="D61" s="16" t="str">
        <f t="shared" ca="1" si="4"/>
        <v>破旧的虚幻戒指</v>
      </c>
      <c r="E61" s="16" t="str">
        <f t="shared" ca="1" si="1"/>
        <v>破旧的</v>
      </c>
      <c r="F61" s="16" t="str">
        <f t="shared" ca="1" si="2"/>
        <v>虚幻</v>
      </c>
      <c r="G61" s="16" t="str">
        <f t="shared" ca="1" si="3"/>
        <v>戒指</v>
      </c>
      <c r="H61" s="16" t="str">
        <f t="shared" si="7"/>
        <v>c</v>
      </c>
      <c r="I61" s="19" t="s">
        <v>26</v>
      </c>
      <c r="J61" s="3" t="s">
        <v>28</v>
      </c>
      <c r="K61" s="16">
        <f t="shared" si="5"/>
        <v>1</v>
      </c>
      <c r="L61" s="16">
        <f t="shared" si="6"/>
        <v>3</v>
      </c>
      <c r="M61" s="16">
        <f>[1]挂饰表!$I61</f>
        <v>40</v>
      </c>
      <c r="N61" s="16">
        <f>[1]挂饰表!$J61</f>
        <v>0</v>
      </c>
      <c r="O61" s="16">
        <f>[1]挂饰表!$K61</f>
        <v>0</v>
      </c>
      <c r="P61" s="16">
        <f>[1]挂饰表!$L61</f>
        <v>0</v>
      </c>
      <c r="Q61" s="16" t="str">
        <f>[1]挂饰表!$M$3</f>
        <v>---</v>
      </c>
      <c r="R61" s="16">
        <f>[1]挂饰表!$N61</f>
        <v>0</v>
      </c>
      <c r="S61" s="16">
        <f>[1]挂饰表!$O61</f>
        <v>0</v>
      </c>
      <c r="T61" s="42">
        <f>[1]挂饰表!$P61</f>
        <v>0</v>
      </c>
      <c r="U61" s="20">
        <f>[1]挂饰表!Q61</f>
        <v>0</v>
      </c>
      <c r="V61" s="20">
        <f>[1]挂饰表!R61</f>
        <v>0</v>
      </c>
      <c r="W61" s="20">
        <f>[1]挂饰表!S61</f>
        <v>0</v>
      </c>
      <c r="X61" s="20" t="str">
        <f>[1]挂饰表!T61</f>
        <v>--</v>
      </c>
      <c r="Y61" s="42">
        <f>[1]挂饰表!U61</f>
        <v>0</v>
      </c>
      <c r="Z61" s="42">
        <f>[1]挂饰表!V61</f>
        <v>0</v>
      </c>
      <c r="AA61" s="42">
        <f>[1]挂饰表!W61</f>
        <v>0</v>
      </c>
      <c r="AB61" s="42">
        <f>[1]挂饰表!X61</f>
        <v>0</v>
      </c>
      <c r="AC61" s="42">
        <f>[1]挂饰表!Y61</f>
        <v>0</v>
      </c>
      <c r="AD61" s="42">
        <f>[1]挂饰表!Z61</f>
        <v>0</v>
      </c>
      <c r="AE61" s="20">
        <f>[1]挂饰表!AA61</f>
        <v>0</v>
      </c>
      <c r="AF61" s="20">
        <f>[1]挂饰表!AB61</f>
        <v>0</v>
      </c>
      <c r="AG61" s="20">
        <f>[1]挂饰表!AC61</f>
        <v>0</v>
      </c>
      <c r="AH61" s="20">
        <f>[1]挂饰表!AD61</f>
        <v>0</v>
      </c>
      <c r="AI61" s="20">
        <f>[1]挂饰表!AE61</f>
        <v>0</v>
      </c>
      <c r="AK61" s="8">
        <v>20</v>
      </c>
      <c r="AL61" s="9" t="s">
        <v>116</v>
      </c>
      <c r="AN61" s="49" t="str">
        <f t="shared" si="8"/>
        <v>护腕9</v>
      </c>
      <c r="AO61" s="56">
        <v>9</v>
      </c>
      <c r="AP61" s="41" t="s">
        <v>1132</v>
      </c>
      <c r="AQ61" s="60" t="s">
        <v>1150</v>
      </c>
    </row>
    <row r="62" spans="2:43" ht="14.25" x14ac:dyDescent="0.2">
      <c r="B62" s="16">
        <v>60</v>
      </c>
      <c r="C62" s="16" t="str">
        <f t="shared" ca="1" si="0"/>
        <v>IC1934</v>
      </c>
      <c r="D62" s="16" t="str">
        <f t="shared" ca="1" si="4"/>
        <v>破旧的女神护腕</v>
      </c>
      <c r="E62" s="16" t="str">
        <f t="shared" ca="1" si="1"/>
        <v>破旧的</v>
      </c>
      <c r="F62" s="16" t="str">
        <f t="shared" ca="1" si="2"/>
        <v>女神</v>
      </c>
      <c r="G62" s="16" t="str">
        <f t="shared" ca="1" si="3"/>
        <v>护腕</v>
      </c>
      <c r="H62" s="16" t="str">
        <f t="shared" si="7"/>
        <v>c</v>
      </c>
      <c r="I62" s="19" t="s">
        <v>26</v>
      </c>
      <c r="J62" s="3" t="s">
        <v>28</v>
      </c>
      <c r="K62" s="16">
        <f t="shared" si="5"/>
        <v>1</v>
      </c>
      <c r="L62" s="16">
        <f t="shared" si="6"/>
        <v>4</v>
      </c>
      <c r="M62" s="16">
        <f>[1]挂饰表!$I62</f>
        <v>53</v>
      </c>
      <c r="N62" s="16">
        <f>[1]挂饰表!$J62</f>
        <v>0</v>
      </c>
      <c r="O62" s="16">
        <f>[1]挂饰表!$K62</f>
        <v>0</v>
      </c>
      <c r="P62" s="16">
        <f>[1]挂饰表!$L62</f>
        <v>0</v>
      </c>
      <c r="Q62" s="16" t="str">
        <f>[1]挂饰表!$M$3</f>
        <v>---</v>
      </c>
      <c r="R62" s="16">
        <f>[1]挂饰表!$N62</f>
        <v>0</v>
      </c>
      <c r="S62" s="16">
        <f>[1]挂饰表!$O62</f>
        <v>0</v>
      </c>
      <c r="T62" s="42">
        <f>[1]挂饰表!$P62</f>
        <v>0</v>
      </c>
      <c r="U62" s="20">
        <f>[1]挂饰表!Q62</f>
        <v>0</v>
      </c>
      <c r="V62" s="20">
        <f>[1]挂饰表!R62</f>
        <v>0</v>
      </c>
      <c r="W62" s="20">
        <f>[1]挂饰表!S62</f>
        <v>0</v>
      </c>
      <c r="X62" s="20" t="str">
        <f>[1]挂饰表!T62</f>
        <v>--</v>
      </c>
      <c r="Y62" s="42">
        <f>[1]挂饰表!U62</f>
        <v>0</v>
      </c>
      <c r="Z62" s="42">
        <f>[1]挂饰表!V62</f>
        <v>0</v>
      </c>
      <c r="AA62" s="42">
        <f>[1]挂饰表!W62</f>
        <v>0</v>
      </c>
      <c r="AB62" s="42">
        <f>[1]挂饰表!X62</f>
        <v>0</v>
      </c>
      <c r="AC62" s="42">
        <f>[1]挂饰表!Y62</f>
        <v>0</v>
      </c>
      <c r="AD62" s="42">
        <f>[1]挂饰表!Z62</f>
        <v>0</v>
      </c>
      <c r="AE62" s="20">
        <f>[1]挂饰表!AA62</f>
        <v>0</v>
      </c>
      <c r="AF62" s="20">
        <f>[1]挂饰表!AB62</f>
        <v>0</v>
      </c>
      <c r="AG62" s="20">
        <f>[1]挂饰表!AC62</f>
        <v>0</v>
      </c>
      <c r="AH62" s="20">
        <f>[1]挂饰表!AD62</f>
        <v>0</v>
      </c>
      <c r="AI62" s="20">
        <f>[1]挂饰表!AE62</f>
        <v>0</v>
      </c>
      <c r="AN62" s="49" t="str">
        <f t="shared" si="8"/>
        <v>护腕10</v>
      </c>
      <c r="AO62" s="56">
        <v>10</v>
      </c>
      <c r="AP62" s="41" t="s">
        <v>1132</v>
      </c>
      <c r="AQ62" s="60" t="s">
        <v>1152</v>
      </c>
    </row>
    <row r="63" spans="2:43" ht="14.25" x14ac:dyDescent="0.2">
      <c r="B63" s="16">
        <v>61</v>
      </c>
      <c r="C63" s="16" t="str">
        <f t="shared" ca="1" si="0"/>
        <v>IC1906</v>
      </c>
      <c r="D63" s="16" t="str">
        <f t="shared" ca="1" si="4"/>
        <v>一般的忏悔护腕</v>
      </c>
      <c r="E63" s="16" t="str">
        <f t="shared" ca="1" si="1"/>
        <v>一般的</v>
      </c>
      <c r="F63" s="16" t="str">
        <f t="shared" ca="1" si="2"/>
        <v>忏悔</v>
      </c>
      <c r="G63" s="16" t="str">
        <f t="shared" ca="1" si="3"/>
        <v>护腕</v>
      </c>
      <c r="H63" s="16" t="str">
        <f t="shared" si="7"/>
        <v>c</v>
      </c>
      <c r="I63" s="19" t="s">
        <v>26</v>
      </c>
      <c r="J63" s="3" t="s">
        <v>28</v>
      </c>
      <c r="K63" s="16">
        <f t="shared" si="5"/>
        <v>1</v>
      </c>
      <c r="L63" s="16">
        <f t="shared" si="6"/>
        <v>5</v>
      </c>
      <c r="M63" s="16">
        <f>[1]挂饰表!$I63</f>
        <v>67</v>
      </c>
      <c r="N63" s="16">
        <f>[1]挂饰表!$J63</f>
        <v>0</v>
      </c>
      <c r="O63" s="16">
        <f>[1]挂饰表!$K63</f>
        <v>0</v>
      </c>
      <c r="P63" s="16">
        <f>[1]挂饰表!$L63</f>
        <v>0</v>
      </c>
      <c r="Q63" s="16" t="str">
        <f>[1]挂饰表!$M$3</f>
        <v>---</v>
      </c>
      <c r="R63" s="16">
        <f>[1]挂饰表!$N63</f>
        <v>0</v>
      </c>
      <c r="S63" s="16">
        <f>[1]挂饰表!$O63</f>
        <v>0</v>
      </c>
      <c r="T63" s="42">
        <f>[1]挂饰表!$P63</f>
        <v>0</v>
      </c>
      <c r="U63" s="20">
        <f>[1]挂饰表!Q63</f>
        <v>0</v>
      </c>
      <c r="V63" s="20">
        <f>[1]挂饰表!R63</f>
        <v>0</v>
      </c>
      <c r="W63" s="20">
        <f>[1]挂饰表!S63</f>
        <v>0</v>
      </c>
      <c r="X63" s="20" t="str">
        <f>[1]挂饰表!T63</f>
        <v>--</v>
      </c>
      <c r="Y63" s="42">
        <f>[1]挂饰表!U63</f>
        <v>0</v>
      </c>
      <c r="Z63" s="42">
        <f>[1]挂饰表!V63</f>
        <v>0</v>
      </c>
      <c r="AA63" s="42">
        <f>[1]挂饰表!W63</f>
        <v>0</v>
      </c>
      <c r="AB63" s="42">
        <f>[1]挂饰表!X63</f>
        <v>0</v>
      </c>
      <c r="AC63" s="42">
        <f>[1]挂饰表!Y63</f>
        <v>0</v>
      </c>
      <c r="AD63" s="42">
        <f>[1]挂饰表!Z63</f>
        <v>0</v>
      </c>
      <c r="AE63" s="20">
        <f>[1]挂饰表!AA63</f>
        <v>0</v>
      </c>
      <c r="AF63" s="20">
        <f>[1]挂饰表!AB63</f>
        <v>0</v>
      </c>
      <c r="AG63" s="20">
        <f>[1]挂饰表!AC63</f>
        <v>0</v>
      </c>
      <c r="AH63" s="20">
        <f>[1]挂饰表!AD63</f>
        <v>0</v>
      </c>
      <c r="AI63" s="20">
        <f>[1]挂饰表!AE63</f>
        <v>0</v>
      </c>
      <c r="AN63" s="49" t="str">
        <f t="shared" si="8"/>
        <v>护腕11</v>
      </c>
      <c r="AO63" s="56">
        <v>11</v>
      </c>
      <c r="AP63" s="41" t="s">
        <v>1132</v>
      </c>
      <c r="AQ63" s="60" t="s">
        <v>1154</v>
      </c>
    </row>
    <row r="64" spans="2:43" ht="14.25" x14ac:dyDescent="0.2">
      <c r="B64" s="16">
        <v>62</v>
      </c>
      <c r="C64" s="16" t="str">
        <f t="shared" ca="1" si="0"/>
        <v>IC1869</v>
      </c>
      <c r="D64" s="16" t="str">
        <f t="shared" ca="1" si="4"/>
        <v>一般的青铜护腕</v>
      </c>
      <c r="E64" s="16" t="str">
        <f t="shared" ca="1" si="1"/>
        <v>一般的</v>
      </c>
      <c r="F64" s="16" t="str">
        <f t="shared" ca="1" si="2"/>
        <v>青铜</v>
      </c>
      <c r="G64" s="16" t="str">
        <f t="shared" ca="1" si="3"/>
        <v>护腕</v>
      </c>
      <c r="H64" s="16" t="str">
        <f t="shared" si="7"/>
        <v>c</v>
      </c>
      <c r="I64" s="19" t="s">
        <v>26</v>
      </c>
      <c r="J64" s="3" t="s">
        <v>28</v>
      </c>
      <c r="K64" s="16">
        <f t="shared" si="5"/>
        <v>1</v>
      </c>
      <c r="L64" s="16">
        <f t="shared" si="6"/>
        <v>6</v>
      </c>
      <c r="M64" s="16">
        <f>[1]挂饰表!$I64</f>
        <v>80</v>
      </c>
      <c r="N64" s="16">
        <f>[1]挂饰表!$J64</f>
        <v>0</v>
      </c>
      <c r="O64" s="16">
        <f>[1]挂饰表!$K64</f>
        <v>0</v>
      </c>
      <c r="P64" s="16">
        <f>[1]挂饰表!$L64</f>
        <v>0</v>
      </c>
      <c r="Q64" s="16" t="str">
        <f>[1]挂饰表!$M$3</f>
        <v>---</v>
      </c>
      <c r="R64" s="16">
        <f>[1]挂饰表!$N64</f>
        <v>0</v>
      </c>
      <c r="S64" s="16">
        <f>[1]挂饰表!$O64</f>
        <v>0</v>
      </c>
      <c r="T64" s="42">
        <f>[1]挂饰表!$P64</f>
        <v>0</v>
      </c>
      <c r="U64" s="20">
        <f>[1]挂饰表!Q64</f>
        <v>0</v>
      </c>
      <c r="V64" s="20">
        <f>[1]挂饰表!R64</f>
        <v>0</v>
      </c>
      <c r="W64" s="20">
        <f>[1]挂饰表!S64</f>
        <v>0</v>
      </c>
      <c r="X64" s="20" t="str">
        <f>[1]挂饰表!T64</f>
        <v>--</v>
      </c>
      <c r="Y64" s="42">
        <f>[1]挂饰表!U64</f>
        <v>0</v>
      </c>
      <c r="Z64" s="42">
        <f>[1]挂饰表!V64</f>
        <v>0</v>
      </c>
      <c r="AA64" s="42">
        <f>[1]挂饰表!W64</f>
        <v>0</v>
      </c>
      <c r="AB64" s="42">
        <f>[1]挂饰表!X64</f>
        <v>0</v>
      </c>
      <c r="AC64" s="42">
        <f>[1]挂饰表!Y64</f>
        <v>0</v>
      </c>
      <c r="AD64" s="42">
        <f>[1]挂饰表!Z64</f>
        <v>0</v>
      </c>
      <c r="AE64" s="20">
        <f>[1]挂饰表!AA64</f>
        <v>0</v>
      </c>
      <c r="AF64" s="20">
        <f>[1]挂饰表!AB64</f>
        <v>0</v>
      </c>
      <c r="AG64" s="20">
        <f>[1]挂饰表!AC64</f>
        <v>0</v>
      </c>
      <c r="AH64" s="20">
        <f>[1]挂饰表!AD64</f>
        <v>0</v>
      </c>
      <c r="AI64" s="20">
        <f>[1]挂饰表!AE64</f>
        <v>0</v>
      </c>
      <c r="AN64" s="49" t="str">
        <f t="shared" si="8"/>
        <v>护腕12</v>
      </c>
      <c r="AO64" s="56">
        <v>12</v>
      </c>
      <c r="AP64" s="41" t="s">
        <v>1132</v>
      </c>
      <c r="AQ64" s="60" t="s">
        <v>1156</v>
      </c>
    </row>
    <row r="65" spans="2:43" ht="14.25" x14ac:dyDescent="0.2">
      <c r="B65" s="16">
        <v>63</v>
      </c>
      <c r="C65" s="16" t="str">
        <f t="shared" ca="1" si="0"/>
        <v>IC1867</v>
      </c>
      <c r="D65" s="16" t="str">
        <f t="shared" ca="1" si="4"/>
        <v>破旧的玄铁护腕</v>
      </c>
      <c r="E65" s="16" t="str">
        <f t="shared" ca="1" si="1"/>
        <v>破旧的</v>
      </c>
      <c r="F65" s="16" t="str">
        <f t="shared" ca="1" si="2"/>
        <v>玄铁</v>
      </c>
      <c r="G65" s="16" t="str">
        <f t="shared" ca="1" si="3"/>
        <v>护腕</v>
      </c>
      <c r="H65" s="16" t="str">
        <f t="shared" si="7"/>
        <v>c</v>
      </c>
      <c r="I65" s="19" t="s">
        <v>26</v>
      </c>
      <c r="J65" s="3" t="s">
        <v>28</v>
      </c>
      <c r="K65" s="16">
        <f t="shared" si="5"/>
        <v>1</v>
      </c>
      <c r="L65" s="16">
        <f t="shared" si="6"/>
        <v>7</v>
      </c>
      <c r="M65" s="16">
        <f>[1]挂饰表!$I65</f>
        <v>93</v>
      </c>
      <c r="N65" s="16">
        <f>[1]挂饰表!$J65</f>
        <v>0</v>
      </c>
      <c r="O65" s="16">
        <f>[1]挂饰表!$K65</f>
        <v>0</v>
      </c>
      <c r="P65" s="16">
        <f>[1]挂饰表!$L65</f>
        <v>0</v>
      </c>
      <c r="Q65" s="16" t="str">
        <f>[1]挂饰表!$M$3</f>
        <v>---</v>
      </c>
      <c r="R65" s="16">
        <f>[1]挂饰表!$N65</f>
        <v>0</v>
      </c>
      <c r="S65" s="16">
        <f>[1]挂饰表!$O65</f>
        <v>0</v>
      </c>
      <c r="T65" s="42">
        <f>[1]挂饰表!$P65</f>
        <v>0</v>
      </c>
      <c r="U65" s="20">
        <f>[1]挂饰表!Q65</f>
        <v>0</v>
      </c>
      <c r="V65" s="20">
        <f>[1]挂饰表!R65</f>
        <v>0</v>
      </c>
      <c r="W65" s="20">
        <f>[1]挂饰表!S65</f>
        <v>0</v>
      </c>
      <c r="X65" s="20" t="str">
        <f>[1]挂饰表!T65</f>
        <v>--</v>
      </c>
      <c r="Y65" s="42">
        <f>[1]挂饰表!U65</f>
        <v>0</v>
      </c>
      <c r="Z65" s="42">
        <f>[1]挂饰表!V65</f>
        <v>0</v>
      </c>
      <c r="AA65" s="42">
        <f>[1]挂饰表!W65</f>
        <v>0</v>
      </c>
      <c r="AB65" s="42">
        <f>[1]挂饰表!X65</f>
        <v>0</v>
      </c>
      <c r="AC65" s="42">
        <f>[1]挂饰表!Y65</f>
        <v>0</v>
      </c>
      <c r="AD65" s="42">
        <f>[1]挂饰表!Z65</f>
        <v>0</v>
      </c>
      <c r="AE65" s="20">
        <f>[1]挂饰表!AA65</f>
        <v>0</v>
      </c>
      <c r="AF65" s="20">
        <f>[1]挂饰表!AB65</f>
        <v>0</v>
      </c>
      <c r="AG65" s="20">
        <f>[1]挂饰表!AC65</f>
        <v>0</v>
      </c>
      <c r="AH65" s="20">
        <f>[1]挂饰表!AD65</f>
        <v>0</v>
      </c>
      <c r="AI65" s="20">
        <f>[1]挂饰表!AE65</f>
        <v>0</v>
      </c>
      <c r="AN65" s="49" t="str">
        <f t="shared" si="8"/>
        <v>护腕13</v>
      </c>
      <c r="AO65" s="56">
        <v>13</v>
      </c>
      <c r="AP65" s="41" t="s">
        <v>1132</v>
      </c>
      <c r="AQ65" s="60" t="s">
        <v>1158</v>
      </c>
    </row>
    <row r="66" spans="2:43" ht="14.25" x14ac:dyDescent="0.2">
      <c r="B66" s="16">
        <v>64</v>
      </c>
      <c r="C66" s="16" t="str">
        <f t="shared" ca="1" si="0"/>
        <v>IC1930</v>
      </c>
      <c r="D66" s="16" t="str">
        <f t="shared" ca="1" si="4"/>
        <v>一般的卡尼亚戒指</v>
      </c>
      <c r="E66" s="16" t="str">
        <f t="shared" ca="1" si="1"/>
        <v>一般的</v>
      </c>
      <c r="F66" s="16" t="str">
        <f t="shared" ca="1" si="2"/>
        <v>卡尼亚</v>
      </c>
      <c r="G66" s="16" t="str">
        <f t="shared" ca="1" si="3"/>
        <v>戒指</v>
      </c>
      <c r="H66" s="16" t="str">
        <f t="shared" si="7"/>
        <v>c</v>
      </c>
      <c r="I66" s="19" t="s">
        <v>26</v>
      </c>
      <c r="J66" s="3" t="s">
        <v>28</v>
      </c>
      <c r="K66" s="16">
        <f t="shared" si="5"/>
        <v>1</v>
      </c>
      <c r="L66" s="16">
        <f t="shared" si="6"/>
        <v>8</v>
      </c>
      <c r="M66" s="16">
        <f>[1]挂饰表!$I66</f>
        <v>107</v>
      </c>
      <c r="N66" s="16">
        <f>[1]挂饰表!$J66</f>
        <v>0</v>
      </c>
      <c r="O66" s="16">
        <f>[1]挂饰表!$K66</f>
        <v>0</v>
      </c>
      <c r="P66" s="16">
        <f>[1]挂饰表!$L66</f>
        <v>0</v>
      </c>
      <c r="Q66" s="16" t="str">
        <f>[1]挂饰表!$M$3</f>
        <v>---</v>
      </c>
      <c r="R66" s="16">
        <f>[1]挂饰表!$N66</f>
        <v>0</v>
      </c>
      <c r="S66" s="16">
        <f>[1]挂饰表!$O66</f>
        <v>0</v>
      </c>
      <c r="T66" s="42">
        <f>[1]挂饰表!$P66</f>
        <v>0</v>
      </c>
      <c r="U66" s="20">
        <f>[1]挂饰表!Q66</f>
        <v>0</v>
      </c>
      <c r="V66" s="20">
        <f>[1]挂饰表!R66</f>
        <v>0</v>
      </c>
      <c r="W66" s="20">
        <f>[1]挂饰表!S66</f>
        <v>0</v>
      </c>
      <c r="X66" s="20" t="str">
        <f>[1]挂饰表!T66</f>
        <v>--</v>
      </c>
      <c r="Y66" s="42">
        <f>[1]挂饰表!U66</f>
        <v>0</v>
      </c>
      <c r="Z66" s="42">
        <f>[1]挂饰表!V66</f>
        <v>0</v>
      </c>
      <c r="AA66" s="42">
        <f>[1]挂饰表!W66</f>
        <v>0</v>
      </c>
      <c r="AB66" s="42">
        <f>[1]挂饰表!X66</f>
        <v>0</v>
      </c>
      <c r="AC66" s="42">
        <f>[1]挂饰表!Y66</f>
        <v>0</v>
      </c>
      <c r="AD66" s="42">
        <f>[1]挂饰表!Z66</f>
        <v>0</v>
      </c>
      <c r="AE66" s="20">
        <f>[1]挂饰表!AA66</f>
        <v>0</v>
      </c>
      <c r="AF66" s="20">
        <f>[1]挂饰表!AB66</f>
        <v>0</v>
      </c>
      <c r="AG66" s="20">
        <f>[1]挂饰表!AC66</f>
        <v>0</v>
      </c>
      <c r="AH66" s="20">
        <f>[1]挂饰表!AD66</f>
        <v>0</v>
      </c>
      <c r="AI66" s="20">
        <f>[1]挂饰表!AE66</f>
        <v>0</v>
      </c>
      <c r="AN66" s="49" t="str">
        <f t="shared" si="8"/>
        <v>护腕14</v>
      </c>
      <c r="AO66" s="56">
        <v>14</v>
      </c>
      <c r="AP66" s="41" t="s">
        <v>1132</v>
      </c>
      <c r="AQ66" s="60" t="s">
        <v>1160</v>
      </c>
    </row>
    <row r="67" spans="2:43" ht="14.25" x14ac:dyDescent="0.2">
      <c r="B67" s="16">
        <v>65</v>
      </c>
      <c r="C67" s="16" t="str">
        <f t="shared" ref="C67:C130" ca="1" si="9">VLOOKUP(G67&amp;INT(RAND()*(15-1)+1),dropimge,4,FALSE)</f>
        <v>IC1898</v>
      </c>
      <c r="D67" s="16" t="str">
        <f t="shared" ca="1" si="4"/>
        <v>神秘的虚幻项链</v>
      </c>
      <c r="E67" s="16" t="str">
        <f t="shared" ref="E67:E130" ca="1" si="10">VLOOKUP(H67,dropaffix1,INT(RAND()*(6-2)+2),FALSE)</f>
        <v>神秘的</v>
      </c>
      <c r="F67" s="16" t="str">
        <f t="shared" ref="F67:F130" ca="1" si="11">VLOOKUP(INT(RAND()*(21-1)+1),dropaffix2,2,FALSE)</f>
        <v>虚幻</v>
      </c>
      <c r="G67" s="16" t="str">
        <f t="shared" ref="G67:G130" ca="1" si="12">VLOOKUP(INT(RAND()*(4-1)+1),dropaffix3,2,FALSE)</f>
        <v>项链</v>
      </c>
      <c r="H67" s="16" t="str">
        <f t="shared" si="7"/>
        <v>s</v>
      </c>
      <c r="I67" s="19" t="s">
        <v>26</v>
      </c>
      <c r="J67" s="3" t="s">
        <v>29</v>
      </c>
      <c r="K67" s="16">
        <f t="shared" si="5"/>
        <v>5</v>
      </c>
      <c r="L67" s="16">
        <f t="shared" si="6"/>
        <v>1</v>
      </c>
      <c r="M67" s="16">
        <f>[1]挂饰表!$I67</f>
        <v>8</v>
      </c>
      <c r="N67" s="16">
        <f>[1]挂饰表!$J67</f>
        <v>7</v>
      </c>
      <c r="O67" s="16">
        <f>[1]挂饰表!$K67</f>
        <v>10</v>
      </c>
      <c r="P67" s="16">
        <f>[1]挂饰表!$L67</f>
        <v>5</v>
      </c>
      <c r="Q67" s="16" t="str">
        <f>[1]挂饰表!$M$3</f>
        <v>---</v>
      </c>
      <c r="R67" s="16">
        <f>[1]挂饰表!$N67</f>
        <v>11</v>
      </c>
      <c r="S67" s="16">
        <f>[1]挂饰表!$O67</f>
        <v>6</v>
      </c>
      <c r="T67" s="42">
        <f>[1]挂饰表!$P67</f>
        <v>5</v>
      </c>
      <c r="U67" s="20">
        <f>[1]挂饰表!Q67</f>
        <v>2.5000000000000001E-2</v>
      </c>
      <c r="V67" s="20">
        <f>[1]挂饰表!R67</f>
        <v>1.4999999999999999E-2</v>
      </c>
      <c r="W67" s="20">
        <f>[1]挂饰表!S67</f>
        <v>8.3333333333333332E-3</v>
      </c>
      <c r="X67" s="20" t="str">
        <f>[1]挂饰表!T67</f>
        <v>--</v>
      </c>
      <c r="Y67" s="42">
        <f>[1]挂饰表!U67</f>
        <v>5</v>
      </c>
      <c r="Z67" s="42">
        <f>[1]挂饰表!V67</f>
        <v>6</v>
      </c>
      <c r="AA67" s="42">
        <f>[1]挂饰表!W67</f>
        <v>5</v>
      </c>
      <c r="AB67" s="42">
        <f>[1]挂饰表!X67</f>
        <v>3</v>
      </c>
      <c r="AC67" s="42">
        <f>[1]挂饰表!Y67</f>
        <v>5</v>
      </c>
      <c r="AD67" s="42">
        <f>[1]挂饰表!Z67</f>
        <v>13</v>
      </c>
      <c r="AE67" s="20">
        <f>[1]挂饰表!AA67</f>
        <v>0</v>
      </c>
      <c r="AF67" s="20">
        <f>[1]挂饰表!AB67</f>
        <v>0</v>
      </c>
      <c r="AG67" s="20">
        <f>[1]挂饰表!AC67</f>
        <v>0</v>
      </c>
      <c r="AH67" s="20">
        <f>[1]挂饰表!AD67</f>
        <v>0</v>
      </c>
      <c r="AI67" s="20">
        <f>[1]挂饰表!AE67</f>
        <v>0</v>
      </c>
      <c r="AN67" s="49" t="str">
        <f t="shared" si="8"/>
        <v>戒指1</v>
      </c>
      <c r="AO67" s="56">
        <v>1</v>
      </c>
      <c r="AP67" s="41" t="s">
        <v>1161</v>
      </c>
      <c r="AQ67" s="60" t="s">
        <v>1163</v>
      </c>
    </row>
    <row r="68" spans="2:43" ht="14.25" x14ac:dyDescent="0.2">
      <c r="B68" s="16">
        <v>66</v>
      </c>
      <c r="C68" s="16" t="str">
        <f t="shared" ca="1" si="9"/>
        <v>IC1933</v>
      </c>
      <c r="D68" s="16" t="str">
        <f t="shared" ref="D68:D131" ca="1" si="13">E68&amp;F68&amp;G68</f>
        <v>神奇的言语护腕</v>
      </c>
      <c r="E68" s="16" t="str">
        <f t="shared" ca="1" si="10"/>
        <v>神奇的</v>
      </c>
      <c r="F68" s="16" t="str">
        <f t="shared" ca="1" si="11"/>
        <v>言语</v>
      </c>
      <c r="G68" s="16" t="str">
        <f t="shared" ca="1" si="12"/>
        <v>护腕</v>
      </c>
      <c r="H68" s="16" t="str">
        <f t="shared" si="7"/>
        <v>s</v>
      </c>
      <c r="I68" s="19" t="s">
        <v>26</v>
      </c>
      <c r="J68" s="3" t="s">
        <v>29</v>
      </c>
      <c r="K68" s="16">
        <f t="shared" ref="K68:K131" si="14">VLOOKUP(J68,profession1,5,FALSE)</f>
        <v>5</v>
      </c>
      <c r="L68" s="16">
        <f t="shared" si="6"/>
        <v>2</v>
      </c>
      <c r="M68" s="16">
        <f>[1]挂饰表!$I68</f>
        <v>15</v>
      </c>
      <c r="N68" s="16">
        <f>[1]挂饰表!$J68</f>
        <v>14</v>
      </c>
      <c r="O68" s="16">
        <f>[1]挂饰表!$K68</f>
        <v>20</v>
      </c>
      <c r="P68" s="16">
        <f>[1]挂饰表!$L68</f>
        <v>11</v>
      </c>
      <c r="Q68" s="16" t="str">
        <f>[1]挂饰表!$M$3</f>
        <v>---</v>
      </c>
      <c r="R68" s="16">
        <f>[1]挂饰表!$N68</f>
        <v>22</v>
      </c>
      <c r="S68" s="16">
        <f>[1]挂饰表!$O68</f>
        <v>13</v>
      </c>
      <c r="T68" s="42">
        <f>[1]挂饰表!$P68</f>
        <v>10</v>
      </c>
      <c r="U68" s="20">
        <f>[1]挂饰表!Q68</f>
        <v>0.05</v>
      </c>
      <c r="V68" s="20">
        <f>[1]挂饰表!R68</f>
        <v>3.2500000000000001E-2</v>
      </c>
      <c r="W68" s="20">
        <f>[1]挂饰表!S68</f>
        <v>1.6666666666666666E-2</v>
      </c>
      <c r="X68" s="20" t="str">
        <f>[1]挂饰表!T68</f>
        <v>--</v>
      </c>
      <c r="Y68" s="42">
        <f>[1]挂饰表!U68</f>
        <v>10</v>
      </c>
      <c r="Z68" s="42">
        <f>[1]挂饰表!V68</f>
        <v>12</v>
      </c>
      <c r="AA68" s="42">
        <f>[1]挂饰表!W68</f>
        <v>9</v>
      </c>
      <c r="AB68" s="42">
        <f>[1]挂饰表!X68</f>
        <v>6</v>
      </c>
      <c r="AC68" s="42">
        <f>[1]挂饰表!Y68</f>
        <v>9</v>
      </c>
      <c r="AD68" s="42">
        <f>[1]挂饰表!Z68</f>
        <v>26</v>
      </c>
      <c r="AE68" s="20">
        <f>[1]挂饰表!AA68</f>
        <v>0</v>
      </c>
      <c r="AF68" s="20">
        <f>[1]挂饰表!AB68</f>
        <v>0</v>
      </c>
      <c r="AG68" s="20">
        <f>[1]挂饰表!AC68</f>
        <v>0</v>
      </c>
      <c r="AH68" s="20">
        <f>[1]挂饰表!AD68</f>
        <v>0</v>
      </c>
      <c r="AI68" s="20">
        <f>[1]挂饰表!AE68</f>
        <v>0</v>
      </c>
      <c r="AN68" s="49" t="str">
        <f t="shared" si="8"/>
        <v>戒指2</v>
      </c>
      <c r="AO68" s="56">
        <v>2</v>
      </c>
      <c r="AP68" s="41" t="s">
        <v>1161</v>
      </c>
      <c r="AQ68" s="60" t="s">
        <v>1165</v>
      </c>
    </row>
    <row r="69" spans="2:43" ht="14.25" x14ac:dyDescent="0.2">
      <c r="B69" s="16">
        <v>67</v>
      </c>
      <c r="C69" s="16" t="str">
        <f t="shared" ca="1" si="9"/>
        <v>IC1924</v>
      </c>
      <c r="D69" s="16" t="str">
        <f t="shared" ca="1" si="13"/>
        <v>璀璨的魔王项链</v>
      </c>
      <c r="E69" s="16" t="str">
        <f t="shared" ca="1" si="10"/>
        <v>璀璨的</v>
      </c>
      <c r="F69" s="16" t="str">
        <f t="shared" ca="1" si="11"/>
        <v>魔王</v>
      </c>
      <c r="G69" s="16" t="str">
        <f t="shared" ca="1" si="12"/>
        <v>项链</v>
      </c>
      <c r="H69" s="16" t="str">
        <f t="shared" si="7"/>
        <v>s</v>
      </c>
      <c r="I69" s="19" t="s">
        <v>26</v>
      </c>
      <c r="J69" s="3" t="s">
        <v>29</v>
      </c>
      <c r="K69" s="16">
        <f t="shared" si="14"/>
        <v>5</v>
      </c>
      <c r="L69" s="16">
        <f t="shared" si="6"/>
        <v>3</v>
      </c>
      <c r="M69" s="16">
        <f>[1]挂饰表!$I69</f>
        <v>23</v>
      </c>
      <c r="N69" s="16">
        <f>[1]挂饰表!$J69</f>
        <v>20</v>
      </c>
      <c r="O69" s="16">
        <f>[1]挂饰表!$K69</f>
        <v>30</v>
      </c>
      <c r="P69" s="16">
        <f>[1]挂饰表!$L69</f>
        <v>16</v>
      </c>
      <c r="Q69" s="16" t="str">
        <f>[1]挂饰表!$M$3</f>
        <v>---</v>
      </c>
      <c r="R69" s="16">
        <f>[1]挂饰表!$N69</f>
        <v>33</v>
      </c>
      <c r="S69" s="16">
        <f>[1]挂饰表!$O69</f>
        <v>19</v>
      </c>
      <c r="T69" s="42">
        <f>[1]挂饰表!$P69</f>
        <v>15</v>
      </c>
      <c r="U69" s="20">
        <f>[1]挂饰表!Q69</f>
        <v>7.4999999999999997E-2</v>
      </c>
      <c r="V69" s="20">
        <f>[1]挂饰表!R69</f>
        <v>4.7500000000000001E-2</v>
      </c>
      <c r="W69" s="20">
        <f>[1]挂饰表!S69</f>
        <v>2.5000000000000001E-2</v>
      </c>
      <c r="X69" s="20" t="str">
        <f>[1]挂饰表!T69</f>
        <v>--</v>
      </c>
      <c r="Y69" s="42">
        <f>[1]挂饰表!U69</f>
        <v>16</v>
      </c>
      <c r="Z69" s="42">
        <f>[1]挂饰表!V69</f>
        <v>18</v>
      </c>
      <c r="AA69" s="42">
        <f>[1]挂饰表!W69</f>
        <v>14</v>
      </c>
      <c r="AB69" s="42">
        <f>[1]挂饰表!X69</f>
        <v>10</v>
      </c>
      <c r="AC69" s="42">
        <f>[1]挂饰表!Y69</f>
        <v>14</v>
      </c>
      <c r="AD69" s="42">
        <f>[1]挂饰表!Z69</f>
        <v>39</v>
      </c>
      <c r="AE69" s="20">
        <f>[1]挂饰表!AA69</f>
        <v>0</v>
      </c>
      <c r="AF69" s="20">
        <f>[1]挂饰表!AB69</f>
        <v>0</v>
      </c>
      <c r="AG69" s="20">
        <f>[1]挂饰表!AC69</f>
        <v>0</v>
      </c>
      <c r="AH69" s="20">
        <f>[1]挂饰表!AD69</f>
        <v>0</v>
      </c>
      <c r="AI69" s="20">
        <f>[1]挂饰表!AE69</f>
        <v>0</v>
      </c>
      <c r="AN69" s="49" t="str">
        <f t="shared" si="8"/>
        <v>戒指3</v>
      </c>
      <c r="AO69" s="56">
        <v>3</v>
      </c>
      <c r="AP69" s="41" t="s">
        <v>1161</v>
      </c>
      <c r="AQ69" s="60" t="s">
        <v>1167</v>
      </c>
    </row>
    <row r="70" spans="2:43" ht="14.25" x14ac:dyDescent="0.2">
      <c r="B70" s="16">
        <v>68</v>
      </c>
      <c r="C70" s="16" t="str">
        <f t="shared" ca="1" si="9"/>
        <v>IC1870</v>
      </c>
      <c r="D70" s="16" t="str">
        <f t="shared" ca="1" si="13"/>
        <v>神秘的言语护腕</v>
      </c>
      <c r="E70" s="16" t="str">
        <f t="shared" ca="1" si="10"/>
        <v>神秘的</v>
      </c>
      <c r="F70" s="16" t="str">
        <f t="shared" ca="1" si="11"/>
        <v>言语</v>
      </c>
      <c r="G70" s="16" t="str">
        <f t="shared" ca="1" si="12"/>
        <v>护腕</v>
      </c>
      <c r="H70" s="16" t="str">
        <f t="shared" si="7"/>
        <v>s</v>
      </c>
      <c r="I70" s="19" t="s">
        <v>26</v>
      </c>
      <c r="J70" s="3" t="s">
        <v>29</v>
      </c>
      <c r="K70" s="16">
        <f t="shared" si="14"/>
        <v>5</v>
      </c>
      <c r="L70" s="16">
        <f t="shared" si="6"/>
        <v>4</v>
      </c>
      <c r="M70" s="16">
        <f>[1]挂饰表!$I70</f>
        <v>31</v>
      </c>
      <c r="N70" s="16">
        <f>[1]挂饰表!$J70</f>
        <v>27</v>
      </c>
      <c r="O70" s="16">
        <f>[1]挂饰表!$K70</f>
        <v>40</v>
      </c>
      <c r="P70" s="16">
        <f>[1]挂饰表!$L70</f>
        <v>22</v>
      </c>
      <c r="Q70" s="16" t="str">
        <f>[1]挂饰表!$M$3</f>
        <v>---</v>
      </c>
      <c r="R70" s="16">
        <f>[1]挂饰表!$N70</f>
        <v>44</v>
      </c>
      <c r="S70" s="16">
        <f>[1]挂饰表!$O70</f>
        <v>26</v>
      </c>
      <c r="T70" s="42">
        <f>[1]挂饰表!$P70</f>
        <v>20</v>
      </c>
      <c r="U70" s="20">
        <f>[1]挂饰表!Q70</f>
        <v>0.1</v>
      </c>
      <c r="V70" s="20">
        <f>[1]挂饰表!R70</f>
        <v>6.5000000000000002E-2</v>
      </c>
      <c r="W70" s="20">
        <f>[1]挂饰表!S70</f>
        <v>3.3333333333333333E-2</v>
      </c>
      <c r="X70" s="20" t="str">
        <f>[1]挂饰表!T70</f>
        <v>--</v>
      </c>
      <c r="Y70" s="42">
        <f>[1]挂饰表!U70</f>
        <v>21</v>
      </c>
      <c r="Z70" s="42">
        <f>[1]挂饰表!V70</f>
        <v>24</v>
      </c>
      <c r="AA70" s="42">
        <f>[1]挂饰表!W70</f>
        <v>18</v>
      </c>
      <c r="AB70" s="42">
        <f>[1]挂饰表!X70</f>
        <v>13</v>
      </c>
      <c r="AC70" s="42">
        <f>[1]挂饰表!Y70</f>
        <v>18</v>
      </c>
      <c r="AD70" s="42">
        <f>[1]挂饰表!Z70</f>
        <v>52</v>
      </c>
      <c r="AE70" s="20">
        <f>[1]挂饰表!AA70</f>
        <v>0</v>
      </c>
      <c r="AF70" s="20">
        <f>[1]挂饰表!AB70</f>
        <v>0</v>
      </c>
      <c r="AG70" s="20">
        <f>[1]挂饰表!AC70</f>
        <v>0</v>
      </c>
      <c r="AH70" s="20">
        <f>[1]挂饰表!AD70</f>
        <v>0</v>
      </c>
      <c r="AI70" s="20">
        <f>[1]挂饰表!AE70</f>
        <v>0</v>
      </c>
      <c r="AN70" s="49" t="str">
        <f t="shared" si="8"/>
        <v>戒指4</v>
      </c>
      <c r="AO70" s="56">
        <v>4</v>
      </c>
      <c r="AP70" s="41" t="s">
        <v>1161</v>
      </c>
      <c r="AQ70" s="60" t="s">
        <v>1169</v>
      </c>
    </row>
    <row r="71" spans="2:43" ht="14.25" x14ac:dyDescent="0.2">
      <c r="B71" s="16">
        <v>69</v>
      </c>
      <c r="C71" s="16" t="str">
        <f t="shared" ca="1" si="9"/>
        <v>IC1877</v>
      </c>
      <c r="D71" s="16" t="str">
        <f t="shared" ca="1" si="13"/>
        <v>传说的魔王项链</v>
      </c>
      <c r="E71" s="16" t="str">
        <f t="shared" ca="1" si="10"/>
        <v>传说的</v>
      </c>
      <c r="F71" s="16" t="str">
        <f t="shared" ca="1" si="11"/>
        <v>魔王</v>
      </c>
      <c r="G71" s="16" t="str">
        <f t="shared" ca="1" si="12"/>
        <v>项链</v>
      </c>
      <c r="H71" s="16" t="str">
        <f t="shared" si="7"/>
        <v>s</v>
      </c>
      <c r="I71" s="19" t="s">
        <v>26</v>
      </c>
      <c r="J71" s="3" t="s">
        <v>29</v>
      </c>
      <c r="K71" s="16">
        <f t="shared" si="14"/>
        <v>5</v>
      </c>
      <c r="L71" s="16">
        <f t="shared" si="6"/>
        <v>5</v>
      </c>
      <c r="M71" s="16">
        <f>[1]挂饰表!$I71</f>
        <v>38</v>
      </c>
      <c r="N71" s="16">
        <f>[1]挂饰表!$J71</f>
        <v>34</v>
      </c>
      <c r="O71" s="16">
        <f>[1]挂饰表!$K71</f>
        <v>50</v>
      </c>
      <c r="P71" s="16">
        <f>[1]挂饰表!$L71</f>
        <v>27</v>
      </c>
      <c r="Q71" s="16" t="str">
        <f>[1]挂饰表!$M$3</f>
        <v>---</v>
      </c>
      <c r="R71" s="16">
        <f>[1]挂饰表!$N71</f>
        <v>54</v>
      </c>
      <c r="S71" s="16">
        <f>[1]挂饰表!$O71</f>
        <v>32</v>
      </c>
      <c r="T71" s="42">
        <f>[1]挂饰表!$P71</f>
        <v>25</v>
      </c>
      <c r="U71" s="20">
        <f>[1]挂饰表!Q71</f>
        <v>0.125</v>
      </c>
      <c r="V71" s="20">
        <f>[1]挂饰表!R71</f>
        <v>0.08</v>
      </c>
      <c r="W71" s="20">
        <f>[1]挂饰表!S71</f>
        <v>4.1666666666666671E-2</v>
      </c>
      <c r="X71" s="20" t="str">
        <f>[1]挂饰表!T71</f>
        <v>--</v>
      </c>
      <c r="Y71" s="42">
        <f>[1]挂饰表!U71</f>
        <v>26</v>
      </c>
      <c r="Z71" s="42">
        <f>[1]挂饰表!V71</f>
        <v>29</v>
      </c>
      <c r="AA71" s="42">
        <f>[1]挂饰表!W71</f>
        <v>23</v>
      </c>
      <c r="AB71" s="42">
        <f>[1]挂饰表!X71</f>
        <v>16</v>
      </c>
      <c r="AC71" s="42">
        <f>[1]挂饰表!Y71</f>
        <v>23</v>
      </c>
      <c r="AD71" s="42">
        <f>[1]挂饰表!Z71</f>
        <v>65</v>
      </c>
      <c r="AE71" s="20">
        <f>[1]挂饰表!AA71</f>
        <v>0</v>
      </c>
      <c r="AF71" s="20">
        <f>[1]挂饰表!AB71</f>
        <v>0</v>
      </c>
      <c r="AG71" s="20">
        <f>[1]挂饰表!AC71</f>
        <v>0</v>
      </c>
      <c r="AH71" s="20">
        <f>[1]挂饰表!AD71</f>
        <v>0</v>
      </c>
      <c r="AI71" s="20">
        <f>[1]挂饰表!AE71</f>
        <v>0</v>
      </c>
      <c r="AN71" s="49" t="str">
        <f t="shared" si="8"/>
        <v>戒指5</v>
      </c>
      <c r="AO71" s="56">
        <v>5</v>
      </c>
      <c r="AP71" s="41" t="s">
        <v>1161</v>
      </c>
      <c r="AQ71" s="60" t="s">
        <v>1171</v>
      </c>
    </row>
    <row r="72" spans="2:43" ht="14.25" x14ac:dyDescent="0.2">
      <c r="B72" s="16">
        <v>70</v>
      </c>
      <c r="C72" s="16" t="str">
        <f t="shared" ca="1" si="9"/>
        <v>IC1933</v>
      </c>
      <c r="D72" s="16" t="str">
        <f t="shared" ca="1" si="13"/>
        <v>神秘的精灵护腕</v>
      </c>
      <c r="E72" s="16" t="str">
        <f t="shared" ca="1" si="10"/>
        <v>神秘的</v>
      </c>
      <c r="F72" s="16" t="str">
        <f t="shared" ca="1" si="11"/>
        <v>精灵</v>
      </c>
      <c r="G72" s="16" t="str">
        <f t="shared" ca="1" si="12"/>
        <v>护腕</v>
      </c>
      <c r="H72" s="16" t="str">
        <f t="shared" si="7"/>
        <v>s</v>
      </c>
      <c r="I72" s="19" t="s">
        <v>26</v>
      </c>
      <c r="J72" s="3" t="s">
        <v>29</v>
      </c>
      <c r="K72" s="16">
        <f t="shared" si="14"/>
        <v>5</v>
      </c>
      <c r="L72" s="16">
        <f t="shared" si="6"/>
        <v>6</v>
      </c>
      <c r="M72" s="16">
        <f>[1]挂饰表!$I72</f>
        <v>46</v>
      </c>
      <c r="N72" s="16">
        <f>[1]挂饰表!$J72</f>
        <v>41</v>
      </c>
      <c r="O72" s="16">
        <f>[1]挂饰表!$K72</f>
        <v>60</v>
      </c>
      <c r="P72" s="16">
        <f>[1]挂饰表!$L72</f>
        <v>33</v>
      </c>
      <c r="Q72" s="16" t="str">
        <f>[1]挂饰表!$M$3</f>
        <v>---</v>
      </c>
      <c r="R72" s="16">
        <f>[1]挂饰表!$N72</f>
        <v>65</v>
      </c>
      <c r="S72" s="16">
        <f>[1]挂饰表!$O72</f>
        <v>39</v>
      </c>
      <c r="T72" s="42">
        <f>[1]挂饰表!$P72</f>
        <v>30</v>
      </c>
      <c r="U72" s="20">
        <f>[1]挂饰表!Q72</f>
        <v>0.15</v>
      </c>
      <c r="V72" s="20">
        <f>[1]挂饰表!R72</f>
        <v>9.7500000000000003E-2</v>
      </c>
      <c r="W72" s="20">
        <f>[1]挂饰表!S72</f>
        <v>0.05</v>
      </c>
      <c r="X72" s="20" t="str">
        <f>[1]挂饰表!T72</f>
        <v>--</v>
      </c>
      <c r="Y72" s="42">
        <f>[1]挂饰表!U72</f>
        <v>31</v>
      </c>
      <c r="Z72" s="42">
        <f>[1]挂饰表!V72</f>
        <v>35</v>
      </c>
      <c r="AA72" s="42">
        <f>[1]挂饰表!W72</f>
        <v>27</v>
      </c>
      <c r="AB72" s="42">
        <f>[1]挂饰表!X72</f>
        <v>19</v>
      </c>
      <c r="AC72" s="42">
        <f>[1]挂饰表!Y72</f>
        <v>27</v>
      </c>
      <c r="AD72" s="42">
        <f>[1]挂饰表!Z72</f>
        <v>78</v>
      </c>
      <c r="AE72" s="20">
        <f>[1]挂饰表!AA72</f>
        <v>0</v>
      </c>
      <c r="AF72" s="20">
        <f>[1]挂饰表!AB72</f>
        <v>0</v>
      </c>
      <c r="AG72" s="20">
        <f>[1]挂饰表!AC72</f>
        <v>0</v>
      </c>
      <c r="AH72" s="20">
        <f>[1]挂饰表!AD72</f>
        <v>0</v>
      </c>
      <c r="AI72" s="20">
        <f>[1]挂饰表!AE72</f>
        <v>0</v>
      </c>
      <c r="AN72" s="49" t="str">
        <f t="shared" si="8"/>
        <v>戒指6</v>
      </c>
      <c r="AO72" s="56">
        <v>6</v>
      </c>
      <c r="AP72" s="41" t="s">
        <v>1161</v>
      </c>
      <c r="AQ72" s="60" t="s">
        <v>1173</v>
      </c>
    </row>
    <row r="73" spans="2:43" ht="14.25" x14ac:dyDescent="0.2">
      <c r="B73" s="16">
        <v>71</v>
      </c>
      <c r="C73" s="16" t="str">
        <f t="shared" ca="1" si="9"/>
        <v>IC1878</v>
      </c>
      <c r="D73" s="16" t="str">
        <f t="shared" ca="1" si="13"/>
        <v>神秘的卡尼亚项链</v>
      </c>
      <c r="E73" s="16" t="str">
        <f t="shared" ca="1" si="10"/>
        <v>神秘的</v>
      </c>
      <c r="F73" s="16" t="str">
        <f t="shared" ca="1" si="11"/>
        <v>卡尼亚</v>
      </c>
      <c r="G73" s="16" t="str">
        <f t="shared" ca="1" si="12"/>
        <v>项链</v>
      </c>
      <c r="H73" s="16" t="str">
        <f t="shared" si="7"/>
        <v>s</v>
      </c>
      <c r="I73" s="19" t="s">
        <v>26</v>
      </c>
      <c r="J73" s="3" t="s">
        <v>29</v>
      </c>
      <c r="K73" s="16">
        <f t="shared" si="14"/>
        <v>5</v>
      </c>
      <c r="L73" s="16">
        <f t="shared" si="6"/>
        <v>7</v>
      </c>
      <c r="M73" s="16">
        <f>[1]挂饰表!$I73</f>
        <v>54</v>
      </c>
      <c r="N73" s="16">
        <f>[1]挂饰表!$J73</f>
        <v>48</v>
      </c>
      <c r="O73" s="16">
        <f>[1]挂饰表!$K73</f>
        <v>70</v>
      </c>
      <c r="P73" s="16">
        <f>[1]挂饰表!$L73</f>
        <v>38</v>
      </c>
      <c r="Q73" s="16" t="str">
        <f>[1]挂饰表!$M$3</f>
        <v>---</v>
      </c>
      <c r="R73" s="16">
        <f>[1]挂饰表!$N73</f>
        <v>76</v>
      </c>
      <c r="S73" s="16">
        <f>[1]挂饰表!$O73</f>
        <v>45</v>
      </c>
      <c r="T73" s="42">
        <f>[1]挂饰表!$P73</f>
        <v>35</v>
      </c>
      <c r="U73" s="20">
        <f>[1]挂饰表!Q73</f>
        <v>0.17499999999999999</v>
      </c>
      <c r="V73" s="20">
        <f>[1]挂饰表!R73</f>
        <v>0.1125</v>
      </c>
      <c r="W73" s="20">
        <f>[1]挂饰表!S73</f>
        <v>5.8333333333333327E-2</v>
      </c>
      <c r="X73" s="20" t="str">
        <f>[1]挂饰表!T73</f>
        <v>--</v>
      </c>
      <c r="Y73" s="42">
        <f>[1]挂饰表!U73</f>
        <v>36</v>
      </c>
      <c r="Z73" s="42">
        <f>[1]挂饰表!V73</f>
        <v>41</v>
      </c>
      <c r="AA73" s="42">
        <f>[1]挂饰表!W73</f>
        <v>32</v>
      </c>
      <c r="AB73" s="42">
        <f>[1]挂饰表!X73</f>
        <v>22</v>
      </c>
      <c r="AC73" s="42">
        <f>[1]挂饰表!Y73</f>
        <v>32</v>
      </c>
      <c r="AD73" s="42">
        <f>[1]挂饰表!Z73</f>
        <v>91</v>
      </c>
      <c r="AE73" s="20">
        <f>[1]挂饰表!AA73</f>
        <v>0</v>
      </c>
      <c r="AF73" s="20">
        <f>[1]挂饰表!AB73</f>
        <v>0</v>
      </c>
      <c r="AG73" s="20">
        <f>[1]挂饰表!AC73</f>
        <v>0</v>
      </c>
      <c r="AH73" s="20">
        <f>[1]挂饰表!AD73</f>
        <v>0</v>
      </c>
      <c r="AI73" s="20">
        <f>[1]挂饰表!AE73</f>
        <v>0</v>
      </c>
      <c r="AN73" s="49" t="str">
        <f t="shared" si="8"/>
        <v>戒指7</v>
      </c>
      <c r="AO73" s="56">
        <v>7</v>
      </c>
      <c r="AP73" s="41" t="s">
        <v>1161</v>
      </c>
      <c r="AQ73" s="60" t="s">
        <v>1175</v>
      </c>
    </row>
    <row r="74" spans="2:43" ht="14.25" x14ac:dyDescent="0.2">
      <c r="B74" s="16">
        <v>72</v>
      </c>
      <c r="C74" s="16" t="str">
        <f t="shared" ca="1" si="9"/>
        <v>IC1889</v>
      </c>
      <c r="D74" s="16" t="str">
        <f t="shared" ca="1" si="13"/>
        <v>神秘的精钢项链</v>
      </c>
      <c r="E74" s="16" t="str">
        <f t="shared" ca="1" si="10"/>
        <v>神秘的</v>
      </c>
      <c r="F74" s="16" t="str">
        <f t="shared" ca="1" si="11"/>
        <v>精钢</v>
      </c>
      <c r="G74" s="16" t="str">
        <f t="shared" ca="1" si="12"/>
        <v>项链</v>
      </c>
      <c r="H74" s="16" t="str">
        <f t="shared" si="7"/>
        <v>s</v>
      </c>
      <c r="I74" s="19" t="s">
        <v>26</v>
      </c>
      <c r="J74" s="3" t="s">
        <v>29</v>
      </c>
      <c r="K74" s="16">
        <f t="shared" si="14"/>
        <v>5</v>
      </c>
      <c r="L74" s="16">
        <f t="shared" si="6"/>
        <v>8</v>
      </c>
      <c r="M74" s="16">
        <f>[1]挂饰表!$I74</f>
        <v>61</v>
      </c>
      <c r="N74" s="16">
        <f>[1]挂饰表!$J74</f>
        <v>54</v>
      </c>
      <c r="O74" s="16">
        <f>[1]挂饰表!$K74</f>
        <v>80</v>
      </c>
      <c r="P74" s="16">
        <f>[1]挂饰表!$L74</f>
        <v>44</v>
      </c>
      <c r="Q74" s="16" t="str">
        <f>[1]挂饰表!$M$3</f>
        <v>---</v>
      </c>
      <c r="R74" s="16">
        <f>[1]挂饰表!$N74</f>
        <v>87</v>
      </c>
      <c r="S74" s="16">
        <f>[1]挂饰表!$O74</f>
        <v>52</v>
      </c>
      <c r="T74" s="42">
        <f>[1]挂饰表!$P74</f>
        <v>40</v>
      </c>
      <c r="U74" s="20">
        <f>[1]挂饰表!Q74</f>
        <v>0.2</v>
      </c>
      <c r="V74" s="20">
        <f>[1]挂饰表!R74</f>
        <v>0.13</v>
      </c>
      <c r="W74" s="20">
        <f>[1]挂饰表!S74</f>
        <v>6.6666666666666666E-2</v>
      </c>
      <c r="X74" s="20" t="str">
        <f>[1]挂饰表!T74</f>
        <v>--</v>
      </c>
      <c r="Y74" s="42">
        <f>[1]挂饰表!U74</f>
        <v>42</v>
      </c>
      <c r="Z74" s="42">
        <f>[1]挂饰表!V74</f>
        <v>47</v>
      </c>
      <c r="AA74" s="42">
        <f>[1]挂饰表!W74</f>
        <v>36</v>
      </c>
      <c r="AB74" s="42">
        <f>[1]挂饰表!X74</f>
        <v>25</v>
      </c>
      <c r="AC74" s="42">
        <f>[1]挂饰表!Y74</f>
        <v>36</v>
      </c>
      <c r="AD74" s="42">
        <f>[1]挂饰表!Z74</f>
        <v>104</v>
      </c>
      <c r="AE74" s="20">
        <f>[1]挂饰表!AA74</f>
        <v>0</v>
      </c>
      <c r="AF74" s="20">
        <f>[1]挂饰表!AB74</f>
        <v>0</v>
      </c>
      <c r="AG74" s="20">
        <f>[1]挂饰表!AC74</f>
        <v>0</v>
      </c>
      <c r="AH74" s="20">
        <f>[1]挂饰表!AD74</f>
        <v>0</v>
      </c>
      <c r="AI74" s="20">
        <f>[1]挂饰表!AE74</f>
        <v>0</v>
      </c>
      <c r="AN74" s="49" t="str">
        <f t="shared" si="8"/>
        <v>戒指8</v>
      </c>
      <c r="AO74" s="56">
        <v>8</v>
      </c>
      <c r="AP74" s="41" t="s">
        <v>1161</v>
      </c>
      <c r="AQ74" s="60" t="s">
        <v>1177</v>
      </c>
    </row>
    <row r="75" spans="2:43" ht="14.25" x14ac:dyDescent="0.2">
      <c r="B75" s="16">
        <v>73</v>
      </c>
      <c r="C75" s="16" t="str">
        <f t="shared" ca="1" si="9"/>
        <v>IC1892</v>
      </c>
      <c r="D75" s="16" t="str">
        <f t="shared" ca="1" si="13"/>
        <v>精致的言语项链</v>
      </c>
      <c r="E75" s="16" t="str">
        <f t="shared" ca="1" si="10"/>
        <v>精致的</v>
      </c>
      <c r="F75" s="16" t="str">
        <f t="shared" ca="1" si="11"/>
        <v>言语</v>
      </c>
      <c r="G75" s="16" t="str">
        <f t="shared" ca="1" si="12"/>
        <v>项链</v>
      </c>
      <c r="H75" s="16" t="str">
        <f t="shared" si="7"/>
        <v>a</v>
      </c>
      <c r="I75" s="19" t="s">
        <v>26</v>
      </c>
      <c r="J75" s="3" t="s">
        <v>29</v>
      </c>
      <c r="K75" s="16">
        <f t="shared" si="14"/>
        <v>5</v>
      </c>
      <c r="L75" s="16">
        <f t="shared" si="6"/>
        <v>1</v>
      </c>
      <c r="M75" s="16">
        <f>[1]挂饰表!$I75</f>
        <v>4</v>
      </c>
      <c r="N75" s="16">
        <f>[1]挂饰表!$J75</f>
        <v>8</v>
      </c>
      <c r="O75" s="16">
        <f>[1]挂饰表!$K75</f>
        <v>11</v>
      </c>
      <c r="P75" s="16">
        <f>[1]挂饰表!$L75</f>
        <v>6</v>
      </c>
      <c r="Q75" s="16" t="str">
        <f>[1]挂饰表!$M$3</f>
        <v>---</v>
      </c>
      <c r="R75" s="16">
        <f>[1]挂饰表!$N75</f>
        <v>12</v>
      </c>
      <c r="S75" s="16">
        <f>[1]挂饰表!$O75</f>
        <v>7</v>
      </c>
      <c r="T75" s="42">
        <f>[1]挂饰表!$P75</f>
        <v>6</v>
      </c>
      <c r="U75" s="20">
        <f>[1]挂饰表!Q75</f>
        <v>0.03</v>
      </c>
      <c r="V75" s="20">
        <f>[1]挂饰表!R75</f>
        <v>1.7500000000000002E-2</v>
      </c>
      <c r="W75" s="20">
        <f>[1]挂饰表!S75</f>
        <v>0.01</v>
      </c>
      <c r="X75" s="20" t="str">
        <f>[1]挂饰表!T75</f>
        <v>--</v>
      </c>
      <c r="Y75" s="42">
        <f>[1]挂饰表!U75</f>
        <v>6</v>
      </c>
      <c r="Z75" s="42">
        <f>[1]挂饰表!V75</f>
        <v>7</v>
      </c>
      <c r="AA75" s="42">
        <f>[1]挂饰表!W75</f>
        <v>5</v>
      </c>
      <c r="AB75" s="42">
        <f>[1]挂饰表!X75</f>
        <v>4</v>
      </c>
      <c r="AC75" s="42">
        <f>[1]挂饰表!Y75</f>
        <v>5</v>
      </c>
      <c r="AD75" s="42">
        <f>[1]挂饰表!Z75</f>
        <v>15</v>
      </c>
      <c r="AE75" s="20">
        <f>[1]挂饰表!AA75</f>
        <v>0</v>
      </c>
      <c r="AF75" s="20">
        <f>[1]挂饰表!AB75</f>
        <v>0</v>
      </c>
      <c r="AG75" s="20">
        <f>[1]挂饰表!AC75</f>
        <v>0</v>
      </c>
      <c r="AH75" s="20">
        <f>[1]挂饰表!AD75</f>
        <v>0</v>
      </c>
      <c r="AI75" s="20">
        <f>[1]挂饰表!AE75</f>
        <v>0</v>
      </c>
      <c r="AN75" s="49" t="str">
        <f t="shared" si="8"/>
        <v>戒指9</v>
      </c>
      <c r="AO75" s="56">
        <v>9</v>
      </c>
      <c r="AP75" s="41" t="s">
        <v>1161</v>
      </c>
      <c r="AQ75" s="60" t="s">
        <v>1179</v>
      </c>
    </row>
    <row r="76" spans="2:43" ht="14.25" x14ac:dyDescent="0.2">
      <c r="B76" s="16">
        <v>74</v>
      </c>
      <c r="C76" s="16" t="str">
        <f t="shared" ca="1" si="9"/>
        <v>IC1873</v>
      </c>
      <c r="D76" s="16" t="str">
        <f t="shared" ca="1" si="13"/>
        <v>拉风的忏悔护腕</v>
      </c>
      <c r="E76" s="16" t="str">
        <f t="shared" ca="1" si="10"/>
        <v>拉风的</v>
      </c>
      <c r="F76" s="16" t="str">
        <f t="shared" ca="1" si="11"/>
        <v>忏悔</v>
      </c>
      <c r="G76" s="16" t="str">
        <f t="shared" ca="1" si="12"/>
        <v>护腕</v>
      </c>
      <c r="H76" s="16" t="str">
        <f t="shared" si="7"/>
        <v>a</v>
      </c>
      <c r="I76" s="19" t="s">
        <v>26</v>
      </c>
      <c r="J76" s="3" t="s">
        <v>29</v>
      </c>
      <c r="K76" s="16">
        <f t="shared" si="14"/>
        <v>5</v>
      </c>
      <c r="L76" s="16">
        <f t="shared" ref="L76:L139" si="15">L68</f>
        <v>2</v>
      </c>
      <c r="M76" s="16">
        <f>[1]挂饰表!$I76</f>
        <v>9</v>
      </c>
      <c r="N76" s="16">
        <f>[1]挂饰表!$J76</f>
        <v>16</v>
      </c>
      <c r="O76" s="16">
        <f>[1]挂饰表!$K76</f>
        <v>23</v>
      </c>
      <c r="P76" s="16">
        <f>[1]挂饰表!$L76</f>
        <v>12</v>
      </c>
      <c r="Q76" s="16" t="str">
        <f>[1]挂饰表!$M$3</f>
        <v>---</v>
      </c>
      <c r="R76" s="16">
        <f>[1]挂饰表!$N76</f>
        <v>25</v>
      </c>
      <c r="S76" s="16">
        <f>[1]挂饰表!$O76</f>
        <v>15</v>
      </c>
      <c r="T76" s="42">
        <f>[1]挂饰表!$P76</f>
        <v>11</v>
      </c>
      <c r="U76" s="20">
        <f>[1]挂饰表!Q76</f>
        <v>5.5E-2</v>
      </c>
      <c r="V76" s="20">
        <f>[1]挂饰表!R76</f>
        <v>3.7499999999999999E-2</v>
      </c>
      <c r="W76" s="20">
        <f>[1]挂饰表!S76</f>
        <v>1.8333333333333333E-2</v>
      </c>
      <c r="X76" s="20" t="str">
        <f>[1]挂饰表!T76</f>
        <v>--</v>
      </c>
      <c r="Y76" s="42">
        <f>[1]挂饰表!U76</f>
        <v>12</v>
      </c>
      <c r="Z76" s="42">
        <f>[1]挂饰表!V76</f>
        <v>14</v>
      </c>
      <c r="AA76" s="42">
        <f>[1]挂饰表!W76</f>
        <v>10</v>
      </c>
      <c r="AB76" s="42">
        <f>[1]挂饰表!X76</f>
        <v>7</v>
      </c>
      <c r="AC76" s="42">
        <f>[1]挂饰表!Y76</f>
        <v>10</v>
      </c>
      <c r="AD76" s="42">
        <f>[1]挂饰表!Z76</f>
        <v>30</v>
      </c>
      <c r="AE76" s="20">
        <f>[1]挂饰表!AA76</f>
        <v>0</v>
      </c>
      <c r="AF76" s="20">
        <f>[1]挂饰表!AB76</f>
        <v>0</v>
      </c>
      <c r="AG76" s="20">
        <f>[1]挂饰表!AC76</f>
        <v>0</v>
      </c>
      <c r="AH76" s="20">
        <f>[1]挂饰表!AD76</f>
        <v>0</v>
      </c>
      <c r="AI76" s="20">
        <f>[1]挂饰表!AE76</f>
        <v>0</v>
      </c>
      <c r="AN76" s="49" t="str">
        <f t="shared" si="8"/>
        <v>戒指10</v>
      </c>
      <c r="AO76" s="56">
        <v>10</v>
      </c>
      <c r="AP76" s="41" t="s">
        <v>1161</v>
      </c>
      <c r="AQ76" s="60" t="s">
        <v>1181</v>
      </c>
    </row>
    <row r="77" spans="2:43" ht="14.25" x14ac:dyDescent="0.2">
      <c r="B77" s="16">
        <v>75</v>
      </c>
      <c r="C77" s="16" t="str">
        <f t="shared" ca="1" si="9"/>
        <v>IC1898</v>
      </c>
      <c r="D77" s="16" t="str">
        <f t="shared" ca="1" si="13"/>
        <v>闪耀的玄铁项链</v>
      </c>
      <c r="E77" s="16" t="str">
        <f t="shared" ca="1" si="10"/>
        <v>闪耀的</v>
      </c>
      <c r="F77" s="16" t="str">
        <f t="shared" ca="1" si="11"/>
        <v>玄铁</v>
      </c>
      <c r="G77" s="16" t="str">
        <f t="shared" ca="1" si="12"/>
        <v>项链</v>
      </c>
      <c r="H77" s="16" t="str">
        <f t="shared" si="7"/>
        <v>a</v>
      </c>
      <c r="I77" s="19" t="s">
        <v>26</v>
      </c>
      <c r="J77" s="3" t="s">
        <v>29</v>
      </c>
      <c r="K77" s="16">
        <f t="shared" si="14"/>
        <v>5</v>
      </c>
      <c r="L77" s="16">
        <f t="shared" si="15"/>
        <v>3</v>
      </c>
      <c r="M77" s="16">
        <f>[1]挂饰表!$I77</f>
        <v>13</v>
      </c>
      <c r="N77" s="16">
        <f>[1]挂饰表!$J77</f>
        <v>23</v>
      </c>
      <c r="O77" s="16">
        <f>[1]挂饰表!$K77</f>
        <v>34</v>
      </c>
      <c r="P77" s="16">
        <f>[1]挂饰表!$L77</f>
        <v>19</v>
      </c>
      <c r="Q77" s="16" t="str">
        <f>[1]挂饰表!$M$3</f>
        <v>---</v>
      </c>
      <c r="R77" s="16">
        <f>[1]挂饰表!$N77</f>
        <v>37</v>
      </c>
      <c r="S77" s="16">
        <f>[1]挂饰表!$O77</f>
        <v>22</v>
      </c>
      <c r="T77" s="42">
        <f>[1]挂饰表!$P77</f>
        <v>17</v>
      </c>
      <c r="U77" s="20">
        <f>[1]挂饰表!Q77</f>
        <v>8.5000000000000006E-2</v>
      </c>
      <c r="V77" s="20">
        <f>[1]挂饰表!R77</f>
        <v>5.5E-2</v>
      </c>
      <c r="W77" s="20">
        <f>[1]挂饰表!S77</f>
        <v>2.8333333333333335E-2</v>
      </c>
      <c r="X77" s="20" t="str">
        <f>[1]挂饰表!T77</f>
        <v>--</v>
      </c>
      <c r="Y77" s="42">
        <f>[1]挂饰表!U77</f>
        <v>18</v>
      </c>
      <c r="Z77" s="42">
        <f>[1]挂饰表!V77</f>
        <v>20</v>
      </c>
      <c r="AA77" s="42">
        <f>[1]挂饰表!W77</f>
        <v>16</v>
      </c>
      <c r="AB77" s="42">
        <f>[1]挂饰表!X77</f>
        <v>11</v>
      </c>
      <c r="AC77" s="42">
        <f>[1]挂饰表!Y77</f>
        <v>16</v>
      </c>
      <c r="AD77" s="42">
        <f>[1]挂饰表!Z77</f>
        <v>45</v>
      </c>
      <c r="AE77" s="20">
        <f>[1]挂饰表!AA77</f>
        <v>0</v>
      </c>
      <c r="AF77" s="20">
        <f>[1]挂饰表!AB77</f>
        <v>0</v>
      </c>
      <c r="AG77" s="20">
        <f>[1]挂饰表!AC77</f>
        <v>0</v>
      </c>
      <c r="AH77" s="20">
        <f>[1]挂饰表!AD77</f>
        <v>0</v>
      </c>
      <c r="AI77" s="20">
        <f>[1]挂饰表!AE77</f>
        <v>0</v>
      </c>
      <c r="AN77" s="49" t="str">
        <f t="shared" si="8"/>
        <v>戒指11</v>
      </c>
      <c r="AO77" s="56">
        <v>11</v>
      </c>
      <c r="AP77" s="41" t="s">
        <v>1161</v>
      </c>
      <c r="AQ77" s="60" t="s">
        <v>1183</v>
      </c>
    </row>
    <row r="78" spans="2:43" ht="14.25" x14ac:dyDescent="0.2">
      <c r="B78" s="16">
        <v>76</v>
      </c>
      <c r="C78" s="16" t="str">
        <f t="shared" ca="1" si="9"/>
        <v>IC1895</v>
      </c>
      <c r="D78" s="16" t="str">
        <f t="shared" ca="1" si="13"/>
        <v>拉风的空灵项链</v>
      </c>
      <c r="E78" s="16" t="str">
        <f t="shared" ca="1" si="10"/>
        <v>拉风的</v>
      </c>
      <c r="F78" s="16" t="str">
        <f t="shared" ca="1" si="11"/>
        <v>空灵</v>
      </c>
      <c r="G78" s="16" t="str">
        <f t="shared" ca="1" si="12"/>
        <v>项链</v>
      </c>
      <c r="H78" s="16" t="str">
        <f t="shared" si="7"/>
        <v>a</v>
      </c>
      <c r="I78" s="19" t="s">
        <v>26</v>
      </c>
      <c r="J78" s="3" t="s">
        <v>29</v>
      </c>
      <c r="K78" s="16">
        <f t="shared" si="14"/>
        <v>5</v>
      </c>
      <c r="L78" s="16">
        <f t="shared" si="15"/>
        <v>4</v>
      </c>
      <c r="M78" s="16">
        <f>[1]挂饰表!$I78</f>
        <v>17</v>
      </c>
      <c r="N78" s="16">
        <f>[1]挂饰表!$J78</f>
        <v>31</v>
      </c>
      <c r="O78" s="16">
        <f>[1]挂饰表!$K78</f>
        <v>46</v>
      </c>
      <c r="P78" s="16">
        <f>[1]挂饰表!$L78</f>
        <v>25</v>
      </c>
      <c r="Q78" s="16" t="str">
        <f>[1]挂饰表!$M$3</f>
        <v>---</v>
      </c>
      <c r="R78" s="16">
        <f>[1]挂饰表!$N78</f>
        <v>50</v>
      </c>
      <c r="S78" s="16">
        <f>[1]挂饰表!$O78</f>
        <v>30</v>
      </c>
      <c r="T78" s="42">
        <f>[1]挂饰表!$P78</f>
        <v>23</v>
      </c>
      <c r="U78" s="20">
        <f>[1]挂饰表!Q78</f>
        <v>0.115</v>
      </c>
      <c r="V78" s="20">
        <f>[1]挂饰表!R78</f>
        <v>7.4999999999999997E-2</v>
      </c>
      <c r="W78" s="20">
        <f>[1]挂饰表!S78</f>
        <v>3.8333333333333337E-2</v>
      </c>
      <c r="X78" s="20" t="str">
        <f>[1]挂饰表!T78</f>
        <v>--</v>
      </c>
      <c r="Y78" s="42">
        <f>[1]挂饰表!U78</f>
        <v>24</v>
      </c>
      <c r="Z78" s="42">
        <f>[1]挂饰表!V78</f>
        <v>27</v>
      </c>
      <c r="AA78" s="42">
        <f>[1]挂饰表!W78</f>
        <v>21</v>
      </c>
      <c r="AB78" s="42">
        <f>[1]挂饰表!X78</f>
        <v>15</v>
      </c>
      <c r="AC78" s="42">
        <f>[1]挂饰表!Y78</f>
        <v>21</v>
      </c>
      <c r="AD78" s="42">
        <f>[1]挂饰表!Z78</f>
        <v>60</v>
      </c>
      <c r="AE78" s="20">
        <f>[1]挂饰表!AA78</f>
        <v>0</v>
      </c>
      <c r="AF78" s="20">
        <f>[1]挂饰表!AB78</f>
        <v>0</v>
      </c>
      <c r="AG78" s="20">
        <f>[1]挂饰表!AC78</f>
        <v>0</v>
      </c>
      <c r="AH78" s="20">
        <f>[1]挂饰表!AD78</f>
        <v>0</v>
      </c>
      <c r="AI78" s="20">
        <f>[1]挂饰表!AE78</f>
        <v>0</v>
      </c>
      <c r="AN78" s="49" t="str">
        <f t="shared" si="8"/>
        <v>戒指12</v>
      </c>
      <c r="AO78" s="56">
        <v>12</v>
      </c>
      <c r="AP78" s="41" t="s">
        <v>1161</v>
      </c>
      <c r="AQ78" s="60" t="s">
        <v>1185</v>
      </c>
    </row>
    <row r="79" spans="2:43" ht="14.25" x14ac:dyDescent="0.2">
      <c r="B79" s="16">
        <v>77</v>
      </c>
      <c r="C79" s="16" t="str">
        <f t="shared" ca="1" si="9"/>
        <v>IC1743</v>
      </c>
      <c r="D79" s="16" t="str">
        <f t="shared" ca="1" si="13"/>
        <v>闪耀的颓废戒指</v>
      </c>
      <c r="E79" s="16" t="str">
        <f t="shared" ca="1" si="10"/>
        <v>闪耀的</v>
      </c>
      <c r="F79" s="16" t="str">
        <f t="shared" ca="1" si="11"/>
        <v>颓废</v>
      </c>
      <c r="G79" s="16" t="str">
        <f t="shared" ca="1" si="12"/>
        <v>戒指</v>
      </c>
      <c r="H79" s="16" t="str">
        <f t="shared" si="7"/>
        <v>a</v>
      </c>
      <c r="I79" s="19" t="s">
        <v>26</v>
      </c>
      <c r="J79" s="3" t="s">
        <v>29</v>
      </c>
      <c r="K79" s="16">
        <f t="shared" si="14"/>
        <v>5</v>
      </c>
      <c r="L79" s="16">
        <f t="shared" si="15"/>
        <v>5</v>
      </c>
      <c r="M79" s="16">
        <f>[1]挂饰表!$I79</f>
        <v>22</v>
      </c>
      <c r="N79" s="16">
        <f>[1]挂饰表!$J79</f>
        <v>39</v>
      </c>
      <c r="O79" s="16">
        <f>[1]挂饰表!$K79</f>
        <v>57</v>
      </c>
      <c r="P79" s="16">
        <f>[1]挂饰表!$L79</f>
        <v>31</v>
      </c>
      <c r="Q79" s="16" t="str">
        <f>[1]挂饰表!$M$3</f>
        <v>---</v>
      </c>
      <c r="R79" s="16">
        <f>[1]挂饰表!$N79</f>
        <v>62</v>
      </c>
      <c r="S79" s="16">
        <f>[1]挂饰表!$O79</f>
        <v>37</v>
      </c>
      <c r="T79" s="42">
        <f>[1]挂饰表!$P79</f>
        <v>29</v>
      </c>
      <c r="U79" s="20">
        <f>[1]挂饰表!Q79</f>
        <v>0.14499999999999999</v>
      </c>
      <c r="V79" s="20">
        <f>[1]挂饰表!R79</f>
        <v>9.2499999999999999E-2</v>
      </c>
      <c r="W79" s="20">
        <f>[1]挂饰表!S79</f>
        <v>4.8333333333333332E-2</v>
      </c>
      <c r="X79" s="20" t="str">
        <f>[1]挂饰表!T79</f>
        <v>--</v>
      </c>
      <c r="Y79" s="42">
        <f>[1]挂饰表!U79</f>
        <v>30</v>
      </c>
      <c r="Z79" s="42">
        <f>[1]挂饰表!V79</f>
        <v>34</v>
      </c>
      <c r="AA79" s="42">
        <f>[1]挂饰表!W79</f>
        <v>26</v>
      </c>
      <c r="AB79" s="42">
        <f>[1]挂饰表!X79</f>
        <v>18</v>
      </c>
      <c r="AC79" s="42">
        <f>[1]挂饰表!Y79</f>
        <v>26</v>
      </c>
      <c r="AD79" s="42">
        <f>[1]挂饰表!Z79</f>
        <v>75</v>
      </c>
      <c r="AE79" s="20">
        <f>[1]挂饰表!AA79</f>
        <v>0</v>
      </c>
      <c r="AF79" s="20">
        <f>[1]挂饰表!AB79</f>
        <v>0</v>
      </c>
      <c r="AG79" s="20">
        <f>[1]挂饰表!AC79</f>
        <v>0</v>
      </c>
      <c r="AH79" s="20">
        <f>[1]挂饰表!AD79</f>
        <v>0</v>
      </c>
      <c r="AI79" s="20">
        <f>[1]挂饰表!AE79</f>
        <v>0</v>
      </c>
      <c r="AN79" s="49" t="str">
        <f t="shared" si="8"/>
        <v>戒指13</v>
      </c>
      <c r="AO79" s="56">
        <v>13</v>
      </c>
      <c r="AP79" s="41" t="s">
        <v>1161</v>
      </c>
      <c r="AQ79" s="60" t="s">
        <v>1187</v>
      </c>
    </row>
    <row r="80" spans="2:43" ht="14.25" x14ac:dyDescent="0.2">
      <c r="B80" s="16">
        <v>78</v>
      </c>
      <c r="C80" s="16" t="str">
        <f t="shared" ca="1" si="9"/>
        <v>IC1935</v>
      </c>
      <c r="D80" s="16" t="str">
        <f t="shared" ca="1" si="13"/>
        <v>精致的水晶护腕</v>
      </c>
      <c r="E80" s="16" t="str">
        <f t="shared" ca="1" si="10"/>
        <v>精致的</v>
      </c>
      <c r="F80" s="16" t="str">
        <f t="shared" ca="1" si="11"/>
        <v>水晶</v>
      </c>
      <c r="G80" s="16" t="str">
        <f t="shared" ca="1" si="12"/>
        <v>护腕</v>
      </c>
      <c r="H80" s="16" t="str">
        <f t="shared" si="7"/>
        <v>a</v>
      </c>
      <c r="I80" s="19" t="s">
        <v>26</v>
      </c>
      <c r="J80" s="3" t="s">
        <v>29</v>
      </c>
      <c r="K80" s="16">
        <f t="shared" si="14"/>
        <v>5</v>
      </c>
      <c r="L80" s="16">
        <f t="shared" si="15"/>
        <v>6</v>
      </c>
      <c r="M80" s="16">
        <f>[1]挂饰表!$I80</f>
        <v>26</v>
      </c>
      <c r="N80" s="16">
        <f>[1]挂饰表!$J80</f>
        <v>47</v>
      </c>
      <c r="O80" s="16">
        <f>[1]挂饰表!$K80</f>
        <v>69</v>
      </c>
      <c r="P80" s="16">
        <f>[1]挂饰表!$L80</f>
        <v>37</v>
      </c>
      <c r="Q80" s="16" t="str">
        <f>[1]挂饰表!$M$3</f>
        <v>---</v>
      </c>
      <c r="R80" s="16">
        <f>[1]挂饰表!$N80</f>
        <v>75</v>
      </c>
      <c r="S80" s="16">
        <f>[1]挂饰表!$O80</f>
        <v>44</v>
      </c>
      <c r="T80" s="42">
        <f>[1]挂饰表!$P80</f>
        <v>34</v>
      </c>
      <c r="U80" s="20">
        <f>[1]挂饰表!Q80</f>
        <v>0.17</v>
      </c>
      <c r="V80" s="20">
        <f>[1]挂饰表!R80</f>
        <v>0.11</v>
      </c>
      <c r="W80" s="20">
        <f>[1]挂饰表!S80</f>
        <v>5.6666666666666671E-2</v>
      </c>
      <c r="X80" s="20" t="str">
        <f>[1]挂饰表!T80</f>
        <v>--</v>
      </c>
      <c r="Y80" s="42">
        <f>[1]挂饰表!U80</f>
        <v>36</v>
      </c>
      <c r="Z80" s="42">
        <f>[1]挂饰表!V80</f>
        <v>41</v>
      </c>
      <c r="AA80" s="42">
        <f>[1]挂饰表!W80</f>
        <v>31</v>
      </c>
      <c r="AB80" s="42">
        <f>[1]挂饰表!X80</f>
        <v>22</v>
      </c>
      <c r="AC80" s="42">
        <f>[1]挂饰表!Y80</f>
        <v>31</v>
      </c>
      <c r="AD80" s="42">
        <f>[1]挂饰表!Z80</f>
        <v>90</v>
      </c>
      <c r="AE80" s="20">
        <f>[1]挂饰表!AA80</f>
        <v>0</v>
      </c>
      <c r="AF80" s="20">
        <f>[1]挂饰表!AB80</f>
        <v>0</v>
      </c>
      <c r="AG80" s="20">
        <f>[1]挂饰表!AC80</f>
        <v>0</v>
      </c>
      <c r="AH80" s="20">
        <f>[1]挂饰表!AD80</f>
        <v>0</v>
      </c>
      <c r="AI80" s="20">
        <f>[1]挂饰表!AE80</f>
        <v>0</v>
      </c>
      <c r="AN80" s="49" t="str">
        <f t="shared" si="8"/>
        <v>戒指14</v>
      </c>
      <c r="AO80" s="56">
        <v>14</v>
      </c>
      <c r="AP80" s="41" t="s">
        <v>1161</v>
      </c>
      <c r="AQ80" s="60" t="s">
        <v>1189</v>
      </c>
    </row>
    <row r="81" spans="2:43" ht="14.25" x14ac:dyDescent="0.2">
      <c r="B81" s="16">
        <v>79</v>
      </c>
      <c r="C81" s="16" t="str">
        <f t="shared" ca="1" si="9"/>
        <v>IC1883</v>
      </c>
      <c r="D81" s="16" t="str">
        <f t="shared" ca="1" si="13"/>
        <v>精致的塞尔塔项链</v>
      </c>
      <c r="E81" s="16" t="str">
        <f t="shared" ca="1" si="10"/>
        <v>精致的</v>
      </c>
      <c r="F81" s="16" t="str">
        <f t="shared" ca="1" si="11"/>
        <v>塞尔塔</v>
      </c>
      <c r="G81" s="16" t="str">
        <f t="shared" ca="1" si="12"/>
        <v>项链</v>
      </c>
      <c r="H81" s="16" t="str">
        <f t="shared" si="7"/>
        <v>a</v>
      </c>
      <c r="I81" s="19" t="s">
        <v>26</v>
      </c>
      <c r="J81" s="3" t="s">
        <v>29</v>
      </c>
      <c r="K81" s="16">
        <f t="shared" si="14"/>
        <v>5</v>
      </c>
      <c r="L81" s="16">
        <f t="shared" si="15"/>
        <v>7</v>
      </c>
      <c r="M81" s="16">
        <f>[1]挂饰表!$I81</f>
        <v>30</v>
      </c>
      <c r="N81" s="16">
        <f>[1]挂饰表!$J81</f>
        <v>55</v>
      </c>
      <c r="O81" s="16">
        <f>[1]挂饰表!$K81</f>
        <v>80</v>
      </c>
      <c r="P81" s="16">
        <f>[1]挂饰表!$L81</f>
        <v>44</v>
      </c>
      <c r="Q81" s="16" t="str">
        <f>[1]挂饰表!$M$3</f>
        <v>---</v>
      </c>
      <c r="R81" s="16">
        <f>[1]挂饰表!$N81</f>
        <v>87</v>
      </c>
      <c r="S81" s="16">
        <f>[1]挂饰表!$O81</f>
        <v>52</v>
      </c>
      <c r="T81" s="42">
        <f>[1]挂饰表!$P81</f>
        <v>40</v>
      </c>
      <c r="U81" s="20">
        <f>[1]挂饰表!Q81</f>
        <v>0.2</v>
      </c>
      <c r="V81" s="20">
        <f>[1]挂饰表!R81</f>
        <v>0.13</v>
      </c>
      <c r="W81" s="20">
        <f>[1]挂饰表!S81</f>
        <v>6.6666666666666666E-2</v>
      </c>
      <c r="X81" s="20" t="str">
        <f>[1]挂饰表!T81</f>
        <v>--</v>
      </c>
      <c r="Y81" s="42">
        <f>[1]挂饰表!U81</f>
        <v>42</v>
      </c>
      <c r="Z81" s="42">
        <f>[1]挂饰表!V81</f>
        <v>47</v>
      </c>
      <c r="AA81" s="42">
        <f>[1]挂饰表!W81</f>
        <v>36</v>
      </c>
      <c r="AB81" s="42">
        <f>[1]挂饰表!X81</f>
        <v>25</v>
      </c>
      <c r="AC81" s="42">
        <f>[1]挂饰表!Y81</f>
        <v>36</v>
      </c>
      <c r="AD81" s="42">
        <f>[1]挂饰表!Z81</f>
        <v>105</v>
      </c>
      <c r="AE81" s="20">
        <f>[1]挂饰表!AA81</f>
        <v>0</v>
      </c>
      <c r="AF81" s="20">
        <f>[1]挂饰表!AB81</f>
        <v>0</v>
      </c>
      <c r="AG81" s="20">
        <f>[1]挂饰表!AC81</f>
        <v>0</v>
      </c>
      <c r="AH81" s="20">
        <f>[1]挂饰表!AD81</f>
        <v>0</v>
      </c>
      <c r="AI81" s="20">
        <f>[1]挂饰表!AE81</f>
        <v>0</v>
      </c>
      <c r="AN81" s="49" t="str">
        <f t="shared" si="8"/>
        <v>项链1</v>
      </c>
      <c r="AO81" s="56">
        <v>1</v>
      </c>
      <c r="AP81" s="41" t="s">
        <v>1190</v>
      </c>
      <c r="AQ81" s="60" t="s">
        <v>1192</v>
      </c>
    </row>
    <row r="82" spans="2:43" ht="14.25" x14ac:dyDescent="0.2">
      <c r="B82" s="16">
        <v>80</v>
      </c>
      <c r="C82" s="16" t="str">
        <f t="shared" ca="1" si="9"/>
        <v>IC1778</v>
      </c>
      <c r="D82" s="16" t="str">
        <f t="shared" ca="1" si="13"/>
        <v>犀利的精灵戒指</v>
      </c>
      <c r="E82" s="16" t="str">
        <f t="shared" ca="1" si="10"/>
        <v>犀利的</v>
      </c>
      <c r="F82" s="16" t="str">
        <f t="shared" ca="1" si="11"/>
        <v>精灵</v>
      </c>
      <c r="G82" s="16" t="str">
        <f t="shared" ca="1" si="12"/>
        <v>戒指</v>
      </c>
      <c r="H82" s="16" t="str">
        <f t="shared" si="7"/>
        <v>a</v>
      </c>
      <c r="I82" s="19" t="s">
        <v>26</v>
      </c>
      <c r="J82" s="3" t="s">
        <v>29</v>
      </c>
      <c r="K82" s="16">
        <f t="shared" si="14"/>
        <v>5</v>
      </c>
      <c r="L82" s="16">
        <f t="shared" si="15"/>
        <v>8</v>
      </c>
      <c r="M82" s="16">
        <f>[1]挂饰表!$I82</f>
        <v>35</v>
      </c>
      <c r="N82" s="16">
        <f>[1]挂饰表!$J82</f>
        <v>62</v>
      </c>
      <c r="O82" s="16">
        <f>[1]挂饰表!$K82</f>
        <v>92</v>
      </c>
      <c r="P82" s="16">
        <f>[1]挂饰表!$L82</f>
        <v>50</v>
      </c>
      <c r="Q82" s="16" t="str">
        <f>[1]挂饰表!$M$3</f>
        <v>---</v>
      </c>
      <c r="R82" s="16">
        <f>[1]挂饰表!$N82</f>
        <v>100</v>
      </c>
      <c r="S82" s="16">
        <f>[1]挂饰表!$O82</f>
        <v>59</v>
      </c>
      <c r="T82" s="42">
        <f>[1]挂饰表!$P82</f>
        <v>46</v>
      </c>
      <c r="U82" s="20">
        <f>[1]挂饰表!Q82</f>
        <v>0.23</v>
      </c>
      <c r="V82" s="20">
        <f>[1]挂饰表!R82</f>
        <v>0.14749999999999999</v>
      </c>
      <c r="W82" s="20">
        <f>[1]挂饰表!S82</f>
        <v>7.6666666666666675E-2</v>
      </c>
      <c r="X82" s="20" t="str">
        <f>[1]挂饰表!T82</f>
        <v>--</v>
      </c>
      <c r="Y82" s="42">
        <f>[1]挂饰表!U82</f>
        <v>48</v>
      </c>
      <c r="Z82" s="42">
        <f>[1]挂饰表!V82</f>
        <v>54</v>
      </c>
      <c r="AA82" s="42">
        <f>[1]挂饰表!W82</f>
        <v>42</v>
      </c>
      <c r="AB82" s="42">
        <f>[1]挂饰表!X82</f>
        <v>29</v>
      </c>
      <c r="AC82" s="42">
        <f>[1]挂饰表!Y82</f>
        <v>42</v>
      </c>
      <c r="AD82" s="42">
        <f>[1]挂饰表!Z82</f>
        <v>120</v>
      </c>
      <c r="AE82" s="20">
        <f>[1]挂饰表!AA82</f>
        <v>0</v>
      </c>
      <c r="AF82" s="20">
        <f>[1]挂饰表!AB82</f>
        <v>0</v>
      </c>
      <c r="AG82" s="20">
        <f>[1]挂饰表!AC82</f>
        <v>0</v>
      </c>
      <c r="AH82" s="20">
        <f>[1]挂饰表!AD82</f>
        <v>0</v>
      </c>
      <c r="AI82" s="20">
        <f>[1]挂饰表!AE82</f>
        <v>0</v>
      </c>
      <c r="AN82" s="49" t="str">
        <f t="shared" si="8"/>
        <v>项链2</v>
      </c>
      <c r="AO82" s="56">
        <v>2</v>
      </c>
      <c r="AP82" s="41" t="s">
        <v>1190</v>
      </c>
      <c r="AQ82" s="60" t="s">
        <v>1194</v>
      </c>
    </row>
    <row r="83" spans="2:43" ht="14.25" x14ac:dyDescent="0.2">
      <c r="B83" s="16">
        <v>81</v>
      </c>
      <c r="C83" s="16" t="str">
        <f t="shared" ca="1" si="9"/>
        <v>IC1892</v>
      </c>
      <c r="D83" s="16" t="str">
        <f t="shared" ca="1" si="13"/>
        <v>发亮的斯塞提项链</v>
      </c>
      <c r="E83" s="16" t="str">
        <f t="shared" ca="1" si="10"/>
        <v>发亮的</v>
      </c>
      <c r="F83" s="16" t="str">
        <f t="shared" ca="1" si="11"/>
        <v>斯塞提</v>
      </c>
      <c r="G83" s="16" t="str">
        <f t="shared" ca="1" si="12"/>
        <v>项链</v>
      </c>
      <c r="H83" s="16" t="str">
        <f t="shared" si="7"/>
        <v>b</v>
      </c>
      <c r="I83" s="19" t="s">
        <v>26</v>
      </c>
      <c r="J83" s="3" t="s">
        <v>29</v>
      </c>
      <c r="K83" s="16">
        <f t="shared" si="14"/>
        <v>5</v>
      </c>
      <c r="L83" s="16">
        <f t="shared" si="15"/>
        <v>1</v>
      </c>
      <c r="M83" s="16">
        <f>[1]挂饰表!$I83</f>
        <v>5</v>
      </c>
      <c r="N83" s="16">
        <f>[1]挂饰表!$J83</f>
        <v>11</v>
      </c>
      <c r="O83" s="16">
        <f>[1]挂饰表!$K83</f>
        <v>16</v>
      </c>
      <c r="P83" s="16">
        <f>[1]挂饰表!$L83</f>
        <v>9</v>
      </c>
      <c r="Q83" s="16" t="str">
        <f>[1]挂饰表!$M$3</f>
        <v>---</v>
      </c>
      <c r="R83" s="16">
        <f>[1]挂饰表!$N83</f>
        <v>17</v>
      </c>
      <c r="S83" s="16">
        <f>[1]挂饰表!$O83</f>
        <v>10</v>
      </c>
      <c r="T83" s="42">
        <f>[1]挂饰表!$P83</f>
        <v>8</v>
      </c>
      <c r="U83" s="20">
        <f>[1]挂饰表!Q83</f>
        <v>0.04</v>
      </c>
      <c r="V83" s="20">
        <f>[1]挂饰表!R83</f>
        <v>2.5000000000000001E-2</v>
      </c>
      <c r="W83" s="20">
        <f>[1]挂饰表!S83</f>
        <v>1.3333333333333332E-2</v>
      </c>
      <c r="X83" s="20" t="str">
        <f>[1]挂饰表!T83</f>
        <v>--</v>
      </c>
      <c r="Y83" s="42">
        <f>[1]挂饰表!U83</f>
        <v>8</v>
      </c>
      <c r="Z83" s="42">
        <f>[1]挂饰表!V83</f>
        <v>9</v>
      </c>
      <c r="AA83" s="42">
        <f>[1]挂饰表!W83</f>
        <v>7</v>
      </c>
      <c r="AB83" s="42">
        <f>[1]挂饰表!X83</f>
        <v>5</v>
      </c>
      <c r="AC83" s="42">
        <f>[1]挂饰表!Y83</f>
        <v>7</v>
      </c>
      <c r="AD83" s="42">
        <f>[1]挂饰表!Z83</f>
        <v>21</v>
      </c>
      <c r="AE83" s="20">
        <f>[1]挂饰表!AA83</f>
        <v>0</v>
      </c>
      <c r="AF83" s="20">
        <f>[1]挂饰表!AB83</f>
        <v>0</v>
      </c>
      <c r="AG83" s="20">
        <f>[1]挂饰表!AC83</f>
        <v>0</v>
      </c>
      <c r="AH83" s="20">
        <f>[1]挂饰表!AD83</f>
        <v>0</v>
      </c>
      <c r="AI83" s="20">
        <f>[1]挂饰表!AE83</f>
        <v>0</v>
      </c>
      <c r="AN83" s="49" t="str">
        <f t="shared" si="8"/>
        <v>项链3</v>
      </c>
      <c r="AO83" s="56">
        <v>3</v>
      </c>
      <c r="AP83" s="41" t="s">
        <v>1190</v>
      </c>
      <c r="AQ83" s="60" t="s">
        <v>1195</v>
      </c>
    </row>
    <row r="84" spans="2:43" ht="14.25" x14ac:dyDescent="0.2">
      <c r="B84" s="16">
        <v>82</v>
      </c>
      <c r="C84" s="16" t="str">
        <f t="shared" ca="1" si="9"/>
        <v>IC1889</v>
      </c>
      <c r="D84" s="16" t="str">
        <f t="shared" ca="1" si="13"/>
        <v>发亮的精钢项链</v>
      </c>
      <c r="E84" s="16" t="str">
        <f t="shared" ca="1" si="10"/>
        <v>发亮的</v>
      </c>
      <c r="F84" s="16" t="str">
        <f t="shared" ca="1" si="11"/>
        <v>精钢</v>
      </c>
      <c r="G84" s="16" t="str">
        <f t="shared" ca="1" si="12"/>
        <v>项链</v>
      </c>
      <c r="H84" s="16" t="str">
        <f t="shared" si="7"/>
        <v>b</v>
      </c>
      <c r="I84" s="19" t="s">
        <v>26</v>
      </c>
      <c r="J84" s="3" t="s">
        <v>29</v>
      </c>
      <c r="K84" s="16">
        <f t="shared" si="14"/>
        <v>5</v>
      </c>
      <c r="L84" s="16">
        <f t="shared" si="15"/>
        <v>2</v>
      </c>
      <c r="M84" s="16">
        <f>[1]挂饰表!$I84</f>
        <v>9</v>
      </c>
      <c r="N84" s="16">
        <f>[1]挂饰表!$J84</f>
        <v>22</v>
      </c>
      <c r="O84" s="16">
        <f>[1]挂饰表!$K84</f>
        <v>32</v>
      </c>
      <c r="P84" s="16">
        <f>[1]挂饰表!$L84</f>
        <v>17</v>
      </c>
      <c r="Q84" s="16" t="str">
        <f>[1]挂饰表!$M$3</f>
        <v>---</v>
      </c>
      <c r="R84" s="16">
        <f>[1]挂饰表!$N84</f>
        <v>35</v>
      </c>
      <c r="S84" s="16">
        <f>[1]挂饰表!$O84</f>
        <v>21</v>
      </c>
      <c r="T84" s="42">
        <f>[1]挂饰表!$P84</f>
        <v>16</v>
      </c>
      <c r="U84" s="20">
        <f>[1]挂饰表!Q84</f>
        <v>0.08</v>
      </c>
      <c r="V84" s="20">
        <f>[1]挂饰表!R84</f>
        <v>5.2499999999999998E-2</v>
      </c>
      <c r="W84" s="20">
        <f>[1]挂饰表!S84</f>
        <v>2.6666666666666665E-2</v>
      </c>
      <c r="X84" s="20" t="str">
        <f>[1]挂饰表!T84</f>
        <v>--</v>
      </c>
      <c r="Y84" s="42">
        <f>[1]挂饰表!U84</f>
        <v>17</v>
      </c>
      <c r="Z84" s="42">
        <f>[1]挂饰表!V84</f>
        <v>19</v>
      </c>
      <c r="AA84" s="42">
        <f>[1]挂饰表!W84</f>
        <v>14</v>
      </c>
      <c r="AB84" s="42">
        <f>[1]挂饰表!X84</f>
        <v>10</v>
      </c>
      <c r="AC84" s="42">
        <f>[1]挂饰表!Y84</f>
        <v>14</v>
      </c>
      <c r="AD84" s="42">
        <f>[1]挂饰表!Z84</f>
        <v>41</v>
      </c>
      <c r="AE84" s="20">
        <f>[1]挂饰表!AA84</f>
        <v>0</v>
      </c>
      <c r="AF84" s="20">
        <f>[1]挂饰表!AB84</f>
        <v>0</v>
      </c>
      <c r="AG84" s="20">
        <f>[1]挂饰表!AC84</f>
        <v>0</v>
      </c>
      <c r="AH84" s="20">
        <f>[1]挂饰表!AD84</f>
        <v>0</v>
      </c>
      <c r="AI84" s="20">
        <f>[1]挂饰表!AE84</f>
        <v>0</v>
      </c>
      <c r="AN84" s="49" t="str">
        <f t="shared" si="8"/>
        <v>项链4</v>
      </c>
      <c r="AO84" s="56">
        <v>4</v>
      </c>
      <c r="AP84" s="41" t="s">
        <v>1190</v>
      </c>
      <c r="AQ84" s="60" t="s">
        <v>1197</v>
      </c>
    </row>
    <row r="85" spans="2:43" ht="14.25" x14ac:dyDescent="0.2">
      <c r="B85" s="16">
        <v>83</v>
      </c>
      <c r="C85" s="16" t="str">
        <f t="shared" ca="1" si="9"/>
        <v>IC1872</v>
      </c>
      <c r="D85" s="16" t="str">
        <f t="shared" ca="1" si="13"/>
        <v>优质的遗迹护腕</v>
      </c>
      <c r="E85" s="16" t="str">
        <f t="shared" ca="1" si="10"/>
        <v>优质的</v>
      </c>
      <c r="F85" s="16" t="str">
        <f t="shared" ca="1" si="11"/>
        <v>遗迹</v>
      </c>
      <c r="G85" s="16" t="str">
        <f t="shared" ca="1" si="12"/>
        <v>护腕</v>
      </c>
      <c r="H85" s="16" t="str">
        <f t="shared" si="7"/>
        <v>b</v>
      </c>
      <c r="I85" s="19" t="s">
        <v>26</v>
      </c>
      <c r="J85" s="3" t="s">
        <v>29</v>
      </c>
      <c r="K85" s="16">
        <f t="shared" si="14"/>
        <v>5</v>
      </c>
      <c r="L85" s="16">
        <f t="shared" si="15"/>
        <v>3</v>
      </c>
      <c r="M85" s="16">
        <f>[1]挂饰表!$I85</f>
        <v>14</v>
      </c>
      <c r="N85" s="16">
        <f>[1]挂饰表!$J85</f>
        <v>32</v>
      </c>
      <c r="O85" s="16">
        <f>[1]挂饰表!$K85</f>
        <v>48</v>
      </c>
      <c r="P85" s="16">
        <f>[1]挂饰表!$L85</f>
        <v>26</v>
      </c>
      <c r="Q85" s="16" t="str">
        <f>[1]挂饰表!$M$3</f>
        <v>---</v>
      </c>
      <c r="R85" s="16">
        <f>[1]挂饰表!$N85</f>
        <v>52</v>
      </c>
      <c r="S85" s="16">
        <f>[1]挂饰表!$O85</f>
        <v>31</v>
      </c>
      <c r="T85" s="42">
        <f>[1]挂饰表!$P85</f>
        <v>24</v>
      </c>
      <c r="U85" s="20">
        <f>[1]挂饰表!Q85</f>
        <v>0.12</v>
      </c>
      <c r="V85" s="20">
        <f>[1]挂饰表!R85</f>
        <v>7.7499999999999999E-2</v>
      </c>
      <c r="W85" s="20">
        <f>[1]挂饰表!S85</f>
        <v>0.04</v>
      </c>
      <c r="X85" s="20" t="str">
        <f>[1]挂饰表!T85</f>
        <v>--</v>
      </c>
      <c r="Y85" s="42">
        <f>[1]挂饰表!U85</f>
        <v>25</v>
      </c>
      <c r="Z85" s="42">
        <f>[1]挂饰表!V85</f>
        <v>28</v>
      </c>
      <c r="AA85" s="42">
        <f>[1]挂饰表!W85</f>
        <v>22</v>
      </c>
      <c r="AB85" s="42">
        <f>[1]挂饰表!X85</f>
        <v>15</v>
      </c>
      <c r="AC85" s="42">
        <f>[1]挂饰表!Y85</f>
        <v>22</v>
      </c>
      <c r="AD85" s="42">
        <f>[1]挂饰表!Z85</f>
        <v>62</v>
      </c>
      <c r="AE85" s="20">
        <f>[1]挂饰表!AA85</f>
        <v>0</v>
      </c>
      <c r="AF85" s="20">
        <f>[1]挂饰表!AB85</f>
        <v>0</v>
      </c>
      <c r="AG85" s="20">
        <f>[1]挂饰表!AC85</f>
        <v>0</v>
      </c>
      <c r="AH85" s="20">
        <f>[1]挂饰表!AD85</f>
        <v>0</v>
      </c>
      <c r="AI85" s="20">
        <f>[1]挂饰表!AE85</f>
        <v>0</v>
      </c>
      <c r="AN85" s="49" t="str">
        <f t="shared" si="8"/>
        <v>项链5</v>
      </c>
      <c r="AO85" s="56">
        <v>5</v>
      </c>
      <c r="AP85" s="41" t="s">
        <v>1190</v>
      </c>
      <c r="AQ85" s="60" t="s">
        <v>1199</v>
      </c>
    </row>
    <row r="86" spans="2:43" ht="14.25" x14ac:dyDescent="0.2">
      <c r="B86" s="16">
        <v>84</v>
      </c>
      <c r="C86" s="16" t="str">
        <f t="shared" ca="1" si="9"/>
        <v>IC1857</v>
      </c>
      <c r="D86" s="16" t="str">
        <f t="shared" ca="1" si="13"/>
        <v>坚硬的卡尼亚戒指</v>
      </c>
      <c r="E86" s="16" t="str">
        <f t="shared" ca="1" si="10"/>
        <v>坚硬的</v>
      </c>
      <c r="F86" s="16" t="str">
        <f t="shared" ca="1" si="11"/>
        <v>卡尼亚</v>
      </c>
      <c r="G86" s="16" t="str">
        <f t="shared" ca="1" si="12"/>
        <v>戒指</v>
      </c>
      <c r="H86" s="16" t="str">
        <f t="shared" si="7"/>
        <v>b</v>
      </c>
      <c r="I86" s="19" t="s">
        <v>26</v>
      </c>
      <c r="J86" s="3" t="s">
        <v>29</v>
      </c>
      <c r="K86" s="16">
        <f t="shared" si="14"/>
        <v>5</v>
      </c>
      <c r="L86" s="16">
        <f t="shared" si="15"/>
        <v>4</v>
      </c>
      <c r="M86" s="16">
        <f>[1]挂饰表!$I86</f>
        <v>18</v>
      </c>
      <c r="N86" s="16">
        <f>[1]挂饰表!$J86</f>
        <v>43</v>
      </c>
      <c r="O86" s="16">
        <f>[1]挂饰表!$K86</f>
        <v>63</v>
      </c>
      <c r="P86" s="16">
        <f>[1]挂饰表!$L86</f>
        <v>35</v>
      </c>
      <c r="Q86" s="16" t="str">
        <f>[1]挂饰表!$M$3</f>
        <v>---</v>
      </c>
      <c r="R86" s="16">
        <f>[1]挂饰表!$N86</f>
        <v>69</v>
      </c>
      <c r="S86" s="16">
        <f>[1]挂饰表!$O86</f>
        <v>41</v>
      </c>
      <c r="T86" s="42">
        <f>[1]挂饰表!$P86</f>
        <v>32</v>
      </c>
      <c r="U86" s="20">
        <f>[1]挂饰表!Q86</f>
        <v>0.16</v>
      </c>
      <c r="V86" s="20">
        <f>[1]挂饰表!R86</f>
        <v>0.10249999999999999</v>
      </c>
      <c r="W86" s="20">
        <f>[1]挂饰表!S86</f>
        <v>5.333333333333333E-2</v>
      </c>
      <c r="X86" s="20" t="str">
        <f>[1]挂饰表!T86</f>
        <v>--</v>
      </c>
      <c r="Y86" s="42">
        <f>[1]挂饰表!U86</f>
        <v>33</v>
      </c>
      <c r="Z86" s="42">
        <f>[1]挂饰表!V86</f>
        <v>37</v>
      </c>
      <c r="AA86" s="42">
        <f>[1]挂饰表!W86</f>
        <v>29</v>
      </c>
      <c r="AB86" s="42">
        <f>[1]挂饰表!X86</f>
        <v>20</v>
      </c>
      <c r="AC86" s="42">
        <f>[1]挂饰表!Y86</f>
        <v>29</v>
      </c>
      <c r="AD86" s="42">
        <f>[1]挂饰表!Z86</f>
        <v>83</v>
      </c>
      <c r="AE86" s="20">
        <f>[1]挂饰表!AA86</f>
        <v>0</v>
      </c>
      <c r="AF86" s="20">
        <f>[1]挂饰表!AB86</f>
        <v>0</v>
      </c>
      <c r="AG86" s="20">
        <f>[1]挂饰表!AC86</f>
        <v>0</v>
      </c>
      <c r="AH86" s="20">
        <f>[1]挂饰表!AD86</f>
        <v>0</v>
      </c>
      <c r="AI86" s="20">
        <f>[1]挂饰表!AE86</f>
        <v>0</v>
      </c>
      <c r="AN86" s="49" t="str">
        <f t="shared" si="8"/>
        <v>项链6</v>
      </c>
      <c r="AO86" s="56">
        <v>6</v>
      </c>
      <c r="AP86" s="41" t="s">
        <v>1190</v>
      </c>
      <c r="AQ86" s="60" t="s">
        <v>1201</v>
      </c>
    </row>
    <row r="87" spans="2:43" ht="14.25" x14ac:dyDescent="0.2">
      <c r="B87" s="16">
        <v>85</v>
      </c>
      <c r="C87" s="16" t="str">
        <f t="shared" ca="1" si="9"/>
        <v>IC1928</v>
      </c>
      <c r="D87" s="16" t="str">
        <f t="shared" ca="1" si="13"/>
        <v>优质的玄铁项链</v>
      </c>
      <c r="E87" s="16" t="str">
        <f t="shared" ca="1" si="10"/>
        <v>优质的</v>
      </c>
      <c r="F87" s="16" t="str">
        <f t="shared" ca="1" si="11"/>
        <v>玄铁</v>
      </c>
      <c r="G87" s="16" t="str">
        <f t="shared" ca="1" si="12"/>
        <v>项链</v>
      </c>
      <c r="H87" s="16" t="str">
        <f t="shared" si="7"/>
        <v>b</v>
      </c>
      <c r="I87" s="19" t="s">
        <v>26</v>
      </c>
      <c r="J87" s="3" t="s">
        <v>29</v>
      </c>
      <c r="K87" s="16">
        <f t="shared" si="14"/>
        <v>5</v>
      </c>
      <c r="L87" s="16">
        <f t="shared" si="15"/>
        <v>5</v>
      </c>
      <c r="M87" s="16">
        <f>[1]挂饰表!$I87</f>
        <v>23</v>
      </c>
      <c r="N87" s="16">
        <f>[1]挂饰表!$J87</f>
        <v>54</v>
      </c>
      <c r="O87" s="16">
        <f>[1]挂饰表!$K87</f>
        <v>79</v>
      </c>
      <c r="P87" s="16">
        <f>[1]挂饰表!$L87</f>
        <v>43</v>
      </c>
      <c r="Q87" s="16" t="str">
        <f>[1]挂饰表!$M$3</f>
        <v>---</v>
      </c>
      <c r="R87" s="16">
        <f>[1]挂饰表!$N87</f>
        <v>86</v>
      </c>
      <c r="S87" s="16">
        <f>[1]挂饰表!$O87</f>
        <v>51</v>
      </c>
      <c r="T87" s="42">
        <f>[1]挂饰表!$P87</f>
        <v>40</v>
      </c>
      <c r="U87" s="20">
        <f>[1]挂饰表!Q87</f>
        <v>0.2</v>
      </c>
      <c r="V87" s="20">
        <f>[1]挂饰表!R87</f>
        <v>0.1275</v>
      </c>
      <c r="W87" s="20">
        <f>[1]挂饰表!S87</f>
        <v>6.6666666666666666E-2</v>
      </c>
      <c r="X87" s="20" t="str">
        <f>[1]挂饰表!T87</f>
        <v>--</v>
      </c>
      <c r="Y87" s="42">
        <f>[1]挂饰表!U87</f>
        <v>41</v>
      </c>
      <c r="Z87" s="42">
        <f>[1]挂饰表!V87</f>
        <v>47</v>
      </c>
      <c r="AA87" s="42">
        <f>[1]挂饰表!W87</f>
        <v>36</v>
      </c>
      <c r="AB87" s="42">
        <f>[1]挂饰表!X87</f>
        <v>25</v>
      </c>
      <c r="AC87" s="42">
        <f>[1]挂饰表!Y87</f>
        <v>36</v>
      </c>
      <c r="AD87" s="42">
        <f>[1]挂饰表!Z87</f>
        <v>104</v>
      </c>
      <c r="AE87" s="20">
        <f>[1]挂饰表!AA87</f>
        <v>0</v>
      </c>
      <c r="AF87" s="20">
        <f>[1]挂饰表!AB87</f>
        <v>0</v>
      </c>
      <c r="AG87" s="20">
        <f>[1]挂饰表!AC87</f>
        <v>0</v>
      </c>
      <c r="AH87" s="20">
        <f>[1]挂饰表!AD87</f>
        <v>0</v>
      </c>
      <c r="AI87" s="20">
        <f>[1]挂饰表!AE87</f>
        <v>0</v>
      </c>
      <c r="AN87" s="49" t="str">
        <f t="shared" si="8"/>
        <v>项链7</v>
      </c>
      <c r="AO87" s="56">
        <v>7</v>
      </c>
      <c r="AP87" s="41" t="s">
        <v>1190</v>
      </c>
      <c r="AQ87" s="60" t="s">
        <v>1203</v>
      </c>
    </row>
    <row r="88" spans="2:43" ht="14.25" x14ac:dyDescent="0.2">
      <c r="B88" s="16">
        <v>86</v>
      </c>
      <c r="C88" s="16" t="str">
        <f t="shared" ca="1" si="9"/>
        <v>IC1871</v>
      </c>
      <c r="D88" s="16" t="str">
        <f t="shared" ca="1" si="13"/>
        <v>优质的水晶护腕</v>
      </c>
      <c r="E88" s="16" t="str">
        <f t="shared" ca="1" si="10"/>
        <v>优质的</v>
      </c>
      <c r="F88" s="16" t="str">
        <f t="shared" ca="1" si="11"/>
        <v>水晶</v>
      </c>
      <c r="G88" s="16" t="str">
        <f t="shared" ca="1" si="12"/>
        <v>护腕</v>
      </c>
      <c r="H88" s="16" t="str">
        <f t="shared" si="7"/>
        <v>b</v>
      </c>
      <c r="I88" s="19" t="s">
        <v>26</v>
      </c>
      <c r="J88" s="3" t="s">
        <v>29</v>
      </c>
      <c r="K88" s="16">
        <f t="shared" si="14"/>
        <v>5</v>
      </c>
      <c r="L88" s="16">
        <f t="shared" si="15"/>
        <v>6</v>
      </c>
      <c r="M88" s="16">
        <f>[1]挂饰表!$I88</f>
        <v>27</v>
      </c>
      <c r="N88" s="16">
        <f>[1]挂饰表!$J88</f>
        <v>65</v>
      </c>
      <c r="O88" s="16">
        <f>[1]挂饰表!$K88</f>
        <v>95</v>
      </c>
      <c r="P88" s="16">
        <f>[1]挂饰表!$L88</f>
        <v>52</v>
      </c>
      <c r="Q88" s="16" t="str">
        <f>[1]挂饰表!$M$3</f>
        <v>---</v>
      </c>
      <c r="R88" s="16">
        <f>[1]挂饰表!$N88</f>
        <v>104</v>
      </c>
      <c r="S88" s="16">
        <f>[1]挂饰表!$O88</f>
        <v>62</v>
      </c>
      <c r="T88" s="42">
        <f>[1]挂饰表!$P88</f>
        <v>48</v>
      </c>
      <c r="U88" s="20">
        <f>[1]挂饰表!Q88</f>
        <v>0.24</v>
      </c>
      <c r="V88" s="20">
        <f>[1]挂饰表!R88</f>
        <v>0.155</v>
      </c>
      <c r="W88" s="20">
        <f>[1]挂饰表!S88</f>
        <v>0.08</v>
      </c>
      <c r="X88" s="20" t="str">
        <f>[1]挂饰表!T88</f>
        <v>--</v>
      </c>
      <c r="Y88" s="42">
        <f>[1]挂饰表!U88</f>
        <v>50</v>
      </c>
      <c r="Z88" s="42">
        <f>[1]挂饰表!V88</f>
        <v>56</v>
      </c>
      <c r="AA88" s="42">
        <f>[1]挂饰表!W88</f>
        <v>43</v>
      </c>
      <c r="AB88" s="42">
        <f>[1]挂饰表!X88</f>
        <v>30</v>
      </c>
      <c r="AC88" s="42">
        <f>[1]挂饰表!Y88</f>
        <v>43</v>
      </c>
      <c r="AD88" s="42">
        <f>[1]挂饰表!Z88</f>
        <v>124</v>
      </c>
      <c r="AE88" s="20">
        <f>[1]挂饰表!AA88</f>
        <v>0</v>
      </c>
      <c r="AF88" s="20">
        <f>[1]挂饰表!AB88</f>
        <v>0</v>
      </c>
      <c r="AG88" s="20">
        <f>[1]挂饰表!AC88</f>
        <v>0</v>
      </c>
      <c r="AH88" s="20">
        <f>[1]挂饰表!AD88</f>
        <v>0</v>
      </c>
      <c r="AI88" s="20">
        <f>[1]挂饰表!AE88</f>
        <v>0</v>
      </c>
      <c r="AN88" s="49" t="str">
        <f t="shared" si="8"/>
        <v>项链8</v>
      </c>
      <c r="AO88" s="56">
        <v>8</v>
      </c>
      <c r="AP88" s="41" t="s">
        <v>1190</v>
      </c>
      <c r="AQ88" s="60" t="s">
        <v>1205</v>
      </c>
    </row>
    <row r="89" spans="2:43" ht="14.25" x14ac:dyDescent="0.2">
      <c r="B89" s="16">
        <v>87</v>
      </c>
      <c r="C89" s="16" t="str">
        <f t="shared" ca="1" si="9"/>
        <v>IC1902</v>
      </c>
      <c r="D89" s="16" t="str">
        <f t="shared" ca="1" si="13"/>
        <v>凌厉的女神戒指</v>
      </c>
      <c r="E89" s="16" t="str">
        <f t="shared" ca="1" si="10"/>
        <v>凌厉的</v>
      </c>
      <c r="F89" s="16" t="str">
        <f t="shared" ca="1" si="11"/>
        <v>女神</v>
      </c>
      <c r="G89" s="16" t="str">
        <f t="shared" ca="1" si="12"/>
        <v>戒指</v>
      </c>
      <c r="H89" s="16" t="str">
        <f t="shared" si="7"/>
        <v>b</v>
      </c>
      <c r="I89" s="19" t="s">
        <v>26</v>
      </c>
      <c r="J89" s="3" t="s">
        <v>29</v>
      </c>
      <c r="K89" s="16">
        <f t="shared" si="14"/>
        <v>5</v>
      </c>
      <c r="L89" s="16">
        <f t="shared" si="15"/>
        <v>7</v>
      </c>
      <c r="M89" s="16">
        <f>[1]挂饰表!$I89</f>
        <v>32</v>
      </c>
      <c r="N89" s="16">
        <f>[1]挂饰表!$J89</f>
        <v>76</v>
      </c>
      <c r="O89" s="16">
        <f>[1]挂饰表!$K89</f>
        <v>111</v>
      </c>
      <c r="P89" s="16">
        <f>[1]挂饰表!$L89</f>
        <v>60</v>
      </c>
      <c r="Q89" s="16" t="str">
        <f>[1]挂饰表!$M$3</f>
        <v>---</v>
      </c>
      <c r="R89" s="16">
        <f>[1]挂饰表!$N89</f>
        <v>121</v>
      </c>
      <c r="S89" s="16">
        <f>[1]挂饰表!$O89</f>
        <v>72</v>
      </c>
      <c r="T89" s="42">
        <f>[1]挂饰表!$P89</f>
        <v>55</v>
      </c>
      <c r="U89" s="20">
        <f>[1]挂饰表!Q89</f>
        <v>0.27500000000000002</v>
      </c>
      <c r="V89" s="20">
        <f>[1]挂饰表!R89</f>
        <v>0.18</v>
      </c>
      <c r="W89" s="20">
        <f>[1]挂饰表!S89</f>
        <v>9.166666666666666E-2</v>
      </c>
      <c r="X89" s="20" t="str">
        <f>[1]挂饰表!T89</f>
        <v>--</v>
      </c>
      <c r="Y89" s="42">
        <f>[1]挂饰表!U89</f>
        <v>58</v>
      </c>
      <c r="Z89" s="42">
        <f>[1]挂饰表!V89</f>
        <v>66</v>
      </c>
      <c r="AA89" s="42">
        <f>[1]挂饰表!W89</f>
        <v>50</v>
      </c>
      <c r="AB89" s="42">
        <f>[1]挂饰表!X89</f>
        <v>35</v>
      </c>
      <c r="AC89" s="42">
        <f>[1]挂饰表!Y89</f>
        <v>50</v>
      </c>
      <c r="AD89" s="42">
        <f>[1]挂饰表!Z89</f>
        <v>145</v>
      </c>
      <c r="AE89" s="20">
        <f>[1]挂饰表!AA89</f>
        <v>0</v>
      </c>
      <c r="AF89" s="20">
        <f>[1]挂饰表!AB89</f>
        <v>0</v>
      </c>
      <c r="AG89" s="20">
        <f>[1]挂饰表!AC89</f>
        <v>0</v>
      </c>
      <c r="AH89" s="20">
        <f>[1]挂饰表!AD89</f>
        <v>0</v>
      </c>
      <c r="AI89" s="20">
        <f>[1]挂饰表!AE89</f>
        <v>0</v>
      </c>
      <c r="AN89" s="49" t="str">
        <f t="shared" si="8"/>
        <v>项链9</v>
      </c>
      <c r="AO89" s="56">
        <v>9</v>
      </c>
      <c r="AP89" s="41" t="s">
        <v>1190</v>
      </c>
      <c r="AQ89" s="60" t="s">
        <v>1207</v>
      </c>
    </row>
    <row r="90" spans="2:43" ht="14.25" x14ac:dyDescent="0.2">
      <c r="B90" s="16">
        <v>88</v>
      </c>
      <c r="C90" s="16" t="str">
        <f t="shared" ca="1" si="9"/>
        <v>IC1875</v>
      </c>
      <c r="D90" s="16" t="str">
        <f t="shared" ca="1" si="13"/>
        <v>优质的晨曦护腕</v>
      </c>
      <c r="E90" s="16" t="str">
        <f t="shared" ca="1" si="10"/>
        <v>优质的</v>
      </c>
      <c r="F90" s="16" t="str">
        <f t="shared" ca="1" si="11"/>
        <v>晨曦</v>
      </c>
      <c r="G90" s="16" t="str">
        <f t="shared" ca="1" si="12"/>
        <v>护腕</v>
      </c>
      <c r="H90" s="16" t="str">
        <f t="shared" si="7"/>
        <v>b</v>
      </c>
      <c r="I90" s="19" t="s">
        <v>26</v>
      </c>
      <c r="J90" s="3" t="s">
        <v>29</v>
      </c>
      <c r="K90" s="16">
        <f t="shared" si="14"/>
        <v>5</v>
      </c>
      <c r="L90" s="16">
        <f t="shared" si="15"/>
        <v>8</v>
      </c>
      <c r="M90" s="16">
        <f>[1]挂饰表!$I90</f>
        <v>36</v>
      </c>
      <c r="N90" s="16">
        <f>[1]挂饰表!$J90</f>
        <v>86</v>
      </c>
      <c r="O90" s="16">
        <f>[1]挂饰表!$K90</f>
        <v>127</v>
      </c>
      <c r="P90" s="16">
        <f>[1]挂饰表!$L90</f>
        <v>69</v>
      </c>
      <c r="Q90" s="16" t="str">
        <f>[1]挂饰表!$M$3</f>
        <v>---</v>
      </c>
      <c r="R90" s="16">
        <f>[1]挂饰表!$N90</f>
        <v>138</v>
      </c>
      <c r="S90" s="16">
        <f>[1]挂饰表!$O90</f>
        <v>82</v>
      </c>
      <c r="T90" s="42">
        <f>[1]挂饰表!$P90</f>
        <v>63</v>
      </c>
      <c r="U90" s="20">
        <f>[1]挂饰表!Q90</f>
        <v>0.315</v>
      </c>
      <c r="V90" s="20">
        <f>[1]挂饰表!R90</f>
        <v>0.20499999999999999</v>
      </c>
      <c r="W90" s="20">
        <f>[1]挂饰表!S90</f>
        <v>0.105</v>
      </c>
      <c r="X90" s="20" t="str">
        <f>[1]挂饰表!T90</f>
        <v>--</v>
      </c>
      <c r="Y90" s="42">
        <f>[1]挂饰表!U90</f>
        <v>66</v>
      </c>
      <c r="Z90" s="42">
        <f>[1]挂饰表!V90</f>
        <v>75</v>
      </c>
      <c r="AA90" s="42">
        <f>[1]挂饰表!W90</f>
        <v>58</v>
      </c>
      <c r="AB90" s="42">
        <f>[1]挂饰表!X90</f>
        <v>40</v>
      </c>
      <c r="AC90" s="42">
        <f>[1]挂饰表!Y90</f>
        <v>58</v>
      </c>
      <c r="AD90" s="42">
        <f>[1]挂饰表!Z90</f>
        <v>166</v>
      </c>
      <c r="AE90" s="20">
        <f>[1]挂饰表!AA90</f>
        <v>0</v>
      </c>
      <c r="AF90" s="20">
        <f>[1]挂饰表!AB90</f>
        <v>0</v>
      </c>
      <c r="AG90" s="20">
        <f>[1]挂饰表!AC90</f>
        <v>0</v>
      </c>
      <c r="AH90" s="20">
        <f>[1]挂饰表!AD90</f>
        <v>0</v>
      </c>
      <c r="AI90" s="20">
        <f>[1]挂饰表!AE90</f>
        <v>0</v>
      </c>
      <c r="AN90" s="49" t="str">
        <f t="shared" si="8"/>
        <v>项链10</v>
      </c>
      <c r="AO90" s="56">
        <v>10</v>
      </c>
      <c r="AP90" s="41" t="s">
        <v>1190</v>
      </c>
      <c r="AQ90" s="60" t="s">
        <v>1209</v>
      </c>
    </row>
    <row r="91" spans="2:43" ht="14.25" x14ac:dyDescent="0.2">
      <c r="B91" s="16">
        <v>89</v>
      </c>
      <c r="C91" s="16" t="str">
        <f t="shared" ca="1" si="9"/>
        <v>IC1743</v>
      </c>
      <c r="D91" s="16" t="str">
        <f t="shared" ca="1" si="13"/>
        <v>一般的水晶戒指</v>
      </c>
      <c r="E91" s="16" t="str">
        <f t="shared" ca="1" si="10"/>
        <v>一般的</v>
      </c>
      <c r="F91" s="16" t="str">
        <f t="shared" ca="1" si="11"/>
        <v>水晶</v>
      </c>
      <c r="G91" s="16" t="str">
        <f t="shared" ca="1" si="12"/>
        <v>戒指</v>
      </c>
      <c r="H91" s="16" t="str">
        <f t="shared" si="7"/>
        <v>c</v>
      </c>
      <c r="I91" s="19" t="s">
        <v>26</v>
      </c>
      <c r="J91" s="3" t="s">
        <v>29</v>
      </c>
      <c r="K91" s="16">
        <f t="shared" si="14"/>
        <v>5</v>
      </c>
      <c r="L91" s="16">
        <f t="shared" si="15"/>
        <v>1</v>
      </c>
      <c r="M91" s="16">
        <f>[1]挂饰表!$I91</f>
        <v>9</v>
      </c>
      <c r="N91" s="16">
        <f>[1]挂饰表!$J91</f>
        <v>0</v>
      </c>
      <c r="O91" s="16">
        <f>[1]挂饰表!$K91</f>
        <v>0</v>
      </c>
      <c r="P91" s="16">
        <f>[1]挂饰表!$L91</f>
        <v>0</v>
      </c>
      <c r="Q91" s="16" t="str">
        <f>[1]挂饰表!$M$3</f>
        <v>---</v>
      </c>
      <c r="R91" s="16">
        <f>[1]挂饰表!$N91</f>
        <v>0</v>
      </c>
      <c r="S91" s="16">
        <f>[1]挂饰表!$O91</f>
        <v>0</v>
      </c>
      <c r="T91" s="42">
        <f>[1]挂饰表!$P91</f>
        <v>0</v>
      </c>
      <c r="U91" s="20">
        <f>[1]挂饰表!Q91</f>
        <v>0</v>
      </c>
      <c r="V91" s="20">
        <f>[1]挂饰表!R91</f>
        <v>0</v>
      </c>
      <c r="W91" s="20">
        <f>[1]挂饰表!S91</f>
        <v>0</v>
      </c>
      <c r="X91" s="20" t="str">
        <f>[1]挂饰表!T91</f>
        <v>--</v>
      </c>
      <c r="Y91" s="42">
        <f>[1]挂饰表!U91</f>
        <v>0</v>
      </c>
      <c r="Z91" s="42">
        <f>[1]挂饰表!V91</f>
        <v>0</v>
      </c>
      <c r="AA91" s="42">
        <f>[1]挂饰表!W91</f>
        <v>0</v>
      </c>
      <c r="AB91" s="42">
        <f>[1]挂饰表!X91</f>
        <v>0</v>
      </c>
      <c r="AC91" s="42">
        <f>[1]挂饰表!Y91</f>
        <v>0</v>
      </c>
      <c r="AD91" s="42">
        <f>[1]挂饰表!Z91</f>
        <v>0</v>
      </c>
      <c r="AE91" s="20">
        <f>[1]挂饰表!AA91</f>
        <v>0</v>
      </c>
      <c r="AF91" s="20">
        <f>[1]挂饰表!AB91</f>
        <v>0</v>
      </c>
      <c r="AG91" s="20">
        <f>[1]挂饰表!AC91</f>
        <v>0</v>
      </c>
      <c r="AH91" s="20">
        <f>[1]挂饰表!AD91</f>
        <v>0</v>
      </c>
      <c r="AI91" s="20">
        <f>[1]挂饰表!AE91</f>
        <v>0</v>
      </c>
      <c r="AN91" s="49" t="str">
        <f t="shared" si="8"/>
        <v>项链11</v>
      </c>
      <c r="AO91" s="56">
        <v>11</v>
      </c>
      <c r="AP91" s="41" t="s">
        <v>1190</v>
      </c>
      <c r="AQ91" s="60" t="s">
        <v>1211</v>
      </c>
    </row>
    <row r="92" spans="2:43" ht="14.25" x14ac:dyDescent="0.2">
      <c r="B92" s="16">
        <v>90</v>
      </c>
      <c r="C92" s="16" t="str">
        <f t="shared" ca="1" si="9"/>
        <v>IC1867</v>
      </c>
      <c r="D92" s="16" t="str">
        <f t="shared" ca="1" si="13"/>
        <v>普通的精灵护腕</v>
      </c>
      <c r="E92" s="16" t="str">
        <f t="shared" ca="1" si="10"/>
        <v>普通的</v>
      </c>
      <c r="F92" s="16" t="str">
        <f t="shared" ca="1" si="11"/>
        <v>精灵</v>
      </c>
      <c r="G92" s="16" t="str">
        <f t="shared" ca="1" si="12"/>
        <v>护腕</v>
      </c>
      <c r="H92" s="16" t="str">
        <f t="shared" si="7"/>
        <v>c</v>
      </c>
      <c r="I92" s="19" t="s">
        <v>26</v>
      </c>
      <c r="J92" s="3" t="s">
        <v>29</v>
      </c>
      <c r="K92" s="16">
        <f t="shared" si="14"/>
        <v>5</v>
      </c>
      <c r="L92" s="16">
        <f t="shared" si="15"/>
        <v>2</v>
      </c>
      <c r="M92" s="16">
        <f>[1]挂饰表!$I92</f>
        <v>18</v>
      </c>
      <c r="N92" s="16">
        <f>[1]挂饰表!$J92</f>
        <v>0</v>
      </c>
      <c r="O92" s="16">
        <f>[1]挂饰表!$K92</f>
        <v>0</v>
      </c>
      <c r="P92" s="16">
        <f>[1]挂饰表!$L92</f>
        <v>0</v>
      </c>
      <c r="Q92" s="16" t="str">
        <f>[1]挂饰表!$M$3</f>
        <v>---</v>
      </c>
      <c r="R92" s="16">
        <f>[1]挂饰表!$N92</f>
        <v>0</v>
      </c>
      <c r="S92" s="16">
        <f>[1]挂饰表!$O92</f>
        <v>0</v>
      </c>
      <c r="T92" s="42">
        <f>[1]挂饰表!$P92</f>
        <v>0</v>
      </c>
      <c r="U92" s="20">
        <f>[1]挂饰表!Q92</f>
        <v>0</v>
      </c>
      <c r="V92" s="20">
        <f>[1]挂饰表!R92</f>
        <v>0</v>
      </c>
      <c r="W92" s="20">
        <f>[1]挂饰表!S92</f>
        <v>0</v>
      </c>
      <c r="X92" s="20" t="str">
        <f>[1]挂饰表!T92</f>
        <v>--</v>
      </c>
      <c r="Y92" s="42">
        <f>[1]挂饰表!U92</f>
        <v>0</v>
      </c>
      <c r="Z92" s="42">
        <f>[1]挂饰表!V92</f>
        <v>0</v>
      </c>
      <c r="AA92" s="42">
        <f>[1]挂饰表!W92</f>
        <v>0</v>
      </c>
      <c r="AB92" s="42">
        <f>[1]挂饰表!X92</f>
        <v>0</v>
      </c>
      <c r="AC92" s="42">
        <f>[1]挂饰表!Y92</f>
        <v>0</v>
      </c>
      <c r="AD92" s="42">
        <f>[1]挂饰表!Z92</f>
        <v>0</v>
      </c>
      <c r="AE92" s="20">
        <f>[1]挂饰表!AA92</f>
        <v>0</v>
      </c>
      <c r="AF92" s="20">
        <f>[1]挂饰表!AB92</f>
        <v>0</v>
      </c>
      <c r="AG92" s="20">
        <f>[1]挂饰表!AC92</f>
        <v>0</v>
      </c>
      <c r="AH92" s="20">
        <f>[1]挂饰表!AD92</f>
        <v>0</v>
      </c>
      <c r="AI92" s="20">
        <f>[1]挂饰表!AE92</f>
        <v>0</v>
      </c>
      <c r="AN92" s="49" t="str">
        <f t="shared" si="8"/>
        <v>项链12</v>
      </c>
      <c r="AO92" s="56">
        <v>12</v>
      </c>
      <c r="AP92" s="41" t="s">
        <v>1190</v>
      </c>
      <c r="AQ92" s="60" t="s">
        <v>1213</v>
      </c>
    </row>
    <row r="93" spans="2:43" ht="14.25" x14ac:dyDescent="0.2">
      <c r="B93" s="16">
        <v>91</v>
      </c>
      <c r="C93" s="16" t="str">
        <f t="shared" ca="1" si="9"/>
        <v>IC1742</v>
      </c>
      <c r="D93" s="16" t="str">
        <f t="shared" ca="1" si="13"/>
        <v>一般的言语项链</v>
      </c>
      <c r="E93" s="16" t="str">
        <f t="shared" ca="1" si="10"/>
        <v>一般的</v>
      </c>
      <c r="F93" s="16" t="str">
        <f t="shared" ca="1" si="11"/>
        <v>言语</v>
      </c>
      <c r="G93" s="16" t="str">
        <f t="shared" ca="1" si="12"/>
        <v>项链</v>
      </c>
      <c r="H93" s="16" t="str">
        <f t="shared" si="7"/>
        <v>c</v>
      </c>
      <c r="I93" s="19" t="s">
        <v>26</v>
      </c>
      <c r="J93" s="3" t="s">
        <v>29</v>
      </c>
      <c r="K93" s="16">
        <f t="shared" si="14"/>
        <v>5</v>
      </c>
      <c r="L93" s="16">
        <f t="shared" si="15"/>
        <v>3</v>
      </c>
      <c r="M93" s="16">
        <f>[1]挂饰表!$I93</f>
        <v>27</v>
      </c>
      <c r="N93" s="16">
        <f>[1]挂饰表!$J93</f>
        <v>0</v>
      </c>
      <c r="O93" s="16">
        <f>[1]挂饰表!$K93</f>
        <v>0</v>
      </c>
      <c r="P93" s="16">
        <f>[1]挂饰表!$L93</f>
        <v>0</v>
      </c>
      <c r="Q93" s="16" t="str">
        <f>[1]挂饰表!$M$3</f>
        <v>---</v>
      </c>
      <c r="R93" s="16">
        <f>[1]挂饰表!$N93</f>
        <v>0</v>
      </c>
      <c r="S93" s="16">
        <f>[1]挂饰表!$O93</f>
        <v>0</v>
      </c>
      <c r="T93" s="42">
        <f>[1]挂饰表!$P93</f>
        <v>0</v>
      </c>
      <c r="U93" s="20">
        <f>[1]挂饰表!Q93</f>
        <v>0</v>
      </c>
      <c r="V93" s="20">
        <f>[1]挂饰表!R93</f>
        <v>0</v>
      </c>
      <c r="W93" s="20">
        <f>[1]挂饰表!S93</f>
        <v>0</v>
      </c>
      <c r="X93" s="20" t="str">
        <f>[1]挂饰表!T93</f>
        <v>--</v>
      </c>
      <c r="Y93" s="42">
        <f>[1]挂饰表!U93</f>
        <v>0</v>
      </c>
      <c r="Z93" s="42">
        <f>[1]挂饰表!V93</f>
        <v>0</v>
      </c>
      <c r="AA93" s="42">
        <f>[1]挂饰表!W93</f>
        <v>0</v>
      </c>
      <c r="AB93" s="42">
        <f>[1]挂饰表!X93</f>
        <v>0</v>
      </c>
      <c r="AC93" s="42">
        <f>[1]挂饰表!Y93</f>
        <v>0</v>
      </c>
      <c r="AD93" s="42">
        <f>[1]挂饰表!Z93</f>
        <v>0</v>
      </c>
      <c r="AE93" s="20">
        <f>[1]挂饰表!AA93</f>
        <v>0</v>
      </c>
      <c r="AF93" s="20">
        <f>[1]挂饰表!AB93</f>
        <v>0</v>
      </c>
      <c r="AG93" s="20">
        <f>[1]挂饰表!AC93</f>
        <v>0</v>
      </c>
      <c r="AH93" s="20">
        <f>[1]挂饰表!AD93</f>
        <v>0</v>
      </c>
      <c r="AI93" s="20">
        <f>[1]挂饰表!AE93</f>
        <v>0</v>
      </c>
      <c r="AN93" s="49" t="str">
        <f t="shared" si="8"/>
        <v>项链13</v>
      </c>
      <c r="AO93" s="56">
        <v>13</v>
      </c>
      <c r="AP93" s="41" t="s">
        <v>1190</v>
      </c>
      <c r="AQ93" s="60" t="s">
        <v>1215</v>
      </c>
    </row>
    <row r="94" spans="2:43" ht="15" thickBot="1" x14ac:dyDescent="0.25">
      <c r="B94" s="16">
        <v>92</v>
      </c>
      <c r="C94" s="16" t="str">
        <f t="shared" ca="1" si="9"/>
        <v>IC1924</v>
      </c>
      <c r="D94" s="16" t="str">
        <f t="shared" ca="1" si="13"/>
        <v>初级的忏悔项链</v>
      </c>
      <c r="E94" s="16" t="str">
        <f t="shared" ca="1" si="10"/>
        <v>初级的</v>
      </c>
      <c r="F94" s="16" t="str">
        <f t="shared" ca="1" si="11"/>
        <v>忏悔</v>
      </c>
      <c r="G94" s="16" t="str">
        <f t="shared" ca="1" si="12"/>
        <v>项链</v>
      </c>
      <c r="H94" s="16" t="str">
        <f t="shared" si="7"/>
        <v>c</v>
      </c>
      <c r="I94" s="19" t="s">
        <v>26</v>
      </c>
      <c r="J94" s="3" t="s">
        <v>29</v>
      </c>
      <c r="K94" s="16">
        <f t="shared" si="14"/>
        <v>5</v>
      </c>
      <c r="L94" s="16">
        <f t="shared" si="15"/>
        <v>4</v>
      </c>
      <c r="M94" s="16">
        <f>[1]挂饰表!$I94</f>
        <v>36</v>
      </c>
      <c r="N94" s="16">
        <f>[1]挂饰表!$J94</f>
        <v>0</v>
      </c>
      <c r="O94" s="16">
        <f>[1]挂饰表!$K94</f>
        <v>0</v>
      </c>
      <c r="P94" s="16">
        <f>[1]挂饰表!$L94</f>
        <v>0</v>
      </c>
      <c r="Q94" s="16" t="str">
        <f>[1]挂饰表!$M$3</f>
        <v>---</v>
      </c>
      <c r="R94" s="16">
        <f>[1]挂饰表!$N94</f>
        <v>0</v>
      </c>
      <c r="S94" s="16">
        <f>[1]挂饰表!$O94</f>
        <v>0</v>
      </c>
      <c r="T94" s="42">
        <f>[1]挂饰表!$P94</f>
        <v>0</v>
      </c>
      <c r="U94" s="20">
        <f>[1]挂饰表!Q94</f>
        <v>0</v>
      </c>
      <c r="V94" s="20">
        <f>[1]挂饰表!R94</f>
        <v>0</v>
      </c>
      <c r="W94" s="20">
        <f>[1]挂饰表!S94</f>
        <v>0</v>
      </c>
      <c r="X94" s="20" t="str">
        <f>[1]挂饰表!T94</f>
        <v>--</v>
      </c>
      <c r="Y94" s="42">
        <f>[1]挂饰表!U94</f>
        <v>0</v>
      </c>
      <c r="Z94" s="42">
        <f>[1]挂饰表!V94</f>
        <v>0</v>
      </c>
      <c r="AA94" s="42">
        <f>[1]挂饰表!W94</f>
        <v>0</v>
      </c>
      <c r="AB94" s="42">
        <f>[1]挂饰表!X94</f>
        <v>0</v>
      </c>
      <c r="AC94" s="42">
        <f>[1]挂饰表!Y94</f>
        <v>0</v>
      </c>
      <c r="AD94" s="42">
        <f>[1]挂饰表!Z94</f>
        <v>0</v>
      </c>
      <c r="AE94" s="20">
        <f>[1]挂饰表!AA94</f>
        <v>0</v>
      </c>
      <c r="AF94" s="20">
        <f>[1]挂饰表!AB94</f>
        <v>0</v>
      </c>
      <c r="AG94" s="20">
        <f>[1]挂饰表!AC94</f>
        <v>0</v>
      </c>
      <c r="AH94" s="20">
        <f>[1]挂饰表!AD94</f>
        <v>0</v>
      </c>
      <c r="AI94" s="20">
        <f>[1]挂饰表!AE94</f>
        <v>0</v>
      </c>
      <c r="AN94" s="51" t="str">
        <f t="shared" si="8"/>
        <v>项链14</v>
      </c>
      <c r="AO94" s="61">
        <v>14</v>
      </c>
      <c r="AP94" s="62" t="s">
        <v>1190</v>
      </c>
      <c r="AQ94" s="63" t="s">
        <v>1217</v>
      </c>
    </row>
    <row r="95" spans="2:43" ht="14.25" x14ac:dyDescent="0.2">
      <c r="B95" s="16">
        <v>93</v>
      </c>
      <c r="C95" s="16" t="str">
        <f t="shared" ca="1" si="9"/>
        <v>IC1867</v>
      </c>
      <c r="D95" s="16" t="str">
        <f t="shared" ca="1" si="13"/>
        <v>一般的青铜护腕</v>
      </c>
      <c r="E95" s="16" t="str">
        <f t="shared" ca="1" si="10"/>
        <v>一般的</v>
      </c>
      <c r="F95" s="16" t="str">
        <f t="shared" ca="1" si="11"/>
        <v>青铜</v>
      </c>
      <c r="G95" s="16" t="str">
        <f t="shared" ca="1" si="12"/>
        <v>护腕</v>
      </c>
      <c r="H95" s="16" t="str">
        <f t="shared" si="7"/>
        <v>c</v>
      </c>
      <c r="I95" s="19" t="s">
        <v>26</v>
      </c>
      <c r="J95" s="3" t="s">
        <v>29</v>
      </c>
      <c r="K95" s="16">
        <f t="shared" si="14"/>
        <v>5</v>
      </c>
      <c r="L95" s="16">
        <f t="shared" si="15"/>
        <v>5</v>
      </c>
      <c r="M95" s="16">
        <f>[1]挂饰表!$I95</f>
        <v>44</v>
      </c>
      <c r="N95" s="16">
        <f>[1]挂饰表!$J95</f>
        <v>0</v>
      </c>
      <c r="O95" s="16">
        <f>[1]挂饰表!$K95</f>
        <v>0</v>
      </c>
      <c r="P95" s="16">
        <f>[1]挂饰表!$L95</f>
        <v>0</v>
      </c>
      <c r="Q95" s="16" t="str">
        <f>[1]挂饰表!$M$3</f>
        <v>---</v>
      </c>
      <c r="R95" s="16">
        <f>[1]挂饰表!$N95</f>
        <v>0</v>
      </c>
      <c r="S95" s="16">
        <f>[1]挂饰表!$O95</f>
        <v>0</v>
      </c>
      <c r="T95" s="42">
        <f>[1]挂饰表!$P95</f>
        <v>0</v>
      </c>
      <c r="U95" s="20">
        <f>[1]挂饰表!Q95</f>
        <v>0</v>
      </c>
      <c r="V95" s="20">
        <f>[1]挂饰表!R95</f>
        <v>0</v>
      </c>
      <c r="W95" s="20">
        <f>[1]挂饰表!S95</f>
        <v>0</v>
      </c>
      <c r="X95" s="20" t="str">
        <f>[1]挂饰表!T95</f>
        <v>--</v>
      </c>
      <c r="Y95" s="42">
        <f>[1]挂饰表!U95</f>
        <v>0</v>
      </c>
      <c r="Z95" s="42">
        <f>[1]挂饰表!V95</f>
        <v>0</v>
      </c>
      <c r="AA95" s="42">
        <f>[1]挂饰表!W95</f>
        <v>0</v>
      </c>
      <c r="AB95" s="42">
        <f>[1]挂饰表!X95</f>
        <v>0</v>
      </c>
      <c r="AC95" s="42">
        <f>[1]挂饰表!Y95</f>
        <v>0</v>
      </c>
      <c r="AD95" s="42">
        <f>[1]挂饰表!Z95</f>
        <v>0</v>
      </c>
      <c r="AE95" s="20">
        <f>[1]挂饰表!AA95</f>
        <v>0</v>
      </c>
      <c r="AF95" s="20">
        <f>[1]挂饰表!AB95</f>
        <v>0</v>
      </c>
      <c r="AG95" s="20">
        <f>[1]挂饰表!AC95</f>
        <v>0</v>
      </c>
      <c r="AH95" s="20">
        <f>[1]挂饰表!AD95</f>
        <v>0</v>
      </c>
      <c r="AI95" s="20">
        <f>[1]挂饰表!AE95</f>
        <v>0</v>
      </c>
    </row>
    <row r="96" spans="2:43" ht="14.25" x14ac:dyDescent="0.2">
      <c r="B96" s="16">
        <v>94</v>
      </c>
      <c r="C96" s="16" t="str">
        <f t="shared" ca="1" si="9"/>
        <v>IC1742</v>
      </c>
      <c r="D96" s="16" t="str">
        <f t="shared" ca="1" si="13"/>
        <v>初级的晨曦项链</v>
      </c>
      <c r="E96" s="16" t="str">
        <f t="shared" ca="1" si="10"/>
        <v>初级的</v>
      </c>
      <c r="F96" s="16" t="str">
        <f t="shared" ca="1" si="11"/>
        <v>晨曦</v>
      </c>
      <c r="G96" s="16" t="str">
        <f t="shared" ca="1" si="12"/>
        <v>项链</v>
      </c>
      <c r="H96" s="16" t="str">
        <f t="shared" si="7"/>
        <v>c</v>
      </c>
      <c r="I96" s="19" t="s">
        <v>26</v>
      </c>
      <c r="J96" s="3" t="s">
        <v>29</v>
      </c>
      <c r="K96" s="16">
        <f t="shared" si="14"/>
        <v>5</v>
      </c>
      <c r="L96" s="16">
        <f t="shared" si="15"/>
        <v>6</v>
      </c>
      <c r="M96" s="16">
        <f>[1]挂饰表!$I96</f>
        <v>53</v>
      </c>
      <c r="N96" s="16">
        <f>[1]挂饰表!$J96</f>
        <v>0</v>
      </c>
      <c r="O96" s="16">
        <f>[1]挂饰表!$K96</f>
        <v>0</v>
      </c>
      <c r="P96" s="16">
        <f>[1]挂饰表!$L96</f>
        <v>0</v>
      </c>
      <c r="Q96" s="16" t="str">
        <f>[1]挂饰表!$M$3</f>
        <v>---</v>
      </c>
      <c r="R96" s="16">
        <f>[1]挂饰表!$N96</f>
        <v>0</v>
      </c>
      <c r="S96" s="16">
        <f>[1]挂饰表!$O96</f>
        <v>0</v>
      </c>
      <c r="T96" s="42">
        <f>[1]挂饰表!$P96</f>
        <v>0</v>
      </c>
      <c r="U96" s="20">
        <f>[1]挂饰表!Q96</f>
        <v>0</v>
      </c>
      <c r="V96" s="20">
        <f>[1]挂饰表!R96</f>
        <v>0</v>
      </c>
      <c r="W96" s="20">
        <f>[1]挂饰表!S96</f>
        <v>0</v>
      </c>
      <c r="X96" s="20" t="str">
        <f>[1]挂饰表!T96</f>
        <v>--</v>
      </c>
      <c r="Y96" s="42">
        <f>[1]挂饰表!U96</f>
        <v>0</v>
      </c>
      <c r="Z96" s="42">
        <f>[1]挂饰表!V96</f>
        <v>0</v>
      </c>
      <c r="AA96" s="42">
        <f>[1]挂饰表!W96</f>
        <v>0</v>
      </c>
      <c r="AB96" s="42">
        <f>[1]挂饰表!X96</f>
        <v>0</v>
      </c>
      <c r="AC96" s="42">
        <f>[1]挂饰表!Y96</f>
        <v>0</v>
      </c>
      <c r="AD96" s="42">
        <f>[1]挂饰表!Z96</f>
        <v>0</v>
      </c>
      <c r="AE96" s="20">
        <f>[1]挂饰表!AA96</f>
        <v>0</v>
      </c>
      <c r="AF96" s="20">
        <f>[1]挂饰表!AB96</f>
        <v>0</v>
      </c>
      <c r="AG96" s="20">
        <f>[1]挂饰表!AC96</f>
        <v>0</v>
      </c>
      <c r="AH96" s="20">
        <f>[1]挂饰表!AD96</f>
        <v>0</v>
      </c>
      <c r="AI96" s="20">
        <f>[1]挂饰表!AE96</f>
        <v>0</v>
      </c>
    </row>
    <row r="97" spans="2:35" ht="14.25" x14ac:dyDescent="0.2">
      <c r="B97" s="16">
        <v>95</v>
      </c>
      <c r="C97" s="16" t="str">
        <f t="shared" ca="1" si="9"/>
        <v>IC1902</v>
      </c>
      <c r="D97" s="16" t="str">
        <f t="shared" ca="1" si="13"/>
        <v>普通的颓废戒指</v>
      </c>
      <c r="E97" s="16" t="str">
        <f t="shared" ca="1" si="10"/>
        <v>普通的</v>
      </c>
      <c r="F97" s="16" t="str">
        <f t="shared" ca="1" si="11"/>
        <v>颓废</v>
      </c>
      <c r="G97" s="16" t="str">
        <f t="shared" ca="1" si="12"/>
        <v>戒指</v>
      </c>
      <c r="H97" s="16" t="str">
        <f t="shared" si="7"/>
        <v>c</v>
      </c>
      <c r="I97" s="19" t="s">
        <v>26</v>
      </c>
      <c r="J97" s="3" t="s">
        <v>29</v>
      </c>
      <c r="K97" s="16">
        <f t="shared" si="14"/>
        <v>5</v>
      </c>
      <c r="L97" s="16">
        <f t="shared" si="15"/>
        <v>7</v>
      </c>
      <c r="M97" s="16">
        <f>[1]挂饰表!$I97</f>
        <v>62</v>
      </c>
      <c r="N97" s="16">
        <f>[1]挂饰表!$J97</f>
        <v>0</v>
      </c>
      <c r="O97" s="16">
        <f>[1]挂饰表!$K97</f>
        <v>0</v>
      </c>
      <c r="P97" s="16">
        <f>[1]挂饰表!$L97</f>
        <v>0</v>
      </c>
      <c r="Q97" s="16" t="str">
        <f>[1]挂饰表!$M$3</f>
        <v>---</v>
      </c>
      <c r="R97" s="16">
        <f>[1]挂饰表!$N97</f>
        <v>0</v>
      </c>
      <c r="S97" s="16">
        <f>[1]挂饰表!$O97</f>
        <v>0</v>
      </c>
      <c r="T97" s="42">
        <f>[1]挂饰表!$P97</f>
        <v>0</v>
      </c>
      <c r="U97" s="20">
        <f>[1]挂饰表!Q97</f>
        <v>0</v>
      </c>
      <c r="V97" s="20">
        <f>[1]挂饰表!R97</f>
        <v>0</v>
      </c>
      <c r="W97" s="20">
        <f>[1]挂饰表!S97</f>
        <v>0</v>
      </c>
      <c r="X97" s="20" t="str">
        <f>[1]挂饰表!T97</f>
        <v>--</v>
      </c>
      <c r="Y97" s="42">
        <f>[1]挂饰表!U97</f>
        <v>0</v>
      </c>
      <c r="Z97" s="42">
        <f>[1]挂饰表!V97</f>
        <v>0</v>
      </c>
      <c r="AA97" s="42">
        <f>[1]挂饰表!W97</f>
        <v>0</v>
      </c>
      <c r="AB97" s="42">
        <f>[1]挂饰表!X97</f>
        <v>0</v>
      </c>
      <c r="AC97" s="42">
        <f>[1]挂饰表!Y97</f>
        <v>0</v>
      </c>
      <c r="AD97" s="42">
        <f>[1]挂饰表!Z97</f>
        <v>0</v>
      </c>
      <c r="AE97" s="20">
        <f>[1]挂饰表!AA97</f>
        <v>0</v>
      </c>
      <c r="AF97" s="20">
        <f>[1]挂饰表!AB97</f>
        <v>0</v>
      </c>
      <c r="AG97" s="20">
        <f>[1]挂饰表!AC97</f>
        <v>0</v>
      </c>
      <c r="AH97" s="20">
        <f>[1]挂饰表!AD97</f>
        <v>0</v>
      </c>
      <c r="AI97" s="20">
        <f>[1]挂饰表!AE97</f>
        <v>0</v>
      </c>
    </row>
    <row r="98" spans="2:35" ht="14.25" x14ac:dyDescent="0.2">
      <c r="B98" s="16">
        <v>96</v>
      </c>
      <c r="C98" s="16" t="str">
        <f t="shared" ca="1" si="9"/>
        <v>IC1854</v>
      </c>
      <c r="D98" s="16" t="str">
        <f t="shared" ca="1" si="13"/>
        <v>普通的青铜戒指</v>
      </c>
      <c r="E98" s="16" t="str">
        <f t="shared" ca="1" si="10"/>
        <v>普通的</v>
      </c>
      <c r="F98" s="16" t="str">
        <f t="shared" ca="1" si="11"/>
        <v>青铜</v>
      </c>
      <c r="G98" s="16" t="str">
        <f t="shared" ca="1" si="12"/>
        <v>戒指</v>
      </c>
      <c r="H98" s="16" t="str">
        <f t="shared" si="7"/>
        <v>c</v>
      </c>
      <c r="I98" s="19" t="s">
        <v>26</v>
      </c>
      <c r="J98" s="3" t="s">
        <v>29</v>
      </c>
      <c r="K98" s="16">
        <f t="shared" si="14"/>
        <v>5</v>
      </c>
      <c r="L98" s="16">
        <f t="shared" si="15"/>
        <v>8</v>
      </c>
      <c r="M98" s="16">
        <f>[1]挂饰表!$I98</f>
        <v>71</v>
      </c>
      <c r="N98" s="16">
        <f>[1]挂饰表!$J98</f>
        <v>0</v>
      </c>
      <c r="O98" s="16">
        <f>[1]挂饰表!$K98</f>
        <v>0</v>
      </c>
      <c r="P98" s="16">
        <f>[1]挂饰表!$L98</f>
        <v>0</v>
      </c>
      <c r="Q98" s="16" t="str">
        <f>[1]挂饰表!$M$3</f>
        <v>---</v>
      </c>
      <c r="R98" s="16">
        <f>[1]挂饰表!$N98</f>
        <v>0</v>
      </c>
      <c r="S98" s="16">
        <f>[1]挂饰表!$O98</f>
        <v>0</v>
      </c>
      <c r="T98" s="42">
        <f>[1]挂饰表!$P98</f>
        <v>0</v>
      </c>
      <c r="U98" s="20">
        <f>[1]挂饰表!Q98</f>
        <v>0</v>
      </c>
      <c r="V98" s="20">
        <f>[1]挂饰表!R98</f>
        <v>0</v>
      </c>
      <c r="W98" s="20">
        <f>[1]挂饰表!S98</f>
        <v>0</v>
      </c>
      <c r="X98" s="20" t="str">
        <f>[1]挂饰表!T98</f>
        <v>--</v>
      </c>
      <c r="Y98" s="42">
        <f>[1]挂饰表!U98</f>
        <v>0</v>
      </c>
      <c r="Z98" s="42">
        <f>[1]挂饰表!V98</f>
        <v>0</v>
      </c>
      <c r="AA98" s="42">
        <f>[1]挂饰表!W98</f>
        <v>0</v>
      </c>
      <c r="AB98" s="42">
        <f>[1]挂饰表!X98</f>
        <v>0</v>
      </c>
      <c r="AC98" s="42">
        <f>[1]挂饰表!Y98</f>
        <v>0</v>
      </c>
      <c r="AD98" s="42">
        <f>[1]挂饰表!Z98</f>
        <v>0</v>
      </c>
      <c r="AE98" s="20">
        <f>[1]挂饰表!AA98</f>
        <v>0</v>
      </c>
      <c r="AF98" s="20">
        <f>[1]挂饰表!AB98</f>
        <v>0</v>
      </c>
      <c r="AG98" s="20">
        <f>[1]挂饰表!AC98</f>
        <v>0</v>
      </c>
      <c r="AH98" s="20">
        <f>[1]挂饰表!AD98</f>
        <v>0</v>
      </c>
      <c r="AI98" s="20">
        <f>[1]挂饰表!AE98</f>
        <v>0</v>
      </c>
    </row>
    <row r="99" spans="2:35" ht="14.25" x14ac:dyDescent="0.2">
      <c r="B99" s="16">
        <v>97</v>
      </c>
      <c r="C99" s="16" t="str">
        <f t="shared" ca="1" si="9"/>
        <v>IC1880</v>
      </c>
      <c r="D99" s="16" t="str">
        <f t="shared" ca="1" si="13"/>
        <v>璀璨的斯塞提项链</v>
      </c>
      <c r="E99" s="16" t="str">
        <f t="shared" ca="1" si="10"/>
        <v>璀璨的</v>
      </c>
      <c r="F99" s="16" t="str">
        <f t="shared" ca="1" si="11"/>
        <v>斯塞提</v>
      </c>
      <c r="G99" s="16" t="str">
        <f t="shared" ca="1" si="12"/>
        <v>项链</v>
      </c>
      <c r="H99" s="16" t="str">
        <f t="shared" si="7"/>
        <v>s</v>
      </c>
      <c r="I99" s="19" t="s">
        <v>26</v>
      </c>
      <c r="J99" s="3" t="s">
        <v>30</v>
      </c>
      <c r="K99" s="16">
        <f t="shared" si="14"/>
        <v>9</v>
      </c>
      <c r="L99" s="16">
        <f t="shared" si="15"/>
        <v>1</v>
      </c>
      <c r="M99" s="16">
        <f>[1]挂饰表!$I99</f>
        <v>9</v>
      </c>
      <c r="N99" s="16">
        <f>[1]挂饰表!$J99</f>
        <v>9</v>
      </c>
      <c r="O99" s="16">
        <f>[1]挂饰表!$K99</f>
        <v>9</v>
      </c>
      <c r="P99" s="16">
        <f>[1]挂饰表!$L99</f>
        <v>7</v>
      </c>
      <c r="Q99" s="16" t="str">
        <f>[1]挂饰表!$M$3</f>
        <v>---</v>
      </c>
      <c r="R99" s="16">
        <f>[1]挂饰表!$N99</f>
        <v>10</v>
      </c>
      <c r="S99" s="16">
        <f>[1]挂饰表!$O99</f>
        <v>6</v>
      </c>
      <c r="T99" s="42">
        <f>[1]挂饰表!$P99</f>
        <v>5</v>
      </c>
      <c r="U99" s="20">
        <f>[1]挂饰表!Q99</f>
        <v>2.5000000000000001E-2</v>
      </c>
      <c r="V99" s="20">
        <f>[1]挂饰表!R99</f>
        <v>1.4999999999999999E-2</v>
      </c>
      <c r="W99" s="20">
        <f>[1]挂饰表!S99</f>
        <v>8.3333333333333332E-3</v>
      </c>
      <c r="X99" s="20" t="str">
        <f>[1]挂饰表!T99</f>
        <v>--</v>
      </c>
      <c r="Y99" s="42">
        <f>[1]挂饰表!U99</f>
        <v>3</v>
      </c>
      <c r="Z99" s="42">
        <f>[1]挂饰表!V99</f>
        <v>5</v>
      </c>
      <c r="AA99" s="42">
        <f>[1]挂饰表!W99</f>
        <v>5</v>
      </c>
      <c r="AB99" s="42">
        <f>[1]挂饰表!X99</f>
        <v>5</v>
      </c>
      <c r="AC99" s="42">
        <f>[1]挂饰表!Y99</f>
        <v>5</v>
      </c>
      <c r="AD99" s="42">
        <f>[1]挂饰表!Z99</f>
        <v>13</v>
      </c>
      <c r="AE99" s="20">
        <f>[1]挂饰表!AA99</f>
        <v>0</v>
      </c>
      <c r="AF99" s="20">
        <f>[1]挂饰表!AB99</f>
        <v>0</v>
      </c>
      <c r="AG99" s="20">
        <f>[1]挂饰表!AC99</f>
        <v>0</v>
      </c>
      <c r="AH99" s="20">
        <f>[1]挂饰表!AD99</f>
        <v>0</v>
      </c>
      <c r="AI99" s="20">
        <f>[1]挂饰表!AE99</f>
        <v>0</v>
      </c>
    </row>
    <row r="100" spans="2:35" ht="14.25" x14ac:dyDescent="0.2">
      <c r="B100" s="16">
        <v>98</v>
      </c>
      <c r="C100" s="16" t="str">
        <f t="shared" ca="1" si="9"/>
        <v>IC1873</v>
      </c>
      <c r="D100" s="16" t="str">
        <f t="shared" ca="1" si="13"/>
        <v>神秘的精钢护腕</v>
      </c>
      <c r="E100" s="16" t="str">
        <f t="shared" ca="1" si="10"/>
        <v>神秘的</v>
      </c>
      <c r="F100" s="16" t="str">
        <f t="shared" ca="1" si="11"/>
        <v>精钢</v>
      </c>
      <c r="G100" s="16" t="str">
        <f t="shared" ca="1" si="12"/>
        <v>护腕</v>
      </c>
      <c r="H100" s="16" t="str">
        <f t="shared" ref="H100:H163" si="16">H68</f>
        <v>s</v>
      </c>
      <c r="I100" s="19" t="s">
        <v>26</v>
      </c>
      <c r="J100" s="3" t="s">
        <v>30</v>
      </c>
      <c r="K100" s="16">
        <f t="shared" si="14"/>
        <v>9</v>
      </c>
      <c r="L100" s="16">
        <f t="shared" si="15"/>
        <v>2</v>
      </c>
      <c r="M100" s="16">
        <f>[1]挂饰表!$I100</f>
        <v>18</v>
      </c>
      <c r="N100" s="16">
        <f>[1]挂饰表!$J100</f>
        <v>18</v>
      </c>
      <c r="O100" s="16">
        <f>[1]挂饰表!$K100</f>
        <v>18</v>
      </c>
      <c r="P100" s="16">
        <f>[1]挂饰表!$L100</f>
        <v>15</v>
      </c>
      <c r="Q100" s="16" t="str">
        <f>[1]挂饰表!$M$3</f>
        <v>---</v>
      </c>
      <c r="R100" s="16">
        <f>[1]挂饰表!$N100</f>
        <v>20</v>
      </c>
      <c r="S100" s="16">
        <f>[1]挂饰表!$O100</f>
        <v>12</v>
      </c>
      <c r="T100" s="42">
        <f>[1]挂饰表!$P100</f>
        <v>9</v>
      </c>
      <c r="U100" s="20">
        <f>[1]挂饰表!Q100</f>
        <v>4.4999999999999998E-2</v>
      </c>
      <c r="V100" s="20">
        <f>[1]挂饰表!R100</f>
        <v>0.03</v>
      </c>
      <c r="W100" s="20">
        <f>[1]挂饰表!S100</f>
        <v>1.4999999999999999E-2</v>
      </c>
      <c r="X100" s="20" t="str">
        <f>[1]挂饰表!T100</f>
        <v>--</v>
      </c>
      <c r="Y100" s="42">
        <f>[1]挂饰表!U100</f>
        <v>6</v>
      </c>
      <c r="Z100" s="42">
        <f>[1]挂饰表!V100</f>
        <v>9</v>
      </c>
      <c r="AA100" s="42">
        <f>[1]挂饰表!W100</f>
        <v>9</v>
      </c>
      <c r="AB100" s="42">
        <f>[1]挂饰表!X100</f>
        <v>9</v>
      </c>
      <c r="AC100" s="42">
        <f>[1]挂饰表!Y100</f>
        <v>10</v>
      </c>
      <c r="AD100" s="42">
        <f>[1]挂饰表!Z100</f>
        <v>26</v>
      </c>
      <c r="AE100" s="20">
        <f>[1]挂饰表!AA100</f>
        <v>0</v>
      </c>
      <c r="AF100" s="20">
        <f>[1]挂饰表!AB100</f>
        <v>0</v>
      </c>
      <c r="AG100" s="20">
        <f>[1]挂饰表!AC100</f>
        <v>0</v>
      </c>
      <c r="AH100" s="20">
        <f>[1]挂饰表!AD100</f>
        <v>0</v>
      </c>
      <c r="AI100" s="20">
        <f>[1]挂饰表!AE100</f>
        <v>0</v>
      </c>
    </row>
    <row r="101" spans="2:35" ht="14.25" x14ac:dyDescent="0.2">
      <c r="B101" s="16">
        <v>99</v>
      </c>
      <c r="C101" s="16" t="str">
        <f t="shared" ca="1" si="9"/>
        <v>IC1854</v>
      </c>
      <c r="D101" s="16" t="str">
        <f t="shared" ca="1" si="13"/>
        <v>神奇的虚幻戒指</v>
      </c>
      <c r="E101" s="16" t="str">
        <f t="shared" ca="1" si="10"/>
        <v>神奇的</v>
      </c>
      <c r="F101" s="16" t="str">
        <f t="shared" ca="1" si="11"/>
        <v>虚幻</v>
      </c>
      <c r="G101" s="16" t="str">
        <f t="shared" ca="1" si="12"/>
        <v>戒指</v>
      </c>
      <c r="H101" s="16" t="str">
        <f t="shared" si="16"/>
        <v>s</v>
      </c>
      <c r="I101" s="19" t="s">
        <v>26</v>
      </c>
      <c r="J101" s="3" t="s">
        <v>30</v>
      </c>
      <c r="K101" s="16">
        <f t="shared" si="14"/>
        <v>9</v>
      </c>
      <c r="L101" s="16">
        <f t="shared" si="15"/>
        <v>3</v>
      </c>
      <c r="M101" s="16">
        <f>[1]挂饰表!$I101</f>
        <v>27</v>
      </c>
      <c r="N101" s="16">
        <f>[1]挂饰表!$J101</f>
        <v>27</v>
      </c>
      <c r="O101" s="16">
        <f>[1]挂饰表!$K101</f>
        <v>27</v>
      </c>
      <c r="P101" s="16">
        <f>[1]挂饰表!$L101</f>
        <v>22</v>
      </c>
      <c r="Q101" s="16" t="str">
        <f>[1]挂饰表!$M$3</f>
        <v>---</v>
      </c>
      <c r="R101" s="16">
        <f>[1]挂饰表!$N101</f>
        <v>30</v>
      </c>
      <c r="S101" s="16">
        <f>[1]挂饰表!$O101</f>
        <v>18</v>
      </c>
      <c r="T101" s="42">
        <f>[1]挂饰表!$P101</f>
        <v>14</v>
      </c>
      <c r="U101" s="20">
        <f>[1]挂饰表!Q101</f>
        <v>7.0000000000000007E-2</v>
      </c>
      <c r="V101" s="20">
        <f>[1]挂饰表!R101</f>
        <v>4.4999999999999998E-2</v>
      </c>
      <c r="W101" s="20">
        <f>[1]挂饰表!S101</f>
        <v>2.3333333333333334E-2</v>
      </c>
      <c r="X101" s="20" t="str">
        <f>[1]挂饰表!T101</f>
        <v>--</v>
      </c>
      <c r="Y101" s="42">
        <f>[1]挂饰表!U101</f>
        <v>10</v>
      </c>
      <c r="Z101" s="42">
        <f>[1]挂饰表!V101</f>
        <v>14</v>
      </c>
      <c r="AA101" s="42">
        <f>[1]挂饰表!W101</f>
        <v>14</v>
      </c>
      <c r="AB101" s="42">
        <f>[1]挂饰表!X101</f>
        <v>14</v>
      </c>
      <c r="AC101" s="42">
        <f>[1]挂饰表!Y101</f>
        <v>16</v>
      </c>
      <c r="AD101" s="42">
        <f>[1]挂饰表!Z101</f>
        <v>39</v>
      </c>
      <c r="AE101" s="20">
        <f>[1]挂饰表!AA101</f>
        <v>0</v>
      </c>
      <c r="AF101" s="20">
        <f>[1]挂饰表!AB101</f>
        <v>0</v>
      </c>
      <c r="AG101" s="20">
        <f>[1]挂饰表!AC101</f>
        <v>0</v>
      </c>
      <c r="AH101" s="20">
        <f>[1]挂饰表!AD101</f>
        <v>0</v>
      </c>
      <c r="AI101" s="20">
        <f>[1]挂饰表!AE101</f>
        <v>0</v>
      </c>
    </row>
    <row r="102" spans="2:35" ht="14.25" x14ac:dyDescent="0.2">
      <c r="B102" s="16">
        <v>100</v>
      </c>
      <c r="C102" s="16" t="str">
        <f t="shared" ca="1" si="9"/>
        <v>IC1898</v>
      </c>
      <c r="D102" s="16" t="str">
        <f t="shared" ca="1" si="13"/>
        <v>璀璨的青铜项链</v>
      </c>
      <c r="E102" s="16" t="str">
        <f t="shared" ca="1" si="10"/>
        <v>璀璨的</v>
      </c>
      <c r="F102" s="16" t="str">
        <f t="shared" ca="1" si="11"/>
        <v>青铜</v>
      </c>
      <c r="G102" s="16" t="str">
        <f t="shared" ca="1" si="12"/>
        <v>项链</v>
      </c>
      <c r="H102" s="16" t="str">
        <f t="shared" si="16"/>
        <v>s</v>
      </c>
      <c r="I102" s="19" t="s">
        <v>26</v>
      </c>
      <c r="J102" s="3" t="s">
        <v>30</v>
      </c>
      <c r="K102" s="16">
        <f t="shared" si="14"/>
        <v>9</v>
      </c>
      <c r="L102" s="16">
        <f t="shared" si="15"/>
        <v>4</v>
      </c>
      <c r="M102" s="16">
        <f>[1]挂饰表!$I102</f>
        <v>36</v>
      </c>
      <c r="N102" s="16">
        <f>[1]挂饰表!$J102</f>
        <v>36</v>
      </c>
      <c r="O102" s="16">
        <f>[1]挂饰表!$K102</f>
        <v>36</v>
      </c>
      <c r="P102" s="16">
        <f>[1]挂饰表!$L102</f>
        <v>29</v>
      </c>
      <c r="Q102" s="16" t="str">
        <f>[1]挂饰表!$M$3</f>
        <v>---</v>
      </c>
      <c r="R102" s="16">
        <f>[1]挂饰表!$N102</f>
        <v>40</v>
      </c>
      <c r="S102" s="16">
        <f>[1]挂饰表!$O102</f>
        <v>24</v>
      </c>
      <c r="T102" s="42">
        <f>[1]挂饰表!$P102</f>
        <v>18</v>
      </c>
      <c r="U102" s="20">
        <f>[1]挂饰表!Q102</f>
        <v>0.09</v>
      </c>
      <c r="V102" s="20">
        <f>[1]挂饰表!R102</f>
        <v>0.06</v>
      </c>
      <c r="W102" s="20">
        <f>[1]挂饰表!S102</f>
        <v>0.03</v>
      </c>
      <c r="X102" s="20" t="str">
        <f>[1]挂饰表!T102</f>
        <v>--</v>
      </c>
      <c r="Y102" s="42">
        <f>[1]挂饰表!U102</f>
        <v>13</v>
      </c>
      <c r="Z102" s="42">
        <f>[1]挂饰表!V102</f>
        <v>18</v>
      </c>
      <c r="AA102" s="42">
        <f>[1]挂饰表!W102</f>
        <v>18</v>
      </c>
      <c r="AB102" s="42">
        <f>[1]挂饰表!X102</f>
        <v>18</v>
      </c>
      <c r="AC102" s="42">
        <f>[1]挂饰表!Y102</f>
        <v>21</v>
      </c>
      <c r="AD102" s="42">
        <f>[1]挂饰表!Z102</f>
        <v>52</v>
      </c>
      <c r="AE102" s="20">
        <f>[1]挂饰表!AA102</f>
        <v>0</v>
      </c>
      <c r="AF102" s="20">
        <f>[1]挂饰表!AB102</f>
        <v>0</v>
      </c>
      <c r="AG102" s="20">
        <f>[1]挂饰表!AC102</f>
        <v>0</v>
      </c>
      <c r="AH102" s="20">
        <f>[1]挂饰表!AD102</f>
        <v>0</v>
      </c>
      <c r="AI102" s="20">
        <f>[1]挂饰表!AE102</f>
        <v>0</v>
      </c>
    </row>
    <row r="103" spans="2:35" ht="14.25" x14ac:dyDescent="0.2">
      <c r="B103" s="16">
        <v>101</v>
      </c>
      <c r="C103" s="16" t="str">
        <f t="shared" ca="1" si="9"/>
        <v>IC1883</v>
      </c>
      <c r="D103" s="16" t="str">
        <f t="shared" ca="1" si="13"/>
        <v>传说的晨曦项链</v>
      </c>
      <c r="E103" s="16" t="str">
        <f t="shared" ca="1" si="10"/>
        <v>传说的</v>
      </c>
      <c r="F103" s="16" t="str">
        <f t="shared" ca="1" si="11"/>
        <v>晨曦</v>
      </c>
      <c r="G103" s="16" t="str">
        <f t="shared" ca="1" si="12"/>
        <v>项链</v>
      </c>
      <c r="H103" s="16" t="str">
        <f t="shared" si="16"/>
        <v>s</v>
      </c>
      <c r="I103" s="19" t="s">
        <v>26</v>
      </c>
      <c r="J103" s="3" t="s">
        <v>30</v>
      </c>
      <c r="K103" s="16">
        <f t="shared" si="14"/>
        <v>9</v>
      </c>
      <c r="L103" s="16">
        <f t="shared" si="15"/>
        <v>5</v>
      </c>
      <c r="M103" s="16">
        <f>[1]挂饰表!$I103</f>
        <v>45</v>
      </c>
      <c r="N103" s="16">
        <f>[1]挂饰表!$J103</f>
        <v>45</v>
      </c>
      <c r="O103" s="16">
        <f>[1]挂饰表!$K103</f>
        <v>45</v>
      </c>
      <c r="P103" s="16">
        <f>[1]挂饰表!$L103</f>
        <v>36</v>
      </c>
      <c r="Q103" s="16" t="str">
        <f>[1]挂饰表!$M$3</f>
        <v>---</v>
      </c>
      <c r="R103" s="16">
        <f>[1]挂饰表!$N103</f>
        <v>50</v>
      </c>
      <c r="S103" s="16">
        <f>[1]挂饰表!$O103</f>
        <v>31</v>
      </c>
      <c r="T103" s="42">
        <f>[1]挂饰表!$P103</f>
        <v>23</v>
      </c>
      <c r="U103" s="20">
        <f>[1]挂饰表!Q103</f>
        <v>0.115</v>
      </c>
      <c r="V103" s="20">
        <f>[1]挂饰表!R103</f>
        <v>7.7499999999999999E-2</v>
      </c>
      <c r="W103" s="20">
        <f>[1]挂饰表!S103</f>
        <v>3.8333333333333337E-2</v>
      </c>
      <c r="X103" s="20" t="str">
        <f>[1]挂饰表!T103</f>
        <v>--</v>
      </c>
      <c r="Y103" s="42">
        <f>[1]挂饰表!U103</f>
        <v>16</v>
      </c>
      <c r="Z103" s="42">
        <f>[1]挂饰表!V103</f>
        <v>23</v>
      </c>
      <c r="AA103" s="42">
        <f>[1]挂饰表!W103</f>
        <v>23</v>
      </c>
      <c r="AB103" s="42">
        <f>[1]挂饰表!X103</f>
        <v>23</v>
      </c>
      <c r="AC103" s="42">
        <f>[1]挂饰表!Y103</f>
        <v>26</v>
      </c>
      <c r="AD103" s="42">
        <f>[1]挂饰表!Z103</f>
        <v>65</v>
      </c>
      <c r="AE103" s="20">
        <f>[1]挂饰表!AA103</f>
        <v>0</v>
      </c>
      <c r="AF103" s="20">
        <f>[1]挂饰表!AB103</f>
        <v>0</v>
      </c>
      <c r="AG103" s="20">
        <f>[1]挂饰表!AC103</f>
        <v>0</v>
      </c>
      <c r="AH103" s="20">
        <f>[1]挂饰表!AD103</f>
        <v>0</v>
      </c>
      <c r="AI103" s="20">
        <f>[1]挂饰表!AE103</f>
        <v>0</v>
      </c>
    </row>
    <row r="104" spans="2:35" ht="14.25" x14ac:dyDescent="0.2">
      <c r="B104" s="16">
        <v>102</v>
      </c>
      <c r="C104" s="16" t="str">
        <f t="shared" ca="1" si="9"/>
        <v>IC1889</v>
      </c>
      <c r="D104" s="16" t="str">
        <f t="shared" ca="1" si="13"/>
        <v>神奇的遗迹项链</v>
      </c>
      <c r="E104" s="16" t="str">
        <f t="shared" ca="1" si="10"/>
        <v>神奇的</v>
      </c>
      <c r="F104" s="16" t="str">
        <f t="shared" ca="1" si="11"/>
        <v>遗迹</v>
      </c>
      <c r="G104" s="16" t="str">
        <f t="shared" ca="1" si="12"/>
        <v>项链</v>
      </c>
      <c r="H104" s="16" t="str">
        <f t="shared" si="16"/>
        <v>s</v>
      </c>
      <c r="I104" s="19" t="s">
        <v>26</v>
      </c>
      <c r="J104" s="3" t="s">
        <v>30</v>
      </c>
      <c r="K104" s="16">
        <f t="shared" si="14"/>
        <v>9</v>
      </c>
      <c r="L104" s="16">
        <f t="shared" si="15"/>
        <v>6</v>
      </c>
      <c r="M104" s="16">
        <f>[1]挂饰表!$I104</f>
        <v>54</v>
      </c>
      <c r="N104" s="16">
        <f>[1]挂饰表!$J104</f>
        <v>54</v>
      </c>
      <c r="O104" s="16">
        <f>[1]挂饰表!$K104</f>
        <v>54</v>
      </c>
      <c r="P104" s="16">
        <f>[1]挂饰表!$L104</f>
        <v>44</v>
      </c>
      <c r="Q104" s="16" t="str">
        <f>[1]挂饰表!$M$3</f>
        <v>---</v>
      </c>
      <c r="R104" s="16">
        <f>[1]挂饰表!$N104</f>
        <v>60</v>
      </c>
      <c r="S104" s="16">
        <f>[1]挂饰表!$O104</f>
        <v>37</v>
      </c>
      <c r="T104" s="42">
        <f>[1]挂饰表!$P104</f>
        <v>27</v>
      </c>
      <c r="U104" s="20">
        <f>[1]挂饰表!Q104</f>
        <v>0.13500000000000001</v>
      </c>
      <c r="V104" s="20">
        <f>[1]挂饰表!R104</f>
        <v>9.2499999999999999E-2</v>
      </c>
      <c r="W104" s="20">
        <f>[1]挂饰表!S104</f>
        <v>4.4999999999999998E-2</v>
      </c>
      <c r="X104" s="20" t="str">
        <f>[1]挂饰表!T104</f>
        <v>--</v>
      </c>
      <c r="Y104" s="42">
        <f>[1]挂饰表!U104</f>
        <v>19</v>
      </c>
      <c r="Z104" s="42">
        <f>[1]挂饰表!V104</f>
        <v>27</v>
      </c>
      <c r="AA104" s="42">
        <f>[1]挂饰表!W104</f>
        <v>27</v>
      </c>
      <c r="AB104" s="42">
        <f>[1]挂饰表!X104</f>
        <v>27</v>
      </c>
      <c r="AC104" s="42">
        <f>[1]挂饰表!Y104</f>
        <v>31</v>
      </c>
      <c r="AD104" s="42">
        <f>[1]挂饰表!Z104</f>
        <v>78</v>
      </c>
      <c r="AE104" s="20">
        <f>[1]挂饰表!AA104</f>
        <v>0</v>
      </c>
      <c r="AF104" s="20">
        <f>[1]挂饰表!AB104</f>
        <v>0</v>
      </c>
      <c r="AG104" s="20">
        <f>[1]挂饰表!AC104</f>
        <v>0</v>
      </c>
      <c r="AH104" s="20">
        <f>[1]挂饰表!AD104</f>
        <v>0</v>
      </c>
      <c r="AI104" s="20">
        <f>[1]挂饰表!AE104</f>
        <v>0</v>
      </c>
    </row>
    <row r="105" spans="2:35" ht="14.25" x14ac:dyDescent="0.2">
      <c r="B105" s="16">
        <v>103</v>
      </c>
      <c r="C105" s="16" t="str">
        <f t="shared" ca="1" si="9"/>
        <v>IC1869</v>
      </c>
      <c r="D105" s="16" t="str">
        <f t="shared" ca="1" si="13"/>
        <v>神秘的忏悔护腕</v>
      </c>
      <c r="E105" s="16" t="str">
        <f t="shared" ca="1" si="10"/>
        <v>神秘的</v>
      </c>
      <c r="F105" s="16" t="str">
        <f t="shared" ca="1" si="11"/>
        <v>忏悔</v>
      </c>
      <c r="G105" s="16" t="str">
        <f t="shared" ca="1" si="12"/>
        <v>护腕</v>
      </c>
      <c r="H105" s="16" t="str">
        <f t="shared" si="16"/>
        <v>s</v>
      </c>
      <c r="I105" s="19" t="s">
        <v>26</v>
      </c>
      <c r="J105" s="3" t="s">
        <v>30</v>
      </c>
      <c r="K105" s="16">
        <f t="shared" si="14"/>
        <v>9</v>
      </c>
      <c r="L105" s="16">
        <f t="shared" si="15"/>
        <v>7</v>
      </c>
      <c r="M105" s="16">
        <f>[1]挂饰表!$I105</f>
        <v>63</v>
      </c>
      <c r="N105" s="16">
        <f>[1]挂饰表!$J105</f>
        <v>63</v>
      </c>
      <c r="O105" s="16">
        <f>[1]挂饰表!$K105</f>
        <v>63</v>
      </c>
      <c r="P105" s="16">
        <f>[1]挂饰表!$L105</f>
        <v>51</v>
      </c>
      <c r="Q105" s="16" t="str">
        <f>[1]挂饰表!$M$3</f>
        <v>---</v>
      </c>
      <c r="R105" s="16">
        <f>[1]挂饰表!$N105</f>
        <v>70</v>
      </c>
      <c r="S105" s="16">
        <f>[1]挂饰表!$O105</f>
        <v>43</v>
      </c>
      <c r="T105" s="42">
        <f>[1]挂饰表!$P105</f>
        <v>32</v>
      </c>
      <c r="U105" s="20">
        <f>[1]挂饰表!Q105</f>
        <v>0.16</v>
      </c>
      <c r="V105" s="20">
        <f>[1]挂饰表!R105</f>
        <v>0.1075</v>
      </c>
      <c r="W105" s="20">
        <f>[1]挂饰表!S105</f>
        <v>5.333333333333333E-2</v>
      </c>
      <c r="X105" s="20" t="str">
        <f>[1]挂饰表!T105</f>
        <v>--</v>
      </c>
      <c r="Y105" s="42">
        <f>[1]挂饰表!U105</f>
        <v>22</v>
      </c>
      <c r="Z105" s="42">
        <f>[1]挂饰表!V105</f>
        <v>32</v>
      </c>
      <c r="AA105" s="42">
        <f>[1]挂饰表!W105</f>
        <v>32</v>
      </c>
      <c r="AB105" s="42">
        <f>[1]挂饰表!X105</f>
        <v>32</v>
      </c>
      <c r="AC105" s="42">
        <f>[1]挂饰表!Y105</f>
        <v>36</v>
      </c>
      <c r="AD105" s="42">
        <f>[1]挂饰表!Z105</f>
        <v>91</v>
      </c>
      <c r="AE105" s="20">
        <f>[1]挂饰表!AA105</f>
        <v>0</v>
      </c>
      <c r="AF105" s="20">
        <f>[1]挂饰表!AB105</f>
        <v>0</v>
      </c>
      <c r="AG105" s="20">
        <f>[1]挂饰表!AC105</f>
        <v>0</v>
      </c>
      <c r="AH105" s="20">
        <f>[1]挂饰表!AD105</f>
        <v>0</v>
      </c>
      <c r="AI105" s="20">
        <f>[1]挂饰表!AE105</f>
        <v>0</v>
      </c>
    </row>
    <row r="106" spans="2:35" ht="14.25" x14ac:dyDescent="0.2">
      <c r="B106" s="16">
        <v>104</v>
      </c>
      <c r="C106" s="16" t="str">
        <f t="shared" ca="1" si="9"/>
        <v>IC1857</v>
      </c>
      <c r="D106" s="16" t="str">
        <f t="shared" ca="1" si="13"/>
        <v>璀璨的忏悔戒指</v>
      </c>
      <c r="E106" s="16" t="str">
        <f t="shared" ca="1" si="10"/>
        <v>璀璨的</v>
      </c>
      <c r="F106" s="16" t="str">
        <f t="shared" ca="1" si="11"/>
        <v>忏悔</v>
      </c>
      <c r="G106" s="16" t="str">
        <f t="shared" ca="1" si="12"/>
        <v>戒指</v>
      </c>
      <c r="H106" s="16" t="str">
        <f t="shared" si="16"/>
        <v>s</v>
      </c>
      <c r="I106" s="19" t="s">
        <v>26</v>
      </c>
      <c r="J106" s="3" t="s">
        <v>30</v>
      </c>
      <c r="K106" s="16">
        <f t="shared" si="14"/>
        <v>9</v>
      </c>
      <c r="L106" s="16">
        <f t="shared" si="15"/>
        <v>8</v>
      </c>
      <c r="M106" s="16">
        <f>[1]挂饰表!$I106</f>
        <v>72</v>
      </c>
      <c r="N106" s="16">
        <f>[1]挂饰表!$J106</f>
        <v>73</v>
      </c>
      <c r="O106" s="16">
        <f>[1]挂饰表!$K106</f>
        <v>73</v>
      </c>
      <c r="P106" s="16">
        <f>[1]挂饰表!$L106</f>
        <v>58</v>
      </c>
      <c r="Q106" s="16" t="str">
        <f>[1]挂饰表!$M$3</f>
        <v>---</v>
      </c>
      <c r="R106" s="16">
        <f>[1]挂饰表!$N106</f>
        <v>80</v>
      </c>
      <c r="S106" s="16">
        <f>[1]挂饰表!$O106</f>
        <v>49</v>
      </c>
      <c r="T106" s="42">
        <f>[1]挂饰表!$P106</f>
        <v>36</v>
      </c>
      <c r="U106" s="20">
        <f>[1]挂饰表!Q106</f>
        <v>0.18</v>
      </c>
      <c r="V106" s="20">
        <f>[1]挂饰表!R106</f>
        <v>0.1225</v>
      </c>
      <c r="W106" s="20">
        <f>[1]挂饰表!S106</f>
        <v>0.06</v>
      </c>
      <c r="X106" s="20" t="str">
        <f>[1]挂饰表!T106</f>
        <v>--</v>
      </c>
      <c r="Y106" s="42">
        <f>[1]挂饰表!U106</f>
        <v>25</v>
      </c>
      <c r="Z106" s="42">
        <f>[1]挂饰表!V106</f>
        <v>36</v>
      </c>
      <c r="AA106" s="42">
        <f>[1]挂饰表!W106</f>
        <v>36</v>
      </c>
      <c r="AB106" s="42">
        <f>[1]挂饰表!X106</f>
        <v>36</v>
      </c>
      <c r="AC106" s="42">
        <f>[1]挂饰表!Y106</f>
        <v>42</v>
      </c>
      <c r="AD106" s="42">
        <f>[1]挂饰表!Z106</f>
        <v>104</v>
      </c>
      <c r="AE106" s="20">
        <f>[1]挂饰表!AA106</f>
        <v>0</v>
      </c>
      <c r="AF106" s="20">
        <f>[1]挂饰表!AB106</f>
        <v>0</v>
      </c>
      <c r="AG106" s="20">
        <f>[1]挂饰表!AC106</f>
        <v>0</v>
      </c>
      <c r="AH106" s="20">
        <f>[1]挂饰表!AD106</f>
        <v>0</v>
      </c>
      <c r="AI106" s="20">
        <f>[1]挂饰表!AE106</f>
        <v>0</v>
      </c>
    </row>
    <row r="107" spans="2:35" ht="14.25" x14ac:dyDescent="0.2">
      <c r="B107" s="16">
        <v>105</v>
      </c>
      <c r="C107" s="16" t="str">
        <f t="shared" ca="1" si="9"/>
        <v>IC1930</v>
      </c>
      <c r="D107" s="16" t="str">
        <f t="shared" ca="1" si="13"/>
        <v>闪耀的斯塞提戒指</v>
      </c>
      <c r="E107" s="16" t="str">
        <f t="shared" ca="1" si="10"/>
        <v>闪耀的</v>
      </c>
      <c r="F107" s="16" t="str">
        <f t="shared" ca="1" si="11"/>
        <v>斯塞提</v>
      </c>
      <c r="G107" s="16" t="str">
        <f t="shared" ca="1" si="12"/>
        <v>戒指</v>
      </c>
      <c r="H107" s="16" t="str">
        <f t="shared" si="16"/>
        <v>a</v>
      </c>
      <c r="I107" s="19" t="s">
        <v>26</v>
      </c>
      <c r="J107" s="3" t="s">
        <v>30</v>
      </c>
      <c r="K107" s="16">
        <f t="shared" si="14"/>
        <v>9</v>
      </c>
      <c r="L107" s="16">
        <f t="shared" si="15"/>
        <v>1</v>
      </c>
      <c r="M107" s="16">
        <f>[1]挂饰表!$I107</f>
        <v>5</v>
      </c>
      <c r="N107" s="16">
        <f>[1]挂饰表!$J107</f>
        <v>10</v>
      </c>
      <c r="O107" s="16">
        <f>[1]挂饰表!$K107</f>
        <v>10</v>
      </c>
      <c r="P107" s="16">
        <f>[1]挂饰表!$L107</f>
        <v>8</v>
      </c>
      <c r="Q107" s="16" t="str">
        <f>[1]挂饰表!$M$3</f>
        <v>---</v>
      </c>
      <c r="R107" s="16">
        <f>[1]挂饰表!$N107</f>
        <v>11</v>
      </c>
      <c r="S107" s="16">
        <f>[1]挂饰表!$O107</f>
        <v>7</v>
      </c>
      <c r="T107" s="42">
        <f>[1]挂饰表!$P107</f>
        <v>5</v>
      </c>
      <c r="U107" s="20">
        <f>[1]挂饰表!Q107</f>
        <v>2.5000000000000001E-2</v>
      </c>
      <c r="V107" s="20">
        <f>[1]挂饰表!R107</f>
        <v>1.7500000000000002E-2</v>
      </c>
      <c r="W107" s="20">
        <f>[1]挂饰表!S107</f>
        <v>8.3333333333333332E-3</v>
      </c>
      <c r="X107" s="20" t="str">
        <f>[1]挂饰表!T107</f>
        <v>--</v>
      </c>
      <c r="Y107" s="42">
        <f>[1]挂饰表!U107</f>
        <v>4</v>
      </c>
      <c r="Z107" s="42">
        <f>[1]挂饰表!V107</f>
        <v>5</v>
      </c>
      <c r="AA107" s="42">
        <f>[1]挂饰表!W107</f>
        <v>5</v>
      </c>
      <c r="AB107" s="42">
        <f>[1]挂饰表!X107</f>
        <v>5</v>
      </c>
      <c r="AC107" s="42">
        <f>[1]挂饰表!Y107</f>
        <v>6</v>
      </c>
      <c r="AD107" s="42">
        <f>[1]挂饰表!Z107</f>
        <v>15</v>
      </c>
      <c r="AE107" s="20">
        <f>[1]挂饰表!AA107</f>
        <v>0</v>
      </c>
      <c r="AF107" s="20">
        <f>[1]挂饰表!AB107</f>
        <v>0</v>
      </c>
      <c r="AG107" s="20">
        <f>[1]挂饰表!AC107</f>
        <v>0</v>
      </c>
      <c r="AH107" s="20">
        <f>[1]挂饰表!AD107</f>
        <v>0</v>
      </c>
      <c r="AI107" s="20">
        <f>[1]挂饰表!AE107</f>
        <v>0</v>
      </c>
    </row>
    <row r="108" spans="2:35" ht="14.25" x14ac:dyDescent="0.2">
      <c r="B108" s="16">
        <v>106</v>
      </c>
      <c r="C108" s="16" t="str">
        <f t="shared" ca="1" si="9"/>
        <v>IC1906</v>
      </c>
      <c r="D108" s="16" t="str">
        <f t="shared" ca="1" si="13"/>
        <v>犀利的精钢护腕</v>
      </c>
      <c r="E108" s="16" t="str">
        <f t="shared" ca="1" si="10"/>
        <v>犀利的</v>
      </c>
      <c r="F108" s="16" t="str">
        <f t="shared" ca="1" si="11"/>
        <v>精钢</v>
      </c>
      <c r="G108" s="16" t="str">
        <f t="shared" ca="1" si="12"/>
        <v>护腕</v>
      </c>
      <c r="H108" s="16" t="str">
        <f t="shared" si="16"/>
        <v>a</v>
      </c>
      <c r="I108" s="19" t="s">
        <v>26</v>
      </c>
      <c r="J108" s="3" t="s">
        <v>30</v>
      </c>
      <c r="K108" s="16">
        <f t="shared" si="14"/>
        <v>9</v>
      </c>
      <c r="L108" s="16">
        <f t="shared" si="15"/>
        <v>2</v>
      </c>
      <c r="M108" s="16">
        <f>[1]挂饰表!$I108</f>
        <v>10</v>
      </c>
      <c r="N108" s="16">
        <f>[1]挂饰表!$J108</f>
        <v>21</v>
      </c>
      <c r="O108" s="16">
        <f>[1]挂饰表!$K108</f>
        <v>21</v>
      </c>
      <c r="P108" s="16">
        <f>[1]挂饰表!$L108</f>
        <v>17</v>
      </c>
      <c r="Q108" s="16" t="str">
        <f>[1]挂饰表!$M$3</f>
        <v>---</v>
      </c>
      <c r="R108" s="16">
        <f>[1]挂饰表!$N108</f>
        <v>23</v>
      </c>
      <c r="S108" s="16">
        <f>[1]挂饰表!$O108</f>
        <v>14</v>
      </c>
      <c r="T108" s="42">
        <f>[1]挂饰表!$P108</f>
        <v>10</v>
      </c>
      <c r="U108" s="20">
        <f>[1]挂饰表!Q108</f>
        <v>0.05</v>
      </c>
      <c r="V108" s="20">
        <f>[1]挂饰表!R108</f>
        <v>3.5000000000000003E-2</v>
      </c>
      <c r="W108" s="20">
        <f>[1]挂饰表!S108</f>
        <v>1.6666666666666666E-2</v>
      </c>
      <c r="X108" s="20" t="str">
        <f>[1]挂饰表!T108</f>
        <v>--</v>
      </c>
      <c r="Y108" s="42">
        <f>[1]挂饰表!U108</f>
        <v>7</v>
      </c>
      <c r="Z108" s="42">
        <f>[1]挂饰表!V108</f>
        <v>10</v>
      </c>
      <c r="AA108" s="42">
        <f>[1]挂饰表!W108</f>
        <v>10</v>
      </c>
      <c r="AB108" s="42">
        <f>[1]挂饰表!X108</f>
        <v>10</v>
      </c>
      <c r="AC108" s="42">
        <f>[1]挂饰表!Y108</f>
        <v>12</v>
      </c>
      <c r="AD108" s="42">
        <f>[1]挂饰表!Z108</f>
        <v>30</v>
      </c>
      <c r="AE108" s="20">
        <f>[1]挂饰表!AA108</f>
        <v>0</v>
      </c>
      <c r="AF108" s="20">
        <f>[1]挂饰表!AB108</f>
        <v>0</v>
      </c>
      <c r="AG108" s="20">
        <f>[1]挂饰表!AC108</f>
        <v>0</v>
      </c>
      <c r="AH108" s="20">
        <f>[1]挂饰表!AD108</f>
        <v>0</v>
      </c>
      <c r="AI108" s="20">
        <f>[1]挂饰表!AE108</f>
        <v>0</v>
      </c>
    </row>
    <row r="109" spans="2:35" ht="14.25" x14ac:dyDescent="0.2">
      <c r="B109" s="16">
        <v>107</v>
      </c>
      <c r="C109" s="16" t="str">
        <f t="shared" ca="1" si="9"/>
        <v>IC1858</v>
      </c>
      <c r="D109" s="16" t="str">
        <f t="shared" ca="1" si="13"/>
        <v>犀利的卡尼亚戒指</v>
      </c>
      <c r="E109" s="16" t="str">
        <f t="shared" ca="1" si="10"/>
        <v>犀利的</v>
      </c>
      <c r="F109" s="16" t="str">
        <f t="shared" ca="1" si="11"/>
        <v>卡尼亚</v>
      </c>
      <c r="G109" s="16" t="str">
        <f t="shared" ca="1" si="12"/>
        <v>戒指</v>
      </c>
      <c r="H109" s="16" t="str">
        <f t="shared" si="16"/>
        <v>a</v>
      </c>
      <c r="I109" s="19" t="s">
        <v>26</v>
      </c>
      <c r="J109" s="3" t="s">
        <v>30</v>
      </c>
      <c r="K109" s="16">
        <f t="shared" si="14"/>
        <v>9</v>
      </c>
      <c r="L109" s="16">
        <f t="shared" si="15"/>
        <v>3</v>
      </c>
      <c r="M109" s="16">
        <f>[1]挂饰表!$I109</f>
        <v>15</v>
      </c>
      <c r="N109" s="16">
        <f>[1]挂饰表!$J109</f>
        <v>31</v>
      </c>
      <c r="O109" s="16">
        <f>[1]挂饰表!$K109</f>
        <v>31</v>
      </c>
      <c r="P109" s="16">
        <f>[1]挂饰表!$L109</f>
        <v>25</v>
      </c>
      <c r="Q109" s="16" t="str">
        <f>[1]挂饰表!$M$3</f>
        <v>---</v>
      </c>
      <c r="R109" s="16">
        <f>[1]挂饰表!$N109</f>
        <v>34</v>
      </c>
      <c r="S109" s="16">
        <f>[1]挂饰表!$O109</f>
        <v>21</v>
      </c>
      <c r="T109" s="42">
        <f>[1]挂饰表!$P109</f>
        <v>16</v>
      </c>
      <c r="U109" s="20">
        <f>[1]挂饰表!Q109</f>
        <v>0.08</v>
      </c>
      <c r="V109" s="20">
        <f>[1]挂饰表!R109</f>
        <v>5.2499999999999998E-2</v>
      </c>
      <c r="W109" s="20">
        <f>[1]挂饰表!S109</f>
        <v>2.6666666666666665E-2</v>
      </c>
      <c r="X109" s="20" t="str">
        <f>[1]挂饰表!T109</f>
        <v>--</v>
      </c>
      <c r="Y109" s="42">
        <f>[1]挂饰表!U109</f>
        <v>11</v>
      </c>
      <c r="Z109" s="42">
        <f>[1]挂饰表!V109</f>
        <v>16</v>
      </c>
      <c r="AA109" s="42">
        <f>[1]挂饰表!W109</f>
        <v>16</v>
      </c>
      <c r="AB109" s="42">
        <f>[1]挂饰表!X109</f>
        <v>16</v>
      </c>
      <c r="AC109" s="42">
        <f>[1]挂饰表!Y109</f>
        <v>18</v>
      </c>
      <c r="AD109" s="42">
        <f>[1]挂饰表!Z109</f>
        <v>45</v>
      </c>
      <c r="AE109" s="20">
        <f>[1]挂饰表!AA109</f>
        <v>0</v>
      </c>
      <c r="AF109" s="20">
        <f>[1]挂饰表!AB109</f>
        <v>0</v>
      </c>
      <c r="AG109" s="20">
        <f>[1]挂饰表!AC109</f>
        <v>0</v>
      </c>
      <c r="AH109" s="20">
        <f>[1]挂饰表!AD109</f>
        <v>0</v>
      </c>
      <c r="AI109" s="20">
        <f>[1]挂饰表!AE109</f>
        <v>0</v>
      </c>
    </row>
    <row r="110" spans="2:35" ht="14.25" x14ac:dyDescent="0.2">
      <c r="B110" s="16">
        <v>108</v>
      </c>
      <c r="C110" s="16" t="str">
        <f t="shared" ca="1" si="9"/>
        <v>IC1889</v>
      </c>
      <c r="D110" s="16" t="str">
        <f t="shared" ca="1" si="13"/>
        <v>闪耀的青铜项链</v>
      </c>
      <c r="E110" s="16" t="str">
        <f t="shared" ca="1" si="10"/>
        <v>闪耀的</v>
      </c>
      <c r="F110" s="16" t="str">
        <f t="shared" ca="1" si="11"/>
        <v>青铜</v>
      </c>
      <c r="G110" s="16" t="str">
        <f t="shared" ca="1" si="12"/>
        <v>项链</v>
      </c>
      <c r="H110" s="16" t="str">
        <f t="shared" si="16"/>
        <v>a</v>
      </c>
      <c r="I110" s="19" t="s">
        <v>26</v>
      </c>
      <c r="J110" s="3" t="s">
        <v>30</v>
      </c>
      <c r="K110" s="16">
        <f t="shared" si="14"/>
        <v>9</v>
      </c>
      <c r="L110" s="16">
        <f t="shared" si="15"/>
        <v>4</v>
      </c>
      <c r="M110" s="16">
        <f>[1]挂饰表!$I110</f>
        <v>20</v>
      </c>
      <c r="N110" s="16">
        <f>[1]挂饰表!$J110</f>
        <v>42</v>
      </c>
      <c r="O110" s="16">
        <f>[1]挂饰表!$K110</f>
        <v>42</v>
      </c>
      <c r="P110" s="16">
        <f>[1]挂饰表!$L110</f>
        <v>33</v>
      </c>
      <c r="Q110" s="16" t="str">
        <f>[1]挂饰表!$M$3</f>
        <v>---</v>
      </c>
      <c r="R110" s="16">
        <f>[1]挂饰表!$N110</f>
        <v>46</v>
      </c>
      <c r="S110" s="16">
        <f>[1]挂饰表!$O110</f>
        <v>28</v>
      </c>
      <c r="T110" s="42">
        <f>[1]挂饰表!$P110</f>
        <v>21</v>
      </c>
      <c r="U110" s="20">
        <f>[1]挂饰表!Q110</f>
        <v>0.105</v>
      </c>
      <c r="V110" s="20">
        <f>[1]挂饰表!R110</f>
        <v>7.0000000000000007E-2</v>
      </c>
      <c r="W110" s="20">
        <f>[1]挂饰表!S110</f>
        <v>3.5000000000000003E-2</v>
      </c>
      <c r="X110" s="20" t="str">
        <f>[1]挂饰表!T110</f>
        <v>--</v>
      </c>
      <c r="Y110" s="42">
        <f>[1]挂饰表!U110</f>
        <v>15</v>
      </c>
      <c r="Z110" s="42">
        <f>[1]挂饰表!V110</f>
        <v>21</v>
      </c>
      <c r="AA110" s="42">
        <f>[1]挂饰表!W110</f>
        <v>21</v>
      </c>
      <c r="AB110" s="42">
        <f>[1]挂饰表!X110</f>
        <v>21</v>
      </c>
      <c r="AC110" s="42">
        <f>[1]挂饰表!Y110</f>
        <v>24</v>
      </c>
      <c r="AD110" s="42">
        <f>[1]挂饰表!Z110</f>
        <v>60</v>
      </c>
      <c r="AE110" s="20">
        <f>[1]挂饰表!AA110</f>
        <v>0</v>
      </c>
      <c r="AF110" s="20">
        <f>[1]挂饰表!AB110</f>
        <v>0</v>
      </c>
      <c r="AG110" s="20">
        <f>[1]挂饰表!AC110</f>
        <v>0</v>
      </c>
      <c r="AH110" s="20">
        <f>[1]挂饰表!AD110</f>
        <v>0</v>
      </c>
      <c r="AI110" s="20">
        <f>[1]挂饰表!AE110</f>
        <v>0</v>
      </c>
    </row>
    <row r="111" spans="2:35" ht="14.25" x14ac:dyDescent="0.2">
      <c r="B111" s="16">
        <v>109</v>
      </c>
      <c r="C111" s="16" t="str">
        <f t="shared" ca="1" si="9"/>
        <v>IC1882</v>
      </c>
      <c r="D111" s="16" t="str">
        <f t="shared" ca="1" si="13"/>
        <v>拉风的白银项链</v>
      </c>
      <c r="E111" s="16" t="str">
        <f t="shared" ca="1" si="10"/>
        <v>拉风的</v>
      </c>
      <c r="F111" s="16" t="str">
        <f t="shared" ca="1" si="11"/>
        <v>白银</v>
      </c>
      <c r="G111" s="16" t="str">
        <f t="shared" ca="1" si="12"/>
        <v>项链</v>
      </c>
      <c r="H111" s="16" t="str">
        <f t="shared" si="16"/>
        <v>a</v>
      </c>
      <c r="I111" s="19" t="s">
        <v>26</v>
      </c>
      <c r="J111" s="3" t="s">
        <v>30</v>
      </c>
      <c r="K111" s="16">
        <f t="shared" si="14"/>
        <v>9</v>
      </c>
      <c r="L111" s="16">
        <f t="shared" si="15"/>
        <v>5</v>
      </c>
      <c r="M111" s="16">
        <f>[1]挂饰表!$I111</f>
        <v>25</v>
      </c>
      <c r="N111" s="16">
        <f>[1]挂饰表!$J111</f>
        <v>52</v>
      </c>
      <c r="O111" s="16">
        <f>[1]挂饰表!$K111</f>
        <v>52</v>
      </c>
      <c r="P111" s="16">
        <f>[1]挂饰表!$L111</f>
        <v>42</v>
      </c>
      <c r="Q111" s="16" t="str">
        <f>[1]挂饰表!$M$3</f>
        <v>---</v>
      </c>
      <c r="R111" s="16">
        <f>[1]挂饰表!$N111</f>
        <v>57</v>
      </c>
      <c r="S111" s="16">
        <f>[1]挂饰表!$O111</f>
        <v>35</v>
      </c>
      <c r="T111" s="42">
        <f>[1]挂饰表!$P111</f>
        <v>26</v>
      </c>
      <c r="U111" s="20">
        <f>[1]挂饰表!Q111</f>
        <v>0.13</v>
      </c>
      <c r="V111" s="20">
        <f>[1]挂饰表!R111</f>
        <v>8.7499999999999994E-2</v>
      </c>
      <c r="W111" s="20">
        <f>[1]挂饰表!S111</f>
        <v>4.3333333333333328E-2</v>
      </c>
      <c r="X111" s="20" t="str">
        <f>[1]挂饰表!T111</f>
        <v>--</v>
      </c>
      <c r="Y111" s="42">
        <f>[1]挂饰表!U111</f>
        <v>18</v>
      </c>
      <c r="Z111" s="42">
        <f>[1]挂饰表!V111</f>
        <v>26</v>
      </c>
      <c r="AA111" s="42">
        <f>[1]挂饰表!W111</f>
        <v>26</v>
      </c>
      <c r="AB111" s="42">
        <f>[1]挂饰表!X111</f>
        <v>26</v>
      </c>
      <c r="AC111" s="42">
        <f>[1]挂饰表!Y111</f>
        <v>30</v>
      </c>
      <c r="AD111" s="42">
        <f>[1]挂饰表!Z111</f>
        <v>75</v>
      </c>
      <c r="AE111" s="20">
        <f>[1]挂饰表!AA111</f>
        <v>0</v>
      </c>
      <c r="AF111" s="20">
        <f>[1]挂饰表!AB111</f>
        <v>0</v>
      </c>
      <c r="AG111" s="20">
        <f>[1]挂饰表!AC111</f>
        <v>0</v>
      </c>
      <c r="AH111" s="20">
        <f>[1]挂饰表!AD111</f>
        <v>0</v>
      </c>
      <c r="AI111" s="20">
        <f>[1]挂饰表!AE111</f>
        <v>0</v>
      </c>
    </row>
    <row r="112" spans="2:35" ht="14.25" x14ac:dyDescent="0.2">
      <c r="B112" s="16">
        <v>110</v>
      </c>
      <c r="C112" s="16" t="str">
        <f t="shared" ca="1" si="9"/>
        <v>IC1778</v>
      </c>
      <c r="D112" s="16" t="str">
        <f t="shared" ca="1" si="13"/>
        <v>闪耀的遗迹戒指</v>
      </c>
      <c r="E112" s="16" t="str">
        <f t="shared" ca="1" si="10"/>
        <v>闪耀的</v>
      </c>
      <c r="F112" s="16" t="str">
        <f t="shared" ca="1" si="11"/>
        <v>遗迹</v>
      </c>
      <c r="G112" s="16" t="str">
        <f t="shared" ca="1" si="12"/>
        <v>戒指</v>
      </c>
      <c r="H112" s="16" t="str">
        <f t="shared" si="16"/>
        <v>a</v>
      </c>
      <c r="I112" s="19" t="s">
        <v>26</v>
      </c>
      <c r="J112" s="3" t="s">
        <v>30</v>
      </c>
      <c r="K112" s="16">
        <f t="shared" si="14"/>
        <v>9</v>
      </c>
      <c r="L112" s="16">
        <f t="shared" si="15"/>
        <v>6</v>
      </c>
      <c r="M112" s="16">
        <f>[1]挂饰表!$I112</f>
        <v>30</v>
      </c>
      <c r="N112" s="16">
        <f>[1]挂饰表!$J112</f>
        <v>62</v>
      </c>
      <c r="O112" s="16">
        <f>[1]挂饰表!$K112</f>
        <v>62</v>
      </c>
      <c r="P112" s="16">
        <f>[1]挂饰表!$L112</f>
        <v>50</v>
      </c>
      <c r="Q112" s="16" t="str">
        <f>[1]挂饰表!$M$3</f>
        <v>---</v>
      </c>
      <c r="R112" s="16">
        <f>[1]挂饰表!$N112</f>
        <v>69</v>
      </c>
      <c r="S112" s="16">
        <f>[1]挂饰表!$O112</f>
        <v>42</v>
      </c>
      <c r="T112" s="42">
        <f>[1]挂饰表!$P112</f>
        <v>31</v>
      </c>
      <c r="U112" s="20">
        <f>[1]挂饰表!Q112</f>
        <v>0.155</v>
      </c>
      <c r="V112" s="20">
        <f>[1]挂饰表!R112</f>
        <v>0.105</v>
      </c>
      <c r="W112" s="20">
        <f>[1]挂饰表!S112</f>
        <v>5.1666666666666666E-2</v>
      </c>
      <c r="X112" s="20" t="str">
        <f>[1]挂饰表!T112</f>
        <v>--</v>
      </c>
      <c r="Y112" s="42">
        <f>[1]挂饰表!U112</f>
        <v>22</v>
      </c>
      <c r="Z112" s="42">
        <f>[1]挂饰表!V112</f>
        <v>31</v>
      </c>
      <c r="AA112" s="42">
        <f>[1]挂饰表!W112</f>
        <v>31</v>
      </c>
      <c r="AB112" s="42">
        <f>[1]挂饰表!X112</f>
        <v>31</v>
      </c>
      <c r="AC112" s="42">
        <f>[1]挂饰表!Y112</f>
        <v>36</v>
      </c>
      <c r="AD112" s="42">
        <f>[1]挂饰表!Z112</f>
        <v>90</v>
      </c>
      <c r="AE112" s="20">
        <f>[1]挂饰表!AA112</f>
        <v>0</v>
      </c>
      <c r="AF112" s="20">
        <f>[1]挂饰表!AB112</f>
        <v>0</v>
      </c>
      <c r="AG112" s="20">
        <f>[1]挂饰表!AC112</f>
        <v>0</v>
      </c>
      <c r="AH112" s="20">
        <f>[1]挂饰表!AD112</f>
        <v>0</v>
      </c>
      <c r="AI112" s="20">
        <f>[1]挂饰表!AE112</f>
        <v>0</v>
      </c>
    </row>
    <row r="113" spans="2:35" ht="14.25" x14ac:dyDescent="0.2">
      <c r="B113" s="16">
        <v>111</v>
      </c>
      <c r="C113" s="16" t="str">
        <f t="shared" ca="1" si="9"/>
        <v>IC1906</v>
      </c>
      <c r="D113" s="16" t="str">
        <f t="shared" ca="1" si="13"/>
        <v>闪耀的混乱护腕</v>
      </c>
      <c r="E113" s="16" t="str">
        <f t="shared" ca="1" si="10"/>
        <v>闪耀的</v>
      </c>
      <c r="F113" s="16" t="str">
        <f t="shared" ca="1" si="11"/>
        <v>混乱</v>
      </c>
      <c r="G113" s="16" t="str">
        <f t="shared" ca="1" si="12"/>
        <v>护腕</v>
      </c>
      <c r="H113" s="16" t="str">
        <f t="shared" si="16"/>
        <v>a</v>
      </c>
      <c r="I113" s="19" t="s">
        <v>26</v>
      </c>
      <c r="J113" s="3" t="s">
        <v>30</v>
      </c>
      <c r="K113" s="16">
        <f t="shared" si="14"/>
        <v>9</v>
      </c>
      <c r="L113" s="16">
        <f t="shared" si="15"/>
        <v>7</v>
      </c>
      <c r="M113" s="16">
        <f>[1]挂饰表!$I113</f>
        <v>35</v>
      </c>
      <c r="N113" s="16">
        <f>[1]挂饰表!$J113</f>
        <v>73</v>
      </c>
      <c r="O113" s="16">
        <f>[1]挂饰表!$K113</f>
        <v>73</v>
      </c>
      <c r="P113" s="16">
        <f>[1]挂饰表!$L113</f>
        <v>58</v>
      </c>
      <c r="Q113" s="16" t="str">
        <f>[1]挂饰表!$M$3</f>
        <v>---</v>
      </c>
      <c r="R113" s="16">
        <f>[1]挂饰表!$N113</f>
        <v>80</v>
      </c>
      <c r="S113" s="16">
        <f>[1]挂饰表!$O113</f>
        <v>49</v>
      </c>
      <c r="T113" s="42">
        <f>[1]挂饰表!$P113</f>
        <v>36</v>
      </c>
      <c r="U113" s="20">
        <f>[1]挂饰表!Q113</f>
        <v>0.18</v>
      </c>
      <c r="V113" s="20">
        <f>[1]挂饰表!R113</f>
        <v>0.1225</v>
      </c>
      <c r="W113" s="20">
        <f>[1]挂饰表!S113</f>
        <v>0.06</v>
      </c>
      <c r="X113" s="20" t="str">
        <f>[1]挂饰表!T113</f>
        <v>--</v>
      </c>
      <c r="Y113" s="42">
        <f>[1]挂饰表!U113</f>
        <v>25</v>
      </c>
      <c r="Z113" s="42">
        <f>[1]挂饰表!V113</f>
        <v>36</v>
      </c>
      <c r="AA113" s="42">
        <f>[1]挂饰表!W113</f>
        <v>36</v>
      </c>
      <c r="AB113" s="42">
        <f>[1]挂饰表!X113</f>
        <v>36</v>
      </c>
      <c r="AC113" s="42">
        <f>[1]挂饰表!Y113</f>
        <v>42</v>
      </c>
      <c r="AD113" s="42">
        <f>[1]挂饰表!Z113</f>
        <v>105</v>
      </c>
      <c r="AE113" s="20">
        <f>[1]挂饰表!AA113</f>
        <v>0</v>
      </c>
      <c r="AF113" s="20">
        <f>[1]挂饰表!AB113</f>
        <v>0</v>
      </c>
      <c r="AG113" s="20">
        <f>[1]挂饰表!AC113</f>
        <v>0</v>
      </c>
      <c r="AH113" s="20">
        <f>[1]挂饰表!AD113</f>
        <v>0</v>
      </c>
      <c r="AI113" s="20">
        <f>[1]挂饰表!AE113</f>
        <v>0</v>
      </c>
    </row>
    <row r="114" spans="2:35" ht="14.25" x14ac:dyDescent="0.2">
      <c r="B114" s="16">
        <v>112</v>
      </c>
      <c r="C114" s="16" t="str">
        <f t="shared" ca="1" si="9"/>
        <v>IC1931</v>
      </c>
      <c r="D114" s="16" t="str">
        <f t="shared" ca="1" si="13"/>
        <v>闪耀的虚幻护腕</v>
      </c>
      <c r="E114" s="16" t="str">
        <f t="shared" ca="1" si="10"/>
        <v>闪耀的</v>
      </c>
      <c r="F114" s="16" t="str">
        <f t="shared" ca="1" si="11"/>
        <v>虚幻</v>
      </c>
      <c r="G114" s="16" t="str">
        <f t="shared" ca="1" si="12"/>
        <v>护腕</v>
      </c>
      <c r="H114" s="16" t="str">
        <f t="shared" si="16"/>
        <v>a</v>
      </c>
      <c r="I114" s="19" t="s">
        <v>26</v>
      </c>
      <c r="J114" s="3" t="s">
        <v>30</v>
      </c>
      <c r="K114" s="16">
        <f t="shared" si="14"/>
        <v>9</v>
      </c>
      <c r="L114" s="16">
        <f t="shared" si="15"/>
        <v>8</v>
      </c>
      <c r="M114" s="16">
        <f>[1]挂饰表!$I114</f>
        <v>40</v>
      </c>
      <c r="N114" s="16">
        <f>[1]挂饰表!$J114</f>
        <v>83</v>
      </c>
      <c r="O114" s="16">
        <f>[1]挂饰表!$K114</f>
        <v>83</v>
      </c>
      <c r="P114" s="16">
        <f>[1]挂饰表!$L114</f>
        <v>67</v>
      </c>
      <c r="Q114" s="16" t="str">
        <f>[1]挂饰表!$M$3</f>
        <v>---</v>
      </c>
      <c r="R114" s="16">
        <f>[1]挂饰表!$N114</f>
        <v>92</v>
      </c>
      <c r="S114" s="16">
        <f>[1]挂饰表!$O114</f>
        <v>56</v>
      </c>
      <c r="T114" s="42">
        <f>[1]挂饰表!$P114</f>
        <v>42</v>
      </c>
      <c r="U114" s="20">
        <f>[1]挂饰表!Q114</f>
        <v>0.21</v>
      </c>
      <c r="V114" s="20">
        <f>[1]挂饰表!R114</f>
        <v>0.14000000000000001</v>
      </c>
      <c r="W114" s="20">
        <f>[1]挂饰表!S114</f>
        <v>7.0000000000000007E-2</v>
      </c>
      <c r="X114" s="20" t="str">
        <f>[1]挂饰表!T114</f>
        <v>--</v>
      </c>
      <c r="Y114" s="42">
        <f>[1]挂饰表!U114</f>
        <v>29</v>
      </c>
      <c r="Z114" s="42">
        <f>[1]挂饰表!V114</f>
        <v>42</v>
      </c>
      <c r="AA114" s="42">
        <f>[1]挂饰表!W114</f>
        <v>42</v>
      </c>
      <c r="AB114" s="42">
        <f>[1]挂饰表!X114</f>
        <v>42</v>
      </c>
      <c r="AC114" s="42">
        <f>[1]挂饰表!Y114</f>
        <v>48</v>
      </c>
      <c r="AD114" s="42">
        <f>[1]挂饰表!Z114</f>
        <v>120</v>
      </c>
      <c r="AE114" s="20">
        <f>[1]挂饰表!AA114</f>
        <v>0</v>
      </c>
      <c r="AF114" s="20">
        <f>[1]挂饰表!AB114</f>
        <v>0</v>
      </c>
      <c r="AG114" s="20">
        <f>[1]挂饰表!AC114</f>
        <v>0</v>
      </c>
      <c r="AH114" s="20">
        <f>[1]挂饰表!AD114</f>
        <v>0</v>
      </c>
      <c r="AI114" s="20">
        <f>[1]挂饰表!AE114</f>
        <v>0</v>
      </c>
    </row>
    <row r="115" spans="2:35" ht="14.25" x14ac:dyDescent="0.2">
      <c r="B115" s="16">
        <v>113</v>
      </c>
      <c r="C115" s="16" t="str">
        <f t="shared" ca="1" si="9"/>
        <v>IC1743</v>
      </c>
      <c r="D115" s="16" t="str">
        <f t="shared" ca="1" si="13"/>
        <v>凌厉的青铜戒指</v>
      </c>
      <c r="E115" s="16" t="str">
        <f t="shared" ca="1" si="10"/>
        <v>凌厉的</v>
      </c>
      <c r="F115" s="16" t="str">
        <f t="shared" ca="1" si="11"/>
        <v>青铜</v>
      </c>
      <c r="G115" s="16" t="str">
        <f t="shared" ca="1" si="12"/>
        <v>戒指</v>
      </c>
      <c r="H115" s="16" t="str">
        <f t="shared" si="16"/>
        <v>b</v>
      </c>
      <c r="I115" s="19" t="s">
        <v>26</v>
      </c>
      <c r="J115" s="3" t="s">
        <v>30</v>
      </c>
      <c r="K115" s="16">
        <f t="shared" si="14"/>
        <v>9</v>
      </c>
      <c r="L115" s="16">
        <f t="shared" si="15"/>
        <v>1</v>
      </c>
      <c r="M115" s="16">
        <f>[1]挂饰表!$I115</f>
        <v>5</v>
      </c>
      <c r="N115" s="16">
        <f>[1]挂饰表!$J115</f>
        <v>14</v>
      </c>
      <c r="O115" s="16">
        <f>[1]挂饰表!$K115</f>
        <v>14</v>
      </c>
      <c r="P115" s="16">
        <f>[1]挂饰表!$L115</f>
        <v>12</v>
      </c>
      <c r="Q115" s="16" t="str">
        <f>[1]挂饰表!$M$3</f>
        <v>---</v>
      </c>
      <c r="R115" s="16">
        <f>[1]挂饰表!$N115</f>
        <v>16</v>
      </c>
      <c r="S115" s="16">
        <f>[1]挂饰表!$O115</f>
        <v>10</v>
      </c>
      <c r="T115" s="42">
        <f>[1]挂饰表!$P115</f>
        <v>7</v>
      </c>
      <c r="U115" s="20">
        <f>[1]挂饰表!Q115</f>
        <v>3.5000000000000003E-2</v>
      </c>
      <c r="V115" s="20">
        <f>[1]挂饰表!R115</f>
        <v>2.5000000000000001E-2</v>
      </c>
      <c r="W115" s="20">
        <f>[1]挂饰表!S115</f>
        <v>1.1666666666666667E-2</v>
      </c>
      <c r="X115" s="20" t="str">
        <f>[1]挂饰表!T115</f>
        <v>--</v>
      </c>
      <c r="Y115" s="42">
        <f>[1]挂饰表!U115</f>
        <v>5</v>
      </c>
      <c r="Z115" s="42">
        <f>[1]挂饰表!V115</f>
        <v>7</v>
      </c>
      <c r="AA115" s="42">
        <f>[1]挂饰表!W115</f>
        <v>7</v>
      </c>
      <c r="AB115" s="42">
        <f>[1]挂饰表!X115</f>
        <v>7</v>
      </c>
      <c r="AC115" s="42">
        <f>[1]挂饰表!Y115</f>
        <v>8</v>
      </c>
      <c r="AD115" s="42">
        <f>[1]挂饰表!Z115</f>
        <v>21</v>
      </c>
      <c r="AE115" s="20">
        <f>[1]挂饰表!AA115</f>
        <v>0</v>
      </c>
      <c r="AF115" s="20">
        <f>[1]挂饰表!AB115</f>
        <v>0</v>
      </c>
      <c r="AG115" s="20">
        <f>[1]挂饰表!AC115</f>
        <v>0</v>
      </c>
      <c r="AH115" s="20">
        <f>[1]挂饰表!AD115</f>
        <v>0</v>
      </c>
      <c r="AI115" s="20">
        <f>[1]挂饰表!AE115</f>
        <v>0</v>
      </c>
    </row>
    <row r="116" spans="2:35" ht="14.25" x14ac:dyDescent="0.2">
      <c r="B116" s="16">
        <v>114</v>
      </c>
      <c r="C116" s="16" t="str">
        <f t="shared" ca="1" si="9"/>
        <v>IC1933</v>
      </c>
      <c r="D116" s="16" t="str">
        <f t="shared" ca="1" si="13"/>
        <v>坚硬的水晶护腕</v>
      </c>
      <c r="E116" s="16" t="str">
        <f t="shared" ca="1" si="10"/>
        <v>坚硬的</v>
      </c>
      <c r="F116" s="16" t="str">
        <f t="shared" ca="1" si="11"/>
        <v>水晶</v>
      </c>
      <c r="G116" s="16" t="str">
        <f t="shared" ca="1" si="12"/>
        <v>护腕</v>
      </c>
      <c r="H116" s="16" t="str">
        <f t="shared" si="16"/>
        <v>b</v>
      </c>
      <c r="I116" s="19" t="s">
        <v>26</v>
      </c>
      <c r="J116" s="3" t="s">
        <v>30</v>
      </c>
      <c r="K116" s="16">
        <f t="shared" si="14"/>
        <v>9</v>
      </c>
      <c r="L116" s="16">
        <f t="shared" si="15"/>
        <v>2</v>
      </c>
      <c r="M116" s="16">
        <f>[1]挂饰表!$I116</f>
        <v>11</v>
      </c>
      <c r="N116" s="16">
        <f>[1]挂饰表!$J116</f>
        <v>29</v>
      </c>
      <c r="O116" s="16">
        <f>[1]挂饰表!$K116</f>
        <v>29</v>
      </c>
      <c r="P116" s="16">
        <f>[1]挂饰表!$L116</f>
        <v>23</v>
      </c>
      <c r="Q116" s="16" t="str">
        <f>[1]挂饰表!$M$3</f>
        <v>---</v>
      </c>
      <c r="R116" s="16">
        <f>[1]挂饰表!$N116</f>
        <v>32</v>
      </c>
      <c r="S116" s="16">
        <f>[1]挂饰表!$O116</f>
        <v>19</v>
      </c>
      <c r="T116" s="42">
        <f>[1]挂饰表!$P116</f>
        <v>14</v>
      </c>
      <c r="U116" s="20">
        <f>[1]挂饰表!Q116</f>
        <v>7.0000000000000007E-2</v>
      </c>
      <c r="V116" s="20">
        <f>[1]挂饰表!R116</f>
        <v>4.7500000000000001E-2</v>
      </c>
      <c r="W116" s="20">
        <f>[1]挂饰表!S116</f>
        <v>2.3333333333333334E-2</v>
      </c>
      <c r="X116" s="20" t="str">
        <f>[1]挂饰表!T116</f>
        <v>--</v>
      </c>
      <c r="Y116" s="42">
        <f>[1]挂饰表!U116</f>
        <v>10</v>
      </c>
      <c r="Z116" s="42">
        <f>[1]挂饰表!V116</f>
        <v>14</v>
      </c>
      <c r="AA116" s="42">
        <f>[1]挂饰表!W116</f>
        <v>14</v>
      </c>
      <c r="AB116" s="42">
        <f>[1]挂饰表!X116</f>
        <v>14</v>
      </c>
      <c r="AC116" s="42">
        <f>[1]挂饰表!Y116</f>
        <v>17</v>
      </c>
      <c r="AD116" s="42">
        <f>[1]挂饰表!Z116</f>
        <v>41</v>
      </c>
      <c r="AE116" s="20">
        <f>[1]挂饰表!AA116</f>
        <v>0</v>
      </c>
      <c r="AF116" s="20">
        <f>[1]挂饰表!AB116</f>
        <v>0</v>
      </c>
      <c r="AG116" s="20">
        <f>[1]挂饰表!AC116</f>
        <v>0</v>
      </c>
      <c r="AH116" s="20">
        <f>[1]挂饰表!AD116</f>
        <v>0</v>
      </c>
      <c r="AI116" s="20">
        <f>[1]挂饰表!AE116</f>
        <v>0</v>
      </c>
    </row>
    <row r="117" spans="2:35" ht="14.25" x14ac:dyDescent="0.2">
      <c r="B117" s="16">
        <v>115</v>
      </c>
      <c r="C117" s="16" t="str">
        <f t="shared" ca="1" si="9"/>
        <v>IC1880</v>
      </c>
      <c r="D117" s="16" t="str">
        <f t="shared" ca="1" si="13"/>
        <v>优质的虚幻项链</v>
      </c>
      <c r="E117" s="16" t="str">
        <f t="shared" ca="1" si="10"/>
        <v>优质的</v>
      </c>
      <c r="F117" s="16" t="str">
        <f t="shared" ca="1" si="11"/>
        <v>虚幻</v>
      </c>
      <c r="G117" s="16" t="str">
        <f t="shared" ca="1" si="12"/>
        <v>项链</v>
      </c>
      <c r="H117" s="16" t="str">
        <f t="shared" si="16"/>
        <v>b</v>
      </c>
      <c r="I117" s="19" t="s">
        <v>26</v>
      </c>
      <c r="J117" s="3" t="s">
        <v>30</v>
      </c>
      <c r="K117" s="16">
        <f t="shared" si="14"/>
        <v>9</v>
      </c>
      <c r="L117" s="16">
        <f t="shared" si="15"/>
        <v>3</v>
      </c>
      <c r="M117" s="16">
        <f>[1]挂饰表!$I117</f>
        <v>16</v>
      </c>
      <c r="N117" s="16">
        <f>[1]挂饰表!$J117</f>
        <v>43</v>
      </c>
      <c r="O117" s="16">
        <f>[1]挂饰表!$K117</f>
        <v>43</v>
      </c>
      <c r="P117" s="16">
        <f>[1]挂饰表!$L117</f>
        <v>35</v>
      </c>
      <c r="Q117" s="16" t="str">
        <f>[1]挂饰表!$M$3</f>
        <v>---</v>
      </c>
      <c r="R117" s="16">
        <f>[1]挂饰表!$N117</f>
        <v>48</v>
      </c>
      <c r="S117" s="16">
        <f>[1]挂饰表!$O117</f>
        <v>29</v>
      </c>
      <c r="T117" s="42">
        <f>[1]挂饰表!$P117</f>
        <v>22</v>
      </c>
      <c r="U117" s="20">
        <f>[1]挂饰表!Q117</f>
        <v>0.11</v>
      </c>
      <c r="V117" s="20">
        <f>[1]挂饰表!R117</f>
        <v>7.2499999999999995E-2</v>
      </c>
      <c r="W117" s="20">
        <f>[1]挂饰表!S117</f>
        <v>3.6666666666666667E-2</v>
      </c>
      <c r="X117" s="20" t="str">
        <f>[1]挂饰表!T117</f>
        <v>--</v>
      </c>
      <c r="Y117" s="42">
        <f>[1]挂饰表!U117</f>
        <v>15</v>
      </c>
      <c r="Z117" s="42">
        <f>[1]挂饰表!V117</f>
        <v>22</v>
      </c>
      <c r="AA117" s="42">
        <f>[1]挂饰表!W117</f>
        <v>22</v>
      </c>
      <c r="AB117" s="42">
        <f>[1]挂饰表!X117</f>
        <v>22</v>
      </c>
      <c r="AC117" s="42">
        <f>[1]挂饰表!Y117</f>
        <v>25</v>
      </c>
      <c r="AD117" s="42">
        <f>[1]挂饰表!Z117</f>
        <v>62</v>
      </c>
      <c r="AE117" s="20">
        <f>[1]挂饰表!AA117</f>
        <v>0</v>
      </c>
      <c r="AF117" s="20">
        <f>[1]挂饰表!AB117</f>
        <v>0</v>
      </c>
      <c r="AG117" s="20">
        <f>[1]挂饰表!AC117</f>
        <v>0</v>
      </c>
      <c r="AH117" s="20">
        <f>[1]挂饰表!AD117</f>
        <v>0</v>
      </c>
      <c r="AI117" s="20">
        <f>[1]挂饰表!AE117</f>
        <v>0</v>
      </c>
    </row>
    <row r="118" spans="2:35" ht="14.25" x14ac:dyDescent="0.2">
      <c r="B118" s="16">
        <v>116</v>
      </c>
      <c r="C118" s="16" t="str">
        <f t="shared" ca="1" si="9"/>
        <v>IC1901</v>
      </c>
      <c r="D118" s="16" t="str">
        <f t="shared" ca="1" si="13"/>
        <v>发亮的颓废戒指</v>
      </c>
      <c r="E118" s="16" t="str">
        <f t="shared" ca="1" si="10"/>
        <v>发亮的</v>
      </c>
      <c r="F118" s="16" t="str">
        <f t="shared" ca="1" si="11"/>
        <v>颓废</v>
      </c>
      <c r="G118" s="16" t="str">
        <f t="shared" ca="1" si="12"/>
        <v>戒指</v>
      </c>
      <c r="H118" s="16" t="str">
        <f t="shared" si="16"/>
        <v>b</v>
      </c>
      <c r="I118" s="19" t="s">
        <v>26</v>
      </c>
      <c r="J118" s="3" t="s">
        <v>30</v>
      </c>
      <c r="K118" s="16">
        <f t="shared" si="14"/>
        <v>9</v>
      </c>
      <c r="L118" s="16">
        <f t="shared" si="15"/>
        <v>4</v>
      </c>
      <c r="M118" s="16">
        <f>[1]挂饰表!$I118</f>
        <v>21</v>
      </c>
      <c r="N118" s="16">
        <f>[1]挂饰表!$J118</f>
        <v>58</v>
      </c>
      <c r="O118" s="16">
        <f>[1]挂饰表!$K118</f>
        <v>58</v>
      </c>
      <c r="P118" s="16">
        <f>[1]挂饰表!$L118</f>
        <v>46</v>
      </c>
      <c r="Q118" s="16" t="str">
        <f>[1]挂饰表!$M$3</f>
        <v>---</v>
      </c>
      <c r="R118" s="16">
        <f>[1]挂饰表!$N118</f>
        <v>63</v>
      </c>
      <c r="S118" s="16">
        <f>[1]挂饰表!$O118</f>
        <v>39</v>
      </c>
      <c r="T118" s="42">
        <f>[1]挂饰表!$P118</f>
        <v>29</v>
      </c>
      <c r="U118" s="20">
        <f>[1]挂饰表!Q118</f>
        <v>0.14499999999999999</v>
      </c>
      <c r="V118" s="20">
        <f>[1]挂饰表!R118</f>
        <v>9.7500000000000003E-2</v>
      </c>
      <c r="W118" s="20">
        <f>[1]挂饰表!S118</f>
        <v>4.8333333333333332E-2</v>
      </c>
      <c r="X118" s="20" t="str">
        <f>[1]挂饰表!T118</f>
        <v>--</v>
      </c>
      <c r="Y118" s="42">
        <f>[1]挂饰表!U118</f>
        <v>20</v>
      </c>
      <c r="Z118" s="42">
        <f>[1]挂饰表!V118</f>
        <v>29</v>
      </c>
      <c r="AA118" s="42">
        <f>[1]挂饰表!W118</f>
        <v>29</v>
      </c>
      <c r="AB118" s="42">
        <f>[1]挂饰表!X118</f>
        <v>29</v>
      </c>
      <c r="AC118" s="42">
        <f>[1]挂饰表!Y118</f>
        <v>33</v>
      </c>
      <c r="AD118" s="42">
        <f>[1]挂饰表!Z118</f>
        <v>83</v>
      </c>
      <c r="AE118" s="20">
        <f>[1]挂饰表!AA118</f>
        <v>0</v>
      </c>
      <c r="AF118" s="20">
        <f>[1]挂饰表!AB118</f>
        <v>0</v>
      </c>
      <c r="AG118" s="20">
        <f>[1]挂饰表!AC118</f>
        <v>0</v>
      </c>
      <c r="AH118" s="20">
        <f>[1]挂饰表!AD118</f>
        <v>0</v>
      </c>
      <c r="AI118" s="20">
        <f>[1]挂饰表!AE118</f>
        <v>0</v>
      </c>
    </row>
    <row r="119" spans="2:35" ht="14.25" x14ac:dyDescent="0.2">
      <c r="B119" s="16">
        <v>117</v>
      </c>
      <c r="C119" s="16" t="str">
        <f t="shared" ca="1" si="9"/>
        <v>IC1900</v>
      </c>
      <c r="D119" s="16" t="str">
        <f t="shared" ca="1" si="13"/>
        <v>发亮的青铜项链</v>
      </c>
      <c r="E119" s="16" t="str">
        <f t="shared" ca="1" si="10"/>
        <v>发亮的</v>
      </c>
      <c r="F119" s="16" t="str">
        <f t="shared" ca="1" si="11"/>
        <v>青铜</v>
      </c>
      <c r="G119" s="16" t="str">
        <f t="shared" ca="1" si="12"/>
        <v>项链</v>
      </c>
      <c r="H119" s="16" t="str">
        <f t="shared" si="16"/>
        <v>b</v>
      </c>
      <c r="I119" s="19" t="s">
        <v>26</v>
      </c>
      <c r="J119" s="3" t="s">
        <v>30</v>
      </c>
      <c r="K119" s="16">
        <f t="shared" si="14"/>
        <v>9</v>
      </c>
      <c r="L119" s="16">
        <f t="shared" si="15"/>
        <v>5</v>
      </c>
      <c r="M119" s="16">
        <f>[1]挂饰表!$I119</f>
        <v>27</v>
      </c>
      <c r="N119" s="16">
        <f>[1]挂饰表!$J119</f>
        <v>72</v>
      </c>
      <c r="O119" s="16">
        <f>[1]挂饰表!$K119</f>
        <v>72</v>
      </c>
      <c r="P119" s="16">
        <f>[1]挂饰表!$L119</f>
        <v>58</v>
      </c>
      <c r="Q119" s="16" t="str">
        <f>[1]挂饰表!$M$3</f>
        <v>---</v>
      </c>
      <c r="R119" s="16">
        <f>[1]挂饰表!$N119</f>
        <v>79</v>
      </c>
      <c r="S119" s="16">
        <f>[1]挂饰表!$O119</f>
        <v>49</v>
      </c>
      <c r="T119" s="42">
        <f>[1]挂饰表!$P119</f>
        <v>36</v>
      </c>
      <c r="U119" s="20">
        <f>[1]挂饰表!Q119</f>
        <v>0.18</v>
      </c>
      <c r="V119" s="20">
        <f>[1]挂饰表!R119</f>
        <v>0.1225</v>
      </c>
      <c r="W119" s="20">
        <f>[1]挂饰表!S119</f>
        <v>0.06</v>
      </c>
      <c r="X119" s="20" t="str">
        <f>[1]挂饰表!T119</f>
        <v>--</v>
      </c>
      <c r="Y119" s="42">
        <f>[1]挂饰表!U119</f>
        <v>25</v>
      </c>
      <c r="Z119" s="42">
        <f>[1]挂饰表!V119</f>
        <v>36</v>
      </c>
      <c r="AA119" s="42">
        <f>[1]挂饰表!W119</f>
        <v>36</v>
      </c>
      <c r="AB119" s="42">
        <f>[1]挂饰表!X119</f>
        <v>36</v>
      </c>
      <c r="AC119" s="42">
        <f>[1]挂饰表!Y119</f>
        <v>41</v>
      </c>
      <c r="AD119" s="42">
        <f>[1]挂饰表!Z119</f>
        <v>104</v>
      </c>
      <c r="AE119" s="20">
        <f>[1]挂饰表!AA119</f>
        <v>0</v>
      </c>
      <c r="AF119" s="20">
        <f>[1]挂饰表!AB119</f>
        <v>0</v>
      </c>
      <c r="AG119" s="20">
        <f>[1]挂饰表!AC119</f>
        <v>0</v>
      </c>
      <c r="AH119" s="20">
        <f>[1]挂饰表!AD119</f>
        <v>0</v>
      </c>
      <c r="AI119" s="20">
        <f>[1]挂饰表!AE119</f>
        <v>0</v>
      </c>
    </row>
    <row r="120" spans="2:35" ht="14.25" x14ac:dyDescent="0.2">
      <c r="B120" s="16">
        <v>118</v>
      </c>
      <c r="C120" s="16" t="str">
        <f t="shared" ca="1" si="9"/>
        <v>IC1869</v>
      </c>
      <c r="D120" s="16" t="str">
        <f t="shared" ca="1" si="13"/>
        <v>发亮的遗迹护腕</v>
      </c>
      <c r="E120" s="16" t="str">
        <f t="shared" ca="1" si="10"/>
        <v>发亮的</v>
      </c>
      <c r="F120" s="16" t="str">
        <f t="shared" ca="1" si="11"/>
        <v>遗迹</v>
      </c>
      <c r="G120" s="16" t="str">
        <f t="shared" ca="1" si="12"/>
        <v>护腕</v>
      </c>
      <c r="H120" s="16" t="str">
        <f t="shared" si="16"/>
        <v>b</v>
      </c>
      <c r="I120" s="19" t="s">
        <v>26</v>
      </c>
      <c r="J120" s="3" t="s">
        <v>30</v>
      </c>
      <c r="K120" s="16">
        <f t="shared" si="14"/>
        <v>9</v>
      </c>
      <c r="L120" s="16">
        <f t="shared" si="15"/>
        <v>6</v>
      </c>
      <c r="M120" s="16">
        <f>[1]挂饰表!$I120</f>
        <v>32</v>
      </c>
      <c r="N120" s="16">
        <f>[1]挂饰表!$J120</f>
        <v>86</v>
      </c>
      <c r="O120" s="16">
        <f>[1]挂饰表!$K120</f>
        <v>86</v>
      </c>
      <c r="P120" s="16">
        <f>[1]挂饰表!$L120</f>
        <v>69</v>
      </c>
      <c r="Q120" s="16" t="str">
        <f>[1]挂饰表!$M$3</f>
        <v>---</v>
      </c>
      <c r="R120" s="16">
        <f>[1]挂饰表!$N120</f>
        <v>95</v>
      </c>
      <c r="S120" s="16">
        <f>[1]挂饰表!$O120</f>
        <v>58</v>
      </c>
      <c r="T120" s="42">
        <f>[1]挂饰表!$P120</f>
        <v>43</v>
      </c>
      <c r="U120" s="20">
        <f>[1]挂饰表!Q120</f>
        <v>0.215</v>
      </c>
      <c r="V120" s="20">
        <f>[1]挂饰表!R120</f>
        <v>0.14499999999999999</v>
      </c>
      <c r="W120" s="20">
        <f>[1]挂饰表!S120</f>
        <v>7.166666666666667E-2</v>
      </c>
      <c r="X120" s="20" t="str">
        <f>[1]挂饰表!T120</f>
        <v>--</v>
      </c>
      <c r="Y120" s="42">
        <f>[1]挂饰表!U120</f>
        <v>30</v>
      </c>
      <c r="Z120" s="42">
        <f>[1]挂饰表!V120</f>
        <v>43</v>
      </c>
      <c r="AA120" s="42">
        <f>[1]挂饰表!W120</f>
        <v>43</v>
      </c>
      <c r="AB120" s="42">
        <f>[1]挂饰表!X120</f>
        <v>43</v>
      </c>
      <c r="AC120" s="42">
        <f>[1]挂饰表!Y120</f>
        <v>50</v>
      </c>
      <c r="AD120" s="42">
        <f>[1]挂饰表!Z120</f>
        <v>124</v>
      </c>
      <c r="AE120" s="20">
        <f>[1]挂饰表!AA120</f>
        <v>0</v>
      </c>
      <c r="AF120" s="20">
        <f>[1]挂饰表!AB120</f>
        <v>0</v>
      </c>
      <c r="AG120" s="20">
        <f>[1]挂饰表!AC120</f>
        <v>0</v>
      </c>
      <c r="AH120" s="20">
        <f>[1]挂饰表!AD120</f>
        <v>0</v>
      </c>
      <c r="AI120" s="20">
        <f>[1]挂饰表!AE120</f>
        <v>0</v>
      </c>
    </row>
    <row r="121" spans="2:35" ht="14.25" x14ac:dyDescent="0.2">
      <c r="B121" s="16">
        <v>119</v>
      </c>
      <c r="C121" s="16" t="str">
        <f t="shared" ca="1" si="9"/>
        <v>IC1869</v>
      </c>
      <c r="D121" s="16" t="str">
        <f t="shared" ca="1" si="13"/>
        <v>发亮的斯塞提护腕</v>
      </c>
      <c r="E121" s="16" t="str">
        <f t="shared" ca="1" si="10"/>
        <v>发亮的</v>
      </c>
      <c r="F121" s="16" t="str">
        <f t="shared" ca="1" si="11"/>
        <v>斯塞提</v>
      </c>
      <c r="G121" s="16" t="str">
        <f t="shared" ca="1" si="12"/>
        <v>护腕</v>
      </c>
      <c r="H121" s="16" t="str">
        <f t="shared" si="16"/>
        <v>b</v>
      </c>
      <c r="I121" s="19" t="s">
        <v>26</v>
      </c>
      <c r="J121" s="3" t="s">
        <v>30</v>
      </c>
      <c r="K121" s="16">
        <f t="shared" si="14"/>
        <v>9</v>
      </c>
      <c r="L121" s="16">
        <f t="shared" si="15"/>
        <v>7</v>
      </c>
      <c r="M121" s="16">
        <f>[1]挂饰表!$I121</f>
        <v>37</v>
      </c>
      <c r="N121" s="16">
        <f>[1]挂饰表!$J121</f>
        <v>101</v>
      </c>
      <c r="O121" s="16">
        <f>[1]挂饰表!$K121</f>
        <v>101</v>
      </c>
      <c r="P121" s="16">
        <f>[1]挂饰表!$L121</f>
        <v>81</v>
      </c>
      <c r="Q121" s="16" t="str">
        <f>[1]挂饰表!$M$3</f>
        <v>---</v>
      </c>
      <c r="R121" s="16">
        <f>[1]挂饰表!$N121</f>
        <v>111</v>
      </c>
      <c r="S121" s="16">
        <f>[1]挂饰表!$O121</f>
        <v>68</v>
      </c>
      <c r="T121" s="42">
        <f>[1]挂饰表!$P121</f>
        <v>50</v>
      </c>
      <c r="U121" s="20">
        <f>[1]挂饰表!Q121</f>
        <v>0.25</v>
      </c>
      <c r="V121" s="20">
        <f>[1]挂饰表!R121</f>
        <v>0.17</v>
      </c>
      <c r="W121" s="20">
        <f>[1]挂饰表!S121</f>
        <v>8.3333333333333343E-2</v>
      </c>
      <c r="X121" s="20" t="str">
        <f>[1]挂饰表!T121</f>
        <v>--</v>
      </c>
      <c r="Y121" s="42">
        <f>[1]挂饰表!U121</f>
        <v>35</v>
      </c>
      <c r="Z121" s="42">
        <f>[1]挂饰表!V121</f>
        <v>50</v>
      </c>
      <c r="AA121" s="42">
        <f>[1]挂饰表!W121</f>
        <v>50</v>
      </c>
      <c r="AB121" s="42">
        <f>[1]挂饰表!X121</f>
        <v>50</v>
      </c>
      <c r="AC121" s="42">
        <f>[1]挂饰表!Y121</f>
        <v>58</v>
      </c>
      <c r="AD121" s="42">
        <f>[1]挂饰表!Z121</f>
        <v>145</v>
      </c>
      <c r="AE121" s="20">
        <f>[1]挂饰表!AA121</f>
        <v>0</v>
      </c>
      <c r="AF121" s="20">
        <f>[1]挂饰表!AB121</f>
        <v>0</v>
      </c>
      <c r="AG121" s="20">
        <f>[1]挂饰表!AC121</f>
        <v>0</v>
      </c>
      <c r="AH121" s="20">
        <f>[1]挂饰表!AD121</f>
        <v>0</v>
      </c>
      <c r="AI121" s="20">
        <f>[1]挂饰表!AE121</f>
        <v>0</v>
      </c>
    </row>
    <row r="122" spans="2:35" ht="14.25" x14ac:dyDescent="0.2">
      <c r="B122" s="16">
        <v>120</v>
      </c>
      <c r="C122" s="16" t="str">
        <f t="shared" ca="1" si="9"/>
        <v>IC1872</v>
      </c>
      <c r="D122" s="16" t="str">
        <f t="shared" ca="1" si="13"/>
        <v>优质的精钢护腕</v>
      </c>
      <c r="E122" s="16" t="str">
        <f t="shared" ca="1" si="10"/>
        <v>优质的</v>
      </c>
      <c r="F122" s="16" t="str">
        <f t="shared" ca="1" si="11"/>
        <v>精钢</v>
      </c>
      <c r="G122" s="16" t="str">
        <f t="shared" ca="1" si="12"/>
        <v>护腕</v>
      </c>
      <c r="H122" s="16" t="str">
        <f t="shared" si="16"/>
        <v>b</v>
      </c>
      <c r="I122" s="19" t="s">
        <v>26</v>
      </c>
      <c r="J122" s="3" t="s">
        <v>30</v>
      </c>
      <c r="K122" s="16">
        <f t="shared" si="14"/>
        <v>9</v>
      </c>
      <c r="L122" s="16">
        <f t="shared" si="15"/>
        <v>8</v>
      </c>
      <c r="M122" s="16">
        <f>[1]挂饰表!$I122</f>
        <v>43</v>
      </c>
      <c r="N122" s="16">
        <f>[1]挂饰表!$J122</f>
        <v>115</v>
      </c>
      <c r="O122" s="16">
        <f>[1]挂饰表!$K122</f>
        <v>115</v>
      </c>
      <c r="P122" s="16">
        <f>[1]挂饰表!$L122</f>
        <v>92</v>
      </c>
      <c r="Q122" s="16" t="str">
        <f>[1]挂饰表!$M$3</f>
        <v>---</v>
      </c>
      <c r="R122" s="16">
        <f>[1]挂饰表!$N122</f>
        <v>127</v>
      </c>
      <c r="S122" s="16">
        <f>[1]挂饰表!$O122</f>
        <v>78</v>
      </c>
      <c r="T122" s="42">
        <f>[1]挂饰表!$P122</f>
        <v>58</v>
      </c>
      <c r="U122" s="20">
        <f>[1]挂饰表!Q122</f>
        <v>0.28999999999999998</v>
      </c>
      <c r="V122" s="20">
        <f>[1]挂饰表!R122</f>
        <v>0.19500000000000001</v>
      </c>
      <c r="W122" s="20">
        <f>[1]挂饰表!S122</f>
        <v>9.6666666666666665E-2</v>
      </c>
      <c r="X122" s="20" t="str">
        <f>[1]挂饰表!T122</f>
        <v>--</v>
      </c>
      <c r="Y122" s="42">
        <f>[1]挂饰表!U122</f>
        <v>40</v>
      </c>
      <c r="Z122" s="42">
        <f>[1]挂饰表!V122</f>
        <v>58</v>
      </c>
      <c r="AA122" s="42">
        <f>[1]挂饰表!W122</f>
        <v>58</v>
      </c>
      <c r="AB122" s="42">
        <f>[1]挂饰表!X122</f>
        <v>58</v>
      </c>
      <c r="AC122" s="42">
        <f>[1]挂饰表!Y122</f>
        <v>66</v>
      </c>
      <c r="AD122" s="42">
        <f>[1]挂饰表!Z122</f>
        <v>166</v>
      </c>
      <c r="AE122" s="20">
        <f>[1]挂饰表!AA122</f>
        <v>0</v>
      </c>
      <c r="AF122" s="20">
        <f>[1]挂饰表!AB122</f>
        <v>0</v>
      </c>
      <c r="AG122" s="20">
        <f>[1]挂饰表!AC122</f>
        <v>0</v>
      </c>
      <c r="AH122" s="20">
        <f>[1]挂饰表!AD122</f>
        <v>0</v>
      </c>
      <c r="AI122" s="20">
        <f>[1]挂饰表!AE122</f>
        <v>0</v>
      </c>
    </row>
    <row r="123" spans="2:35" ht="14.25" x14ac:dyDescent="0.2">
      <c r="B123" s="16">
        <v>121</v>
      </c>
      <c r="C123" s="16" t="str">
        <f t="shared" ca="1" si="9"/>
        <v>IC1878</v>
      </c>
      <c r="D123" s="16" t="str">
        <f t="shared" ca="1" si="13"/>
        <v>一般的晨曦项链</v>
      </c>
      <c r="E123" s="16" t="str">
        <f t="shared" ca="1" si="10"/>
        <v>一般的</v>
      </c>
      <c r="F123" s="16" t="str">
        <f t="shared" ca="1" si="11"/>
        <v>晨曦</v>
      </c>
      <c r="G123" s="16" t="str">
        <f t="shared" ca="1" si="12"/>
        <v>项链</v>
      </c>
      <c r="H123" s="16" t="str">
        <f t="shared" si="16"/>
        <v>c</v>
      </c>
      <c r="I123" s="19" t="s">
        <v>26</v>
      </c>
      <c r="J123" s="3" t="s">
        <v>30</v>
      </c>
      <c r="K123" s="16">
        <f t="shared" si="14"/>
        <v>9</v>
      </c>
      <c r="L123" s="16">
        <f t="shared" si="15"/>
        <v>1</v>
      </c>
      <c r="M123" s="16">
        <f>[1]挂饰表!$I123</f>
        <v>10</v>
      </c>
      <c r="N123" s="16">
        <f>[1]挂饰表!$J123</f>
        <v>0</v>
      </c>
      <c r="O123" s="16">
        <f>[1]挂饰表!$K123</f>
        <v>0</v>
      </c>
      <c r="P123" s="16">
        <f>[1]挂饰表!$L123</f>
        <v>0</v>
      </c>
      <c r="Q123" s="16" t="str">
        <f>[1]挂饰表!$M$3</f>
        <v>---</v>
      </c>
      <c r="R123" s="16">
        <f>[1]挂饰表!$N123</f>
        <v>0</v>
      </c>
      <c r="S123" s="16">
        <f>[1]挂饰表!$O123</f>
        <v>0</v>
      </c>
      <c r="T123" s="42">
        <f>[1]挂饰表!$P123</f>
        <v>0</v>
      </c>
      <c r="U123" s="20">
        <f>[1]挂饰表!Q123</f>
        <v>0</v>
      </c>
      <c r="V123" s="20">
        <f>[1]挂饰表!R123</f>
        <v>0</v>
      </c>
      <c r="W123" s="20">
        <f>[1]挂饰表!S123</f>
        <v>0</v>
      </c>
      <c r="X123" s="20" t="str">
        <f>[1]挂饰表!T123</f>
        <v>--</v>
      </c>
      <c r="Y123" s="42">
        <f>[1]挂饰表!U123</f>
        <v>0</v>
      </c>
      <c r="Z123" s="42">
        <f>[1]挂饰表!V123</f>
        <v>0</v>
      </c>
      <c r="AA123" s="42">
        <f>[1]挂饰表!W123</f>
        <v>0</v>
      </c>
      <c r="AB123" s="42">
        <f>[1]挂饰表!X123</f>
        <v>0</v>
      </c>
      <c r="AC123" s="42">
        <f>[1]挂饰表!Y123</f>
        <v>0</v>
      </c>
      <c r="AD123" s="42">
        <f>[1]挂饰表!Z123</f>
        <v>0</v>
      </c>
      <c r="AE123" s="20">
        <f>[1]挂饰表!AA123</f>
        <v>0</v>
      </c>
      <c r="AF123" s="20">
        <f>[1]挂饰表!AB123</f>
        <v>0</v>
      </c>
      <c r="AG123" s="20">
        <f>[1]挂饰表!AC123</f>
        <v>0</v>
      </c>
      <c r="AH123" s="20">
        <f>[1]挂饰表!AD123</f>
        <v>0</v>
      </c>
      <c r="AI123" s="20">
        <f>[1]挂饰表!AE123</f>
        <v>0</v>
      </c>
    </row>
    <row r="124" spans="2:35" ht="14.25" x14ac:dyDescent="0.2">
      <c r="B124" s="16">
        <v>122</v>
      </c>
      <c r="C124" s="16" t="str">
        <f t="shared" ca="1" si="9"/>
        <v>IC1870</v>
      </c>
      <c r="D124" s="16" t="str">
        <f t="shared" ca="1" si="13"/>
        <v>普通的虚幻护腕</v>
      </c>
      <c r="E124" s="16" t="str">
        <f t="shared" ca="1" si="10"/>
        <v>普通的</v>
      </c>
      <c r="F124" s="16" t="str">
        <f t="shared" ca="1" si="11"/>
        <v>虚幻</v>
      </c>
      <c r="G124" s="16" t="str">
        <f t="shared" ca="1" si="12"/>
        <v>护腕</v>
      </c>
      <c r="H124" s="16" t="str">
        <f t="shared" si="16"/>
        <v>c</v>
      </c>
      <c r="I124" s="19" t="s">
        <v>26</v>
      </c>
      <c r="J124" s="3" t="s">
        <v>30</v>
      </c>
      <c r="K124" s="16">
        <f t="shared" si="14"/>
        <v>9</v>
      </c>
      <c r="L124" s="16">
        <f t="shared" si="15"/>
        <v>2</v>
      </c>
      <c r="M124" s="16">
        <f>[1]挂饰表!$I124</f>
        <v>21</v>
      </c>
      <c r="N124" s="16">
        <f>[1]挂饰表!$J124</f>
        <v>0</v>
      </c>
      <c r="O124" s="16">
        <f>[1]挂饰表!$K124</f>
        <v>0</v>
      </c>
      <c r="P124" s="16">
        <f>[1]挂饰表!$L124</f>
        <v>0</v>
      </c>
      <c r="Q124" s="16" t="str">
        <f>[1]挂饰表!$M$3</f>
        <v>---</v>
      </c>
      <c r="R124" s="16">
        <f>[1]挂饰表!$N124</f>
        <v>0</v>
      </c>
      <c r="S124" s="16">
        <f>[1]挂饰表!$O124</f>
        <v>0</v>
      </c>
      <c r="T124" s="42">
        <f>[1]挂饰表!$P124</f>
        <v>0</v>
      </c>
      <c r="U124" s="20">
        <f>[1]挂饰表!Q124</f>
        <v>0</v>
      </c>
      <c r="V124" s="20">
        <f>[1]挂饰表!R124</f>
        <v>0</v>
      </c>
      <c r="W124" s="20">
        <f>[1]挂饰表!S124</f>
        <v>0</v>
      </c>
      <c r="X124" s="20" t="str">
        <f>[1]挂饰表!T124</f>
        <v>--</v>
      </c>
      <c r="Y124" s="42">
        <f>[1]挂饰表!U124</f>
        <v>0</v>
      </c>
      <c r="Z124" s="42">
        <f>[1]挂饰表!V124</f>
        <v>0</v>
      </c>
      <c r="AA124" s="42">
        <f>[1]挂饰表!W124</f>
        <v>0</v>
      </c>
      <c r="AB124" s="42">
        <f>[1]挂饰表!X124</f>
        <v>0</v>
      </c>
      <c r="AC124" s="42">
        <f>[1]挂饰表!Y124</f>
        <v>0</v>
      </c>
      <c r="AD124" s="42">
        <f>[1]挂饰表!Z124</f>
        <v>0</v>
      </c>
      <c r="AE124" s="20">
        <f>[1]挂饰表!AA124</f>
        <v>0</v>
      </c>
      <c r="AF124" s="20">
        <f>[1]挂饰表!AB124</f>
        <v>0</v>
      </c>
      <c r="AG124" s="20">
        <f>[1]挂饰表!AC124</f>
        <v>0</v>
      </c>
      <c r="AH124" s="20">
        <f>[1]挂饰表!AD124</f>
        <v>0</v>
      </c>
      <c r="AI124" s="20">
        <f>[1]挂饰表!AE124</f>
        <v>0</v>
      </c>
    </row>
    <row r="125" spans="2:35" ht="14.25" x14ac:dyDescent="0.2">
      <c r="B125" s="16">
        <v>123</v>
      </c>
      <c r="C125" s="16" t="str">
        <f t="shared" ca="1" si="9"/>
        <v>IC1869</v>
      </c>
      <c r="D125" s="16" t="str">
        <f t="shared" ca="1" si="13"/>
        <v>初级的晨曦护腕</v>
      </c>
      <c r="E125" s="16" t="str">
        <f t="shared" ca="1" si="10"/>
        <v>初级的</v>
      </c>
      <c r="F125" s="16" t="str">
        <f t="shared" ca="1" si="11"/>
        <v>晨曦</v>
      </c>
      <c r="G125" s="16" t="str">
        <f t="shared" ca="1" si="12"/>
        <v>护腕</v>
      </c>
      <c r="H125" s="16" t="str">
        <f t="shared" si="16"/>
        <v>c</v>
      </c>
      <c r="I125" s="19" t="s">
        <v>26</v>
      </c>
      <c r="J125" s="3" t="s">
        <v>30</v>
      </c>
      <c r="K125" s="16">
        <f t="shared" si="14"/>
        <v>9</v>
      </c>
      <c r="L125" s="16">
        <f t="shared" si="15"/>
        <v>3</v>
      </c>
      <c r="M125" s="16">
        <f>[1]挂饰表!$I125</f>
        <v>31</v>
      </c>
      <c r="N125" s="16">
        <f>[1]挂饰表!$J125</f>
        <v>0</v>
      </c>
      <c r="O125" s="16">
        <f>[1]挂饰表!$K125</f>
        <v>0</v>
      </c>
      <c r="P125" s="16">
        <f>[1]挂饰表!$L125</f>
        <v>0</v>
      </c>
      <c r="Q125" s="16" t="str">
        <f>[1]挂饰表!$M$3</f>
        <v>---</v>
      </c>
      <c r="R125" s="16">
        <f>[1]挂饰表!$N125</f>
        <v>0</v>
      </c>
      <c r="S125" s="16">
        <f>[1]挂饰表!$O125</f>
        <v>0</v>
      </c>
      <c r="T125" s="42">
        <f>[1]挂饰表!$P125</f>
        <v>0</v>
      </c>
      <c r="U125" s="20">
        <f>[1]挂饰表!Q125</f>
        <v>0</v>
      </c>
      <c r="V125" s="20">
        <f>[1]挂饰表!R125</f>
        <v>0</v>
      </c>
      <c r="W125" s="20">
        <f>[1]挂饰表!S125</f>
        <v>0</v>
      </c>
      <c r="X125" s="20" t="str">
        <f>[1]挂饰表!T125</f>
        <v>--</v>
      </c>
      <c r="Y125" s="42">
        <f>[1]挂饰表!U125</f>
        <v>0</v>
      </c>
      <c r="Z125" s="42">
        <f>[1]挂饰表!V125</f>
        <v>0</v>
      </c>
      <c r="AA125" s="42">
        <f>[1]挂饰表!W125</f>
        <v>0</v>
      </c>
      <c r="AB125" s="42">
        <f>[1]挂饰表!X125</f>
        <v>0</v>
      </c>
      <c r="AC125" s="42">
        <f>[1]挂饰表!Y125</f>
        <v>0</v>
      </c>
      <c r="AD125" s="42">
        <f>[1]挂饰表!Z125</f>
        <v>0</v>
      </c>
      <c r="AE125" s="20">
        <f>[1]挂饰表!AA125</f>
        <v>0</v>
      </c>
      <c r="AF125" s="20">
        <f>[1]挂饰表!AB125</f>
        <v>0</v>
      </c>
      <c r="AG125" s="20">
        <f>[1]挂饰表!AC125</f>
        <v>0</v>
      </c>
      <c r="AH125" s="20">
        <f>[1]挂饰表!AD125</f>
        <v>0</v>
      </c>
      <c r="AI125" s="20">
        <f>[1]挂饰表!AE125</f>
        <v>0</v>
      </c>
    </row>
    <row r="126" spans="2:35" ht="14.25" x14ac:dyDescent="0.2">
      <c r="B126" s="16">
        <v>124</v>
      </c>
      <c r="C126" s="16" t="str">
        <f t="shared" ca="1" si="9"/>
        <v>IC1895</v>
      </c>
      <c r="D126" s="16" t="str">
        <f t="shared" ca="1" si="13"/>
        <v>破旧的塞尔塔项链</v>
      </c>
      <c r="E126" s="16" t="str">
        <f t="shared" ca="1" si="10"/>
        <v>破旧的</v>
      </c>
      <c r="F126" s="16" t="str">
        <f t="shared" ca="1" si="11"/>
        <v>塞尔塔</v>
      </c>
      <c r="G126" s="16" t="str">
        <f t="shared" ca="1" si="12"/>
        <v>项链</v>
      </c>
      <c r="H126" s="16" t="str">
        <f t="shared" si="16"/>
        <v>c</v>
      </c>
      <c r="I126" s="19" t="s">
        <v>26</v>
      </c>
      <c r="J126" s="3" t="s">
        <v>30</v>
      </c>
      <c r="K126" s="16">
        <f t="shared" si="14"/>
        <v>9</v>
      </c>
      <c r="L126" s="16">
        <f t="shared" si="15"/>
        <v>4</v>
      </c>
      <c r="M126" s="16">
        <f>[1]挂饰表!$I126</f>
        <v>41</v>
      </c>
      <c r="N126" s="16">
        <f>[1]挂饰表!$J126</f>
        <v>0</v>
      </c>
      <c r="O126" s="16">
        <f>[1]挂饰表!$K126</f>
        <v>0</v>
      </c>
      <c r="P126" s="16">
        <f>[1]挂饰表!$L126</f>
        <v>0</v>
      </c>
      <c r="Q126" s="16" t="str">
        <f>[1]挂饰表!$M$3</f>
        <v>---</v>
      </c>
      <c r="R126" s="16">
        <f>[1]挂饰表!$N126</f>
        <v>0</v>
      </c>
      <c r="S126" s="16">
        <f>[1]挂饰表!$O126</f>
        <v>0</v>
      </c>
      <c r="T126" s="42">
        <f>[1]挂饰表!$P126</f>
        <v>0</v>
      </c>
      <c r="U126" s="20">
        <f>[1]挂饰表!Q126</f>
        <v>0</v>
      </c>
      <c r="V126" s="20">
        <f>[1]挂饰表!R126</f>
        <v>0</v>
      </c>
      <c r="W126" s="20">
        <f>[1]挂饰表!S126</f>
        <v>0</v>
      </c>
      <c r="X126" s="20" t="str">
        <f>[1]挂饰表!T126</f>
        <v>--</v>
      </c>
      <c r="Y126" s="42">
        <f>[1]挂饰表!U126</f>
        <v>0</v>
      </c>
      <c r="Z126" s="42">
        <f>[1]挂饰表!V126</f>
        <v>0</v>
      </c>
      <c r="AA126" s="42">
        <f>[1]挂饰表!W126</f>
        <v>0</v>
      </c>
      <c r="AB126" s="42">
        <f>[1]挂饰表!X126</f>
        <v>0</v>
      </c>
      <c r="AC126" s="42">
        <f>[1]挂饰表!Y126</f>
        <v>0</v>
      </c>
      <c r="AD126" s="42">
        <f>[1]挂饰表!Z126</f>
        <v>0</v>
      </c>
      <c r="AE126" s="20">
        <f>[1]挂饰表!AA126</f>
        <v>0</v>
      </c>
      <c r="AF126" s="20">
        <f>[1]挂饰表!AB126</f>
        <v>0</v>
      </c>
      <c r="AG126" s="20">
        <f>[1]挂饰表!AC126</f>
        <v>0</v>
      </c>
      <c r="AH126" s="20">
        <f>[1]挂饰表!AD126</f>
        <v>0</v>
      </c>
      <c r="AI126" s="20">
        <f>[1]挂饰表!AE126</f>
        <v>0</v>
      </c>
    </row>
    <row r="127" spans="2:35" ht="14.25" x14ac:dyDescent="0.2">
      <c r="B127" s="16">
        <v>125</v>
      </c>
      <c r="C127" s="16" t="str">
        <f t="shared" ca="1" si="9"/>
        <v>IC1889</v>
      </c>
      <c r="D127" s="16" t="str">
        <f t="shared" ca="1" si="13"/>
        <v>普通的青铜项链</v>
      </c>
      <c r="E127" s="16" t="str">
        <f t="shared" ca="1" si="10"/>
        <v>普通的</v>
      </c>
      <c r="F127" s="16" t="str">
        <f t="shared" ca="1" si="11"/>
        <v>青铜</v>
      </c>
      <c r="G127" s="16" t="str">
        <f t="shared" ca="1" si="12"/>
        <v>项链</v>
      </c>
      <c r="H127" s="16" t="str">
        <f t="shared" si="16"/>
        <v>c</v>
      </c>
      <c r="I127" s="19" t="s">
        <v>26</v>
      </c>
      <c r="J127" s="3" t="s">
        <v>30</v>
      </c>
      <c r="K127" s="16">
        <f t="shared" si="14"/>
        <v>9</v>
      </c>
      <c r="L127" s="16">
        <f t="shared" si="15"/>
        <v>5</v>
      </c>
      <c r="M127" s="16">
        <f>[1]挂饰表!$I127</f>
        <v>52</v>
      </c>
      <c r="N127" s="16">
        <f>[1]挂饰表!$J127</f>
        <v>0</v>
      </c>
      <c r="O127" s="16">
        <f>[1]挂饰表!$K127</f>
        <v>0</v>
      </c>
      <c r="P127" s="16">
        <f>[1]挂饰表!$L127</f>
        <v>0</v>
      </c>
      <c r="Q127" s="16" t="str">
        <f>[1]挂饰表!$M$3</f>
        <v>---</v>
      </c>
      <c r="R127" s="16">
        <f>[1]挂饰表!$N127</f>
        <v>0</v>
      </c>
      <c r="S127" s="16">
        <f>[1]挂饰表!$O127</f>
        <v>0</v>
      </c>
      <c r="T127" s="42">
        <f>[1]挂饰表!$P127</f>
        <v>0</v>
      </c>
      <c r="U127" s="20">
        <f>[1]挂饰表!Q127</f>
        <v>0</v>
      </c>
      <c r="V127" s="20">
        <f>[1]挂饰表!R127</f>
        <v>0</v>
      </c>
      <c r="W127" s="20">
        <f>[1]挂饰表!S127</f>
        <v>0</v>
      </c>
      <c r="X127" s="20" t="str">
        <f>[1]挂饰表!T127</f>
        <v>--</v>
      </c>
      <c r="Y127" s="42">
        <f>[1]挂饰表!U127</f>
        <v>0</v>
      </c>
      <c r="Z127" s="42">
        <f>[1]挂饰表!V127</f>
        <v>0</v>
      </c>
      <c r="AA127" s="42">
        <f>[1]挂饰表!W127</f>
        <v>0</v>
      </c>
      <c r="AB127" s="42">
        <f>[1]挂饰表!X127</f>
        <v>0</v>
      </c>
      <c r="AC127" s="42">
        <f>[1]挂饰表!Y127</f>
        <v>0</v>
      </c>
      <c r="AD127" s="42">
        <f>[1]挂饰表!Z127</f>
        <v>0</v>
      </c>
      <c r="AE127" s="20">
        <f>[1]挂饰表!AA127</f>
        <v>0</v>
      </c>
      <c r="AF127" s="20">
        <f>[1]挂饰表!AB127</f>
        <v>0</v>
      </c>
      <c r="AG127" s="20">
        <f>[1]挂饰表!AC127</f>
        <v>0</v>
      </c>
      <c r="AH127" s="20">
        <f>[1]挂饰表!AD127</f>
        <v>0</v>
      </c>
      <c r="AI127" s="20">
        <f>[1]挂饰表!AE127</f>
        <v>0</v>
      </c>
    </row>
    <row r="128" spans="2:35" ht="14.25" x14ac:dyDescent="0.2">
      <c r="B128" s="16">
        <v>126</v>
      </c>
      <c r="C128" s="16" t="str">
        <f t="shared" ca="1" si="9"/>
        <v>IC1892</v>
      </c>
      <c r="D128" s="16" t="str">
        <f t="shared" ca="1" si="13"/>
        <v>初级的智慧项链</v>
      </c>
      <c r="E128" s="16" t="str">
        <f t="shared" ca="1" si="10"/>
        <v>初级的</v>
      </c>
      <c r="F128" s="16" t="str">
        <f t="shared" ca="1" si="11"/>
        <v>智慧</v>
      </c>
      <c r="G128" s="16" t="str">
        <f t="shared" ca="1" si="12"/>
        <v>项链</v>
      </c>
      <c r="H128" s="16" t="str">
        <f t="shared" si="16"/>
        <v>c</v>
      </c>
      <c r="I128" s="19" t="s">
        <v>26</v>
      </c>
      <c r="J128" s="3" t="s">
        <v>30</v>
      </c>
      <c r="K128" s="16">
        <f t="shared" si="14"/>
        <v>9</v>
      </c>
      <c r="L128" s="16">
        <f t="shared" si="15"/>
        <v>6</v>
      </c>
      <c r="M128" s="16">
        <f>[1]挂饰表!$I128</f>
        <v>62</v>
      </c>
      <c r="N128" s="16">
        <f>[1]挂饰表!$J128</f>
        <v>0</v>
      </c>
      <c r="O128" s="16">
        <f>[1]挂饰表!$K128</f>
        <v>0</v>
      </c>
      <c r="P128" s="16">
        <f>[1]挂饰表!$L128</f>
        <v>0</v>
      </c>
      <c r="Q128" s="16" t="str">
        <f>[1]挂饰表!$M$3</f>
        <v>---</v>
      </c>
      <c r="R128" s="16">
        <f>[1]挂饰表!$N128</f>
        <v>0</v>
      </c>
      <c r="S128" s="16">
        <f>[1]挂饰表!$O128</f>
        <v>0</v>
      </c>
      <c r="T128" s="42">
        <f>[1]挂饰表!$P128</f>
        <v>0</v>
      </c>
      <c r="U128" s="20">
        <f>[1]挂饰表!Q128</f>
        <v>0</v>
      </c>
      <c r="V128" s="20">
        <f>[1]挂饰表!R128</f>
        <v>0</v>
      </c>
      <c r="W128" s="20">
        <f>[1]挂饰表!S128</f>
        <v>0</v>
      </c>
      <c r="X128" s="20" t="str">
        <f>[1]挂饰表!T128</f>
        <v>--</v>
      </c>
      <c r="Y128" s="42">
        <f>[1]挂饰表!U128</f>
        <v>0</v>
      </c>
      <c r="Z128" s="42">
        <f>[1]挂饰表!V128</f>
        <v>0</v>
      </c>
      <c r="AA128" s="42">
        <f>[1]挂饰表!W128</f>
        <v>0</v>
      </c>
      <c r="AB128" s="42">
        <f>[1]挂饰表!X128</f>
        <v>0</v>
      </c>
      <c r="AC128" s="42">
        <f>[1]挂饰表!Y128</f>
        <v>0</v>
      </c>
      <c r="AD128" s="42">
        <f>[1]挂饰表!Z128</f>
        <v>0</v>
      </c>
      <c r="AE128" s="20">
        <f>[1]挂饰表!AA128</f>
        <v>0</v>
      </c>
      <c r="AF128" s="20">
        <f>[1]挂饰表!AB128</f>
        <v>0</v>
      </c>
      <c r="AG128" s="20">
        <f>[1]挂饰表!AC128</f>
        <v>0</v>
      </c>
      <c r="AH128" s="20">
        <f>[1]挂饰表!AD128</f>
        <v>0</v>
      </c>
      <c r="AI128" s="20">
        <f>[1]挂饰表!AE128</f>
        <v>0</v>
      </c>
    </row>
    <row r="129" spans="2:35" ht="14.25" x14ac:dyDescent="0.2">
      <c r="B129" s="16">
        <v>127</v>
      </c>
      <c r="C129" s="16" t="str">
        <f t="shared" ca="1" si="9"/>
        <v>IC1898</v>
      </c>
      <c r="D129" s="16" t="str">
        <f t="shared" ca="1" si="13"/>
        <v>普通的空灵项链</v>
      </c>
      <c r="E129" s="16" t="str">
        <f t="shared" ca="1" si="10"/>
        <v>普通的</v>
      </c>
      <c r="F129" s="16" t="str">
        <f t="shared" ca="1" si="11"/>
        <v>空灵</v>
      </c>
      <c r="G129" s="16" t="str">
        <f t="shared" ca="1" si="12"/>
        <v>项链</v>
      </c>
      <c r="H129" s="16" t="str">
        <f t="shared" si="16"/>
        <v>c</v>
      </c>
      <c r="I129" s="19" t="s">
        <v>26</v>
      </c>
      <c r="J129" s="3" t="s">
        <v>30</v>
      </c>
      <c r="K129" s="16">
        <f t="shared" si="14"/>
        <v>9</v>
      </c>
      <c r="L129" s="16">
        <f t="shared" si="15"/>
        <v>7</v>
      </c>
      <c r="M129" s="16">
        <f>[1]挂饰表!$I129</f>
        <v>73</v>
      </c>
      <c r="N129" s="16">
        <f>[1]挂饰表!$J129</f>
        <v>0</v>
      </c>
      <c r="O129" s="16">
        <f>[1]挂饰表!$K129</f>
        <v>0</v>
      </c>
      <c r="P129" s="16">
        <f>[1]挂饰表!$L129</f>
        <v>0</v>
      </c>
      <c r="Q129" s="16" t="str">
        <f>[1]挂饰表!$M$3</f>
        <v>---</v>
      </c>
      <c r="R129" s="16">
        <f>[1]挂饰表!$N129</f>
        <v>0</v>
      </c>
      <c r="S129" s="16">
        <f>[1]挂饰表!$O129</f>
        <v>0</v>
      </c>
      <c r="T129" s="42">
        <f>[1]挂饰表!$P129</f>
        <v>0</v>
      </c>
      <c r="U129" s="20">
        <f>[1]挂饰表!Q129</f>
        <v>0</v>
      </c>
      <c r="V129" s="20">
        <f>[1]挂饰表!R129</f>
        <v>0</v>
      </c>
      <c r="W129" s="20">
        <f>[1]挂饰表!S129</f>
        <v>0</v>
      </c>
      <c r="X129" s="20" t="str">
        <f>[1]挂饰表!T129</f>
        <v>--</v>
      </c>
      <c r="Y129" s="42">
        <f>[1]挂饰表!U129</f>
        <v>0</v>
      </c>
      <c r="Z129" s="42">
        <f>[1]挂饰表!V129</f>
        <v>0</v>
      </c>
      <c r="AA129" s="42">
        <f>[1]挂饰表!W129</f>
        <v>0</v>
      </c>
      <c r="AB129" s="42">
        <f>[1]挂饰表!X129</f>
        <v>0</v>
      </c>
      <c r="AC129" s="42">
        <f>[1]挂饰表!Y129</f>
        <v>0</v>
      </c>
      <c r="AD129" s="42">
        <f>[1]挂饰表!Z129</f>
        <v>0</v>
      </c>
      <c r="AE129" s="20">
        <f>[1]挂饰表!AA129</f>
        <v>0</v>
      </c>
      <c r="AF129" s="20">
        <f>[1]挂饰表!AB129</f>
        <v>0</v>
      </c>
      <c r="AG129" s="20">
        <f>[1]挂饰表!AC129</f>
        <v>0</v>
      </c>
      <c r="AH129" s="20">
        <f>[1]挂饰表!AD129</f>
        <v>0</v>
      </c>
      <c r="AI129" s="20">
        <f>[1]挂饰表!AE129</f>
        <v>0</v>
      </c>
    </row>
    <row r="130" spans="2:35" ht="14.25" x14ac:dyDescent="0.2">
      <c r="B130" s="16">
        <v>128</v>
      </c>
      <c r="C130" s="16" t="str">
        <f t="shared" ca="1" si="9"/>
        <v>IC1851</v>
      </c>
      <c r="D130" s="16" t="str">
        <f t="shared" ca="1" si="13"/>
        <v>普通的虚幻戒指</v>
      </c>
      <c r="E130" s="16" t="str">
        <f t="shared" ca="1" si="10"/>
        <v>普通的</v>
      </c>
      <c r="F130" s="16" t="str">
        <f t="shared" ca="1" si="11"/>
        <v>虚幻</v>
      </c>
      <c r="G130" s="16" t="str">
        <f t="shared" ca="1" si="12"/>
        <v>戒指</v>
      </c>
      <c r="H130" s="16" t="str">
        <f t="shared" si="16"/>
        <v>c</v>
      </c>
      <c r="I130" s="19" t="s">
        <v>26</v>
      </c>
      <c r="J130" s="3" t="s">
        <v>30</v>
      </c>
      <c r="K130" s="16">
        <f t="shared" si="14"/>
        <v>9</v>
      </c>
      <c r="L130" s="16">
        <f t="shared" si="15"/>
        <v>8</v>
      </c>
      <c r="M130" s="16">
        <f>[1]挂饰表!$I130</f>
        <v>83</v>
      </c>
      <c r="N130" s="16">
        <f>[1]挂饰表!$J130</f>
        <v>0</v>
      </c>
      <c r="O130" s="16">
        <f>[1]挂饰表!$K130</f>
        <v>0</v>
      </c>
      <c r="P130" s="16">
        <f>[1]挂饰表!$L130</f>
        <v>0</v>
      </c>
      <c r="Q130" s="16" t="str">
        <f>[1]挂饰表!$M$3</f>
        <v>---</v>
      </c>
      <c r="R130" s="16">
        <f>[1]挂饰表!$N130</f>
        <v>0</v>
      </c>
      <c r="S130" s="16">
        <f>[1]挂饰表!$O130</f>
        <v>0</v>
      </c>
      <c r="T130" s="42">
        <f>[1]挂饰表!$P130</f>
        <v>0</v>
      </c>
      <c r="U130" s="20">
        <f>[1]挂饰表!Q130</f>
        <v>0</v>
      </c>
      <c r="V130" s="20">
        <f>[1]挂饰表!R130</f>
        <v>0</v>
      </c>
      <c r="W130" s="20">
        <f>[1]挂饰表!S130</f>
        <v>0</v>
      </c>
      <c r="X130" s="20" t="str">
        <f>[1]挂饰表!T130</f>
        <v>--</v>
      </c>
      <c r="Y130" s="42">
        <f>[1]挂饰表!U130</f>
        <v>0</v>
      </c>
      <c r="Z130" s="42">
        <f>[1]挂饰表!V130</f>
        <v>0</v>
      </c>
      <c r="AA130" s="42">
        <f>[1]挂饰表!W130</f>
        <v>0</v>
      </c>
      <c r="AB130" s="42">
        <f>[1]挂饰表!X130</f>
        <v>0</v>
      </c>
      <c r="AC130" s="42">
        <f>[1]挂饰表!Y130</f>
        <v>0</v>
      </c>
      <c r="AD130" s="42">
        <f>[1]挂饰表!Z130</f>
        <v>0</v>
      </c>
      <c r="AE130" s="20">
        <f>[1]挂饰表!AA130</f>
        <v>0</v>
      </c>
      <c r="AF130" s="20">
        <f>[1]挂饰表!AB130</f>
        <v>0</v>
      </c>
      <c r="AG130" s="20">
        <f>[1]挂饰表!AC130</f>
        <v>0</v>
      </c>
      <c r="AH130" s="20">
        <f>[1]挂饰表!AD130</f>
        <v>0</v>
      </c>
      <c r="AI130" s="20">
        <f>[1]挂饰表!AE130</f>
        <v>0</v>
      </c>
    </row>
    <row r="131" spans="2:35" ht="14.25" x14ac:dyDescent="0.2">
      <c r="B131" s="16">
        <v>129</v>
      </c>
      <c r="C131" s="16" t="str">
        <f t="shared" ref="C131:C194" ca="1" si="17">VLOOKUP(G131&amp;INT(RAND()*(15-1)+1),dropimge,4,FALSE)</f>
        <v>IC1892</v>
      </c>
      <c r="D131" s="16" t="str">
        <f t="shared" ca="1" si="13"/>
        <v>传说的忏悔项链</v>
      </c>
      <c r="E131" s="16" t="str">
        <f t="shared" ref="E131:E194" ca="1" si="18">VLOOKUP(H131,dropaffix1,INT(RAND()*(6-2)+2),FALSE)</f>
        <v>传说的</v>
      </c>
      <c r="F131" s="16" t="str">
        <f t="shared" ref="F131:F194" ca="1" si="19">VLOOKUP(INT(RAND()*(21-1)+1),dropaffix2,2,FALSE)</f>
        <v>忏悔</v>
      </c>
      <c r="G131" s="16" t="str">
        <f t="shared" ref="G131:G194" ca="1" si="20">VLOOKUP(INT(RAND()*(4-1)+1),dropaffix3,2,FALSE)</f>
        <v>项链</v>
      </c>
      <c r="H131" s="16" t="str">
        <f t="shared" si="16"/>
        <v>s</v>
      </c>
      <c r="I131" s="19" t="s">
        <v>26</v>
      </c>
      <c r="J131" s="3" t="s">
        <v>31</v>
      </c>
      <c r="K131" s="16">
        <f t="shared" si="14"/>
        <v>6</v>
      </c>
      <c r="L131" s="16">
        <f t="shared" si="15"/>
        <v>1</v>
      </c>
      <c r="M131" s="16">
        <f>[1]挂饰表!$I131</f>
        <v>8</v>
      </c>
      <c r="N131" s="16">
        <f>[1]挂饰表!$J131</f>
        <v>8</v>
      </c>
      <c r="O131" s="16">
        <f>[1]挂饰表!$K131</f>
        <v>7</v>
      </c>
      <c r="P131" s="16">
        <f>[1]挂饰表!$L131</f>
        <v>6</v>
      </c>
      <c r="Q131" s="16" t="str">
        <f>[1]挂饰表!$M$3</f>
        <v>---</v>
      </c>
      <c r="R131" s="16">
        <f>[1]挂饰表!$N131</f>
        <v>9</v>
      </c>
      <c r="S131" s="16">
        <f>[1]挂饰表!$O131</f>
        <v>9</v>
      </c>
      <c r="T131" s="42">
        <f>[1]挂饰表!$P131</f>
        <v>5</v>
      </c>
      <c r="U131" s="20">
        <f>[1]挂饰表!Q131</f>
        <v>2.5000000000000001E-2</v>
      </c>
      <c r="V131" s="20">
        <f>[1]挂饰表!R131</f>
        <v>2.2499999999999999E-2</v>
      </c>
      <c r="W131" s="20">
        <f>[1]挂饰表!S131</f>
        <v>8.3333333333333332E-3</v>
      </c>
      <c r="X131" s="20" t="str">
        <f>[1]挂饰表!T131</f>
        <v>--</v>
      </c>
      <c r="Y131" s="42">
        <f>[1]挂饰表!U131</f>
        <v>5</v>
      </c>
      <c r="Z131" s="42">
        <f>[1]挂饰表!V131</f>
        <v>3</v>
      </c>
      <c r="AA131" s="42">
        <f>[1]挂饰表!W131</f>
        <v>5</v>
      </c>
      <c r="AB131" s="42">
        <f>[1]挂饰表!X131</f>
        <v>5</v>
      </c>
      <c r="AC131" s="42">
        <f>[1]挂饰表!Y131</f>
        <v>5</v>
      </c>
      <c r="AD131" s="42">
        <f>[1]挂饰表!Z131</f>
        <v>13</v>
      </c>
      <c r="AE131" s="20">
        <f>[1]挂饰表!AA131</f>
        <v>0</v>
      </c>
      <c r="AF131" s="20">
        <f>[1]挂饰表!AB131</f>
        <v>0</v>
      </c>
      <c r="AG131" s="20">
        <f>[1]挂饰表!AC131</f>
        <v>0</v>
      </c>
      <c r="AH131" s="20">
        <f>[1]挂饰表!AD131</f>
        <v>0</v>
      </c>
      <c r="AI131" s="20">
        <f>[1]挂饰表!AE131</f>
        <v>0</v>
      </c>
    </row>
    <row r="132" spans="2:35" ht="14.25" x14ac:dyDescent="0.2">
      <c r="B132" s="16">
        <v>130</v>
      </c>
      <c r="C132" s="16" t="str">
        <f t="shared" ca="1" si="17"/>
        <v>IC1869</v>
      </c>
      <c r="D132" s="16" t="str">
        <f t="shared" ref="D132:D195" ca="1" si="21">E132&amp;F132&amp;G132</f>
        <v>神奇的遗迹护腕</v>
      </c>
      <c r="E132" s="16" t="str">
        <f t="shared" ca="1" si="18"/>
        <v>神奇的</v>
      </c>
      <c r="F132" s="16" t="str">
        <f t="shared" ca="1" si="19"/>
        <v>遗迹</v>
      </c>
      <c r="G132" s="16" t="str">
        <f t="shared" ca="1" si="20"/>
        <v>护腕</v>
      </c>
      <c r="H132" s="16" t="str">
        <f t="shared" si="16"/>
        <v>s</v>
      </c>
      <c r="I132" s="19" t="s">
        <v>26</v>
      </c>
      <c r="J132" s="3" t="s">
        <v>31</v>
      </c>
      <c r="K132" s="16">
        <f t="shared" ref="K132:K195" si="22">VLOOKUP(J132,profession1,5,FALSE)</f>
        <v>6</v>
      </c>
      <c r="L132" s="16">
        <f t="shared" si="15"/>
        <v>2</v>
      </c>
      <c r="M132" s="16">
        <f>[1]挂饰表!$I132</f>
        <v>15</v>
      </c>
      <c r="N132" s="16">
        <f>[1]挂饰表!$J132</f>
        <v>16</v>
      </c>
      <c r="O132" s="16">
        <f>[1]挂饰表!$K132</f>
        <v>15</v>
      </c>
      <c r="P132" s="16">
        <f>[1]挂饰表!$L132</f>
        <v>13</v>
      </c>
      <c r="Q132" s="16" t="str">
        <f>[1]挂饰表!$M$3</f>
        <v>---</v>
      </c>
      <c r="R132" s="16">
        <f>[1]挂饰表!$N132</f>
        <v>18</v>
      </c>
      <c r="S132" s="16">
        <f>[1]挂饰表!$O132</f>
        <v>18</v>
      </c>
      <c r="T132" s="42">
        <f>[1]挂饰表!$P132</f>
        <v>10</v>
      </c>
      <c r="U132" s="20">
        <f>[1]挂饰表!Q132</f>
        <v>0.05</v>
      </c>
      <c r="V132" s="20">
        <f>[1]挂饰表!R132</f>
        <v>4.4999999999999998E-2</v>
      </c>
      <c r="W132" s="20">
        <f>[1]挂饰表!S132</f>
        <v>1.6666666666666666E-2</v>
      </c>
      <c r="X132" s="20" t="str">
        <f>[1]挂饰表!T132</f>
        <v>--</v>
      </c>
      <c r="Y132" s="42">
        <f>[1]挂饰表!U132</f>
        <v>10</v>
      </c>
      <c r="Z132" s="42">
        <f>[1]挂饰表!V132</f>
        <v>6</v>
      </c>
      <c r="AA132" s="42">
        <f>[1]挂饰表!W132</f>
        <v>9</v>
      </c>
      <c r="AB132" s="42">
        <f>[1]挂饰表!X132</f>
        <v>9</v>
      </c>
      <c r="AC132" s="42">
        <f>[1]挂饰表!Y132</f>
        <v>9</v>
      </c>
      <c r="AD132" s="42">
        <f>[1]挂饰表!Z132</f>
        <v>26</v>
      </c>
      <c r="AE132" s="20">
        <f>[1]挂饰表!AA132</f>
        <v>0</v>
      </c>
      <c r="AF132" s="20">
        <f>[1]挂饰表!AB132</f>
        <v>0</v>
      </c>
      <c r="AG132" s="20">
        <f>[1]挂饰表!AC132</f>
        <v>0</v>
      </c>
      <c r="AH132" s="20">
        <f>[1]挂饰表!AD132</f>
        <v>0</v>
      </c>
      <c r="AI132" s="20">
        <f>[1]挂饰表!AE132</f>
        <v>0</v>
      </c>
    </row>
    <row r="133" spans="2:35" ht="14.25" x14ac:dyDescent="0.2">
      <c r="B133" s="16">
        <v>131</v>
      </c>
      <c r="C133" s="16" t="str">
        <f t="shared" ca="1" si="17"/>
        <v>IC1931</v>
      </c>
      <c r="D133" s="16" t="str">
        <f t="shared" ca="1" si="21"/>
        <v>传说的遗迹护腕</v>
      </c>
      <c r="E133" s="16" t="str">
        <f t="shared" ca="1" si="18"/>
        <v>传说的</v>
      </c>
      <c r="F133" s="16" t="str">
        <f t="shared" ca="1" si="19"/>
        <v>遗迹</v>
      </c>
      <c r="G133" s="16" t="str">
        <f t="shared" ca="1" si="20"/>
        <v>护腕</v>
      </c>
      <c r="H133" s="16" t="str">
        <f t="shared" si="16"/>
        <v>s</v>
      </c>
      <c r="I133" s="19" t="s">
        <v>26</v>
      </c>
      <c r="J133" s="3" t="s">
        <v>31</v>
      </c>
      <c r="K133" s="16">
        <f t="shared" si="22"/>
        <v>6</v>
      </c>
      <c r="L133" s="16">
        <f t="shared" si="15"/>
        <v>3</v>
      </c>
      <c r="M133" s="16">
        <f>[1]挂饰表!$I133</f>
        <v>23</v>
      </c>
      <c r="N133" s="16">
        <f>[1]挂饰表!$J133</f>
        <v>24</v>
      </c>
      <c r="O133" s="16">
        <f>[1]挂饰表!$K133</f>
        <v>22</v>
      </c>
      <c r="P133" s="16">
        <f>[1]挂饰表!$L133</f>
        <v>19</v>
      </c>
      <c r="Q133" s="16" t="str">
        <f>[1]挂饰表!$M$3</f>
        <v>---</v>
      </c>
      <c r="R133" s="16">
        <f>[1]挂饰表!$N133</f>
        <v>27</v>
      </c>
      <c r="S133" s="16">
        <f>[1]挂饰表!$O133</f>
        <v>27</v>
      </c>
      <c r="T133" s="42">
        <f>[1]挂饰表!$P133</f>
        <v>15</v>
      </c>
      <c r="U133" s="20">
        <f>[1]挂饰表!Q133</f>
        <v>7.4999999999999997E-2</v>
      </c>
      <c r="V133" s="20">
        <f>[1]挂饰表!R133</f>
        <v>6.7500000000000004E-2</v>
      </c>
      <c r="W133" s="20">
        <f>[1]挂饰表!S133</f>
        <v>2.5000000000000001E-2</v>
      </c>
      <c r="X133" s="20" t="str">
        <f>[1]挂饰表!T133</f>
        <v>--</v>
      </c>
      <c r="Y133" s="42">
        <f>[1]挂饰表!U133</f>
        <v>16</v>
      </c>
      <c r="Z133" s="42">
        <f>[1]挂饰表!V133</f>
        <v>10</v>
      </c>
      <c r="AA133" s="42">
        <f>[1]挂饰表!W133</f>
        <v>14</v>
      </c>
      <c r="AB133" s="42">
        <f>[1]挂饰表!X133</f>
        <v>14</v>
      </c>
      <c r="AC133" s="42">
        <f>[1]挂饰表!Y133</f>
        <v>14</v>
      </c>
      <c r="AD133" s="42">
        <f>[1]挂饰表!Z133</f>
        <v>39</v>
      </c>
      <c r="AE133" s="20">
        <f>[1]挂饰表!AA133</f>
        <v>0</v>
      </c>
      <c r="AF133" s="20">
        <f>[1]挂饰表!AB133</f>
        <v>0</v>
      </c>
      <c r="AG133" s="20">
        <f>[1]挂饰表!AC133</f>
        <v>0</v>
      </c>
      <c r="AH133" s="20">
        <f>[1]挂饰表!AD133</f>
        <v>0</v>
      </c>
      <c r="AI133" s="20">
        <f>[1]挂饰表!AE133</f>
        <v>0</v>
      </c>
    </row>
    <row r="134" spans="2:35" ht="14.25" x14ac:dyDescent="0.2">
      <c r="B134" s="16">
        <v>132</v>
      </c>
      <c r="C134" s="16" t="str">
        <f t="shared" ca="1" si="17"/>
        <v>IC1935</v>
      </c>
      <c r="D134" s="16" t="str">
        <f t="shared" ca="1" si="21"/>
        <v>神奇的水晶护腕</v>
      </c>
      <c r="E134" s="16" t="str">
        <f t="shared" ca="1" si="18"/>
        <v>神奇的</v>
      </c>
      <c r="F134" s="16" t="str">
        <f t="shared" ca="1" si="19"/>
        <v>水晶</v>
      </c>
      <c r="G134" s="16" t="str">
        <f t="shared" ca="1" si="20"/>
        <v>护腕</v>
      </c>
      <c r="H134" s="16" t="str">
        <f t="shared" si="16"/>
        <v>s</v>
      </c>
      <c r="I134" s="19" t="s">
        <v>26</v>
      </c>
      <c r="J134" s="3" t="s">
        <v>31</v>
      </c>
      <c r="K134" s="16">
        <f t="shared" si="22"/>
        <v>6</v>
      </c>
      <c r="L134" s="16">
        <f t="shared" si="15"/>
        <v>4</v>
      </c>
      <c r="M134" s="16">
        <f>[1]挂饰表!$I134</f>
        <v>31</v>
      </c>
      <c r="N134" s="16">
        <f>[1]挂饰表!$J134</f>
        <v>32</v>
      </c>
      <c r="O134" s="16">
        <f>[1]挂饰表!$K134</f>
        <v>29</v>
      </c>
      <c r="P134" s="16">
        <f>[1]挂饰表!$L134</f>
        <v>25</v>
      </c>
      <c r="Q134" s="16" t="str">
        <f>[1]挂饰表!$M$3</f>
        <v>---</v>
      </c>
      <c r="R134" s="16">
        <f>[1]挂饰表!$N134</f>
        <v>36</v>
      </c>
      <c r="S134" s="16">
        <f>[1]挂饰表!$O134</f>
        <v>35</v>
      </c>
      <c r="T134" s="42">
        <f>[1]挂饰表!$P134</f>
        <v>20</v>
      </c>
      <c r="U134" s="20">
        <f>[1]挂饰表!Q134</f>
        <v>0.1</v>
      </c>
      <c r="V134" s="20">
        <f>[1]挂饰表!R134</f>
        <v>8.7499999999999994E-2</v>
      </c>
      <c r="W134" s="20">
        <f>[1]挂饰表!S134</f>
        <v>3.3333333333333333E-2</v>
      </c>
      <c r="X134" s="20" t="str">
        <f>[1]挂饰表!T134</f>
        <v>--</v>
      </c>
      <c r="Y134" s="42">
        <f>[1]挂饰表!U134</f>
        <v>21</v>
      </c>
      <c r="Z134" s="42">
        <f>[1]挂饰表!V134</f>
        <v>13</v>
      </c>
      <c r="AA134" s="42">
        <f>[1]挂饰表!W134</f>
        <v>18</v>
      </c>
      <c r="AB134" s="42">
        <f>[1]挂饰表!X134</f>
        <v>18</v>
      </c>
      <c r="AC134" s="42">
        <f>[1]挂饰表!Y134</f>
        <v>18</v>
      </c>
      <c r="AD134" s="42">
        <f>[1]挂饰表!Z134</f>
        <v>52</v>
      </c>
      <c r="AE134" s="20">
        <f>[1]挂饰表!AA134</f>
        <v>0</v>
      </c>
      <c r="AF134" s="20">
        <f>[1]挂饰表!AB134</f>
        <v>0</v>
      </c>
      <c r="AG134" s="20">
        <f>[1]挂饰表!AC134</f>
        <v>0</v>
      </c>
      <c r="AH134" s="20">
        <f>[1]挂饰表!AD134</f>
        <v>0</v>
      </c>
      <c r="AI134" s="20">
        <f>[1]挂饰表!AE134</f>
        <v>0</v>
      </c>
    </row>
    <row r="135" spans="2:35" ht="14.25" x14ac:dyDescent="0.2">
      <c r="B135" s="16">
        <v>133</v>
      </c>
      <c r="C135" s="16" t="str">
        <f t="shared" ca="1" si="17"/>
        <v>IC1867</v>
      </c>
      <c r="D135" s="16" t="str">
        <f t="shared" ca="1" si="21"/>
        <v>璀璨的水晶护腕</v>
      </c>
      <c r="E135" s="16" t="str">
        <f t="shared" ca="1" si="18"/>
        <v>璀璨的</v>
      </c>
      <c r="F135" s="16" t="str">
        <f t="shared" ca="1" si="19"/>
        <v>水晶</v>
      </c>
      <c r="G135" s="16" t="str">
        <f t="shared" ca="1" si="20"/>
        <v>护腕</v>
      </c>
      <c r="H135" s="16" t="str">
        <f t="shared" si="16"/>
        <v>s</v>
      </c>
      <c r="I135" s="19" t="s">
        <v>26</v>
      </c>
      <c r="J135" s="3" t="s">
        <v>31</v>
      </c>
      <c r="K135" s="16">
        <f t="shared" si="22"/>
        <v>6</v>
      </c>
      <c r="L135" s="16">
        <f t="shared" si="15"/>
        <v>5</v>
      </c>
      <c r="M135" s="16">
        <f>[1]挂饰表!$I135</f>
        <v>38</v>
      </c>
      <c r="N135" s="16">
        <f>[1]挂饰表!$J135</f>
        <v>40</v>
      </c>
      <c r="O135" s="16">
        <f>[1]挂饰表!$K135</f>
        <v>36</v>
      </c>
      <c r="P135" s="16">
        <f>[1]挂饰表!$L135</f>
        <v>32</v>
      </c>
      <c r="Q135" s="16" t="str">
        <f>[1]挂饰表!$M$3</f>
        <v>---</v>
      </c>
      <c r="R135" s="16">
        <f>[1]挂饰表!$N135</f>
        <v>45</v>
      </c>
      <c r="S135" s="16">
        <f>[1]挂饰表!$O135</f>
        <v>44</v>
      </c>
      <c r="T135" s="42">
        <f>[1]挂饰表!$P135</f>
        <v>25</v>
      </c>
      <c r="U135" s="20">
        <f>[1]挂饰表!Q135</f>
        <v>0.125</v>
      </c>
      <c r="V135" s="20">
        <f>[1]挂饰表!R135</f>
        <v>0.11</v>
      </c>
      <c r="W135" s="20">
        <f>[1]挂饰表!S135</f>
        <v>4.1666666666666671E-2</v>
      </c>
      <c r="X135" s="20" t="str">
        <f>[1]挂饰表!T135</f>
        <v>--</v>
      </c>
      <c r="Y135" s="42">
        <f>[1]挂饰表!U135</f>
        <v>26</v>
      </c>
      <c r="Z135" s="42">
        <f>[1]挂饰表!V135</f>
        <v>16</v>
      </c>
      <c r="AA135" s="42">
        <f>[1]挂饰表!W135</f>
        <v>23</v>
      </c>
      <c r="AB135" s="42">
        <f>[1]挂饰表!X135</f>
        <v>23</v>
      </c>
      <c r="AC135" s="42">
        <f>[1]挂饰表!Y135</f>
        <v>23</v>
      </c>
      <c r="AD135" s="42">
        <f>[1]挂饰表!Z135</f>
        <v>65</v>
      </c>
      <c r="AE135" s="20">
        <f>[1]挂饰表!AA135</f>
        <v>0</v>
      </c>
      <c r="AF135" s="20">
        <f>[1]挂饰表!AB135</f>
        <v>0</v>
      </c>
      <c r="AG135" s="20">
        <f>[1]挂饰表!AC135</f>
        <v>0</v>
      </c>
      <c r="AH135" s="20">
        <f>[1]挂饰表!AD135</f>
        <v>0</v>
      </c>
      <c r="AI135" s="20">
        <f>[1]挂饰表!AE135</f>
        <v>0</v>
      </c>
    </row>
    <row r="136" spans="2:35" ht="14.25" x14ac:dyDescent="0.2">
      <c r="B136" s="16">
        <v>134</v>
      </c>
      <c r="C136" s="16" t="str">
        <f t="shared" ca="1" si="17"/>
        <v>IC1933</v>
      </c>
      <c r="D136" s="16" t="str">
        <f t="shared" ca="1" si="21"/>
        <v>璀璨的玄铁护腕</v>
      </c>
      <c r="E136" s="16" t="str">
        <f t="shared" ca="1" si="18"/>
        <v>璀璨的</v>
      </c>
      <c r="F136" s="16" t="str">
        <f t="shared" ca="1" si="19"/>
        <v>玄铁</v>
      </c>
      <c r="G136" s="16" t="str">
        <f t="shared" ca="1" si="20"/>
        <v>护腕</v>
      </c>
      <c r="H136" s="16" t="str">
        <f t="shared" si="16"/>
        <v>s</v>
      </c>
      <c r="I136" s="19" t="s">
        <v>26</v>
      </c>
      <c r="J136" s="3" t="s">
        <v>31</v>
      </c>
      <c r="K136" s="16">
        <f t="shared" si="22"/>
        <v>6</v>
      </c>
      <c r="L136" s="16">
        <f t="shared" si="15"/>
        <v>6</v>
      </c>
      <c r="M136" s="16">
        <f>[1]挂饰表!$I136</f>
        <v>46</v>
      </c>
      <c r="N136" s="16">
        <f>[1]挂饰表!$J136</f>
        <v>48</v>
      </c>
      <c r="O136" s="16">
        <f>[1]挂饰表!$K136</f>
        <v>44</v>
      </c>
      <c r="P136" s="16">
        <f>[1]挂饰表!$L136</f>
        <v>38</v>
      </c>
      <c r="Q136" s="16" t="str">
        <f>[1]挂饰表!$M$3</f>
        <v>---</v>
      </c>
      <c r="R136" s="16">
        <f>[1]挂饰表!$N136</f>
        <v>54</v>
      </c>
      <c r="S136" s="16">
        <f>[1]挂饰表!$O136</f>
        <v>53</v>
      </c>
      <c r="T136" s="42">
        <f>[1]挂饰表!$P136</f>
        <v>30</v>
      </c>
      <c r="U136" s="20">
        <f>[1]挂饰表!Q136</f>
        <v>0.15</v>
      </c>
      <c r="V136" s="20">
        <f>[1]挂饰表!R136</f>
        <v>0.13250000000000001</v>
      </c>
      <c r="W136" s="20">
        <f>[1]挂饰表!S136</f>
        <v>0.05</v>
      </c>
      <c r="X136" s="20" t="str">
        <f>[1]挂饰表!T136</f>
        <v>--</v>
      </c>
      <c r="Y136" s="42">
        <f>[1]挂饰表!U136</f>
        <v>31</v>
      </c>
      <c r="Z136" s="42">
        <f>[1]挂饰表!V136</f>
        <v>19</v>
      </c>
      <c r="AA136" s="42">
        <f>[1]挂饰表!W136</f>
        <v>27</v>
      </c>
      <c r="AB136" s="42">
        <f>[1]挂饰表!X136</f>
        <v>27</v>
      </c>
      <c r="AC136" s="42">
        <f>[1]挂饰表!Y136</f>
        <v>27</v>
      </c>
      <c r="AD136" s="42">
        <f>[1]挂饰表!Z136</f>
        <v>78</v>
      </c>
      <c r="AE136" s="20">
        <f>[1]挂饰表!AA136</f>
        <v>0</v>
      </c>
      <c r="AF136" s="20">
        <f>[1]挂饰表!AB136</f>
        <v>0</v>
      </c>
      <c r="AG136" s="20">
        <f>[1]挂饰表!AC136</f>
        <v>0</v>
      </c>
      <c r="AH136" s="20">
        <f>[1]挂饰表!AD136</f>
        <v>0</v>
      </c>
      <c r="AI136" s="20">
        <f>[1]挂饰表!AE136</f>
        <v>0</v>
      </c>
    </row>
    <row r="137" spans="2:35" ht="14.25" x14ac:dyDescent="0.2">
      <c r="B137" s="16">
        <v>135</v>
      </c>
      <c r="C137" s="16" t="str">
        <f t="shared" ca="1" si="17"/>
        <v>IC1880</v>
      </c>
      <c r="D137" s="16" t="str">
        <f t="shared" ca="1" si="21"/>
        <v>神秘的玄铁项链</v>
      </c>
      <c r="E137" s="16" t="str">
        <f t="shared" ca="1" si="18"/>
        <v>神秘的</v>
      </c>
      <c r="F137" s="16" t="str">
        <f t="shared" ca="1" si="19"/>
        <v>玄铁</v>
      </c>
      <c r="G137" s="16" t="str">
        <f t="shared" ca="1" si="20"/>
        <v>项链</v>
      </c>
      <c r="H137" s="16" t="str">
        <f t="shared" si="16"/>
        <v>s</v>
      </c>
      <c r="I137" s="19" t="s">
        <v>26</v>
      </c>
      <c r="J137" s="3" t="s">
        <v>31</v>
      </c>
      <c r="K137" s="16">
        <f t="shared" si="22"/>
        <v>6</v>
      </c>
      <c r="L137" s="16">
        <f t="shared" si="15"/>
        <v>7</v>
      </c>
      <c r="M137" s="16">
        <f>[1]挂饰表!$I137</f>
        <v>54</v>
      </c>
      <c r="N137" s="16">
        <f>[1]挂饰表!$J137</f>
        <v>56</v>
      </c>
      <c r="O137" s="16">
        <f>[1]挂饰表!$K137</f>
        <v>51</v>
      </c>
      <c r="P137" s="16">
        <f>[1]挂饰表!$L137</f>
        <v>44</v>
      </c>
      <c r="Q137" s="16" t="str">
        <f>[1]挂饰表!$M$3</f>
        <v>---</v>
      </c>
      <c r="R137" s="16">
        <f>[1]挂饰表!$N137</f>
        <v>63</v>
      </c>
      <c r="S137" s="16">
        <f>[1]挂饰表!$O137</f>
        <v>62</v>
      </c>
      <c r="T137" s="42">
        <f>[1]挂饰表!$P137</f>
        <v>35</v>
      </c>
      <c r="U137" s="20">
        <f>[1]挂饰表!Q137</f>
        <v>0.17499999999999999</v>
      </c>
      <c r="V137" s="20">
        <f>[1]挂饰表!R137</f>
        <v>0.155</v>
      </c>
      <c r="W137" s="20">
        <f>[1]挂饰表!S137</f>
        <v>5.8333333333333327E-2</v>
      </c>
      <c r="X137" s="20" t="str">
        <f>[1]挂饰表!T137</f>
        <v>--</v>
      </c>
      <c r="Y137" s="42">
        <f>[1]挂饰表!U137</f>
        <v>36</v>
      </c>
      <c r="Z137" s="42">
        <f>[1]挂饰表!V137</f>
        <v>22</v>
      </c>
      <c r="AA137" s="42">
        <f>[1]挂饰表!W137</f>
        <v>32</v>
      </c>
      <c r="AB137" s="42">
        <f>[1]挂饰表!X137</f>
        <v>32</v>
      </c>
      <c r="AC137" s="42">
        <f>[1]挂饰表!Y137</f>
        <v>32</v>
      </c>
      <c r="AD137" s="42">
        <f>[1]挂饰表!Z137</f>
        <v>91</v>
      </c>
      <c r="AE137" s="20">
        <f>[1]挂饰表!AA137</f>
        <v>0</v>
      </c>
      <c r="AF137" s="20">
        <f>[1]挂饰表!AB137</f>
        <v>0</v>
      </c>
      <c r="AG137" s="20">
        <f>[1]挂饰表!AC137</f>
        <v>0</v>
      </c>
      <c r="AH137" s="20">
        <f>[1]挂饰表!AD137</f>
        <v>0</v>
      </c>
      <c r="AI137" s="20">
        <f>[1]挂饰表!AE137</f>
        <v>0</v>
      </c>
    </row>
    <row r="138" spans="2:35" ht="14.25" x14ac:dyDescent="0.2">
      <c r="B138" s="16">
        <v>136</v>
      </c>
      <c r="C138" s="16" t="str">
        <f t="shared" ca="1" si="17"/>
        <v>IC1779</v>
      </c>
      <c r="D138" s="16" t="str">
        <f t="shared" ca="1" si="21"/>
        <v>璀璨的遗迹戒指</v>
      </c>
      <c r="E138" s="16" t="str">
        <f t="shared" ca="1" si="18"/>
        <v>璀璨的</v>
      </c>
      <c r="F138" s="16" t="str">
        <f t="shared" ca="1" si="19"/>
        <v>遗迹</v>
      </c>
      <c r="G138" s="16" t="str">
        <f t="shared" ca="1" si="20"/>
        <v>戒指</v>
      </c>
      <c r="H138" s="16" t="str">
        <f t="shared" si="16"/>
        <v>s</v>
      </c>
      <c r="I138" s="19" t="s">
        <v>26</v>
      </c>
      <c r="J138" s="3" t="s">
        <v>31</v>
      </c>
      <c r="K138" s="16">
        <f t="shared" si="22"/>
        <v>6</v>
      </c>
      <c r="L138" s="16">
        <f t="shared" si="15"/>
        <v>8</v>
      </c>
      <c r="M138" s="16">
        <f>[1]挂饰表!$I138</f>
        <v>61</v>
      </c>
      <c r="N138" s="16">
        <f>[1]挂饰表!$J138</f>
        <v>63</v>
      </c>
      <c r="O138" s="16">
        <f>[1]挂饰表!$K138</f>
        <v>58</v>
      </c>
      <c r="P138" s="16">
        <f>[1]挂饰表!$L138</f>
        <v>51</v>
      </c>
      <c r="Q138" s="16" t="str">
        <f>[1]挂饰表!$M$3</f>
        <v>---</v>
      </c>
      <c r="R138" s="16">
        <f>[1]挂饰表!$N138</f>
        <v>73</v>
      </c>
      <c r="S138" s="16">
        <f>[1]挂饰表!$O138</f>
        <v>71</v>
      </c>
      <c r="T138" s="42">
        <f>[1]挂饰表!$P138</f>
        <v>40</v>
      </c>
      <c r="U138" s="20">
        <f>[1]挂饰表!Q138</f>
        <v>0.2</v>
      </c>
      <c r="V138" s="20">
        <f>[1]挂饰表!R138</f>
        <v>0.17749999999999999</v>
      </c>
      <c r="W138" s="20">
        <f>[1]挂饰表!S138</f>
        <v>6.6666666666666666E-2</v>
      </c>
      <c r="X138" s="20" t="str">
        <f>[1]挂饰表!T138</f>
        <v>--</v>
      </c>
      <c r="Y138" s="42">
        <f>[1]挂饰表!U138</f>
        <v>42</v>
      </c>
      <c r="Z138" s="42">
        <f>[1]挂饰表!V138</f>
        <v>25</v>
      </c>
      <c r="AA138" s="42">
        <f>[1]挂饰表!W138</f>
        <v>36</v>
      </c>
      <c r="AB138" s="42">
        <f>[1]挂饰表!X138</f>
        <v>36</v>
      </c>
      <c r="AC138" s="42">
        <f>[1]挂饰表!Y138</f>
        <v>36</v>
      </c>
      <c r="AD138" s="42">
        <f>[1]挂饰表!Z138</f>
        <v>104</v>
      </c>
      <c r="AE138" s="20">
        <f>[1]挂饰表!AA138</f>
        <v>0</v>
      </c>
      <c r="AF138" s="20">
        <f>[1]挂饰表!AB138</f>
        <v>0</v>
      </c>
      <c r="AG138" s="20">
        <f>[1]挂饰表!AC138</f>
        <v>0</v>
      </c>
      <c r="AH138" s="20">
        <f>[1]挂饰表!AD138</f>
        <v>0</v>
      </c>
      <c r="AI138" s="20">
        <f>[1]挂饰表!AE138</f>
        <v>0</v>
      </c>
    </row>
    <row r="139" spans="2:35" ht="14.25" x14ac:dyDescent="0.2">
      <c r="B139" s="16">
        <v>137</v>
      </c>
      <c r="C139" s="16" t="str">
        <f t="shared" ca="1" si="17"/>
        <v>IC1933</v>
      </c>
      <c r="D139" s="16" t="str">
        <f t="shared" ca="1" si="21"/>
        <v>犀利的虚幻护腕</v>
      </c>
      <c r="E139" s="16" t="str">
        <f t="shared" ca="1" si="18"/>
        <v>犀利的</v>
      </c>
      <c r="F139" s="16" t="str">
        <f t="shared" ca="1" si="19"/>
        <v>虚幻</v>
      </c>
      <c r="G139" s="16" t="str">
        <f t="shared" ca="1" si="20"/>
        <v>护腕</v>
      </c>
      <c r="H139" s="16" t="str">
        <f t="shared" si="16"/>
        <v>a</v>
      </c>
      <c r="I139" s="19" t="s">
        <v>26</v>
      </c>
      <c r="J139" s="3" t="s">
        <v>31</v>
      </c>
      <c r="K139" s="16">
        <f t="shared" si="22"/>
        <v>6</v>
      </c>
      <c r="L139" s="16">
        <f t="shared" si="15"/>
        <v>1</v>
      </c>
      <c r="M139" s="16">
        <f>[1]挂饰表!$I139</f>
        <v>4</v>
      </c>
      <c r="N139" s="16">
        <f>[1]挂饰表!$J139</f>
        <v>9</v>
      </c>
      <c r="O139" s="16">
        <f>[1]挂饰表!$K139</f>
        <v>8</v>
      </c>
      <c r="P139" s="16">
        <f>[1]挂饰表!$L139</f>
        <v>7</v>
      </c>
      <c r="Q139" s="16" t="str">
        <f>[1]挂饰表!$M$3</f>
        <v>---</v>
      </c>
      <c r="R139" s="16">
        <f>[1]挂饰表!$N139</f>
        <v>10</v>
      </c>
      <c r="S139" s="16">
        <f>[1]挂饰表!$O139</f>
        <v>10</v>
      </c>
      <c r="T139" s="42">
        <f>[1]挂饰表!$P139</f>
        <v>6</v>
      </c>
      <c r="U139" s="20">
        <f>[1]挂饰表!Q139</f>
        <v>0.03</v>
      </c>
      <c r="V139" s="20">
        <f>[1]挂饰表!R139</f>
        <v>2.5000000000000001E-2</v>
      </c>
      <c r="W139" s="20">
        <f>[1]挂饰表!S139</f>
        <v>0.01</v>
      </c>
      <c r="X139" s="20" t="str">
        <f>[1]挂饰表!T139</f>
        <v>--</v>
      </c>
      <c r="Y139" s="42">
        <f>[1]挂饰表!U139</f>
        <v>6</v>
      </c>
      <c r="Z139" s="42">
        <f>[1]挂饰表!V139</f>
        <v>4</v>
      </c>
      <c r="AA139" s="42">
        <f>[1]挂饰表!W139</f>
        <v>5</v>
      </c>
      <c r="AB139" s="42">
        <f>[1]挂饰表!X139</f>
        <v>5</v>
      </c>
      <c r="AC139" s="42">
        <f>[1]挂饰表!Y139</f>
        <v>5</v>
      </c>
      <c r="AD139" s="42">
        <f>[1]挂饰表!Z139</f>
        <v>15</v>
      </c>
      <c r="AE139" s="20">
        <f>[1]挂饰表!AA139</f>
        <v>0</v>
      </c>
      <c r="AF139" s="20">
        <f>[1]挂饰表!AB139</f>
        <v>0</v>
      </c>
      <c r="AG139" s="20">
        <f>[1]挂饰表!AC139</f>
        <v>0</v>
      </c>
      <c r="AH139" s="20">
        <f>[1]挂饰表!AD139</f>
        <v>0</v>
      </c>
      <c r="AI139" s="20">
        <f>[1]挂饰表!AE139</f>
        <v>0</v>
      </c>
    </row>
    <row r="140" spans="2:35" ht="14.25" x14ac:dyDescent="0.2">
      <c r="B140" s="16">
        <v>138</v>
      </c>
      <c r="C140" s="16" t="str">
        <f t="shared" ca="1" si="17"/>
        <v>IC1889</v>
      </c>
      <c r="D140" s="16" t="str">
        <f t="shared" ca="1" si="21"/>
        <v>犀利的混乱项链</v>
      </c>
      <c r="E140" s="16" t="str">
        <f t="shared" ca="1" si="18"/>
        <v>犀利的</v>
      </c>
      <c r="F140" s="16" t="str">
        <f t="shared" ca="1" si="19"/>
        <v>混乱</v>
      </c>
      <c r="G140" s="16" t="str">
        <f t="shared" ca="1" si="20"/>
        <v>项链</v>
      </c>
      <c r="H140" s="16" t="str">
        <f t="shared" si="16"/>
        <v>a</v>
      </c>
      <c r="I140" s="19" t="s">
        <v>26</v>
      </c>
      <c r="J140" s="3" t="s">
        <v>31</v>
      </c>
      <c r="K140" s="16">
        <f t="shared" si="22"/>
        <v>6</v>
      </c>
      <c r="L140" s="16">
        <f t="shared" ref="L140:L203" si="23">L132</f>
        <v>2</v>
      </c>
      <c r="M140" s="16">
        <f>[1]挂饰表!$I140</f>
        <v>9</v>
      </c>
      <c r="N140" s="16">
        <f>[1]挂饰表!$J140</f>
        <v>18</v>
      </c>
      <c r="O140" s="16">
        <f>[1]挂饰表!$K140</f>
        <v>17</v>
      </c>
      <c r="P140" s="16">
        <f>[1]挂饰表!$L140</f>
        <v>15</v>
      </c>
      <c r="Q140" s="16" t="str">
        <f>[1]挂饰表!$M$3</f>
        <v>---</v>
      </c>
      <c r="R140" s="16">
        <f>[1]挂饰表!$N140</f>
        <v>21</v>
      </c>
      <c r="S140" s="16">
        <f>[1]挂饰表!$O140</f>
        <v>20</v>
      </c>
      <c r="T140" s="42">
        <f>[1]挂饰表!$P140</f>
        <v>11</v>
      </c>
      <c r="U140" s="20">
        <f>[1]挂饰表!Q140</f>
        <v>5.5E-2</v>
      </c>
      <c r="V140" s="20">
        <f>[1]挂饰表!R140</f>
        <v>0.05</v>
      </c>
      <c r="W140" s="20">
        <f>[1]挂饰表!S140</f>
        <v>1.8333333333333333E-2</v>
      </c>
      <c r="X140" s="20" t="str">
        <f>[1]挂饰表!T140</f>
        <v>--</v>
      </c>
      <c r="Y140" s="42">
        <f>[1]挂饰表!U140</f>
        <v>12</v>
      </c>
      <c r="Z140" s="42">
        <f>[1]挂饰表!V140</f>
        <v>7</v>
      </c>
      <c r="AA140" s="42">
        <f>[1]挂饰表!W140</f>
        <v>10</v>
      </c>
      <c r="AB140" s="42">
        <f>[1]挂饰表!X140</f>
        <v>10</v>
      </c>
      <c r="AC140" s="42">
        <f>[1]挂饰表!Y140</f>
        <v>10</v>
      </c>
      <c r="AD140" s="42">
        <f>[1]挂饰表!Z140</f>
        <v>30</v>
      </c>
      <c r="AE140" s="20">
        <f>[1]挂饰表!AA140</f>
        <v>0</v>
      </c>
      <c r="AF140" s="20">
        <f>[1]挂饰表!AB140</f>
        <v>0</v>
      </c>
      <c r="AG140" s="20">
        <f>[1]挂饰表!AC140</f>
        <v>0</v>
      </c>
      <c r="AH140" s="20">
        <f>[1]挂饰表!AD140</f>
        <v>0</v>
      </c>
      <c r="AI140" s="20">
        <f>[1]挂饰表!AE140</f>
        <v>0</v>
      </c>
    </row>
    <row r="141" spans="2:35" ht="14.25" x14ac:dyDescent="0.2">
      <c r="B141" s="16">
        <v>139</v>
      </c>
      <c r="C141" s="16" t="str">
        <f t="shared" ca="1" si="17"/>
        <v>IC1857</v>
      </c>
      <c r="D141" s="16" t="str">
        <f t="shared" ca="1" si="21"/>
        <v>精致的精灵戒指</v>
      </c>
      <c r="E141" s="16" t="str">
        <f t="shared" ca="1" si="18"/>
        <v>精致的</v>
      </c>
      <c r="F141" s="16" t="str">
        <f t="shared" ca="1" si="19"/>
        <v>精灵</v>
      </c>
      <c r="G141" s="16" t="str">
        <f t="shared" ca="1" si="20"/>
        <v>戒指</v>
      </c>
      <c r="H141" s="16" t="str">
        <f t="shared" si="16"/>
        <v>a</v>
      </c>
      <c r="I141" s="19" t="s">
        <v>26</v>
      </c>
      <c r="J141" s="3" t="s">
        <v>31</v>
      </c>
      <c r="K141" s="16">
        <f t="shared" si="22"/>
        <v>6</v>
      </c>
      <c r="L141" s="16">
        <f t="shared" si="23"/>
        <v>3</v>
      </c>
      <c r="M141" s="16">
        <f>[1]挂饰表!$I141</f>
        <v>13</v>
      </c>
      <c r="N141" s="16">
        <f>[1]挂饰表!$J141</f>
        <v>27</v>
      </c>
      <c r="O141" s="16">
        <f>[1]挂饰表!$K141</f>
        <v>25</v>
      </c>
      <c r="P141" s="16">
        <f>[1]挂饰表!$L141</f>
        <v>22</v>
      </c>
      <c r="Q141" s="16" t="str">
        <f>[1]挂饰表!$M$3</f>
        <v>---</v>
      </c>
      <c r="R141" s="16">
        <f>[1]挂饰表!$N141</f>
        <v>31</v>
      </c>
      <c r="S141" s="16">
        <f>[1]挂饰表!$O141</f>
        <v>30</v>
      </c>
      <c r="T141" s="42">
        <f>[1]挂饰表!$P141</f>
        <v>17</v>
      </c>
      <c r="U141" s="20">
        <f>[1]挂饰表!Q141</f>
        <v>8.5000000000000006E-2</v>
      </c>
      <c r="V141" s="20">
        <f>[1]挂饰表!R141</f>
        <v>7.4999999999999997E-2</v>
      </c>
      <c r="W141" s="20">
        <f>[1]挂饰表!S141</f>
        <v>2.8333333333333335E-2</v>
      </c>
      <c r="X141" s="20" t="str">
        <f>[1]挂饰表!T141</f>
        <v>--</v>
      </c>
      <c r="Y141" s="42">
        <f>[1]挂饰表!U141</f>
        <v>18</v>
      </c>
      <c r="Z141" s="42">
        <f>[1]挂饰表!V141</f>
        <v>11</v>
      </c>
      <c r="AA141" s="42">
        <f>[1]挂饰表!W141</f>
        <v>16</v>
      </c>
      <c r="AB141" s="42">
        <f>[1]挂饰表!X141</f>
        <v>16</v>
      </c>
      <c r="AC141" s="42">
        <f>[1]挂饰表!Y141</f>
        <v>16</v>
      </c>
      <c r="AD141" s="42">
        <f>[1]挂饰表!Z141</f>
        <v>45</v>
      </c>
      <c r="AE141" s="20">
        <f>[1]挂饰表!AA141</f>
        <v>0</v>
      </c>
      <c r="AF141" s="20">
        <f>[1]挂饰表!AB141</f>
        <v>0</v>
      </c>
      <c r="AG141" s="20">
        <f>[1]挂饰表!AC141</f>
        <v>0</v>
      </c>
      <c r="AH141" s="20">
        <f>[1]挂饰表!AD141</f>
        <v>0</v>
      </c>
      <c r="AI141" s="20">
        <f>[1]挂饰表!AE141</f>
        <v>0</v>
      </c>
    </row>
    <row r="142" spans="2:35" ht="14.25" x14ac:dyDescent="0.2">
      <c r="B142" s="16">
        <v>140</v>
      </c>
      <c r="C142" s="16" t="str">
        <f t="shared" ca="1" si="17"/>
        <v>IC1852</v>
      </c>
      <c r="D142" s="16" t="str">
        <f t="shared" ca="1" si="21"/>
        <v>犀利的言语戒指</v>
      </c>
      <c r="E142" s="16" t="str">
        <f t="shared" ca="1" si="18"/>
        <v>犀利的</v>
      </c>
      <c r="F142" s="16" t="str">
        <f t="shared" ca="1" si="19"/>
        <v>言语</v>
      </c>
      <c r="G142" s="16" t="str">
        <f t="shared" ca="1" si="20"/>
        <v>戒指</v>
      </c>
      <c r="H142" s="16" t="str">
        <f t="shared" si="16"/>
        <v>a</v>
      </c>
      <c r="I142" s="19" t="s">
        <v>26</v>
      </c>
      <c r="J142" s="3" t="s">
        <v>31</v>
      </c>
      <c r="K142" s="16">
        <f t="shared" si="22"/>
        <v>6</v>
      </c>
      <c r="L142" s="16">
        <f t="shared" si="23"/>
        <v>4</v>
      </c>
      <c r="M142" s="16">
        <f>[1]挂饰表!$I142</f>
        <v>17</v>
      </c>
      <c r="N142" s="16">
        <f>[1]挂饰表!$J142</f>
        <v>36</v>
      </c>
      <c r="O142" s="16">
        <f>[1]挂饰表!$K142</f>
        <v>33</v>
      </c>
      <c r="P142" s="16">
        <f>[1]挂饰表!$L142</f>
        <v>29</v>
      </c>
      <c r="Q142" s="16" t="str">
        <f>[1]挂饰表!$M$3</f>
        <v>---</v>
      </c>
      <c r="R142" s="16">
        <f>[1]挂饰表!$N142</f>
        <v>42</v>
      </c>
      <c r="S142" s="16">
        <f>[1]挂饰表!$O142</f>
        <v>41</v>
      </c>
      <c r="T142" s="42">
        <f>[1]挂饰表!$P142</f>
        <v>23</v>
      </c>
      <c r="U142" s="20">
        <f>[1]挂饰表!Q142</f>
        <v>0.115</v>
      </c>
      <c r="V142" s="20">
        <f>[1]挂饰表!R142</f>
        <v>0.10249999999999999</v>
      </c>
      <c r="W142" s="20">
        <f>[1]挂饰表!S142</f>
        <v>3.8333333333333337E-2</v>
      </c>
      <c r="X142" s="20" t="str">
        <f>[1]挂饰表!T142</f>
        <v>--</v>
      </c>
      <c r="Y142" s="42">
        <f>[1]挂饰表!U142</f>
        <v>24</v>
      </c>
      <c r="Z142" s="42">
        <f>[1]挂饰表!V142</f>
        <v>15</v>
      </c>
      <c r="AA142" s="42">
        <f>[1]挂饰表!W142</f>
        <v>21</v>
      </c>
      <c r="AB142" s="42">
        <f>[1]挂饰表!X142</f>
        <v>21</v>
      </c>
      <c r="AC142" s="42">
        <f>[1]挂饰表!Y142</f>
        <v>21</v>
      </c>
      <c r="AD142" s="42">
        <f>[1]挂饰表!Z142</f>
        <v>60</v>
      </c>
      <c r="AE142" s="20">
        <f>[1]挂饰表!AA142</f>
        <v>0</v>
      </c>
      <c r="AF142" s="20">
        <f>[1]挂饰表!AB142</f>
        <v>0</v>
      </c>
      <c r="AG142" s="20">
        <f>[1]挂饰表!AC142</f>
        <v>0</v>
      </c>
      <c r="AH142" s="20">
        <f>[1]挂饰表!AD142</f>
        <v>0</v>
      </c>
      <c r="AI142" s="20">
        <f>[1]挂饰表!AE142</f>
        <v>0</v>
      </c>
    </row>
    <row r="143" spans="2:35" ht="14.25" x14ac:dyDescent="0.2">
      <c r="B143" s="16">
        <v>141</v>
      </c>
      <c r="C143" s="16" t="str">
        <f t="shared" ca="1" si="17"/>
        <v>IC1779</v>
      </c>
      <c r="D143" s="16" t="str">
        <f t="shared" ca="1" si="21"/>
        <v>精致的智慧戒指</v>
      </c>
      <c r="E143" s="16" t="str">
        <f t="shared" ca="1" si="18"/>
        <v>精致的</v>
      </c>
      <c r="F143" s="16" t="str">
        <f t="shared" ca="1" si="19"/>
        <v>智慧</v>
      </c>
      <c r="G143" s="16" t="str">
        <f t="shared" ca="1" si="20"/>
        <v>戒指</v>
      </c>
      <c r="H143" s="16" t="str">
        <f t="shared" si="16"/>
        <v>a</v>
      </c>
      <c r="I143" s="19" t="s">
        <v>26</v>
      </c>
      <c r="J143" s="3" t="s">
        <v>31</v>
      </c>
      <c r="K143" s="16">
        <f t="shared" si="22"/>
        <v>6</v>
      </c>
      <c r="L143" s="16">
        <f t="shared" si="23"/>
        <v>5</v>
      </c>
      <c r="M143" s="16">
        <f>[1]挂饰表!$I143</f>
        <v>22</v>
      </c>
      <c r="N143" s="16">
        <f>[1]挂饰表!$J143</f>
        <v>46</v>
      </c>
      <c r="O143" s="16">
        <f>[1]挂饰表!$K143</f>
        <v>42</v>
      </c>
      <c r="P143" s="16">
        <f>[1]挂饰表!$L143</f>
        <v>36</v>
      </c>
      <c r="Q143" s="16" t="str">
        <f>[1]挂饰表!$M$3</f>
        <v>---</v>
      </c>
      <c r="R143" s="16">
        <f>[1]挂饰表!$N143</f>
        <v>52</v>
      </c>
      <c r="S143" s="16">
        <f>[1]挂饰表!$O143</f>
        <v>51</v>
      </c>
      <c r="T143" s="42">
        <f>[1]挂饰表!$P143</f>
        <v>29</v>
      </c>
      <c r="U143" s="20">
        <f>[1]挂饰表!Q143</f>
        <v>0.14499999999999999</v>
      </c>
      <c r="V143" s="20">
        <f>[1]挂饰表!R143</f>
        <v>0.1275</v>
      </c>
      <c r="W143" s="20">
        <f>[1]挂饰表!S143</f>
        <v>4.8333333333333332E-2</v>
      </c>
      <c r="X143" s="20" t="str">
        <f>[1]挂饰表!T143</f>
        <v>--</v>
      </c>
      <c r="Y143" s="42">
        <f>[1]挂饰表!U143</f>
        <v>30</v>
      </c>
      <c r="Z143" s="42">
        <f>[1]挂饰表!V143</f>
        <v>18</v>
      </c>
      <c r="AA143" s="42">
        <f>[1]挂饰表!W143</f>
        <v>26</v>
      </c>
      <c r="AB143" s="42">
        <f>[1]挂饰表!X143</f>
        <v>26</v>
      </c>
      <c r="AC143" s="42">
        <f>[1]挂饰表!Y143</f>
        <v>26</v>
      </c>
      <c r="AD143" s="42">
        <f>[1]挂饰表!Z143</f>
        <v>75</v>
      </c>
      <c r="AE143" s="20">
        <f>[1]挂饰表!AA143</f>
        <v>0</v>
      </c>
      <c r="AF143" s="20">
        <f>[1]挂饰表!AB143</f>
        <v>0</v>
      </c>
      <c r="AG143" s="20">
        <f>[1]挂饰表!AC143</f>
        <v>0</v>
      </c>
      <c r="AH143" s="20">
        <f>[1]挂饰表!AD143</f>
        <v>0</v>
      </c>
      <c r="AI143" s="20">
        <f>[1]挂饰表!AE143</f>
        <v>0</v>
      </c>
    </row>
    <row r="144" spans="2:35" ht="14.25" x14ac:dyDescent="0.2">
      <c r="B144" s="16">
        <v>142</v>
      </c>
      <c r="C144" s="16" t="str">
        <f t="shared" ca="1" si="17"/>
        <v>IC1943</v>
      </c>
      <c r="D144" s="16" t="str">
        <f t="shared" ca="1" si="21"/>
        <v>精致的晨曦戒指</v>
      </c>
      <c r="E144" s="16" t="str">
        <f t="shared" ca="1" si="18"/>
        <v>精致的</v>
      </c>
      <c r="F144" s="16" t="str">
        <f t="shared" ca="1" si="19"/>
        <v>晨曦</v>
      </c>
      <c r="G144" s="16" t="str">
        <f t="shared" ca="1" si="20"/>
        <v>戒指</v>
      </c>
      <c r="H144" s="16" t="str">
        <f t="shared" si="16"/>
        <v>a</v>
      </c>
      <c r="I144" s="19" t="s">
        <v>26</v>
      </c>
      <c r="J144" s="3" t="s">
        <v>31</v>
      </c>
      <c r="K144" s="16">
        <f t="shared" si="22"/>
        <v>6</v>
      </c>
      <c r="L144" s="16">
        <f t="shared" si="23"/>
        <v>6</v>
      </c>
      <c r="M144" s="16">
        <f>[1]挂饰表!$I144</f>
        <v>26</v>
      </c>
      <c r="N144" s="16">
        <f>[1]挂饰表!$J144</f>
        <v>55</v>
      </c>
      <c r="O144" s="16">
        <f>[1]挂饰表!$K144</f>
        <v>50</v>
      </c>
      <c r="P144" s="16">
        <f>[1]挂饰表!$L144</f>
        <v>44</v>
      </c>
      <c r="Q144" s="16" t="str">
        <f>[1]挂饰表!$M$3</f>
        <v>---</v>
      </c>
      <c r="R144" s="16">
        <f>[1]挂饰表!$N144</f>
        <v>62</v>
      </c>
      <c r="S144" s="16">
        <f>[1]挂饰表!$O144</f>
        <v>61</v>
      </c>
      <c r="T144" s="42">
        <f>[1]挂饰表!$P144</f>
        <v>34</v>
      </c>
      <c r="U144" s="20">
        <f>[1]挂饰表!Q144</f>
        <v>0.17</v>
      </c>
      <c r="V144" s="20">
        <f>[1]挂饰表!R144</f>
        <v>0.1525</v>
      </c>
      <c r="W144" s="20">
        <f>[1]挂饰表!S144</f>
        <v>5.6666666666666671E-2</v>
      </c>
      <c r="X144" s="20" t="str">
        <f>[1]挂饰表!T144</f>
        <v>--</v>
      </c>
      <c r="Y144" s="42">
        <f>[1]挂饰表!U144</f>
        <v>36</v>
      </c>
      <c r="Z144" s="42">
        <f>[1]挂饰表!V144</f>
        <v>22</v>
      </c>
      <c r="AA144" s="42">
        <f>[1]挂饰表!W144</f>
        <v>31</v>
      </c>
      <c r="AB144" s="42">
        <f>[1]挂饰表!X144</f>
        <v>31</v>
      </c>
      <c r="AC144" s="42">
        <f>[1]挂饰表!Y144</f>
        <v>31</v>
      </c>
      <c r="AD144" s="42">
        <f>[1]挂饰表!Z144</f>
        <v>90</v>
      </c>
      <c r="AE144" s="20">
        <f>[1]挂饰表!AA144</f>
        <v>0</v>
      </c>
      <c r="AF144" s="20">
        <f>[1]挂饰表!AB144</f>
        <v>0</v>
      </c>
      <c r="AG144" s="20">
        <f>[1]挂饰表!AC144</f>
        <v>0</v>
      </c>
      <c r="AH144" s="20">
        <f>[1]挂饰表!AD144</f>
        <v>0</v>
      </c>
      <c r="AI144" s="20">
        <f>[1]挂饰表!AE144</f>
        <v>0</v>
      </c>
    </row>
    <row r="145" spans="2:35" ht="14.25" x14ac:dyDescent="0.2">
      <c r="B145" s="16">
        <v>143</v>
      </c>
      <c r="C145" s="16" t="str">
        <f t="shared" ca="1" si="17"/>
        <v>IC1872</v>
      </c>
      <c r="D145" s="16" t="str">
        <f t="shared" ca="1" si="21"/>
        <v>闪耀的遗迹护腕</v>
      </c>
      <c r="E145" s="16" t="str">
        <f t="shared" ca="1" si="18"/>
        <v>闪耀的</v>
      </c>
      <c r="F145" s="16" t="str">
        <f t="shared" ca="1" si="19"/>
        <v>遗迹</v>
      </c>
      <c r="G145" s="16" t="str">
        <f t="shared" ca="1" si="20"/>
        <v>护腕</v>
      </c>
      <c r="H145" s="16" t="str">
        <f t="shared" si="16"/>
        <v>a</v>
      </c>
      <c r="I145" s="19" t="s">
        <v>26</v>
      </c>
      <c r="J145" s="3" t="s">
        <v>31</v>
      </c>
      <c r="K145" s="16">
        <f t="shared" si="22"/>
        <v>6</v>
      </c>
      <c r="L145" s="16">
        <f t="shared" si="23"/>
        <v>7</v>
      </c>
      <c r="M145" s="16">
        <f>[1]挂饰表!$I145</f>
        <v>30</v>
      </c>
      <c r="N145" s="16">
        <f>[1]挂饰表!$J145</f>
        <v>64</v>
      </c>
      <c r="O145" s="16">
        <f>[1]挂饰表!$K145</f>
        <v>58</v>
      </c>
      <c r="P145" s="16">
        <f>[1]挂饰表!$L145</f>
        <v>51</v>
      </c>
      <c r="Q145" s="16" t="str">
        <f>[1]挂饰表!$M$3</f>
        <v>---</v>
      </c>
      <c r="R145" s="16">
        <f>[1]挂饰表!$N145</f>
        <v>73</v>
      </c>
      <c r="S145" s="16">
        <f>[1]挂饰表!$O145</f>
        <v>71</v>
      </c>
      <c r="T145" s="42">
        <f>[1]挂饰表!$P145</f>
        <v>40</v>
      </c>
      <c r="U145" s="20">
        <f>[1]挂饰表!Q145</f>
        <v>0.2</v>
      </c>
      <c r="V145" s="20">
        <f>[1]挂饰表!R145</f>
        <v>0.17749999999999999</v>
      </c>
      <c r="W145" s="20">
        <f>[1]挂饰表!S145</f>
        <v>6.6666666666666666E-2</v>
      </c>
      <c r="X145" s="20" t="str">
        <f>[1]挂饰表!T145</f>
        <v>--</v>
      </c>
      <c r="Y145" s="42">
        <f>[1]挂饰表!U145</f>
        <v>42</v>
      </c>
      <c r="Z145" s="42">
        <f>[1]挂饰表!V145</f>
        <v>25</v>
      </c>
      <c r="AA145" s="42">
        <f>[1]挂饰表!W145</f>
        <v>36</v>
      </c>
      <c r="AB145" s="42">
        <f>[1]挂饰表!X145</f>
        <v>36</v>
      </c>
      <c r="AC145" s="42">
        <f>[1]挂饰表!Y145</f>
        <v>36</v>
      </c>
      <c r="AD145" s="42">
        <f>[1]挂饰表!Z145</f>
        <v>105</v>
      </c>
      <c r="AE145" s="20">
        <f>[1]挂饰表!AA145</f>
        <v>0</v>
      </c>
      <c r="AF145" s="20">
        <f>[1]挂饰表!AB145</f>
        <v>0</v>
      </c>
      <c r="AG145" s="20">
        <f>[1]挂饰表!AC145</f>
        <v>0</v>
      </c>
      <c r="AH145" s="20">
        <f>[1]挂饰表!AD145</f>
        <v>0</v>
      </c>
      <c r="AI145" s="20">
        <f>[1]挂饰表!AE145</f>
        <v>0</v>
      </c>
    </row>
    <row r="146" spans="2:35" ht="14.25" x14ac:dyDescent="0.2">
      <c r="B146" s="16">
        <v>144</v>
      </c>
      <c r="C146" s="16" t="str">
        <f t="shared" ca="1" si="17"/>
        <v>IC1867</v>
      </c>
      <c r="D146" s="16" t="str">
        <f t="shared" ca="1" si="21"/>
        <v>闪耀的颓废护腕</v>
      </c>
      <c r="E146" s="16" t="str">
        <f t="shared" ca="1" si="18"/>
        <v>闪耀的</v>
      </c>
      <c r="F146" s="16" t="str">
        <f t="shared" ca="1" si="19"/>
        <v>颓废</v>
      </c>
      <c r="G146" s="16" t="str">
        <f t="shared" ca="1" si="20"/>
        <v>护腕</v>
      </c>
      <c r="H146" s="16" t="str">
        <f t="shared" si="16"/>
        <v>a</v>
      </c>
      <c r="I146" s="19" t="s">
        <v>26</v>
      </c>
      <c r="J146" s="3" t="s">
        <v>31</v>
      </c>
      <c r="K146" s="16">
        <f t="shared" si="22"/>
        <v>6</v>
      </c>
      <c r="L146" s="16">
        <f t="shared" si="23"/>
        <v>8</v>
      </c>
      <c r="M146" s="16">
        <f>[1]挂饰表!$I146</f>
        <v>35</v>
      </c>
      <c r="N146" s="16">
        <f>[1]挂饰表!$J146</f>
        <v>73</v>
      </c>
      <c r="O146" s="16">
        <f>[1]挂饰表!$K146</f>
        <v>67</v>
      </c>
      <c r="P146" s="16">
        <f>[1]挂饰表!$L146</f>
        <v>58</v>
      </c>
      <c r="Q146" s="16" t="str">
        <f>[1]挂饰表!$M$3</f>
        <v>---</v>
      </c>
      <c r="R146" s="16">
        <f>[1]挂饰表!$N146</f>
        <v>83</v>
      </c>
      <c r="S146" s="16">
        <f>[1]挂饰表!$O146</f>
        <v>81</v>
      </c>
      <c r="T146" s="42">
        <f>[1]挂饰表!$P146</f>
        <v>46</v>
      </c>
      <c r="U146" s="20">
        <f>[1]挂饰表!Q146</f>
        <v>0.23</v>
      </c>
      <c r="V146" s="20">
        <f>[1]挂饰表!R146</f>
        <v>0.20250000000000001</v>
      </c>
      <c r="W146" s="20">
        <f>[1]挂饰表!S146</f>
        <v>7.6666666666666675E-2</v>
      </c>
      <c r="X146" s="20" t="str">
        <f>[1]挂饰表!T146</f>
        <v>--</v>
      </c>
      <c r="Y146" s="42">
        <f>[1]挂饰表!U146</f>
        <v>48</v>
      </c>
      <c r="Z146" s="42">
        <f>[1]挂饰表!V146</f>
        <v>29</v>
      </c>
      <c r="AA146" s="42">
        <f>[1]挂饰表!W146</f>
        <v>42</v>
      </c>
      <c r="AB146" s="42">
        <f>[1]挂饰表!X146</f>
        <v>42</v>
      </c>
      <c r="AC146" s="42">
        <f>[1]挂饰表!Y146</f>
        <v>42</v>
      </c>
      <c r="AD146" s="42">
        <f>[1]挂饰表!Z146</f>
        <v>120</v>
      </c>
      <c r="AE146" s="20">
        <f>[1]挂饰表!AA146</f>
        <v>0</v>
      </c>
      <c r="AF146" s="20">
        <f>[1]挂饰表!AB146</f>
        <v>0</v>
      </c>
      <c r="AG146" s="20">
        <f>[1]挂饰表!AC146</f>
        <v>0</v>
      </c>
      <c r="AH146" s="20">
        <f>[1]挂饰表!AD146</f>
        <v>0</v>
      </c>
      <c r="AI146" s="20">
        <f>[1]挂饰表!AE146</f>
        <v>0</v>
      </c>
    </row>
    <row r="147" spans="2:35" ht="14.25" x14ac:dyDescent="0.2">
      <c r="B147" s="16">
        <v>145</v>
      </c>
      <c r="C147" s="16" t="str">
        <f t="shared" ca="1" si="17"/>
        <v>IC1742</v>
      </c>
      <c r="D147" s="16" t="str">
        <f t="shared" ca="1" si="21"/>
        <v>坚硬的遗迹项链</v>
      </c>
      <c r="E147" s="16" t="str">
        <f t="shared" ca="1" si="18"/>
        <v>坚硬的</v>
      </c>
      <c r="F147" s="16" t="str">
        <f t="shared" ca="1" si="19"/>
        <v>遗迹</v>
      </c>
      <c r="G147" s="16" t="str">
        <f t="shared" ca="1" si="20"/>
        <v>项链</v>
      </c>
      <c r="H147" s="16" t="str">
        <f t="shared" si="16"/>
        <v>b</v>
      </c>
      <c r="I147" s="19" t="s">
        <v>26</v>
      </c>
      <c r="J147" s="3" t="s">
        <v>31</v>
      </c>
      <c r="K147" s="16">
        <f t="shared" si="22"/>
        <v>6</v>
      </c>
      <c r="L147" s="16">
        <f t="shared" si="23"/>
        <v>1</v>
      </c>
      <c r="M147" s="16">
        <f>[1]挂饰表!$I147</f>
        <v>5</v>
      </c>
      <c r="N147" s="16">
        <f>[1]挂饰表!$J147</f>
        <v>13</v>
      </c>
      <c r="O147" s="16">
        <f>[1]挂饰表!$K147</f>
        <v>12</v>
      </c>
      <c r="P147" s="16">
        <f>[1]挂饰表!$L147</f>
        <v>10</v>
      </c>
      <c r="Q147" s="16" t="str">
        <f>[1]挂饰表!$M$3</f>
        <v>---</v>
      </c>
      <c r="R147" s="16">
        <f>[1]挂饰表!$N147</f>
        <v>14</v>
      </c>
      <c r="S147" s="16">
        <f>[1]挂饰表!$O147</f>
        <v>14</v>
      </c>
      <c r="T147" s="42">
        <f>[1]挂饰表!$P147</f>
        <v>8</v>
      </c>
      <c r="U147" s="20">
        <f>[1]挂饰表!Q147</f>
        <v>0.04</v>
      </c>
      <c r="V147" s="20">
        <f>[1]挂饰表!R147</f>
        <v>3.5000000000000003E-2</v>
      </c>
      <c r="W147" s="20">
        <f>[1]挂饰表!S147</f>
        <v>1.3333333333333332E-2</v>
      </c>
      <c r="X147" s="20" t="str">
        <f>[1]挂饰表!T147</f>
        <v>--</v>
      </c>
      <c r="Y147" s="42">
        <f>[1]挂饰表!U147</f>
        <v>8</v>
      </c>
      <c r="Z147" s="42">
        <f>[1]挂饰表!V147</f>
        <v>5</v>
      </c>
      <c r="AA147" s="42">
        <f>[1]挂饰表!W147</f>
        <v>7</v>
      </c>
      <c r="AB147" s="42">
        <f>[1]挂饰表!X147</f>
        <v>7</v>
      </c>
      <c r="AC147" s="42">
        <f>[1]挂饰表!Y147</f>
        <v>7</v>
      </c>
      <c r="AD147" s="42">
        <f>[1]挂饰表!Z147</f>
        <v>21</v>
      </c>
      <c r="AE147" s="20">
        <f>[1]挂饰表!AA147</f>
        <v>0</v>
      </c>
      <c r="AF147" s="20">
        <f>[1]挂饰表!AB147</f>
        <v>0</v>
      </c>
      <c r="AG147" s="20">
        <f>[1]挂饰表!AC147</f>
        <v>0</v>
      </c>
      <c r="AH147" s="20">
        <f>[1]挂饰表!AD147</f>
        <v>0</v>
      </c>
      <c r="AI147" s="20">
        <f>[1]挂饰表!AE147</f>
        <v>0</v>
      </c>
    </row>
    <row r="148" spans="2:35" ht="14.25" x14ac:dyDescent="0.2">
      <c r="B148" s="16">
        <v>146</v>
      </c>
      <c r="C148" s="16" t="str">
        <f t="shared" ca="1" si="17"/>
        <v>IC1903</v>
      </c>
      <c r="D148" s="16" t="str">
        <f t="shared" ca="1" si="21"/>
        <v>优质的魔王戒指</v>
      </c>
      <c r="E148" s="16" t="str">
        <f t="shared" ca="1" si="18"/>
        <v>优质的</v>
      </c>
      <c r="F148" s="16" t="str">
        <f t="shared" ca="1" si="19"/>
        <v>魔王</v>
      </c>
      <c r="G148" s="16" t="str">
        <f t="shared" ca="1" si="20"/>
        <v>戒指</v>
      </c>
      <c r="H148" s="16" t="str">
        <f t="shared" si="16"/>
        <v>b</v>
      </c>
      <c r="I148" s="19" t="s">
        <v>26</v>
      </c>
      <c r="J148" s="3" t="s">
        <v>31</v>
      </c>
      <c r="K148" s="16">
        <f t="shared" si="22"/>
        <v>6</v>
      </c>
      <c r="L148" s="16">
        <f t="shared" si="23"/>
        <v>2</v>
      </c>
      <c r="M148" s="16">
        <f>[1]挂饰表!$I148</f>
        <v>9</v>
      </c>
      <c r="N148" s="16">
        <f>[1]挂饰表!$J148</f>
        <v>25</v>
      </c>
      <c r="O148" s="16">
        <f>[1]挂饰表!$K148</f>
        <v>23</v>
      </c>
      <c r="P148" s="16">
        <f>[1]挂饰表!$L148</f>
        <v>20</v>
      </c>
      <c r="Q148" s="16" t="str">
        <f>[1]挂饰表!$M$3</f>
        <v>---</v>
      </c>
      <c r="R148" s="16">
        <f>[1]挂饰表!$N148</f>
        <v>29</v>
      </c>
      <c r="S148" s="16">
        <f>[1]挂饰表!$O148</f>
        <v>28</v>
      </c>
      <c r="T148" s="42">
        <f>[1]挂饰表!$P148</f>
        <v>16</v>
      </c>
      <c r="U148" s="20">
        <f>[1]挂饰表!Q148</f>
        <v>0.08</v>
      </c>
      <c r="V148" s="20">
        <f>[1]挂饰表!R148</f>
        <v>7.0000000000000007E-2</v>
      </c>
      <c r="W148" s="20">
        <f>[1]挂饰表!S148</f>
        <v>2.6666666666666665E-2</v>
      </c>
      <c r="X148" s="20" t="str">
        <f>[1]挂饰表!T148</f>
        <v>--</v>
      </c>
      <c r="Y148" s="42">
        <f>[1]挂饰表!U148</f>
        <v>17</v>
      </c>
      <c r="Z148" s="42">
        <f>[1]挂饰表!V148</f>
        <v>10</v>
      </c>
      <c r="AA148" s="42">
        <f>[1]挂饰表!W148</f>
        <v>14</v>
      </c>
      <c r="AB148" s="42">
        <f>[1]挂饰表!X148</f>
        <v>14</v>
      </c>
      <c r="AC148" s="42">
        <f>[1]挂饰表!Y148</f>
        <v>14</v>
      </c>
      <c r="AD148" s="42">
        <f>[1]挂饰表!Z148</f>
        <v>41</v>
      </c>
      <c r="AE148" s="20">
        <f>[1]挂饰表!AA148</f>
        <v>0</v>
      </c>
      <c r="AF148" s="20">
        <f>[1]挂饰表!AB148</f>
        <v>0</v>
      </c>
      <c r="AG148" s="20">
        <f>[1]挂饰表!AC148</f>
        <v>0</v>
      </c>
      <c r="AH148" s="20">
        <f>[1]挂饰表!AD148</f>
        <v>0</v>
      </c>
      <c r="AI148" s="20">
        <f>[1]挂饰表!AE148</f>
        <v>0</v>
      </c>
    </row>
    <row r="149" spans="2:35" ht="14.25" x14ac:dyDescent="0.2">
      <c r="B149" s="16">
        <v>147</v>
      </c>
      <c r="C149" s="16" t="str">
        <f t="shared" ca="1" si="17"/>
        <v>IC1928</v>
      </c>
      <c r="D149" s="16" t="str">
        <f t="shared" ca="1" si="21"/>
        <v>发亮的智慧项链</v>
      </c>
      <c r="E149" s="16" t="str">
        <f t="shared" ca="1" si="18"/>
        <v>发亮的</v>
      </c>
      <c r="F149" s="16" t="str">
        <f t="shared" ca="1" si="19"/>
        <v>智慧</v>
      </c>
      <c r="G149" s="16" t="str">
        <f t="shared" ca="1" si="20"/>
        <v>项链</v>
      </c>
      <c r="H149" s="16" t="str">
        <f t="shared" si="16"/>
        <v>b</v>
      </c>
      <c r="I149" s="19" t="s">
        <v>26</v>
      </c>
      <c r="J149" s="3" t="s">
        <v>31</v>
      </c>
      <c r="K149" s="16">
        <f t="shared" si="22"/>
        <v>6</v>
      </c>
      <c r="L149" s="16">
        <f t="shared" si="23"/>
        <v>3</v>
      </c>
      <c r="M149" s="16">
        <f>[1]挂饰表!$I149</f>
        <v>14</v>
      </c>
      <c r="N149" s="16">
        <f>[1]挂饰表!$J149</f>
        <v>38</v>
      </c>
      <c r="O149" s="16">
        <f>[1]挂饰表!$K149</f>
        <v>35</v>
      </c>
      <c r="P149" s="16">
        <f>[1]挂饰表!$L149</f>
        <v>30</v>
      </c>
      <c r="Q149" s="16" t="str">
        <f>[1]挂饰表!$M$3</f>
        <v>---</v>
      </c>
      <c r="R149" s="16">
        <f>[1]挂饰表!$N149</f>
        <v>43</v>
      </c>
      <c r="S149" s="16">
        <f>[1]挂饰表!$O149</f>
        <v>42</v>
      </c>
      <c r="T149" s="42">
        <f>[1]挂饰表!$P149</f>
        <v>24</v>
      </c>
      <c r="U149" s="20">
        <f>[1]挂饰表!Q149</f>
        <v>0.12</v>
      </c>
      <c r="V149" s="20">
        <f>[1]挂饰表!R149</f>
        <v>0.105</v>
      </c>
      <c r="W149" s="20">
        <f>[1]挂饰表!S149</f>
        <v>0.04</v>
      </c>
      <c r="X149" s="20" t="str">
        <f>[1]挂饰表!T149</f>
        <v>--</v>
      </c>
      <c r="Y149" s="42">
        <f>[1]挂饰表!U149</f>
        <v>25</v>
      </c>
      <c r="Z149" s="42">
        <f>[1]挂饰表!V149</f>
        <v>15</v>
      </c>
      <c r="AA149" s="42">
        <f>[1]挂饰表!W149</f>
        <v>22</v>
      </c>
      <c r="AB149" s="42">
        <f>[1]挂饰表!X149</f>
        <v>22</v>
      </c>
      <c r="AC149" s="42">
        <f>[1]挂饰表!Y149</f>
        <v>22</v>
      </c>
      <c r="AD149" s="42">
        <f>[1]挂饰表!Z149</f>
        <v>62</v>
      </c>
      <c r="AE149" s="20">
        <f>[1]挂饰表!AA149</f>
        <v>0</v>
      </c>
      <c r="AF149" s="20">
        <f>[1]挂饰表!AB149</f>
        <v>0</v>
      </c>
      <c r="AG149" s="20">
        <f>[1]挂饰表!AC149</f>
        <v>0</v>
      </c>
      <c r="AH149" s="20">
        <f>[1]挂饰表!AD149</f>
        <v>0</v>
      </c>
      <c r="AI149" s="20">
        <f>[1]挂饰表!AE149</f>
        <v>0</v>
      </c>
    </row>
    <row r="150" spans="2:35" ht="14.25" x14ac:dyDescent="0.2">
      <c r="B150" s="16">
        <v>148</v>
      </c>
      <c r="C150" s="16" t="str">
        <f t="shared" ca="1" si="17"/>
        <v>IC1902</v>
      </c>
      <c r="D150" s="16" t="str">
        <f t="shared" ca="1" si="21"/>
        <v>优质的塞尔塔戒指</v>
      </c>
      <c r="E150" s="16" t="str">
        <f t="shared" ca="1" si="18"/>
        <v>优质的</v>
      </c>
      <c r="F150" s="16" t="str">
        <f t="shared" ca="1" si="19"/>
        <v>塞尔塔</v>
      </c>
      <c r="G150" s="16" t="str">
        <f t="shared" ca="1" si="20"/>
        <v>戒指</v>
      </c>
      <c r="H150" s="16" t="str">
        <f t="shared" si="16"/>
        <v>b</v>
      </c>
      <c r="I150" s="19" t="s">
        <v>26</v>
      </c>
      <c r="J150" s="3" t="s">
        <v>31</v>
      </c>
      <c r="K150" s="16">
        <f t="shared" si="22"/>
        <v>6</v>
      </c>
      <c r="L150" s="16">
        <f t="shared" si="23"/>
        <v>4</v>
      </c>
      <c r="M150" s="16">
        <f>[1]挂饰表!$I150</f>
        <v>18</v>
      </c>
      <c r="N150" s="16">
        <f>[1]挂饰表!$J150</f>
        <v>50</v>
      </c>
      <c r="O150" s="16">
        <f>[1]挂饰表!$K150</f>
        <v>46</v>
      </c>
      <c r="P150" s="16">
        <f>[1]挂饰表!$L150</f>
        <v>40</v>
      </c>
      <c r="Q150" s="16" t="str">
        <f>[1]挂饰表!$M$3</f>
        <v>---</v>
      </c>
      <c r="R150" s="16">
        <f>[1]挂饰表!$N150</f>
        <v>58</v>
      </c>
      <c r="S150" s="16">
        <f>[1]挂饰表!$O150</f>
        <v>56</v>
      </c>
      <c r="T150" s="42">
        <f>[1]挂饰表!$P150</f>
        <v>32</v>
      </c>
      <c r="U150" s="20">
        <f>[1]挂饰表!Q150</f>
        <v>0.16</v>
      </c>
      <c r="V150" s="20">
        <f>[1]挂饰表!R150</f>
        <v>0.14000000000000001</v>
      </c>
      <c r="W150" s="20">
        <f>[1]挂饰表!S150</f>
        <v>5.333333333333333E-2</v>
      </c>
      <c r="X150" s="20" t="str">
        <f>[1]挂饰表!T150</f>
        <v>--</v>
      </c>
      <c r="Y150" s="42">
        <f>[1]挂饰表!U150</f>
        <v>33</v>
      </c>
      <c r="Z150" s="42">
        <f>[1]挂饰表!V150</f>
        <v>20</v>
      </c>
      <c r="AA150" s="42">
        <f>[1]挂饰表!W150</f>
        <v>29</v>
      </c>
      <c r="AB150" s="42">
        <f>[1]挂饰表!X150</f>
        <v>29</v>
      </c>
      <c r="AC150" s="42">
        <f>[1]挂饰表!Y150</f>
        <v>29</v>
      </c>
      <c r="AD150" s="42">
        <f>[1]挂饰表!Z150</f>
        <v>83</v>
      </c>
      <c r="AE150" s="20">
        <f>[1]挂饰表!AA150</f>
        <v>0</v>
      </c>
      <c r="AF150" s="20">
        <f>[1]挂饰表!AB150</f>
        <v>0</v>
      </c>
      <c r="AG150" s="20">
        <f>[1]挂饰表!AC150</f>
        <v>0</v>
      </c>
      <c r="AH150" s="20">
        <f>[1]挂饰表!AD150</f>
        <v>0</v>
      </c>
      <c r="AI150" s="20">
        <f>[1]挂饰表!AE150</f>
        <v>0</v>
      </c>
    </row>
    <row r="151" spans="2:35" ht="14.25" x14ac:dyDescent="0.2">
      <c r="B151" s="16">
        <v>149</v>
      </c>
      <c r="C151" s="16" t="str">
        <f t="shared" ca="1" si="17"/>
        <v>IC1935</v>
      </c>
      <c r="D151" s="16" t="str">
        <f t="shared" ca="1" si="21"/>
        <v>优质的白银护腕</v>
      </c>
      <c r="E151" s="16" t="str">
        <f t="shared" ca="1" si="18"/>
        <v>优质的</v>
      </c>
      <c r="F151" s="16" t="str">
        <f t="shared" ca="1" si="19"/>
        <v>白银</v>
      </c>
      <c r="G151" s="16" t="str">
        <f t="shared" ca="1" si="20"/>
        <v>护腕</v>
      </c>
      <c r="H151" s="16" t="str">
        <f t="shared" si="16"/>
        <v>b</v>
      </c>
      <c r="I151" s="19" t="s">
        <v>26</v>
      </c>
      <c r="J151" s="3" t="s">
        <v>31</v>
      </c>
      <c r="K151" s="16">
        <f t="shared" si="22"/>
        <v>6</v>
      </c>
      <c r="L151" s="16">
        <f t="shared" si="23"/>
        <v>5</v>
      </c>
      <c r="M151" s="16">
        <f>[1]挂饰表!$I151</f>
        <v>23</v>
      </c>
      <c r="N151" s="16">
        <f>[1]挂饰表!$J151</f>
        <v>63</v>
      </c>
      <c r="O151" s="16">
        <f>[1]挂饰表!$K151</f>
        <v>58</v>
      </c>
      <c r="P151" s="16">
        <f>[1]挂饰表!$L151</f>
        <v>50</v>
      </c>
      <c r="Q151" s="16" t="str">
        <f>[1]挂饰表!$M$3</f>
        <v>---</v>
      </c>
      <c r="R151" s="16">
        <f>[1]挂饰表!$N151</f>
        <v>72</v>
      </c>
      <c r="S151" s="16">
        <f>[1]挂饰表!$O151</f>
        <v>70</v>
      </c>
      <c r="T151" s="42">
        <f>[1]挂饰表!$P151</f>
        <v>40</v>
      </c>
      <c r="U151" s="20">
        <f>[1]挂饰表!Q151</f>
        <v>0.2</v>
      </c>
      <c r="V151" s="20">
        <f>[1]挂饰表!R151</f>
        <v>0.17499999999999999</v>
      </c>
      <c r="W151" s="20">
        <f>[1]挂饰表!S151</f>
        <v>6.6666666666666666E-2</v>
      </c>
      <c r="X151" s="20" t="str">
        <f>[1]挂饰表!T151</f>
        <v>--</v>
      </c>
      <c r="Y151" s="42">
        <f>[1]挂饰表!U151</f>
        <v>41</v>
      </c>
      <c r="Z151" s="42">
        <f>[1]挂饰表!V151</f>
        <v>25</v>
      </c>
      <c r="AA151" s="42">
        <f>[1]挂饰表!W151</f>
        <v>36</v>
      </c>
      <c r="AB151" s="42">
        <f>[1]挂饰表!X151</f>
        <v>36</v>
      </c>
      <c r="AC151" s="42">
        <f>[1]挂饰表!Y151</f>
        <v>36</v>
      </c>
      <c r="AD151" s="42">
        <f>[1]挂饰表!Z151</f>
        <v>104</v>
      </c>
      <c r="AE151" s="20">
        <f>[1]挂饰表!AA151</f>
        <v>0</v>
      </c>
      <c r="AF151" s="20">
        <f>[1]挂饰表!AB151</f>
        <v>0</v>
      </c>
      <c r="AG151" s="20">
        <f>[1]挂饰表!AC151</f>
        <v>0</v>
      </c>
      <c r="AH151" s="20">
        <f>[1]挂饰表!AD151</f>
        <v>0</v>
      </c>
      <c r="AI151" s="20">
        <f>[1]挂饰表!AE151</f>
        <v>0</v>
      </c>
    </row>
    <row r="152" spans="2:35" ht="14.25" x14ac:dyDescent="0.2">
      <c r="B152" s="16">
        <v>150</v>
      </c>
      <c r="C152" s="16" t="str">
        <f t="shared" ca="1" si="17"/>
        <v>IC1779</v>
      </c>
      <c r="D152" s="16" t="str">
        <f t="shared" ca="1" si="21"/>
        <v>发亮的白银戒指</v>
      </c>
      <c r="E152" s="16" t="str">
        <f t="shared" ca="1" si="18"/>
        <v>发亮的</v>
      </c>
      <c r="F152" s="16" t="str">
        <f t="shared" ca="1" si="19"/>
        <v>白银</v>
      </c>
      <c r="G152" s="16" t="str">
        <f t="shared" ca="1" si="20"/>
        <v>戒指</v>
      </c>
      <c r="H152" s="16" t="str">
        <f t="shared" si="16"/>
        <v>b</v>
      </c>
      <c r="I152" s="19" t="s">
        <v>26</v>
      </c>
      <c r="J152" s="3" t="s">
        <v>31</v>
      </c>
      <c r="K152" s="16">
        <f t="shared" si="22"/>
        <v>6</v>
      </c>
      <c r="L152" s="16">
        <f t="shared" si="23"/>
        <v>6</v>
      </c>
      <c r="M152" s="16">
        <f>[1]挂饰表!$I152</f>
        <v>27</v>
      </c>
      <c r="N152" s="16">
        <f>[1]挂饰表!$J152</f>
        <v>76</v>
      </c>
      <c r="O152" s="16">
        <f>[1]挂饰表!$K152</f>
        <v>69</v>
      </c>
      <c r="P152" s="16">
        <f>[1]挂饰表!$L152</f>
        <v>60</v>
      </c>
      <c r="Q152" s="16" t="str">
        <f>[1]挂饰表!$M$3</f>
        <v>---</v>
      </c>
      <c r="R152" s="16">
        <f>[1]挂饰表!$N152</f>
        <v>86</v>
      </c>
      <c r="S152" s="16">
        <f>[1]挂饰表!$O152</f>
        <v>84</v>
      </c>
      <c r="T152" s="42">
        <f>[1]挂饰表!$P152</f>
        <v>48</v>
      </c>
      <c r="U152" s="20">
        <f>[1]挂饰表!Q152</f>
        <v>0.24</v>
      </c>
      <c r="V152" s="20">
        <f>[1]挂饰表!R152</f>
        <v>0.21</v>
      </c>
      <c r="W152" s="20">
        <f>[1]挂饰表!S152</f>
        <v>0.08</v>
      </c>
      <c r="X152" s="20" t="str">
        <f>[1]挂饰表!T152</f>
        <v>--</v>
      </c>
      <c r="Y152" s="42">
        <f>[1]挂饰表!U152</f>
        <v>50</v>
      </c>
      <c r="Z152" s="42">
        <f>[1]挂饰表!V152</f>
        <v>30</v>
      </c>
      <c r="AA152" s="42">
        <f>[1]挂饰表!W152</f>
        <v>43</v>
      </c>
      <c r="AB152" s="42">
        <f>[1]挂饰表!X152</f>
        <v>43</v>
      </c>
      <c r="AC152" s="42">
        <f>[1]挂饰表!Y152</f>
        <v>43</v>
      </c>
      <c r="AD152" s="42">
        <f>[1]挂饰表!Z152</f>
        <v>124</v>
      </c>
      <c r="AE152" s="20">
        <f>[1]挂饰表!AA152</f>
        <v>0</v>
      </c>
      <c r="AF152" s="20">
        <f>[1]挂饰表!AB152</f>
        <v>0</v>
      </c>
      <c r="AG152" s="20">
        <f>[1]挂饰表!AC152</f>
        <v>0</v>
      </c>
      <c r="AH152" s="20">
        <f>[1]挂饰表!AD152</f>
        <v>0</v>
      </c>
      <c r="AI152" s="20">
        <f>[1]挂饰表!AE152</f>
        <v>0</v>
      </c>
    </row>
    <row r="153" spans="2:35" ht="14.25" x14ac:dyDescent="0.2">
      <c r="B153" s="16">
        <v>151</v>
      </c>
      <c r="C153" s="16" t="str">
        <f t="shared" ca="1" si="17"/>
        <v>IC1935</v>
      </c>
      <c r="D153" s="16" t="str">
        <f t="shared" ca="1" si="21"/>
        <v>发亮的精钢护腕</v>
      </c>
      <c r="E153" s="16" t="str">
        <f t="shared" ca="1" si="18"/>
        <v>发亮的</v>
      </c>
      <c r="F153" s="16" t="str">
        <f t="shared" ca="1" si="19"/>
        <v>精钢</v>
      </c>
      <c r="G153" s="16" t="str">
        <f t="shared" ca="1" si="20"/>
        <v>护腕</v>
      </c>
      <c r="H153" s="16" t="str">
        <f t="shared" si="16"/>
        <v>b</v>
      </c>
      <c r="I153" s="19" t="s">
        <v>26</v>
      </c>
      <c r="J153" s="3" t="s">
        <v>31</v>
      </c>
      <c r="K153" s="16">
        <f t="shared" si="22"/>
        <v>6</v>
      </c>
      <c r="L153" s="16">
        <f t="shared" si="23"/>
        <v>7</v>
      </c>
      <c r="M153" s="16">
        <f>[1]挂饰表!$I153</f>
        <v>32</v>
      </c>
      <c r="N153" s="16">
        <f>[1]挂饰表!$J153</f>
        <v>88</v>
      </c>
      <c r="O153" s="16">
        <f>[1]挂饰表!$K153</f>
        <v>81</v>
      </c>
      <c r="P153" s="16">
        <f>[1]挂饰表!$L153</f>
        <v>71</v>
      </c>
      <c r="Q153" s="16" t="str">
        <f>[1]挂饰表!$M$3</f>
        <v>---</v>
      </c>
      <c r="R153" s="16">
        <f>[1]挂饰表!$N153</f>
        <v>101</v>
      </c>
      <c r="S153" s="16">
        <f>[1]挂饰表!$O153</f>
        <v>98</v>
      </c>
      <c r="T153" s="42">
        <f>[1]挂饰表!$P153</f>
        <v>55</v>
      </c>
      <c r="U153" s="20">
        <f>[1]挂饰表!Q153</f>
        <v>0.27500000000000002</v>
      </c>
      <c r="V153" s="20">
        <f>[1]挂饰表!R153</f>
        <v>0.245</v>
      </c>
      <c r="W153" s="20">
        <f>[1]挂饰表!S153</f>
        <v>9.166666666666666E-2</v>
      </c>
      <c r="X153" s="20" t="str">
        <f>[1]挂饰表!T153</f>
        <v>--</v>
      </c>
      <c r="Y153" s="42">
        <f>[1]挂饰表!U153</f>
        <v>58</v>
      </c>
      <c r="Z153" s="42">
        <f>[1]挂饰表!V153</f>
        <v>35</v>
      </c>
      <c r="AA153" s="42">
        <f>[1]挂饰表!W153</f>
        <v>50</v>
      </c>
      <c r="AB153" s="42">
        <f>[1]挂饰表!X153</f>
        <v>50</v>
      </c>
      <c r="AC153" s="42">
        <f>[1]挂饰表!Y153</f>
        <v>50</v>
      </c>
      <c r="AD153" s="42">
        <f>[1]挂饰表!Z153</f>
        <v>145</v>
      </c>
      <c r="AE153" s="20">
        <f>[1]挂饰表!AA153</f>
        <v>0</v>
      </c>
      <c r="AF153" s="20">
        <f>[1]挂饰表!AB153</f>
        <v>0</v>
      </c>
      <c r="AG153" s="20">
        <f>[1]挂饰表!AC153</f>
        <v>0</v>
      </c>
      <c r="AH153" s="20">
        <f>[1]挂饰表!AD153</f>
        <v>0</v>
      </c>
      <c r="AI153" s="20">
        <f>[1]挂饰表!AE153</f>
        <v>0</v>
      </c>
    </row>
    <row r="154" spans="2:35" ht="14.25" x14ac:dyDescent="0.2">
      <c r="B154" s="16">
        <v>152</v>
      </c>
      <c r="C154" s="16" t="str">
        <f t="shared" ca="1" si="17"/>
        <v>IC1943</v>
      </c>
      <c r="D154" s="16" t="str">
        <f t="shared" ca="1" si="21"/>
        <v>发亮的玄铁戒指</v>
      </c>
      <c r="E154" s="16" t="str">
        <f t="shared" ca="1" si="18"/>
        <v>发亮的</v>
      </c>
      <c r="F154" s="16" t="str">
        <f t="shared" ca="1" si="19"/>
        <v>玄铁</v>
      </c>
      <c r="G154" s="16" t="str">
        <f t="shared" ca="1" si="20"/>
        <v>戒指</v>
      </c>
      <c r="H154" s="16" t="str">
        <f t="shared" si="16"/>
        <v>b</v>
      </c>
      <c r="I154" s="19" t="s">
        <v>26</v>
      </c>
      <c r="J154" s="3" t="s">
        <v>31</v>
      </c>
      <c r="K154" s="16">
        <f t="shared" si="22"/>
        <v>6</v>
      </c>
      <c r="L154" s="16">
        <f t="shared" si="23"/>
        <v>8</v>
      </c>
      <c r="M154" s="16">
        <f>[1]挂饰表!$I154</f>
        <v>36</v>
      </c>
      <c r="N154" s="16">
        <f>[1]挂饰表!$J154</f>
        <v>101</v>
      </c>
      <c r="O154" s="16">
        <f>[1]挂饰表!$K154</f>
        <v>92</v>
      </c>
      <c r="P154" s="16">
        <f>[1]挂饰表!$L154</f>
        <v>81</v>
      </c>
      <c r="Q154" s="16" t="str">
        <f>[1]挂饰表!$M$3</f>
        <v>---</v>
      </c>
      <c r="R154" s="16">
        <f>[1]挂饰表!$N154</f>
        <v>115</v>
      </c>
      <c r="S154" s="16">
        <f>[1]挂饰表!$O154</f>
        <v>112</v>
      </c>
      <c r="T154" s="42">
        <f>[1]挂饰表!$P154</f>
        <v>63</v>
      </c>
      <c r="U154" s="20">
        <f>[1]挂饰表!Q154</f>
        <v>0.315</v>
      </c>
      <c r="V154" s="20">
        <f>[1]挂饰表!R154</f>
        <v>0.28000000000000003</v>
      </c>
      <c r="W154" s="20">
        <f>[1]挂饰表!S154</f>
        <v>0.105</v>
      </c>
      <c r="X154" s="20" t="str">
        <f>[1]挂饰表!T154</f>
        <v>--</v>
      </c>
      <c r="Y154" s="42">
        <f>[1]挂饰表!U154</f>
        <v>66</v>
      </c>
      <c r="Z154" s="42">
        <f>[1]挂饰表!V154</f>
        <v>40</v>
      </c>
      <c r="AA154" s="42">
        <f>[1]挂饰表!W154</f>
        <v>58</v>
      </c>
      <c r="AB154" s="42">
        <f>[1]挂饰表!X154</f>
        <v>58</v>
      </c>
      <c r="AC154" s="42">
        <f>[1]挂饰表!Y154</f>
        <v>58</v>
      </c>
      <c r="AD154" s="42">
        <f>[1]挂饰表!Z154</f>
        <v>166</v>
      </c>
      <c r="AE154" s="20">
        <f>[1]挂饰表!AA154</f>
        <v>0</v>
      </c>
      <c r="AF154" s="20">
        <f>[1]挂饰表!AB154</f>
        <v>0</v>
      </c>
      <c r="AG154" s="20">
        <f>[1]挂饰表!AC154</f>
        <v>0</v>
      </c>
      <c r="AH154" s="20">
        <f>[1]挂饰表!AD154</f>
        <v>0</v>
      </c>
      <c r="AI154" s="20">
        <f>[1]挂饰表!AE154</f>
        <v>0</v>
      </c>
    </row>
    <row r="155" spans="2:35" ht="14.25" x14ac:dyDescent="0.2">
      <c r="B155" s="16">
        <v>153</v>
      </c>
      <c r="C155" s="16" t="str">
        <f t="shared" ca="1" si="17"/>
        <v>IC1901</v>
      </c>
      <c r="D155" s="16" t="str">
        <f t="shared" ca="1" si="21"/>
        <v>破旧的女神戒指</v>
      </c>
      <c r="E155" s="16" t="str">
        <f t="shared" ca="1" si="18"/>
        <v>破旧的</v>
      </c>
      <c r="F155" s="16" t="str">
        <f t="shared" ca="1" si="19"/>
        <v>女神</v>
      </c>
      <c r="G155" s="16" t="str">
        <f t="shared" ca="1" si="20"/>
        <v>戒指</v>
      </c>
      <c r="H155" s="16" t="str">
        <f t="shared" si="16"/>
        <v>c</v>
      </c>
      <c r="I155" s="19" t="s">
        <v>26</v>
      </c>
      <c r="J155" s="3" t="s">
        <v>31</v>
      </c>
      <c r="K155" s="16">
        <f t="shared" si="22"/>
        <v>6</v>
      </c>
      <c r="L155" s="16">
        <f t="shared" si="23"/>
        <v>1</v>
      </c>
      <c r="M155" s="16">
        <f>[1]挂饰表!$I155</f>
        <v>9</v>
      </c>
      <c r="N155" s="16">
        <f>[1]挂饰表!$J155</f>
        <v>0</v>
      </c>
      <c r="O155" s="16">
        <f>[1]挂饰表!$K155</f>
        <v>0</v>
      </c>
      <c r="P155" s="16">
        <f>[1]挂饰表!$L155</f>
        <v>0</v>
      </c>
      <c r="Q155" s="16" t="str">
        <f>[1]挂饰表!$M$3</f>
        <v>---</v>
      </c>
      <c r="R155" s="16">
        <f>[1]挂饰表!$N155</f>
        <v>0</v>
      </c>
      <c r="S155" s="16">
        <f>[1]挂饰表!$O155</f>
        <v>0</v>
      </c>
      <c r="T155" s="42">
        <f>[1]挂饰表!$P155</f>
        <v>0</v>
      </c>
      <c r="U155" s="20">
        <f>[1]挂饰表!Q155</f>
        <v>0</v>
      </c>
      <c r="V155" s="20">
        <f>[1]挂饰表!R155</f>
        <v>0</v>
      </c>
      <c r="W155" s="20">
        <f>[1]挂饰表!S155</f>
        <v>0</v>
      </c>
      <c r="X155" s="20" t="str">
        <f>[1]挂饰表!T155</f>
        <v>--</v>
      </c>
      <c r="Y155" s="42">
        <f>[1]挂饰表!U155</f>
        <v>0</v>
      </c>
      <c r="Z155" s="42">
        <f>[1]挂饰表!V155</f>
        <v>0</v>
      </c>
      <c r="AA155" s="42">
        <f>[1]挂饰表!W155</f>
        <v>0</v>
      </c>
      <c r="AB155" s="42">
        <f>[1]挂饰表!X155</f>
        <v>0</v>
      </c>
      <c r="AC155" s="42">
        <f>[1]挂饰表!Y155</f>
        <v>0</v>
      </c>
      <c r="AD155" s="42">
        <f>[1]挂饰表!Z155</f>
        <v>0</v>
      </c>
      <c r="AE155" s="20">
        <f>[1]挂饰表!AA155</f>
        <v>0</v>
      </c>
      <c r="AF155" s="20">
        <f>[1]挂饰表!AB155</f>
        <v>0</v>
      </c>
      <c r="AG155" s="20">
        <f>[1]挂饰表!AC155</f>
        <v>0</v>
      </c>
      <c r="AH155" s="20">
        <f>[1]挂饰表!AD155</f>
        <v>0</v>
      </c>
      <c r="AI155" s="20">
        <f>[1]挂饰表!AE155</f>
        <v>0</v>
      </c>
    </row>
    <row r="156" spans="2:35" ht="14.25" x14ac:dyDescent="0.2">
      <c r="B156" s="16">
        <v>154</v>
      </c>
      <c r="C156" s="16" t="str">
        <f t="shared" ca="1" si="17"/>
        <v>IC1932</v>
      </c>
      <c r="D156" s="16" t="str">
        <f t="shared" ca="1" si="21"/>
        <v>破旧的魔王护腕</v>
      </c>
      <c r="E156" s="16" t="str">
        <f t="shared" ca="1" si="18"/>
        <v>破旧的</v>
      </c>
      <c r="F156" s="16" t="str">
        <f t="shared" ca="1" si="19"/>
        <v>魔王</v>
      </c>
      <c r="G156" s="16" t="str">
        <f t="shared" ca="1" si="20"/>
        <v>护腕</v>
      </c>
      <c r="H156" s="16" t="str">
        <f t="shared" si="16"/>
        <v>c</v>
      </c>
      <c r="I156" s="19" t="s">
        <v>26</v>
      </c>
      <c r="J156" s="3" t="s">
        <v>31</v>
      </c>
      <c r="K156" s="16">
        <f t="shared" si="22"/>
        <v>6</v>
      </c>
      <c r="L156" s="16">
        <f t="shared" si="23"/>
        <v>2</v>
      </c>
      <c r="M156" s="16">
        <f>[1]挂饰表!$I156</f>
        <v>18</v>
      </c>
      <c r="N156" s="16">
        <f>[1]挂饰表!$J156</f>
        <v>0</v>
      </c>
      <c r="O156" s="16">
        <f>[1]挂饰表!$K156</f>
        <v>0</v>
      </c>
      <c r="P156" s="16">
        <f>[1]挂饰表!$L156</f>
        <v>0</v>
      </c>
      <c r="Q156" s="16" t="str">
        <f>[1]挂饰表!$M$3</f>
        <v>---</v>
      </c>
      <c r="R156" s="16">
        <f>[1]挂饰表!$N156</f>
        <v>0</v>
      </c>
      <c r="S156" s="16">
        <f>[1]挂饰表!$O156</f>
        <v>0</v>
      </c>
      <c r="T156" s="42">
        <f>[1]挂饰表!$P156</f>
        <v>0</v>
      </c>
      <c r="U156" s="20">
        <f>[1]挂饰表!Q156</f>
        <v>0</v>
      </c>
      <c r="V156" s="20">
        <f>[1]挂饰表!R156</f>
        <v>0</v>
      </c>
      <c r="W156" s="20">
        <f>[1]挂饰表!S156</f>
        <v>0</v>
      </c>
      <c r="X156" s="20" t="str">
        <f>[1]挂饰表!T156</f>
        <v>--</v>
      </c>
      <c r="Y156" s="42">
        <f>[1]挂饰表!U156</f>
        <v>0</v>
      </c>
      <c r="Z156" s="42">
        <f>[1]挂饰表!V156</f>
        <v>0</v>
      </c>
      <c r="AA156" s="42">
        <f>[1]挂饰表!W156</f>
        <v>0</v>
      </c>
      <c r="AB156" s="42">
        <f>[1]挂饰表!X156</f>
        <v>0</v>
      </c>
      <c r="AC156" s="42">
        <f>[1]挂饰表!Y156</f>
        <v>0</v>
      </c>
      <c r="AD156" s="42">
        <f>[1]挂饰表!Z156</f>
        <v>0</v>
      </c>
      <c r="AE156" s="20">
        <f>[1]挂饰表!AA156</f>
        <v>0</v>
      </c>
      <c r="AF156" s="20">
        <f>[1]挂饰表!AB156</f>
        <v>0</v>
      </c>
      <c r="AG156" s="20">
        <f>[1]挂饰表!AC156</f>
        <v>0</v>
      </c>
      <c r="AH156" s="20">
        <f>[1]挂饰表!AD156</f>
        <v>0</v>
      </c>
      <c r="AI156" s="20">
        <f>[1]挂饰表!AE156</f>
        <v>0</v>
      </c>
    </row>
    <row r="157" spans="2:35" ht="14.25" x14ac:dyDescent="0.2">
      <c r="B157" s="16">
        <v>155</v>
      </c>
      <c r="C157" s="16" t="str">
        <f t="shared" ca="1" si="17"/>
        <v>IC1906</v>
      </c>
      <c r="D157" s="16" t="str">
        <f t="shared" ca="1" si="21"/>
        <v>初级的精灵护腕</v>
      </c>
      <c r="E157" s="16" t="str">
        <f t="shared" ca="1" si="18"/>
        <v>初级的</v>
      </c>
      <c r="F157" s="16" t="str">
        <f t="shared" ca="1" si="19"/>
        <v>精灵</v>
      </c>
      <c r="G157" s="16" t="str">
        <f t="shared" ca="1" si="20"/>
        <v>护腕</v>
      </c>
      <c r="H157" s="16" t="str">
        <f t="shared" si="16"/>
        <v>c</v>
      </c>
      <c r="I157" s="19" t="s">
        <v>26</v>
      </c>
      <c r="J157" s="3" t="s">
        <v>31</v>
      </c>
      <c r="K157" s="16">
        <f t="shared" si="22"/>
        <v>6</v>
      </c>
      <c r="L157" s="16">
        <f t="shared" si="23"/>
        <v>3</v>
      </c>
      <c r="M157" s="16">
        <f>[1]挂饰表!$I157</f>
        <v>27</v>
      </c>
      <c r="N157" s="16">
        <f>[1]挂饰表!$J157</f>
        <v>0</v>
      </c>
      <c r="O157" s="16">
        <f>[1]挂饰表!$K157</f>
        <v>0</v>
      </c>
      <c r="P157" s="16">
        <f>[1]挂饰表!$L157</f>
        <v>0</v>
      </c>
      <c r="Q157" s="16" t="str">
        <f>[1]挂饰表!$M$3</f>
        <v>---</v>
      </c>
      <c r="R157" s="16">
        <f>[1]挂饰表!$N157</f>
        <v>0</v>
      </c>
      <c r="S157" s="16">
        <f>[1]挂饰表!$O157</f>
        <v>0</v>
      </c>
      <c r="T157" s="42">
        <f>[1]挂饰表!$P157</f>
        <v>0</v>
      </c>
      <c r="U157" s="20">
        <f>[1]挂饰表!Q157</f>
        <v>0</v>
      </c>
      <c r="V157" s="20">
        <f>[1]挂饰表!R157</f>
        <v>0</v>
      </c>
      <c r="W157" s="20">
        <f>[1]挂饰表!S157</f>
        <v>0</v>
      </c>
      <c r="X157" s="20" t="str">
        <f>[1]挂饰表!T157</f>
        <v>--</v>
      </c>
      <c r="Y157" s="42">
        <f>[1]挂饰表!U157</f>
        <v>0</v>
      </c>
      <c r="Z157" s="42">
        <f>[1]挂饰表!V157</f>
        <v>0</v>
      </c>
      <c r="AA157" s="42">
        <f>[1]挂饰表!W157</f>
        <v>0</v>
      </c>
      <c r="AB157" s="42">
        <f>[1]挂饰表!X157</f>
        <v>0</v>
      </c>
      <c r="AC157" s="42">
        <f>[1]挂饰表!Y157</f>
        <v>0</v>
      </c>
      <c r="AD157" s="42">
        <f>[1]挂饰表!Z157</f>
        <v>0</v>
      </c>
      <c r="AE157" s="20">
        <f>[1]挂饰表!AA157</f>
        <v>0</v>
      </c>
      <c r="AF157" s="20">
        <f>[1]挂饰表!AB157</f>
        <v>0</v>
      </c>
      <c r="AG157" s="20">
        <f>[1]挂饰表!AC157</f>
        <v>0</v>
      </c>
      <c r="AH157" s="20">
        <f>[1]挂饰表!AD157</f>
        <v>0</v>
      </c>
      <c r="AI157" s="20">
        <f>[1]挂饰表!AE157</f>
        <v>0</v>
      </c>
    </row>
    <row r="158" spans="2:35" ht="14.25" x14ac:dyDescent="0.2">
      <c r="B158" s="16">
        <v>156</v>
      </c>
      <c r="C158" s="16" t="str">
        <f t="shared" ca="1" si="17"/>
        <v>IC1875</v>
      </c>
      <c r="D158" s="16" t="str">
        <f t="shared" ca="1" si="21"/>
        <v>普通的智慧护腕</v>
      </c>
      <c r="E158" s="16" t="str">
        <f t="shared" ca="1" si="18"/>
        <v>普通的</v>
      </c>
      <c r="F158" s="16" t="str">
        <f t="shared" ca="1" si="19"/>
        <v>智慧</v>
      </c>
      <c r="G158" s="16" t="str">
        <f t="shared" ca="1" si="20"/>
        <v>护腕</v>
      </c>
      <c r="H158" s="16" t="str">
        <f t="shared" si="16"/>
        <v>c</v>
      </c>
      <c r="I158" s="19" t="s">
        <v>26</v>
      </c>
      <c r="J158" s="3" t="s">
        <v>31</v>
      </c>
      <c r="K158" s="16">
        <f t="shared" si="22"/>
        <v>6</v>
      </c>
      <c r="L158" s="16">
        <f t="shared" si="23"/>
        <v>4</v>
      </c>
      <c r="M158" s="16">
        <f>[1]挂饰表!$I158</f>
        <v>36</v>
      </c>
      <c r="N158" s="16">
        <f>[1]挂饰表!$J158</f>
        <v>0</v>
      </c>
      <c r="O158" s="16">
        <f>[1]挂饰表!$K158</f>
        <v>0</v>
      </c>
      <c r="P158" s="16">
        <f>[1]挂饰表!$L158</f>
        <v>0</v>
      </c>
      <c r="Q158" s="16" t="str">
        <f>[1]挂饰表!$M$3</f>
        <v>---</v>
      </c>
      <c r="R158" s="16">
        <f>[1]挂饰表!$N158</f>
        <v>0</v>
      </c>
      <c r="S158" s="16">
        <f>[1]挂饰表!$O158</f>
        <v>0</v>
      </c>
      <c r="T158" s="42">
        <f>[1]挂饰表!$P158</f>
        <v>0</v>
      </c>
      <c r="U158" s="20">
        <f>[1]挂饰表!Q158</f>
        <v>0</v>
      </c>
      <c r="V158" s="20">
        <f>[1]挂饰表!R158</f>
        <v>0</v>
      </c>
      <c r="W158" s="20">
        <f>[1]挂饰表!S158</f>
        <v>0</v>
      </c>
      <c r="X158" s="20" t="str">
        <f>[1]挂饰表!T158</f>
        <v>--</v>
      </c>
      <c r="Y158" s="42">
        <f>[1]挂饰表!U158</f>
        <v>0</v>
      </c>
      <c r="Z158" s="42">
        <f>[1]挂饰表!V158</f>
        <v>0</v>
      </c>
      <c r="AA158" s="42">
        <f>[1]挂饰表!W158</f>
        <v>0</v>
      </c>
      <c r="AB158" s="42">
        <f>[1]挂饰表!X158</f>
        <v>0</v>
      </c>
      <c r="AC158" s="42">
        <f>[1]挂饰表!Y158</f>
        <v>0</v>
      </c>
      <c r="AD158" s="42">
        <f>[1]挂饰表!Z158</f>
        <v>0</v>
      </c>
      <c r="AE158" s="20">
        <f>[1]挂饰表!AA158</f>
        <v>0</v>
      </c>
      <c r="AF158" s="20">
        <f>[1]挂饰表!AB158</f>
        <v>0</v>
      </c>
      <c r="AG158" s="20">
        <f>[1]挂饰表!AC158</f>
        <v>0</v>
      </c>
      <c r="AH158" s="20">
        <f>[1]挂饰表!AD158</f>
        <v>0</v>
      </c>
      <c r="AI158" s="20">
        <f>[1]挂饰表!AE158</f>
        <v>0</v>
      </c>
    </row>
    <row r="159" spans="2:35" ht="14.25" x14ac:dyDescent="0.2">
      <c r="B159" s="16">
        <v>157</v>
      </c>
      <c r="C159" s="16" t="str">
        <f t="shared" ca="1" si="17"/>
        <v>IC1931</v>
      </c>
      <c r="D159" s="16" t="str">
        <f t="shared" ca="1" si="21"/>
        <v>破旧的玄铁护腕</v>
      </c>
      <c r="E159" s="16" t="str">
        <f t="shared" ca="1" si="18"/>
        <v>破旧的</v>
      </c>
      <c r="F159" s="16" t="str">
        <f t="shared" ca="1" si="19"/>
        <v>玄铁</v>
      </c>
      <c r="G159" s="16" t="str">
        <f t="shared" ca="1" si="20"/>
        <v>护腕</v>
      </c>
      <c r="H159" s="16" t="str">
        <f t="shared" si="16"/>
        <v>c</v>
      </c>
      <c r="I159" s="19" t="s">
        <v>26</v>
      </c>
      <c r="J159" s="3" t="s">
        <v>31</v>
      </c>
      <c r="K159" s="16">
        <f t="shared" si="22"/>
        <v>6</v>
      </c>
      <c r="L159" s="16">
        <f t="shared" si="23"/>
        <v>5</v>
      </c>
      <c r="M159" s="16">
        <f>[1]挂饰表!$I159</f>
        <v>44</v>
      </c>
      <c r="N159" s="16">
        <f>[1]挂饰表!$J159</f>
        <v>0</v>
      </c>
      <c r="O159" s="16">
        <f>[1]挂饰表!$K159</f>
        <v>0</v>
      </c>
      <c r="P159" s="16">
        <f>[1]挂饰表!$L159</f>
        <v>0</v>
      </c>
      <c r="Q159" s="16" t="str">
        <f>[1]挂饰表!$M$3</f>
        <v>---</v>
      </c>
      <c r="R159" s="16">
        <f>[1]挂饰表!$N159</f>
        <v>0</v>
      </c>
      <c r="S159" s="16">
        <f>[1]挂饰表!$O159</f>
        <v>0</v>
      </c>
      <c r="T159" s="42">
        <f>[1]挂饰表!$P159</f>
        <v>0</v>
      </c>
      <c r="U159" s="20">
        <f>[1]挂饰表!Q159</f>
        <v>0</v>
      </c>
      <c r="V159" s="20">
        <f>[1]挂饰表!R159</f>
        <v>0</v>
      </c>
      <c r="W159" s="20">
        <f>[1]挂饰表!S159</f>
        <v>0</v>
      </c>
      <c r="X159" s="20" t="str">
        <f>[1]挂饰表!T159</f>
        <v>--</v>
      </c>
      <c r="Y159" s="42">
        <f>[1]挂饰表!U159</f>
        <v>0</v>
      </c>
      <c r="Z159" s="42">
        <f>[1]挂饰表!V159</f>
        <v>0</v>
      </c>
      <c r="AA159" s="42">
        <f>[1]挂饰表!W159</f>
        <v>0</v>
      </c>
      <c r="AB159" s="42">
        <f>[1]挂饰表!X159</f>
        <v>0</v>
      </c>
      <c r="AC159" s="42">
        <f>[1]挂饰表!Y159</f>
        <v>0</v>
      </c>
      <c r="AD159" s="42">
        <f>[1]挂饰表!Z159</f>
        <v>0</v>
      </c>
      <c r="AE159" s="20">
        <f>[1]挂饰表!AA159</f>
        <v>0</v>
      </c>
      <c r="AF159" s="20">
        <f>[1]挂饰表!AB159</f>
        <v>0</v>
      </c>
      <c r="AG159" s="20">
        <f>[1]挂饰表!AC159</f>
        <v>0</v>
      </c>
      <c r="AH159" s="20">
        <f>[1]挂饰表!AD159</f>
        <v>0</v>
      </c>
      <c r="AI159" s="20">
        <f>[1]挂饰表!AE159</f>
        <v>0</v>
      </c>
    </row>
    <row r="160" spans="2:35" ht="14.25" x14ac:dyDescent="0.2">
      <c r="B160" s="16">
        <v>158</v>
      </c>
      <c r="C160" s="16" t="str">
        <f t="shared" ca="1" si="17"/>
        <v>IC1854</v>
      </c>
      <c r="D160" s="16" t="str">
        <f t="shared" ca="1" si="21"/>
        <v>普通的遗迹戒指</v>
      </c>
      <c r="E160" s="16" t="str">
        <f t="shared" ca="1" si="18"/>
        <v>普通的</v>
      </c>
      <c r="F160" s="16" t="str">
        <f t="shared" ca="1" si="19"/>
        <v>遗迹</v>
      </c>
      <c r="G160" s="16" t="str">
        <f t="shared" ca="1" si="20"/>
        <v>戒指</v>
      </c>
      <c r="H160" s="16" t="str">
        <f t="shared" si="16"/>
        <v>c</v>
      </c>
      <c r="I160" s="19" t="s">
        <v>26</v>
      </c>
      <c r="J160" s="3" t="s">
        <v>31</v>
      </c>
      <c r="K160" s="16">
        <f t="shared" si="22"/>
        <v>6</v>
      </c>
      <c r="L160" s="16">
        <f t="shared" si="23"/>
        <v>6</v>
      </c>
      <c r="M160" s="16">
        <f>[1]挂饰表!$I160</f>
        <v>53</v>
      </c>
      <c r="N160" s="16">
        <f>[1]挂饰表!$J160</f>
        <v>0</v>
      </c>
      <c r="O160" s="16">
        <f>[1]挂饰表!$K160</f>
        <v>0</v>
      </c>
      <c r="P160" s="16">
        <f>[1]挂饰表!$L160</f>
        <v>0</v>
      </c>
      <c r="Q160" s="16" t="str">
        <f>[1]挂饰表!$M$3</f>
        <v>---</v>
      </c>
      <c r="R160" s="16">
        <f>[1]挂饰表!$N160</f>
        <v>0</v>
      </c>
      <c r="S160" s="16">
        <f>[1]挂饰表!$O160</f>
        <v>0</v>
      </c>
      <c r="T160" s="42">
        <f>[1]挂饰表!$P160</f>
        <v>0</v>
      </c>
      <c r="U160" s="20">
        <f>[1]挂饰表!Q160</f>
        <v>0</v>
      </c>
      <c r="V160" s="20">
        <f>[1]挂饰表!R160</f>
        <v>0</v>
      </c>
      <c r="W160" s="20">
        <f>[1]挂饰表!S160</f>
        <v>0</v>
      </c>
      <c r="X160" s="20" t="str">
        <f>[1]挂饰表!T160</f>
        <v>--</v>
      </c>
      <c r="Y160" s="42">
        <f>[1]挂饰表!U160</f>
        <v>0</v>
      </c>
      <c r="Z160" s="42">
        <f>[1]挂饰表!V160</f>
        <v>0</v>
      </c>
      <c r="AA160" s="42">
        <f>[1]挂饰表!W160</f>
        <v>0</v>
      </c>
      <c r="AB160" s="42">
        <f>[1]挂饰表!X160</f>
        <v>0</v>
      </c>
      <c r="AC160" s="42">
        <f>[1]挂饰表!Y160</f>
        <v>0</v>
      </c>
      <c r="AD160" s="42">
        <f>[1]挂饰表!Z160</f>
        <v>0</v>
      </c>
      <c r="AE160" s="20">
        <f>[1]挂饰表!AA160</f>
        <v>0</v>
      </c>
      <c r="AF160" s="20">
        <f>[1]挂饰表!AB160</f>
        <v>0</v>
      </c>
      <c r="AG160" s="20">
        <f>[1]挂饰表!AC160</f>
        <v>0</v>
      </c>
      <c r="AH160" s="20">
        <f>[1]挂饰表!AD160</f>
        <v>0</v>
      </c>
      <c r="AI160" s="20">
        <f>[1]挂饰表!AE160</f>
        <v>0</v>
      </c>
    </row>
    <row r="161" spans="2:35" ht="14.25" x14ac:dyDescent="0.2">
      <c r="B161" s="16">
        <v>159</v>
      </c>
      <c r="C161" s="16" t="str">
        <f t="shared" ca="1" si="17"/>
        <v>IC1870</v>
      </c>
      <c r="D161" s="16" t="str">
        <f t="shared" ca="1" si="21"/>
        <v>普通的塞尔塔护腕</v>
      </c>
      <c r="E161" s="16" t="str">
        <f t="shared" ca="1" si="18"/>
        <v>普通的</v>
      </c>
      <c r="F161" s="16" t="str">
        <f t="shared" ca="1" si="19"/>
        <v>塞尔塔</v>
      </c>
      <c r="G161" s="16" t="str">
        <f t="shared" ca="1" si="20"/>
        <v>护腕</v>
      </c>
      <c r="H161" s="16" t="str">
        <f t="shared" si="16"/>
        <v>c</v>
      </c>
      <c r="I161" s="19" t="s">
        <v>26</v>
      </c>
      <c r="J161" s="3" t="s">
        <v>31</v>
      </c>
      <c r="K161" s="16">
        <f t="shared" si="22"/>
        <v>6</v>
      </c>
      <c r="L161" s="16">
        <f t="shared" si="23"/>
        <v>7</v>
      </c>
      <c r="M161" s="16">
        <f>[1]挂饰表!$I161</f>
        <v>62</v>
      </c>
      <c r="N161" s="16">
        <f>[1]挂饰表!$J161</f>
        <v>0</v>
      </c>
      <c r="O161" s="16">
        <f>[1]挂饰表!$K161</f>
        <v>0</v>
      </c>
      <c r="P161" s="16">
        <f>[1]挂饰表!$L161</f>
        <v>0</v>
      </c>
      <c r="Q161" s="16" t="str">
        <f>[1]挂饰表!$M$3</f>
        <v>---</v>
      </c>
      <c r="R161" s="16">
        <f>[1]挂饰表!$N161</f>
        <v>0</v>
      </c>
      <c r="S161" s="16">
        <f>[1]挂饰表!$O161</f>
        <v>0</v>
      </c>
      <c r="T161" s="42">
        <f>[1]挂饰表!$P161</f>
        <v>0</v>
      </c>
      <c r="U161" s="20">
        <f>[1]挂饰表!Q161</f>
        <v>0</v>
      </c>
      <c r="V161" s="20">
        <f>[1]挂饰表!R161</f>
        <v>0</v>
      </c>
      <c r="W161" s="20">
        <f>[1]挂饰表!S161</f>
        <v>0</v>
      </c>
      <c r="X161" s="20" t="str">
        <f>[1]挂饰表!T161</f>
        <v>--</v>
      </c>
      <c r="Y161" s="42">
        <f>[1]挂饰表!U161</f>
        <v>0</v>
      </c>
      <c r="Z161" s="42">
        <f>[1]挂饰表!V161</f>
        <v>0</v>
      </c>
      <c r="AA161" s="42">
        <f>[1]挂饰表!W161</f>
        <v>0</v>
      </c>
      <c r="AB161" s="42">
        <f>[1]挂饰表!X161</f>
        <v>0</v>
      </c>
      <c r="AC161" s="42">
        <f>[1]挂饰表!Y161</f>
        <v>0</v>
      </c>
      <c r="AD161" s="42">
        <f>[1]挂饰表!Z161</f>
        <v>0</v>
      </c>
      <c r="AE161" s="20">
        <f>[1]挂饰表!AA161</f>
        <v>0</v>
      </c>
      <c r="AF161" s="20">
        <f>[1]挂饰表!AB161</f>
        <v>0</v>
      </c>
      <c r="AG161" s="20">
        <f>[1]挂饰表!AC161</f>
        <v>0</v>
      </c>
      <c r="AH161" s="20">
        <f>[1]挂饰表!AD161</f>
        <v>0</v>
      </c>
      <c r="AI161" s="20">
        <f>[1]挂饰表!AE161</f>
        <v>0</v>
      </c>
    </row>
    <row r="162" spans="2:35" ht="14.25" x14ac:dyDescent="0.2">
      <c r="B162" s="16">
        <v>160</v>
      </c>
      <c r="C162" s="16" t="str">
        <f t="shared" ca="1" si="17"/>
        <v>IC1889</v>
      </c>
      <c r="D162" s="16" t="str">
        <f t="shared" ca="1" si="21"/>
        <v>初级的忏悔项链</v>
      </c>
      <c r="E162" s="16" t="str">
        <f t="shared" ca="1" si="18"/>
        <v>初级的</v>
      </c>
      <c r="F162" s="16" t="str">
        <f t="shared" ca="1" si="19"/>
        <v>忏悔</v>
      </c>
      <c r="G162" s="16" t="str">
        <f t="shared" ca="1" si="20"/>
        <v>项链</v>
      </c>
      <c r="H162" s="16" t="str">
        <f t="shared" si="16"/>
        <v>c</v>
      </c>
      <c r="I162" s="19" t="s">
        <v>26</v>
      </c>
      <c r="J162" s="3" t="s">
        <v>31</v>
      </c>
      <c r="K162" s="16">
        <f t="shared" si="22"/>
        <v>6</v>
      </c>
      <c r="L162" s="16">
        <f t="shared" si="23"/>
        <v>8</v>
      </c>
      <c r="M162" s="16">
        <f>[1]挂饰表!$I162</f>
        <v>71</v>
      </c>
      <c r="N162" s="16">
        <f>[1]挂饰表!$J162</f>
        <v>0</v>
      </c>
      <c r="O162" s="16">
        <f>[1]挂饰表!$K162</f>
        <v>0</v>
      </c>
      <c r="P162" s="16">
        <f>[1]挂饰表!$L162</f>
        <v>0</v>
      </c>
      <c r="Q162" s="16" t="str">
        <f>[1]挂饰表!$M$3</f>
        <v>---</v>
      </c>
      <c r="R162" s="16">
        <f>[1]挂饰表!$N162</f>
        <v>0</v>
      </c>
      <c r="S162" s="16">
        <f>[1]挂饰表!$O162</f>
        <v>0</v>
      </c>
      <c r="T162" s="42">
        <f>[1]挂饰表!$P162</f>
        <v>0</v>
      </c>
      <c r="U162" s="20">
        <f>[1]挂饰表!Q162</f>
        <v>0</v>
      </c>
      <c r="V162" s="20">
        <f>[1]挂饰表!R162</f>
        <v>0</v>
      </c>
      <c r="W162" s="20">
        <f>[1]挂饰表!S162</f>
        <v>0</v>
      </c>
      <c r="X162" s="20" t="str">
        <f>[1]挂饰表!T162</f>
        <v>--</v>
      </c>
      <c r="Y162" s="42">
        <f>[1]挂饰表!U162</f>
        <v>0</v>
      </c>
      <c r="Z162" s="42">
        <f>[1]挂饰表!V162</f>
        <v>0</v>
      </c>
      <c r="AA162" s="42">
        <f>[1]挂饰表!W162</f>
        <v>0</v>
      </c>
      <c r="AB162" s="42">
        <f>[1]挂饰表!X162</f>
        <v>0</v>
      </c>
      <c r="AC162" s="42">
        <f>[1]挂饰表!Y162</f>
        <v>0</v>
      </c>
      <c r="AD162" s="42">
        <f>[1]挂饰表!Z162</f>
        <v>0</v>
      </c>
      <c r="AE162" s="20">
        <f>[1]挂饰表!AA162</f>
        <v>0</v>
      </c>
      <c r="AF162" s="20">
        <f>[1]挂饰表!AB162</f>
        <v>0</v>
      </c>
      <c r="AG162" s="20">
        <f>[1]挂饰表!AC162</f>
        <v>0</v>
      </c>
      <c r="AH162" s="20">
        <f>[1]挂饰表!AD162</f>
        <v>0</v>
      </c>
      <c r="AI162" s="20">
        <f>[1]挂饰表!AE162</f>
        <v>0</v>
      </c>
    </row>
    <row r="163" spans="2:35" ht="14.25" x14ac:dyDescent="0.2">
      <c r="B163" s="16">
        <v>161</v>
      </c>
      <c r="C163" s="16" t="str">
        <f t="shared" ca="1" si="17"/>
        <v>IC1934</v>
      </c>
      <c r="D163" s="16" t="str">
        <f t="shared" ca="1" si="21"/>
        <v>神秘的混乱护腕</v>
      </c>
      <c r="E163" s="16" t="str">
        <f t="shared" ca="1" si="18"/>
        <v>神秘的</v>
      </c>
      <c r="F163" s="16" t="str">
        <f t="shared" ca="1" si="19"/>
        <v>混乱</v>
      </c>
      <c r="G163" s="16" t="str">
        <f t="shared" ca="1" si="20"/>
        <v>护腕</v>
      </c>
      <c r="H163" s="16" t="str">
        <f t="shared" si="16"/>
        <v>s</v>
      </c>
      <c r="I163" s="19" t="s">
        <v>26</v>
      </c>
      <c r="J163" s="3" t="s">
        <v>32</v>
      </c>
      <c r="K163" s="16">
        <f t="shared" si="22"/>
        <v>9</v>
      </c>
      <c r="L163" s="16">
        <f t="shared" si="23"/>
        <v>1</v>
      </c>
      <c r="M163" s="16">
        <f>[1]挂饰表!$I163</f>
        <v>9</v>
      </c>
      <c r="N163" s="16">
        <f>[1]挂饰表!$J163</f>
        <v>10</v>
      </c>
      <c r="O163" s="16">
        <f>[1]挂饰表!$K163</f>
        <v>5</v>
      </c>
      <c r="P163" s="16">
        <f>[1]挂饰表!$L163</f>
        <v>8</v>
      </c>
      <c r="Q163" s="16" t="str">
        <f>[1]挂饰表!$M$3</f>
        <v>---</v>
      </c>
      <c r="R163" s="16">
        <f>[1]挂饰表!$N163</f>
        <v>8</v>
      </c>
      <c r="S163" s="16">
        <f>[1]挂饰表!$O163</f>
        <v>8</v>
      </c>
      <c r="T163" s="42">
        <f>[1]挂饰表!$P163</f>
        <v>4</v>
      </c>
      <c r="U163" s="20">
        <f>[1]挂饰表!Q163</f>
        <v>0.02</v>
      </c>
      <c r="V163" s="20">
        <f>[1]挂饰表!R163</f>
        <v>0.02</v>
      </c>
      <c r="W163" s="20">
        <f>[1]挂饰表!S163</f>
        <v>6.6666666666666662E-3</v>
      </c>
      <c r="X163" s="20" t="str">
        <f>[1]挂饰表!T163</f>
        <v>--</v>
      </c>
      <c r="Y163" s="42">
        <f>[1]挂饰表!U163</f>
        <v>5</v>
      </c>
      <c r="Z163" s="42">
        <f>[1]挂饰表!V163</f>
        <v>5</v>
      </c>
      <c r="AA163" s="42">
        <f>[1]挂饰表!W163</f>
        <v>5</v>
      </c>
      <c r="AB163" s="42">
        <f>[1]挂饰表!X163</f>
        <v>5</v>
      </c>
      <c r="AC163" s="42">
        <f>[1]挂饰表!Y163</f>
        <v>5</v>
      </c>
      <c r="AD163" s="42">
        <f>[1]挂饰表!Z163</f>
        <v>8</v>
      </c>
      <c r="AE163" s="20">
        <f>[1]挂饰表!AA163</f>
        <v>0</v>
      </c>
      <c r="AF163" s="20">
        <f>[1]挂饰表!AB163</f>
        <v>0</v>
      </c>
      <c r="AG163" s="20">
        <f>[1]挂饰表!AC163</f>
        <v>0</v>
      </c>
      <c r="AH163" s="20">
        <f>[1]挂饰表!AD163</f>
        <v>0</v>
      </c>
      <c r="AI163" s="20">
        <f>[1]挂饰表!AE163</f>
        <v>0</v>
      </c>
    </row>
    <row r="164" spans="2:35" ht="14.25" x14ac:dyDescent="0.2">
      <c r="B164" s="16">
        <v>162</v>
      </c>
      <c r="C164" s="16" t="str">
        <f t="shared" ca="1" si="17"/>
        <v>IC1878</v>
      </c>
      <c r="D164" s="16" t="str">
        <f t="shared" ca="1" si="21"/>
        <v>璀璨的玄铁项链</v>
      </c>
      <c r="E164" s="16" t="str">
        <f t="shared" ca="1" si="18"/>
        <v>璀璨的</v>
      </c>
      <c r="F164" s="16" t="str">
        <f t="shared" ca="1" si="19"/>
        <v>玄铁</v>
      </c>
      <c r="G164" s="16" t="str">
        <f t="shared" ca="1" si="20"/>
        <v>项链</v>
      </c>
      <c r="H164" s="16" t="str">
        <f t="shared" ref="H164:H227" si="24">H132</f>
        <v>s</v>
      </c>
      <c r="I164" s="19" t="s">
        <v>26</v>
      </c>
      <c r="J164" s="3" t="s">
        <v>32</v>
      </c>
      <c r="K164" s="16">
        <f t="shared" si="22"/>
        <v>9</v>
      </c>
      <c r="L164" s="16">
        <f t="shared" si="23"/>
        <v>2</v>
      </c>
      <c r="M164" s="16">
        <f>[1]挂饰表!$I164</f>
        <v>18</v>
      </c>
      <c r="N164" s="16">
        <f>[1]挂饰表!$J164</f>
        <v>20</v>
      </c>
      <c r="O164" s="16">
        <f>[1]挂饰表!$K164</f>
        <v>11</v>
      </c>
      <c r="P164" s="16">
        <f>[1]挂饰表!$L164</f>
        <v>16</v>
      </c>
      <c r="Q164" s="16" t="str">
        <f>[1]挂饰表!$M$3</f>
        <v>---</v>
      </c>
      <c r="R164" s="16">
        <f>[1]挂饰表!$N164</f>
        <v>16</v>
      </c>
      <c r="S164" s="16">
        <f>[1]挂饰表!$O164</f>
        <v>16</v>
      </c>
      <c r="T164" s="42">
        <f>[1]挂饰表!$P164</f>
        <v>7</v>
      </c>
      <c r="U164" s="20">
        <f>[1]挂饰表!Q164</f>
        <v>3.5000000000000003E-2</v>
      </c>
      <c r="V164" s="20">
        <f>[1]挂饰表!R164</f>
        <v>0.04</v>
      </c>
      <c r="W164" s="20">
        <f>[1]挂饰表!S164</f>
        <v>1.1666666666666667E-2</v>
      </c>
      <c r="X164" s="20" t="str">
        <f>[1]挂饰表!T164</f>
        <v>--</v>
      </c>
      <c r="Y164" s="42">
        <f>[1]挂饰表!U164</f>
        <v>9</v>
      </c>
      <c r="Z164" s="42">
        <f>[1]挂饰表!V164</f>
        <v>9</v>
      </c>
      <c r="AA164" s="42">
        <f>[1]挂饰表!W164</f>
        <v>10</v>
      </c>
      <c r="AB164" s="42">
        <f>[1]挂饰表!X164</f>
        <v>9</v>
      </c>
      <c r="AC164" s="42">
        <f>[1]挂饰表!Y164</f>
        <v>10</v>
      </c>
      <c r="AD164" s="42">
        <f>[1]挂饰表!Z164</f>
        <v>16</v>
      </c>
      <c r="AE164" s="20">
        <f>[1]挂饰表!AA164</f>
        <v>0</v>
      </c>
      <c r="AF164" s="20">
        <f>[1]挂饰表!AB164</f>
        <v>0</v>
      </c>
      <c r="AG164" s="20">
        <f>[1]挂饰表!AC164</f>
        <v>0</v>
      </c>
      <c r="AH164" s="20">
        <f>[1]挂饰表!AD164</f>
        <v>0</v>
      </c>
      <c r="AI164" s="20">
        <f>[1]挂饰表!AE164</f>
        <v>0</v>
      </c>
    </row>
    <row r="165" spans="2:35" ht="14.25" x14ac:dyDescent="0.2">
      <c r="B165" s="16">
        <v>163</v>
      </c>
      <c r="C165" s="16" t="str">
        <f t="shared" ca="1" si="17"/>
        <v>IC1871</v>
      </c>
      <c r="D165" s="16" t="str">
        <f t="shared" ca="1" si="21"/>
        <v>神奇的言语护腕</v>
      </c>
      <c r="E165" s="16" t="str">
        <f t="shared" ca="1" si="18"/>
        <v>神奇的</v>
      </c>
      <c r="F165" s="16" t="str">
        <f t="shared" ca="1" si="19"/>
        <v>言语</v>
      </c>
      <c r="G165" s="16" t="str">
        <f t="shared" ca="1" si="20"/>
        <v>护腕</v>
      </c>
      <c r="H165" s="16" t="str">
        <f t="shared" si="24"/>
        <v>s</v>
      </c>
      <c r="I165" s="19" t="s">
        <v>26</v>
      </c>
      <c r="J165" s="3" t="s">
        <v>32</v>
      </c>
      <c r="K165" s="16">
        <f t="shared" si="22"/>
        <v>9</v>
      </c>
      <c r="L165" s="16">
        <f t="shared" si="23"/>
        <v>3</v>
      </c>
      <c r="M165" s="16">
        <f>[1]挂饰表!$I165</f>
        <v>27</v>
      </c>
      <c r="N165" s="16">
        <f>[1]挂饰表!$J165</f>
        <v>31</v>
      </c>
      <c r="O165" s="16">
        <f>[1]挂饰表!$K165</f>
        <v>16</v>
      </c>
      <c r="P165" s="16">
        <f>[1]挂饰表!$L165</f>
        <v>24</v>
      </c>
      <c r="Q165" s="16" t="str">
        <f>[1]挂饰表!$M$3</f>
        <v>---</v>
      </c>
      <c r="R165" s="16">
        <f>[1]挂饰表!$N165</f>
        <v>24</v>
      </c>
      <c r="S165" s="16">
        <f>[1]挂饰表!$O165</f>
        <v>24</v>
      </c>
      <c r="T165" s="42">
        <f>[1]挂饰表!$P165</f>
        <v>11</v>
      </c>
      <c r="U165" s="20">
        <f>[1]挂饰表!Q165</f>
        <v>5.5E-2</v>
      </c>
      <c r="V165" s="20">
        <f>[1]挂饰表!R165</f>
        <v>0.06</v>
      </c>
      <c r="W165" s="20">
        <f>[1]挂饰表!S165</f>
        <v>1.8333333333333333E-2</v>
      </c>
      <c r="X165" s="20" t="str">
        <f>[1]挂饰表!T165</f>
        <v>--</v>
      </c>
      <c r="Y165" s="42">
        <f>[1]挂饰表!U165</f>
        <v>14</v>
      </c>
      <c r="Z165" s="42">
        <f>[1]挂饰表!V165</f>
        <v>14</v>
      </c>
      <c r="AA165" s="42">
        <f>[1]挂饰表!W165</f>
        <v>16</v>
      </c>
      <c r="AB165" s="42">
        <f>[1]挂饰表!X165</f>
        <v>14</v>
      </c>
      <c r="AC165" s="42">
        <f>[1]挂饰表!Y165</f>
        <v>16</v>
      </c>
      <c r="AD165" s="42">
        <f>[1]挂饰表!Z165</f>
        <v>24</v>
      </c>
      <c r="AE165" s="20">
        <f>[1]挂饰表!AA165</f>
        <v>0</v>
      </c>
      <c r="AF165" s="20">
        <f>[1]挂饰表!AB165</f>
        <v>0</v>
      </c>
      <c r="AG165" s="20">
        <f>[1]挂饰表!AC165</f>
        <v>0</v>
      </c>
      <c r="AH165" s="20">
        <f>[1]挂饰表!AD165</f>
        <v>0</v>
      </c>
      <c r="AI165" s="20">
        <f>[1]挂饰表!AE165</f>
        <v>0</v>
      </c>
    </row>
    <row r="166" spans="2:35" ht="14.25" x14ac:dyDescent="0.2">
      <c r="B166" s="16">
        <v>164</v>
      </c>
      <c r="C166" s="16" t="str">
        <f t="shared" ca="1" si="17"/>
        <v>IC1928</v>
      </c>
      <c r="D166" s="16" t="str">
        <f t="shared" ca="1" si="21"/>
        <v>传说的智慧项链</v>
      </c>
      <c r="E166" s="16" t="str">
        <f t="shared" ca="1" si="18"/>
        <v>传说的</v>
      </c>
      <c r="F166" s="16" t="str">
        <f t="shared" ca="1" si="19"/>
        <v>智慧</v>
      </c>
      <c r="G166" s="16" t="str">
        <f t="shared" ca="1" si="20"/>
        <v>项链</v>
      </c>
      <c r="H166" s="16" t="str">
        <f t="shared" si="24"/>
        <v>s</v>
      </c>
      <c r="I166" s="19" t="s">
        <v>26</v>
      </c>
      <c r="J166" s="3" t="s">
        <v>32</v>
      </c>
      <c r="K166" s="16">
        <f t="shared" si="22"/>
        <v>9</v>
      </c>
      <c r="L166" s="16">
        <f t="shared" si="23"/>
        <v>4</v>
      </c>
      <c r="M166" s="16">
        <f>[1]挂饰表!$I166</f>
        <v>36</v>
      </c>
      <c r="N166" s="16">
        <f>[1]挂饰表!$J166</f>
        <v>41</v>
      </c>
      <c r="O166" s="16">
        <f>[1]挂饰表!$K166</f>
        <v>22</v>
      </c>
      <c r="P166" s="16">
        <f>[1]挂饰表!$L166</f>
        <v>33</v>
      </c>
      <c r="Q166" s="16" t="str">
        <f>[1]挂饰表!$M$3</f>
        <v>---</v>
      </c>
      <c r="R166" s="16">
        <f>[1]挂饰表!$N166</f>
        <v>33</v>
      </c>
      <c r="S166" s="16">
        <f>[1]挂饰表!$O166</f>
        <v>33</v>
      </c>
      <c r="T166" s="42">
        <f>[1]挂饰表!$P166</f>
        <v>15</v>
      </c>
      <c r="U166" s="20">
        <f>[1]挂饰表!Q166</f>
        <v>7.4999999999999997E-2</v>
      </c>
      <c r="V166" s="20">
        <f>[1]挂饰表!R166</f>
        <v>8.2500000000000004E-2</v>
      </c>
      <c r="W166" s="20">
        <f>[1]挂饰表!S166</f>
        <v>2.5000000000000001E-2</v>
      </c>
      <c r="X166" s="20" t="str">
        <f>[1]挂饰表!T166</f>
        <v>--</v>
      </c>
      <c r="Y166" s="42">
        <f>[1]挂饰表!U166</f>
        <v>18</v>
      </c>
      <c r="Z166" s="42">
        <f>[1]挂饰表!V166</f>
        <v>18</v>
      </c>
      <c r="AA166" s="42">
        <f>[1]挂饰表!W166</f>
        <v>21</v>
      </c>
      <c r="AB166" s="42">
        <f>[1]挂饰表!X166</f>
        <v>18</v>
      </c>
      <c r="AC166" s="42">
        <f>[1]挂饰表!Y166</f>
        <v>21</v>
      </c>
      <c r="AD166" s="42">
        <f>[1]挂饰表!Z166</f>
        <v>32</v>
      </c>
      <c r="AE166" s="20">
        <f>[1]挂饰表!AA166</f>
        <v>0</v>
      </c>
      <c r="AF166" s="20">
        <f>[1]挂饰表!AB166</f>
        <v>0</v>
      </c>
      <c r="AG166" s="20">
        <f>[1]挂饰表!AC166</f>
        <v>0</v>
      </c>
      <c r="AH166" s="20">
        <f>[1]挂饰表!AD166</f>
        <v>0</v>
      </c>
      <c r="AI166" s="20">
        <f>[1]挂饰表!AE166</f>
        <v>0</v>
      </c>
    </row>
    <row r="167" spans="2:35" ht="14.25" x14ac:dyDescent="0.2">
      <c r="B167" s="16">
        <v>165</v>
      </c>
      <c r="C167" s="16" t="str">
        <f t="shared" ca="1" si="17"/>
        <v>IC1857</v>
      </c>
      <c r="D167" s="16" t="str">
        <f t="shared" ca="1" si="21"/>
        <v>神奇的青铜戒指</v>
      </c>
      <c r="E167" s="16" t="str">
        <f t="shared" ca="1" si="18"/>
        <v>神奇的</v>
      </c>
      <c r="F167" s="16" t="str">
        <f t="shared" ca="1" si="19"/>
        <v>青铜</v>
      </c>
      <c r="G167" s="16" t="str">
        <f t="shared" ca="1" si="20"/>
        <v>戒指</v>
      </c>
      <c r="H167" s="16" t="str">
        <f t="shared" si="24"/>
        <v>s</v>
      </c>
      <c r="I167" s="19" t="s">
        <v>26</v>
      </c>
      <c r="J167" s="3" t="s">
        <v>32</v>
      </c>
      <c r="K167" s="16">
        <f t="shared" si="22"/>
        <v>9</v>
      </c>
      <c r="L167" s="16">
        <f t="shared" si="23"/>
        <v>5</v>
      </c>
      <c r="M167" s="16">
        <f>[1]挂饰表!$I167</f>
        <v>45</v>
      </c>
      <c r="N167" s="16">
        <f>[1]挂饰表!$J167</f>
        <v>51</v>
      </c>
      <c r="O167" s="16">
        <f>[1]挂饰表!$K167</f>
        <v>27</v>
      </c>
      <c r="P167" s="16">
        <f>[1]挂饰表!$L167</f>
        <v>41</v>
      </c>
      <c r="Q167" s="16" t="str">
        <f>[1]挂饰表!$M$3</f>
        <v>---</v>
      </c>
      <c r="R167" s="16">
        <f>[1]挂饰表!$N167</f>
        <v>41</v>
      </c>
      <c r="S167" s="16">
        <f>[1]挂饰表!$O167</f>
        <v>41</v>
      </c>
      <c r="T167" s="42">
        <f>[1]挂饰表!$P167</f>
        <v>18</v>
      </c>
      <c r="U167" s="20">
        <f>[1]挂饰表!Q167</f>
        <v>0.09</v>
      </c>
      <c r="V167" s="20">
        <f>[1]挂饰表!R167</f>
        <v>0.10249999999999999</v>
      </c>
      <c r="W167" s="20">
        <f>[1]挂饰表!S167</f>
        <v>0.03</v>
      </c>
      <c r="X167" s="20" t="str">
        <f>[1]挂饰表!T167</f>
        <v>--</v>
      </c>
      <c r="Y167" s="42">
        <f>[1]挂饰表!U167</f>
        <v>23</v>
      </c>
      <c r="Z167" s="42">
        <f>[1]挂饰表!V167</f>
        <v>23</v>
      </c>
      <c r="AA167" s="42">
        <f>[1]挂饰表!W167</f>
        <v>26</v>
      </c>
      <c r="AB167" s="42">
        <f>[1]挂饰表!X167</f>
        <v>23</v>
      </c>
      <c r="AC167" s="42">
        <f>[1]挂饰表!Y167</f>
        <v>26</v>
      </c>
      <c r="AD167" s="42">
        <f>[1]挂饰表!Z167</f>
        <v>40</v>
      </c>
      <c r="AE167" s="20">
        <f>[1]挂饰表!AA167</f>
        <v>0</v>
      </c>
      <c r="AF167" s="20">
        <f>[1]挂饰表!AB167</f>
        <v>0</v>
      </c>
      <c r="AG167" s="20">
        <f>[1]挂饰表!AC167</f>
        <v>0</v>
      </c>
      <c r="AH167" s="20">
        <f>[1]挂饰表!AD167</f>
        <v>0</v>
      </c>
      <c r="AI167" s="20">
        <f>[1]挂饰表!AE167</f>
        <v>0</v>
      </c>
    </row>
    <row r="168" spans="2:35" ht="14.25" x14ac:dyDescent="0.2">
      <c r="B168" s="16">
        <v>166</v>
      </c>
      <c r="C168" s="16" t="str">
        <f t="shared" ca="1" si="17"/>
        <v>IC1932</v>
      </c>
      <c r="D168" s="16" t="str">
        <f t="shared" ca="1" si="21"/>
        <v>神奇的混乱护腕</v>
      </c>
      <c r="E168" s="16" t="str">
        <f t="shared" ca="1" si="18"/>
        <v>神奇的</v>
      </c>
      <c r="F168" s="16" t="str">
        <f t="shared" ca="1" si="19"/>
        <v>混乱</v>
      </c>
      <c r="G168" s="16" t="str">
        <f t="shared" ca="1" si="20"/>
        <v>护腕</v>
      </c>
      <c r="H168" s="16" t="str">
        <f t="shared" si="24"/>
        <v>s</v>
      </c>
      <c r="I168" s="19" t="s">
        <v>26</v>
      </c>
      <c r="J168" s="3" t="s">
        <v>32</v>
      </c>
      <c r="K168" s="16">
        <f t="shared" si="22"/>
        <v>9</v>
      </c>
      <c r="L168" s="16">
        <f t="shared" si="23"/>
        <v>6</v>
      </c>
      <c r="M168" s="16">
        <f>[1]挂饰表!$I168</f>
        <v>54</v>
      </c>
      <c r="N168" s="16">
        <f>[1]挂饰表!$J168</f>
        <v>61</v>
      </c>
      <c r="O168" s="16">
        <f>[1]挂饰表!$K168</f>
        <v>33</v>
      </c>
      <c r="P168" s="16">
        <f>[1]挂饰表!$L168</f>
        <v>49</v>
      </c>
      <c r="Q168" s="16" t="str">
        <f>[1]挂饰表!$M$3</f>
        <v>---</v>
      </c>
      <c r="R168" s="16">
        <f>[1]挂饰表!$N168</f>
        <v>49</v>
      </c>
      <c r="S168" s="16">
        <f>[1]挂饰表!$O168</f>
        <v>49</v>
      </c>
      <c r="T168" s="42">
        <f>[1]挂饰表!$P168</f>
        <v>22</v>
      </c>
      <c r="U168" s="20">
        <f>[1]挂饰表!Q168</f>
        <v>0.11</v>
      </c>
      <c r="V168" s="20">
        <f>[1]挂饰表!R168</f>
        <v>0.1225</v>
      </c>
      <c r="W168" s="20">
        <f>[1]挂饰表!S168</f>
        <v>3.6666666666666667E-2</v>
      </c>
      <c r="X168" s="20" t="str">
        <f>[1]挂饰表!T168</f>
        <v>--</v>
      </c>
      <c r="Y168" s="42">
        <f>[1]挂饰表!U168</f>
        <v>27</v>
      </c>
      <c r="Z168" s="42">
        <f>[1]挂饰表!V168</f>
        <v>27</v>
      </c>
      <c r="AA168" s="42">
        <f>[1]挂饰表!W168</f>
        <v>31</v>
      </c>
      <c r="AB168" s="42">
        <f>[1]挂饰表!X168</f>
        <v>27</v>
      </c>
      <c r="AC168" s="42">
        <f>[1]挂饰表!Y168</f>
        <v>31</v>
      </c>
      <c r="AD168" s="42">
        <f>[1]挂饰表!Z168</f>
        <v>48</v>
      </c>
      <c r="AE168" s="20">
        <f>[1]挂饰表!AA168</f>
        <v>0</v>
      </c>
      <c r="AF168" s="20">
        <f>[1]挂饰表!AB168</f>
        <v>0</v>
      </c>
      <c r="AG168" s="20">
        <f>[1]挂饰表!AC168</f>
        <v>0</v>
      </c>
      <c r="AH168" s="20">
        <f>[1]挂饰表!AD168</f>
        <v>0</v>
      </c>
      <c r="AI168" s="20">
        <f>[1]挂饰表!AE168</f>
        <v>0</v>
      </c>
    </row>
    <row r="169" spans="2:35" ht="14.25" x14ac:dyDescent="0.2">
      <c r="B169" s="16">
        <v>167</v>
      </c>
      <c r="C169" s="16" t="str">
        <f t="shared" ca="1" si="17"/>
        <v>IC1933</v>
      </c>
      <c r="D169" s="16" t="str">
        <f t="shared" ca="1" si="21"/>
        <v>璀璨的斯塞提护腕</v>
      </c>
      <c r="E169" s="16" t="str">
        <f t="shared" ca="1" si="18"/>
        <v>璀璨的</v>
      </c>
      <c r="F169" s="16" t="str">
        <f t="shared" ca="1" si="19"/>
        <v>斯塞提</v>
      </c>
      <c r="G169" s="16" t="str">
        <f t="shared" ca="1" si="20"/>
        <v>护腕</v>
      </c>
      <c r="H169" s="16" t="str">
        <f t="shared" si="24"/>
        <v>s</v>
      </c>
      <c r="I169" s="19" t="s">
        <v>26</v>
      </c>
      <c r="J169" s="3" t="s">
        <v>32</v>
      </c>
      <c r="K169" s="16">
        <f t="shared" si="22"/>
        <v>9</v>
      </c>
      <c r="L169" s="16">
        <f t="shared" si="23"/>
        <v>7</v>
      </c>
      <c r="M169" s="16">
        <f>[1]挂饰表!$I169</f>
        <v>63</v>
      </c>
      <c r="N169" s="16">
        <f>[1]挂饰表!$J169</f>
        <v>71</v>
      </c>
      <c r="O169" s="16">
        <f>[1]挂饰表!$K169</f>
        <v>38</v>
      </c>
      <c r="P169" s="16">
        <f>[1]挂饰表!$L169</f>
        <v>57</v>
      </c>
      <c r="Q169" s="16" t="str">
        <f>[1]挂饰表!$M$3</f>
        <v>---</v>
      </c>
      <c r="R169" s="16">
        <f>[1]挂饰表!$N169</f>
        <v>57</v>
      </c>
      <c r="S169" s="16">
        <f>[1]挂饰表!$O169</f>
        <v>57</v>
      </c>
      <c r="T169" s="42">
        <f>[1]挂饰表!$P169</f>
        <v>25</v>
      </c>
      <c r="U169" s="20">
        <f>[1]挂饰表!Q169</f>
        <v>0.125</v>
      </c>
      <c r="V169" s="20">
        <f>[1]挂饰表!R169</f>
        <v>0.14249999999999999</v>
      </c>
      <c r="W169" s="20">
        <f>[1]挂饰表!S169</f>
        <v>4.1666666666666671E-2</v>
      </c>
      <c r="X169" s="20" t="str">
        <f>[1]挂饰表!T169</f>
        <v>--</v>
      </c>
      <c r="Y169" s="42">
        <f>[1]挂饰表!U169</f>
        <v>32</v>
      </c>
      <c r="Z169" s="42">
        <f>[1]挂饰表!V169</f>
        <v>32</v>
      </c>
      <c r="AA169" s="42">
        <f>[1]挂饰表!W169</f>
        <v>36</v>
      </c>
      <c r="AB169" s="42">
        <f>[1]挂饰表!X169</f>
        <v>32</v>
      </c>
      <c r="AC169" s="42">
        <f>[1]挂饰表!Y169</f>
        <v>36</v>
      </c>
      <c r="AD169" s="42">
        <f>[1]挂饰表!Z169</f>
        <v>56</v>
      </c>
      <c r="AE169" s="20">
        <f>[1]挂饰表!AA169</f>
        <v>0</v>
      </c>
      <c r="AF169" s="20">
        <f>[1]挂饰表!AB169</f>
        <v>0</v>
      </c>
      <c r="AG169" s="20">
        <f>[1]挂饰表!AC169</f>
        <v>0</v>
      </c>
      <c r="AH169" s="20">
        <f>[1]挂饰表!AD169</f>
        <v>0</v>
      </c>
      <c r="AI169" s="20">
        <f>[1]挂饰表!AE169</f>
        <v>0</v>
      </c>
    </row>
    <row r="170" spans="2:35" ht="14.25" x14ac:dyDescent="0.2">
      <c r="B170" s="16">
        <v>168</v>
      </c>
      <c r="C170" s="16" t="str">
        <f t="shared" ca="1" si="17"/>
        <v>IC1854</v>
      </c>
      <c r="D170" s="16" t="str">
        <f t="shared" ca="1" si="21"/>
        <v>传说的颓废戒指</v>
      </c>
      <c r="E170" s="16" t="str">
        <f t="shared" ca="1" si="18"/>
        <v>传说的</v>
      </c>
      <c r="F170" s="16" t="str">
        <f t="shared" ca="1" si="19"/>
        <v>颓废</v>
      </c>
      <c r="G170" s="16" t="str">
        <f t="shared" ca="1" si="20"/>
        <v>戒指</v>
      </c>
      <c r="H170" s="16" t="str">
        <f t="shared" si="24"/>
        <v>s</v>
      </c>
      <c r="I170" s="19" t="s">
        <v>26</v>
      </c>
      <c r="J170" s="3" t="s">
        <v>32</v>
      </c>
      <c r="K170" s="16">
        <f t="shared" si="22"/>
        <v>9</v>
      </c>
      <c r="L170" s="16">
        <f t="shared" si="23"/>
        <v>8</v>
      </c>
      <c r="M170" s="16">
        <f>[1]挂饰表!$I170</f>
        <v>72</v>
      </c>
      <c r="N170" s="16">
        <f>[1]挂饰表!$J170</f>
        <v>82</v>
      </c>
      <c r="O170" s="16">
        <f>[1]挂饰表!$K170</f>
        <v>44</v>
      </c>
      <c r="P170" s="16">
        <f>[1]挂饰表!$L170</f>
        <v>65</v>
      </c>
      <c r="Q170" s="16" t="str">
        <f>[1]挂饰表!$M$3</f>
        <v>---</v>
      </c>
      <c r="R170" s="16">
        <f>[1]挂饰表!$N170</f>
        <v>65</v>
      </c>
      <c r="S170" s="16">
        <f>[1]挂饰表!$O170</f>
        <v>65</v>
      </c>
      <c r="T170" s="42">
        <f>[1]挂饰表!$P170</f>
        <v>29</v>
      </c>
      <c r="U170" s="20">
        <f>[1]挂饰表!Q170</f>
        <v>0.14499999999999999</v>
      </c>
      <c r="V170" s="20">
        <f>[1]挂饰表!R170</f>
        <v>0.16250000000000001</v>
      </c>
      <c r="W170" s="20">
        <f>[1]挂饰表!S170</f>
        <v>4.8333333333333332E-2</v>
      </c>
      <c r="X170" s="20" t="str">
        <f>[1]挂饰表!T170</f>
        <v>--</v>
      </c>
      <c r="Y170" s="42">
        <f>[1]挂饰表!U170</f>
        <v>36</v>
      </c>
      <c r="Z170" s="42">
        <f>[1]挂饰表!V170</f>
        <v>36</v>
      </c>
      <c r="AA170" s="42">
        <f>[1]挂饰表!W170</f>
        <v>42</v>
      </c>
      <c r="AB170" s="42">
        <f>[1]挂饰表!X170</f>
        <v>36</v>
      </c>
      <c r="AC170" s="42">
        <f>[1]挂饰表!Y170</f>
        <v>42</v>
      </c>
      <c r="AD170" s="42">
        <f>[1]挂饰表!Z170</f>
        <v>63</v>
      </c>
      <c r="AE170" s="20">
        <f>[1]挂饰表!AA170</f>
        <v>0</v>
      </c>
      <c r="AF170" s="20">
        <f>[1]挂饰表!AB170</f>
        <v>0</v>
      </c>
      <c r="AG170" s="20">
        <f>[1]挂饰表!AC170</f>
        <v>0</v>
      </c>
      <c r="AH170" s="20">
        <f>[1]挂饰表!AD170</f>
        <v>0</v>
      </c>
      <c r="AI170" s="20">
        <f>[1]挂饰表!AE170</f>
        <v>0</v>
      </c>
    </row>
    <row r="171" spans="2:35" ht="14.25" x14ac:dyDescent="0.2">
      <c r="B171" s="16">
        <v>169</v>
      </c>
      <c r="C171" s="16" t="str">
        <f t="shared" ca="1" si="17"/>
        <v>IC1871</v>
      </c>
      <c r="D171" s="16" t="str">
        <f t="shared" ca="1" si="21"/>
        <v>拉风的玄铁护腕</v>
      </c>
      <c r="E171" s="16" t="str">
        <f t="shared" ca="1" si="18"/>
        <v>拉风的</v>
      </c>
      <c r="F171" s="16" t="str">
        <f t="shared" ca="1" si="19"/>
        <v>玄铁</v>
      </c>
      <c r="G171" s="16" t="str">
        <f t="shared" ca="1" si="20"/>
        <v>护腕</v>
      </c>
      <c r="H171" s="16" t="str">
        <f t="shared" si="24"/>
        <v>a</v>
      </c>
      <c r="I171" s="19" t="s">
        <v>26</v>
      </c>
      <c r="J171" s="3" t="s">
        <v>32</v>
      </c>
      <c r="K171" s="16">
        <f t="shared" si="22"/>
        <v>9</v>
      </c>
      <c r="L171" s="16">
        <f t="shared" si="23"/>
        <v>1</v>
      </c>
      <c r="M171" s="16">
        <f>[1]挂饰表!$I171</f>
        <v>5</v>
      </c>
      <c r="N171" s="16">
        <f>[1]挂饰表!$J171</f>
        <v>12</v>
      </c>
      <c r="O171" s="16">
        <f>[1]挂饰表!$K171</f>
        <v>6</v>
      </c>
      <c r="P171" s="16">
        <f>[1]挂饰表!$L171</f>
        <v>9</v>
      </c>
      <c r="Q171" s="16" t="str">
        <f>[1]挂饰表!$M$3</f>
        <v>---</v>
      </c>
      <c r="R171" s="16">
        <f>[1]挂饰表!$N171</f>
        <v>9</v>
      </c>
      <c r="S171" s="16">
        <f>[1]挂饰表!$O171</f>
        <v>9</v>
      </c>
      <c r="T171" s="42">
        <f>[1]挂饰表!$P171</f>
        <v>4</v>
      </c>
      <c r="U171" s="20">
        <f>[1]挂饰表!Q171</f>
        <v>0.02</v>
      </c>
      <c r="V171" s="20">
        <f>[1]挂饰表!R171</f>
        <v>2.2499999999999999E-2</v>
      </c>
      <c r="W171" s="20">
        <f>[1]挂饰表!S171</f>
        <v>6.6666666666666662E-3</v>
      </c>
      <c r="X171" s="20" t="str">
        <f>[1]挂饰表!T171</f>
        <v>--</v>
      </c>
      <c r="Y171" s="42">
        <f>[1]挂饰表!U171</f>
        <v>5</v>
      </c>
      <c r="Z171" s="42">
        <f>[1]挂饰表!V171</f>
        <v>5</v>
      </c>
      <c r="AA171" s="42">
        <f>[1]挂饰表!W171</f>
        <v>6</v>
      </c>
      <c r="AB171" s="42">
        <f>[1]挂饰表!X171</f>
        <v>5</v>
      </c>
      <c r="AC171" s="42">
        <f>[1]挂饰表!Y171</f>
        <v>6</v>
      </c>
      <c r="AD171" s="42">
        <f>[1]挂饰表!Z171</f>
        <v>9</v>
      </c>
      <c r="AE171" s="20">
        <f>[1]挂饰表!AA171</f>
        <v>0</v>
      </c>
      <c r="AF171" s="20">
        <f>[1]挂饰表!AB171</f>
        <v>0</v>
      </c>
      <c r="AG171" s="20">
        <f>[1]挂饰表!AC171</f>
        <v>0</v>
      </c>
      <c r="AH171" s="20">
        <f>[1]挂饰表!AD171</f>
        <v>0</v>
      </c>
      <c r="AI171" s="20">
        <f>[1]挂饰表!AE171</f>
        <v>0</v>
      </c>
    </row>
    <row r="172" spans="2:35" ht="14.25" x14ac:dyDescent="0.2">
      <c r="B172" s="16">
        <v>170</v>
      </c>
      <c r="C172" s="16" t="str">
        <f t="shared" ca="1" si="17"/>
        <v>IC1743</v>
      </c>
      <c r="D172" s="16" t="str">
        <f t="shared" ca="1" si="21"/>
        <v>闪耀的魔王戒指</v>
      </c>
      <c r="E172" s="16" t="str">
        <f t="shared" ca="1" si="18"/>
        <v>闪耀的</v>
      </c>
      <c r="F172" s="16" t="str">
        <f t="shared" ca="1" si="19"/>
        <v>魔王</v>
      </c>
      <c r="G172" s="16" t="str">
        <f t="shared" ca="1" si="20"/>
        <v>戒指</v>
      </c>
      <c r="H172" s="16" t="str">
        <f t="shared" si="24"/>
        <v>a</v>
      </c>
      <c r="I172" s="19" t="s">
        <v>26</v>
      </c>
      <c r="J172" s="3" t="s">
        <v>32</v>
      </c>
      <c r="K172" s="16">
        <f t="shared" si="22"/>
        <v>9</v>
      </c>
      <c r="L172" s="16">
        <f t="shared" si="23"/>
        <v>2</v>
      </c>
      <c r="M172" s="16">
        <f>[1]挂饰表!$I172</f>
        <v>10</v>
      </c>
      <c r="N172" s="16">
        <f>[1]挂饰表!$J172</f>
        <v>23</v>
      </c>
      <c r="O172" s="16">
        <f>[1]挂饰表!$K172</f>
        <v>12</v>
      </c>
      <c r="P172" s="16">
        <f>[1]挂饰表!$L172</f>
        <v>19</v>
      </c>
      <c r="Q172" s="16" t="str">
        <f>[1]挂饰表!$M$3</f>
        <v>---</v>
      </c>
      <c r="R172" s="16">
        <f>[1]挂饰表!$N172</f>
        <v>19</v>
      </c>
      <c r="S172" s="16">
        <f>[1]挂饰表!$O172</f>
        <v>19</v>
      </c>
      <c r="T172" s="42">
        <f>[1]挂饰表!$P172</f>
        <v>8</v>
      </c>
      <c r="U172" s="20">
        <f>[1]挂饰表!Q172</f>
        <v>0.04</v>
      </c>
      <c r="V172" s="20">
        <f>[1]挂饰表!R172</f>
        <v>4.7500000000000001E-2</v>
      </c>
      <c r="W172" s="20">
        <f>[1]挂饰表!S172</f>
        <v>1.3333333333333332E-2</v>
      </c>
      <c r="X172" s="20" t="str">
        <f>[1]挂饰表!T172</f>
        <v>--</v>
      </c>
      <c r="Y172" s="42">
        <f>[1]挂饰表!U172</f>
        <v>10</v>
      </c>
      <c r="Z172" s="42">
        <f>[1]挂饰表!V172</f>
        <v>10</v>
      </c>
      <c r="AA172" s="42">
        <f>[1]挂饰表!W172</f>
        <v>12</v>
      </c>
      <c r="AB172" s="42">
        <f>[1]挂饰表!X172</f>
        <v>10</v>
      </c>
      <c r="AC172" s="42">
        <f>[1]挂饰表!Y172</f>
        <v>12</v>
      </c>
      <c r="AD172" s="42">
        <f>[1]挂饰表!Z172</f>
        <v>18</v>
      </c>
      <c r="AE172" s="20">
        <f>[1]挂饰表!AA172</f>
        <v>0</v>
      </c>
      <c r="AF172" s="20">
        <f>[1]挂饰表!AB172</f>
        <v>0</v>
      </c>
      <c r="AG172" s="20">
        <f>[1]挂饰表!AC172</f>
        <v>0</v>
      </c>
      <c r="AH172" s="20">
        <f>[1]挂饰表!AD172</f>
        <v>0</v>
      </c>
      <c r="AI172" s="20">
        <f>[1]挂饰表!AE172</f>
        <v>0</v>
      </c>
    </row>
    <row r="173" spans="2:35" ht="14.25" x14ac:dyDescent="0.2">
      <c r="B173" s="16">
        <v>171</v>
      </c>
      <c r="C173" s="16" t="str">
        <f t="shared" ca="1" si="17"/>
        <v>IC1873</v>
      </c>
      <c r="D173" s="16" t="str">
        <f t="shared" ca="1" si="21"/>
        <v>犀利的青铜护腕</v>
      </c>
      <c r="E173" s="16" t="str">
        <f t="shared" ca="1" si="18"/>
        <v>犀利的</v>
      </c>
      <c r="F173" s="16" t="str">
        <f t="shared" ca="1" si="19"/>
        <v>青铜</v>
      </c>
      <c r="G173" s="16" t="str">
        <f t="shared" ca="1" si="20"/>
        <v>护腕</v>
      </c>
      <c r="H173" s="16" t="str">
        <f t="shared" si="24"/>
        <v>a</v>
      </c>
      <c r="I173" s="19" t="s">
        <v>26</v>
      </c>
      <c r="J173" s="3" t="s">
        <v>32</v>
      </c>
      <c r="K173" s="16">
        <f t="shared" si="22"/>
        <v>9</v>
      </c>
      <c r="L173" s="16">
        <f t="shared" si="23"/>
        <v>3</v>
      </c>
      <c r="M173" s="16">
        <f>[1]挂饰表!$I173</f>
        <v>15</v>
      </c>
      <c r="N173" s="16">
        <f>[1]挂饰表!$J173</f>
        <v>35</v>
      </c>
      <c r="O173" s="16">
        <f>[1]挂饰表!$K173</f>
        <v>19</v>
      </c>
      <c r="P173" s="16">
        <f>[1]挂饰表!$L173</f>
        <v>28</v>
      </c>
      <c r="Q173" s="16" t="str">
        <f>[1]挂饰表!$M$3</f>
        <v>---</v>
      </c>
      <c r="R173" s="16">
        <f>[1]挂饰表!$N173</f>
        <v>28</v>
      </c>
      <c r="S173" s="16">
        <f>[1]挂饰表!$O173</f>
        <v>28</v>
      </c>
      <c r="T173" s="42">
        <f>[1]挂饰表!$P173</f>
        <v>12</v>
      </c>
      <c r="U173" s="20">
        <f>[1]挂饰表!Q173</f>
        <v>0.06</v>
      </c>
      <c r="V173" s="20">
        <f>[1]挂饰表!R173</f>
        <v>7.0000000000000007E-2</v>
      </c>
      <c r="W173" s="20">
        <f>[1]挂饰表!S173</f>
        <v>0.02</v>
      </c>
      <c r="X173" s="20" t="str">
        <f>[1]挂饰表!T173</f>
        <v>--</v>
      </c>
      <c r="Y173" s="42">
        <f>[1]挂饰表!U173</f>
        <v>16</v>
      </c>
      <c r="Z173" s="42">
        <f>[1]挂饰表!V173</f>
        <v>16</v>
      </c>
      <c r="AA173" s="42">
        <f>[1]挂饰表!W173</f>
        <v>18</v>
      </c>
      <c r="AB173" s="42">
        <f>[1]挂饰表!X173</f>
        <v>16</v>
      </c>
      <c r="AC173" s="42">
        <f>[1]挂饰表!Y173</f>
        <v>18</v>
      </c>
      <c r="AD173" s="42">
        <f>[1]挂饰表!Z173</f>
        <v>27</v>
      </c>
      <c r="AE173" s="20">
        <f>[1]挂饰表!AA173</f>
        <v>0</v>
      </c>
      <c r="AF173" s="20">
        <f>[1]挂饰表!AB173</f>
        <v>0</v>
      </c>
      <c r="AG173" s="20">
        <f>[1]挂饰表!AC173</f>
        <v>0</v>
      </c>
      <c r="AH173" s="20">
        <f>[1]挂饰表!AD173</f>
        <v>0</v>
      </c>
      <c r="AI173" s="20">
        <f>[1]挂饰表!AE173</f>
        <v>0</v>
      </c>
    </row>
    <row r="174" spans="2:35" ht="14.25" x14ac:dyDescent="0.2">
      <c r="B174" s="16">
        <v>172</v>
      </c>
      <c r="C174" s="16" t="str">
        <f t="shared" ca="1" si="17"/>
        <v>IC1882</v>
      </c>
      <c r="D174" s="16" t="str">
        <f t="shared" ca="1" si="21"/>
        <v>拉风的白银项链</v>
      </c>
      <c r="E174" s="16" t="str">
        <f t="shared" ca="1" si="18"/>
        <v>拉风的</v>
      </c>
      <c r="F174" s="16" t="str">
        <f t="shared" ca="1" si="19"/>
        <v>白银</v>
      </c>
      <c r="G174" s="16" t="str">
        <f t="shared" ca="1" si="20"/>
        <v>项链</v>
      </c>
      <c r="H174" s="16" t="str">
        <f t="shared" si="24"/>
        <v>a</v>
      </c>
      <c r="I174" s="19" t="s">
        <v>26</v>
      </c>
      <c r="J174" s="3" t="s">
        <v>32</v>
      </c>
      <c r="K174" s="16">
        <f t="shared" si="22"/>
        <v>9</v>
      </c>
      <c r="L174" s="16">
        <f t="shared" si="23"/>
        <v>4</v>
      </c>
      <c r="M174" s="16">
        <f>[1]挂饰表!$I174</f>
        <v>20</v>
      </c>
      <c r="N174" s="16">
        <f>[1]挂饰表!$J174</f>
        <v>47</v>
      </c>
      <c r="O174" s="16">
        <f>[1]挂饰表!$K174</f>
        <v>25</v>
      </c>
      <c r="P174" s="16">
        <f>[1]挂饰表!$L174</f>
        <v>37</v>
      </c>
      <c r="Q174" s="16" t="str">
        <f>[1]挂饰表!$M$3</f>
        <v>---</v>
      </c>
      <c r="R174" s="16">
        <f>[1]挂饰表!$N174</f>
        <v>37</v>
      </c>
      <c r="S174" s="16">
        <f>[1]挂饰表!$O174</f>
        <v>37</v>
      </c>
      <c r="T174" s="42">
        <f>[1]挂饰表!$P174</f>
        <v>17</v>
      </c>
      <c r="U174" s="20">
        <f>[1]挂饰表!Q174</f>
        <v>8.5000000000000006E-2</v>
      </c>
      <c r="V174" s="20">
        <f>[1]挂饰表!R174</f>
        <v>9.2499999999999999E-2</v>
      </c>
      <c r="W174" s="20">
        <f>[1]挂饰表!S174</f>
        <v>2.8333333333333335E-2</v>
      </c>
      <c r="X174" s="20" t="str">
        <f>[1]挂饰表!T174</f>
        <v>--</v>
      </c>
      <c r="Y174" s="42">
        <f>[1]挂饰表!U174</f>
        <v>21</v>
      </c>
      <c r="Z174" s="42">
        <f>[1]挂饰表!V174</f>
        <v>21</v>
      </c>
      <c r="AA174" s="42">
        <f>[1]挂饰表!W174</f>
        <v>24</v>
      </c>
      <c r="AB174" s="42">
        <f>[1]挂饰表!X174</f>
        <v>21</v>
      </c>
      <c r="AC174" s="42">
        <f>[1]挂饰表!Y174</f>
        <v>24</v>
      </c>
      <c r="AD174" s="42">
        <f>[1]挂饰表!Z174</f>
        <v>36</v>
      </c>
      <c r="AE174" s="20">
        <f>[1]挂饰表!AA174</f>
        <v>0</v>
      </c>
      <c r="AF174" s="20">
        <f>[1]挂饰表!AB174</f>
        <v>0</v>
      </c>
      <c r="AG174" s="20">
        <f>[1]挂饰表!AC174</f>
        <v>0</v>
      </c>
      <c r="AH174" s="20">
        <f>[1]挂饰表!AD174</f>
        <v>0</v>
      </c>
      <c r="AI174" s="20">
        <f>[1]挂饰表!AE174</f>
        <v>0</v>
      </c>
    </row>
    <row r="175" spans="2:35" ht="14.25" x14ac:dyDescent="0.2">
      <c r="B175" s="16">
        <v>173</v>
      </c>
      <c r="C175" s="16" t="str">
        <f t="shared" ca="1" si="17"/>
        <v>IC1898</v>
      </c>
      <c r="D175" s="16" t="str">
        <f t="shared" ca="1" si="21"/>
        <v>闪耀的混乱项链</v>
      </c>
      <c r="E175" s="16" t="str">
        <f t="shared" ca="1" si="18"/>
        <v>闪耀的</v>
      </c>
      <c r="F175" s="16" t="str">
        <f t="shared" ca="1" si="19"/>
        <v>混乱</v>
      </c>
      <c r="G175" s="16" t="str">
        <f t="shared" ca="1" si="20"/>
        <v>项链</v>
      </c>
      <c r="H175" s="16" t="str">
        <f t="shared" si="24"/>
        <v>a</v>
      </c>
      <c r="I175" s="19" t="s">
        <v>26</v>
      </c>
      <c r="J175" s="3" t="s">
        <v>32</v>
      </c>
      <c r="K175" s="16">
        <f t="shared" si="22"/>
        <v>9</v>
      </c>
      <c r="L175" s="16">
        <f t="shared" si="23"/>
        <v>5</v>
      </c>
      <c r="M175" s="16">
        <f>[1]挂饰表!$I175</f>
        <v>25</v>
      </c>
      <c r="N175" s="16">
        <f>[1]挂饰表!$J175</f>
        <v>59</v>
      </c>
      <c r="O175" s="16">
        <f>[1]挂饰表!$K175</f>
        <v>31</v>
      </c>
      <c r="P175" s="16">
        <f>[1]挂饰表!$L175</f>
        <v>47</v>
      </c>
      <c r="Q175" s="16" t="str">
        <f>[1]挂饰表!$M$3</f>
        <v>---</v>
      </c>
      <c r="R175" s="16">
        <f>[1]挂饰表!$N175</f>
        <v>47</v>
      </c>
      <c r="S175" s="16">
        <f>[1]挂饰表!$O175</f>
        <v>47</v>
      </c>
      <c r="T175" s="42">
        <f>[1]挂饰表!$P175</f>
        <v>21</v>
      </c>
      <c r="U175" s="20">
        <f>[1]挂饰表!Q175</f>
        <v>0.105</v>
      </c>
      <c r="V175" s="20">
        <f>[1]挂饰表!R175</f>
        <v>0.11749999999999999</v>
      </c>
      <c r="W175" s="20">
        <f>[1]挂饰表!S175</f>
        <v>3.5000000000000003E-2</v>
      </c>
      <c r="X175" s="20" t="str">
        <f>[1]挂饰表!T175</f>
        <v>--</v>
      </c>
      <c r="Y175" s="42">
        <f>[1]挂饰表!U175</f>
        <v>26</v>
      </c>
      <c r="Z175" s="42">
        <f>[1]挂饰表!V175</f>
        <v>26</v>
      </c>
      <c r="AA175" s="42">
        <f>[1]挂饰表!W175</f>
        <v>30</v>
      </c>
      <c r="AB175" s="42">
        <f>[1]挂饰表!X175</f>
        <v>26</v>
      </c>
      <c r="AC175" s="42">
        <f>[1]挂饰表!Y175</f>
        <v>30</v>
      </c>
      <c r="AD175" s="42">
        <f>[1]挂饰表!Z175</f>
        <v>46</v>
      </c>
      <c r="AE175" s="20">
        <f>[1]挂饰表!AA175</f>
        <v>0</v>
      </c>
      <c r="AF175" s="20">
        <f>[1]挂饰表!AB175</f>
        <v>0</v>
      </c>
      <c r="AG175" s="20">
        <f>[1]挂饰表!AC175</f>
        <v>0</v>
      </c>
      <c r="AH175" s="20">
        <f>[1]挂饰表!AD175</f>
        <v>0</v>
      </c>
      <c r="AI175" s="20">
        <f>[1]挂饰表!AE175</f>
        <v>0</v>
      </c>
    </row>
    <row r="176" spans="2:35" ht="14.25" x14ac:dyDescent="0.2">
      <c r="B176" s="16">
        <v>174</v>
      </c>
      <c r="C176" s="16" t="str">
        <f t="shared" ca="1" si="17"/>
        <v>IC1778</v>
      </c>
      <c r="D176" s="16" t="str">
        <f t="shared" ca="1" si="21"/>
        <v>精致的混乱戒指</v>
      </c>
      <c r="E176" s="16" t="str">
        <f t="shared" ca="1" si="18"/>
        <v>精致的</v>
      </c>
      <c r="F176" s="16" t="str">
        <f t="shared" ca="1" si="19"/>
        <v>混乱</v>
      </c>
      <c r="G176" s="16" t="str">
        <f t="shared" ca="1" si="20"/>
        <v>戒指</v>
      </c>
      <c r="H176" s="16" t="str">
        <f t="shared" si="24"/>
        <v>a</v>
      </c>
      <c r="I176" s="19" t="s">
        <v>26</v>
      </c>
      <c r="J176" s="3" t="s">
        <v>32</v>
      </c>
      <c r="K176" s="16">
        <f t="shared" si="22"/>
        <v>9</v>
      </c>
      <c r="L176" s="16">
        <f t="shared" si="23"/>
        <v>6</v>
      </c>
      <c r="M176" s="16">
        <f>[1]挂饰表!$I176</f>
        <v>30</v>
      </c>
      <c r="N176" s="16">
        <f>[1]挂饰表!$J176</f>
        <v>70</v>
      </c>
      <c r="O176" s="16">
        <f>[1]挂饰表!$K176</f>
        <v>37</v>
      </c>
      <c r="P176" s="16">
        <f>[1]挂饰表!$L176</f>
        <v>56</v>
      </c>
      <c r="Q176" s="16" t="str">
        <f>[1]挂饰表!$M$3</f>
        <v>---</v>
      </c>
      <c r="R176" s="16">
        <f>[1]挂饰表!$N176</f>
        <v>56</v>
      </c>
      <c r="S176" s="16">
        <f>[1]挂饰表!$O176</f>
        <v>56</v>
      </c>
      <c r="T176" s="42">
        <f>[1]挂饰表!$P176</f>
        <v>25</v>
      </c>
      <c r="U176" s="20">
        <f>[1]挂饰表!Q176</f>
        <v>0.125</v>
      </c>
      <c r="V176" s="20">
        <f>[1]挂饰表!R176</f>
        <v>0.14000000000000001</v>
      </c>
      <c r="W176" s="20">
        <f>[1]挂饰表!S176</f>
        <v>4.1666666666666671E-2</v>
      </c>
      <c r="X176" s="20" t="str">
        <f>[1]挂饰表!T176</f>
        <v>--</v>
      </c>
      <c r="Y176" s="42">
        <f>[1]挂饰表!U176</f>
        <v>31</v>
      </c>
      <c r="Z176" s="42">
        <f>[1]挂饰表!V176</f>
        <v>31</v>
      </c>
      <c r="AA176" s="42">
        <f>[1]挂饰表!W176</f>
        <v>36</v>
      </c>
      <c r="AB176" s="42">
        <f>[1]挂饰表!X176</f>
        <v>31</v>
      </c>
      <c r="AC176" s="42">
        <f>[1]挂饰表!Y176</f>
        <v>36</v>
      </c>
      <c r="AD176" s="42">
        <f>[1]挂饰表!Z176</f>
        <v>55</v>
      </c>
      <c r="AE176" s="20">
        <f>[1]挂饰表!AA176</f>
        <v>0</v>
      </c>
      <c r="AF176" s="20">
        <f>[1]挂饰表!AB176</f>
        <v>0</v>
      </c>
      <c r="AG176" s="20">
        <f>[1]挂饰表!AC176</f>
        <v>0</v>
      </c>
      <c r="AH176" s="20">
        <f>[1]挂饰表!AD176</f>
        <v>0</v>
      </c>
      <c r="AI176" s="20">
        <f>[1]挂饰表!AE176</f>
        <v>0</v>
      </c>
    </row>
    <row r="177" spans="2:35" ht="14.25" x14ac:dyDescent="0.2">
      <c r="B177" s="16">
        <v>175</v>
      </c>
      <c r="C177" s="16" t="str">
        <f t="shared" ca="1" si="17"/>
        <v>IC1935</v>
      </c>
      <c r="D177" s="16" t="str">
        <f t="shared" ca="1" si="21"/>
        <v>拉风的晨曦护腕</v>
      </c>
      <c r="E177" s="16" t="str">
        <f t="shared" ca="1" si="18"/>
        <v>拉风的</v>
      </c>
      <c r="F177" s="16" t="str">
        <f t="shared" ca="1" si="19"/>
        <v>晨曦</v>
      </c>
      <c r="G177" s="16" t="str">
        <f t="shared" ca="1" si="20"/>
        <v>护腕</v>
      </c>
      <c r="H177" s="16" t="str">
        <f t="shared" si="24"/>
        <v>a</v>
      </c>
      <c r="I177" s="19" t="s">
        <v>26</v>
      </c>
      <c r="J177" s="3" t="s">
        <v>32</v>
      </c>
      <c r="K177" s="16">
        <f t="shared" si="22"/>
        <v>9</v>
      </c>
      <c r="L177" s="16">
        <f t="shared" si="23"/>
        <v>7</v>
      </c>
      <c r="M177" s="16">
        <f>[1]挂饰表!$I177</f>
        <v>35</v>
      </c>
      <c r="N177" s="16">
        <f>[1]挂饰表!$J177</f>
        <v>82</v>
      </c>
      <c r="O177" s="16">
        <f>[1]挂饰表!$K177</f>
        <v>44</v>
      </c>
      <c r="P177" s="16">
        <f>[1]挂饰表!$L177</f>
        <v>66</v>
      </c>
      <c r="Q177" s="16" t="str">
        <f>[1]挂饰表!$M$3</f>
        <v>---</v>
      </c>
      <c r="R177" s="16">
        <f>[1]挂饰表!$N177</f>
        <v>66</v>
      </c>
      <c r="S177" s="16">
        <f>[1]挂饰表!$O177</f>
        <v>66</v>
      </c>
      <c r="T177" s="42">
        <f>[1]挂饰表!$P177</f>
        <v>29</v>
      </c>
      <c r="U177" s="20">
        <f>[1]挂饰表!Q177</f>
        <v>0.14499999999999999</v>
      </c>
      <c r="V177" s="20">
        <f>[1]挂饰表!R177</f>
        <v>0.16500000000000001</v>
      </c>
      <c r="W177" s="20">
        <f>[1]挂饰表!S177</f>
        <v>4.8333333333333332E-2</v>
      </c>
      <c r="X177" s="20" t="str">
        <f>[1]挂饰表!T177</f>
        <v>--</v>
      </c>
      <c r="Y177" s="42">
        <f>[1]挂饰表!U177</f>
        <v>36</v>
      </c>
      <c r="Z177" s="42">
        <f>[1]挂饰表!V177</f>
        <v>36</v>
      </c>
      <c r="AA177" s="42">
        <f>[1]挂饰表!W177</f>
        <v>42</v>
      </c>
      <c r="AB177" s="42">
        <f>[1]挂饰表!X177</f>
        <v>36</v>
      </c>
      <c r="AC177" s="42">
        <f>[1]挂饰表!Y177</f>
        <v>42</v>
      </c>
      <c r="AD177" s="42">
        <f>[1]挂饰表!Z177</f>
        <v>64</v>
      </c>
      <c r="AE177" s="20">
        <f>[1]挂饰表!AA177</f>
        <v>0</v>
      </c>
      <c r="AF177" s="20">
        <f>[1]挂饰表!AB177</f>
        <v>0</v>
      </c>
      <c r="AG177" s="20">
        <f>[1]挂饰表!AC177</f>
        <v>0</v>
      </c>
      <c r="AH177" s="20">
        <f>[1]挂饰表!AD177</f>
        <v>0</v>
      </c>
      <c r="AI177" s="20">
        <f>[1]挂饰表!AE177</f>
        <v>0</v>
      </c>
    </row>
    <row r="178" spans="2:35" ht="14.25" x14ac:dyDescent="0.2">
      <c r="B178" s="16">
        <v>176</v>
      </c>
      <c r="C178" s="16" t="str">
        <f t="shared" ca="1" si="17"/>
        <v>IC1743</v>
      </c>
      <c r="D178" s="16" t="str">
        <f t="shared" ca="1" si="21"/>
        <v>闪耀的颓废戒指</v>
      </c>
      <c r="E178" s="16" t="str">
        <f t="shared" ca="1" si="18"/>
        <v>闪耀的</v>
      </c>
      <c r="F178" s="16" t="str">
        <f t="shared" ca="1" si="19"/>
        <v>颓废</v>
      </c>
      <c r="G178" s="16" t="str">
        <f t="shared" ca="1" si="20"/>
        <v>戒指</v>
      </c>
      <c r="H178" s="16" t="str">
        <f t="shared" si="24"/>
        <v>a</v>
      </c>
      <c r="I178" s="19" t="s">
        <v>26</v>
      </c>
      <c r="J178" s="3" t="s">
        <v>32</v>
      </c>
      <c r="K178" s="16">
        <f t="shared" si="22"/>
        <v>9</v>
      </c>
      <c r="L178" s="16">
        <f t="shared" si="23"/>
        <v>8</v>
      </c>
      <c r="M178" s="16">
        <f>[1]挂饰表!$I178</f>
        <v>40</v>
      </c>
      <c r="N178" s="16">
        <f>[1]挂饰表!$J178</f>
        <v>94</v>
      </c>
      <c r="O178" s="16">
        <f>[1]挂饰表!$K178</f>
        <v>50</v>
      </c>
      <c r="P178" s="16">
        <f>[1]挂饰表!$L178</f>
        <v>75</v>
      </c>
      <c r="Q178" s="16" t="str">
        <f>[1]挂饰表!$M$3</f>
        <v>---</v>
      </c>
      <c r="R178" s="16">
        <f>[1]挂饰表!$N178</f>
        <v>75</v>
      </c>
      <c r="S178" s="16">
        <f>[1]挂饰表!$O178</f>
        <v>75</v>
      </c>
      <c r="T178" s="42">
        <f>[1]挂饰表!$P178</f>
        <v>33</v>
      </c>
      <c r="U178" s="20">
        <f>[1]挂饰表!Q178</f>
        <v>0.16500000000000001</v>
      </c>
      <c r="V178" s="20">
        <f>[1]挂饰表!R178</f>
        <v>0.1875</v>
      </c>
      <c r="W178" s="20">
        <f>[1]挂饰表!S178</f>
        <v>5.5E-2</v>
      </c>
      <c r="X178" s="20" t="str">
        <f>[1]挂饰表!T178</f>
        <v>--</v>
      </c>
      <c r="Y178" s="42">
        <f>[1]挂饰表!U178</f>
        <v>42</v>
      </c>
      <c r="Z178" s="42">
        <f>[1]挂饰表!V178</f>
        <v>42</v>
      </c>
      <c r="AA178" s="42">
        <f>[1]挂饰表!W178</f>
        <v>48</v>
      </c>
      <c r="AB178" s="42">
        <f>[1]挂饰表!X178</f>
        <v>42</v>
      </c>
      <c r="AC178" s="42">
        <f>[1]挂饰表!Y178</f>
        <v>48</v>
      </c>
      <c r="AD178" s="42">
        <f>[1]挂饰表!Z178</f>
        <v>73</v>
      </c>
      <c r="AE178" s="20">
        <f>[1]挂饰表!AA178</f>
        <v>0</v>
      </c>
      <c r="AF178" s="20">
        <f>[1]挂饰表!AB178</f>
        <v>0</v>
      </c>
      <c r="AG178" s="20">
        <f>[1]挂饰表!AC178</f>
        <v>0</v>
      </c>
      <c r="AH178" s="20">
        <f>[1]挂饰表!AD178</f>
        <v>0</v>
      </c>
      <c r="AI178" s="20">
        <f>[1]挂饰表!AE178</f>
        <v>0</v>
      </c>
    </row>
    <row r="179" spans="2:35" ht="14.25" x14ac:dyDescent="0.2">
      <c r="B179" s="16">
        <v>177</v>
      </c>
      <c r="C179" s="16" t="str">
        <f t="shared" ca="1" si="17"/>
        <v>IC1858</v>
      </c>
      <c r="D179" s="16" t="str">
        <f t="shared" ca="1" si="21"/>
        <v>发亮的言语戒指</v>
      </c>
      <c r="E179" s="16" t="str">
        <f t="shared" ca="1" si="18"/>
        <v>发亮的</v>
      </c>
      <c r="F179" s="16" t="str">
        <f t="shared" ca="1" si="19"/>
        <v>言语</v>
      </c>
      <c r="G179" s="16" t="str">
        <f t="shared" ca="1" si="20"/>
        <v>戒指</v>
      </c>
      <c r="H179" s="16" t="str">
        <f t="shared" si="24"/>
        <v>b</v>
      </c>
      <c r="I179" s="19" t="s">
        <v>26</v>
      </c>
      <c r="J179" s="3" t="s">
        <v>32</v>
      </c>
      <c r="K179" s="16">
        <f t="shared" si="22"/>
        <v>9</v>
      </c>
      <c r="L179" s="16">
        <f t="shared" si="23"/>
        <v>1</v>
      </c>
      <c r="M179" s="16">
        <f>[1]挂饰表!$I179</f>
        <v>5</v>
      </c>
      <c r="N179" s="16">
        <f>[1]挂饰表!$J179</f>
        <v>16</v>
      </c>
      <c r="O179" s="16">
        <f>[1]挂饰表!$K179</f>
        <v>9</v>
      </c>
      <c r="P179" s="16">
        <f>[1]挂饰表!$L179</f>
        <v>13</v>
      </c>
      <c r="Q179" s="16" t="str">
        <f>[1]挂饰表!$M$3</f>
        <v>---</v>
      </c>
      <c r="R179" s="16">
        <f>[1]挂饰表!$N179</f>
        <v>13</v>
      </c>
      <c r="S179" s="16">
        <f>[1]挂饰表!$O179</f>
        <v>13</v>
      </c>
      <c r="T179" s="42">
        <f>[1]挂饰表!$P179</f>
        <v>6</v>
      </c>
      <c r="U179" s="20">
        <f>[1]挂饰表!Q179</f>
        <v>0.03</v>
      </c>
      <c r="V179" s="20">
        <f>[1]挂饰表!R179</f>
        <v>3.2500000000000001E-2</v>
      </c>
      <c r="W179" s="20">
        <f>[1]挂饰表!S179</f>
        <v>0.01</v>
      </c>
      <c r="X179" s="20" t="str">
        <f>[1]挂饰表!T179</f>
        <v>--</v>
      </c>
      <c r="Y179" s="42">
        <f>[1]挂饰表!U179</f>
        <v>7</v>
      </c>
      <c r="Z179" s="42">
        <f>[1]挂饰表!V179</f>
        <v>7</v>
      </c>
      <c r="AA179" s="42">
        <f>[1]挂饰表!W179</f>
        <v>8</v>
      </c>
      <c r="AB179" s="42">
        <f>[1]挂饰表!X179</f>
        <v>7</v>
      </c>
      <c r="AC179" s="42">
        <f>[1]挂饰表!Y179</f>
        <v>8</v>
      </c>
      <c r="AD179" s="42">
        <f>[1]挂饰表!Z179</f>
        <v>13</v>
      </c>
      <c r="AE179" s="20">
        <f>[1]挂饰表!AA179</f>
        <v>0</v>
      </c>
      <c r="AF179" s="20">
        <f>[1]挂饰表!AB179</f>
        <v>0</v>
      </c>
      <c r="AG179" s="20">
        <f>[1]挂饰表!AC179</f>
        <v>0</v>
      </c>
      <c r="AH179" s="20">
        <f>[1]挂饰表!AD179</f>
        <v>0</v>
      </c>
      <c r="AI179" s="20">
        <f>[1]挂饰表!AE179</f>
        <v>0</v>
      </c>
    </row>
    <row r="180" spans="2:35" ht="14.25" x14ac:dyDescent="0.2">
      <c r="B180" s="16">
        <v>178</v>
      </c>
      <c r="C180" s="16" t="str">
        <f t="shared" ca="1" si="17"/>
        <v>IC1935</v>
      </c>
      <c r="D180" s="16" t="str">
        <f t="shared" ca="1" si="21"/>
        <v>发亮的斯塞提护腕</v>
      </c>
      <c r="E180" s="16" t="str">
        <f t="shared" ca="1" si="18"/>
        <v>发亮的</v>
      </c>
      <c r="F180" s="16" t="str">
        <f t="shared" ca="1" si="19"/>
        <v>斯塞提</v>
      </c>
      <c r="G180" s="16" t="str">
        <f t="shared" ca="1" si="20"/>
        <v>护腕</v>
      </c>
      <c r="H180" s="16" t="str">
        <f t="shared" si="24"/>
        <v>b</v>
      </c>
      <c r="I180" s="19" t="s">
        <v>26</v>
      </c>
      <c r="J180" s="3" t="s">
        <v>32</v>
      </c>
      <c r="K180" s="16">
        <f t="shared" si="22"/>
        <v>9</v>
      </c>
      <c r="L180" s="16">
        <f t="shared" si="23"/>
        <v>2</v>
      </c>
      <c r="M180" s="16">
        <f>[1]挂饰表!$I180</f>
        <v>11</v>
      </c>
      <c r="N180" s="16">
        <f>[1]挂饰表!$J180</f>
        <v>32</v>
      </c>
      <c r="O180" s="16">
        <f>[1]挂饰表!$K180</f>
        <v>17</v>
      </c>
      <c r="P180" s="16">
        <f>[1]挂饰表!$L180</f>
        <v>26</v>
      </c>
      <c r="Q180" s="16" t="str">
        <f>[1]挂饰表!$M$3</f>
        <v>---</v>
      </c>
      <c r="R180" s="16">
        <f>[1]挂饰表!$N180</f>
        <v>26</v>
      </c>
      <c r="S180" s="16">
        <f>[1]挂饰表!$O180</f>
        <v>26</v>
      </c>
      <c r="T180" s="42">
        <f>[1]挂饰表!$P180</f>
        <v>12</v>
      </c>
      <c r="U180" s="20">
        <f>[1]挂饰表!Q180</f>
        <v>0.06</v>
      </c>
      <c r="V180" s="20">
        <f>[1]挂饰表!R180</f>
        <v>6.5000000000000002E-2</v>
      </c>
      <c r="W180" s="20">
        <f>[1]挂饰表!S180</f>
        <v>0.02</v>
      </c>
      <c r="X180" s="20" t="str">
        <f>[1]挂饰表!T180</f>
        <v>--</v>
      </c>
      <c r="Y180" s="42">
        <f>[1]挂饰表!U180</f>
        <v>14</v>
      </c>
      <c r="Z180" s="42">
        <f>[1]挂饰表!V180</f>
        <v>14</v>
      </c>
      <c r="AA180" s="42">
        <f>[1]挂饰表!W180</f>
        <v>17</v>
      </c>
      <c r="AB180" s="42">
        <f>[1]挂饰表!X180</f>
        <v>14</v>
      </c>
      <c r="AC180" s="42">
        <f>[1]挂饰表!Y180</f>
        <v>17</v>
      </c>
      <c r="AD180" s="42">
        <f>[1]挂饰表!Z180</f>
        <v>25</v>
      </c>
      <c r="AE180" s="20">
        <f>[1]挂饰表!AA180</f>
        <v>0</v>
      </c>
      <c r="AF180" s="20">
        <f>[1]挂饰表!AB180</f>
        <v>0</v>
      </c>
      <c r="AG180" s="20">
        <f>[1]挂饰表!AC180</f>
        <v>0</v>
      </c>
      <c r="AH180" s="20">
        <f>[1]挂饰表!AD180</f>
        <v>0</v>
      </c>
      <c r="AI180" s="20">
        <f>[1]挂饰表!AE180</f>
        <v>0</v>
      </c>
    </row>
    <row r="181" spans="2:35" ht="14.25" x14ac:dyDescent="0.2">
      <c r="B181" s="16">
        <v>179</v>
      </c>
      <c r="C181" s="16" t="str">
        <f t="shared" ca="1" si="17"/>
        <v>IC1901</v>
      </c>
      <c r="D181" s="16" t="str">
        <f t="shared" ca="1" si="21"/>
        <v>凌厉的塞尔塔戒指</v>
      </c>
      <c r="E181" s="16" t="str">
        <f t="shared" ca="1" si="18"/>
        <v>凌厉的</v>
      </c>
      <c r="F181" s="16" t="str">
        <f t="shared" ca="1" si="19"/>
        <v>塞尔塔</v>
      </c>
      <c r="G181" s="16" t="str">
        <f t="shared" ca="1" si="20"/>
        <v>戒指</v>
      </c>
      <c r="H181" s="16" t="str">
        <f t="shared" si="24"/>
        <v>b</v>
      </c>
      <c r="I181" s="19" t="s">
        <v>26</v>
      </c>
      <c r="J181" s="3" t="s">
        <v>32</v>
      </c>
      <c r="K181" s="16">
        <f t="shared" si="22"/>
        <v>9</v>
      </c>
      <c r="L181" s="16">
        <f t="shared" si="23"/>
        <v>3</v>
      </c>
      <c r="M181" s="16">
        <f>[1]挂饰表!$I181</f>
        <v>16</v>
      </c>
      <c r="N181" s="16">
        <f>[1]挂饰表!$J181</f>
        <v>49</v>
      </c>
      <c r="O181" s="16">
        <f>[1]挂饰表!$K181</f>
        <v>26</v>
      </c>
      <c r="P181" s="16">
        <f>[1]挂饰表!$L181</f>
        <v>39</v>
      </c>
      <c r="Q181" s="16" t="str">
        <f>[1]挂饰表!$M$3</f>
        <v>---</v>
      </c>
      <c r="R181" s="16">
        <f>[1]挂饰表!$N181</f>
        <v>39</v>
      </c>
      <c r="S181" s="16">
        <f>[1]挂饰表!$O181</f>
        <v>39</v>
      </c>
      <c r="T181" s="42">
        <f>[1]挂饰表!$P181</f>
        <v>17</v>
      </c>
      <c r="U181" s="20">
        <f>[1]挂饰表!Q181</f>
        <v>8.5000000000000006E-2</v>
      </c>
      <c r="V181" s="20">
        <f>[1]挂饰表!R181</f>
        <v>9.7500000000000003E-2</v>
      </c>
      <c r="W181" s="20">
        <f>[1]挂饰表!S181</f>
        <v>2.8333333333333335E-2</v>
      </c>
      <c r="X181" s="20" t="str">
        <f>[1]挂饰表!T181</f>
        <v>--</v>
      </c>
      <c r="Y181" s="42">
        <f>[1]挂饰表!U181</f>
        <v>22</v>
      </c>
      <c r="Z181" s="42">
        <f>[1]挂饰表!V181</f>
        <v>22</v>
      </c>
      <c r="AA181" s="42">
        <f>[1]挂饰表!W181</f>
        <v>25</v>
      </c>
      <c r="AB181" s="42">
        <f>[1]挂饰表!X181</f>
        <v>22</v>
      </c>
      <c r="AC181" s="42">
        <f>[1]挂饰表!Y181</f>
        <v>25</v>
      </c>
      <c r="AD181" s="42">
        <f>[1]挂饰表!Z181</f>
        <v>38</v>
      </c>
      <c r="AE181" s="20">
        <f>[1]挂饰表!AA181</f>
        <v>0</v>
      </c>
      <c r="AF181" s="20">
        <f>[1]挂饰表!AB181</f>
        <v>0</v>
      </c>
      <c r="AG181" s="20">
        <f>[1]挂饰表!AC181</f>
        <v>0</v>
      </c>
      <c r="AH181" s="20">
        <f>[1]挂饰表!AD181</f>
        <v>0</v>
      </c>
      <c r="AI181" s="20">
        <f>[1]挂饰表!AE181</f>
        <v>0</v>
      </c>
    </row>
    <row r="182" spans="2:35" ht="14.25" x14ac:dyDescent="0.2">
      <c r="B182" s="16">
        <v>180</v>
      </c>
      <c r="C182" s="16" t="str">
        <f t="shared" ca="1" si="17"/>
        <v>IC1854</v>
      </c>
      <c r="D182" s="16" t="str">
        <f t="shared" ca="1" si="21"/>
        <v>坚硬的白银戒指</v>
      </c>
      <c r="E182" s="16" t="str">
        <f t="shared" ca="1" si="18"/>
        <v>坚硬的</v>
      </c>
      <c r="F182" s="16" t="str">
        <f t="shared" ca="1" si="19"/>
        <v>白银</v>
      </c>
      <c r="G182" s="16" t="str">
        <f t="shared" ca="1" si="20"/>
        <v>戒指</v>
      </c>
      <c r="H182" s="16" t="str">
        <f t="shared" si="24"/>
        <v>b</v>
      </c>
      <c r="I182" s="19" t="s">
        <v>26</v>
      </c>
      <c r="J182" s="3" t="s">
        <v>32</v>
      </c>
      <c r="K182" s="16">
        <f t="shared" si="22"/>
        <v>9</v>
      </c>
      <c r="L182" s="16">
        <f t="shared" si="23"/>
        <v>4</v>
      </c>
      <c r="M182" s="16">
        <f>[1]挂饰表!$I182</f>
        <v>21</v>
      </c>
      <c r="N182" s="16">
        <f>[1]挂饰表!$J182</f>
        <v>65</v>
      </c>
      <c r="O182" s="16">
        <f>[1]挂饰表!$K182</f>
        <v>35</v>
      </c>
      <c r="P182" s="16">
        <f>[1]挂饰表!$L182</f>
        <v>52</v>
      </c>
      <c r="Q182" s="16" t="str">
        <f>[1]挂饰表!$M$3</f>
        <v>---</v>
      </c>
      <c r="R182" s="16">
        <f>[1]挂饰表!$N182</f>
        <v>52</v>
      </c>
      <c r="S182" s="16">
        <f>[1]挂饰表!$O182</f>
        <v>52</v>
      </c>
      <c r="T182" s="42">
        <f>[1]挂饰表!$P182</f>
        <v>23</v>
      </c>
      <c r="U182" s="20">
        <f>[1]挂饰表!Q182</f>
        <v>0.115</v>
      </c>
      <c r="V182" s="20">
        <f>[1]挂饰表!R182</f>
        <v>0.13</v>
      </c>
      <c r="W182" s="20">
        <f>[1]挂饰表!S182</f>
        <v>3.8333333333333337E-2</v>
      </c>
      <c r="X182" s="20" t="str">
        <f>[1]挂饰表!T182</f>
        <v>--</v>
      </c>
      <c r="Y182" s="42">
        <f>[1]挂饰表!U182</f>
        <v>29</v>
      </c>
      <c r="Z182" s="42">
        <f>[1]挂饰表!V182</f>
        <v>29</v>
      </c>
      <c r="AA182" s="42">
        <f>[1]挂饰表!W182</f>
        <v>33</v>
      </c>
      <c r="AB182" s="42">
        <f>[1]挂饰表!X182</f>
        <v>29</v>
      </c>
      <c r="AC182" s="42">
        <f>[1]挂饰表!Y182</f>
        <v>33</v>
      </c>
      <c r="AD182" s="42">
        <f>[1]挂饰表!Z182</f>
        <v>50</v>
      </c>
      <c r="AE182" s="20">
        <f>[1]挂饰表!AA182</f>
        <v>0</v>
      </c>
      <c r="AF182" s="20">
        <f>[1]挂饰表!AB182</f>
        <v>0</v>
      </c>
      <c r="AG182" s="20">
        <f>[1]挂饰表!AC182</f>
        <v>0</v>
      </c>
      <c r="AH182" s="20">
        <f>[1]挂饰表!AD182</f>
        <v>0</v>
      </c>
      <c r="AI182" s="20">
        <f>[1]挂饰表!AE182</f>
        <v>0</v>
      </c>
    </row>
    <row r="183" spans="2:35" ht="14.25" x14ac:dyDescent="0.2">
      <c r="B183" s="16">
        <v>181</v>
      </c>
      <c r="C183" s="16" t="str">
        <f t="shared" ca="1" si="17"/>
        <v>IC1867</v>
      </c>
      <c r="D183" s="16" t="str">
        <f t="shared" ca="1" si="21"/>
        <v>坚硬的塞尔塔护腕</v>
      </c>
      <c r="E183" s="16" t="str">
        <f t="shared" ca="1" si="18"/>
        <v>坚硬的</v>
      </c>
      <c r="F183" s="16" t="str">
        <f t="shared" ca="1" si="19"/>
        <v>塞尔塔</v>
      </c>
      <c r="G183" s="16" t="str">
        <f t="shared" ca="1" si="20"/>
        <v>护腕</v>
      </c>
      <c r="H183" s="16" t="str">
        <f t="shared" si="24"/>
        <v>b</v>
      </c>
      <c r="I183" s="19" t="s">
        <v>26</v>
      </c>
      <c r="J183" s="3" t="s">
        <v>32</v>
      </c>
      <c r="K183" s="16">
        <f t="shared" si="22"/>
        <v>9</v>
      </c>
      <c r="L183" s="16">
        <f t="shared" si="23"/>
        <v>5</v>
      </c>
      <c r="M183" s="16">
        <f>[1]挂饰表!$I183</f>
        <v>27</v>
      </c>
      <c r="N183" s="16">
        <f>[1]挂饰表!$J183</f>
        <v>81</v>
      </c>
      <c r="O183" s="16">
        <f>[1]挂饰表!$K183</f>
        <v>43</v>
      </c>
      <c r="P183" s="16">
        <f>[1]挂饰表!$L183</f>
        <v>65</v>
      </c>
      <c r="Q183" s="16" t="str">
        <f>[1]挂饰表!$M$3</f>
        <v>---</v>
      </c>
      <c r="R183" s="16">
        <f>[1]挂饰表!$N183</f>
        <v>65</v>
      </c>
      <c r="S183" s="16">
        <f>[1]挂饰表!$O183</f>
        <v>65</v>
      </c>
      <c r="T183" s="42">
        <f>[1]挂饰表!$P183</f>
        <v>29</v>
      </c>
      <c r="U183" s="20">
        <f>[1]挂饰表!Q183</f>
        <v>0.14499999999999999</v>
      </c>
      <c r="V183" s="20">
        <f>[1]挂饰表!R183</f>
        <v>0.16250000000000001</v>
      </c>
      <c r="W183" s="20">
        <f>[1]挂饰表!S183</f>
        <v>4.8333333333333332E-2</v>
      </c>
      <c r="X183" s="20" t="str">
        <f>[1]挂饰表!T183</f>
        <v>--</v>
      </c>
      <c r="Y183" s="42">
        <f>[1]挂饰表!U183</f>
        <v>36</v>
      </c>
      <c r="Z183" s="42">
        <f>[1]挂饰表!V183</f>
        <v>36</v>
      </c>
      <c r="AA183" s="42">
        <f>[1]挂饰表!W183</f>
        <v>41</v>
      </c>
      <c r="AB183" s="42">
        <f>[1]挂饰表!X183</f>
        <v>36</v>
      </c>
      <c r="AC183" s="42">
        <f>[1]挂饰表!Y183</f>
        <v>41</v>
      </c>
      <c r="AD183" s="42">
        <f>[1]挂饰表!Z183</f>
        <v>63</v>
      </c>
      <c r="AE183" s="20">
        <f>[1]挂饰表!AA183</f>
        <v>0</v>
      </c>
      <c r="AF183" s="20">
        <f>[1]挂饰表!AB183</f>
        <v>0</v>
      </c>
      <c r="AG183" s="20">
        <f>[1]挂饰表!AC183</f>
        <v>0</v>
      </c>
      <c r="AH183" s="20">
        <f>[1]挂饰表!AD183</f>
        <v>0</v>
      </c>
      <c r="AI183" s="20">
        <f>[1]挂饰表!AE183</f>
        <v>0</v>
      </c>
    </row>
    <row r="184" spans="2:35" ht="14.25" x14ac:dyDescent="0.2">
      <c r="B184" s="16">
        <v>182</v>
      </c>
      <c r="C184" s="16" t="str">
        <f t="shared" ca="1" si="17"/>
        <v>IC1935</v>
      </c>
      <c r="D184" s="16" t="str">
        <f t="shared" ca="1" si="21"/>
        <v>发亮的塞尔塔护腕</v>
      </c>
      <c r="E184" s="16" t="str">
        <f t="shared" ca="1" si="18"/>
        <v>发亮的</v>
      </c>
      <c r="F184" s="16" t="str">
        <f t="shared" ca="1" si="19"/>
        <v>塞尔塔</v>
      </c>
      <c r="G184" s="16" t="str">
        <f t="shared" ca="1" si="20"/>
        <v>护腕</v>
      </c>
      <c r="H184" s="16" t="str">
        <f t="shared" si="24"/>
        <v>b</v>
      </c>
      <c r="I184" s="19" t="s">
        <v>26</v>
      </c>
      <c r="J184" s="3" t="s">
        <v>32</v>
      </c>
      <c r="K184" s="16">
        <f t="shared" si="22"/>
        <v>9</v>
      </c>
      <c r="L184" s="16">
        <f t="shared" si="23"/>
        <v>6</v>
      </c>
      <c r="M184" s="16">
        <f>[1]挂饰表!$I184</f>
        <v>32</v>
      </c>
      <c r="N184" s="16">
        <f>[1]挂饰表!$J184</f>
        <v>97</v>
      </c>
      <c r="O184" s="16">
        <f>[1]挂饰表!$K184</f>
        <v>52</v>
      </c>
      <c r="P184" s="16">
        <f>[1]挂饰表!$L184</f>
        <v>78</v>
      </c>
      <c r="Q184" s="16" t="str">
        <f>[1]挂饰表!$M$3</f>
        <v>---</v>
      </c>
      <c r="R184" s="16">
        <f>[1]挂饰表!$N184</f>
        <v>78</v>
      </c>
      <c r="S184" s="16">
        <f>[1]挂饰表!$O184</f>
        <v>78</v>
      </c>
      <c r="T184" s="42">
        <f>[1]挂饰表!$P184</f>
        <v>35</v>
      </c>
      <c r="U184" s="20">
        <f>[1]挂饰表!Q184</f>
        <v>0.17499999999999999</v>
      </c>
      <c r="V184" s="20">
        <f>[1]挂饰表!R184</f>
        <v>0.19500000000000001</v>
      </c>
      <c r="W184" s="20">
        <f>[1]挂饰表!S184</f>
        <v>5.8333333333333327E-2</v>
      </c>
      <c r="X184" s="20" t="str">
        <f>[1]挂饰表!T184</f>
        <v>--</v>
      </c>
      <c r="Y184" s="42">
        <f>[1]挂饰表!U184</f>
        <v>43</v>
      </c>
      <c r="Z184" s="42">
        <f>[1]挂饰表!V184</f>
        <v>43</v>
      </c>
      <c r="AA184" s="42">
        <f>[1]挂饰表!W184</f>
        <v>50</v>
      </c>
      <c r="AB184" s="42">
        <f>[1]挂饰表!X184</f>
        <v>43</v>
      </c>
      <c r="AC184" s="42">
        <f>[1]挂饰表!Y184</f>
        <v>50</v>
      </c>
      <c r="AD184" s="42">
        <f>[1]挂饰表!Z184</f>
        <v>76</v>
      </c>
      <c r="AE184" s="20">
        <f>[1]挂饰表!AA184</f>
        <v>0</v>
      </c>
      <c r="AF184" s="20">
        <f>[1]挂饰表!AB184</f>
        <v>0</v>
      </c>
      <c r="AG184" s="20">
        <f>[1]挂饰表!AC184</f>
        <v>0</v>
      </c>
      <c r="AH184" s="20">
        <f>[1]挂饰表!AD184</f>
        <v>0</v>
      </c>
      <c r="AI184" s="20">
        <f>[1]挂饰表!AE184</f>
        <v>0</v>
      </c>
    </row>
    <row r="185" spans="2:35" ht="14.25" x14ac:dyDescent="0.2">
      <c r="B185" s="16">
        <v>183</v>
      </c>
      <c r="C185" s="16" t="str">
        <f t="shared" ca="1" si="17"/>
        <v>IC1875</v>
      </c>
      <c r="D185" s="16" t="str">
        <f t="shared" ca="1" si="21"/>
        <v>凌厉的晨曦护腕</v>
      </c>
      <c r="E185" s="16" t="str">
        <f t="shared" ca="1" si="18"/>
        <v>凌厉的</v>
      </c>
      <c r="F185" s="16" t="str">
        <f t="shared" ca="1" si="19"/>
        <v>晨曦</v>
      </c>
      <c r="G185" s="16" t="str">
        <f t="shared" ca="1" si="20"/>
        <v>护腕</v>
      </c>
      <c r="H185" s="16" t="str">
        <f t="shared" si="24"/>
        <v>b</v>
      </c>
      <c r="I185" s="19" t="s">
        <v>26</v>
      </c>
      <c r="J185" s="3" t="s">
        <v>32</v>
      </c>
      <c r="K185" s="16">
        <f t="shared" si="22"/>
        <v>9</v>
      </c>
      <c r="L185" s="16">
        <f t="shared" si="23"/>
        <v>7</v>
      </c>
      <c r="M185" s="16">
        <f>[1]挂饰表!$I185</f>
        <v>37</v>
      </c>
      <c r="N185" s="16">
        <f>[1]挂饰表!$J185</f>
        <v>113</v>
      </c>
      <c r="O185" s="16">
        <f>[1]挂饰表!$K185</f>
        <v>60</v>
      </c>
      <c r="P185" s="16">
        <f>[1]挂饰表!$L185</f>
        <v>91</v>
      </c>
      <c r="Q185" s="16" t="str">
        <f>[1]挂饰表!$M$3</f>
        <v>---</v>
      </c>
      <c r="R185" s="16">
        <f>[1]挂饰表!$N185</f>
        <v>91</v>
      </c>
      <c r="S185" s="16">
        <f>[1]挂饰表!$O185</f>
        <v>91</v>
      </c>
      <c r="T185" s="42">
        <f>[1]挂饰表!$P185</f>
        <v>40</v>
      </c>
      <c r="U185" s="20">
        <f>[1]挂饰表!Q185</f>
        <v>0.2</v>
      </c>
      <c r="V185" s="20">
        <f>[1]挂饰表!R185</f>
        <v>0.22750000000000001</v>
      </c>
      <c r="W185" s="20">
        <f>[1]挂饰表!S185</f>
        <v>6.6666666666666666E-2</v>
      </c>
      <c r="X185" s="20" t="str">
        <f>[1]挂饰表!T185</f>
        <v>--</v>
      </c>
      <c r="Y185" s="42">
        <f>[1]挂饰表!U185</f>
        <v>50</v>
      </c>
      <c r="Z185" s="42">
        <f>[1]挂饰表!V185</f>
        <v>50</v>
      </c>
      <c r="AA185" s="42">
        <f>[1]挂饰表!W185</f>
        <v>58</v>
      </c>
      <c r="AB185" s="42">
        <f>[1]挂饰表!X185</f>
        <v>50</v>
      </c>
      <c r="AC185" s="42">
        <f>[1]挂饰表!Y185</f>
        <v>58</v>
      </c>
      <c r="AD185" s="42">
        <f>[1]挂饰表!Z185</f>
        <v>88</v>
      </c>
      <c r="AE185" s="20">
        <f>[1]挂饰表!AA185</f>
        <v>0</v>
      </c>
      <c r="AF185" s="20">
        <f>[1]挂饰表!AB185</f>
        <v>0</v>
      </c>
      <c r="AG185" s="20">
        <f>[1]挂饰表!AC185</f>
        <v>0</v>
      </c>
      <c r="AH185" s="20">
        <f>[1]挂饰表!AD185</f>
        <v>0</v>
      </c>
      <c r="AI185" s="20">
        <f>[1]挂饰表!AE185</f>
        <v>0</v>
      </c>
    </row>
    <row r="186" spans="2:35" ht="14.25" x14ac:dyDescent="0.2">
      <c r="B186" s="16">
        <v>184</v>
      </c>
      <c r="C186" s="16" t="str">
        <f t="shared" ca="1" si="17"/>
        <v>IC1898</v>
      </c>
      <c r="D186" s="16" t="str">
        <f t="shared" ca="1" si="21"/>
        <v>坚硬的混乱项链</v>
      </c>
      <c r="E186" s="16" t="str">
        <f t="shared" ca="1" si="18"/>
        <v>坚硬的</v>
      </c>
      <c r="F186" s="16" t="str">
        <f t="shared" ca="1" si="19"/>
        <v>混乱</v>
      </c>
      <c r="G186" s="16" t="str">
        <f t="shared" ca="1" si="20"/>
        <v>项链</v>
      </c>
      <c r="H186" s="16" t="str">
        <f t="shared" si="24"/>
        <v>b</v>
      </c>
      <c r="I186" s="19" t="s">
        <v>26</v>
      </c>
      <c r="J186" s="3" t="s">
        <v>32</v>
      </c>
      <c r="K186" s="16">
        <f t="shared" si="22"/>
        <v>9</v>
      </c>
      <c r="L186" s="16">
        <f t="shared" si="23"/>
        <v>8</v>
      </c>
      <c r="M186" s="16">
        <f>[1]挂饰表!$I186</f>
        <v>43</v>
      </c>
      <c r="N186" s="16">
        <f>[1]挂饰表!$J186</f>
        <v>130</v>
      </c>
      <c r="O186" s="16">
        <f>[1]挂饰表!$K186</f>
        <v>69</v>
      </c>
      <c r="P186" s="16">
        <f>[1]挂饰表!$L186</f>
        <v>104</v>
      </c>
      <c r="Q186" s="16" t="str">
        <f>[1]挂饰表!$M$3</f>
        <v>---</v>
      </c>
      <c r="R186" s="16">
        <f>[1]挂饰表!$N186</f>
        <v>104</v>
      </c>
      <c r="S186" s="16">
        <f>[1]挂饰表!$O186</f>
        <v>104</v>
      </c>
      <c r="T186" s="42">
        <f>[1]挂饰表!$P186</f>
        <v>46</v>
      </c>
      <c r="U186" s="20">
        <f>[1]挂饰表!Q186</f>
        <v>0.23</v>
      </c>
      <c r="V186" s="20">
        <f>[1]挂饰表!R186</f>
        <v>0.26</v>
      </c>
      <c r="W186" s="20">
        <f>[1]挂饰表!S186</f>
        <v>7.6666666666666675E-2</v>
      </c>
      <c r="X186" s="20" t="str">
        <f>[1]挂饰表!T186</f>
        <v>--</v>
      </c>
      <c r="Y186" s="42">
        <f>[1]挂饰表!U186</f>
        <v>58</v>
      </c>
      <c r="Z186" s="42">
        <f>[1]挂饰表!V186</f>
        <v>58</v>
      </c>
      <c r="AA186" s="42">
        <f>[1]挂饰表!W186</f>
        <v>66</v>
      </c>
      <c r="AB186" s="42">
        <f>[1]挂饰表!X186</f>
        <v>58</v>
      </c>
      <c r="AC186" s="42">
        <f>[1]挂饰表!Y186</f>
        <v>66</v>
      </c>
      <c r="AD186" s="42">
        <f>[1]挂饰表!Z186</f>
        <v>101</v>
      </c>
      <c r="AE186" s="20">
        <f>[1]挂饰表!AA186</f>
        <v>0</v>
      </c>
      <c r="AF186" s="20">
        <f>[1]挂饰表!AB186</f>
        <v>0</v>
      </c>
      <c r="AG186" s="20">
        <f>[1]挂饰表!AC186</f>
        <v>0</v>
      </c>
      <c r="AH186" s="20">
        <f>[1]挂饰表!AD186</f>
        <v>0</v>
      </c>
      <c r="AI186" s="20">
        <f>[1]挂饰表!AE186</f>
        <v>0</v>
      </c>
    </row>
    <row r="187" spans="2:35" ht="14.25" x14ac:dyDescent="0.2">
      <c r="B187" s="16">
        <v>185</v>
      </c>
      <c r="C187" s="16" t="str">
        <f t="shared" ca="1" si="17"/>
        <v>IC1869</v>
      </c>
      <c r="D187" s="16" t="str">
        <f t="shared" ca="1" si="21"/>
        <v>普通的水晶护腕</v>
      </c>
      <c r="E187" s="16" t="str">
        <f t="shared" ca="1" si="18"/>
        <v>普通的</v>
      </c>
      <c r="F187" s="16" t="str">
        <f t="shared" ca="1" si="19"/>
        <v>水晶</v>
      </c>
      <c r="G187" s="16" t="str">
        <f t="shared" ca="1" si="20"/>
        <v>护腕</v>
      </c>
      <c r="H187" s="16" t="str">
        <f t="shared" si="24"/>
        <v>c</v>
      </c>
      <c r="I187" s="19" t="s">
        <v>26</v>
      </c>
      <c r="J187" s="3" t="s">
        <v>32</v>
      </c>
      <c r="K187" s="16">
        <f t="shared" si="22"/>
        <v>9</v>
      </c>
      <c r="L187" s="16">
        <f t="shared" si="23"/>
        <v>1</v>
      </c>
      <c r="M187" s="16">
        <f>[1]挂饰表!$I187</f>
        <v>10</v>
      </c>
      <c r="N187" s="16">
        <f>[1]挂饰表!$J187</f>
        <v>0</v>
      </c>
      <c r="O187" s="16">
        <f>[1]挂饰表!$K187</f>
        <v>0</v>
      </c>
      <c r="P187" s="16">
        <f>[1]挂饰表!$L187</f>
        <v>0</v>
      </c>
      <c r="Q187" s="16" t="str">
        <f>[1]挂饰表!$M$3</f>
        <v>---</v>
      </c>
      <c r="R187" s="16">
        <f>[1]挂饰表!$N187</f>
        <v>0</v>
      </c>
      <c r="S187" s="16">
        <f>[1]挂饰表!$O187</f>
        <v>0</v>
      </c>
      <c r="T187" s="42">
        <f>[1]挂饰表!$P187</f>
        <v>0</v>
      </c>
      <c r="U187" s="20">
        <f>[1]挂饰表!Q187</f>
        <v>0</v>
      </c>
      <c r="V187" s="20">
        <f>[1]挂饰表!R187</f>
        <v>0</v>
      </c>
      <c r="W187" s="20">
        <f>[1]挂饰表!S187</f>
        <v>0</v>
      </c>
      <c r="X187" s="20" t="str">
        <f>[1]挂饰表!T187</f>
        <v>--</v>
      </c>
      <c r="Y187" s="42">
        <f>[1]挂饰表!U187</f>
        <v>0</v>
      </c>
      <c r="Z187" s="42">
        <f>[1]挂饰表!V187</f>
        <v>0</v>
      </c>
      <c r="AA187" s="42">
        <f>[1]挂饰表!W187</f>
        <v>0</v>
      </c>
      <c r="AB187" s="42">
        <f>[1]挂饰表!X187</f>
        <v>0</v>
      </c>
      <c r="AC187" s="42">
        <f>[1]挂饰表!Y187</f>
        <v>0</v>
      </c>
      <c r="AD187" s="42">
        <f>[1]挂饰表!Z187</f>
        <v>0</v>
      </c>
      <c r="AE187" s="20">
        <f>[1]挂饰表!AA187</f>
        <v>0</v>
      </c>
      <c r="AF187" s="20">
        <f>[1]挂饰表!AB187</f>
        <v>0</v>
      </c>
      <c r="AG187" s="20">
        <f>[1]挂饰表!AC187</f>
        <v>0</v>
      </c>
      <c r="AH187" s="20">
        <f>[1]挂饰表!AD187</f>
        <v>0</v>
      </c>
      <c r="AI187" s="20">
        <f>[1]挂饰表!AE187</f>
        <v>0</v>
      </c>
    </row>
    <row r="188" spans="2:35" ht="14.25" x14ac:dyDescent="0.2">
      <c r="B188" s="16">
        <v>186</v>
      </c>
      <c r="C188" s="16" t="str">
        <f t="shared" ca="1" si="17"/>
        <v>IC1857</v>
      </c>
      <c r="D188" s="16" t="str">
        <f t="shared" ca="1" si="21"/>
        <v>破旧的玄铁戒指</v>
      </c>
      <c r="E188" s="16" t="str">
        <f t="shared" ca="1" si="18"/>
        <v>破旧的</v>
      </c>
      <c r="F188" s="16" t="str">
        <f t="shared" ca="1" si="19"/>
        <v>玄铁</v>
      </c>
      <c r="G188" s="16" t="str">
        <f t="shared" ca="1" si="20"/>
        <v>戒指</v>
      </c>
      <c r="H188" s="16" t="str">
        <f t="shared" si="24"/>
        <v>c</v>
      </c>
      <c r="I188" s="19" t="s">
        <v>26</v>
      </c>
      <c r="J188" s="3" t="s">
        <v>32</v>
      </c>
      <c r="K188" s="16">
        <f t="shared" si="22"/>
        <v>9</v>
      </c>
      <c r="L188" s="16">
        <f t="shared" si="23"/>
        <v>2</v>
      </c>
      <c r="M188" s="16">
        <f>[1]挂饰表!$I188</f>
        <v>21</v>
      </c>
      <c r="N188" s="16">
        <f>[1]挂饰表!$J188</f>
        <v>0</v>
      </c>
      <c r="O188" s="16">
        <f>[1]挂饰表!$K188</f>
        <v>0</v>
      </c>
      <c r="P188" s="16">
        <f>[1]挂饰表!$L188</f>
        <v>0</v>
      </c>
      <c r="Q188" s="16" t="str">
        <f>[1]挂饰表!$M$3</f>
        <v>---</v>
      </c>
      <c r="R188" s="16">
        <f>[1]挂饰表!$N188</f>
        <v>0</v>
      </c>
      <c r="S188" s="16">
        <f>[1]挂饰表!$O188</f>
        <v>0</v>
      </c>
      <c r="T188" s="42">
        <f>[1]挂饰表!$P188</f>
        <v>0</v>
      </c>
      <c r="U188" s="20">
        <f>[1]挂饰表!Q188</f>
        <v>0</v>
      </c>
      <c r="V188" s="20">
        <f>[1]挂饰表!R188</f>
        <v>0</v>
      </c>
      <c r="W188" s="20">
        <f>[1]挂饰表!S188</f>
        <v>0</v>
      </c>
      <c r="X188" s="20" t="str">
        <f>[1]挂饰表!T188</f>
        <v>--</v>
      </c>
      <c r="Y188" s="42">
        <f>[1]挂饰表!U188</f>
        <v>0</v>
      </c>
      <c r="Z188" s="42">
        <f>[1]挂饰表!V188</f>
        <v>0</v>
      </c>
      <c r="AA188" s="42">
        <f>[1]挂饰表!W188</f>
        <v>0</v>
      </c>
      <c r="AB188" s="42">
        <f>[1]挂饰表!X188</f>
        <v>0</v>
      </c>
      <c r="AC188" s="42">
        <f>[1]挂饰表!Y188</f>
        <v>0</v>
      </c>
      <c r="AD188" s="42">
        <f>[1]挂饰表!Z188</f>
        <v>0</v>
      </c>
      <c r="AE188" s="20">
        <f>[1]挂饰表!AA188</f>
        <v>0</v>
      </c>
      <c r="AF188" s="20">
        <f>[1]挂饰表!AB188</f>
        <v>0</v>
      </c>
      <c r="AG188" s="20">
        <f>[1]挂饰表!AC188</f>
        <v>0</v>
      </c>
      <c r="AH188" s="20">
        <f>[1]挂饰表!AD188</f>
        <v>0</v>
      </c>
      <c r="AI188" s="20">
        <f>[1]挂饰表!AE188</f>
        <v>0</v>
      </c>
    </row>
    <row r="189" spans="2:35" ht="14.25" x14ac:dyDescent="0.2">
      <c r="B189" s="16">
        <v>187</v>
      </c>
      <c r="C189" s="16" t="str">
        <f t="shared" ca="1" si="17"/>
        <v>IC1870</v>
      </c>
      <c r="D189" s="16" t="str">
        <f t="shared" ca="1" si="21"/>
        <v>一般的言语护腕</v>
      </c>
      <c r="E189" s="16" t="str">
        <f t="shared" ca="1" si="18"/>
        <v>一般的</v>
      </c>
      <c r="F189" s="16" t="str">
        <f t="shared" ca="1" si="19"/>
        <v>言语</v>
      </c>
      <c r="G189" s="16" t="str">
        <f t="shared" ca="1" si="20"/>
        <v>护腕</v>
      </c>
      <c r="H189" s="16" t="str">
        <f t="shared" si="24"/>
        <v>c</v>
      </c>
      <c r="I189" s="19" t="s">
        <v>26</v>
      </c>
      <c r="J189" s="3" t="s">
        <v>32</v>
      </c>
      <c r="K189" s="16">
        <f t="shared" si="22"/>
        <v>9</v>
      </c>
      <c r="L189" s="16">
        <f t="shared" si="23"/>
        <v>3</v>
      </c>
      <c r="M189" s="16">
        <f>[1]挂饰表!$I189</f>
        <v>31</v>
      </c>
      <c r="N189" s="16">
        <f>[1]挂饰表!$J189</f>
        <v>0</v>
      </c>
      <c r="O189" s="16">
        <f>[1]挂饰表!$K189</f>
        <v>0</v>
      </c>
      <c r="P189" s="16">
        <f>[1]挂饰表!$L189</f>
        <v>0</v>
      </c>
      <c r="Q189" s="16" t="str">
        <f>[1]挂饰表!$M$3</f>
        <v>---</v>
      </c>
      <c r="R189" s="16">
        <f>[1]挂饰表!$N189</f>
        <v>0</v>
      </c>
      <c r="S189" s="16">
        <f>[1]挂饰表!$O189</f>
        <v>0</v>
      </c>
      <c r="T189" s="42">
        <f>[1]挂饰表!$P189</f>
        <v>0</v>
      </c>
      <c r="U189" s="20">
        <f>[1]挂饰表!Q189</f>
        <v>0</v>
      </c>
      <c r="V189" s="20">
        <f>[1]挂饰表!R189</f>
        <v>0</v>
      </c>
      <c r="W189" s="20">
        <f>[1]挂饰表!S189</f>
        <v>0</v>
      </c>
      <c r="X189" s="20" t="str">
        <f>[1]挂饰表!T189</f>
        <v>--</v>
      </c>
      <c r="Y189" s="42">
        <f>[1]挂饰表!U189</f>
        <v>0</v>
      </c>
      <c r="Z189" s="42">
        <f>[1]挂饰表!V189</f>
        <v>0</v>
      </c>
      <c r="AA189" s="42">
        <f>[1]挂饰表!W189</f>
        <v>0</v>
      </c>
      <c r="AB189" s="42">
        <f>[1]挂饰表!X189</f>
        <v>0</v>
      </c>
      <c r="AC189" s="42">
        <f>[1]挂饰表!Y189</f>
        <v>0</v>
      </c>
      <c r="AD189" s="42">
        <f>[1]挂饰表!Z189</f>
        <v>0</v>
      </c>
      <c r="AE189" s="20">
        <f>[1]挂饰表!AA189</f>
        <v>0</v>
      </c>
      <c r="AF189" s="20">
        <f>[1]挂饰表!AB189</f>
        <v>0</v>
      </c>
      <c r="AG189" s="20">
        <f>[1]挂饰表!AC189</f>
        <v>0</v>
      </c>
      <c r="AH189" s="20">
        <f>[1]挂饰表!AD189</f>
        <v>0</v>
      </c>
      <c r="AI189" s="20">
        <f>[1]挂饰表!AE189</f>
        <v>0</v>
      </c>
    </row>
    <row r="190" spans="2:35" ht="14.25" x14ac:dyDescent="0.2">
      <c r="B190" s="16">
        <v>188</v>
      </c>
      <c r="C190" s="16" t="str">
        <f t="shared" ca="1" si="17"/>
        <v>IC1853</v>
      </c>
      <c r="D190" s="16" t="str">
        <f t="shared" ca="1" si="21"/>
        <v>普通的白银戒指</v>
      </c>
      <c r="E190" s="16" t="str">
        <f t="shared" ca="1" si="18"/>
        <v>普通的</v>
      </c>
      <c r="F190" s="16" t="str">
        <f t="shared" ca="1" si="19"/>
        <v>白银</v>
      </c>
      <c r="G190" s="16" t="str">
        <f t="shared" ca="1" si="20"/>
        <v>戒指</v>
      </c>
      <c r="H190" s="16" t="str">
        <f t="shared" si="24"/>
        <v>c</v>
      </c>
      <c r="I190" s="19" t="s">
        <v>26</v>
      </c>
      <c r="J190" s="3" t="s">
        <v>32</v>
      </c>
      <c r="K190" s="16">
        <f t="shared" si="22"/>
        <v>9</v>
      </c>
      <c r="L190" s="16">
        <f t="shared" si="23"/>
        <v>4</v>
      </c>
      <c r="M190" s="16">
        <f>[1]挂饰表!$I190</f>
        <v>41</v>
      </c>
      <c r="N190" s="16">
        <f>[1]挂饰表!$J190</f>
        <v>0</v>
      </c>
      <c r="O190" s="16">
        <f>[1]挂饰表!$K190</f>
        <v>0</v>
      </c>
      <c r="P190" s="16">
        <f>[1]挂饰表!$L190</f>
        <v>0</v>
      </c>
      <c r="Q190" s="16" t="str">
        <f>[1]挂饰表!$M$3</f>
        <v>---</v>
      </c>
      <c r="R190" s="16">
        <f>[1]挂饰表!$N190</f>
        <v>0</v>
      </c>
      <c r="S190" s="16">
        <f>[1]挂饰表!$O190</f>
        <v>0</v>
      </c>
      <c r="T190" s="42">
        <f>[1]挂饰表!$P190</f>
        <v>0</v>
      </c>
      <c r="U190" s="20">
        <f>[1]挂饰表!Q190</f>
        <v>0</v>
      </c>
      <c r="V190" s="20">
        <f>[1]挂饰表!R190</f>
        <v>0</v>
      </c>
      <c r="W190" s="20">
        <f>[1]挂饰表!S190</f>
        <v>0</v>
      </c>
      <c r="X190" s="20" t="str">
        <f>[1]挂饰表!T190</f>
        <v>--</v>
      </c>
      <c r="Y190" s="42">
        <f>[1]挂饰表!U190</f>
        <v>0</v>
      </c>
      <c r="Z190" s="42">
        <f>[1]挂饰表!V190</f>
        <v>0</v>
      </c>
      <c r="AA190" s="42">
        <f>[1]挂饰表!W190</f>
        <v>0</v>
      </c>
      <c r="AB190" s="42">
        <f>[1]挂饰表!X190</f>
        <v>0</v>
      </c>
      <c r="AC190" s="42">
        <f>[1]挂饰表!Y190</f>
        <v>0</v>
      </c>
      <c r="AD190" s="42">
        <f>[1]挂饰表!Z190</f>
        <v>0</v>
      </c>
      <c r="AE190" s="20">
        <f>[1]挂饰表!AA190</f>
        <v>0</v>
      </c>
      <c r="AF190" s="20">
        <f>[1]挂饰表!AB190</f>
        <v>0</v>
      </c>
      <c r="AG190" s="20">
        <f>[1]挂饰表!AC190</f>
        <v>0</v>
      </c>
      <c r="AH190" s="20">
        <f>[1]挂饰表!AD190</f>
        <v>0</v>
      </c>
      <c r="AI190" s="20">
        <f>[1]挂饰表!AE190</f>
        <v>0</v>
      </c>
    </row>
    <row r="191" spans="2:35" ht="14.25" x14ac:dyDescent="0.2">
      <c r="B191" s="16">
        <v>189</v>
      </c>
      <c r="C191" s="16" t="str">
        <f t="shared" ca="1" si="17"/>
        <v>IC1778</v>
      </c>
      <c r="D191" s="16" t="str">
        <f t="shared" ca="1" si="21"/>
        <v>破旧的女神戒指</v>
      </c>
      <c r="E191" s="16" t="str">
        <f t="shared" ca="1" si="18"/>
        <v>破旧的</v>
      </c>
      <c r="F191" s="16" t="str">
        <f t="shared" ca="1" si="19"/>
        <v>女神</v>
      </c>
      <c r="G191" s="16" t="str">
        <f t="shared" ca="1" si="20"/>
        <v>戒指</v>
      </c>
      <c r="H191" s="16" t="str">
        <f t="shared" si="24"/>
        <v>c</v>
      </c>
      <c r="I191" s="19" t="s">
        <v>26</v>
      </c>
      <c r="J191" s="3" t="s">
        <v>32</v>
      </c>
      <c r="K191" s="16">
        <f t="shared" si="22"/>
        <v>9</v>
      </c>
      <c r="L191" s="16">
        <f t="shared" si="23"/>
        <v>5</v>
      </c>
      <c r="M191" s="16">
        <f>[1]挂饰表!$I191</f>
        <v>52</v>
      </c>
      <c r="N191" s="16">
        <f>[1]挂饰表!$J191</f>
        <v>0</v>
      </c>
      <c r="O191" s="16">
        <f>[1]挂饰表!$K191</f>
        <v>0</v>
      </c>
      <c r="P191" s="16">
        <f>[1]挂饰表!$L191</f>
        <v>0</v>
      </c>
      <c r="Q191" s="16" t="str">
        <f>[1]挂饰表!$M$3</f>
        <v>---</v>
      </c>
      <c r="R191" s="16">
        <f>[1]挂饰表!$N191</f>
        <v>0</v>
      </c>
      <c r="S191" s="16">
        <f>[1]挂饰表!$O191</f>
        <v>0</v>
      </c>
      <c r="T191" s="42">
        <f>[1]挂饰表!$P191</f>
        <v>0</v>
      </c>
      <c r="U191" s="20">
        <f>[1]挂饰表!Q191</f>
        <v>0</v>
      </c>
      <c r="V191" s="20">
        <f>[1]挂饰表!R191</f>
        <v>0</v>
      </c>
      <c r="W191" s="20">
        <f>[1]挂饰表!S191</f>
        <v>0</v>
      </c>
      <c r="X191" s="20" t="str">
        <f>[1]挂饰表!T191</f>
        <v>--</v>
      </c>
      <c r="Y191" s="42">
        <f>[1]挂饰表!U191</f>
        <v>0</v>
      </c>
      <c r="Z191" s="42">
        <f>[1]挂饰表!V191</f>
        <v>0</v>
      </c>
      <c r="AA191" s="42">
        <f>[1]挂饰表!W191</f>
        <v>0</v>
      </c>
      <c r="AB191" s="42">
        <f>[1]挂饰表!X191</f>
        <v>0</v>
      </c>
      <c r="AC191" s="42">
        <f>[1]挂饰表!Y191</f>
        <v>0</v>
      </c>
      <c r="AD191" s="42">
        <f>[1]挂饰表!Z191</f>
        <v>0</v>
      </c>
      <c r="AE191" s="20">
        <f>[1]挂饰表!AA191</f>
        <v>0</v>
      </c>
      <c r="AF191" s="20">
        <f>[1]挂饰表!AB191</f>
        <v>0</v>
      </c>
      <c r="AG191" s="20">
        <f>[1]挂饰表!AC191</f>
        <v>0</v>
      </c>
      <c r="AH191" s="20">
        <f>[1]挂饰表!AD191</f>
        <v>0</v>
      </c>
      <c r="AI191" s="20">
        <f>[1]挂饰表!AE191</f>
        <v>0</v>
      </c>
    </row>
    <row r="192" spans="2:35" ht="14.25" x14ac:dyDescent="0.2">
      <c r="B192" s="16">
        <v>190</v>
      </c>
      <c r="C192" s="16" t="str">
        <f t="shared" ca="1" si="17"/>
        <v>IC1889</v>
      </c>
      <c r="D192" s="16" t="str">
        <f t="shared" ca="1" si="21"/>
        <v>初级的忏悔项链</v>
      </c>
      <c r="E192" s="16" t="str">
        <f t="shared" ca="1" si="18"/>
        <v>初级的</v>
      </c>
      <c r="F192" s="16" t="str">
        <f t="shared" ca="1" si="19"/>
        <v>忏悔</v>
      </c>
      <c r="G192" s="16" t="str">
        <f t="shared" ca="1" si="20"/>
        <v>项链</v>
      </c>
      <c r="H192" s="16" t="str">
        <f t="shared" si="24"/>
        <v>c</v>
      </c>
      <c r="I192" s="19" t="s">
        <v>26</v>
      </c>
      <c r="J192" s="3" t="s">
        <v>32</v>
      </c>
      <c r="K192" s="16">
        <f t="shared" si="22"/>
        <v>9</v>
      </c>
      <c r="L192" s="16">
        <f t="shared" si="23"/>
        <v>6</v>
      </c>
      <c r="M192" s="16">
        <f>[1]挂饰表!$I192</f>
        <v>62</v>
      </c>
      <c r="N192" s="16">
        <f>[1]挂饰表!$J192</f>
        <v>0</v>
      </c>
      <c r="O192" s="16">
        <f>[1]挂饰表!$K192</f>
        <v>0</v>
      </c>
      <c r="P192" s="16">
        <f>[1]挂饰表!$L192</f>
        <v>0</v>
      </c>
      <c r="Q192" s="16" t="str">
        <f>[1]挂饰表!$M$3</f>
        <v>---</v>
      </c>
      <c r="R192" s="16">
        <f>[1]挂饰表!$N192</f>
        <v>0</v>
      </c>
      <c r="S192" s="16">
        <f>[1]挂饰表!$O192</f>
        <v>0</v>
      </c>
      <c r="T192" s="42">
        <f>[1]挂饰表!$P192</f>
        <v>0</v>
      </c>
      <c r="U192" s="20">
        <f>[1]挂饰表!Q192</f>
        <v>0</v>
      </c>
      <c r="V192" s="20">
        <f>[1]挂饰表!R192</f>
        <v>0</v>
      </c>
      <c r="W192" s="20">
        <f>[1]挂饰表!S192</f>
        <v>0</v>
      </c>
      <c r="X192" s="20" t="str">
        <f>[1]挂饰表!T192</f>
        <v>--</v>
      </c>
      <c r="Y192" s="42">
        <f>[1]挂饰表!U192</f>
        <v>0</v>
      </c>
      <c r="Z192" s="42">
        <f>[1]挂饰表!V192</f>
        <v>0</v>
      </c>
      <c r="AA192" s="42">
        <f>[1]挂饰表!W192</f>
        <v>0</v>
      </c>
      <c r="AB192" s="42">
        <f>[1]挂饰表!X192</f>
        <v>0</v>
      </c>
      <c r="AC192" s="42">
        <f>[1]挂饰表!Y192</f>
        <v>0</v>
      </c>
      <c r="AD192" s="42">
        <f>[1]挂饰表!Z192</f>
        <v>0</v>
      </c>
      <c r="AE192" s="20">
        <f>[1]挂饰表!AA192</f>
        <v>0</v>
      </c>
      <c r="AF192" s="20">
        <f>[1]挂饰表!AB192</f>
        <v>0</v>
      </c>
      <c r="AG192" s="20">
        <f>[1]挂饰表!AC192</f>
        <v>0</v>
      </c>
      <c r="AH192" s="20">
        <f>[1]挂饰表!AD192</f>
        <v>0</v>
      </c>
      <c r="AI192" s="20">
        <f>[1]挂饰表!AE192</f>
        <v>0</v>
      </c>
    </row>
    <row r="193" spans="2:35" ht="14.25" x14ac:dyDescent="0.2">
      <c r="B193" s="16">
        <v>191</v>
      </c>
      <c r="C193" s="16" t="str">
        <f t="shared" ca="1" si="17"/>
        <v>IC1943</v>
      </c>
      <c r="D193" s="16" t="str">
        <f t="shared" ca="1" si="21"/>
        <v>一般的智慧戒指</v>
      </c>
      <c r="E193" s="16" t="str">
        <f t="shared" ca="1" si="18"/>
        <v>一般的</v>
      </c>
      <c r="F193" s="16" t="str">
        <f t="shared" ca="1" si="19"/>
        <v>智慧</v>
      </c>
      <c r="G193" s="16" t="str">
        <f t="shared" ca="1" si="20"/>
        <v>戒指</v>
      </c>
      <c r="H193" s="16" t="str">
        <f t="shared" si="24"/>
        <v>c</v>
      </c>
      <c r="I193" s="19" t="s">
        <v>26</v>
      </c>
      <c r="J193" s="3" t="s">
        <v>32</v>
      </c>
      <c r="K193" s="16">
        <f t="shared" si="22"/>
        <v>9</v>
      </c>
      <c r="L193" s="16">
        <f t="shared" si="23"/>
        <v>7</v>
      </c>
      <c r="M193" s="16">
        <f>[1]挂饰表!$I193</f>
        <v>73</v>
      </c>
      <c r="N193" s="16">
        <f>[1]挂饰表!$J193</f>
        <v>0</v>
      </c>
      <c r="O193" s="16">
        <f>[1]挂饰表!$K193</f>
        <v>0</v>
      </c>
      <c r="P193" s="16">
        <f>[1]挂饰表!$L193</f>
        <v>0</v>
      </c>
      <c r="Q193" s="16" t="str">
        <f>[1]挂饰表!$M$3</f>
        <v>---</v>
      </c>
      <c r="R193" s="16">
        <f>[1]挂饰表!$N193</f>
        <v>0</v>
      </c>
      <c r="S193" s="16">
        <f>[1]挂饰表!$O193</f>
        <v>0</v>
      </c>
      <c r="T193" s="42">
        <f>[1]挂饰表!$P193</f>
        <v>0</v>
      </c>
      <c r="U193" s="20">
        <f>[1]挂饰表!Q193</f>
        <v>0</v>
      </c>
      <c r="V193" s="20">
        <f>[1]挂饰表!R193</f>
        <v>0</v>
      </c>
      <c r="W193" s="20">
        <f>[1]挂饰表!S193</f>
        <v>0</v>
      </c>
      <c r="X193" s="20" t="str">
        <f>[1]挂饰表!T193</f>
        <v>--</v>
      </c>
      <c r="Y193" s="42">
        <f>[1]挂饰表!U193</f>
        <v>0</v>
      </c>
      <c r="Z193" s="42">
        <f>[1]挂饰表!V193</f>
        <v>0</v>
      </c>
      <c r="AA193" s="42">
        <f>[1]挂饰表!W193</f>
        <v>0</v>
      </c>
      <c r="AB193" s="42">
        <f>[1]挂饰表!X193</f>
        <v>0</v>
      </c>
      <c r="AC193" s="42">
        <f>[1]挂饰表!Y193</f>
        <v>0</v>
      </c>
      <c r="AD193" s="42">
        <f>[1]挂饰表!Z193</f>
        <v>0</v>
      </c>
      <c r="AE193" s="20">
        <f>[1]挂饰表!AA193</f>
        <v>0</v>
      </c>
      <c r="AF193" s="20">
        <f>[1]挂饰表!AB193</f>
        <v>0</v>
      </c>
      <c r="AG193" s="20">
        <f>[1]挂饰表!AC193</f>
        <v>0</v>
      </c>
      <c r="AH193" s="20">
        <f>[1]挂饰表!AD193</f>
        <v>0</v>
      </c>
      <c r="AI193" s="20">
        <f>[1]挂饰表!AE193</f>
        <v>0</v>
      </c>
    </row>
    <row r="194" spans="2:35" ht="14.25" x14ac:dyDescent="0.2">
      <c r="B194" s="16">
        <v>192</v>
      </c>
      <c r="C194" s="16" t="str">
        <f t="shared" ca="1" si="17"/>
        <v>IC1743</v>
      </c>
      <c r="D194" s="16" t="str">
        <f t="shared" ca="1" si="21"/>
        <v>破旧的塞尔塔戒指</v>
      </c>
      <c r="E194" s="16" t="str">
        <f t="shared" ca="1" si="18"/>
        <v>破旧的</v>
      </c>
      <c r="F194" s="16" t="str">
        <f t="shared" ca="1" si="19"/>
        <v>塞尔塔</v>
      </c>
      <c r="G194" s="16" t="str">
        <f t="shared" ca="1" si="20"/>
        <v>戒指</v>
      </c>
      <c r="H194" s="16" t="str">
        <f t="shared" si="24"/>
        <v>c</v>
      </c>
      <c r="I194" s="19" t="s">
        <v>26</v>
      </c>
      <c r="J194" s="3" t="s">
        <v>32</v>
      </c>
      <c r="K194" s="16">
        <f t="shared" si="22"/>
        <v>9</v>
      </c>
      <c r="L194" s="16">
        <f t="shared" si="23"/>
        <v>8</v>
      </c>
      <c r="M194" s="16">
        <f>[1]挂饰表!$I194</f>
        <v>83</v>
      </c>
      <c r="N194" s="16">
        <f>[1]挂饰表!$J194</f>
        <v>0</v>
      </c>
      <c r="O194" s="16">
        <f>[1]挂饰表!$K194</f>
        <v>0</v>
      </c>
      <c r="P194" s="16">
        <f>[1]挂饰表!$L194</f>
        <v>0</v>
      </c>
      <c r="Q194" s="16" t="str">
        <f>[1]挂饰表!$M$3</f>
        <v>---</v>
      </c>
      <c r="R194" s="16">
        <f>[1]挂饰表!$N194</f>
        <v>0</v>
      </c>
      <c r="S194" s="16">
        <f>[1]挂饰表!$O194</f>
        <v>0</v>
      </c>
      <c r="T194" s="42">
        <f>[1]挂饰表!$P194</f>
        <v>0</v>
      </c>
      <c r="U194" s="20">
        <f>[1]挂饰表!Q194</f>
        <v>0</v>
      </c>
      <c r="V194" s="20">
        <f>[1]挂饰表!R194</f>
        <v>0</v>
      </c>
      <c r="W194" s="20">
        <f>[1]挂饰表!S194</f>
        <v>0</v>
      </c>
      <c r="X194" s="20" t="str">
        <f>[1]挂饰表!T194</f>
        <v>--</v>
      </c>
      <c r="Y194" s="42">
        <f>[1]挂饰表!U194</f>
        <v>0</v>
      </c>
      <c r="Z194" s="42">
        <f>[1]挂饰表!V194</f>
        <v>0</v>
      </c>
      <c r="AA194" s="42">
        <f>[1]挂饰表!W194</f>
        <v>0</v>
      </c>
      <c r="AB194" s="42">
        <f>[1]挂饰表!X194</f>
        <v>0</v>
      </c>
      <c r="AC194" s="42">
        <f>[1]挂饰表!Y194</f>
        <v>0</v>
      </c>
      <c r="AD194" s="42">
        <f>[1]挂饰表!Z194</f>
        <v>0</v>
      </c>
      <c r="AE194" s="20">
        <f>[1]挂饰表!AA194</f>
        <v>0</v>
      </c>
      <c r="AF194" s="20">
        <f>[1]挂饰表!AB194</f>
        <v>0</v>
      </c>
      <c r="AG194" s="20">
        <f>[1]挂饰表!AC194</f>
        <v>0</v>
      </c>
      <c r="AH194" s="20">
        <f>[1]挂饰表!AD194</f>
        <v>0</v>
      </c>
      <c r="AI194" s="20">
        <f>[1]挂饰表!AE194</f>
        <v>0</v>
      </c>
    </row>
    <row r="195" spans="2:35" ht="14.25" x14ac:dyDescent="0.2">
      <c r="B195" s="16">
        <v>193</v>
      </c>
      <c r="C195" s="16" t="str">
        <f t="shared" ref="C195:C258" ca="1" si="25">VLOOKUP(G195&amp;INT(RAND()*(15-1)+1),dropimge,4,FALSE)</f>
        <v>IC1924</v>
      </c>
      <c r="D195" s="16" t="str">
        <f t="shared" ca="1" si="21"/>
        <v>传说的白银项链</v>
      </c>
      <c r="E195" s="16" t="str">
        <f t="shared" ref="E195:E258" ca="1" si="26">VLOOKUP(H195,dropaffix1,INT(RAND()*(6-2)+2),FALSE)</f>
        <v>传说的</v>
      </c>
      <c r="F195" s="16" t="str">
        <f t="shared" ref="F195:F258" ca="1" si="27">VLOOKUP(INT(RAND()*(21-1)+1),dropaffix2,2,FALSE)</f>
        <v>白银</v>
      </c>
      <c r="G195" s="16" t="str">
        <f t="shared" ref="G195:G258" ca="1" si="28">VLOOKUP(INT(RAND()*(4-1)+1),dropaffix3,2,FALSE)</f>
        <v>项链</v>
      </c>
      <c r="H195" s="16" t="str">
        <f t="shared" si="24"/>
        <v>s</v>
      </c>
      <c r="I195" s="19" t="s">
        <v>26</v>
      </c>
      <c r="J195" s="3" t="s">
        <v>33</v>
      </c>
      <c r="K195" s="16">
        <f t="shared" si="22"/>
        <v>5</v>
      </c>
      <c r="L195" s="16">
        <f t="shared" si="23"/>
        <v>1</v>
      </c>
      <c r="M195" s="16">
        <f>[1]挂饰表!$I195</f>
        <v>10</v>
      </c>
      <c r="N195" s="16">
        <f>[1]挂饰表!$J195</f>
        <v>9</v>
      </c>
      <c r="O195" s="16">
        <f>[1]挂饰表!$K195</f>
        <v>6</v>
      </c>
      <c r="P195" s="16">
        <f>[1]挂饰表!$L195</f>
        <v>8</v>
      </c>
      <c r="Q195" s="16" t="str">
        <f>[1]挂饰表!$M$3</f>
        <v>---</v>
      </c>
      <c r="R195" s="16">
        <f>[1]挂饰表!$N195</f>
        <v>9</v>
      </c>
      <c r="S195" s="16">
        <f>[1]挂饰表!$O195</f>
        <v>7</v>
      </c>
      <c r="T195" s="42">
        <f>[1]挂饰表!$P195</f>
        <v>5</v>
      </c>
      <c r="U195" s="20">
        <f>[1]挂饰表!Q195</f>
        <v>2.5000000000000001E-2</v>
      </c>
      <c r="V195" s="20">
        <f>[1]挂饰表!R195</f>
        <v>1.7500000000000002E-2</v>
      </c>
      <c r="W195" s="20">
        <f>[1]挂饰表!S195</f>
        <v>8.3333333333333332E-3</v>
      </c>
      <c r="X195" s="20" t="str">
        <f>[1]挂饰表!T195</f>
        <v>--</v>
      </c>
      <c r="Y195" s="42">
        <f>[1]挂饰表!U195</f>
        <v>5</v>
      </c>
      <c r="Z195" s="42">
        <f>[1]挂饰表!V195</f>
        <v>5</v>
      </c>
      <c r="AA195" s="42">
        <f>[1]挂饰表!W195</f>
        <v>5</v>
      </c>
      <c r="AB195" s="42">
        <f>[1]挂饰表!X195</f>
        <v>3</v>
      </c>
      <c r="AC195" s="42">
        <f>[1]挂饰表!Y195</f>
        <v>5</v>
      </c>
      <c r="AD195" s="42">
        <f>[1]挂饰表!Z195</f>
        <v>11</v>
      </c>
      <c r="AE195" s="20">
        <f>[1]挂饰表!AA195</f>
        <v>0</v>
      </c>
      <c r="AF195" s="20">
        <f>[1]挂饰表!AB195</f>
        <v>0</v>
      </c>
      <c r="AG195" s="20">
        <f>[1]挂饰表!AC195</f>
        <v>0</v>
      </c>
      <c r="AH195" s="20">
        <f>[1]挂饰表!AD195</f>
        <v>0</v>
      </c>
      <c r="AI195" s="20">
        <f>[1]挂饰表!AE195</f>
        <v>0</v>
      </c>
    </row>
    <row r="196" spans="2:35" ht="14.25" x14ac:dyDescent="0.2">
      <c r="B196" s="16">
        <v>194</v>
      </c>
      <c r="C196" s="16" t="str">
        <f t="shared" ca="1" si="25"/>
        <v>IC1933</v>
      </c>
      <c r="D196" s="16" t="str">
        <f t="shared" ref="D196:D259" ca="1" si="29">E196&amp;F196&amp;G196</f>
        <v>神奇的混乱护腕</v>
      </c>
      <c r="E196" s="16" t="str">
        <f t="shared" ca="1" si="26"/>
        <v>神奇的</v>
      </c>
      <c r="F196" s="16" t="str">
        <f t="shared" ca="1" si="27"/>
        <v>混乱</v>
      </c>
      <c r="G196" s="16" t="str">
        <f t="shared" ca="1" si="28"/>
        <v>护腕</v>
      </c>
      <c r="H196" s="16" t="str">
        <f t="shared" si="24"/>
        <v>s</v>
      </c>
      <c r="I196" s="19" t="s">
        <v>26</v>
      </c>
      <c r="J196" s="3" t="s">
        <v>33</v>
      </c>
      <c r="K196" s="16">
        <f t="shared" ref="K196:K259" si="30">VLOOKUP(J196,profession1,5,FALSE)</f>
        <v>5</v>
      </c>
      <c r="L196" s="16">
        <f t="shared" si="23"/>
        <v>2</v>
      </c>
      <c r="M196" s="16">
        <f>[1]挂饰表!$I196</f>
        <v>20</v>
      </c>
      <c r="N196" s="16">
        <f>[1]挂饰表!$J196</f>
        <v>18</v>
      </c>
      <c r="O196" s="16">
        <f>[1]挂饰表!$K196</f>
        <v>13</v>
      </c>
      <c r="P196" s="16">
        <f>[1]挂饰表!$L196</f>
        <v>15</v>
      </c>
      <c r="Q196" s="16" t="str">
        <f>[1]挂饰表!$M$3</f>
        <v>---</v>
      </c>
      <c r="R196" s="16">
        <f>[1]挂饰表!$N196</f>
        <v>18</v>
      </c>
      <c r="S196" s="16">
        <f>[1]挂饰表!$O196</f>
        <v>14</v>
      </c>
      <c r="T196" s="42">
        <f>[1]挂饰表!$P196</f>
        <v>9</v>
      </c>
      <c r="U196" s="20">
        <f>[1]挂饰表!Q196</f>
        <v>4.4999999999999998E-2</v>
      </c>
      <c r="V196" s="20">
        <f>[1]挂饰表!R196</f>
        <v>3.5000000000000003E-2</v>
      </c>
      <c r="W196" s="20">
        <f>[1]挂饰表!S196</f>
        <v>1.4999999999999999E-2</v>
      </c>
      <c r="X196" s="20" t="str">
        <f>[1]挂饰表!T196</f>
        <v>--</v>
      </c>
      <c r="Y196" s="42">
        <f>[1]挂饰表!U196</f>
        <v>10</v>
      </c>
      <c r="Z196" s="42">
        <f>[1]挂饰表!V196</f>
        <v>10</v>
      </c>
      <c r="AA196" s="42">
        <f>[1]挂饰表!W196</f>
        <v>9</v>
      </c>
      <c r="AB196" s="42">
        <f>[1]挂饰表!X196</f>
        <v>6</v>
      </c>
      <c r="AC196" s="42">
        <f>[1]挂饰表!Y196</f>
        <v>9</v>
      </c>
      <c r="AD196" s="42">
        <f>[1]挂饰表!Z196</f>
        <v>23</v>
      </c>
      <c r="AE196" s="20">
        <f>[1]挂饰表!AA196</f>
        <v>0</v>
      </c>
      <c r="AF196" s="20">
        <f>[1]挂饰表!AB196</f>
        <v>0</v>
      </c>
      <c r="AG196" s="20">
        <f>[1]挂饰表!AC196</f>
        <v>0</v>
      </c>
      <c r="AH196" s="20">
        <f>[1]挂饰表!AD196</f>
        <v>0</v>
      </c>
      <c r="AI196" s="20">
        <f>[1]挂饰表!AE196</f>
        <v>0</v>
      </c>
    </row>
    <row r="197" spans="2:35" ht="14.25" x14ac:dyDescent="0.2">
      <c r="B197" s="16">
        <v>195</v>
      </c>
      <c r="C197" s="16" t="str">
        <f t="shared" ca="1" si="25"/>
        <v>IC1933</v>
      </c>
      <c r="D197" s="16" t="str">
        <f t="shared" ca="1" si="29"/>
        <v>传说的精灵护腕</v>
      </c>
      <c r="E197" s="16" t="str">
        <f t="shared" ca="1" si="26"/>
        <v>传说的</v>
      </c>
      <c r="F197" s="16" t="str">
        <f t="shared" ca="1" si="27"/>
        <v>精灵</v>
      </c>
      <c r="G197" s="16" t="str">
        <f t="shared" ca="1" si="28"/>
        <v>护腕</v>
      </c>
      <c r="H197" s="16" t="str">
        <f t="shared" si="24"/>
        <v>s</v>
      </c>
      <c r="I197" s="19" t="s">
        <v>26</v>
      </c>
      <c r="J197" s="3" t="s">
        <v>33</v>
      </c>
      <c r="K197" s="16">
        <f t="shared" si="30"/>
        <v>5</v>
      </c>
      <c r="L197" s="16">
        <f t="shared" si="23"/>
        <v>3</v>
      </c>
      <c r="M197" s="16">
        <f>[1]挂饰表!$I197</f>
        <v>31</v>
      </c>
      <c r="N197" s="16">
        <f>[1]挂饰表!$J197</f>
        <v>27</v>
      </c>
      <c r="O197" s="16">
        <f>[1]挂饰表!$K197</f>
        <v>19</v>
      </c>
      <c r="P197" s="16">
        <f>[1]挂饰表!$L197</f>
        <v>23</v>
      </c>
      <c r="Q197" s="16" t="str">
        <f>[1]挂饰表!$M$3</f>
        <v>---</v>
      </c>
      <c r="R197" s="16">
        <f>[1]挂饰表!$N197</f>
        <v>27</v>
      </c>
      <c r="S197" s="16">
        <f>[1]挂饰表!$O197</f>
        <v>20</v>
      </c>
      <c r="T197" s="42">
        <f>[1]挂饰表!$P197</f>
        <v>14</v>
      </c>
      <c r="U197" s="20">
        <f>[1]挂饰表!Q197</f>
        <v>7.0000000000000007E-2</v>
      </c>
      <c r="V197" s="20">
        <f>[1]挂饰表!R197</f>
        <v>0.05</v>
      </c>
      <c r="W197" s="20">
        <f>[1]挂饰表!S197</f>
        <v>2.3333333333333334E-2</v>
      </c>
      <c r="X197" s="20" t="str">
        <f>[1]挂饰表!T197</f>
        <v>--</v>
      </c>
      <c r="Y197" s="42">
        <f>[1]挂饰表!U197</f>
        <v>16</v>
      </c>
      <c r="Z197" s="42">
        <f>[1]挂饰表!V197</f>
        <v>16</v>
      </c>
      <c r="AA197" s="42">
        <f>[1]挂饰表!W197</f>
        <v>14</v>
      </c>
      <c r="AB197" s="42">
        <f>[1]挂饰表!X197</f>
        <v>10</v>
      </c>
      <c r="AC197" s="42">
        <f>[1]挂饰表!Y197</f>
        <v>14</v>
      </c>
      <c r="AD197" s="42">
        <f>[1]挂饰表!Z197</f>
        <v>34</v>
      </c>
      <c r="AE197" s="20">
        <f>[1]挂饰表!AA197</f>
        <v>0</v>
      </c>
      <c r="AF197" s="20">
        <f>[1]挂饰表!AB197</f>
        <v>0</v>
      </c>
      <c r="AG197" s="20">
        <f>[1]挂饰表!AC197</f>
        <v>0</v>
      </c>
      <c r="AH197" s="20">
        <f>[1]挂饰表!AD197</f>
        <v>0</v>
      </c>
      <c r="AI197" s="20">
        <f>[1]挂饰表!AE197</f>
        <v>0</v>
      </c>
    </row>
    <row r="198" spans="2:35" ht="14.25" x14ac:dyDescent="0.2">
      <c r="B198" s="16">
        <v>196</v>
      </c>
      <c r="C198" s="16" t="str">
        <f t="shared" ca="1" si="25"/>
        <v>IC1779</v>
      </c>
      <c r="D198" s="16" t="str">
        <f t="shared" ca="1" si="29"/>
        <v>神秘的晨曦戒指</v>
      </c>
      <c r="E198" s="16" t="str">
        <f t="shared" ca="1" si="26"/>
        <v>神秘的</v>
      </c>
      <c r="F198" s="16" t="str">
        <f t="shared" ca="1" si="27"/>
        <v>晨曦</v>
      </c>
      <c r="G198" s="16" t="str">
        <f t="shared" ca="1" si="28"/>
        <v>戒指</v>
      </c>
      <c r="H198" s="16" t="str">
        <f t="shared" si="24"/>
        <v>s</v>
      </c>
      <c r="I198" s="19" t="s">
        <v>26</v>
      </c>
      <c r="J198" s="3" t="s">
        <v>33</v>
      </c>
      <c r="K198" s="16">
        <f t="shared" si="30"/>
        <v>5</v>
      </c>
      <c r="L198" s="16">
        <f t="shared" si="23"/>
        <v>4</v>
      </c>
      <c r="M198" s="16">
        <f>[1]挂饰表!$I198</f>
        <v>41</v>
      </c>
      <c r="N198" s="16">
        <f>[1]挂饰表!$J198</f>
        <v>36</v>
      </c>
      <c r="O198" s="16">
        <f>[1]挂饰表!$K198</f>
        <v>25</v>
      </c>
      <c r="P198" s="16">
        <f>[1]挂饰表!$L198</f>
        <v>31</v>
      </c>
      <c r="Q198" s="16" t="str">
        <f>[1]挂饰表!$M$3</f>
        <v>---</v>
      </c>
      <c r="R198" s="16">
        <f>[1]挂饰表!$N198</f>
        <v>36</v>
      </c>
      <c r="S198" s="16">
        <f>[1]挂饰表!$O198</f>
        <v>27</v>
      </c>
      <c r="T198" s="42">
        <f>[1]挂饰表!$P198</f>
        <v>18</v>
      </c>
      <c r="U198" s="20">
        <f>[1]挂饰表!Q198</f>
        <v>0.09</v>
      </c>
      <c r="V198" s="20">
        <f>[1]挂饰表!R198</f>
        <v>6.7500000000000004E-2</v>
      </c>
      <c r="W198" s="20">
        <f>[1]挂饰表!S198</f>
        <v>0.03</v>
      </c>
      <c r="X198" s="20" t="str">
        <f>[1]挂饰表!T198</f>
        <v>--</v>
      </c>
      <c r="Y198" s="42">
        <f>[1]挂饰表!U198</f>
        <v>21</v>
      </c>
      <c r="Z198" s="42">
        <f>[1]挂饰表!V198</f>
        <v>21</v>
      </c>
      <c r="AA198" s="42">
        <f>[1]挂饰表!W198</f>
        <v>18</v>
      </c>
      <c r="AB198" s="42">
        <f>[1]挂饰表!X198</f>
        <v>13</v>
      </c>
      <c r="AC198" s="42">
        <f>[1]挂饰表!Y198</f>
        <v>18</v>
      </c>
      <c r="AD198" s="42">
        <f>[1]挂饰表!Z198</f>
        <v>45</v>
      </c>
      <c r="AE198" s="20">
        <f>[1]挂饰表!AA198</f>
        <v>0</v>
      </c>
      <c r="AF198" s="20">
        <f>[1]挂饰表!AB198</f>
        <v>0</v>
      </c>
      <c r="AG198" s="20">
        <f>[1]挂饰表!AC198</f>
        <v>0</v>
      </c>
      <c r="AH198" s="20">
        <f>[1]挂饰表!AD198</f>
        <v>0</v>
      </c>
      <c r="AI198" s="20">
        <f>[1]挂饰表!AE198</f>
        <v>0</v>
      </c>
    </row>
    <row r="199" spans="2:35" ht="14.25" x14ac:dyDescent="0.2">
      <c r="B199" s="16">
        <v>197</v>
      </c>
      <c r="C199" s="16" t="str">
        <f t="shared" ca="1" si="25"/>
        <v>IC1895</v>
      </c>
      <c r="D199" s="16" t="str">
        <f t="shared" ca="1" si="29"/>
        <v>神秘的青铜项链</v>
      </c>
      <c r="E199" s="16" t="str">
        <f t="shared" ca="1" si="26"/>
        <v>神秘的</v>
      </c>
      <c r="F199" s="16" t="str">
        <f t="shared" ca="1" si="27"/>
        <v>青铜</v>
      </c>
      <c r="G199" s="16" t="str">
        <f t="shared" ca="1" si="28"/>
        <v>项链</v>
      </c>
      <c r="H199" s="16" t="str">
        <f t="shared" si="24"/>
        <v>s</v>
      </c>
      <c r="I199" s="19" t="s">
        <v>26</v>
      </c>
      <c r="J199" s="3" t="s">
        <v>33</v>
      </c>
      <c r="K199" s="16">
        <f t="shared" si="30"/>
        <v>5</v>
      </c>
      <c r="L199" s="16">
        <f t="shared" si="23"/>
        <v>5</v>
      </c>
      <c r="M199" s="16">
        <f>[1]挂饰表!$I199</f>
        <v>51</v>
      </c>
      <c r="N199" s="16">
        <f>[1]挂饰表!$J199</f>
        <v>45</v>
      </c>
      <c r="O199" s="16">
        <f>[1]挂饰表!$K199</f>
        <v>32</v>
      </c>
      <c r="P199" s="16">
        <f>[1]挂饰表!$L199</f>
        <v>39</v>
      </c>
      <c r="Q199" s="16" t="str">
        <f>[1]挂饰表!$M$3</f>
        <v>---</v>
      </c>
      <c r="R199" s="16">
        <f>[1]挂饰表!$N199</f>
        <v>45</v>
      </c>
      <c r="S199" s="16">
        <f>[1]挂饰表!$O199</f>
        <v>34</v>
      </c>
      <c r="T199" s="42">
        <f>[1]挂饰表!$P199</f>
        <v>23</v>
      </c>
      <c r="U199" s="20">
        <f>[1]挂饰表!Q199</f>
        <v>0.115</v>
      </c>
      <c r="V199" s="20">
        <f>[1]挂饰表!R199</f>
        <v>8.5000000000000006E-2</v>
      </c>
      <c r="W199" s="20">
        <f>[1]挂饰表!S199</f>
        <v>3.8333333333333337E-2</v>
      </c>
      <c r="X199" s="20" t="str">
        <f>[1]挂饰表!T199</f>
        <v>--</v>
      </c>
      <c r="Y199" s="42">
        <f>[1]挂饰表!U199</f>
        <v>26</v>
      </c>
      <c r="Z199" s="42">
        <f>[1]挂饰表!V199</f>
        <v>26</v>
      </c>
      <c r="AA199" s="42">
        <f>[1]挂饰表!W199</f>
        <v>23</v>
      </c>
      <c r="AB199" s="42">
        <f>[1]挂饰表!X199</f>
        <v>16</v>
      </c>
      <c r="AC199" s="42">
        <f>[1]挂饰表!Y199</f>
        <v>23</v>
      </c>
      <c r="AD199" s="42">
        <f>[1]挂饰表!Z199</f>
        <v>57</v>
      </c>
      <c r="AE199" s="20">
        <f>[1]挂饰表!AA199</f>
        <v>0</v>
      </c>
      <c r="AF199" s="20">
        <f>[1]挂饰表!AB199</f>
        <v>0</v>
      </c>
      <c r="AG199" s="20">
        <f>[1]挂饰表!AC199</f>
        <v>0</v>
      </c>
      <c r="AH199" s="20">
        <f>[1]挂饰表!AD199</f>
        <v>0</v>
      </c>
      <c r="AI199" s="20">
        <f>[1]挂饰表!AE199</f>
        <v>0</v>
      </c>
    </row>
    <row r="200" spans="2:35" ht="14.25" x14ac:dyDescent="0.2">
      <c r="B200" s="16">
        <v>198</v>
      </c>
      <c r="C200" s="16" t="str">
        <f t="shared" ca="1" si="25"/>
        <v>IC1906</v>
      </c>
      <c r="D200" s="16" t="str">
        <f t="shared" ca="1" si="29"/>
        <v>神奇的水晶护腕</v>
      </c>
      <c r="E200" s="16" t="str">
        <f t="shared" ca="1" si="26"/>
        <v>神奇的</v>
      </c>
      <c r="F200" s="16" t="str">
        <f t="shared" ca="1" si="27"/>
        <v>水晶</v>
      </c>
      <c r="G200" s="16" t="str">
        <f t="shared" ca="1" si="28"/>
        <v>护腕</v>
      </c>
      <c r="H200" s="16" t="str">
        <f t="shared" si="24"/>
        <v>s</v>
      </c>
      <c r="I200" s="19" t="s">
        <v>26</v>
      </c>
      <c r="J200" s="3" t="s">
        <v>33</v>
      </c>
      <c r="K200" s="16">
        <f t="shared" si="30"/>
        <v>5</v>
      </c>
      <c r="L200" s="16">
        <f t="shared" si="23"/>
        <v>6</v>
      </c>
      <c r="M200" s="16">
        <f>[1]挂饰表!$I200</f>
        <v>61</v>
      </c>
      <c r="N200" s="16">
        <f>[1]挂饰表!$J200</f>
        <v>54</v>
      </c>
      <c r="O200" s="16">
        <f>[1]挂饰表!$K200</f>
        <v>38</v>
      </c>
      <c r="P200" s="16">
        <f>[1]挂饰表!$L200</f>
        <v>46</v>
      </c>
      <c r="Q200" s="16" t="str">
        <f>[1]挂饰表!$M$3</f>
        <v>---</v>
      </c>
      <c r="R200" s="16">
        <f>[1]挂饰表!$N200</f>
        <v>54</v>
      </c>
      <c r="S200" s="16">
        <f>[1]挂饰表!$O200</f>
        <v>41</v>
      </c>
      <c r="T200" s="42">
        <f>[1]挂饰表!$P200</f>
        <v>27</v>
      </c>
      <c r="U200" s="20">
        <f>[1]挂饰表!Q200</f>
        <v>0.13500000000000001</v>
      </c>
      <c r="V200" s="20">
        <f>[1]挂饰表!R200</f>
        <v>0.10249999999999999</v>
      </c>
      <c r="W200" s="20">
        <f>[1]挂饰表!S200</f>
        <v>4.4999999999999998E-2</v>
      </c>
      <c r="X200" s="20" t="str">
        <f>[1]挂饰表!T200</f>
        <v>--</v>
      </c>
      <c r="Y200" s="42">
        <f>[1]挂饰表!U200</f>
        <v>31</v>
      </c>
      <c r="Z200" s="42">
        <f>[1]挂饰表!V200</f>
        <v>31</v>
      </c>
      <c r="AA200" s="42">
        <f>[1]挂饰表!W200</f>
        <v>27</v>
      </c>
      <c r="AB200" s="42">
        <f>[1]挂饰表!X200</f>
        <v>19</v>
      </c>
      <c r="AC200" s="42">
        <f>[1]挂饰表!Y200</f>
        <v>27</v>
      </c>
      <c r="AD200" s="42">
        <f>[1]挂饰表!Z200</f>
        <v>68</v>
      </c>
      <c r="AE200" s="20">
        <f>[1]挂饰表!AA200</f>
        <v>0</v>
      </c>
      <c r="AF200" s="20">
        <f>[1]挂饰表!AB200</f>
        <v>0</v>
      </c>
      <c r="AG200" s="20">
        <f>[1]挂饰表!AC200</f>
        <v>0</v>
      </c>
      <c r="AH200" s="20">
        <f>[1]挂饰表!AD200</f>
        <v>0</v>
      </c>
      <c r="AI200" s="20">
        <f>[1]挂饰表!AE200</f>
        <v>0</v>
      </c>
    </row>
    <row r="201" spans="2:35" ht="14.25" x14ac:dyDescent="0.2">
      <c r="B201" s="16">
        <v>199</v>
      </c>
      <c r="C201" s="16" t="str">
        <f t="shared" ca="1" si="25"/>
        <v>IC1854</v>
      </c>
      <c r="D201" s="16" t="str">
        <f t="shared" ca="1" si="29"/>
        <v>璀璨的玄铁戒指</v>
      </c>
      <c r="E201" s="16" t="str">
        <f t="shared" ca="1" si="26"/>
        <v>璀璨的</v>
      </c>
      <c r="F201" s="16" t="str">
        <f t="shared" ca="1" si="27"/>
        <v>玄铁</v>
      </c>
      <c r="G201" s="16" t="str">
        <f t="shared" ca="1" si="28"/>
        <v>戒指</v>
      </c>
      <c r="H201" s="16" t="str">
        <f t="shared" si="24"/>
        <v>s</v>
      </c>
      <c r="I201" s="19" t="s">
        <v>26</v>
      </c>
      <c r="J201" s="3" t="s">
        <v>33</v>
      </c>
      <c r="K201" s="16">
        <f t="shared" si="30"/>
        <v>5</v>
      </c>
      <c r="L201" s="16">
        <f t="shared" si="23"/>
        <v>7</v>
      </c>
      <c r="M201" s="16">
        <f>[1]挂饰表!$I201</f>
        <v>72</v>
      </c>
      <c r="N201" s="16">
        <f>[1]挂饰表!$J201</f>
        <v>63</v>
      </c>
      <c r="O201" s="16">
        <f>[1]挂饰表!$K201</f>
        <v>44</v>
      </c>
      <c r="P201" s="16">
        <f>[1]挂饰表!$L201</f>
        <v>54</v>
      </c>
      <c r="Q201" s="16" t="str">
        <f>[1]挂饰表!$M$3</f>
        <v>---</v>
      </c>
      <c r="R201" s="16">
        <f>[1]挂饰表!$N201</f>
        <v>63</v>
      </c>
      <c r="S201" s="16">
        <f>[1]挂饰表!$O201</f>
        <v>48</v>
      </c>
      <c r="T201" s="42">
        <f>[1]挂饰表!$P201</f>
        <v>32</v>
      </c>
      <c r="U201" s="20">
        <f>[1]挂饰表!Q201</f>
        <v>0.16</v>
      </c>
      <c r="V201" s="20">
        <f>[1]挂饰表!R201</f>
        <v>0.12</v>
      </c>
      <c r="W201" s="20">
        <f>[1]挂饰表!S201</f>
        <v>5.333333333333333E-2</v>
      </c>
      <c r="X201" s="20" t="str">
        <f>[1]挂饰表!T201</f>
        <v>--</v>
      </c>
      <c r="Y201" s="42">
        <f>[1]挂饰表!U201</f>
        <v>36</v>
      </c>
      <c r="Z201" s="42">
        <f>[1]挂饰表!V201</f>
        <v>36</v>
      </c>
      <c r="AA201" s="42">
        <f>[1]挂饰表!W201</f>
        <v>32</v>
      </c>
      <c r="AB201" s="42">
        <f>[1]挂饰表!X201</f>
        <v>22</v>
      </c>
      <c r="AC201" s="42">
        <f>[1]挂饰表!Y201</f>
        <v>32</v>
      </c>
      <c r="AD201" s="42">
        <f>[1]挂饰表!Z201</f>
        <v>79</v>
      </c>
      <c r="AE201" s="20">
        <f>[1]挂饰表!AA201</f>
        <v>0</v>
      </c>
      <c r="AF201" s="20">
        <f>[1]挂饰表!AB201</f>
        <v>0</v>
      </c>
      <c r="AG201" s="20">
        <f>[1]挂饰表!AC201</f>
        <v>0</v>
      </c>
      <c r="AH201" s="20">
        <f>[1]挂饰表!AD201</f>
        <v>0</v>
      </c>
      <c r="AI201" s="20">
        <f>[1]挂饰表!AE201</f>
        <v>0</v>
      </c>
    </row>
    <row r="202" spans="2:35" ht="14.25" x14ac:dyDescent="0.2">
      <c r="B202" s="16">
        <v>200</v>
      </c>
      <c r="C202" s="16" t="str">
        <f t="shared" ca="1" si="25"/>
        <v>IC1873</v>
      </c>
      <c r="D202" s="16" t="str">
        <f t="shared" ca="1" si="29"/>
        <v>传说的混乱护腕</v>
      </c>
      <c r="E202" s="16" t="str">
        <f t="shared" ca="1" si="26"/>
        <v>传说的</v>
      </c>
      <c r="F202" s="16" t="str">
        <f t="shared" ca="1" si="27"/>
        <v>混乱</v>
      </c>
      <c r="G202" s="16" t="str">
        <f t="shared" ca="1" si="28"/>
        <v>护腕</v>
      </c>
      <c r="H202" s="16" t="str">
        <f t="shared" si="24"/>
        <v>s</v>
      </c>
      <c r="I202" s="19" t="s">
        <v>26</v>
      </c>
      <c r="J202" s="3" t="s">
        <v>33</v>
      </c>
      <c r="K202" s="16">
        <f t="shared" si="30"/>
        <v>5</v>
      </c>
      <c r="L202" s="16">
        <f t="shared" si="23"/>
        <v>8</v>
      </c>
      <c r="M202" s="16">
        <f>[1]挂饰表!$I202</f>
        <v>82</v>
      </c>
      <c r="N202" s="16">
        <f>[1]挂饰表!$J202</f>
        <v>73</v>
      </c>
      <c r="O202" s="16">
        <f>[1]挂饰表!$K202</f>
        <v>51</v>
      </c>
      <c r="P202" s="16">
        <f>[1]挂饰表!$L202</f>
        <v>62</v>
      </c>
      <c r="Q202" s="16" t="str">
        <f>[1]挂饰表!$M$3</f>
        <v>---</v>
      </c>
      <c r="R202" s="16">
        <f>[1]挂饰表!$N202</f>
        <v>73</v>
      </c>
      <c r="S202" s="16">
        <f>[1]挂饰表!$O202</f>
        <v>54</v>
      </c>
      <c r="T202" s="42">
        <f>[1]挂饰表!$P202</f>
        <v>36</v>
      </c>
      <c r="U202" s="20">
        <f>[1]挂饰表!Q202</f>
        <v>0.18</v>
      </c>
      <c r="V202" s="20">
        <f>[1]挂饰表!R202</f>
        <v>0.13500000000000001</v>
      </c>
      <c r="W202" s="20">
        <f>[1]挂饰表!S202</f>
        <v>0.06</v>
      </c>
      <c r="X202" s="20" t="str">
        <f>[1]挂饰表!T202</f>
        <v>--</v>
      </c>
      <c r="Y202" s="42">
        <f>[1]挂饰表!U202</f>
        <v>42</v>
      </c>
      <c r="Z202" s="42">
        <f>[1]挂饰表!V202</f>
        <v>42</v>
      </c>
      <c r="AA202" s="42">
        <f>[1]挂饰表!W202</f>
        <v>36</v>
      </c>
      <c r="AB202" s="42">
        <f>[1]挂饰表!X202</f>
        <v>25</v>
      </c>
      <c r="AC202" s="42">
        <f>[1]挂饰表!Y202</f>
        <v>36</v>
      </c>
      <c r="AD202" s="42">
        <f>[1]挂饰表!Z202</f>
        <v>91</v>
      </c>
      <c r="AE202" s="20">
        <f>[1]挂饰表!AA202</f>
        <v>0</v>
      </c>
      <c r="AF202" s="20">
        <f>[1]挂饰表!AB202</f>
        <v>0</v>
      </c>
      <c r="AG202" s="20">
        <f>[1]挂饰表!AC202</f>
        <v>0</v>
      </c>
      <c r="AH202" s="20">
        <f>[1]挂饰表!AD202</f>
        <v>0</v>
      </c>
      <c r="AI202" s="20">
        <f>[1]挂饰表!AE202</f>
        <v>0</v>
      </c>
    </row>
    <row r="203" spans="2:35" ht="14.25" x14ac:dyDescent="0.2">
      <c r="B203" s="16">
        <v>201</v>
      </c>
      <c r="C203" s="16" t="str">
        <f t="shared" ca="1" si="25"/>
        <v>IC1943</v>
      </c>
      <c r="D203" s="16" t="str">
        <f t="shared" ca="1" si="29"/>
        <v>拉风的虚幻戒指</v>
      </c>
      <c r="E203" s="16" t="str">
        <f t="shared" ca="1" si="26"/>
        <v>拉风的</v>
      </c>
      <c r="F203" s="16" t="str">
        <f t="shared" ca="1" si="27"/>
        <v>虚幻</v>
      </c>
      <c r="G203" s="16" t="str">
        <f t="shared" ca="1" si="28"/>
        <v>戒指</v>
      </c>
      <c r="H203" s="16" t="str">
        <f t="shared" si="24"/>
        <v>a</v>
      </c>
      <c r="I203" s="19" t="s">
        <v>26</v>
      </c>
      <c r="J203" s="3" t="s">
        <v>33</v>
      </c>
      <c r="K203" s="16">
        <f t="shared" si="30"/>
        <v>5</v>
      </c>
      <c r="L203" s="16">
        <f t="shared" si="23"/>
        <v>1</v>
      </c>
      <c r="M203" s="16">
        <f>[1]挂饰表!$I203</f>
        <v>6</v>
      </c>
      <c r="N203" s="16">
        <f>[1]挂饰表!$J203</f>
        <v>10</v>
      </c>
      <c r="O203" s="16">
        <f>[1]挂饰表!$K203</f>
        <v>7</v>
      </c>
      <c r="P203" s="16">
        <f>[1]挂饰表!$L203</f>
        <v>9</v>
      </c>
      <c r="Q203" s="16" t="str">
        <f>[1]挂饰表!$M$3</f>
        <v>---</v>
      </c>
      <c r="R203" s="16">
        <f>[1]挂饰表!$N203</f>
        <v>10</v>
      </c>
      <c r="S203" s="16">
        <f>[1]挂饰表!$O203</f>
        <v>8</v>
      </c>
      <c r="T203" s="42">
        <f>[1]挂饰表!$P203</f>
        <v>5</v>
      </c>
      <c r="U203" s="20">
        <f>[1]挂饰表!Q203</f>
        <v>2.5000000000000001E-2</v>
      </c>
      <c r="V203" s="20">
        <f>[1]挂饰表!R203</f>
        <v>0.02</v>
      </c>
      <c r="W203" s="20">
        <f>[1]挂饰表!S203</f>
        <v>8.3333333333333332E-3</v>
      </c>
      <c r="X203" s="20" t="str">
        <f>[1]挂饰表!T203</f>
        <v>--</v>
      </c>
      <c r="Y203" s="42">
        <f>[1]挂饰表!U203</f>
        <v>6</v>
      </c>
      <c r="Z203" s="42">
        <f>[1]挂饰表!V203</f>
        <v>6</v>
      </c>
      <c r="AA203" s="42">
        <f>[1]挂饰表!W203</f>
        <v>5</v>
      </c>
      <c r="AB203" s="42">
        <f>[1]挂饰表!X203</f>
        <v>4</v>
      </c>
      <c r="AC203" s="42">
        <f>[1]挂饰表!Y203</f>
        <v>5</v>
      </c>
      <c r="AD203" s="42">
        <f>[1]挂饰表!Z203</f>
        <v>13</v>
      </c>
      <c r="AE203" s="20">
        <f>[1]挂饰表!AA203</f>
        <v>0</v>
      </c>
      <c r="AF203" s="20">
        <f>[1]挂饰表!AB203</f>
        <v>0</v>
      </c>
      <c r="AG203" s="20">
        <f>[1]挂饰表!AC203</f>
        <v>0</v>
      </c>
      <c r="AH203" s="20">
        <f>[1]挂饰表!AD203</f>
        <v>0</v>
      </c>
      <c r="AI203" s="20">
        <f>[1]挂饰表!AE203</f>
        <v>0</v>
      </c>
    </row>
    <row r="204" spans="2:35" ht="14.25" x14ac:dyDescent="0.2">
      <c r="B204" s="16">
        <v>202</v>
      </c>
      <c r="C204" s="16" t="str">
        <f t="shared" ca="1" si="25"/>
        <v>IC1886</v>
      </c>
      <c r="D204" s="16" t="str">
        <f t="shared" ca="1" si="29"/>
        <v>犀利的混乱项链</v>
      </c>
      <c r="E204" s="16" t="str">
        <f t="shared" ca="1" si="26"/>
        <v>犀利的</v>
      </c>
      <c r="F204" s="16" t="str">
        <f t="shared" ca="1" si="27"/>
        <v>混乱</v>
      </c>
      <c r="G204" s="16" t="str">
        <f t="shared" ca="1" si="28"/>
        <v>项链</v>
      </c>
      <c r="H204" s="16" t="str">
        <f t="shared" si="24"/>
        <v>a</v>
      </c>
      <c r="I204" s="19" t="s">
        <v>26</v>
      </c>
      <c r="J204" s="3" t="s">
        <v>33</v>
      </c>
      <c r="K204" s="16">
        <f t="shared" si="30"/>
        <v>5</v>
      </c>
      <c r="L204" s="16">
        <f t="shared" ref="L204:L267" si="31">L196</f>
        <v>2</v>
      </c>
      <c r="M204" s="16">
        <f>[1]挂饰表!$I204</f>
        <v>12</v>
      </c>
      <c r="N204" s="16">
        <f>[1]挂饰表!$J204</f>
        <v>21</v>
      </c>
      <c r="O204" s="16">
        <f>[1]挂饰表!$K204</f>
        <v>15</v>
      </c>
      <c r="P204" s="16">
        <f>[1]挂饰表!$L204</f>
        <v>18</v>
      </c>
      <c r="Q204" s="16" t="str">
        <f>[1]挂饰表!$M$3</f>
        <v>---</v>
      </c>
      <c r="R204" s="16">
        <f>[1]挂饰表!$N204</f>
        <v>21</v>
      </c>
      <c r="S204" s="16">
        <f>[1]挂饰表!$O204</f>
        <v>16</v>
      </c>
      <c r="T204" s="42">
        <f>[1]挂饰表!$P204</f>
        <v>10</v>
      </c>
      <c r="U204" s="20">
        <f>[1]挂饰表!Q204</f>
        <v>0.05</v>
      </c>
      <c r="V204" s="20">
        <f>[1]挂饰表!R204</f>
        <v>0.04</v>
      </c>
      <c r="W204" s="20">
        <f>[1]挂饰表!S204</f>
        <v>1.6666666666666666E-2</v>
      </c>
      <c r="X204" s="20" t="str">
        <f>[1]挂饰表!T204</f>
        <v>--</v>
      </c>
      <c r="Y204" s="42">
        <f>[1]挂饰表!U204</f>
        <v>12</v>
      </c>
      <c r="Z204" s="42">
        <f>[1]挂饰表!V204</f>
        <v>12</v>
      </c>
      <c r="AA204" s="42">
        <f>[1]挂饰表!W204</f>
        <v>10</v>
      </c>
      <c r="AB204" s="42">
        <f>[1]挂饰表!X204</f>
        <v>7</v>
      </c>
      <c r="AC204" s="42">
        <f>[1]挂饰表!Y204</f>
        <v>10</v>
      </c>
      <c r="AD204" s="42">
        <f>[1]挂饰表!Z204</f>
        <v>26</v>
      </c>
      <c r="AE204" s="20">
        <f>[1]挂饰表!AA204</f>
        <v>0</v>
      </c>
      <c r="AF204" s="20">
        <f>[1]挂饰表!AB204</f>
        <v>0</v>
      </c>
      <c r="AG204" s="20">
        <f>[1]挂饰表!AC204</f>
        <v>0</v>
      </c>
      <c r="AH204" s="20">
        <f>[1]挂饰表!AD204</f>
        <v>0</v>
      </c>
      <c r="AI204" s="20">
        <f>[1]挂饰表!AE204</f>
        <v>0</v>
      </c>
    </row>
    <row r="205" spans="2:35" ht="14.25" x14ac:dyDescent="0.2">
      <c r="B205" s="16">
        <v>203</v>
      </c>
      <c r="C205" s="16" t="str">
        <f t="shared" ca="1" si="25"/>
        <v>IC1928</v>
      </c>
      <c r="D205" s="16" t="str">
        <f t="shared" ca="1" si="29"/>
        <v>犀利的虚幻项链</v>
      </c>
      <c r="E205" s="16" t="str">
        <f t="shared" ca="1" si="26"/>
        <v>犀利的</v>
      </c>
      <c r="F205" s="16" t="str">
        <f t="shared" ca="1" si="27"/>
        <v>虚幻</v>
      </c>
      <c r="G205" s="16" t="str">
        <f t="shared" ca="1" si="28"/>
        <v>项链</v>
      </c>
      <c r="H205" s="16" t="str">
        <f t="shared" si="24"/>
        <v>a</v>
      </c>
      <c r="I205" s="19" t="s">
        <v>26</v>
      </c>
      <c r="J205" s="3" t="s">
        <v>33</v>
      </c>
      <c r="K205" s="16">
        <f t="shared" si="30"/>
        <v>5</v>
      </c>
      <c r="L205" s="16">
        <f t="shared" si="31"/>
        <v>3</v>
      </c>
      <c r="M205" s="16">
        <f>[1]挂饰表!$I205</f>
        <v>17</v>
      </c>
      <c r="N205" s="16">
        <f>[1]挂饰表!$J205</f>
        <v>31</v>
      </c>
      <c r="O205" s="16">
        <f>[1]挂饰表!$K205</f>
        <v>22</v>
      </c>
      <c r="P205" s="16">
        <f>[1]挂饰表!$L205</f>
        <v>27</v>
      </c>
      <c r="Q205" s="16" t="str">
        <f>[1]挂饰表!$M$3</f>
        <v>---</v>
      </c>
      <c r="R205" s="16">
        <f>[1]挂饰表!$N205</f>
        <v>31</v>
      </c>
      <c r="S205" s="16">
        <f>[1]挂饰表!$O205</f>
        <v>23</v>
      </c>
      <c r="T205" s="42">
        <f>[1]挂饰表!$P205</f>
        <v>16</v>
      </c>
      <c r="U205" s="20">
        <f>[1]挂饰表!Q205</f>
        <v>0.08</v>
      </c>
      <c r="V205" s="20">
        <f>[1]挂饰表!R205</f>
        <v>5.7500000000000002E-2</v>
      </c>
      <c r="W205" s="20">
        <f>[1]挂饰表!S205</f>
        <v>2.6666666666666665E-2</v>
      </c>
      <c r="X205" s="20" t="str">
        <f>[1]挂饰表!T205</f>
        <v>--</v>
      </c>
      <c r="Y205" s="42">
        <f>[1]挂饰表!U205</f>
        <v>18</v>
      </c>
      <c r="Z205" s="42">
        <f>[1]挂饰表!V205</f>
        <v>18</v>
      </c>
      <c r="AA205" s="42">
        <f>[1]挂饰表!W205</f>
        <v>16</v>
      </c>
      <c r="AB205" s="42">
        <f>[1]挂饰表!X205</f>
        <v>11</v>
      </c>
      <c r="AC205" s="42">
        <f>[1]挂饰表!Y205</f>
        <v>16</v>
      </c>
      <c r="AD205" s="42">
        <f>[1]挂饰表!Z205</f>
        <v>39</v>
      </c>
      <c r="AE205" s="20">
        <f>[1]挂饰表!AA205</f>
        <v>0</v>
      </c>
      <c r="AF205" s="20">
        <f>[1]挂饰表!AB205</f>
        <v>0</v>
      </c>
      <c r="AG205" s="20">
        <f>[1]挂饰表!AC205</f>
        <v>0</v>
      </c>
      <c r="AH205" s="20">
        <f>[1]挂饰表!AD205</f>
        <v>0</v>
      </c>
      <c r="AI205" s="20">
        <f>[1]挂饰表!AE205</f>
        <v>0</v>
      </c>
    </row>
    <row r="206" spans="2:35" ht="14.25" x14ac:dyDescent="0.2">
      <c r="B206" s="16">
        <v>204</v>
      </c>
      <c r="C206" s="16" t="str">
        <f t="shared" ca="1" si="25"/>
        <v>IC1924</v>
      </c>
      <c r="D206" s="16" t="str">
        <f t="shared" ca="1" si="29"/>
        <v>精致的言语项链</v>
      </c>
      <c r="E206" s="16" t="str">
        <f t="shared" ca="1" si="26"/>
        <v>精致的</v>
      </c>
      <c r="F206" s="16" t="str">
        <f t="shared" ca="1" si="27"/>
        <v>言语</v>
      </c>
      <c r="G206" s="16" t="str">
        <f t="shared" ca="1" si="28"/>
        <v>项链</v>
      </c>
      <c r="H206" s="16" t="str">
        <f t="shared" si="24"/>
        <v>a</v>
      </c>
      <c r="I206" s="19" t="s">
        <v>26</v>
      </c>
      <c r="J206" s="3" t="s">
        <v>33</v>
      </c>
      <c r="K206" s="16">
        <f t="shared" si="30"/>
        <v>5</v>
      </c>
      <c r="L206" s="16">
        <f t="shared" si="31"/>
        <v>4</v>
      </c>
      <c r="M206" s="16">
        <f>[1]挂饰表!$I206</f>
        <v>23</v>
      </c>
      <c r="N206" s="16">
        <f>[1]挂饰表!$J206</f>
        <v>42</v>
      </c>
      <c r="O206" s="16">
        <f>[1]挂饰表!$K206</f>
        <v>29</v>
      </c>
      <c r="P206" s="16">
        <f>[1]挂饰表!$L206</f>
        <v>35</v>
      </c>
      <c r="Q206" s="16" t="str">
        <f>[1]挂饰表!$M$3</f>
        <v>---</v>
      </c>
      <c r="R206" s="16">
        <f>[1]挂饰表!$N206</f>
        <v>42</v>
      </c>
      <c r="S206" s="16">
        <f>[1]挂饰表!$O206</f>
        <v>31</v>
      </c>
      <c r="T206" s="42">
        <f>[1]挂饰表!$P206</f>
        <v>21</v>
      </c>
      <c r="U206" s="20">
        <f>[1]挂饰表!Q206</f>
        <v>0.105</v>
      </c>
      <c r="V206" s="20">
        <f>[1]挂饰表!R206</f>
        <v>7.7499999999999999E-2</v>
      </c>
      <c r="W206" s="20">
        <f>[1]挂饰表!S206</f>
        <v>3.5000000000000003E-2</v>
      </c>
      <c r="X206" s="20" t="str">
        <f>[1]挂饰表!T206</f>
        <v>--</v>
      </c>
      <c r="Y206" s="42">
        <f>[1]挂饰表!U206</f>
        <v>24</v>
      </c>
      <c r="Z206" s="42">
        <f>[1]挂饰表!V206</f>
        <v>24</v>
      </c>
      <c r="AA206" s="42">
        <f>[1]挂饰表!W206</f>
        <v>21</v>
      </c>
      <c r="AB206" s="42">
        <f>[1]挂饰表!X206</f>
        <v>15</v>
      </c>
      <c r="AC206" s="42">
        <f>[1]挂饰表!Y206</f>
        <v>21</v>
      </c>
      <c r="AD206" s="42">
        <f>[1]挂饰表!Z206</f>
        <v>52</v>
      </c>
      <c r="AE206" s="20">
        <f>[1]挂饰表!AA206</f>
        <v>0</v>
      </c>
      <c r="AF206" s="20">
        <f>[1]挂饰表!AB206</f>
        <v>0</v>
      </c>
      <c r="AG206" s="20">
        <f>[1]挂饰表!AC206</f>
        <v>0</v>
      </c>
      <c r="AH206" s="20">
        <f>[1]挂饰表!AD206</f>
        <v>0</v>
      </c>
      <c r="AI206" s="20">
        <f>[1]挂饰表!AE206</f>
        <v>0</v>
      </c>
    </row>
    <row r="207" spans="2:35" ht="14.25" x14ac:dyDescent="0.2">
      <c r="B207" s="16">
        <v>205</v>
      </c>
      <c r="C207" s="16" t="str">
        <f t="shared" ca="1" si="25"/>
        <v>IC1871</v>
      </c>
      <c r="D207" s="16" t="str">
        <f t="shared" ca="1" si="29"/>
        <v>犀利的忏悔护腕</v>
      </c>
      <c r="E207" s="16" t="str">
        <f t="shared" ca="1" si="26"/>
        <v>犀利的</v>
      </c>
      <c r="F207" s="16" t="str">
        <f t="shared" ca="1" si="27"/>
        <v>忏悔</v>
      </c>
      <c r="G207" s="16" t="str">
        <f t="shared" ca="1" si="28"/>
        <v>护腕</v>
      </c>
      <c r="H207" s="16" t="str">
        <f t="shared" si="24"/>
        <v>a</v>
      </c>
      <c r="I207" s="19" t="s">
        <v>26</v>
      </c>
      <c r="J207" s="3" t="s">
        <v>33</v>
      </c>
      <c r="K207" s="16">
        <f t="shared" si="30"/>
        <v>5</v>
      </c>
      <c r="L207" s="16">
        <f t="shared" si="31"/>
        <v>5</v>
      </c>
      <c r="M207" s="16">
        <f>[1]挂饰表!$I207</f>
        <v>29</v>
      </c>
      <c r="N207" s="16">
        <f>[1]挂饰表!$J207</f>
        <v>52</v>
      </c>
      <c r="O207" s="16">
        <f>[1]挂饰表!$K207</f>
        <v>36</v>
      </c>
      <c r="P207" s="16">
        <f>[1]挂饰表!$L207</f>
        <v>44</v>
      </c>
      <c r="Q207" s="16" t="str">
        <f>[1]挂饰表!$M$3</f>
        <v>---</v>
      </c>
      <c r="R207" s="16">
        <f>[1]挂饰表!$N207</f>
        <v>52</v>
      </c>
      <c r="S207" s="16">
        <f>[1]挂饰表!$O207</f>
        <v>39</v>
      </c>
      <c r="T207" s="42">
        <f>[1]挂饰表!$P207</f>
        <v>26</v>
      </c>
      <c r="U207" s="20">
        <f>[1]挂饰表!Q207</f>
        <v>0.13</v>
      </c>
      <c r="V207" s="20">
        <f>[1]挂饰表!R207</f>
        <v>9.7500000000000003E-2</v>
      </c>
      <c r="W207" s="20">
        <f>[1]挂饰表!S207</f>
        <v>4.3333333333333328E-2</v>
      </c>
      <c r="X207" s="20" t="str">
        <f>[1]挂饰表!T207</f>
        <v>--</v>
      </c>
      <c r="Y207" s="42">
        <f>[1]挂饰表!U207</f>
        <v>30</v>
      </c>
      <c r="Z207" s="42">
        <f>[1]挂饰表!V207</f>
        <v>30</v>
      </c>
      <c r="AA207" s="42">
        <f>[1]挂饰表!W207</f>
        <v>26</v>
      </c>
      <c r="AB207" s="42">
        <f>[1]挂饰表!X207</f>
        <v>18</v>
      </c>
      <c r="AC207" s="42">
        <f>[1]挂饰表!Y207</f>
        <v>26</v>
      </c>
      <c r="AD207" s="42">
        <f>[1]挂饰表!Z207</f>
        <v>65</v>
      </c>
      <c r="AE207" s="20">
        <f>[1]挂饰表!AA207</f>
        <v>0</v>
      </c>
      <c r="AF207" s="20">
        <f>[1]挂饰表!AB207</f>
        <v>0</v>
      </c>
      <c r="AG207" s="20">
        <f>[1]挂饰表!AC207</f>
        <v>0</v>
      </c>
      <c r="AH207" s="20">
        <f>[1]挂饰表!AD207</f>
        <v>0</v>
      </c>
      <c r="AI207" s="20">
        <f>[1]挂饰表!AE207</f>
        <v>0</v>
      </c>
    </row>
    <row r="208" spans="2:35" ht="14.25" x14ac:dyDescent="0.2">
      <c r="B208" s="16">
        <v>206</v>
      </c>
      <c r="C208" s="16" t="str">
        <f t="shared" ca="1" si="25"/>
        <v>IC1943</v>
      </c>
      <c r="D208" s="16" t="str">
        <f t="shared" ca="1" si="29"/>
        <v>拉风的言语戒指</v>
      </c>
      <c r="E208" s="16" t="str">
        <f t="shared" ca="1" si="26"/>
        <v>拉风的</v>
      </c>
      <c r="F208" s="16" t="str">
        <f t="shared" ca="1" si="27"/>
        <v>言语</v>
      </c>
      <c r="G208" s="16" t="str">
        <f t="shared" ca="1" si="28"/>
        <v>戒指</v>
      </c>
      <c r="H208" s="16" t="str">
        <f t="shared" si="24"/>
        <v>a</v>
      </c>
      <c r="I208" s="19" t="s">
        <v>26</v>
      </c>
      <c r="J208" s="3" t="s">
        <v>33</v>
      </c>
      <c r="K208" s="16">
        <f t="shared" si="30"/>
        <v>5</v>
      </c>
      <c r="L208" s="16">
        <f t="shared" si="31"/>
        <v>6</v>
      </c>
      <c r="M208" s="16">
        <f>[1]挂饰表!$I208</f>
        <v>35</v>
      </c>
      <c r="N208" s="16">
        <f>[1]挂饰表!$J208</f>
        <v>62</v>
      </c>
      <c r="O208" s="16">
        <f>[1]挂饰表!$K208</f>
        <v>44</v>
      </c>
      <c r="P208" s="16">
        <f>[1]挂饰表!$L208</f>
        <v>53</v>
      </c>
      <c r="Q208" s="16" t="str">
        <f>[1]挂饰表!$M$3</f>
        <v>---</v>
      </c>
      <c r="R208" s="16">
        <f>[1]挂饰表!$N208</f>
        <v>62</v>
      </c>
      <c r="S208" s="16">
        <f>[1]挂饰表!$O208</f>
        <v>47</v>
      </c>
      <c r="T208" s="42">
        <f>[1]挂饰表!$P208</f>
        <v>31</v>
      </c>
      <c r="U208" s="20">
        <f>[1]挂饰表!Q208</f>
        <v>0.155</v>
      </c>
      <c r="V208" s="20">
        <f>[1]挂饰表!R208</f>
        <v>0.11749999999999999</v>
      </c>
      <c r="W208" s="20">
        <f>[1]挂饰表!S208</f>
        <v>5.1666666666666666E-2</v>
      </c>
      <c r="X208" s="20" t="str">
        <f>[1]挂饰表!T208</f>
        <v>--</v>
      </c>
      <c r="Y208" s="42">
        <f>[1]挂饰表!U208</f>
        <v>36</v>
      </c>
      <c r="Z208" s="42">
        <f>[1]挂饰表!V208</f>
        <v>36</v>
      </c>
      <c r="AA208" s="42">
        <f>[1]挂饰表!W208</f>
        <v>31</v>
      </c>
      <c r="AB208" s="42">
        <f>[1]挂饰表!X208</f>
        <v>22</v>
      </c>
      <c r="AC208" s="42">
        <f>[1]挂饰表!Y208</f>
        <v>31</v>
      </c>
      <c r="AD208" s="42">
        <f>[1]挂饰表!Z208</f>
        <v>78</v>
      </c>
      <c r="AE208" s="20">
        <f>[1]挂饰表!AA208</f>
        <v>0</v>
      </c>
      <c r="AF208" s="20">
        <f>[1]挂饰表!AB208</f>
        <v>0</v>
      </c>
      <c r="AG208" s="20">
        <f>[1]挂饰表!AC208</f>
        <v>0</v>
      </c>
      <c r="AH208" s="20">
        <f>[1]挂饰表!AD208</f>
        <v>0</v>
      </c>
      <c r="AI208" s="20">
        <f>[1]挂饰表!AE208</f>
        <v>0</v>
      </c>
    </row>
    <row r="209" spans="2:35" ht="14.25" x14ac:dyDescent="0.2">
      <c r="B209" s="16">
        <v>207</v>
      </c>
      <c r="C209" s="16" t="str">
        <f t="shared" ca="1" si="25"/>
        <v>IC1779</v>
      </c>
      <c r="D209" s="16" t="str">
        <f t="shared" ca="1" si="29"/>
        <v>拉风的水晶戒指</v>
      </c>
      <c r="E209" s="16" t="str">
        <f t="shared" ca="1" si="26"/>
        <v>拉风的</v>
      </c>
      <c r="F209" s="16" t="str">
        <f t="shared" ca="1" si="27"/>
        <v>水晶</v>
      </c>
      <c r="G209" s="16" t="str">
        <f t="shared" ca="1" si="28"/>
        <v>戒指</v>
      </c>
      <c r="H209" s="16" t="str">
        <f t="shared" si="24"/>
        <v>a</v>
      </c>
      <c r="I209" s="19" t="s">
        <v>26</v>
      </c>
      <c r="J209" s="3" t="s">
        <v>33</v>
      </c>
      <c r="K209" s="16">
        <f t="shared" si="30"/>
        <v>5</v>
      </c>
      <c r="L209" s="16">
        <f t="shared" si="31"/>
        <v>7</v>
      </c>
      <c r="M209" s="16">
        <f>[1]挂饰表!$I209</f>
        <v>40</v>
      </c>
      <c r="N209" s="16">
        <f>[1]挂饰表!$J209</f>
        <v>73</v>
      </c>
      <c r="O209" s="16">
        <f>[1]挂饰表!$K209</f>
        <v>51</v>
      </c>
      <c r="P209" s="16">
        <f>[1]挂饰表!$L209</f>
        <v>62</v>
      </c>
      <c r="Q209" s="16" t="str">
        <f>[1]挂饰表!$M$3</f>
        <v>---</v>
      </c>
      <c r="R209" s="16">
        <f>[1]挂饰表!$N209</f>
        <v>73</v>
      </c>
      <c r="S209" s="16">
        <f>[1]挂饰表!$O209</f>
        <v>55</v>
      </c>
      <c r="T209" s="42">
        <f>[1]挂饰表!$P209</f>
        <v>36</v>
      </c>
      <c r="U209" s="20">
        <f>[1]挂饰表!Q209</f>
        <v>0.18</v>
      </c>
      <c r="V209" s="20">
        <f>[1]挂饰表!R209</f>
        <v>0.13750000000000001</v>
      </c>
      <c r="W209" s="20">
        <f>[1]挂饰表!S209</f>
        <v>0.06</v>
      </c>
      <c r="X209" s="20" t="str">
        <f>[1]挂饰表!T209</f>
        <v>--</v>
      </c>
      <c r="Y209" s="42">
        <f>[1]挂饰表!U209</f>
        <v>42</v>
      </c>
      <c r="Z209" s="42">
        <f>[1]挂饰表!V209</f>
        <v>42</v>
      </c>
      <c r="AA209" s="42">
        <f>[1]挂饰表!W209</f>
        <v>36</v>
      </c>
      <c r="AB209" s="42">
        <f>[1]挂饰表!X209</f>
        <v>25</v>
      </c>
      <c r="AC209" s="42">
        <f>[1]挂饰表!Y209</f>
        <v>36</v>
      </c>
      <c r="AD209" s="42">
        <f>[1]挂饰表!Z209</f>
        <v>91</v>
      </c>
      <c r="AE209" s="20">
        <f>[1]挂饰表!AA209</f>
        <v>0</v>
      </c>
      <c r="AF209" s="20">
        <f>[1]挂饰表!AB209</f>
        <v>0</v>
      </c>
      <c r="AG209" s="20">
        <f>[1]挂饰表!AC209</f>
        <v>0</v>
      </c>
      <c r="AH209" s="20">
        <f>[1]挂饰表!AD209</f>
        <v>0</v>
      </c>
      <c r="AI209" s="20">
        <f>[1]挂饰表!AE209</f>
        <v>0</v>
      </c>
    </row>
    <row r="210" spans="2:35" ht="14.25" x14ac:dyDescent="0.2">
      <c r="B210" s="16">
        <v>208</v>
      </c>
      <c r="C210" s="16" t="str">
        <f t="shared" ca="1" si="25"/>
        <v>IC1906</v>
      </c>
      <c r="D210" s="16" t="str">
        <f t="shared" ca="1" si="29"/>
        <v>精致的魔王护腕</v>
      </c>
      <c r="E210" s="16" t="str">
        <f t="shared" ca="1" si="26"/>
        <v>精致的</v>
      </c>
      <c r="F210" s="16" t="str">
        <f t="shared" ca="1" si="27"/>
        <v>魔王</v>
      </c>
      <c r="G210" s="16" t="str">
        <f t="shared" ca="1" si="28"/>
        <v>护腕</v>
      </c>
      <c r="H210" s="16" t="str">
        <f t="shared" si="24"/>
        <v>a</v>
      </c>
      <c r="I210" s="19" t="s">
        <v>26</v>
      </c>
      <c r="J210" s="3" t="s">
        <v>33</v>
      </c>
      <c r="K210" s="16">
        <f t="shared" si="30"/>
        <v>5</v>
      </c>
      <c r="L210" s="16">
        <f t="shared" si="31"/>
        <v>8</v>
      </c>
      <c r="M210" s="16">
        <f>[1]挂饰表!$I210</f>
        <v>46</v>
      </c>
      <c r="N210" s="16">
        <f>[1]挂饰表!$J210</f>
        <v>83</v>
      </c>
      <c r="O210" s="16">
        <f>[1]挂饰表!$K210</f>
        <v>58</v>
      </c>
      <c r="P210" s="16">
        <f>[1]挂饰表!$L210</f>
        <v>71</v>
      </c>
      <c r="Q210" s="16" t="str">
        <f>[1]挂饰表!$M$3</f>
        <v>---</v>
      </c>
      <c r="R210" s="16">
        <f>[1]挂饰表!$N210</f>
        <v>83</v>
      </c>
      <c r="S210" s="16">
        <f>[1]挂饰表!$O210</f>
        <v>62</v>
      </c>
      <c r="T210" s="42">
        <f>[1]挂饰表!$P210</f>
        <v>42</v>
      </c>
      <c r="U210" s="20">
        <f>[1]挂饰表!Q210</f>
        <v>0.21</v>
      </c>
      <c r="V210" s="20">
        <f>[1]挂饰表!R210</f>
        <v>0.155</v>
      </c>
      <c r="W210" s="20">
        <f>[1]挂饰表!S210</f>
        <v>7.0000000000000007E-2</v>
      </c>
      <c r="X210" s="20" t="str">
        <f>[1]挂饰表!T210</f>
        <v>--</v>
      </c>
      <c r="Y210" s="42">
        <f>[1]挂饰表!U210</f>
        <v>48</v>
      </c>
      <c r="Z210" s="42">
        <f>[1]挂饰表!V210</f>
        <v>48</v>
      </c>
      <c r="AA210" s="42">
        <f>[1]挂饰表!W210</f>
        <v>42</v>
      </c>
      <c r="AB210" s="42">
        <f>[1]挂饰表!X210</f>
        <v>29</v>
      </c>
      <c r="AC210" s="42">
        <f>[1]挂饰表!Y210</f>
        <v>42</v>
      </c>
      <c r="AD210" s="42">
        <f>[1]挂饰表!Z210</f>
        <v>104</v>
      </c>
      <c r="AE210" s="20">
        <f>[1]挂饰表!AA210</f>
        <v>0</v>
      </c>
      <c r="AF210" s="20">
        <f>[1]挂饰表!AB210</f>
        <v>0</v>
      </c>
      <c r="AG210" s="20">
        <f>[1]挂饰表!AC210</f>
        <v>0</v>
      </c>
      <c r="AH210" s="20">
        <f>[1]挂饰表!AD210</f>
        <v>0</v>
      </c>
      <c r="AI210" s="20">
        <f>[1]挂饰表!AE210</f>
        <v>0</v>
      </c>
    </row>
    <row r="211" spans="2:35" ht="14.25" x14ac:dyDescent="0.2">
      <c r="B211" s="16">
        <v>209</v>
      </c>
      <c r="C211" s="16" t="str">
        <f t="shared" ca="1" si="25"/>
        <v>IC1778</v>
      </c>
      <c r="D211" s="16" t="str">
        <f t="shared" ca="1" si="29"/>
        <v>优质的魔王戒指</v>
      </c>
      <c r="E211" s="16" t="str">
        <f t="shared" ca="1" si="26"/>
        <v>优质的</v>
      </c>
      <c r="F211" s="16" t="str">
        <f t="shared" ca="1" si="27"/>
        <v>魔王</v>
      </c>
      <c r="G211" s="16" t="str">
        <f t="shared" ca="1" si="28"/>
        <v>戒指</v>
      </c>
      <c r="H211" s="16" t="str">
        <f t="shared" si="24"/>
        <v>b</v>
      </c>
      <c r="I211" s="19" t="s">
        <v>26</v>
      </c>
      <c r="J211" s="3" t="s">
        <v>33</v>
      </c>
      <c r="K211" s="16">
        <f t="shared" si="30"/>
        <v>5</v>
      </c>
      <c r="L211" s="16">
        <f t="shared" si="31"/>
        <v>1</v>
      </c>
      <c r="M211" s="16">
        <f>[1]挂饰表!$I211</f>
        <v>6</v>
      </c>
      <c r="N211" s="16">
        <f>[1]挂饰表!$J211</f>
        <v>14</v>
      </c>
      <c r="O211" s="16">
        <f>[1]挂饰表!$K211</f>
        <v>10</v>
      </c>
      <c r="P211" s="16">
        <f>[1]挂饰表!$L211</f>
        <v>12</v>
      </c>
      <c r="Q211" s="16" t="str">
        <f>[1]挂饰表!$M$3</f>
        <v>---</v>
      </c>
      <c r="R211" s="16">
        <f>[1]挂饰表!$N211</f>
        <v>14</v>
      </c>
      <c r="S211" s="16">
        <f>[1]挂饰表!$O211</f>
        <v>11</v>
      </c>
      <c r="T211" s="42">
        <f>[1]挂饰表!$P211</f>
        <v>7</v>
      </c>
      <c r="U211" s="20">
        <f>[1]挂饰表!Q211</f>
        <v>3.5000000000000003E-2</v>
      </c>
      <c r="V211" s="20">
        <f>[1]挂饰表!R211</f>
        <v>2.75E-2</v>
      </c>
      <c r="W211" s="20">
        <f>[1]挂饰表!S211</f>
        <v>1.1666666666666667E-2</v>
      </c>
      <c r="X211" s="20" t="str">
        <f>[1]挂饰表!T211</f>
        <v>--</v>
      </c>
      <c r="Y211" s="42">
        <f>[1]挂饰表!U211</f>
        <v>8</v>
      </c>
      <c r="Z211" s="42">
        <f>[1]挂饰表!V211</f>
        <v>8</v>
      </c>
      <c r="AA211" s="42">
        <f>[1]挂饰表!W211</f>
        <v>7</v>
      </c>
      <c r="AB211" s="42">
        <f>[1]挂饰表!X211</f>
        <v>5</v>
      </c>
      <c r="AC211" s="42">
        <f>[1]挂饰表!Y211</f>
        <v>7</v>
      </c>
      <c r="AD211" s="42">
        <f>[1]挂饰表!Z211</f>
        <v>18</v>
      </c>
      <c r="AE211" s="20">
        <f>[1]挂饰表!AA211</f>
        <v>0</v>
      </c>
      <c r="AF211" s="20">
        <f>[1]挂饰表!AB211</f>
        <v>0</v>
      </c>
      <c r="AG211" s="20">
        <f>[1]挂饰表!AC211</f>
        <v>0</v>
      </c>
      <c r="AH211" s="20">
        <f>[1]挂饰表!AD211</f>
        <v>0</v>
      </c>
      <c r="AI211" s="20">
        <f>[1]挂饰表!AE211</f>
        <v>0</v>
      </c>
    </row>
    <row r="212" spans="2:35" ht="14.25" x14ac:dyDescent="0.2">
      <c r="B212" s="16">
        <v>210</v>
      </c>
      <c r="C212" s="16" t="str">
        <f t="shared" ca="1" si="25"/>
        <v>IC1898</v>
      </c>
      <c r="D212" s="16" t="str">
        <f t="shared" ca="1" si="29"/>
        <v>优质的塞尔塔项链</v>
      </c>
      <c r="E212" s="16" t="str">
        <f t="shared" ca="1" si="26"/>
        <v>优质的</v>
      </c>
      <c r="F212" s="16" t="str">
        <f t="shared" ca="1" si="27"/>
        <v>塞尔塔</v>
      </c>
      <c r="G212" s="16" t="str">
        <f t="shared" ca="1" si="28"/>
        <v>项链</v>
      </c>
      <c r="H212" s="16" t="str">
        <f t="shared" si="24"/>
        <v>b</v>
      </c>
      <c r="I212" s="19" t="s">
        <v>26</v>
      </c>
      <c r="J212" s="3" t="s">
        <v>33</v>
      </c>
      <c r="K212" s="16">
        <f t="shared" si="30"/>
        <v>5</v>
      </c>
      <c r="L212" s="16">
        <f t="shared" si="31"/>
        <v>2</v>
      </c>
      <c r="M212" s="16">
        <f>[1]挂饰表!$I212</f>
        <v>12</v>
      </c>
      <c r="N212" s="16">
        <f>[1]挂饰表!$J212</f>
        <v>29</v>
      </c>
      <c r="O212" s="16">
        <f>[1]挂饰表!$K212</f>
        <v>20</v>
      </c>
      <c r="P212" s="16">
        <f>[1]挂饰表!$L212</f>
        <v>24</v>
      </c>
      <c r="Q212" s="16" t="str">
        <f>[1]挂饰表!$M$3</f>
        <v>---</v>
      </c>
      <c r="R212" s="16">
        <f>[1]挂饰表!$N212</f>
        <v>29</v>
      </c>
      <c r="S212" s="16">
        <f>[1]挂饰表!$O212</f>
        <v>22</v>
      </c>
      <c r="T212" s="42">
        <f>[1]挂饰表!$P212</f>
        <v>14</v>
      </c>
      <c r="U212" s="20">
        <f>[1]挂饰表!Q212</f>
        <v>7.0000000000000007E-2</v>
      </c>
      <c r="V212" s="20">
        <f>[1]挂饰表!R212</f>
        <v>5.5E-2</v>
      </c>
      <c r="W212" s="20">
        <f>[1]挂饰表!S212</f>
        <v>2.3333333333333334E-2</v>
      </c>
      <c r="X212" s="20" t="str">
        <f>[1]挂饰表!T212</f>
        <v>--</v>
      </c>
      <c r="Y212" s="42">
        <f>[1]挂饰表!U212</f>
        <v>17</v>
      </c>
      <c r="Z212" s="42">
        <f>[1]挂饰表!V212</f>
        <v>17</v>
      </c>
      <c r="AA212" s="42">
        <f>[1]挂饰表!W212</f>
        <v>14</v>
      </c>
      <c r="AB212" s="42">
        <f>[1]挂饰表!X212</f>
        <v>10</v>
      </c>
      <c r="AC212" s="42">
        <f>[1]挂饰表!Y212</f>
        <v>14</v>
      </c>
      <c r="AD212" s="42">
        <f>[1]挂饰表!Z212</f>
        <v>36</v>
      </c>
      <c r="AE212" s="20">
        <f>[1]挂饰表!AA212</f>
        <v>0</v>
      </c>
      <c r="AF212" s="20">
        <f>[1]挂饰表!AB212</f>
        <v>0</v>
      </c>
      <c r="AG212" s="20">
        <f>[1]挂饰表!AC212</f>
        <v>0</v>
      </c>
      <c r="AH212" s="20">
        <f>[1]挂饰表!AD212</f>
        <v>0</v>
      </c>
      <c r="AI212" s="20">
        <f>[1]挂饰表!AE212</f>
        <v>0</v>
      </c>
    </row>
    <row r="213" spans="2:35" ht="14.25" x14ac:dyDescent="0.2">
      <c r="B213" s="16">
        <v>211</v>
      </c>
      <c r="C213" s="16" t="str">
        <f t="shared" ca="1" si="25"/>
        <v>IC1901</v>
      </c>
      <c r="D213" s="16" t="str">
        <f t="shared" ca="1" si="29"/>
        <v>坚硬的忏悔戒指</v>
      </c>
      <c r="E213" s="16" t="str">
        <f t="shared" ca="1" si="26"/>
        <v>坚硬的</v>
      </c>
      <c r="F213" s="16" t="str">
        <f t="shared" ca="1" si="27"/>
        <v>忏悔</v>
      </c>
      <c r="G213" s="16" t="str">
        <f t="shared" ca="1" si="28"/>
        <v>戒指</v>
      </c>
      <c r="H213" s="16" t="str">
        <f t="shared" si="24"/>
        <v>b</v>
      </c>
      <c r="I213" s="19" t="s">
        <v>26</v>
      </c>
      <c r="J213" s="3" t="s">
        <v>33</v>
      </c>
      <c r="K213" s="16">
        <f t="shared" si="30"/>
        <v>5</v>
      </c>
      <c r="L213" s="16">
        <f t="shared" si="31"/>
        <v>3</v>
      </c>
      <c r="M213" s="16">
        <f>[1]挂饰表!$I213</f>
        <v>18</v>
      </c>
      <c r="N213" s="16">
        <f>[1]挂饰表!$J213</f>
        <v>43</v>
      </c>
      <c r="O213" s="16">
        <f>[1]挂饰表!$K213</f>
        <v>30</v>
      </c>
      <c r="P213" s="16">
        <f>[1]挂饰表!$L213</f>
        <v>37</v>
      </c>
      <c r="Q213" s="16" t="str">
        <f>[1]挂饰表!$M$3</f>
        <v>---</v>
      </c>
      <c r="R213" s="16">
        <f>[1]挂饰表!$N213</f>
        <v>43</v>
      </c>
      <c r="S213" s="16">
        <f>[1]挂饰表!$O213</f>
        <v>32</v>
      </c>
      <c r="T213" s="42">
        <f>[1]挂饰表!$P213</f>
        <v>22</v>
      </c>
      <c r="U213" s="20">
        <f>[1]挂饰表!Q213</f>
        <v>0.11</v>
      </c>
      <c r="V213" s="20">
        <f>[1]挂饰表!R213</f>
        <v>0.08</v>
      </c>
      <c r="W213" s="20">
        <f>[1]挂饰表!S213</f>
        <v>3.6666666666666667E-2</v>
      </c>
      <c r="X213" s="20" t="str">
        <f>[1]挂饰表!T213</f>
        <v>--</v>
      </c>
      <c r="Y213" s="42">
        <f>[1]挂饰表!U213</f>
        <v>25</v>
      </c>
      <c r="Z213" s="42">
        <f>[1]挂饰表!V213</f>
        <v>25</v>
      </c>
      <c r="AA213" s="42">
        <f>[1]挂饰表!W213</f>
        <v>22</v>
      </c>
      <c r="AB213" s="42">
        <f>[1]挂饰表!X213</f>
        <v>15</v>
      </c>
      <c r="AC213" s="42">
        <f>[1]挂饰表!Y213</f>
        <v>22</v>
      </c>
      <c r="AD213" s="42">
        <f>[1]挂饰表!Z213</f>
        <v>54</v>
      </c>
      <c r="AE213" s="20">
        <f>[1]挂饰表!AA213</f>
        <v>0</v>
      </c>
      <c r="AF213" s="20">
        <f>[1]挂饰表!AB213</f>
        <v>0</v>
      </c>
      <c r="AG213" s="20">
        <f>[1]挂饰表!AC213</f>
        <v>0</v>
      </c>
      <c r="AH213" s="20">
        <f>[1]挂饰表!AD213</f>
        <v>0</v>
      </c>
      <c r="AI213" s="20">
        <f>[1]挂饰表!AE213</f>
        <v>0</v>
      </c>
    </row>
    <row r="214" spans="2:35" ht="14.25" x14ac:dyDescent="0.2">
      <c r="B214" s="16">
        <v>212</v>
      </c>
      <c r="C214" s="16" t="str">
        <f t="shared" ca="1" si="25"/>
        <v>IC1875</v>
      </c>
      <c r="D214" s="16" t="str">
        <f t="shared" ca="1" si="29"/>
        <v>凌厉的魔王护腕</v>
      </c>
      <c r="E214" s="16" t="str">
        <f t="shared" ca="1" si="26"/>
        <v>凌厉的</v>
      </c>
      <c r="F214" s="16" t="str">
        <f t="shared" ca="1" si="27"/>
        <v>魔王</v>
      </c>
      <c r="G214" s="16" t="str">
        <f t="shared" ca="1" si="28"/>
        <v>护腕</v>
      </c>
      <c r="H214" s="16" t="str">
        <f t="shared" si="24"/>
        <v>b</v>
      </c>
      <c r="I214" s="19" t="s">
        <v>26</v>
      </c>
      <c r="J214" s="3" t="s">
        <v>33</v>
      </c>
      <c r="K214" s="16">
        <f t="shared" si="30"/>
        <v>5</v>
      </c>
      <c r="L214" s="16">
        <f t="shared" si="31"/>
        <v>4</v>
      </c>
      <c r="M214" s="16">
        <f>[1]挂饰表!$I214</f>
        <v>24</v>
      </c>
      <c r="N214" s="16">
        <f>[1]挂饰表!$J214</f>
        <v>58</v>
      </c>
      <c r="O214" s="16">
        <f>[1]挂饰表!$K214</f>
        <v>40</v>
      </c>
      <c r="P214" s="16">
        <f>[1]挂饰表!$L214</f>
        <v>49</v>
      </c>
      <c r="Q214" s="16" t="str">
        <f>[1]挂饰表!$M$3</f>
        <v>---</v>
      </c>
      <c r="R214" s="16">
        <f>[1]挂饰表!$N214</f>
        <v>58</v>
      </c>
      <c r="S214" s="16">
        <f>[1]挂饰表!$O214</f>
        <v>43</v>
      </c>
      <c r="T214" s="42">
        <f>[1]挂饰表!$P214</f>
        <v>29</v>
      </c>
      <c r="U214" s="20">
        <f>[1]挂饰表!Q214</f>
        <v>0.14499999999999999</v>
      </c>
      <c r="V214" s="20">
        <f>[1]挂饰表!R214</f>
        <v>0.1075</v>
      </c>
      <c r="W214" s="20">
        <f>[1]挂饰表!S214</f>
        <v>4.8333333333333332E-2</v>
      </c>
      <c r="X214" s="20" t="str">
        <f>[1]挂饰表!T214</f>
        <v>--</v>
      </c>
      <c r="Y214" s="42">
        <f>[1]挂饰表!U214</f>
        <v>33</v>
      </c>
      <c r="Z214" s="42">
        <f>[1]挂饰表!V214</f>
        <v>33</v>
      </c>
      <c r="AA214" s="42">
        <f>[1]挂饰表!W214</f>
        <v>29</v>
      </c>
      <c r="AB214" s="42">
        <f>[1]挂饰表!X214</f>
        <v>20</v>
      </c>
      <c r="AC214" s="42">
        <f>[1]挂饰表!Y214</f>
        <v>29</v>
      </c>
      <c r="AD214" s="42">
        <f>[1]挂饰表!Z214</f>
        <v>72</v>
      </c>
      <c r="AE214" s="20">
        <f>[1]挂饰表!AA214</f>
        <v>0</v>
      </c>
      <c r="AF214" s="20">
        <f>[1]挂饰表!AB214</f>
        <v>0</v>
      </c>
      <c r="AG214" s="20">
        <f>[1]挂饰表!AC214</f>
        <v>0</v>
      </c>
      <c r="AH214" s="20">
        <f>[1]挂饰表!AD214</f>
        <v>0</v>
      </c>
      <c r="AI214" s="20">
        <f>[1]挂饰表!AE214</f>
        <v>0</v>
      </c>
    </row>
    <row r="215" spans="2:35" ht="14.25" x14ac:dyDescent="0.2">
      <c r="B215" s="16">
        <v>213</v>
      </c>
      <c r="C215" s="16" t="str">
        <f t="shared" ca="1" si="25"/>
        <v>IC1853</v>
      </c>
      <c r="D215" s="16" t="str">
        <f t="shared" ca="1" si="29"/>
        <v>凌厉的玄铁戒指</v>
      </c>
      <c r="E215" s="16" t="str">
        <f t="shared" ca="1" si="26"/>
        <v>凌厉的</v>
      </c>
      <c r="F215" s="16" t="str">
        <f t="shared" ca="1" si="27"/>
        <v>玄铁</v>
      </c>
      <c r="G215" s="16" t="str">
        <f t="shared" ca="1" si="28"/>
        <v>戒指</v>
      </c>
      <c r="H215" s="16" t="str">
        <f t="shared" si="24"/>
        <v>b</v>
      </c>
      <c r="I215" s="19" t="s">
        <v>26</v>
      </c>
      <c r="J215" s="3" t="s">
        <v>33</v>
      </c>
      <c r="K215" s="16">
        <f t="shared" si="30"/>
        <v>5</v>
      </c>
      <c r="L215" s="16">
        <f t="shared" si="31"/>
        <v>5</v>
      </c>
      <c r="M215" s="16">
        <f>[1]挂饰表!$I215</f>
        <v>30</v>
      </c>
      <c r="N215" s="16">
        <f>[1]挂饰表!$J215</f>
        <v>72</v>
      </c>
      <c r="O215" s="16">
        <f>[1]挂饰表!$K215</f>
        <v>50</v>
      </c>
      <c r="P215" s="16">
        <f>[1]挂饰表!$L215</f>
        <v>61</v>
      </c>
      <c r="Q215" s="16" t="str">
        <f>[1]挂饰表!$M$3</f>
        <v>---</v>
      </c>
      <c r="R215" s="16">
        <f>[1]挂饰表!$N215</f>
        <v>72</v>
      </c>
      <c r="S215" s="16">
        <f>[1]挂饰表!$O215</f>
        <v>54</v>
      </c>
      <c r="T215" s="42">
        <f>[1]挂饰表!$P215</f>
        <v>36</v>
      </c>
      <c r="U215" s="20">
        <f>[1]挂饰表!Q215</f>
        <v>0.18</v>
      </c>
      <c r="V215" s="20">
        <f>[1]挂饰表!R215</f>
        <v>0.13500000000000001</v>
      </c>
      <c r="W215" s="20">
        <f>[1]挂饰表!S215</f>
        <v>0.06</v>
      </c>
      <c r="X215" s="20" t="str">
        <f>[1]挂饰表!T215</f>
        <v>--</v>
      </c>
      <c r="Y215" s="42">
        <f>[1]挂饰表!U215</f>
        <v>41</v>
      </c>
      <c r="Z215" s="42">
        <f>[1]挂饰表!V215</f>
        <v>41</v>
      </c>
      <c r="AA215" s="42">
        <f>[1]挂饰表!W215</f>
        <v>36</v>
      </c>
      <c r="AB215" s="42">
        <f>[1]挂饰表!X215</f>
        <v>25</v>
      </c>
      <c r="AC215" s="42">
        <f>[1]挂饰表!Y215</f>
        <v>36</v>
      </c>
      <c r="AD215" s="42">
        <f>[1]挂饰表!Z215</f>
        <v>90</v>
      </c>
      <c r="AE215" s="20">
        <f>[1]挂饰表!AA215</f>
        <v>0</v>
      </c>
      <c r="AF215" s="20">
        <f>[1]挂饰表!AB215</f>
        <v>0</v>
      </c>
      <c r="AG215" s="20">
        <f>[1]挂饰表!AC215</f>
        <v>0</v>
      </c>
      <c r="AH215" s="20">
        <f>[1]挂饰表!AD215</f>
        <v>0</v>
      </c>
      <c r="AI215" s="20">
        <f>[1]挂饰表!AE215</f>
        <v>0</v>
      </c>
    </row>
    <row r="216" spans="2:35" ht="14.25" x14ac:dyDescent="0.2">
      <c r="B216" s="16">
        <v>214</v>
      </c>
      <c r="C216" s="16" t="str">
        <f t="shared" ca="1" si="25"/>
        <v>IC1867</v>
      </c>
      <c r="D216" s="16" t="str">
        <f t="shared" ca="1" si="29"/>
        <v>优质的斯塞提护腕</v>
      </c>
      <c r="E216" s="16" t="str">
        <f t="shared" ca="1" si="26"/>
        <v>优质的</v>
      </c>
      <c r="F216" s="16" t="str">
        <f t="shared" ca="1" si="27"/>
        <v>斯塞提</v>
      </c>
      <c r="G216" s="16" t="str">
        <f t="shared" ca="1" si="28"/>
        <v>护腕</v>
      </c>
      <c r="H216" s="16" t="str">
        <f t="shared" si="24"/>
        <v>b</v>
      </c>
      <c r="I216" s="19" t="s">
        <v>26</v>
      </c>
      <c r="J216" s="3" t="s">
        <v>33</v>
      </c>
      <c r="K216" s="16">
        <f t="shared" si="30"/>
        <v>5</v>
      </c>
      <c r="L216" s="16">
        <f t="shared" si="31"/>
        <v>6</v>
      </c>
      <c r="M216" s="16">
        <f>[1]挂饰表!$I216</f>
        <v>36</v>
      </c>
      <c r="N216" s="16">
        <f>[1]挂饰表!$J216</f>
        <v>86</v>
      </c>
      <c r="O216" s="16">
        <f>[1]挂饰表!$K216</f>
        <v>60</v>
      </c>
      <c r="P216" s="16">
        <f>[1]挂饰表!$L216</f>
        <v>73</v>
      </c>
      <c r="Q216" s="16" t="str">
        <f>[1]挂饰表!$M$3</f>
        <v>---</v>
      </c>
      <c r="R216" s="16">
        <f>[1]挂饰表!$N216</f>
        <v>86</v>
      </c>
      <c r="S216" s="16">
        <f>[1]挂饰表!$O216</f>
        <v>65</v>
      </c>
      <c r="T216" s="42">
        <f>[1]挂饰表!$P216</f>
        <v>43</v>
      </c>
      <c r="U216" s="20">
        <f>[1]挂饰表!Q216</f>
        <v>0.215</v>
      </c>
      <c r="V216" s="20">
        <f>[1]挂饰表!R216</f>
        <v>0.16250000000000001</v>
      </c>
      <c r="W216" s="20">
        <f>[1]挂饰表!S216</f>
        <v>7.166666666666667E-2</v>
      </c>
      <c r="X216" s="20" t="str">
        <f>[1]挂饰表!T216</f>
        <v>--</v>
      </c>
      <c r="Y216" s="42">
        <f>[1]挂饰表!U216</f>
        <v>50</v>
      </c>
      <c r="Z216" s="42">
        <f>[1]挂饰表!V216</f>
        <v>50</v>
      </c>
      <c r="AA216" s="42">
        <f>[1]挂饰表!W216</f>
        <v>43</v>
      </c>
      <c r="AB216" s="42">
        <f>[1]挂饰表!X216</f>
        <v>30</v>
      </c>
      <c r="AC216" s="42">
        <f>[1]挂饰表!Y216</f>
        <v>43</v>
      </c>
      <c r="AD216" s="42">
        <f>[1]挂饰表!Z216</f>
        <v>108</v>
      </c>
      <c r="AE216" s="20">
        <f>[1]挂饰表!AA216</f>
        <v>0</v>
      </c>
      <c r="AF216" s="20">
        <f>[1]挂饰表!AB216</f>
        <v>0</v>
      </c>
      <c r="AG216" s="20">
        <f>[1]挂饰表!AC216</f>
        <v>0</v>
      </c>
      <c r="AH216" s="20">
        <f>[1]挂饰表!AD216</f>
        <v>0</v>
      </c>
      <c r="AI216" s="20">
        <f>[1]挂饰表!AE216</f>
        <v>0</v>
      </c>
    </row>
    <row r="217" spans="2:35" ht="14.25" x14ac:dyDescent="0.2">
      <c r="B217" s="16">
        <v>215</v>
      </c>
      <c r="C217" s="16" t="str">
        <f t="shared" ca="1" si="25"/>
        <v>IC1898</v>
      </c>
      <c r="D217" s="16" t="str">
        <f t="shared" ca="1" si="29"/>
        <v>发亮的魔王项链</v>
      </c>
      <c r="E217" s="16" t="str">
        <f t="shared" ca="1" si="26"/>
        <v>发亮的</v>
      </c>
      <c r="F217" s="16" t="str">
        <f t="shared" ca="1" si="27"/>
        <v>魔王</v>
      </c>
      <c r="G217" s="16" t="str">
        <f t="shared" ca="1" si="28"/>
        <v>项链</v>
      </c>
      <c r="H217" s="16" t="str">
        <f t="shared" si="24"/>
        <v>b</v>
      </c>
      <c r="I217" s="19" t="s">
        <v>26</v>
      </c>
      <c r="J217" s="3" t="s">
        <v>33</v>
      </c>
      <c r="K217" s="16">
        <f t="shared" si="30"/>
        <v>5</v>
      </c>
      <c r="L217" s="16">
        <f t="shared" si="31"/>
        <v>7</v>
      </c>
      <c r="M217" s="16">
        <f>[1]挂饰表!$I217</f>
        <v>43</v>
      </c>
      <c r="N217" s="16">
        <f>[1]挂饰表!$J217</f>
        <v>101</v>
      </c>
      <c r="O217" s="16">
        <f>[1]挂饰表!$K217</f>
        <v>71</v>
      </c>
      <c r="P217" s="16">
        <f>[1]挂饰表!$L217</f>
        <v>86</v>
      </c>
      <c r="Q217" s="16" t="str">
        <f>[1]挂饰表!$M$3</f>
        <v>---</v>
      </c>
      <c r="R217" s="16">
        <f>[1]挂饰表!$N217</f>
        <v>101</v>
      </c>
      <c r="S217" s="16">
        <f>[1]挂饰表!$O217</f>
        <v>76</v>
      </c>
      <c r="T217" s="42">
        <f>[1]挂饰表!$P217</f>
        <v>50</v>
      </c>
      <c r="U217" s="20">
        <f>[1]挂饰表!Q217</f>
        <v>0.25</v>
      </c>
      <c r="V217" s="20">
        <f>[1]挂饰表!R217</f>
        <v>0.19</v>
      </c>
      <c r="W217" s="20">
        <f>[1]挂饰表!S217</f>
        <v>8.3333333333333343E-2</v>
      </c>
      <c r="X217" s="20" t="str">
        <f>[1]挂饰表!T217</f>
        <v>--</v>
      </c>
      <c r="Y217" s="42">
        <f>[1]挂饰表!U217</f>
        <v>58</v>
      </c>
      <c r="Z217" s="42">
        <f>[1]挂饰表!V217</f>
        <v>58</v>
      </c>
      <c r="AA217" s="42">
        <f>[1]挂饰表!W217</f>
        <v>50</v>
      </c>
      <c r="AB217" s="42">
        <f>[1]挂饰表!X217</f>
        <v>35</v>
      </c>
      <c r="AC217" s="42">
        <f>[1]挂饰表!Y217</f>
        <v>50</v>
      </c>
      <c r="AD217" s="42">
        <f>[1]挂饰表!Z217</f>
        <v>126</v>
      </c>
      <c r="AE217" s="20">
        <f>[1]挂饰表!AA217</f>
        <v>0</v>
      </c>
      <c r="AF217" s="20">
        <f>[1]挂饰表!AB217</f>
        <v>0</v>
      </c>
      <c r="AG217" s="20">
        <f>[1]挂饰表!AC217</f>
        <v>0</v>
      </c>
      <c r="AH217" s="20">
        <f>[1]挂饰表!AD217</f>
        <v>0</v>
      </c>
      <c r="AI217" s="20">
        <f>[1]挂饰表!AE217</f>
        <v>0</v>
      </c>
    </row>
    <row r="218" spans="2:35" ht="14.25" x14ac:dyDescent="0.2">
      <c r="B218" s="16">
        <v>216</v>
      </c>
      <c r="C218" s="16" t="str">
        <f t="shared" ca="1" si="25"/>
        <v>IC1852</v>
      </c>
      <c r="D218" s="16" t="str">
        <f t="shared" ca="1" si="29"/>
        <v>优质的虚幻戒指</v>
      </c>
      <c r="E218" s="16" t="str">
        <f t="shared" ca="1" si="26"/>
        <v>优质的</v>
      </c>
      <c r="F218" s="16" t="str">
        <f t="shared" ca="1" si="27"/>
        <v>虚幻</v>
      </c>
      <c r="G218" s="16" t="str">
        <f t="shared" ca="1" si="28"/>
        <v>戒指</v>
      </c>
      <c r="H218" s="16" t="str">
        <f t="shared" si="24"/>
        <v>b</v>
      </c>
      <c r="I218" s="19" t="s">
        <v>26</v>
      </c>
      <c r="J218" s="3" t="s">
        <v>33</v>
      </c>
      <c r="K218" s="16">
        <f t="shared" si="30"/>
        <v>5</v>
      </c>
      <c r="L218" s="16">
        <f t="shared" si="31"/>
        <v>8</v>
      </c>
      <c r="M218" s="16">
        <f>[1]挂饰表!$I218</f>
        <v>49</v>
      </c>
      <c r="N218" s="16">
        <f>[1]挂饰表!$J218</f>
        <v>115</v>
      </c>
      <c r="O218" s="16">
        <f>[1]挂饰表!$K218</f>
        <v>81</v>
      </c>
      <c r="P218" s="16">
        <f>[1]挂饰表!$L218</f>
        <v>98</v>
      </c>
      <c r="Q218" s="16" t="str">
        <f>[1]挂饰表!$M$3</f>
        <v>---</v>
      </c>
      <c r="R218" s="16">
        <f>[1]挂饰表!$N218</f>
        <v>115</v>
      </c>
      <c r="S218" s="16">
        <f>[1]挂饰表!$O218</f>
        <v>86</v>
      </c>
      <c r="T218" s="42">
        <f>[1]挂饰表!$P218</f>
        <v>58</v>
      </c>
      <c r="U218" s="20">
        <f>[1]挂饰表!Q218</f>
        <v>0.28999999999999998</v>
      </c>
      <c r="V218" s="20">
        <f>[1]挂饰表!R218</f>
        <v>0.215</v>
      </c>
      <c r="W218" s="20">
        <f>[1]挂饰表!S218</f>
        <v>9.6666666666666665E-2</v>
      </c>
      <c r="X218" s="20" t="str">
        <f>[1]挂饰表!T218</f>
        <v>--</v>
      </c>
      <c r="Y218" s="42">
        <f>[1]挂饰表!U218</f>
        <v>66</v>
      </c>
      <c r="Z218" s="42">
        <f>[1]挂饰表!V218</f>
        <v>66</v>
      </c>
      <c r="AA218" s="42">
        <f>[1]挂饰表!W218</f>
        <v>58</v>
      </c>
      <c r="AB218" s="42">
        <f>[1]挂饰表!X218</f>
        <v>40</v>
      </c>
      <c r="AC218" s="42">
        <f>[1]挂饰表!Y218</f>
        <v>58</v>
      </c>
      <c r="AD218" s="42">
        <f>[1]挂饰表!Z218</f>
        <v>144</v>
      </c>
      <c r="AE218" s="20">
        <f>[1]挂饰表!AA218</f>
        <v>0</v>
      </c>
      <c r="AF218" s="20">
        <f>[1]挂饰表!AB218</f>
        <v>0</v>
      </c>
      <c r="AG218" s="20">
        <f>[1]挂饰表!AC218</f>
        <v>0</v>
      </c>
      <c r="AH218" s="20">
        <f>[1]挂饰表!AD218</f>
        <v>0</v>
      </c>
      <c r="AI218" s="20">
        <f>[1]挂饰表!AE218</f>
        <v>0</v>
      </c>
    </row>
    <row r="219" spans="2:35" ht="14.25" x14ac:dyDescent="0.2">
      <c r="B219" s="16">
        <v>217</v>
      </c>
      <c r="C219" s="16" t="str">
        <f t="shared" ca="1" si="25"/>
        <v>IC1857</v>
      </c>
      <c r="D219" s="16" t="str">
        <f t="shared" ca="1" si="29"/>
        <v>破旧的斯塞提戒指</v>
      </c>
      <c r="E219" s="16" t="str">
        <f t="shared" ca="1" si="26"/>
        <v>破旧的</v>
      </c>
      <c r="F219" s="16" t="str">
        <f t="shared" ca="1" si="27"/>
        <v>斯塞提</v>
      </c>
      <c r="G219" s="16" t="str">
        <f t="shared" ca="1" si="28"/>
        <v>戒指</v>
      </c>
      <c r="H219" s="16" t="str">
        <f t="shared" si="24"/>
        <v>c</v>
      </c>
      <c r="I219" s="19" t="s">
        <v>26</v>
      </c>
      <c r="J219" s="3" t="s">
        <v>33</v>
      </c>
      <c r="K219" s="16">
        <f t="shared" si="30"/>
        <v>5</v>
      </c>
      <c r="L219" s="16">
        <f t="shared" si="31"/>
        <v>1</v>
      </c>
      <c r="M219" s="16">
        <f>[1]挂饰表!$I219</f>
        <v>12</v>
      </c>
      <c r="N219" s="16">
        <f>[1]挂饰表!$J219</f>
        <v>0</v>
      </c>
      <c r="O219" s="16">
        <f>[1]挂饰表!$K219</f>
        <v>0</v>
      </c>
      <c r="P219" s="16">
        <f>[1]挂饰表!$L219</f>
        <v>0</v>
      </c>
      <c r="Q219" s="16" t="str">
        <f>[1]挂饰表!$M$3</f>
        <v>---</v>
      </c>
      <c r="R219" s="16">
        <f>[1]挂饰表!$N219</f>
        <v>0</v>
      </c>
      <c r="S219" s="16">
        <f>[1]挂饰表!$O219</f>
        <v>0</v>
      </c>
      <c r="T219" s="42">
        <f>[1]挂饰表!$P219</f>
        <v>0</v>
      </c>
      <c r="U219" s="20">
        <f>[1]挂饰表!Q219</f>
        <v>0</v>
      </c>
      <c r="V219" s="20">
        <f>[1]挂饰表!R219</f>
        <v>0</v>
      </c>
      <c r="W219" s="20">
        <f>[1]挂饰表!S219</f>
        <v>0</v>
      </c>
      <c r="X219" s="20" t="str">
        <f>[1]挂饰表!T219</f>
        <v>--</v>
      </c>
      <c r="Y219" s="42">
        <f>[1]挂饰表!U219</f>
        <v>0</v>
      </c>
      <c r="Z219" s="42">
        <f>[1]挂饰表!V219</f>
        <v>0</v>
      </c>
      <c r="AA219" s="42">
        <f>[1]挂饰表!W219</f>
        <v>0</v>
      </c>
      <c r="AB219" s="42">
        <f>[1]挂饰表!X219</f>
        <v>0</v>
      </c>
      <c r="AC219" s="42">
        <f>[1]挂饰表!Y219</f>
        <v>0</v>
      </c>
      <c r="AD219" s="42">
        <f>[1]挂饰表!Z219</f>
        <v>0</v>
      </c>
      <c r="AE219" s="20">
        <f>[1]挂饰表!AA219</f>
        <v>0</v>
      </c>
      <c r="AF219" s="20">
        <f>[1]挂饰表!AB219</f>
        <v>0</v>
      </c>
      <c r="AG219" s="20">
        <f>[1]挂饰表!AC219</f>
        <v>0</v>
      </c>
      <c r="AH219" s="20">
        <f>[1]挂饰表!AD219</f>
        <v>0</v>
      </c>
      <c r="AI219" s="20">
        <f>[1]挂饰表!AE219</f>
        <v>0</v>
      </c>
    </row>
    <row r="220" spans="2:35" ht="14.25" x14ac:dyDescent="0.2">
      <c r="B220" s="16">
        <v>218</v>
      </c>
      <c r="C220" s="16" t="str">
        <f t="shared" ca="1" si="25"/>
        <v>IC1892</v>
      </c>
      <c r="D220" s="16" t="str">
        <f t="shared" ca="1" si="29"/>
        <v>破旧的青铜项链</v>
      </c>
      <c r="E220" s="16" t="str">
        <f t="shared" ca="1" si="26"/>
        <v>破旧的</v>
      </c>
      <c r="F220" s="16" t="str">
        <f t="shared" ca="1" si="27"/>
        <v>青铜</v>
      </c>
      <c r="G220" s="16" t="str">
        <f t="shared" ca="1" si="28"/>
        <v>项链</v>
      </c>
      <c r="H220" s="16" t="str">
        <f t="shared" si="24"/>
        <v>c</v>
      </c>
      <c r="I220" s="19" t="s">
        <v>26</v>
      </c>
      <c r="J220" s="3" t="s">
        <v>33</v>
      </c>
      <c r="K220" s="16">
        <f t="shared" si="30"/>
        <v>5</v>
      </c>
      <c r="L220" s="16">
        <f t="shared" si="31"/>
        <v>2</v>
      </c>
      <c r="M220" s="16">
        <f>[1]挂饰表!$I220</f>
        <v>24</v>
      </c>
      <c r="N220" s="16">
        <f>[1]挂饰表!$J220</f>
        <v>0</v>
      </c>
      <c r="O220" s="16">
        <f>[1]挂饰表!$K220</f>
        <v>0</v>
      </c>
      <c r="P220" s="16">
        <f>[1]挂饰表!$L220</f>
        <v>0</v>
      </c>
      <c r="Q220" s="16" t="str">
        <f>[1]挂饰表!$M$3</f>
        <v>---</v>
      </c>
      <c r="R220" s="16">
        <f>[1]挂饰表!$N220</f>
        <v>0</v>
      </c>
      <c r="S220" s="16">
        <f>[1]挂饰表!$O220</f>
        <v>0</v>
      </c>
      <c r="T220" s="42">
        <f>[1]挂饰表!$P220</f>
        <v>0</v>
      </c>
      <c r="U220" s="20">
        <f>[1]挂饰表!Q220</f>
        <v>0</v>
      </c>
      <c r="V220" s="20">
        <f>[1]挂饰表!R220</f>
        <v>0</v>
      </c>
      <c r="W220" s="20">
        <f>[1]挂饰表!S220</f>
        <v>0</v>
      </c>
      <c r="X220" s="20" t="str">
        <f>[1]挂饰表!T220</f>
        <v>--</v>
      </c>
      <c r="Y220" s="42">
        <f>[1]挂饰表!U220</f>
        <v>0</v>
      </c>
      <c r="Z220" s="42">
        <f>[1]挂饰表!V220</f>
        <v>0</v>
      </c>
      <c r="AA220" s="42">
        <f>[1]挂饰表!W220</f>
        <v>0</v>
      </c>
      <c r="AB220" s="42">
        <f>[1]挂饰表!X220</f>
        <v>0</v>
      </c>
      <c r="AC220" s="42">
        <f>[1]挂饰表!Y220</f>
        <v>0</v>
      </c>
      <c r="AD220" s="42">
        <f>[1]挂饰表!Z220</f>
        <v>0</v>
      </c>
      <c r="AE220" s="20">
        <f>[1]挂饰表!AA220</f>
        <v>0</v>
      </c>
      <c r="AF220" s="20">
        <f>[1]挂饰表!AB220</f>
        <v>0</v>
      </c>
      <c r="AG220" s="20">
        <f>[1]挂饰表!AC220</f>
        <v>0</v>
      </c>
      <c r="AH220" s="20">
        <f>[1]挂饰表!AD220</f>
        <v>0</v>
      </c>
      <c r="AI220" s="20">
        <f>[1]挂饰表!AE220</f>
        <v>0</v>
      </c>
    </row>
    <row r="221" spans="2:35" ht="14.25" x14ac:dyDescent="0.2">
      <c r="B221" s="16">
        <v>219</v>
      </c>
      <c r="C221" s="16" t="str">
        <f t="shared" ca="1" si="25"/>
        <v>IC1743</v>
      </c>
      <c r="D221" s="16" t="str">
        <f t="shared" ca="1" si="29"/>
        <v>普通的女神戒指</v>
      </c>
      <c r="E221" s="16" t="str">
        <f t="shared" ca="1" si="26"/>
        <v>普通的</v>
      </c>
      <c r="F221" s="16" t="str">
        <f t="shared" ca="1" si="27"/>
        <v>女神</v>
      </c>
      <c r="G221" s="16" t="str">
        <f t="shared" ca="1" si="28"/>
        <v>戒指</v>
      </c>
      <c r="H221" s="16" t="str">
        <f t="shared" si="24"/>
        <v>c</v>
      </c>
      <c r="I221" s="19" t="s">
        <v>26</v>
      </c>
      <c r="J221" s="3" t="s">
        <v>33</v>
      </c>
      <c r="K221" s="16">
        <f t="shared" si="30"/>
        <v>5</v>
      </c>
      <c r="L221" s="16">
        <f t="shared" si="31"/>
        <v>3</v>
      </c>
      <c r="M221" s="16">
        <f>[1]挂饰表!$I221</f>
        <v>36</v>
      </c>
      <c r="N221" s="16">
        <f>[1]挂饰表!$J221</f>
        <v>0</v>
      </c>
      <c r="O221" s="16">
        <f>[1]挂饰表!$K221</f>
        <v>0</v>
      </c>
      <c r="P221" s="16">
        <f>[1]挂饰表!$L221</f>
        <v>0</v>
      </c>
      <c r="Q221" s="16" t="str">
        <f>[1]挂饰表!$M$3</f>
        <v>---</v>
      </c>
      <c r="R221" s="16">
        <f>[1]挂饰表!$N221</f>
        <v>0</v>
      </c>
      <c r="S221" s="16">
        <f>[1]挂饰表!$O221</f>
        <v>0</v>
      </c>
      <c r="T221" s="42">
        <f>[1]挂饰表!$P221</f>
        <v>0</v>
      </c>
      <c r="U221" s="20">
        <f>[1]挂饰表!Q221</f>
        <v>0</v>
      </c>
      <c r="V221" s="20">
        <f>[1]挂饰表!R221</f>
        <v>0</v>
      </c>
      <c r="W221" s="20">
        <f>[1]挂饰表!S221</f>
        <v>0</v>
      </c>
      <c r="X221" s="20" t="str">
        <f>[1]挂饰表!T221</f>
        <v>--</v>
      </c>
      <c r="Y221" s="42">
        <f>[1]挂饰表!U221</f>
        <v>0</v>
      </c>
      <c r="Z221" s="42">
        <f>[1]挂饰表!V221</f>
        <v>0</v>
      </c>
      <c r="AA221" s="42">
        <f>[1]挂饰表!W221</f>
        <v>0</v>
      </c>
      <c r="AB221" s="42">
        <f>[1]挂饰表!X221</f>
        <v>0</v>
      </c>
      <c r="AC221" s="42">
        <f>[1]挂饰表!Y221</f>
        <v>0</v>
      </c>
      <c r="AD221" s="42">
        <f>[1]挂饰表!Z221</f>
        <v>0</v>
      </c>
      <c r="AE221" s="20">
        <f>[1]挂饰表!AA221</f>
        <v>0</v>
      </c>
      <c r="AF221" s="20">
        <f>[1]挂饰表!AB221</f>
        <v>0</v>
      </c>
      <c r="AG221" s="20">
        <f>[1]挂饰表!AC221</f>
        <v>0</v>
      </c>
      <c r="AH221" s="20">
        <f>[1]挂饰表!AD221</f>
        <v>0</v>
      </c>
      <c r="AI221" s="20">
        <f>[1]挂饰表!AE221</f>
        <v>0</v>
      </c>
    </row>
    <row r="222" spans="2:35" ht="14.25" x14ac:dyDescent="0.2">
      <c r="B222" s="16">
        <v>220</v>
      </c>
      <c r="C222" s="16" t="str">
        <f t="shared" ca="1" si="25"/>
        <v>IC1895</v>
      </c>
      <c r="D222" s="16" t="str">
        <f t="shared" ca="1" si="29"/>
        <v>一般的遗迹项链</v>
      </c>
      <c r="E222" s="16" t="str">
        <f t="shared" ca="1" si="26"/>
        <v>一般的</v>
      </c>
      <c r="F222" s="16" t="str">
        <f t="shared" ca="1" si="27"/>
        <v>遗迹</v>
      </c>
      <c r="G222" s="16" t="str">
        <f t="shared" ca="1" si="28"/>
        <v>项链</v>
      </c>
      <c r="H222" s="16" t="str">
        <f t="shared" si="24"/>
        <v>c</v>
      </c>
      <c r="I222" s="19" t="s">
        <v>26</v>
      </c>
      <c r="J222" s="3" t="s">
        <v>33</v>
      </c>
      <c r="K222" s="16">
        <f t="shared" si="30"/>
        <v>5</v>
      </c>
      <c r="L222" s="16">
        <f t="shared" si="31"/>
        <v>4</v>
      </c>
      <c r="M222" s="16">
        <f>[1]挂饰表!$I222</f>
        <v>47</v>
      </c>
      <c r="N222" s="16">
        <f>[1]挂饰表!$J222</f>
        <v>0</v>
      </c>
      <c r="O222" s="16">
        <f>[1]挂饰表!$K222</f>
        <v>0</v>
      </c>
      <c r="P222" s="16">
        <f>[1]挂饰表!$L222</f>
        <v>0</v>
      </c>
      <c r="Q222" s="16" t="str">
        <f>[1]挂饰表!$M$3</f>
        <v>---</v>
      </c>
      <c r="R222" s="16">
        <f>[1]挂饰表!$N222</f>
        <v>0</v>
      </c>
      <c r="S222" s="16">
        <f>[1]挂饰表!$O222</f>
        <v>0</v>
      </c>
      <c r="T222" s="42">
        <f>[1]挂饰表!$P222</f>
        <v>0</v>
      </c>
      <c r="U222" s="20">
        <f>[1]挂饰表!Q222</f>
        <v>0</v>
      </c>
      <c r="V222" s="20">
        <f>[1]挂饰表!R222</f>
        <v>0</v>
      </c>
      <c r="W222" s="20">
        <f>[1]挂饰表!S222</f>
        <v>0</v>
      </c>
      <c r="X222" s="20" t="str">
        <f>[1]挂饰表!T222</f>
        <v>--</v>
      </c>
      <c r="Y222" s="42">
        <f>[1]挂饰表!U222</f>
        <v>0</v>
      </c>
      <c r="Z222" s="42">
        <f>[1]挂饰表!V222</f>
        <v>0</v>
      </c>
      <c r="AA222" s="42">
        <f>[1]挂饰表!W222</f>
        <v>0</v>
      </c>
      <c r="AB222" s="42">
        <f>[1]挂饰表!X222</f>
        <v>0</v>
      </c>
      <c r="AC222" s="42">
        <f>[1]挂饰表!Y222</f>
        <v>0</v>
      </c>
      <c r="AD222" s="42">
        <f>[1]挂饰表!Z222</f>
        <v>0</v>
      </c>
      <c r="AE222" s="20">
        <f>[1]挂饰表!AA222</f>
        <v>0</v>
      </c>
      <c r="AF222" s="20">
        <f>[1]挂饰表!AB222</f>
        <v>0</v>
      </c>
      <c r="AG222" s="20">
        <f>[1]挂饰表!AC222</f>
        <v>0</v>
      </c>
      <c r="AH222" s="20">
        <f>[1]挂饰表!AD222</f>
        <v>0</v>
      </c>
      <c r="AI222" s="20">
        <f>[1]挂饰表!AE222</f>
        <v>0</v>
      </c>
    </row>
    <row r="223" spans="2:35" ht="14.25" x14ac:dyDescent="0.2">
      <c r="B223" s="16">
        <v>221</v>
      </c>
      <c r="C223" s="16" t="str">
        <f t="shared" ca="1" si="25"/>
        <v>IC1886</v>
      </c>
      <c r="D223" s="16" t="str">
        <f t="shared" ca="1" si="29"/>
        <v>初级的晨曦项链</v>
      </c>
      <c r="E223" s="16" t="str">
        <f t="shared" ca="1" si="26"/>
        <v>初级的</v>
      </c>
      <c r="F223" s="16" t="str">
        <f t="shared" ca="1" si="27"/>
        <v>晨曦</v>
      </c>
      <c r="G223" s="16" t="str">
        <f t="shared" ca="1" si="28"/>
        <v>项链</v>
      </c>
      <c r="H223" s="16" t="str">
        <f t="shared" si="24"/>
        <v>c</v>
      </c>
      <c r="I223" s="19" t="s">
        <v>26</v>
      </c>
      <c r="J223" s="3" t="s">
        <v>33</v>
      </c>
      <c r="K223" s="16">
        <f t="shared" si="30"/>
        <v>5</v>
      </c>
      <c r="L223" s="16">
        <f t="shared" si="31"/>
        <v>5</v>
      </c>
      <c r="M223" s="16">
        <f>[1]挂饰表!$I223</f>
        <v>59</v>
      </c>
      <c r="N223" s="16">
        <f>[1]挂饰表!$J223</f>
        <v>0</v>
      </c>
      <c r="O223" s="16">
        <f>[1]挂饰表!$K223</f>
        <v>0</v>
      </c>
      <c r="P223" s="16">
        <f>[1]挂饰表!$L223</f>
        <v>0</v>
      </c>
      <c r="Q223" s="16" t="str">
        <f>[1]挂饰表!$M$3</f>
        <v>---</v>
      </c>
      <c r="R223" s="16">
        <f>[1]挂饰表!$N223</f>
        <v>0</v>
      </c>
      <c r="S223" s="16">
        <f>[1]挂饰表!$O223</f>
        <v>0</v>
      </c>
      <c r="T223" s="42">
        <f>[1]挂饰表!$P223</f>
        <v>0</v>
      </c>
      <c r="U223" s="20">
        <f>[1]挂饰表!Q223</f>
        <v>0</v>
      </c>
      <c r="V223" s="20">
        <f>[1]挂饰表!R223</f>
        <v>0</v>
      </c>
      <c r="W223" s="20">
        <f>[1]挂饰表!S223</f>
        <v>0</v>
      </c>
      <c r="X223" s="20" t="str">
        <f>[1]挂饰表!T223</f>
        <v>--</v>
      </c>
      <c r="Y223" s="42">
        <f>[1]挂饰表!U223</f>
        <v>0</v>
      </c>
      <c r="Z223" s="42">
        <f>[1]挂饰表!V223</f>
        <v>0</v>
      </c>
      <c r="AA223" s="42">
        <f>[1]挂饰表!W223</f>
        <v>0</v>
      </c>
      <c r="AB223" s="42">
        <f>[1]挂饰表!X223</f>
        <v>0</v>
      </c>
      <c r="AC223" s="42">
        <f>[1]挂饰表!Y223</f>
        <v>0</v>
      </c>
      <c r="AD223" s="42">
        <f>[1]挂饰表!Z223</f>
        <v>0</v>
      </c>
      <c r="AE223" s="20">
        <f>[1]挂饰表!AA223</f>
        <v>0</v>
      </c>
      <c r="AF223" s="20">
        <f>[1]挂饰表!AB223</f>
        <v>0</v>
      </c>
      <c r="AG223" s="20">
        <f>[1]挂饰表!AC223</f>
        <v>0</v>
      </c>
      <c r="AH223" s="20">
        <f>[1]挂饰表!AD223</f>
        <v>0</v>
      </c>
      <c r="AI223" s="20">
        <f>[1]挂饰表!AE223</f>
        <v>0</v>
      </c>
    </row>
    <row r="224" spans="2:35" ht="14.25" x14ac:dyDescent="0.2">
      <c r="B224" s="16">
        <v>222</v>
      </c>
      <c r="C224" s="16" t="str">
        <f t="shared" ca="1" si="25"/>
        <v>IC1854</v>
      </c>
      <c r="D224" s="16" t="str">
        <f t="shared" ca="1" si="29"/>
        <v>破旧的水晶戒指</v>
      </c>
      <c r="E224" s="16" t="str">
        <f t="shared" ca="1" si="26"/>
        <v>破旧的</v>
      </c>
      <c r="F224" s="16" t="str">
        <f t="shared" ca="1" si="27"/>
        <v>水晶</v>
      </c>
      <c r="G224" s="16" t="str">
        <f t="shared" ca="1" si="28"/>
        <v>戒指</v>
      </c>
      <c r="H224" s="16" t="str">
        <f t="shared" si="24"/>
        <v>c</v>
      </c>
      <c r="I224" s="19" t="s">
        <v>26</v>
      </c>
      <c r="J224" s="3" t="s">
        <v>33</v>
      </c>
      <c r="K224" s="16">
        <f t="shared" si="30"/>
        <v>5</v>
      </c>
      <c r="L224" s="16">
        <f t="shared" si="31"/>
        <v>6</v>
      </c>
      <c r="M224" s="16">
        <f>[1]挂饰表!$I224</f>
        <v>71</v>
      </c>
      <c r="N224" s="16">
        <f>[1]挂饰表!$J224</f>
        <v>0</v>
      </c>
      <c r="O224" s="16">
        <f>[1]挂饰表!$K224</f>
        <v>0</v>
      </c>
      <c r="P224" s="16">
        <f>[1]挂饰表!$L224</f>
        <v>0</v>
      </c>
      <c r="Q224" s="16" t="str">
        <f>[1]挂饰表!$M$3</f>
        <v>---</v>
      </c>
      <c r="R224" s="16">
        <f>[1]挂饰表!$N224</f>
        <v>0</v>
      </c>
      <c r="S224" s="16">
        <f>[1]挂饰表!$O224</f>
        <v>0</v>
      </c>
      <c r="T224" s="42">
        <f>[1]挂饰表!$P224</f>
        <v>0</v>
      </c>
      <c r="U224" s="20">
        <f>[1]挂饰表!Q224</f>
        <v>0</v>
      </c>
      <c r="V224" s="20">
        <f>[1]挂饰表!R224</f>
        <v>0</v>
      </c>
      <c r="W224" s="20">
        <f>[1]挂饰表!S224</f>
        <v>0</v>
      </c>
      <c r="X224" s="20" t="str">
        <f>[1]挂饰表!T224</f>
        <v>--</v>
      </c>
      <c r="Y224" s="42">
        <f>[1]挂饰表!U224</f>
        <v>0</v>
      </c>
      <c r="Z224" s="42">
        <f>[1]挂饰表!V224</f>
        <v>0</v>
      </c>
      <c r="AA224" s="42">
        <f>[1]挂饰表!W224</f>
        <v>0</v>
      </c>
      <c r="AB224" s="42">
        <f>[1]挂饰表!X224</f>
        <v>0</v>
      </c>
      <c r="AC224" s="42">
        <f>[1]挂饰表!Y224</f>
        <v>0</v>
      </c>
      <c r="AD224" s="42">
        <f>[1]挂饰表!Z224</f>
        <v>0</v>
      </c>
      <c r="AE224" s="20">
        <f>[1]挂饰表!AA224</f>
        <v>0</v>
      </c>
      <c r="AF224" s="20">
        <f>[1]挂饰表!AB224</f>
        <v>0</v>
      </c>
      <c r="AG224" s="20">
        <f>[1]挂饰表!AC224</f>
        <v>0</v>
      </c>
      <c r="AH224" s="20">
        <f>[1]挂饰表!AD224</f>
        <v>0</v>
      </c>
      <c r="AI224" s="20">
        <f>[1]挂饰表!AE224</f>
        <v>0</v>
      </c>
    </row>
    <row r="225" spans="2:35" ht="14.25" x14ac:dyDescent="0.2">
      <c r="B225" s="16">
        <v>223</v>
      </c>
      <c r="C225" s="16" t="str">
        <f t="shared" ca="1" si="25"/>
        <v>IC1943</v>
      </c>
      <c r="D225" s="16" t="str">
        <f t="shared" ca="1" si="29"/>
        <v>普通的卡尼亚戒指</v>
      </c>
      <c r="E225" s="16" t="str">
        <f t="shared" ca="1" si="26"/>
        <v>普通的</v>
      </c>
      <c r="F225" s="16" t="str">
        <f t="shared" ca="1" si="27"/>
        <v>卡尼亚</v>
      </c>
      <c r="G225" s="16" t="str">
        <f t="shared" ca="1" si="28"/>
        <v>戒指</v>
      </c>
      <c r="H225" s="16" t="str">
        <f t="shared" si="24"/>
        <v>c</v>
      </c>
      <c r="I225" s="19" t="s">
        <v>26</v>
      </c>
      <c r="J225" s="3" t="s">
        <v>33</v>
      </c>
      <c r="K225" s="16">
        <f t="shared" si="30"/>
        <v>5</v>
      </c>
      <c r="L225" s="16">
        <f t="shared" si="31"/>
        <v>7</v>
      </c>
      <c r="M225" s="16">
        <f>[1]挂饰表!$I225</f>
        <v>83</v>
      </c>
      <c r="N225" s="16">
        <f>[1]挂饰表!$J225</f>
        <v>0</v>
      </c>
      <c r="O225" s="16">
        <f>[1]挂饰表!$K225</f>
        <v>0</v>
      </c>
      <c r="P225" s="16">
        <f>[1]挂饰表!$L225</f>
        <v>0</v>
      </c>
      <c r="Q225" s="16" t="str">
        <f>[1]挂饰表!$M$3</f>
        <v>---</v>
      </c>
      <c r="R225" s="16">
        <f>[1]挂饰表!$N225</f>
        <v>0</v>
      </c>
      <c r="S225" s="16">
        <f>[1]挂饰表!$O225</f>
        <v>0</v>
      </c>
      <c r="T225" s="42">
        <f>[1]挂饰表!$P225</f>
        <v>0</v>
      </c>
      <c r="U225" s="20">
        <f>[1]挂饰表!Q225</f>
        <v>0</v>
      </c>
      <c r="V225" s="20">
        <f>[1]挂饰表!R225</f>
        <v>0</v>
      </c>
      <c r="W225" s="20">
        <f>[1]挂饰表!S225</f>
        <v>0</v>
      </c>
      <c r="X225" s="20" t="str">
        <f>[1]挂饰表!T225</f>
        <v>--</v>
      </c>
      <c r="Y225" s="42">
        <f>[1]挂饰表!U225</f>
        <v>0</v>
      </c>
      <c r="Z225" s="42">
        <f>[1]挂饰表!V225</f>
        <v>0</v>
      </c>
      <c r="AA225" s="42">
        <f>[1]挂饰表!W225</f>
        <v>0</v>
      </c>
      <c r="AB225" s="42">
        <f>[1]挂饰表!X225</f>
        <v>0</v>
      </c>
      <c r="AC225" s="42">
        <f>[1]挂饰表!Y225</f>
        <v>0</v>
      </c>
      <c r="AD225" s="42">
        <f>[1]挂饰表!Z225</f>
        <v>0</v>
      </c>
      <c r="AE225" s="20">
        <f>[1]挂饰表!AA225</f>
        <v>0</v>
      </c>
      <c r="AF225" s="20">
        <f>[1]挂饰表!AB225</f>
        <v>0</v>
      </c>
      <c r="AG225" s="20">
        <f>[1]挂饰表!AC225</f>
        <v>0</v>
      </c>
      <c r="AH225" s="20">
        <f>[1]挂饰表!AD225</f>
        <v>0</v>
      </c>
      <c r="AI225" s="20">
        <f>[1]挂饰表!AE225</f>
        <v>0</v>
      </c>
    </row>
    <row r="226" spans="2:35" ht="14.25" x14ac:dyDescent="0.2">
      <c r="B226" s="16">
        <v>224</v>
      </c>
      <c r="C226" s="16" t="str">
        <f t="shared" ca="1" si="25"/>
        <v>IC1869</v>
      </c>
      <c r="D226" s="16" t="str">
        <f t="shared" ca="1" si="29"/>
        <v>破旧的虚幻护腕</v>
      </c>
      <c r="E226" s="16" t="str">
        <f t="shared" ca="1" si="26"/>
        <v>破旧的</v>
      </c>
      <c r="F226" s="16" t="str">
        <f t="shared" ca="1" si="27"/>
        <v>虚幻</v>
      </c>
      <c r="G226" s="16" t="str">
        <f t="shared" ca="1" si="28"/>
        <v>护腕</v>
      </c>
      <c r="H226" s="16" t="str">
        <f t="shared" si="24"/>
        <v>c</v>
      </c>
      <c r="I226" s="19" t="s">
        <v>26</v>
      </c>
      <c r="J226" s="3" t="s">
        <v>33</v>
      </c>
      <c r="K226" s="16">
        <f t="shared" si="30"/>
        <v>5</v>
      </c>
      <c r="L226" s="16">
        <f t="shared" si="31"/>
        <v>8</v>
      </c>
      <c r="M226" s="16">
        <f>[1]挂饰表!$I226</f>
        <v>95</v>
      </c>
      <c r="N226" s="16">
        <f>[1]挂饰表!$J226</f>
        <v>0</v>
      </c>
      <c r="O226" s="16">
        <f>[1]挂饰表!$K226</f>
        <v>0</v>
      </c>
      <c r="P226" s="16">
        <f>[1]挂饰表!$L226</f>
        <v>0</v>
      </c>
      <c r="Q226" s="16" t="str">
        <f>[1]挂饰表!$M$3</f>
        <v>---</v>
      </c>
      <c r="R226" s="16">
        <f>[1]挂饰表!$N226</f>
        <v>0</v>
      </c>
      <c r="S226" s="16">
        <f>[1]挂饰表!$O226</f>
        <v>0</v>
      </c>
      <c r="T226" s="42">
        <f>[1]挂饰表!$P226</f>
        <v>0</v>
      </c>
      <c r="U226" s="20">
        <f>[1]挂饰表!Q226</f>
        <v>0</v>
      </c>
      <c r="V226" s="20">
        <f>[1]挂饰表!R226</f>
        <v>0</v>
      </c>
      <c r="W226" s="20">
        <f>[1]挂饰表!S226</f>
        <v>0</v>
      </c>
      <c r="X226" s="20" t="str">
        <f>[1]挂饰表!T226</f>
        <v>--</v>
      </c>
      <c r="Y226" s="42">
        <f>[1]挂饰表!U226</f>
        <v>0</v>
      </c>
      <c r="Z226" s="42">
        <f>[1]挂饰表!V226</f>
        <v>0</v>
      </c>
      <c r="AA226" s="42">
        <f>[1]挂饰表!W226</f>
        <v>0</v>
      </c>
      <c r="AB226" s="42">
        <f>[1]挂饰表!X226</f>
        <v>0</v>
      </c>
      <c r="AC226" s="42">
        <f>[1]挂饰表!Y226</f>
        <v>0</v>
      </c>
      <c r="AD226" s="42">
        <f>[1]挂饰表!Z226</f>
        <v>0</v>
      </c>
      <c r="AE226" s="20">
        <f>[1]挂饰表!AA226</f>
        <v>0</v>
      </c>
      <c r="AF226" s="20">
        <f>[1]挂饰表!AB226</f>
        <v>0</v>
      </c>
      <c r="AG226" s="20">
        <f>[1]挂饰表!AC226</f>
        <v>0</v>
      </c>
      <c r="AH226" s="20">
        <f>[1]挂饰表!AD226</f>
        <v>0</v>
      </c>
      <c r="AI226" s="20">
        <f>[1]挂饰表!AE226</f>
        <v>0</v>
      </c>
    </row>
    <row r="227" spans="2:35" ht="14.25" x14ac:dyDescent="0.2">
      <c r="B227" s="16">
        <v>225</v>
      </c>
      <c r="C227" s="16" t="str">
        <f t="shared" ca="1" si="25"/>
        <v>IC1901</v>
      </c>
      <c r="D227" s="16" t="str">
        <f t="shared" ca="1" si="29"/>
        <v>璀璨的晨曦戒指</v>
      </c>
      <c r="E227" s="16" t="str">
        <f t="shared" ca="1" si="26"/>
        <v>璀璨的</v>
      </c>
      <c r="F227" s="16" t="str">
        <f t="shared" ca="1" si="27"/>
        <v>晨曦</v>
      </c>
      <c r="G227" s="16" t="str">
        <f t="shared" ca="1" si="28"/>
        <v>戒指</v>
      </c>
      <c r="H227" s="16" t="str">
        <f t="shared" si="24"/>
        <v>s</v>
      </c>
      <c r="I227" s="19" t="s">
        <v>26</v>
      </c>
      <c r="J227" s="3" t="s">
        <v>34</v>
      </c>
      <c r="K227" s="16">
        <f t="shared" si="30"/>
        <v>10</v>
      </c>
      <c r="L227" s="16">
        <f t="shared" si="31"/>
        <v>1</v>
      </c>
      <c r="M227" s="16">
        <f>[1]挂饰表!$I227</f>
        <v>11</v>
      </c>
      <c r="N227" s="16">
        <f>[1]挂饰表!$J227</f>
        <v>9</v>
      </c>
      <c r="O227" s="16">
        <f>[1]挂饰表!$K227</f>
        <v>9</v>
      </c>
      <c r="P227" s="16">
        <f>[1]挂饰表!$L227</f>
        <v>7</v>
      </c>
      <c r="Q227" s="16" t="str">
        <f>[1]挂饰表!$M$3</f>
        <v>---</v>
      </c>
      <c r="R227" s="16">
        <f>[1]挂饰表!$N227</f>
        <v>11</v>
      </c>
      <c r="S227" s="16">
        <f>[1]挂饰表!$O227</f>
        <v>6</v>
      </c>
      <c r="T227" s="42">
        <f>[1]挂饰表!$P227</f>
        <v>5</v>
      </c>
      <c r="U227" s="20">
        <f>[1]挂饰表!Q227</f>
        <v>2.5000000000000001E-2</v>
      </c>
      <c r="V227" s="20">
        <f>[1]挂饰表!R227</f>
        <v>1.4999999999999999E-2</v>
      </c>
      <c r="W227" s="20">
        <f>[1]挂饰表!S227</f>
        <v>8.3333333333333332E-3</v>
      </c>
      <c r="X227" s="20" t="str">
        <f>[1]挂饰表!T227</f>
        <v>--</v>
      </c>
      <c r="Y227" s="42">
        <f>[1]挂饰表!U227</f>
        <v>3</v>
      </c>
      <c r="Z227" s="42">
        <f>[1]挂饰表!V227</f>
        <v>5</v>
      </c>
      <c r="AA227" s="42">
        <f>[1]挂饰表!W227</f>
        <v>5</v>
      </c>
      <c r="AB227" s="42">
        <f>[1]挂饰表!X227</f>
        <v>5</v>
      </c>
      <c r="AC227" s="42">
        <f>[1]挂饰表!Y227</f>
        <v>5</v>
      </c>
      <c r="AD227" s="42">
        <f>[1]挂饰表!Z227</f>
        <v>13</v>
      </c>
      <c r="AE227" s="20">
        <f>[1]挂饰表!AA227</f>
        <v>0</v>
      </c>
      <c r="AF227" s="20">
        <f>[1]挂饰表!AB227</f>
        <v>0</v>
      </c>
      <c r="AG227" s="20">
        <f>[1]挂饰表!AC227</f>
        <v>0</v>
      </c>
      <c r="AH227" s="20">
        <f>[1]挂饰表!AD227</f>
        <v>0</v>
      </c>
      <c r="AI227" s="20">
        <f>[1]挂饰表!AE227</f>
        <v>0</v>
      </c>
    </row>
    <row r="228" spans="2:35" ht="14.25" x14ac:dyDescent="0.2">
      <c r="B228" s="16">
        <v>226</v>
      </c>
      <c r="C228" s="16" t="str">
        <f t="shared" ca="1" si="25"/>
        <v>IC1857</v>
      </c>
      <c r="D228" s="16" t="str">
        <f t="shared" ca="1" si="29"/>
        <v>传说的混乱戒指</v>
      </c>
      <c r="E228" s="16" t="str">
        <f t="shared" ca="1" si="26"/>
        <v>传说的</v>
      </c>
      <c r="F228" s="16" t="str">
        <f t="shared" ca="1" si="27"/>
        <v>混乱</v>
      </c>
      <c r="G228" s="16" t="str">
        <f t="shared" ca="1" si="28"/>
        <v>戒指</v>
      </c>
      <c r="H228" s="16" t="str">
        <f t="shared" ref="H228:H291" si="32">H196</f>
        <v>s</v>
      </c>
      <c r="I228" s="19" t="s">
        <v>26</v>
      </c>
      <c r="J228" s="3" t="s">
        <v>34</v>
      </c>
      <c r="K228" s="16">
        <f t="shared" si="30"/>
        <v>10</v>
      </c>
      <c r="L228" s="16">
        <f t="shared" si="31"/>
        <v>2</v>
      </c>
      <c r="M228" s="16">
        <f>[1]挂饰表!$I228</f>
        <v>22</v>
      </c>
      <c r="N228" s="16">
        <f>[1]挂饰表!$J228</f>
        <v>18</v>
      </c>
      <c r="O228" s="16">
        <f>[1]挂饰表!$K228</f>
        <v>18</v>
      </c>
      <c r="P228" s="16">
        <f>[1]挂饰表!$L228</f>
        <v>14</v>
      </c>
      <c r="Q228" s="16" t="str">
        <f>[1]挂饰表!$M$3</f>
        <v>---</v>
      </c>
      <c r="R228" s="16">
        <f>[1]挂饰表!$N228</f>
        <v>22</v>
      </c>
      <c r="S228" s="16">
        <f>[1]挂饰表!$O228</f>
        <v>12</v>
      </c>
      <c r="T228" s="42">
        <f>[1]挂饰表!$P228</f>
        <v>10</v>
      </c>
      <c r="U228" s="20">
        <f>[1]挂饰表!Q228</f>
        <v>0.05</v>
      </c>
      <c r="V228" s="20">
        <f>[1]挂饰表!R228</f>
        <v>0.03</v>
      </c>
      <c r="W228" s="20">
        <f>[1]挂饰表!S228</f>
        <v>1.6666666666666666E-2</v>
      </c>
      <c r="X228" s="20" t="str">
        <f>[1]挂饰表!T228</f>
        <v>--</v>
      </c>
      <c r="Y228" s="42">
        <f>[1]挂饰表!U228</f>
        <v>6</v>
      </c>
      <c r="Z228" s="42">
        <f>[1]挂饰表!V228</f>
        <v>9</v>
      </c>
      <c r="AA228" s="42">
        <f>[1]挂饰表!W228</f>
        <v>9</v>
      </c>
      <c r="AB228" s="42">
        <f>[1]挂饰表!X228</f>
        <v>9</v>
      </c>
      <c r="AC228" s="42">
        <f>[1]挂饰表!Y228</f>
        <v>10</v>
      </c>
      <c r="AD228" s="42">
        <f>[1]挂饰表!Z228</f>
        <v>26</v>
      </c>
      <c r="AE228" s="20">
        <f>[1]挂饰表!AA228</f>
        <v>0</v>
      </c>
      <c r="AF228" s="20">
        <f>[1]挂饰表!AB228</f>
        <v>0</v>
      </c>
      <c r="AG228" s="20">
        <f>[1]挂饰表!AC228</f>
        <v>0</v>
      </c>
      <c r="AH228" s="20">
        <f>[1]挂饰表!AD228</f>
        <v>0</v>
      </c>
      <c r="AI228" s="20">
        <f>[1]挂饰表!AE228</f>
        <v>0</v>
      </c>
    </row>
    <row r="229" spans="2:35" ht="14.25" x14ac:dyDescent="0.2">
      <c r="B229" s="16">
        <v>227</v>
      </c>
      <c r="C229" s="16" t="str">
        <f t="shared" ca="1" si="25"/>
        <v>IC1873</v>
      </c>
      <c r="D229" s="16" t="str">
        <f t="shared" ca="1" si="29"/>
        <v>神秘的混乱护腕</v>
      </c>
      <c r="E229" s="16" t="str">
        <f t="shared" ca="1" si="26"/>
        <v>神秘的</v>
      </c>
      <c r="F229" s="16" t="str">
        <f t="shared" ca="1" si="27"/>
        <v>混乱</v>
      </c>
      <c r="G229" s="16" t="str">
        <f t="shared" ca="1" si="28"/>
        <v>护腕</v>
      </c>
      <c r="H229" s="16" t="str">
        <f t="shared" si="32"/>
        <v>s</v>
      </c>
      <c r="I229" s="19" t="s">
        <v>26</v>
      </c>
      <c r="J229" s="3" t="s">
        <v>34</v>
      </c>
      <c r="K229" s="16">
        <f t="shared" si="30"/>
        <v>10</v>
      </c>
      <c r="L229" s="16">
        <f t="shared" si="31"/>
        <v>3</v>
      </c>
      <c r="M229" s="16">
        <f>[1]挂饰表!$I229</f>
        <v>33</v>
      </c>
      <c r="N229" s="16">
        <f>[1]挂饰表!$J229</f>
        <v>27</v>
      </c>
      <c r="O229" s="16">
        <f>[1]挂饰表!$K229</f>
        <v>27</v>
      </c>
      <c r="P229" s="16">
        <f>[1]挂饰表!$L229</f>
        <v>20</v>
      </c>
      <c r="Q229" s="16" t="str">
        <f>[1]挂饰表!$M$3</f>
        <v>---</v>
      </c>
      <c r="R229" s="16">
        <f>[1]挂饰表!$N229</f>
        <v>33</v>
      </c>
      <c r="S229" s="16">
        <f>[1]挂饰表!$O229</f>
        <v>18</v>
      </c>
      <c r="T229" s="42">
        <f>[1]挂饰表!$P229</f>
        <v>15</v>
      </c>
      <c r="U229" s="20">
        <f>[1]挂饰表!Q229</f>
        <v>7.4999999999999997E-2</v>
      </c>
      <c r="V229" s="20">
        <f>[1]挂饰表!R229</f>
        <v>4.4999999999999998E-2</v>
      </c>
      <c r="W229" s="20">
        <f>[1]挂饰表!S229</f>
        <v>2.5000000000000001E-2</v>
      </c>
      <c r="X229" s="20" t="str">
        <f>[1]挂饰表!T229</f>
        <v>--</v>
      </c>
      <c r="Y229" s="42">
        <f>[1]挂饰表!U229</f>
        <v>10</v>
      </c>
      <c r="Z229" s="42">
        <f>[1]挂饰表!V229</f>
        <v>14</v>
      </c>
      <c r="AA229" s="42">
        <f>[1]挂饰表!W229</f>
        <v>14</v>
      </c>
      <c r="AB229" s="42">
        <f>[1]挂饰表!X229</f>
        <v>14</v>
      </c>
      <c r="AC229" s="42">
        <f>[1]挂饰表!Y229</f>
        <v>16</v>
      </c>
      <c r="AD229" s="42">
        <f>[1]挂饰表!Z229</f>
        <v>39</v>
      </c>
      <c r="AE229" s="20">
        <f>[1]挂饰表!AA229</f>
        <v>0</v>
      </c>
      <c r="AF229" s="20">
        <f>[1]挂饰表!AB229</f>
        <v>0</v>
      </c>
      <c r="AG229" s="20">
        <f>[1]挂饰表!AC229</f>
        <v>0</v>
      </c>
      <c r="AH229" s="20">
        <f>[1]挂饰表!AD229</f>
        <v>0</v>
      </c>
      <c r="AI229" s="20">
        <f>[1]挂饰表!AE229</f>
        <v>0</v>
      </c>
    </row>
    <row r="230" spans="2:35" ht="14.25" x14ac:dyDescent="0.2">
      <c r="B230" s="16">
        <v>228</v>
      </c>
      <c r="C230" s="16" t="str">
        <f t="shared" ca="1" si="25"/>
        <v>IC1933</v>
      </c>
      <c r="D230" s="16" t="str">
        <f t="shared" ca="1" si="29"/>
        <v>璀璨的卡尼亚护腕</v>
      </c>
      <c r="E230" s="16" t="str">
        <f t="shared" ca="1" si="26"/>
        <v>璀璨的</v>
      </c>
      <c r="F230" s="16" t="str">
        <f t="shared" ca="1" si="27"/>
        <v>卡尼亚</v>
      </c>
      <c r="G230" s="16" t="str">
        <f t="shared" ca="1" si="28"/>
        <v>护腕</v>
      </c>
      <c r="H230" s="16" t="str">
        <f t="shared" si="32"/>
        <v>s</v>
      </c>
      <c r="I230" s="19" t="s">
        <v>26</v>
      </c>
      <c r="J230" s="3" t="s">
        <v>34</v>
      </c>
      <c r="K230" s="16">
        <f t="shared" si="30"/>
        <v>10</v>
      </c>
      <c r="L230" s="16">
        <f t="shared" si="31"/>
        <v>4</v>
      </c>
      <c r="M230" s="16">
        <f>[1]挂饰表!$I230</f>
        <v>44</v>
      </c>
      <c r="N230" s="16">
        <f>[1]挂饰表!$J230</f>
        <v>36</v>
      </c>
      <c r="O230" s="16">
        <f>[1]挂饰表!$K230</f>
        <v>36</v>
      </c>
      <c r="P230" s="16">
        <f>[1]挂饰表!$L230</f>
        <v>27</v>
      </c>
      <c r="Q230" s="16" t="str">
        <f>[1]挂饰表!$M$3</f>
        <v>---</v>
      </c>
      <c r="R230" s="16">
        <f>[1]挂饰表!$N230</f>
        <v>44</v>
      </c>
      <c r="S230" s="16">
        <f>[1]挂饰表!$O230</f>
        <v>24</v>
      </c>
      <c r="T230" s="42">
        <f>[1]挂饰表!$P230</f>
        <v>20</v>
      </c>
      <c r="U230" s="20">
        <f>[1]挂饰表!Q230</f>
        <v>0.1</v>
      </c>
      <c r="V230" s="20">
        <f>[1]挂饰表!R230</f>
        <v>0.06</v>
      </c>
      <c r="W230" s="20">
        <f>[1]挂饰表!S230</f>
        <v>3.3333333333333333E-2</v>
      </c>
      <c r="X230" s="20" t="str">
        <f>[1]挂饰表!T230</f>
        <v>--</v>
      </c>
      <c r="Y230" s="42">
        <f>[1]挂饰表!U230</f>
        <v>13</v>
      </c>
      <c r="Z230" s="42">
        <f>[1]挂饰表!V230</f>
        <v>18</v>
      </c>
      <c r="AA230" s="42">
        <f>[1]挂饰表!W230</f>
        <v>18</v>
      </c>
      <c r="AB230" s="42">
        <f>[1]挂饰表!X230</f>
        <v>18</v>
      </c>
      <c r="AC230" s="42">
        <f>[1]挂饰表!Y230</f>
        <v>21</v>
      </c>
      <c r="AD230" s="42">
        <f>[1]挂饰表!Z230</f>
        <v>52</v>
      </c>
      <c r="AE230" s="20">
        <f>[1]挂饰表!AA230</f>
        <v>0</v>
      </c>
      <c r="AF230" s="20">
        <f>[1]挂饰表!AB230</f>
        <v>0</v>
      </c>
      <c r="AG230" s="20">
        <f>[1]挂饰表!AC230</f>
        <v>0</v>
      </c>
      <c r="AH230" s="20">
        <f>[1]挂饰表!AD230</f>
        <v>0</v>
      </c>
      <c r="AI230" s="20">
        <f>[1]挂饰表!AE230</f>
        <v>0</v>
      </c>
    </row>
    <row r="231" spans="2:35" ht="14.25" x14ac:dyDescent="0.2">
      <c r="B231" s="16">
        <v>229</v>
      </c>
      <c r="C231" s="16" t="str">
        <f t="shared" ca="1" si="25"/>
        <v>IC1882</v>
      </c>
      <c r="D231" s="16" t="str">
        <f t="shared" ca="1" si="29"/>
        <v>传说的魔王项链</v>
      </c>
      <c r="E231" s="16" t="str">
        <f t="shared" ca="1" si="26"/>
        <v>传说的</v>
      </c>
      <c r="F231" s="16" t="str">
        <f t="shared" ca="1" si="27"/>
        <v>魔王</v>
      </c>
      <c r="G231" s="16" t="str">
        <f t="shared" ca="1" si="28"/>
        <v>项链</v>
      </c>
      <c r="H231" s="16" t="str">
        <f t="shared" si="32"/>
        <v>s</v>
      </c>
      <c r="I231" s="19" t="s">
        <v>26</v>
      </c>
      <c r="J231" s="3" t="s">
        <v>34</v>
      </c>
      <c r="K231" s="16">
        <f t="shared" si="30"/>
        <v>10</v>
      </c>
      <c r="L231" s="16">
        <f t="shared" si="31"/>
        <v>5</v>
      </c>
      <c r="M231" s="16">
        <f>[1]挂饰表!$I231</f>
        <v>54</v>
      </c>
      <c r="N231" s="16">
        <f>[1]挂饰表!$J231</f>
        <v>45</v>
      </c>
      <c r="O231" s="16">
        <f>[1]挂饰表!$K231</f>
        <v>45</v>
      </c>
      <c r="P231" s="16">
        <f>[1]挂饰表!$L231</f>
        <v>34</v>
      </c>
      <c r="Q231" s="16" t="str">
        <f>[1]挂饰表!$M$3</f>
        <v>---</v>
      </c>
      <c r="R231" s="16">
        <f>[1]挂饰表!$N231</f>
        <v>54</v>
      </c>
      <c r="S231" s="16">
        <f>[1]挂饰表!$O231</f>
        <v>31</v>
      </c>
      <c r="T231" s="42">
        <f>[1]挂饰表!$P231</f>
        <v>25</v>
      </c>
      <c r="U231" s="20">
        <f>[1]挂饰表!Q231</f>
        <v>0.125</v>
      </c>
      <c r="V231" s="20">
        <f>[1]挂饰表!R231</f>
        <v>7.7499999999999999E-2</v>
      </c>
      <c r="W231" s="20">
        <f>[1]挂饰表!S231</f>
        <v>4.1666666666666671E-2</v>
      </c>
      <c r="X231" s="20" t="str">
        <f>[1]挂饰表!T231</f>
        <v>--</v>
      </c>
      <c r="Y231" s="42">
        <f>[1]挂饰表!U231</f>
        <v>16</v>
      </c>
      <c r="Z231" s="42">
        <f>[1]挂饰表!V231</f>
        <v>23</v>
      </c>
      <c r="AA231" s="42">
        <f>[1]挂饰表!W231</f>
        <v>23</v>
      </c>
      <c r="AB231" s="42">
        <f>[1]挂饰表!X231</f>
        <v>23</v>
      </c>
      <c r="AC231" s="42">
        <f>[1]挂饰表!Y231</f>
        <v>26</v>
      </c>
      <c r="AD231" s="42">
        <f>[1]挂饰表!Z231</f>
        <v>65</v>
      </c>
      <c r="AE231" s="20">
        <f>[1]挂饰表!AA231</f>
        <v>0</v>
      </c>
      <c r="AF231" s="20">
        <f>[1]挂饰表!AB231</f>
        <v>0</v>
      </c>
      <c r="AG231" s="20">
        <f>[1]挂饰表!AC231</f>
        <v>0</v>
      </c>
      <c r="AH231" s="20">
        <f>[1]挂饰表!AD231</f>
        <v>0</v>
      </c>
      <c r="AI231" s="20">
        <f>[1]挂饰表!AE231</f>
        <v>0</v>
      </c>
    </row>
    <row r="232" spans="2:35" ht="14.25" x14ac:dyDescent="0.2">
      <c r="B232" s="16">
        <v>230</v>
      </c>
      <c r="C232" s="16" t="str">
        <f t="shared" ca="1" si="25"/>
        <v>IC1852</v>
      </c>
      <c r="D232" s="16" t="str">
        <f t="shared" ca="1" si="29"/>
        <v>璀璨的混乱戒指</v>
      </c>
      <c r="E232" s="16" t="str">
        <f t="shared" ca="1" si="26"/>
        <v>璀璨的</v>
      </c>
      <c r="F232" s="16" t="str">
        <f t="shared" ca="1" si="27"/>
        <v>混乱</v>
      </c>
      <c r="G232" s="16" t="str">
        <f t="shared" ca="1" si="28"/>
        <v>戒指</v>
      </c>
      <c r="H232" s="16" t="str">
        <f t="shared" si="32"/>
        <v>s</v>
      </c>
      <c r="I232" s="19" t="s">
        <v>26</v>
      </c>
      <c r="J232" s="3" t="s">
        <v>34</v>
      </c>
      <c r="K232" s="16">
        <f t="shared" si="30"/>
        <v>10</v>
      </c>
      <c r="L232" s="16">
        <f t="shared" si="31"/>
        <v>6</v>
      </c>
      <c r="M232" s="16">
        <f>[1]挂饰表!$I232</f>
        <v>65</v>
      </c>
      <c r="N232" s="16">
        <f>[1]挂饰表!$J232</f>
        <v>54</v>
      </c>
      <c r="O232" s="16">
        <f>[1]挂饰表!$K232</f>
        <v>54</v>
      </c>
      <c r="P232" s="16">
        <f>[1]挂饰表!$L232</f>
        <v>41</v>
      </c>
      <c r="Q232" s="16" t="str">
        <f>[1]挂饰表!$M$3</f>
        <v>---</v>
      </c>
      <c r="R232" s="16">
        <f>[1]挂饰表!$N232</f>
        <v>65</v>
      </c>
      <c r="S232" s="16">
        <f>[1]挂饰表!$O232</f>
        <v>37</v>
      </c>
      <c r="T232" s="42">
        <f>[1]挂饰表!$P232</f>
        <v>30</v>
      </c>
      <c r="U232" s="20">
        <f>[1]挂饰表!Q232</f>
        <v>0.15</v>
      </c>
      <c r="V232" s="20">
        <f>[1]挂饰表!R232</f>
        <v>9.2499999999999999E-2</v>
      </c>
      <c r="W232" s="20">
        <f>[1]挂饰表!S232</f>
        <v>0.05</v>
      </c>
      <c r="X232" s="20" t="str">
        <f>[1]挂饰表!T232</f>
        <v>--</v>
      </c>
      <c r="Y232" s="42">
        <f>[1]挂饰表!U232</f>
        <v>19</v>
      </c>
      <c r="Z232" s="42">
        <f>[1]挂饰表!V232</f>
        <v>27</v>
      </c>
      <c r="AA232" s="42">
        <f>[1]挂饰表!W232</f>
        <v>27</v>
      </c>
      <c r="AB232" s="42">
        <f>[1]挂饰表!X232</f>
        <v>27</v>
      </c>
      <c r="AC232" s="42">
        <f>[1]挂饰表!Y232</f>
        <v>31</v>
      </c>
      <c r="AD232" s="42">
        <f>[1]挂饰表!Z232</f>
        <v>78</v>
      </c>
      <c r="AE232" s="20">
        <f>[1]挂饰表!AA232</f>
        <v>0</v>
      </c>
      <c r="AF232" s="20">
        <f>[1]挂饰表!AB232</f>
        <v>0</v>
      </c>
      <c r="AG232" s="20">
        <f>[1]挂饰表!AC232</f>
        <v>0</v>
      </c>
      <c r="AH232" s="20">
        <f>[1]挂饰表!AD232</f>
        <v>0</v>
      </c>
      <c r="AI232" s="20">
        <f>[1]挂饰表!AE232</f>
        <v>0</v>
      </c>
    </row>
    <row r="233" spans="2:35" ht="14.25" x14ac:dyDescent="0.2">
      <c r="B233" s="16">
        <v>231</v>
      </c>
      <c r="C233" s="16" t="str">
        <f t="shared" ca="1" si="25"/>
        <v>IC1880</v>
      </c>
      <c r="D233" s="16" t="str">
        <f t="shared" ca="1" si="29"/>
        <v>璀璨的颓废项链</v>
      </c>
      <c r="E233" s="16" t="str">
        <f t="shared" ca="1" si="26"/>
        <v>璀璨的</v>
      </c>
      <c r="F233" s="16" t="str">
        <f t="shared" ca="1" si="27"/>
        <v>颓废</v>
      </c>
      <c r="G233" s="16" t="str">
        <f t="shared" ca="1" si="28"/>
        <v>项链</v>
      </c>
      <c r="H233" s="16" t="str">
        <f t="shared" si="32"/>
        <v>s</v>
      </c>
      <c r="I233" s="19" t="s">
        <v>26</v>
      </c>
      <c r="J233" s="3" t="s">
        <v>34</v>
      </c>
      <c r="K233" s="16">
        <f t="shared" si="30"/>
        <v>10</v>
      </c>
      <c r="L233" s="16">
        <f t="shared" si="31"/>
        <v>7</v>
      </c>
      <c r="M233" s="16">
        <f>[1]挂饰表!$I233</f>
        <v>76</v>
      </c>
      <c r="N233" s="16">
        <f>[1]挂饰表!$J233</f>
        <v>63</v>
      </c>
      <c r="O233" s="16">
        <f>[1]挂饰表!$K233</f>
        <v>63</v>
      </c>
      <c r="P233" s="16">
        <f>[1]挂饰表!$L233</f>
        <v>48</v>
      </c>
      <c r="Q233" s="16" t="str">
        <f>[1]挂饰表!$M$3</f>
        <v>---</v>
      </c>
      <c r="R233" s="16">
        <f>[1]挂饰表!$N233</f>
        <v>76</v>
      </c>
      <c r="S233" s="16">
        <f>[1]挂饰表!$O233</f>
        <v>43</v>
      </c>
      <c r="T233" s="42">
        <f>[1]挂饰表!$P233</f>
        <v>35</v>
      </c>
      <c r="U233" s="20">
        <f>[1]挂饰表!Q233</f>
        <v>0.17499999999999999</v>
      </c>
      <c r="V233" s="20">
        <f>[1]挂饰表!R233</f>
        <v>0.1075</v>
      </c>
      <c r="W233" s="20">
        <f>[1]挂饰表!S233</f>
        <v>5.8333333333333327E-2</v>
      </c>
      <c r="X233" s="20" t="str">
        <f>[1]挂饰表!T233</f>
        <v>--</v>
      </c>
      <c r="Y233" s="42">
        <f>[1]挂饰表!U233</f>
        <v>22</v>
      </c>
      <c r="Z233" s="42">
        <f>[1]挂饰表!V233</f>
        <v>32</v>
      </c>
      <c r="AA233" s="42">
        <f>[1]挂饰表!W233</f>
        <v>32</v>
      </c>
      <c r="AB233" s="42">
        <f>[1]挂饰表!X233</f>
        <v>32</v>
      </c>
      <c r="AC233" s="42">
        <f>[1]挂饰表!Y233</f>
        <v>36</v>
      </c>
      <c r="AD233" s="42">
        <f>[1]挂饰表!Z233</f>
        <v>91</v>
      </c>
      <c r="AE233" s="20">
        <f>[1]挂饰表!AA233</f>
        <v>0</v>
      </c>
      <c r="AF233" s="20">
        <f>[1]挂饰表!AB233</f>
        <v>0</v>
      </c>
      <c r="AG233" s="20">
        <f>[1]挂饰表!AC233</f>
        <v>0</v>
      </c>
      <c r="AH233" s="20">
        <f>[1]挂饰表!AD233</f>
        <v>0</v>
      </c>
      <c r="AI233" s="20">
        <f>[1]挂饰表!AE233</f>
        <v>0</v>
      </c>
    </row>
    <row r="234" spans="2:35" ht="14.25" x14ac:dyDescent="0.2">
      <c r="B234" s="16">
        <v>232</v>
      </c>
      <c r="C234" s="16" t="str">
        <f t="shared" ca="1" si="25"/>
        <v>IC1928</v>
      </c>
      <c r="D234" s="16" t="str">
        <f t="shared" ca="1" si="29"/>
        <v>神奇的言语项链</v>
      </c>
      <c r="E234" s="16" t="str">
        <f t="shared" ca="1" si="26"/>
        <v>神奇的</v>
      </c>
      <c r="F234" s="16" t="str">
        <f t="shared" ca="1" si="27"/>
        <v>言语</v>
      </c>
      <c r="G234" s="16" t="str">
        <f t="shared" ca="1" si="28"/>
        <v>项链</v>
      </c>
      <c r="H234" s="16" t="str">
        <f t="shared" si="32"/>
        <v>s</v>
      </c>
      <c r="I234" s="19" t="s">
        <v>26</v>
      </c>
      <c r="J234" s="3" t="s">
        <v>34</v>
      </c>
      <c r="K234" s="16">
        <f t="shared" si="30"/>
        <v>10</v>
      </c>
      <c r="L234" s="16">
        <f t="shared" si="31"/>
        <v>8</v>
      </c>
      <c r="M234" s="16">
        <f>[1]挂饰表!$I234</f>
        <v>87</v>
      </c>
      <c r="N234" s="16">
        <f>[1]挂饰表!$J234</f>
        <v>73</v>
      </c>
      <c r="O234" s="16">
        <f>[1]挂饰表!$K234</f>
        <v>73</v>
      </c>
      <c r="P234" s="16">
        <f>[1]挂饰表!$L234</f>
        <v>54</v>
      </c>
      <c r="Q234" s="16" t="str">
        <f>[1]挂饰表!$M$3</f>
        <v>---</v>
      </c>
      <c r="R234" s="16">
        <f>[1]挂饰表!$N234</f>
        <v>87</v>
      </c>
      <c r="S234" s="16">
        <f>[1]挂饰表!$O234</f>
        <v>49</v>
      </c>
      <c r="T234" s="42">
        <f>[1]挂饰表!$P234</f>
        <v>40</v>
      </c>
      <c r="U234" s="20">
        <f>[1]挂饰表!Q234</f>
        <v>0.2</v>
      </c>
      <c r="V234" s="20">
        <f>[1]挂饰表!R234</f>
        <v>0.1225</v>
      </c>
      <c r="W234" s="20">
        <f>[1]挂饰表!S234</f>
        <v>6.6666666666666666E-2</v>
      </c>
      <c r="X234" s="20" t="str">
        <f>[1]挂饰表!T234</f>
        <v>--</v>
      </c>
      <c r="Y234" s="42">
        <f>[1]挂饰表!U234</f>
        <v>25</v>
      </c>
      <c r="Z234" s="42">
        <f>[1]挂饰表!V234</f>
        <v>36</v>
      </c>
      <c r="AA234" s="42">
        <f>[1]挂饰表!W234</f>
        <v>36</v>
      </c>
      <c r="AB234" s="42">
        <f>[1]挂饰表!X234</f>
        <v>36</v>
      </c>
      <c r="AC234" s="42">
        <f>[1]挂饰表!Y234</f>
        <v>42</v>
      </c>
      <c r="AD234" s="42">
        <f>[1]挂饰表!Z234</f>
        <v>104</v>
      </c>
      <c r="AE234" s="20">
        <f>[1]挂饰表!AA234</f>
        <v>0</v>
      </c>
      <c r="AF234" s="20">
        <f>[1]挂饰表!AB234</f>
        <v>0</v>
      </c>
      <c r="AG234" s="20">
        <f>[1]挂饰表!AC234</f>
        <v>0</v>
      </c>
      <c r="AH234" s="20">
        <f>[1]挂饰表!AD234</f>
        <v>0</v>
      </c>
      <c r="AI234" s="20">
        <f>[1]挂饰表!AE234</f>
        <v>0</v>
      </c>
    </row>
    <row r="235" spans="2:35" ht="14.25" x14ac:dyDescent="0.2">
      <c r="B235" s="16">
        <v>233</v>
      </c>
      <c r="C235" s="16" t="str">
        <f t="shared" ca="1" si="25"/>
        <v>IC1934</v>
      </c>
      <c r="D235" s="16" t="str">
        <f t="shared" ca="1" si="29"/>
        <v>犀利的颓废护腕</v>
      </c>
      <c r="E235" s="16" t="str">
        <f t="shared" ca="1" si="26"/>
        <v>犀利的</v>
      </c>
      <c r="F235" s="16" t="str">
        <f t="shared" ca="1" si="27"/>
        <v>颓废</v>
      </c>
      <c r="G235" s="16" t="str">
        <f t="shared" ca="1" si="28"/>
        <v>护腕</v>
      </c>
      <c r="H235" s="16" t="str">
        <f t="shared" si="32"/>
        <v>a</v>
      </c>
      <c r="I235" s="19" t="s">
        <v>26</v>
      </c>
      <c r="J235" s="3" t="s">
        <v>34</v>
      </c>
      <c r="K235" s="16">
        <f t="shared" si="30"/>
        <v>10</v>
      </c>
      <c r="L235" s="16">
        <f t="shared" si="31"/>
        <v>1</v>
      </c>
      <c r="M235" s="16">
        <f>[1]挂饰表!$I235</f>
        <v>6</v>
      </c>
      <c r="N235" s="16">
        <f>[1]挂饰表!$J235</f>
        <v>10</v>
      </c>
      <c r="O235" s="16">
        <f>[1]挂饰表!$K235</f>
        <v>10</v>
      </c>
      <c r="P235" s="16">
        <f>[1]挂饰表!$L235</f>
        <v>8</v>
      </c>
      <c r="Q235" s="16" t="str">
        <f>[1]挂饰表!$M$3</f>
        <v>---</v>
      </c>
      <c r="R235" s="16">
        <f>[1]挂饰表!$N235</f>
        <v>12</v>
      </c>
      <c r="S235" s="16">
        <f>[1]挂饰表!$O235</f>
        <v>7</v>
      </c>
      <c r="T235" s="42">
        <f>[1]挂饰表!$P235</f>
        <v>6</v>
      </c>
      <c r="U235" s="20">
        <f>[1]挂饰表!Q235</f>
        <v>0.03</v>
      </c>
      <c r="V235" s="20">
        <f>[1]挂饰表!R235</f>
        <v>1.7500000000000002E-2</v>
      </c>
      <c r="W235" s="20">
        <f>[1]挂饰表!S235</f>
        <v>0.01</v>
      </c>
      <c r="X235" s="20" t="str">
        <f>[1]挂饰表!T235</f>
        <v>--</v>
      </c>
      <c r="Y235" s="42">
        <f>[1]挂饰表!U235</f>
        <v>4</v>
      </c>
      <c r="Z235" s="42">
        <f>[1]挂饰表!V235</f>
        <v>5</v>
      </c>
      <c r="AA235" s="42">
        <f>[1]挂饰表!W235</f>
        <v>5</v>
      </c>
      <c r="AB235" s="42">
        <f>[1]挂饰表!X235</f>
        <v>5</v>
      </c>
      <c r="AC235" s="42">
        <f>[1]挂饰表!Y235</f>
        <v>6</v>
      </c>
      <c r="AD235" s="42">
        <f>[1]挂饰表!Z235</f>
        <v>15</v>
      </c>
      <c r="AE235" s="20">
        <f>[1]挂饰表!AA235</f>
        <v>0</v>
      </c>
      <c r="AF235" s="20">
        <f>[1]挂饰表!AB235</f>
        <v>0</v>
      </c>
      <c r="AG235" s="20">
        <f>[1]挂饰表!AC235</f>
        <v>0</v>
      </c>
      <c r="AH235" s="20">
        <f>[1]挂饰表!AD235</f>
        <v>0</v>
      </c>
      <c r="AI235" s="20">
        <f>[1]挂饰表!AE235</f>
        <v>0</v>
      </c>
    </row>
    <row r="236" spans="2:35" ht="14.25" x14ac:dyDescent="0.2">
      <c r="B236" s="16">
        <v>234</v>
      </c>
      <c r="C236" s="16" t="str">
        <f t="shared" ca="1" si="25"/>
        <v>IC1906</v>
      </c>
      <c r="D236" s="16" t="str">
        <f t="shared" ca="1" si="29"/>
        <v>闪耀的魔王护腕</v>
      </c>
      <c r="E236" s="16" t="str">
        <f t="shared" ca="1" si="26"/>
        <v>闪耀的</v>
      </c>
      <c r="F236" s="16" t="str">
        <f t="shared" ca="1" si="27"/>
        <v>魔王</v>
      </c>
      <c r="G236" s="16" t="str">
        <f t="shared" ca="1" si="28"/>
        <v>护腕</v>
      </c>
      <c r="H236" s="16" t="str">
        <f t="shared" si="32"/>
        <v>a</v>
      </c>
      <c r="I236" s="19" t="s">
        <v>26</v>
      </c>
      <c r="J236" s="3" t="s">
        <v>34</v>
      </c>
      <c r="K236" s="16">
        <f t="shared" si="30"/>
        <v>10</v>
      </c>
      <c r="L236" s="16">
        <f t="shared" si="31"/>
        <v>2</v>
      </c>
      <c r="M236" s="16">
        <f>[1]挂饰表!$I236</f>
        <v>12</v>
      </c>
      <c r="N236" s="16">
        <f>[1]挂饰表!$J236</f>
        <v>21</v>
      </c>
      <c r="O236" s="16">
        <f>[1]挂饰表!$K236</f>
        <v>21</v>
      </c>
      <c r="P236" s="16">
        <f>[1]挂饰表!$L236</f>
        <v>16</v>
      </c>
      <c r="Q236" s="16" t="str">
        <f>[1]挂饰表!$M$3</f>
        <v>---</v>
      </c>
      <c r="R236" s="16">
        <f>[1]挂饰表!$N236</f>
        <v>25</v>
      </c>
      <c r="S236" s="16">
        <f>[1]挂饰表!$O236</f>
        <v>14</v>
      </c>
      <c r="T236" s="42">
        <f>[1]挂饰表!$P236</f>
        <v>11</v>
      </c>
      <c r="U236" s="20">
        <f>[1]挂饰表!Q236</f>
        <v>5.5E-2</v>
      </c>
      <c r="V236" s="20">
        <f>[1]挂饰表!R236</f>
        <v>3.5000000000000003E-2</v>
      </c>
      <c r="W236" s="20">
        <f>[1]挂饰表!S236</f>
        <v>1.8333333333333333E-2</v>
      </c>
      <c r="X236" s="20" t="str">
        <f>[1]挂饰表!T236</f>
        <v>--</v>
      </c>
      <c r="Y236" s="42">
        <f>[1]挂饰表!U236</f>
        <v>7</v>
      </c>
      <c r="Z236" s="42">
        <f>[1]挂饰表!V236</f>
        <v>10</v>
      </c>
      <c r="AA236" s="42">
        <f>[1]挂饰表!W236</f>
        <v>10</v>
      </c>
      <c r="AB236" s="42">
        <f>[1]挂饰表!X236</f>
        <v>10</v>
      </c>
      <c r="AC236" s="42">
        <f>[1]挂饰表!Y236</f>
        <v>12</v>
      </c>
      <c r="AD236" s="42">
        <f>[1]挂饰表!Z236</f>
        <v>30</v>
      </c>
      <c r="AE236" s="20">
        <f>[1]挂饰表!AA236</f>
        <v>0</v>
      </c>
      <c r="AF236" s="20">
        <f>[1]挂饰表!AB236</f>
        <v>0</v>
      </c>
      <c r="AG236" s="20">
        <f>[1]挂饰表!AC236</f>
        <v>0</v>
      </c>
      <c r="AH236" s="20">
        <f>[1]挂饰表!AD236</f>
        <v>0</v>
      </c>
      <c r="AI236" s="20">
        <f>[1]挂饰表!AE236</f>
        <v>0</v>
      </c>
    </row>
    <row r="237" spans="2:35" ht="14.25" x14ac:dyDescent="0.2">
      <c r="B237" s="16">
        <v>235</v>
      </c>
      <c r="C237" s="16" t="str">
        <f t="shared" ca="1" si="25"/>
        <v>IC1898</v>
      </c>
      <c r="D237" s="16" t="str">
        <f t="shared" ca="1" si="29"/>
        <v>闪耀的空灵项链</v>
      </c>
      <c r="E237" s="16" t="str">
        <f t="shared" ca="1" si="26"/>
        <v>闪耀的</v>
      </c>
      <c r="F237" s="16" t="str">
        <f t="shared" ca="1" si="27"/>
        <v>空灵</v>
      </c>
      <c r="G237" s="16" t="str">
        <f t="shared" ca="1" si="28"/>
        <v>项链</v>
      </c>
      <c r="H237" s="16" t="str">
        <f t="shared" si="32"/>
        <v>a</v>
      </c>
      <c r="I237" s="19" t="s">
        <v>26</v>
      </c>
      <c r="J237" s="3" t="s">
        <v>34</v>
      </c>
      <c r="K237" s="16">
        <f t="shared" si="30"/>
        <v>10</v>
      </c>
      <c r="L237" s="16">
        <f t="shared" si="31"/>
        <v>3</v>
      </c>
      <c r="M237" s="16">
        <f>[1]挂饰表!$I237</f>
        <v>18</v>
      </c>
      <c r="N237" s="16">
        <f>[1]挂饰表!$J237</f>
        <v>31</v>
      </c>
      <c r="O237" s="16">
        <f>[1]挂饰表!$K237</f>
        <v>31</v>
      </c>
      <c r="P237" s="16">
        <f>[1]挂饰表!$L237</f>
        <v>23</v>
      </c>
      <c r="Q237" s="16" t="str">
        <f>[1]挂饰表!$M$3</f>
        <v>---</v>
      </c>
      <c r="R237" s="16">
        <f>[1]挂饰表!$N237</f>
        <v>37</v>
      </c>
      <c r="S237" s="16">
        <f>[1]挂饰表!$O237</f>
        <v>21</v>
      </c>
      <c r="T237" s="42">
        <f>[1]挂饰表!$P237</f>
        <v>17</v>
      </c>
      <c r="U237" s="20">
        <f>[1]挂饰表!Q237</f>
        <v>8.5000000000000006E-2</v>
      </c>
      <c r="V237" s="20">
        <f>[1]挂饰表!R237</f>
        <v>5.2499999999999998E-2</v>
      </c>
      <c r="W237" s="20">
        <f>[1]挂饰表!S237</f>
        <v>2.8333333333333335E-2</v>
      </c>
      <c r="X237" s="20" t="str">
        <f>[1]挂饰表!T237</f>
        <v>--</v>
      </c>
      <c r="Y237" s="42">
        <f>[1]挂饰表!U237</f>
        <v>11</v>
      </c>
      <c r="Z237" s="42">
        <f>[1]挂饰表!V237</f>
        <v>16</v>
      </c>
      <c r="AA237" s="42">
        <f>[1]挂饰表!W237</f>
        <v>16</v>
      </c>
      <c r="AB237" s="42">
        <f>[1]挂饰表!X237</f>
        <v>16</v>
      </c>
      <c r="AC237" s="42">
        <f>[1]挂饰表!Y237</f>
        <v>18</v>
      </c>
      <c r="AD237" s="42">
        <f>[1]挂饰表!Z237</f>
        <v>45</v>
      </c>
      <c r="AE237" s="20">
        <f>[1]挂饰表!AA237</f>
        <v>0</v>
      </c>
      <c r="AF237" s="20">
        <f>[1]挂饰表!AB237</f>
        <v>0</v>
      </c>
      <c r="AG237" s="20">
        <f>[1]挂饰表!AC237</f>
        <v>0</v>
      </c>
      <c r="AH237" s="20">
        <f>[1]挂饰表!AD237</f>
        <v>0</v>
      </c>
      <c r="AI237" s="20">
        <f>[1]挂饰表!AE237</f>
        <v>0</v>
      </c>
    </row>
    <row r="238" spans="2:35" ht="14.25" x14ac:dyDescent="0.2">
      <c r="B238" s="16">
        <v>236</v>
      </c>
      <c r="C238" s="16" t="str">
        <f t="shared" ca="1" si="25"/>
        <v>IC1905</v>
      </c>
      <c r="D238" s="16" t="str">
        <f t="shared" ca="1" si="29"/>
        <v>拉风的精钢护腕</v>
      </c>
      <c r="E238" s="16" t="str">
        <f t="shared" ca="1" si="26"/>
        <v>拉风的</v>
      </c>
      <c r="F238" s="16" t="str">
        <f t="shared" ca="1" si="27"/>
        <v>精钢</v>
      </c>
      <c r="G238" s="16" t="str">
        <f t="shared" ca="1" si="28"/>
        <v>护腕</v>
      </c>
      <c r="H238" s="16" t="str">
        <f t="shared" si="32"/>
        <v>a</v>
      </c>
      <c r="I238" s="19" t="s">
        <v>26</v>
      </c>
      <c r="J238" s="3" t="s">
        <v>34</v>
      </c>
      <c r="K238" s="16">
        <f t="shared" si="30"/>
        <v>10</v>
      </c>
      <c r="L238" s="16">
        <f t="shared" si="31"/>
        <v>4</v>
      </c>
      <c r="M238" s="16">
        <f>[1]挂饰表!$I238</f>
        <v>24</v>
      </c>
      <c r="N238" s="16">
        <f>[1]挂饰表!$J238</f>
        <v>42</v>
      </c>
      <c r="O238" s="16">
        <f>[1]挂饰表!$K238</f>
        <v>42</v>
      </c>
      <c r="P238" s="16">
        <f>[1]挂饰表!$L238</f>
        <v>31</v>
      </c>
      <c r="Q238" s="16" t="str">
        <f>[1]挂饰表!$M$3</f>
        <v>---</v>
      </c>
      <c r="R238" s="16">
        <f>[1]挂饰表!$N238</f>
        <v>50</v>
      </c>
      <c r="S238" s="16">
        <f>[1]挂饰表!$O238</f>
        <v>28</v>
      </c>
      <c r="T238" s="42">
        <f>[1]挂饰表!$P238</f>
        <v>23</v>
      </c>
      <c r="U238" s="20">
        <f>[1]挂饰表!Q238</f>
        <v>0.115</v>
      </c>
      <c r="V238" s="20">
        <f>[1]挂饰表!R238</f>
        <v>7.0000000000000007E-2</v>
      </c>
      <c r="W238" s="20">
        <f>[1]挂饰表!S238</f>
        <v>3.8333333333333337E-2</v>
      </c>
      <c r="X238" s="20" t="str">
        <f>[1]挂饰表!T238</f>
        <v>--</v>
      </c>
      <c r="Y238" s="42">
        <f>[1]挂饰表!U238</f>
        <v>15</v>
      </c>
      <c r="Z238" s="42">
        <f>[1]挂饰表!V238</f>
        <v>21</v>
      </c>
      <c r="AA238" s="42">
        <f>[1]挂饰表!W238</f>
        <v>21</v>
      </c>
      <c r="AB238" s="42">
        <f>[1]挂饰表!X238</f>
        <v>21</v>
      </c>
      <c r="AC238" s="42">
        <f>[1]挂饰表!Y238</f>
        <v>24</v>
      </c>
      <c r="AD238" s="42">
        <f>[1]挂饰表!Z238</f>
        <v>60</v>
      </c>
      <c r="AE238" s="20">
        <f>[1]挂饰表!AA238</f>
        <v>0</v>
      </c>
      <c r="AF238" s="20">
        <f>[1]挂饰表!AB238</f>
        <v>0</v>
      </c>
      <c r="AG238" s="20">
        <f>[1]挂饰表!AC238</f>
        <v>0</v>
      </c>
      <c r="AH238" s="20">
        <f>[1]挂饰表!AD238</f>
        <v>0</v>
      </c>
      <c r="AI238" s="20">
        <f>[1]挂饰表!AE238</f>
        <v>0</v>
      </c>
    </row>
    <row r="239" spans="2:35" ht="14.25" x14ac:dyDescent="0.2">
      <c r="B239" s="16">
        <v>237</v>
      </c>
      <c r="C239" s="16" t="str">
        <f t="shared" ca="1" si="25"/>
        <v>IC1902</v>
      </c>
      <c r="D239" s="16" t="str">
        <f t="shared" ca="1" si="29"/>
        <v>精致的智慧戒指</v>
      </c>
      <c r="E239" s="16" t="str">
        <f t="shared" ca="1" si="26"/>
        <v>精致的</v>
      </c>
      <c r="F239" s="16" t="str">
        <f t="shared" ca="1" si="27"/>
        <v>智慧</v>
      </c>
      <c r="G239" s="16" t="str">
        <f t="shared" ca="1" si="28"/>
        <v>戒指</v>
      </c>
      <c r="H239" s="16" t="str">
        <f t="shared" si="32"/>
        <v>a</v>
      </c>
      <c r="I239" s="19" t="s">
        <v>26</v>
      </c>
      <c r="J239" s="3" t="s">
        <v>34</v>
      </c>
      <c r="K239" s="16">
        <f t="shared" si="30"/>
        <v>10</v>
      </c>
      <c r="L239" s="16">
        <f t="shared" si="31"/>
        <v>5</v>
      </c>
      <c r="M239" s="16">
        <f>[1]挂饰表!$I239</f>
        <v>31</v>
      </c>
      <c r="N239" s="16">
        <f>[1]挂饰表!$J239</f>
        <v>52</v>
      </c>
      <c r="O239" s="16">
        <f>[1]挂饰表!$K239</f>
        <v>52</v>
      </c>
      <c r="P239" s="16">
        <f>[1]挂饰表!$L239</f>
        <v>39</v>
      </c>
      <c r="Q239" s="16" t="str">
        <f>[1]挂饰表!$M$3</f>
        <v>---</v>
      </c>
      <c r="R239" s="16">
        <f>[1]挂饰表!$N239</f>
        <v>62</v>
      </c>
      <c r="S239" s="16">
        <f>[1]挂饰表!$O239</f>
        <v>35</v>
      </c>
      <c r="T239" s="42">
        <f>[1]挂饰表!$P239</f>
        <v>29</v>
      </c>
      <c r="U239" s="20">
        <f>[1]挂饰表!Q239</f>
        <v>0.14499999999999999</v>
      </c>
      <c r="V239" s="20">
        <f>[1]挂饰表!R239</f>
        <v>8.7499999999999994E-2</v>
      </c>
      <c r="W239" s="20">
        <f>[1]挂饰表!S239</f>
        <v>4.8333333333333332E-2</v>
      </c>
      <c r="X239" s="20" t="str">
        <f>[1]挂饰表!T239</f>
        <v>--</v>
      </c>
      <c r="Y239" s="42">
        <f>[1]挂饰表!U239</f>
        <v>18</v>
      </c>
      <c r="Z239" s="42">
        <f>[1]挂饰表!V239</f>
        <v>26</v>
      </c>
      <c r="AA239" s="42">
        <f>[1]挂饰表!W239</f>
        <v>26</v>
      </c>
      <c r="AB239" s="42">
        <f>[1]挂饰表!X239</f>
        <v>26</v>
      </c>
      <c r="AC239" s="42">
        <f>[1]挂饰表!Y239</f>
        <v>30</v>
      </c>
      <c r="AD239" s="42">
        <f>[1]挂饰表!Z239</f>
        <v>75</v>
      </c>
      <c r="AE239" s="20">
        <f>[1]挂饰表!AA239</f>
        <v>0</v>
      </c>
      <c r="AF239" s="20">
        <f>[1]挂饰表!AB239</f>
        <v>0</v>
      </c>
      <c r="AG239" s="20">
        <f>[1]挂饰表!AC239</f>
        <v>0</v>
      </c>
      <c r="AH239" s="20">
        <f>[1]挂饰表!AD239</f>
        <v>0</v>
      </c>
      <c r="AI239" s="20">
        <f>[1]挂饰表!AE239</f>
        <v>0</v>
      </c>
    </row>
    <row r="240" spans="2:35" ht="14.25" x14ac:dyDescent="0.2">
      <c r="B240" s="16">
        <v>238</v>
      </c>
      <c r="C240" s="16" t="str">
        <f t="shared" ca="1" si="25"/>
        <v>IC1930</v>
      </c>
      <c r="D240" s="16" t="str">
        <f t="shared" ca="1" si="29"/>
        <v>闪耀的女神戒指</v>
      </c>
      <c r="E240" s="16" t="str">
        <f t="shared" ca="1" si="26"/>
        <v>闪耀的</v>
      </c>
      <c r="F240" s="16" t="str">
        <f t="shared" ca="1" si="27"/>
        <v>女神</v>
      </c>
      <c r="G240" s="16" t="str">
        <f t="shared" ca="1" si="28"/>
        <v>戒指</v>
      </c>
      <c r="H240" s="16" t="str">
        <f t="shared" si="32"/>
        <v>a</v>
      </c>
      <c r="I240" s="19" t="s">
        <v>26</v>
      </c>
      <c r="J240" s="3" t="s">
        <v>34</v>
      </c>
      <c r="K240" s="16">
        <f t="shared" si="30"/>
        <v>10</v>
      </c>
      <c r="L240" s="16">
        <f t="shared" si="31"/>
        <v>6</v>
      </c>
      <c r="M240" s="16">
        <f>[1]挂饰表!$I240</f>
        <v>37</v>
      </c>
      <c r="N240" s="16">
        <f>[1]挂饰表!$J240</f>
        <v>62</v>
      </c>
      <c r="O240" s="16">
        <f>[1]挂饰表!$K240</f>
        <v>62</v>
      </c>
      <c r="P240" s="16">
        <f>[1]挂饰表!$L240</f>
        <v>47</v>
      </c>
      <c r="Q240" s="16" t="str">
        <f>[1]挂饰表!$M$3</f>
        <v>---</v>
      </c>
      <c r="R240" s="16">
        <f>[1]挂饰表!$N240</f>
        <v>75</v>
      </c>
      <c r="S240" s="16">
        <f>[1]挂饰表!$O240</f>
        <v>42</v>
      </c>
      <c r="T240" s="42">
        <f>[1]挂饰表!$P240</f>
        <v>34</v>
      </c>
      <c r="U240" s="20">
        <f>[1]挂饰表!Q240</f>
        <v>0.17</v>
      </c>
      <c r="V240" s="20">
        <f>[1]挂饰表!R240</f>
        <v>0.105</v>
      </c>
      <c r="W240" s="20">
        <f>[1]挂饰表!S240</f>
        <v>5.6666666666666671E-2</v>
      </c>
      <c r="X240" s="20" t="str">
        <f>[1]挂饰表!T240</f>
        <v>--</v>
      </c>
      <c r="Y240" s="42">
        <f>[1]挂饰表!U240</f>
        <v>22</v>
      </c>
      <c r="Z240" s="42">
        <f>[1]挂饰表!V240</f>
        <v>31</v>
      </c>
      <c r="AA240" s="42">
        <f>[1]挂饰表!W240</f>
        <v>31</v>
      </c>
      <c r="AB240" s="42">
        <f>[1]挂饰表!X240</f>
        <v>31</v>
      </c>
      <c r="AC240" s="42">
        <f>[1]挂饰表!Y240</f>
        <v>36</v>
      </c>
      <c r="AD240" s="42">
        <f>[1]挂饰表!Z240</f>
        <v>90</v>
      </c>
      <c r="AE240" s="20">
        <f>[1]挂饰表!AA240</f>
        <v>0</v>
      </c>
      <c r="AF240" s="20">
        <f>[1]挂饰表!AB240</f>
        <v>0</v>
      </c>
      <c r="AG240" s="20">
        <f>[1]挂饰表!AC240</f>
        <v>0</v>
      </c>
      <c r="AH240" s="20">
        <f>[1]挂饰表!AD240</f>
        <v>0</v>
      </c>
      <c r="AI240" s="20">
        <f>[1]挂饰表!AE240</f>
        <v>0</v>
      </c>
    </row>
    <row r="241" spans="2:35" ht="14.25" x14ac:dyDescent="0.2">
      <c r="B241" s="16">
        <v>239</v>
      </c>
      <c r="C241" s="16" t="str">
        <f t="shared" ca="1" si="25"/>
        <v>IC1743</v>
      </c>
      <c r="D241" s="16" t="str">
        <f t="shared" ca="1" si="29"/>
        <v>闪耀的晨曦戒指</v>
      </c>
      <c r="E241" s="16" t="str">
        <f t="shared" ca="1" si="26"/>
        <v>闪耀的</v>
      </c>
      <c r="F241" s="16" t="str">
        <f t="shared" ca="1" si="27"/>
        <v>晨曦</v>
      </c>
      <c r="G241" s="16" t="str">
        <f t="shared" ca="1" si="28"/>
        <v>戒指</v>
      </c>
      <c r="H241" s="16" t="str">
        <f t="shared" si="32"/>
        <v>a</v>
      </c>
      <c r="I241" s="19" t="s">
        <v>26</v>
      </c>
      <c r="J241" s="3" t="s">
        <v>34</v>
      </c>
      <c r="K241" s="16">
        <f t="shared" si="30"/>
        <v>10</v>
      </c>
      <c r="L241" s="16">
        <f t="shared" si="31"/>
        <v>7</v>
      </c>
      <c r="M241" s="16">
        <f>[1]挂饰表!$I241</f>
        <v>43</v>
      </c>
      <c r="N241" s="16">
        <f>[1]挂饰表!$J241</f>
        <v>73</v>
      </c>
      <c r="O241" s="16">
        <f>[1]挂饰表!$K241</f>
        <v>73</v>
      </c>
      <c r="P241" s="16">
        <f>[1]挂饰表!$L241</f>
        <v>55</v>
      </c>
      <c r="Q241" s="16" t="str">
        <f>[1]挂饰表!$M$3</f>
        <v>---</v>
      </c>
      <c r="R241" s="16">
        <f>[1]挂饰表!$N241</f>
        <v>87</v>
      </c>
      <c r="S241" s="16">
        <f>[1]挂饰表!$O241</f>
        <v>49</v>
      </c>
      <c r="T241" s="42">
        <f>[1]挂饰表!$P241</f>
        <v>40</v>
      </c>
      <c r="U241" s="20">
        <f>[1]挂饰表!Q241</f>
        <v>0.2</v>
      </c>
      <c r="V241" s="20">
        <f>[1]挂饰表!R241</f>
        <v>0.1225</v>
      </c>
      <c r="W241" s="20">
        <f>[1]挂饰表!S241</f>
        <v>6.6666666666666666E-2</v>
      </c>
      <c r="X241" s="20" t="str">
        <f>[1]挂饰表!T241</f>
        <v>--</v>
      </c>
      <c r="Y241" s="42">
        <f>[1]挂饰表!U241</f>
        <v>25</v>
      </c>
      <c r="Z241" s="42">
        <f>[1]挂饰表!V241</f>
        <v>36</v>
      </c>
      <c r="AA241" s="42">
        <f>[1]挂饰表!W241</f>
        <v>36</v>
      </c>
      <c r="AB241" s="42">
        <f>[1]挂饰表!X241</f>
        <v>36</v>
      </c>
      <c r="AC241" s="42">
        <f>[1]挂饰表!Y241</f>
        <v>42</v>
      </c>
      <c r="AD241" s="42">
        <f>[1]挂饰表!Z241</f>
        <v>105</v>
      </c>
      <c r="AE241" s="20">
        <f>[1]挂饰表!AA241</f>
        <v>0</v>
      </c>
      <c r="AF241" s="20">
        <f>[1]挂饰表!AB241</f>
        <v>0</v>
      </c>
      <c r="AG241" s="20">
        <f>[1]挂饰表!AC241</f>
        <v>0</v>
      </c>
      <c r="AH241" s="20">
        <f>[1]挂饰表!AD241</f>
        <v>0</v>
      </c>
      <c r="AI241" s="20">
        <f>[1]挂饰表!AE241</f>
        <v>0</v>
      </c>
    </row>
    <row r="242" spans="2:35" ht="14.25" x14ac:dyDescent="0.2">
      <c r="B242" s="16">
        <v>240</v>
      </c>
      <c r="C242" s="16" t="str">
        <f t="shared" ca="1" si="25"/>
        <v>IC1930</v>
      </c>
      <c r="D242" s="16" t="str">
        <f t="shared" ca="1" si="29"/>
        <v>精致的晨曦戒指</v>
      </c>
      <c r="E242" s="16" t="str">
        <f t="shared" ca="1" si="26"/>
        <v>精致的</v>
      </c>
      <c r="F242" s="16" t="str">
        <f t="shared" ca="1" si="27"/>
        <v>晨曦</v>
      </c>
      <c r="G242" s="16" t="str">
        <f t="shared" ca="1" si="28"/>
        <v>戒指</v>
      </c>
      <c r="H242" s="16" t="str">
        <f t="shared" si="32"/>
        <v>a</v>
      </c>
      <c r="I242" s="19" t="s">
        <v>26</v>
      </c>
      <c r="J242" s="3" t="s">
        <v>34</v>
      </c>
      <c r="K242" s="16">
        <f t="shared" si="30"/>
        <v>10</v>
      </c>
      <c r="L242" s="16">
        <f t="shared" si="31"/>
        <v>8</v>
      </c>
      <c r="M242" s="16">
        <f>[1]挂饰表!$I242</f>
        <v>49</v>
      </c>
      <c r="N242" s="16">
        <f>[1]挂饰表!$J242</f>
        <v>83</v>
      </c>
      <c r="O242" s="16">
        <f>[1]挂饰表!$K242</f>
        <v>83</v>
      </c>
      <c r="P242" s="16">
        <f>[1]挂饰表!$L242</f>
        <v>62</v>
      </c>
      <c r="Q242" s="16" t="str">
        <f>[1]挂饰表!$M$3</f>
        <v>---</v>
      </c>
      <c r="R242" s="16">
        <f>[1]挂饰表!$N242</f>
        <v>100</v>
      </c>
      <c r="S242" s="16">
        <f>[1]挂饰表!$O242</f>
        <v>56</v>
      </c>
      <c r="T242" s="42">
        <f>[1]挂饰表!$P242</f>
        <v>46</v>
      </c>
      <c r="U242" s="20">
        <f>[1]挂饰表!Q242</f>
        <v>0.23</v>
      </c>
      <c r="V242" s="20">
        <f>[1]挂饰表!R242</f>
        <v>0.14000000000000001</v>
      </c>
      <c r="W242" s="20">
        <f>[1]挂饰表!S242</f>
        <v>7.6666666666666675E-2</v>
      </c>
      <c r="X242" s="20" t="str">
        <f>[1]挂饰表!T242</f>
        <v>--</v>
      </c>
      <c r="Y242" s="42">
        <f>[1]挂饰表!U242</f>
        <v>29</v>
      </c>
      <c r="Z242" s="42">
        <f>[1]挂饰表!V242</f>
        <v>42</v>
      </c>
      <c r="AA242" s="42">
        <f>[1]挂饰表!W242</f>
        <v>42</v>
      </c>
      <c r="AB242" s="42">
        <f>[1]挂饰表!X242</f>
        <v>42</v>
      </c>
      <c r="AC242" s="42">
        <f>[1]挂饰表!Y242</f>
        <v>48</v>
      </c>
      <c r="AD242" s="42">
        <f>[1]挂饰表!Z242</f>
        <v>120</v>
      </c>
      <c r="AE242" s="20">
        <f>[1]挂饰表!AA242</f>
        <v>0</v>
      </c>
      <c r="AF242" s="20">
        <f>[1]挂饰表!AB242</f>
        <v>0</v>
      </c>
      <c r="AG242" s="20">
        <f>[1]挂饰表!AC242</f>
        <v>0</v>
      </c>
      <c r="AH242" s="20">
        <f>[1]挂饰表!AD242</f>
        <v>0</v>
      </c>
      <c r="AI242" s="20">
        <f>[1]挂饰表!AE242</f>
        <v>0</v>
      </c>
    </row>
    <row r="243" spans="2:35" ht="14.25" x14ac:dyDescent="0.2">
      <c r="B243" s="16">
        <v>241</v>
      </c>
      <c r="C243" s="16" t="str">
        <f t="shared" ca="1" si="25"/>
        <v>IC1883</v>
      </c>
      <c r="D243" s="16" t="str">
        <f t="shared" ca="1" si="29"/>
        <v>凌厉的混乱项链</v>
      </c>
      <c r="E243" s="16" t="str">
        <f t="shared" ca="1" si="26"/>
        <v>凌厉的</v>
      </c>
      <c r="F243" s="16" t="str">
        <f t="shared" ca="1" si="27"/>
        <v>混乱</v>
      </c>
      <c r="G243" s="16" t="str">
        <f t="shared" ca="1" si="28"/>
        <v>项链</v>
      </c>
      <c r="H243" s="16" t="str">
        <f t="shared" si="32"/>
        <v>b</v>
      </c>
      <c r="I243" s="19" t="s">
        <v>26</v>
      </c>
      <c r="J243" s="3" t="s">
        <v>34</v>
      </c>
      <c r="K243" s="16">
        <f t="shared" si="30"/>
        <v>10</v>
      </c>
      <c r="L243" s="16">
        <f t="shared" si="31"/>
        <v>1</v>
      </c>
      <c r="M243" s="16">
        <f>[1]挂饰表!$I243</f>
        <v>6</v>
      </c>
      <c r="N243" s="16">
        <f>[1]挂饰表!$J243</f>
        <v>14</v>
      </c>
      <c r="O243" s="16">
        <f>[1]挂饰表!$K243</f>
        <v>14</v>
      </c>
      <c r="P243" s="16">
        <f>[1]挂饰表!$L243</f>
        <v>11</v>
      </c>
      <c r="Q243" s="16" t="str">
        <f>[1]挂饰表!$M$3</f>
        <v>---</v>
      </c>
      <c r="R243" s="16">
        <f>[1]挂饰表!$N243</f>
        <v>17</v>
      </c>
      <c r="S243" s="16">
        <f>[1]挂饰表!$O243</f>
        <v>10</v>
      </c>
      <c r="T243" s="42">
        <f>[1]挂饰表!$P243</f>
        <v>8</v>
      </c>
      <c r="U243" s="20">
        <f>[1]挂饰表!Q243</f>
        <v>0.04</v>
      </c>
      <c r="V243" s="20">
        <f>[1]挂饰表!R243</f>
        <v>2.5000000000000001E-2</v>
      </c>
      <c r="W243" s="20">
        <f>[1]挂饰表!S243</f>
        <v>1.3333333333333332E-2</v>
      </c>
      <c r="X243" s="20" t="str">
        <f>[1]挂饰表!T243</f>
        <v>--</v>
      </c>
      <c r="Y243" s="42">
        <f>[1]挂饰表!U243</f>
        <v>5</v>
      </c>
      <c r="Z243" s="42">
        <f>[1]挂饰表!V243</f>
        <v>7</v>
      </c>
      <c r="AA243" s="42">
        <f>[1]挂饰表!W243</f>
        <v>7</v>
      </c>
      <c r="AB243" s="42">
        <f>[1]挂饰表!X243</f>
        <v>7</v>
      </c>
      <c r="AC243" s="42">
        <f>[1]挂饰表!Y243</f>
        <v>8</v>
      </c>
      <c r="AD243" s="42">
        <f>[1]挂饰表!Z243</f>
        <v>21</v>
      </c>
      <c r="AE243" s="20">
        <f>[1]挂饰表!AA243</f>
        <v>0</v>
      </c>
      <c r="AF243" s="20">
        <f>[1]挂饰表!AB243</f>
        <v>0</v>
      </c>
      <c r="AG243" s="20">
        <f>[1]挂饰表!AC243</f>
        <v>0</v>
      </c>
      <c r="AH243" s="20">
        <f>[1]挂饰表!AD243</f>
        <v>0</v>
      </c>
      <c r="AI243" s="20">
        <f>[1]挂饰表!AE243</f>
        <v>0</v>
      </c>
    </row>
    <row r="244" spans="2:35" ht="14.25" x14ac:dyDescent="0.2">
      <c r="B244" s="16">
        <v>242</v>
      </c>
      <c r="C244" s="16" t="str">
        <f t="shared" ca="1" si="25"/>
        <v>IC1930</v>
      </c>
      <c r="D244" s="16" t="str">
        <f t="shared" ca="1" si="29"/>
        <v>凌厉的女神戒指</v>
      </c>
      <c r="E244" s="16" t="str">
        <f t="shared" ca="1" si="26"/>
        <v>凌厉的</v>
      </c>
      <c r="F244" s="16" t="str">
        <f t="shared" ca="1" si="27"/>
        <v>女神</v>
      </c>
      <c r="G244" s="16" t="str">
        <f t="shared" ca="1" si="28"/>
        <v>戒指</v>
      </c>
      <c r="H244" s="16" t="str">
        <f t="shared" si="32"/>
        <v>b</v>
      </c>
      <c r="I244" s="19" t="s">
        <v>26</v>
      </c>
      <c r="J244" s="3" t="s">
        <v>34</v>
      </c>
      <c r="K244" s="16">
        <f t="shared" si="30"/>
        <v>10</v>
      </c>
      <c r="L244" s="16">
        <f t="shared" si="31"/>
        <v>2</v>
      </c>
      <c r="M244" s="16">
        <f>[1]挂饰表!$I244</f>
        <v>13</v>
      </c>
      <c r="N244" s="16">
        <f>[1]挂饰表!$J244</f>
        <v>29</v>
      </c>
      <c r="O244" s="16">
        <f>[1]挂饰表!$K244</f>
        <v>29</v>
      </c>
      <c r="P244" s="16">
        <f>[1]挂饰表!$L244</f>
        <v>22</v>
      </c>
      <c r="Q244" s="16" t="str">
        <f>[1]挂饰表!$M$3</f>
        <v>---</v>
      </c>
      <c r="R244" s="16">
        <f>[1]挂饰表!$N244</f>
        <v>35</v>
      </c>
      <c r="S244" s="16">
        <f>[1]挂饰表!$O244</f>
        <v>19</v>
      </c>
      <c r="T244" s="42">
        <f>[1]挂饰表!$P244</f>
        <v>16</v>
      </c>
      <c r="U244" s="20">
        <f>[1]挂饰表!Q244</f>
        <v>0.08</v>
      </c>
      <c r="V244" s="20">
        <f>[1]挂饰表!R244</f>
        <v>4.7500000000000001E-2</v>
      </c>
      <c r="W244" s="20">
        <f>[1]挂饰表!S244</f>
        <v>2.6666666666666665E-2</v>
      </c>
      <c r="X244" s="20" t="str">
        <f>[1]挂饰表!T244</f>
        <v>--</v>
      </c>
      <c r="Y244" s="42">
        <f>[1]挂饰表!U244</f>
        <v>10</v>
      </c>
      <c r="Z244" s="42">
        <f>[1]挂饰表!V244</f>
        <v>14</v>
      </c>
      <c r="AA244" s="42">
        <f>[1]挂饰表!W244</f>
        <v>14</v>
      </c>
      <c r="AB244" s="42">
        <f>[1]挂饰表!X244</f>
        <v>14</v>
      </c>
      <c r="AC244" s="42">
        <f>[1]挂饰表!Y244</f>
        <v>17</v>
      </c>
      <c r="AD244" s="42">
        <f>[1]挂饰表!Z244</f>
        <v>41</v>
      </c>
      <c r="AE244" s="20">
        <f>[1]挂饰表!AA244</f>
        <v>0</v>
      </c>
      <c r="AF244" s="20">
        <f>[1]挂饰表!AB244</f>
        <v>0</v>
      </c>
      <c r="AG244" s="20">
        <f>[1]挂饰表!AC244</f>
        <v>0</v>
      </c>
      <c r="AH244" s="20">
        <f>[1]挂饰表!AD244</f>
        <v>0</v>
      </c>
      <c r="AI244" s="20">
        <f>[1]挂饰表!AE244</f>
        <v>0</v>
      </c>
    </row>
    <row r="245" spans="2:35" ht="14.25" x14ac:dyDescent="0.2">
      <c r="B245" s="16">
        <v>243</v>
      </c>
      <c r="C245" s="16" t="str">
        <f t="shared" ca="1" si="25"/>
        <v>IC1742</v>
      </c>
      <c r="D245" s="16" t="str">
        <f t="shared" ca="1" si="29"/>
        <v>坚硬的精灵项链</v>
      </c>
      <c r="E245" s="16" t="str">
        <f t="shared" ca="1" si="26"/>
        <v>坚硬的</v>
      </c>
      <c r="F245" s="16" t="str">
        <f t="shared" ca="1" si="27"/>
        <v>精灵</v>
      </c>
      <c r="G245" s="16" t="str">
        <f t="shared" ca="1" si="28"/>
        <v>项链</v>
      </c>
      <c r="H245" s="16" t="str">
        <f t="shared" si="32"/>
        <v>b</v>
      </c>
      <c r="I245" s="19" t="s">
        <v>26</v>
      </c>
      <c r="J245" s="3" t="s">
        <v>34</v>
      </c>
      <c r="K245" s="16">
        <f t="shared" si="30"/>
        <v>10</v>
      </c>
      <c r="L245" s="16">
        <f t="shared" si="31"/>
        <v>3</v>
      </c>
      <c r="M245" s="16">
        <f>[1]挂饰表!$I245</f>
        <v>19</v>
      </c>
      <c r="N245" s="16">
        <f>[1]挂饰表!$J245</f>
        <v>43</v>
      </c>
      <c r="O245" s="16">
        <f>[1]挂饰表!$K245</f>
        <v>43</v>
      </c>
      <c r="P245" s="16">
        <f>[1]挂饰表!$L245</f>
        <v>32</v>
      </c>
      <c r="Q245" s="16" t="str">
        <f>[1]挂饰表!$M$3</f>
        <v>---</v>
      </c>
      <c r="R245" s="16">
        <f>[1]挂饰表!$N245</f>
        <v>52</v>
      </c>
      <c r="S245" s="16">
        <f>[1]挂饰表!$O245</f>
        <v>29</v>
      </c>
      <c r="T245" s="42">
        <f>[1]挂饰表!$P245</f>
        <v>24</v>
      </c>
      <c r="U245" s="20">
        <f>[1]挂饰表!Q245</f>
        <v>0.12</v>
      </c>
      <c r="V245" s="20">
        <f>[1]挂饰表!R245</f>
        <v>7.2499999999999995E-2</v>
      </c>
      <c r="W245" s="20">
        <f>[1]挂饰表!S245</f>
        <v>0.04</v>
      </c>
      <c r="X245" s="20" t="str">
        <f>[1]挂饰表!T245</f>
        <v>--</v>
      </c>
      <c r="Y245" s="42">
        <f>[1]挂饰表!U245</f>
        <v>15</v>
      </c>
      <c r="Z245" s="42">
        <f>[1]挂饰表!V245</f>
        <v>22</v>
      </c>
      <c r="AA245" s="42">
        <f>[1]挂饰表!W245</f>
        <v>22</v>
      </c>
      <c r="AB245" s="42">
        <f>[1]挂饰表!X245</f>
        <v>22</v>
      </c>
      <c r="AC245" s="42">
        <f>[1]挂饰表!Y245</f>
        <v>25</v>
      </c>
      <c r="AD245" s="42">
        <f>[1]挂饰表!Z245</f>
        <v>62</v>
      </c>
      <c r="AE245" s="20">
        <f>[1]挂饰表!AA245</f>
        <v>0</v>
      </c>
      <c r="AF245" s="20">
        <f>[1]挂饰表!AB245</f>
        <v>0</v>
      </c>
      <c r="AG245" s="20">
        <f>[1]挂饰表!AC245</f>
        <v>0</v>
      </c>
      <c r="AH245" s="20">
        <f>[1]挂饰表!AD245</f>
        <v>0</v>
      </c>
      <c r="AI245" s="20">
        <f>[1]挂饰表!AE245</f>
        <v>0</v>
      </c>
    </row>
    <row r="246" spans="2:35" ht="14.25" x14ac:dyDescent="0.2">
      <c r="B246" s="16">
        <v>244</v>
      </c>
      <c r="C246" s="16" t="str">
        <f t="shared" ca="1" si="25"/>
        <v>IC1934</v>
      </c>
      <c r="D246" s="16" t="str">
        <f t="shared" ca="1" si="29"/>
        <v>凌厉的白银护腕</v>
      </c>
      <c r="E246" s="16" t="str">
        <f t="shared" ca="1" si="26"/>
        <v>凌厉的</v>
      </c>
      <c r="F246" s="16" t="str">
        <f t="shared" ca="1" si="27"/>
        <v>白银</v>
      </c>
      <c r="G246" s="16" t="str">
        <f t="shared" ca="1" si="28"/>
        <v>护腕</v>
      </c>
      <c r="H246" s="16" t="str">
        <f t="shared" si="32"/>
        <v>b</v>
      </c>
      <c r="I246" s="19" t="s">
        <v>26</v>
      </c>
      <c r="J246" s="3" t="s">
        <v>34</v>
      </c>
      <c r="K246" s="16">
        <f t="shared" si="30"/>
        <v>10</v>
      </c>
      <c r="L246" s="16">
        <f t="shared" si="31"/>
        <v>4</v>
      </c>
      <c r="M246" s="16">
        <f>[1]挂饰表!$I246</f>
        <v>26</v>
      </c>
      <c r="N246" s="16">
        <f>[1]挂饰表!$J246</f>
        <v>58</v>
      </c>
      <c r="O246" s="16">
        <f>[1]挂饰表!$K246</f>
        <v>58</v>
      </c>
      <c r="P246" s="16">
        <f>[1]挂饰表!$L246</f>
        <v>43</v>
      </c>
      <c r="Q246" s="16" t="str">
        <f>[1]挂饰表!$M$3</f>
        <v>---</v>
      </c>
      <c r="R246" s="16">
        <f>[1]挂饰表!$N246</f>
        <v>69</v>
      </c>
      <c r="S246" s="16">
        <f>[1]挂饰表!$O246</f>
        <v>39</v>
      </c>
      <c r="T246" s="42">
        <f>[1]挂饰表!$P246</f>
        <v>32</v>
      </c>
      <c r="U246" s="20">
        <f>[1]挂饰表!Q246</f>
        <v>0.16</v>
      </c>
      <c r="V246" s="20">
        <f>[1]挂饰表!R246</f>
        <v>9.7500000000000003E-2</v>
      </c>
      <c r="W246" s="20">
        <f>[1]挂饰表!S246</f>
        <v>5.333333333333333E-2</v>
      </c>
      <c r="X246" s="20" t="str">
        <f>[1]挂饰表!T246</f>
        <v>--</v>
      </c>
      <c r="Y246" s="42">
        <f>[1]挂饰表!U246</f>
        <v>20</v>
      </c>
      <c r="Z246" s="42">
        <f>[1]挂饰表!V246</f>
        <v>29</v>
      </c>
      <c r="AA246" s="42">
        <f>[1]挂饰表!W246</f>
        <v>29</v>
      </c>
      <c r="AB246" s="42">
        <f>[1]挂饰表!X246</f>
        <v>29</v>
      </c>
      <c r="AC246" s="42">
        <f>[1]挂饰表!Y246</f>
        <v>33</v>
      </c>
      <c r="AD246" s="42">
        <f>[1]挂饰表!Z246</f>
        <v>83</v>
      </c>
      <c r="AE246" s="20">
        <f>[1]挂饰表!AA246</f>
        <v>0</v>
      </c>
      <c r="AF246" s="20">
        <f>[1]挂饰表!AB246</f>
        <v>0</v>
      </c>
      <c r="AG246" s="20">
        <f>[1]挂饰表!AC246</f>
        <v>0</v>
      </c>
      <c r="AH246" s="20">
        <f>[1]挂饰表!AD246</f>
        <v>0</v>
      </c>
      <c r="AI246" s="20">
        <f>[1]挂饰表!AE246</f>
        <v>0</v>
      </c>
    </row>
    <row r="247" spans="2:35" ht="14.25" x14ac:dyDescent="0.2">
      <c r="B247" s="16">
        <v>245</v>
      </c>
      <c r="C247" s="16" t="str">
        <f t="shared" ca="1" si="25"/>
        <v>IC1852</v>
      </c>
      <c r="D247" s="16" t="str">
        <f t="shared" ca="1" si="29"/>
        <v>坚硬的精钢戒指</v>
      </c>
      <c r="E247" s="16" t="str">
        <f t="shared" ca="1" si="26"/>
        <v>坚硬的</v>
      </c>
      <c r="F247" s="16" t="str">
        <f t="shared" ca="1" si="27"/>
        <v>精钢</v>
      </c>
      <c r="G247" s="16" t="str">
        <f t="shared" ca="1" si="28"/>
        <v>戒指</v>
      </c>
      <c r="H247" s="16" t="str">
        <f t="shared" si="32"/>
        <v>b</v>
      </c>
      <c r="I247" s="19" t="s">
        <v>26</v>
      </c>
      <c r="J247" s="3" t="s">
        <v>34</v>
      </c>
      <c r="K247" s="16">
        <f t="shared" si="30"/>
        <v>10</v>
      </c>
      <c r="L247" s="16">
        <f t="shared" si="31"/>
        <v>5</v>
      </c>
      <c r="M247" s="16">
        <f>[1]挂饰表!$I247</f>
        <v>32</v>
      </c>
      <c r="N247" s="16">
        <f>[1]挂饰表!$J247</f>
        <v>72</v>
      </c>
      <c r="O247" s="16">
        <f>[1]挂饰表!$K247</f>
        <v>72</v>
      </c>
      <c r="P247" s="16">
        <f>[1]挂饰表!$L247</f>
        <v>54</v>
      </c>
      <c r="Q247" s="16" t="str">
        <f>[1]挂饰表!$M$3</f>
        <v>---</v>
      </c>
      <c r="R247" s="16">
        <f>[1]挂饰表!$N247</f>
        <v>86</v>
      </c>
      <c r="S247" s="16">
        <f>[1]挂饰表!$O247</f>
        <v>49</v>
      </c>
      <c r="T247" s="42">
        <f>[1]挂饰表!$P247</f>
        <v>40</v>
      </c>
      <c r="U247" s="20">
        <f>[1]挂饰表!Q247</f>
        <v>0.2</v>
      </c>
      <c r="V247" s="20">
        <f>[1]挂饰表!R247</f>
        <v>0.1225</v>
      </c>
      <c r="W247" s="20">
        <f>[1]挂饰表!S247</f>
        <v>6.6666666666666666E-2</v>
      </c>
      <c r="X247" s="20" t="str">
        <f>[1]挂饰表!T247</f>
        <v>--</v>
      </c>
      <c r="Y247" s="42">
        <f>[1]挂饰表!U247</f>
        <v>25</v>
      </c>
      <c r="Z247" s="42">
        <f>[1]挂饰表!V247</f>
        <v>36</v>
      </c>
      <c r="AA247" s="42">
        <f>[1]挂饰表!W247</f>
        <v>36</v>
      </c>
      <c r="AB247" s="42">
        <f>[1]挂饰表!X247</f>
        <v>36</v>
      </c>
      <c r="AC247" s="42">
        <f>[1]挂饰表!Y247</f>
        <v>41</v>
      </c>
      <c r="AD247" s="42">
        <f>[1]挂饰表!Z247</f>
        <v>104</v>
      </c>
      <c r="AE247" s="20">
        <f>[1]挂饰表!AA247</f>
        <v>0</v>
      </c>
      <c r="AF247" s="20">
        <f>[1]挂饰表!AB247</f>
        <v>0</v>
      </c>
      <c r="AG247" s="20">
        <f>[1]挂饰表!AC247</f>
        <v>0</v>
      </c>
      <c r="AH247" s="20">
        <f>[1]挂饰表!AD247</f>
        <v>0</v>
      </c>
      <c r="AI247" s="20">
        <f>[1]挂饰表!AE247</f>
        <v>0</v>
      </c>
    </row>
    <row r="248" spans="2:35" ht="14.25" x14ac:dyDescent="0.2">
      <c r="B248" s="16">
        <v>246</v>
      </c>
      <c r="C248" s="16" t="str">
        <f t="shared" ca="1" si="25"/>
        <v>IC1742</v>
      </c>
      <c r="D248" s="16" t="str">
        <f t="shared" ca="1" si="29"/>
        <v>优质的智慧项链</v>
      </c>
      <c r="E248" s="16" t="str">
        <f t="shared" ca="1" si="26"/>
        <v>优质的</v>
      </c>
      <c r="F248" s="16" t="str">
        <f t="shared" ca="1" si="27"/>
        <v>智慧</v>
      </c>
      <c r="G248" s="16" t="str">
        <f t="shared" ca="1" si="28"/>
        <v>项链</v>
      </c>
      <c r="H248" s="16" t="str">
        <f t="shared" si="32"/>
        <v>b</v>
      </c>
      <c r="I248" s="19" t="s">
        <v>26</v>
      </c>
      <c r="J248" s="3" t="s">
        <v>34</v>
      </c>
      <c r="K248" s="16">
        <f t="shared" si="30"/>
        <v>10</v>
      </c>
      <c r="L248" s="16">
        <f t="shared" si="31"/>
        <v>6</v>
      </c>
      <c r="M248" s="16">
        <f>[1]挂饰表!$I248</f>
        <v>39</v>
      </c>
      <c r="N248" s="16">
        <f>[1]挂饰表!$J248</f>
        <v>86</v>
      </c>
      <c r="O248" s="16">
        <f>[1]挂饰表!$K248</f>
        <v>86</v>
      </c>
      <c r="P248" s="16">
        <f>[1]挂饰表!$L248</f>
        <v>65</v>
      </c>
      <c r="Q248" s="16" t="str">
        <f>[1]挂饰表!$M$3</f>
        <v>---</v>
      </c>
      <c r="R248" s="16">
        <f>[1]挂饰表!$N248</f>
        <v>104</v>
      </c>
      <c r="S248" s="16">
        <f>[1]挂饰表!$O248</f>
        <v>58</v>
      </c>
      <c r="T248" s="42">
        <f>[1]挂饰表!$P248</f>
        <v>48</v>
      </c>
      <c r="U248" s="20">
        <f>[1]挂饰表!Q248</f>
        <v>0.24</v>
      </c>
      <c r="V248" s="20">
        <f>[1]挂饰表!R248</f>
        <v>0.14499999999999999</v>
      </c>
      <c r="W248" s="20">
        <f>[1]挂饰表!S248</f>
        <v>0.08</v>
      </c>
      <c r="X248" s="20" t="str">
        <f>[1]挂饰表!T248</f>
        <v>--</v>
      </c>
      <c r="Y248" s="42">
        <f>[1]挂饰表!U248</f>
        <v>30</v>
      </c>
      <c r="Z248" s="42">
        <f>[1]挂饰表!V248</f>
        <v>43</v>
      </c>
      <c r="AA248" s="42">
        <f>[1]挂饰表!W248</f>
        <v>43</v>
      </c>
      <c r="AB248" s="42">
        <f>[1]挂饰表!X248</f>
        <v>43</v>
      </c>
      <c r="AC248" s="42">
        <f>[1]挂饰表!Y248</f>
        <v>50</v>
      </c>
      <c r="AD248" s="42">
        <f>[1]挂饰表!Z248</f>
        <v>124</v>
      </c>
      <c r="AE248" s="20">
        <f>[1]挂饰表!AA248</f>
        <v>0</v>
      </c>
      <c r="AF248" s="20">
        <f>[1]挂饰表!AB248</f>
        <v>0</v>
      </c>
      <c r="AG248" s="20">
        <f>[1]挂饰表!AC248</f>
        <v>0</v>
      </c>
      <c r="AH248" s="20">
        <f>[1]挂饰表!AD248</f>
        <v>0</v>
      </c>
      <c r="AI248" s="20">
        <f>[1]挂饰表!AE248</f>
        <v>0</v>
      </c>
    </row>
    <row r="249" spans="2:35" ht="14.25" x14ac:dyDescent="0.2">
      <c r="B249" s="16">
        <v>247</v>
      </c>
      <c r="C249" s="16" t="str">
        <f t="shared" ca="1" si="25"/>
        <v>IC1906</v>
      </c>
      <c r="D249" s="16" t="str">
        <f t="shared" ca="1" si="29"/>
        <v>凌厉的忏悔护腕</v>
      </c>
      <c r="E249" s="16" t="str">
        <f t="shared" ca="1" si="26"/>
        <v>凌厉的</v>
      </c>
      <c r="F249" s="16" t="str">
        <f t="shared" ca="1" si="27"/>
        <v>忏悔</v>
      </c>
      <c r="G249" s="16" t="str">
        <f t="shared" ca="1" si="28"/>
        <v>护腕</v>
      </c>
      <c r="H249" s="16" t="str">
        <f t="shared" si="32"/>
        <v>b</v>
      </c>
      <c r="I249" s="19" t="s">
        <v>26</v>
      </c>
      <c r="J249" s="3" t="s">
        <v>34</v>
      </c>
      <c r="K249" s="16">
        <f t="shared" si="30"/>
        <v>10</v>
      </c>
      <c r="L249" s="16">
        <f t="shared" si="31"/>
        <v>7</v>
      </c>
      <c r="M249" s="16">
        <f>[1]挂饰表!$I249</f>
        <v>45</v>
      </c>
      <c r="N249" s="16">
        <f>[1]挂饰表!$J249</f>
        <v>101</v>
      </c>
      <c r="O249" s="16">
        <f>[1]挂饰表!$K249</f>
        <v>101</v>
      </c>
      <c r="P249" s="16">
        <f>[1]挂饰表!$L249</f>
        <v>76</v>
      </c>
      <c r="Q249" s="16" t="str">
        <f>[1]挂饰表!$M$3</f>
        <v>---</v>
      </c>
      <c r="R249" s="16">
        <f>[1]挂饰表!$N249</f>
        <v>121</v>
      </c>
      <c r="S249" s="16">
        <f>[1]挂饰表!$O249</f>
        <v>68</v>
      </c>
      <c r="T249" s="42">
        <f>[1]挂饰表!$P249</f>
        <v>55</v>
      </c>
      <c r="U249" s="20">
        <f>[1]挂饰表!Q249</f>
        <v>0.27500000000000002</v>
      </c>
      <c r="V249" s="20">
        <f>[1]挂饰表!R249</f>
        <v>0.17</v>
      </c>
      <c r="W249" s="20">
        <f>[1]挂饰表!S249</f>
        <v>9.166666666666666E-2</v>
      </c>
      <c r="X249" s="20" t="str">
        <f>[1]挂饰表!T249</f>
        <v>--</v>
      </c>
      <c r="Y249" s="42">
        <f>[1]挂饰表!U249</f>
        <v>35</v>
      </c>
      <c r="Z249" s="42">
        <f>[1]挂饰表!V249</f>
        <v>50</v>
      </c>
      <c r="AA249" s="42">
        <f>[1]挂饰表!W249</f>
        <v>50</v>
      </c>
      <c r="AB249" s="42">
        <f>[1]挂饰表!X249</f>
        <v>50</v>
      </c>
      <c r="AC249" s="42">
        <f>[1]挂饰表!Y249</f>
        <v>58</v>
      </c>
      <c r="AD249" s="42">
        <f>[1]挂饰表!Z249</f>
        <v>145</v>
      </c>
      <c r="AE249" s="20">
        <f>[1]挂饰表!AA249</f>
        <v>0</v>
      </c>
      <c r="AF249" s="20">
        <f>[1]挂饰表!AB249</f>
        <v>0</v>
      </c>
      <c r="AG249" s="20">
        <f>[1]挂饰表!AC249</f>
        <v>0</v>
      </c>
      <c r="AH249" s="20">
        <f>[1]挂饰表!AD249</f>
        <v>0</v>
      </c>
      <c r="AI249" s="20">
        <f>[1]挂饰表!AE249</f>
        <v>0</v>
      </c>
    </row>
    <row r="250" spans="2:35" ht="14.25" x14ac:dyDescent="0.2">
      <c r="B250" s="16">
        <v>248</v>
      </c>
      <c r="C250" s="16" t="str">
        <f t="shared" ca="1" si="25"/>
        <v>IC1943</v>
      </c>
      <c r="D250" s="16" t="str">
        <f t="shared" ca="1" si="29"/>
        <v>坚硬的斯塞提戒指</v>
      </c>
      <c r="E250" s="16" t="str">
        <f t="shared" ca="1" si="26"/>
        <v>坚硬的</v>
      </c>
      <c r="F250" s="16" t="str">
        <f t="shared" ca="1" si="27"/>
        <v>斯塞提</v>
      </c>
      <c r="G250" s="16" t="str">
        <f t="shared" ca="1" si="28"/>
        <v>戒指</v>
      </c>
      <c r="H250" s="16" t="str">
        <f t="shared" si="32"/>
        <v>b</v>
      </c>
      <c r="I250" s="19" t="s">
        <v>26</v>
      </c>
      <c r="J250" s="3" t="s">
        <v>34</v>
      </c>
      <c r="K250" s="16">
        <f t="shared" si="30"/>
        <v>10</v>
      </c>
      <c r="L250" s="16">
        <f t="shared" si="31"/>
        <v>8</v>
      </c>
      <c r="M250" s="16">
        <f>[1]挂饰表!$I250</f>
        <v>52</v>
      </c>
      <c r="N250" s="16">
        <f>[1]挂饰表!$J250</f>
        <v>115</v>
      </c>
      <c r="O250" s="16">
        <f>[1]挂饰表!$K250</f>
        <v>115</v>
      </c>
      <c r="P250" s="16">
        <f>[1]挂饰表!$L250</f>
        <v>86</v>
      </c>
      <c r="Q250" s="16" t="str">
        <f>[1]挂饰表!$M$3</f>
        <v>---</v>
      </c>
      <c r="R250" s="16">
        <f>[1]挂饰表!$N250</f>
        <v>138</v>
      </c>
      <c r="S250" s="16">
        <f>[1]挂饰表!$O250</f>
        <v>78</v>
      </c>
      <c r="T250" s="42">
        <f>[1]挂饰表!$P250</f>
        <v>63</v>
      </c>
      <c r="U250" s="20">
        <f>[1]挂饰表!Q250</f>
        <v>0.315</v>
      </c>
      <c r="V250" s="20">
        <f>[1]挂饰表!R250</f>
        <v>0.19500000000000001</v>
      </c>
      <c r="W250" s="20">
        <f>[1]挂饰表!S250</f>
        <v>0.105</v>
      </c>
      <c r="X250" s="20" t="str">
        <f>[1]挂饰表!T250</f>
        <v>--</v>
      </c>
      <c r="Y250" s="42">
        <f>[1]挂饰表!U250</f>
        <v>40</v>
      </c>
      <c r="Z250" s="42">
        <f>[1]挂饰表!V250</f>
        <v>58</v>
      </c>
      <c r="AA250" s="42">
        <f>[1]挂饰表!W250</f>
        <v>58</v>
      </c>
      <c r="AB250" s="42">
        <f>[1]挂饰表!X250</f>
        <v>58</v>
      </c>
      <c r="AC250" s="42">
        <f>[1]挂饰表!Y250</f>
        <v>66</v>
      </c>
      <c r="AD250" s="42">
        <f>[1]挂饰表!Z250</f>
        <v>166</v>
      </c>
      <c r="AE250" s="20">
        <f>[1]挂饰表!AA250</f>
        <v>0</v>
      </c>
      <c r="AF250" s="20">
        <f>[1]挂饰表!AB250</f>
        <v>0</v>
      </c>
      <c r="AG250" s="20">
        <f>[1]挂饰表!AC250</f>
        <v>0</v>
      </c>
      <c r="AH250" s="20">
        <f>[1]挂饰表!AD250</f>
        <v>0</v>
      </c>
      <c r="AI250" s="20">
        <f>[1]挂饰表!AE250</f>
        <v>0</v>
      </c>
    </row>
    <row r="251" spans="2:35" ht="14.25" x14ac:dyDescent="0.2">
      <c r="B251" s="16">
        <v>249</v>
      </c>
      <c r="C251" s="16" t="str">
        <f t="shared" ca="1" si="25"/>
        <v>IC1882</v>
      </c>
      <c r="D251" s="16" t="str">
        <f t="shared" ca="1" si="29"/>
        <v>一般的晨曦项链</v>
      </c>
      <c r="E251" s="16" t="str">
        <f t="shared" ca="1" si="26"/>
        <v>一般的</v>
      </c>
      <c r="F251" s="16" t="str">
        <f t="shared" ca="1" si="27"/>
        <v>晨曦</v>
      </c>
      <c r="G251" s="16" t="str">
        <f t="shared" ca="1" si="28"/>
        <v>项链</v>
      </c>
      <c r="H251" s="16" t="str">
        <f t="shared" si="32"/>
        <v>c</v>
      </c>
      <c r="I251" s="19" t="s">
        <v>26</v>
      </c>
      <c r="J251" s="3" t="s">
        <v>34</v>
      </c>
      <c r="K251" s="16">
        <f t="shared" si="30"/>
        <v>10</v>
      </c>
      <c r="L251" s="16">
        <f t="shared" si="31"/>
        <v>1</v>
      </c>
      <c r="M251" s="16">
        <f>[1]挂饰表!$I251</f>
        <v>13</v>
      </c>
      <c r="N251" s="16">
        <f>[1]挂饰表!$J251</f>
        <v>0</v>
      </c>
      <c r="O251" s="16">
        <f>[1]挂饰表!$K251</f>
        <v>0</v>
      </c>
      <c r="P251" s="16">
        <f>[1]挂饰表!$L251</f>
        <v>0</v>
      </c>
      <c r="Q251" s="16" t="str">
        <f>[1]挂饰表!$M$3</f>
        <v>---</v>
      </c>
      <c r="R251" s="16">
        <f>[1]挂饰表!$N251</f>
        <v>0</v>
      </c>
      <c r="S251" s="16">
        <f>[1]挂饰表!$O251</f>
        <v>0</v>
      </c>
      <c r="T251" s="42">
        <f>[1]挂饰表!$P251</f>
        <v>0</v>
      </c>
      <c r="U251" s="20">
        <f>[1]挂饰表!Q251</f>
        <v>0</v>
      </c>
      <c r="V251" s="20">
        <f>[1]挂饰表!R251</f>
        <v>0</v>
      </c>
      <c r="W251" s="20">
        <f>[1]挂饰表!S251</f>
        <v>0</v>
      </c>
      <c r="X251" s="20" t="str">
        <f>[1]挂饰表!T251</f>
        <v>--</v>
      </c>
      <c r="Y251" s="42">
        <f>[1]挂饰表!U251</f>
        <v>0</v>
      </c>
      <c r="Z251" s="42">
        <f>[1]挂饰表!V251</f>
        <v>0</v>
      </c>
      <c r="AA251" s="42">
        <f>[1]挂饰表!W251</f>
        <v>0</v>
      </c>
      <c r="AB251" s="42">
        <f>[1]挂饰表!X251</f>
        <v>0</v>
      </c>
      <c r="AC251" s="42">
        <f>[1]挂饰表!Y251</f>
        <v>0</v>
      </c>
      <c r="AD251" s="42">
        <f>[1]挂饰表!Z251</f>
        <v>0</v>
      </c>
      <c r="AE251" s="20">
        <f>[1]挂饰表!AA251</f>
        <v>0</v>
      </c>
      <c r="AF251" s="20">
        <f>[1]挂饰表!AB251</f>
        <v>0</v>
      </c>
      <c r="AG251" s="20">
        <f>[1]挂饰表!AC251</f>
        <v>0</v>
      </c>
      <c r="AH251" s="20">
        <f>[1]挂饰表!AD251</f>
        <v>0</v>
      </c>
      <c r="AI251" s="20">
        <f>[1]挂饰表!AE251</f>
        <v>0</v>
      </c>
    </row>
    <row r="252" spans="2:35" ht="14.25" x14ac:dyDescent="0.2">
      <c r="B252" s="16">
        <v>250</v>
      </c>
      <c r="C252" s="16" t="str">
        <f t="shared" ca="1" si="25"/>
        <v>IC1898</v>
      </c>
      <c r="D252" s="16" t="str">
        <f t="shared" ca="1" si="29"/>
        <v>普通的魔王项链</v>
      </c>
      <c r="E252" s="16" t="str">
        <f t="shared" ca="1" si="26"/>
        <v>普通的</v>
      </c>
      <c r="F252" s="16" t="str">
        <f t="shared" ca="1" si="27"/>
        <v>魔王</v>
      </c>
      <c r="G252" s="16" t="str">
        <f t="shared" ca="1" si="28"/>
        <v>项链</v>
      </c>
      <c r="H252" s="16" t="str">
        <f t="shared" si="32"/>
        <v>c</v>
      </c>
      <c r="I252" s="19" t="s">
        <v>26</v>
      </c>
      <c r="J252" s="3" t="s">
        <v>34</v>
      </c>
      <c r="K252" s="16">
        <f t="shared" si="30"/>
        <v>10</v>
      </c>
      <c r="L252" s="16">
        <f t="shared" si="31"/>
        <v>2</v>
      </c>
      <c r="M252" s="16">
        <f>[1]挂饰表!$I252</f>
        <v>25</v>
      </c>
      <c r="N252" s="16">
        <f>[1]挂饰表!$J252</f>
        <v>0</v>
      </c>
      <c r="O252" s="16">
        <f>[1]挂饰表!$K252</f>
        <v>0</v>
      </c>
      <c r="P252" s="16">
        <f>[1]挂饰表!$L252</f>
        <v>0</v>
      </c>
      <c r="Q252" s="16" t="str">
        <f>[1]挂饰表!$M$3</f>
        <v>---</v>
      </c>
      <c r="R252" s="16">
        <f>[1]挂饰表!$N252</f>
        <v>0</v>
      </c>
      <c r="S252" s="16">
        <f>[1]挂饰表!$O252</f>
        <v>0</v>
      </c>
      <c r="T252" s="42">
        <f>[1]挂饰表!$P252</f>
        <v>0</v>
      </c>
      <c r="U252" s="20">
        <f>[1]挂饰表!Q252</f>
        <v>0</v>
      </c>
      <c r="V252" s="20">
        <f>[1]挂饰表!R252</f>
        <v>0</v>
      </c>
      <c r="W252" s="20">
        <f>[1]挂饰表!S252</f>
        <v>0</v>
      </c>
      <c r="X252" s="20" t="str">
        <f>[1]挂饰表!T252</f>
        <v>--</v>
      </c>
      <c r="Y252" s="42">
        <f>[1]挂饰表!U252</f>
        <v>0</v>
      </c>
      <c r="Z252" s="42">
        <f>[1]挂饰表!V252</f>
        <v>0</v>
      </c>
      <c r="AA252" s="42">
        <f>[1]挂饰表!W252</f>
        <v>0</v>
      </c>
      <c r="AB252" s="42">
        <f>[1]挂饰表!X252</f>
        <v>0</v>
      </c>
      <c r="AC252" s="42">
        <f>[1]挂饰表!Y252</f>
        <v>0</v>
      </c>
      <c r="AD252" s="42">
        <f>[1]挂饰表!Z252</f>
        <v>0</v>
      </c>
      <c r="AE252" s="20">
        <f>[1]挂饰表!AA252</f>
        <v>0</v>
      </c>
      <c r="AF252" s="20">
        <f>[1]挂饰表!AB252</f>
        <v>0</v>
      </c>
      <c r="AG252" s="20">
        <f>[1]挂饰表!AC252</f>
        <v>0</v>
      </c>
      <c r="AH252" s="20">
        <f>[1]挂饰表!AD252</f>
        <v>0</v>
      </c>
      <c r="AI252" s="20">
        <f>[1]挂饰表!AE252</f>
        <v>0</v>
      </c>
    </row>
    <row r="253" spans="2:35" ht="14.25" x14ac:dyDescent="0.2">
      <c r="B253" s="16">
        <v>251</v>
      </c>
      <c r="C253" s="16" t="str">
        <f t="shared" ca="1" si="25"/>
        <v>IC1892</v>
      </c>
      <c r="D253" s="16" t="str">
        <f t="shared" ca="1" si="29"/>
        <v>初级的晨曦项链</v>
      </c>
      <c r="E253" s="16" t="str">
        <f t="shared" ca="1" si="26"/>
        <v>初级的</v>
      </c>
      <c r="F253" s="16" t="str">
        <f t="shared" ca="1" si="27"/>
        <v>晨曦</v>
      </c>
      <c r="G253" s="16" t="str">
        <f t="shared" ca="1" si="28"/>
        <v>项链</v>
      </c>
      <c r="H253" s="16" t="str">
        <f t="shared" si="32"/>
        <v>c</v>
      </c>
      <c r="I253" s="19" t="s">
        <v>26</v>
      </c>
      <c r="J253" s="3" t="s">
        <v>34</v>
      </c>
      <c r="K253" s="16">
        <f t="shared" si="30"/>
        <v>10</v>
      </c>
      <c r="L253" s="16">
        <f t="shared" si="31"/>
        <v>3</v>
      </c>
      <c r="M253" s="16">
        <f>[1]挂饰表!$I253</f>
        <v>38</v>
      </c>
      <c r="N253" s="16">
        <f>[1]挂饰表!$J253</f>
        <v>0</v>
      </c>
      <c r="O253" s="16">
        <f>[1]挂饰表!$K253</f>
        <v>0</v>
      </c>
      <c r="P253" s="16">
        <f>[1]挂饰表!$L253</f>
        <v>0</v>
      </c>
      <c r="Q253" s="16" t="str">
        <f>[1]挂饰表!$M$3</f>
        <v>---</v>
      </c>
      <c r="R253" s="16">
        <f>[1]挂饰表!$N253</f>
        <v>0</v>
      </c>
      <c r="S253" s="16">
        <f>[1]挂饰表!$O253</f>
        <v>0</v>
      </c>
      <c r="T253" s="42">
        <f>[1]挂饰表!$P253</f>
        <v>0</v>
      </c>
      <c r="U253" s="20">
        <f>[1]挂饰表!Q253</f>
        <v>0</v>
      </c>
      <c r="V253" s="20">
        <f>[1]挂饰表!R253</f>
        <v>0</v>
      </c>
      <c r="W253" s="20">
        <f>[1]挂饰表!S253</f>
        <v>0</v>
      </c>
      <c r="X253" s="20" t="str">
        <f>[1]挂饰表!T253</f>
        <v>--</v>
      </c>
      <c r="Y253" s="42">
        <f>[1]挂饰表!U253</f>
        <v>0</v>
      </c>
      <c r="Z253" s="42">
        <f>[1]挂饰表!V253</f>
        <v>0</v>
      </c>
      <c r="AA253" s="42">
        <f>[1]挂饰表!W253</f>
        <v>0</v>
      </c>
      <c r="AB253" s="42">
        <f>[1]挂饰表!X253</f>
        <v>0</v>
      </c>
      <c r="AC253" s="42">
        <f>[1]挂饰表!Y253</f>
        <v>0</v>
      </c>
      <c r="AD253" s="42">
        <f>[1]挂饰表!Z253</f>
        <v>0</v>
      </c>
      <c r="AE253" s="20">
        <f>[1]挂饰表!AA253</f>
        <v>0</v>
      </c>
      <c r="AF253" s="20">
        <f>[1]挂饰表!AB253</f>
        <v>0</v>
      </c>
      <c r="AG253" s="20">
        <f>[1]挂饰表!AC253</f>
        <v>0</v>
      </c>
      <c r="AH253" s="20">
        <f>[1]挂饰表!AD253</f>
        <v>0</v>
      </c>
      <c r="AI253" s="20">
        <f>[1]挂饰表!AE253</f>
        <v>0</v>
      </c>
    </row>
    <row r="254" spans="2:35" ht="14.25" x14ac:dyDescent="0.2">
      <c r="B254" s="16">
        <v>252</v>
      </c>
      <c r="C254" s="16" t="str">
        <f t="shared" ca="1" si="25"/>
        <v>IC1871</v>
      </c>
      <c r="D254" s="16" t="str">
        <f t="shared" ca="1" si="29"/>
        <v>初级的颓废护腕</v>
      </c>
      <c r="E254" s="16" t="str">
        <f t="shared" ca="1" si="26"/>
        <v>初级的</v>
      </c>
      <c r="F254" s="16" t="str">
        <f t="shared" ca="1" si="27"/>
        <v>颓废</v>
      </c>
      <c r="G254" s="16" t="str">
        <f t="shared" ca="1" si="28"/>
        <v>护腕</v>
      </c>
      <c r="H254" s="16" t="str">
        <f t="shared" si="32"/>
        <v>c</v>
      </c>
      <c r="I254" s="19" t="s">
        <v>26</v>
      </c>
      <c r="J254" s="3" t="s">
        <v>34</v>
      </c>
      <c r="K254" s="16">
        <f t="shared" si="30"/>
        <v>10</v>
      </c>
      <c r="L254" s="16">
        <f t="shared" si="31"/>
        <v>4</v>
      </c>
      <c r="M254" s="16">
        <f>[1]挂饰表!$I254</f>
        <v>50</v>
      </c>
      <c r="N254" s="16">
        <f>[1]挂饰表!$J254</f>
        <v>0</v>
      </c>
      <c r="O254" s="16">
        <f>[1]挂饰表!$K254</f>
        <v>0</v>
      </c>
      <c r="P254" s="16">
        <f>[1]挂饰表!$L254</f>
        <v>0</v>
      </c>
      <c r="Q254" s="16" t="str">
        <f>[1]挂饰表!$M$3</f>
        <v>---</v>
      </c>
      <c r="R254" s="16">
        <f>[1]挂饰表!$N254</f>
        <v>0</v>
      </c>
      <c r="S254" s="16">
        <f>[1]挂饰表!$O254</f>
        <v>0</v>
      </c>
      <c r="T254" s="42">
        <f>[1]挂饰表!$P254</f>
        <v>0</v>
      </c>
      <c r="U254" s="20">
        <f>[1]挂饰表!Q254</f>
        <v>0</v>
      </c>
      <c r="V254" s="20">
        <f>[1]挂饰表!R254</f>
        <v>0</v>
      </c>
      <c r="W254" s="20">
        <f>[1]挂饰表!S254</f>
        <v>0</v>
      </c>
      <c r="X254" s="20" t="str">
        <f>[1]挂饰表!T254</f>
        <v>--</v>
      </c>
      <c r="Y254" s="42">
        <f>[1]挂饰表!U254</f>
        <v>0</v>
      </c>
      <c r="Z254" s="42">
        <f>[1]挂饰表!V254</f>
        <v>0</v>
      </c>
      <c r="AA254" s="42">
        <f>[1]挂饰表!W254</f>
        <v>0</v>
      </c>
      <c r="AB254" s="42">
        <f>[1]挂饰表!X254</f>
        <v>0</v>
      </c>
      <c r="AC254" s="42">
        <f>[1]挂饰表!Y254</f>
        <v>0</v>
      </c>
      <c r="AD254" s="42">
        <f>[1]挂饰表!Z254</f>
        <v>0</v>
      </c>
      <c r="AE254" s="20">
        <f>[1]挂饰表!AA254</f>
        <v>0</v>
      </c>
      <c r="AF254" s="20">
        <f>[1]挂饰表!AB254</f>
        <v>0</v>
      </c>
      <c r="AG254" s="20">
        <f>[1]挂饰表!AC254</f>
        <v>0</v>
      </c>
      <c r="AH254" s="20">
        <f>[1]挂饰表!AD254</f>
        <v>0</v>
      </c>
      <c r="AI254" s="20">
        <f>[1]挂饰表!AE254</f>
        <v>0</v>
      </c>
    </row>
    <row r="255" spans="2:35" ht="14.25" x14ac:dyDescent="0.2">
      <c r="B255" s="16">
        <v>253</v>
      </c>
      <c r="C255" s="16" t="str">
        <f t="shared" ca="1" si="25"/>
        <v>IC1875</v>
      </c>
      <c r="D255" s="16" t="str">
        <f t="shared" ca="1" si="29"/>
        <v>破旧的晨曦护腕</v>
      </c>
      <c r="E255" s="16" t="str">
        <f t="shared" ca="1" si="26"/>
        <v>破旧的</v>
      </c>
      <c r="F255" s="16" t="str">
        <f t="shared" ca="1" si="27"/>
        <v>晨曦</v>
      </c>
      <c r="G255" s="16" t="str">
        <f t="shared" ca="1" si="28"/>
        <v>护腕</v>
      </c>
      <c r="H255" s="16" t="str">
        <f t="shared" si="32"/>
        <v>c</v>
      </c>
      <c r="I255" s="19" t="s">
        <v>26</v>
      </c>
      <c r="J255" s="3" t="s">
        <v>34</v>
      </c>
      <c r="K255" s="16">
        <f t="shared" si="30"/>
        <v>10</v>
      </c>
      <c r="L255" s="16">
        <f t="shared" si="31"/>
        <v>5</v>
      </c>
      <c r="M255" s="16">
        <f>[1]挂饰表!$I255</f>
        <v>63</v>
      </c>
      <c r="N255" s="16">
        <f>[1]挂饰表!$J255</f>
        <v>0</v>
      </c>
      <c r="O255" s="16">
        <f>[1]挂饰表!$K255</f>
        <v>0</v>
      </c>
      <c r="P255" s="16">
        <f>[1]挂饰表!$L255</f>
        <v>0</v>
      </c>
      <c r="Q255" s="16" t="str">
        <f>[1]挂饰表!$M$3</f>
        <v>---</v>
      </c>
      <c r="R255" s="16">
        <f>[1]挂饰表!$N255</f>
        <v>0</v>
      </c>
      <c r="S255" s="16">
        <f>[1]挂饰表!$O255</f>
        <v>0</v>
      </c>
      <c r="T255" s="42">
        <f>[1]挂饰表!$P255</f>
        <v>0</v>
      </c>
      <c r="U255" s="20">
        <f>[1]挂饰表!Q255</f>
        <v>0</v>
      </c>
      <c r="V255" s="20">
        <f>[1]挂饰表!R255</f>
        <v>0</v>
      </c>
      <c r="W255" s="20">
        <f>[1]挂饰表!S255</f>
        <v>0</v>
      </c>
      <c r="X255" s="20" t="str">
        <f>[1]挂饰表!T255</f>
        <v>--</v>
      </c>
      <c r="Y255" s="42">
        <f>[1]挂饰表!U255</f>
        <v>0</v>
      </c>
      <c r="Z255" s="42">
        <f>[1]挂饰表!V255</f>
        <v>0</v>
      </c>
      <c r="AA255" s="42">
        <f>[1]挂饰表!W255</f>
        <v>0</v>
      </c>
      <c r="AB255" s="42">
        <f>[1]挂饰表!X255</f>
        <v>0</v>
      </c>
      <c r="AC255" s="42">
        <f>[1]挂饰表!Y255</f>
        <v>0</v>
      </c>
      <c r="AD255" s="42">
        <f>[1]挂饰表!Z255</f>
        <v>0</v>
      </c>
      <c r="AE255" s="20">
        <f>[1]挂饰表!AA255</f>
        <v>0</v>
      </c>
      <c r="AF255" s="20">
        <f>[1]挂饰表!AB255</f>
        <v>0</v>
      </c>
      <c r="AG255" s="20">
        <f>[1]挂饰表!AC255</f>
        <v>0</v>
      </c>
      <c r="AH255" s="20">
        <f>[1]挂饰表!AD255</f>
        <v>0</v>
      </c>
      <c r="AI255" s="20">
        <f>[1]挂饰表!AE255</f>
        <v>0</v>
      </c>
    </row>
    <row r="256" spans="2:35" ht="14.25" x14ac:dyDescent="0.2">
      <c r="B256" s="16">
        <v>254</v>
      </c>
      <c r="C256" s="16" t="str">
        <f t="shared" ca="1" si="25"/>
        <v>IC1852</v>
      </c>
      <c r="D256" s="16" t="str">
        <f t="shared" ca="1" si="29"/>
        <v>破旧的魔王戒指</v>
      </c>
      <c r="E256" s="16" t="str">
        <f t="shared" ca="1" si="26"/>
        <v>破旧的</v>
      </c>
      <c r="F256" s="16" t="str">
        <f t="shared" ca="1" si="27"/>
        <v>魔王</v>
      </c>
      <c r="G256" s="16" t="str">
        <f t="shared" ca="1" si="28"/>
        <v>戒指</v>
      </c>
      <c r="H256" s="16" t="str">
        <f t="shared" si="32"/>
        <v>c</v>
      </c>
      <c r="I256" s="19" t="s">
        <v>26</v>
      </c>
      <c r="J256" s="3" t="s">
        <v>34</v>
      </c>
      <c r="K256" s="16">
        <f t="shared" si="30"/>
        <v>10</v>
      </c>
      <c r="L256" s="16">
        <f t="shared" si="31"/>
        <v>6</v>
      </c>
      <c r="M256" s="16">
        <f>[1]挂饰表!$I256</f>
        <v>75</v>
      </c>
      <c r="N256" s="16">
        <f>[1]挂饰表!$J256</f>
        <v>0</v>
      </c>
      <c r="O256" s="16">
        <f>[1]挂饰表!$K256</f>
        <v>0</v>
      </c>
      <c r="P256" s="16">
        <f>[1]挂饰表!$L256</f>
        <v>0</v>
      </c>
      <c r="Q256" s="16" t="str">
        <f>[1]挂饰表!$M$3</f>
        <v>---</v>
      </c>
      <c r="R256" s="16">
        <f>[1]挂饰表!$N256</f>
        <v>0</v>
      </c>
      <c r="S256" s="16">
        <f>[1]挂饰表!$O256</f>
        <v>0</v>
      </c>
      <c r="T256" s="42">
        <f>[1]挂饰表!$P256</f>
        <v>0</v>
      </c>
      <c r="U256" s="20">
        <f>[1]挂饰表!Q256</f>
        <v>0</v>
      </c>
      <c r="V256" s="20">
        <f>[1]挂饰表!R256</f>
        <v>0</v>
      </c>
      <c r="W256" s="20">
        <f>[1]挂饰表!S256</f>
        <v>0</v>
      </c>
      <c r="X256" s="20" t="str">
        <f>[1]挂饰表!T256</f>
        <v>--</v>
      </c>
      <c r="Y256" s="42">
        <f>[1]挂饰表!U256</f>
        <v>0</v>
      </c>
      <c r="Z256" s="42">
        <f>[1]挂饰表!V256</f>
        <v>0</v>
      </c>
      <c r="AA256" s="42">
        <f>[1]挂饰表!W256</f>
        <v>0</v>
      </c>
      <c r="AB256" s="42">
        <f>[1]挂饰表!X256</f>
        <v>0</v>
      </c>
      <c r="AC256" s="42">
        <f>[1]挂饰表!Y256</f>
        <v>0</v>
      </c>
      <c r="AD256" s="42">
        <f>[1]挂饰表!Z256</f>
        <v>0</v>
      </c>
      <c r="AE256" s="20">
        <f>[1]挂饰表!AA256</f>
        <v>0</v>
      </c>
      <c r="AF256" s="20">
        <f>[1]挂饰表!AB256</f>
        <v>0</v>
      </c>
      <c r="AG256" s="20">
        <f>[1]挂饰表!AC256</f>
        <v>0</v>
      </c>
      <c r="AH256" s="20">
        <f>[1]挂饰表!AD256</f>
        <v>0</v>
      </c>
      <c r="AI256" s="20">
        <f>[1]挂饰表!AE256</f>
        <v>0</v>
      </c>
    </row>
    <row r="257" spans="2:35" ht="14.25" x14ac:dyDescent="0.2">
      <c r="B257" s="16">
        <v>255</v>
      </c>
      <c r="C257" s="16" t="str">
        <f t="shared" ca="1" si="25"/>
        <v>IC1853</v>
      </c>
      <c r="D257" s="16" t="str">
        <f t="shared" ca="1" si="29"/>
        <v>初级的言语戒指</v>
      </c>
      <c r="E257" s="16" t="str">
        <f t="shared" ca="1" si="26"/>
        <v>初级的</v>
      </c>
      <c r="F257" s="16" t="str">
        <f t="shared" ca="1" si="27"/>
        <v>言语</v>
      </c>
      <c r="G257" s="16" t="str">
        <f t="shared" ca="1" si="28"/>
        <v>戒指</v>
      </c>
      <c r="H257" s="16" t="str">
        <f t="shared" si="32"/>
        <v>c</v>
      </c>
      <c r="I257" s="19" t="s">
        <v>26</v>
      </c>
      <c r="J257" s="3" t="s">
        <v>34</v>
      </c>
      <c r="K257" s="16">
        <f t="shared" si="30"/>
        <v>10</v>
      </c>
      <c r="L257" s="16">
        <f t="shared" si="31"/>
        <v>7</v>
      </c>
      <c r="M257" s="16">
        <f>[1]挂饰表!$I257</f>
        <v>88</v>
      </c>
      <c r="N257" s="16">
        <f>[1]挂饰表!$J257</f>
        <v>0</v>
      </c>
      <c r="O257" s="16">
        <f>[1]挂饰表!$K257</f>
        <v>0</v>
      </c>
      <c r="P257" s="16">
        <f>[1]挂饰表!$L257</f>
        <v>0</v>
      </c>
      <c r="Q257" s="16" t="str">
        <f>[1]挂饰表!$M$3</f>
        <v>---</v>
      </c>
      <c r="R257" s="16">
        <f>[1]挂饰表!$N257</f>
        <v>0</v>
      </c>
      <c r="S257" s="16">
        <f>[1]挂饰表!$O257</f>
        <v>0</v>
      </c>
      <c r="T257" s="42">
        <f>[1]挂饰表!$P257</f>
        <v>0</v>
      </c>
      <c r="U257" s="20">
        <f>[1]挂饰表!Q257</f>
        <v>0</v>
      </c>
      <c r="V257" s="20">
        <f>[1]挂饰表!R257</f>
        <v>0</v>
      </c>
      <c r="W257" s="20">
        <f>[1]挂饰表!S257</f>
        <v>0</v>
      </c>
      <c r="X257" s="20" t="str">
        <f>[1]挂饰表!T257</f>
        <v>--</v>
      </c>
      <c r="Y257" s="42">
        <f>[1]挂饰表!U257</f>
        <v>0</v>
      </c>
      <c r="Z257" s="42">
        <f>[1]挂饰表!V257</f>
        <v>0</v>
      </c>
      <c r="AA257" s="42">
        <f>[1]挂饰表!W257</f>
        <v>0</v>
      </c>
      <c r="AB257" s="42">
        <f>[1]挂饰表!X257</f>
        <v>0</v>
      </c>
      <c r="AC257" s="42">
        <f>[1]挂饰表!Y257</f>
        <v>0</v>
      </c>
      <c r="AD257" s="42">
        <f>[1]挂饰表!Z257</f>
        <v>0</v>
      </c>
      <c r="AE257" s="20">
        <f>[1]挂饰表!AA257</f>
        <v>0</v>
      </c>
      <c r="AF257" s="20">
        <f>[1]挂饰表!AB257</f>
        <v>0</v>
      </c>
      <c r="AG257" s="20">
        <f>[1]挂饰表!AC257</f>
        <v>0</v>
      </c>
      <c r="AH257" s="20">
        <f>[1]挂饰表!AD257</f>
        <v>0</v>
      </c>
      <c r="AI257" s="20">
        <f>[1]挂饰表!AE257</f>
        <v>0</v>
      </c>
    </row>
    <row r="258" spans="2:35" ht="14.25" x14ac:dyDescent="0.2">
      <c r="B258" s="16">
        <v>256</v>
      </c>
      <c r="C258" s="16" t="str">
        <f t="shared" ca="1" si="25"/>
        <v>IC1928</v>
      </c>
      <c r="D258" s="16" t="str">
        <f t="shared" ca="1" si="29"/>
        <v>初级的水晶项链</v>
      </c>
      <c r="E258" s="16" t="str">
        <f t="shared" ca="1" si="26"/>
        <v>初级的</v>
      </c>
      <c r="F258" s="16" t="str">
        <f t="shared" ca="1" si="27"/>
        <v>水晶</v>
      </c>
      <c r="G258" s="16" t="str">
        <f t="shared" ca="1" si="28"/>
        <v>项链</v>
      </c>
      <c r="H258" s="16" t="str">
        <f t="shared" si="32"/>
        <v>c</v>
      </c>
      <c r="I258" s="19" t="s">
        <v>26</v>
      </c>
      <c r="J258" s="3" t="s">
        <v>34</v>
      </c>
      <c r="K258" s="16">
        <f t="shared" si="30"/>
        <v>10</v>
      </c>
      <c r="L258" s="16">
        <f t="shared" si="31"/>
        <v>8</v>
      </c>
      <c r="M258" s="16">
        <f>[1]挂饰表!$I258</f>
        <v>101</v>
      </c>
      <c r="N258" s="16">
        <f>[1]挂饰表!$J258</f>
        <v>0</v>
      </c>
      <c r="O258" s="16">
        <f>[1]挂饰表!$K258</f>
        <v>0</v>
      </c>
      <c r="P258" s="16">
        <f>[1]挂饰表!$L258</f>
        <v>0</v>
      </c>
      <c r="Q258" s="16" t="str">
        <f>[1]挂饰表!$M$3</f>
        <v>---</v>
      </c>
      <c r="R258" s="16">
        <f>[1]挂饰表!$N258</f>
        <v>0</v>
      </c>
      <c r="S258" s="16">
        <f>[1]挂饰表!$O258</f>
        <v>0</v>
      </c>
      <c r="T258" s="42">
        <f>[1]挂饰表!$P258</f>
        <v>0</v>
      </c>
      <c r="U258" s="20">
        <f>[1]挂饰表!Q258</f>
        <v>0</v>
      </c>
      <c r="V258" s="20">
        <f>[1]挂饰表!R258</f>
        <v>0</v>
      </c>
      <c r="W258" s="20">
        <f>[1]挂饰表!S258</f>
        <v>0</v>
      </c>
      <c r="X258" s="20" t="str">
        <f>[1]挂饰表!T258</f>
        <v>--</v>
      </c>
      <c r="Y258" s="42">
        <f>[1]挂饰表!U258</f>
        <v>0</v>
      </c>
      <c r="Z258" s="42">
        <f>[1]挂饰表!V258</f>
        <v>0</v>
      </c>
      <c r="AA258" s="42">
        <f>[1]挂饰表!W258</f>
        <v>0</v>
      </c>
      <c r="AB258" s="42">
        <f>[1]挂饰表!X258</f>
        <v>0</v>
      </c>
      <c r="AC258" s="42">
        <f>[1]挂饰表!Y258</f>
        <v>0</v>
      </c>
      <c r="AD258" s="42">
        <f>[1]挂饰表!Z258</f>
        <v>0</v>
      </c>
      <c r="AE258" s="20">
        <f>[1]挂饰表!AA258</f>
        <v>0</v>
      </c>
      <c r="AF258" s="20">
        <f>[1]挂饰表!AB258</f>
        <v>0</v>
      </c>
      <c r="AG258" s="20">
        <f>[1]挂饰表!AC258</f>
        <v>0</v>
      </c>
      <c r="AH258" s="20">
        <f>[1]挂饰表!AD258</f>
        <v>0</v>
      </c>
      <c r="AI258" s="20">
        <f>[1]挂饰表!AE258</f>
        <v>0</v>
      </c>
    </row>
    <row r="259" spans="2:35" ht="14.25" x14ac:dyDescent="0.2">
      <c r="B259" s="16">
        <v>257</v>
      </c>
      <c r="C259" s="16" t="str">
        <f t="shared" ref="C259:C322" ca="1" si="33">VLOOKUP(G259&amp;INT(RAND()*(15-1)+1),dropimge,4,FALSE)</f>
        <v>IC1898</v>
      </c>
      <c r="D259" s="16" t="str">
        <f t="shared" ca="1" si="29"/>
        <v>传说的斯塞提项链</v>
      </c>
      <c r="E259" s="16" t="str">
        <f t="shared" ref="E259:E322" ca="1" si="34">VLOOKUP(H259,dropaffix1,INT(RAND()*(6-2)+2),FALSE)</f>
        <v>传说的</v>
      </c>
      <c r="F259" s="16" t="str">
        <f t="shared" ref="F259:F322" ca="1" si="35">VLOOKUP(INT(RAND()*(21-1)+1),dropaffix2,2,FALSE)</f>
        <v>斯塞提</v>
      </c>
      <c r="G259" s="16" t="str">
        <f t="shared" ref="G259:G322" ca="1" si="36">VLOOKUP(INT(RAND()*(4-1)+1),dropaffix3,2,FALSE)</f>
        <v>项链</v>
      </c>
      <c r="H259" s="16" t="str">
        <f t="shared" si="32"/>
        <v>s</v>
      </c>
      <c r="I259" s="19" t="s">
        <v>26</v>
      </c>
      <c r="J259" s="3" t="s">
        <v>35</v>
      </c>
      <c r="K259" s="16">
        <f t="shared" si="30"/>
        <v>6</v>
      </c>
      <c r="L259" s="16">
        <f t="shared" si="31"/>
        <v>1</v>
      </c>
      <c r="M259" s="16">
        <f>[1]挂饰表!$I259</f>
        <v>8</v>
      </c>
      <c r="N259" s="16">
        <f>[1]挂饰表!$J259</f>
        <v>8</v>
      </c>
      <c r="O259" s="16">
        <f>[1]挂饰表!$K259</f>
        <v>5</v>
      </c>
      <c r="P259" s="16">
        <f>[1]挂饰表!$L259</f>
        <v>6</v>
      </c>
      <c r="Q259" s="16" t="str">
        <f>[1]挂饰表!$M$3</f>
        <v>---</v>
      </c>
      <c r="R259" s="16">
        <f>[1]挂饰表!$N259</f>
        <v>7</v>
      </c>
      <c r="S259" s="16">
        <f>[1]挂饰表!$O259</f>
        <v>5</v>
      </c>
      <c r="T259" s="42">
        <f>[1]挂饰表!$P259</f>
        <v>5</v>
      </c>
      <c r="U259" s="20">
        <f>[1]挂饰表!Q259</f>
        <v>2.5000000000000001E-2</v>
      </c>
      <c r="V259" s="20">
        <f>[1]挂饰表!R259</f>
        <v>1.2500000000000001E-2</v>
      </c>
      <c r="W259" s="20">
        <f>[1]挂饰表!S259</f>
        <v>8.3333333333333332E-3</v>
      </c>
      <c r="X259" s="20" t="str">
        <f>[1]挂饰表!T259</f>
        <v>--</v>
      </c>
      <c r="Y259" s="42">
        <f>[1]挂饰表!U259</f>
        <v>5</v>
      </c>
      <c r="Z259" s="42">
        <f>[1]挂饰表!V259</f>
        <v>5</v>
      </c>
      <c r="AA259" s="42">
        <f>[1]挂饰表!W259</f>
        <v>3</v>
      </c>
      <c r="AB259" s="42">
        <f>[1]挂饰表!X259</f>
        <v>5</v>
      </c>
      <c r="AC259" s="42">
        <f>[1]挂饰表!Y259</f>
        <v>5</v>
      </c>
      <c r="AD259" s="42">
        <f>[1]挂饰表!Z259</f>
        <v>11</v>
      </c>
      <c r="AE259" s="20">
        <f>[1]挂饰表!AA259</f>
        <v>0</v>
      </c>
      <c r="AF259" s="20">
        <f>[1]挂饰表!AB259</f>
        <v>0</v>
      </c>
      <c r="AG259" s="20">
        <f>[1]挂饰表!AC259</f>
        <v>0</v>
      </c>
      <c r="AH259" s="20">
        <f>[1]挂饰表!AD259</f>
        <v>0</v>
      </c>
      <c r="AI259" s="20">
        <f>[1]挂饰表!AE259</f>
        <v>0</v>
      </c>
    </row>
    <row r="260" spans="2:35" ht="14.25" x14ac:dyDescent="0.2">
      <c r="B260" s="16">
        <v>258</v>
      </c>
      <c r="C260" s="16" t="str">
        <f t="shared" ca="1" si="33"/>
        <v>IC1933</v>
      </c>
      <c r="D260" s="16" t="str">
        <f t="shared" ref="D260:D323" ca="1" si="37">E260&amp;F260&amp;G260</f>
        <v>传说的白银护腕</v>
      </c>
      <c r="E260" s="16" t="str">
        <f t="shared" ca="1" si="34"/>
        <v>传说的</v>
      </c>
      <c r="F260" s="16" t="str">
        <f t="shared" ca="1" si="35"/>
        <v>白银</v>
      </c>
      <c r="G260" s="16" t="str">
        <f t="shared" ca="1" si="36"/>
        <v>护腕</v>
      </c>
      <c r="H260" s="16" t="str">
        <f t="shared" si="32"/>
        <v>s</v>
      </c>
      <c r="I260" s="19" t="s">
        <v>26</v>
      </c>
      <c r="J260" s="3" t="s">
        <v>35</v>
      </c>
      <c r="K260" s="16">
        <f t="shared" ref="K260:K323" si="38">VLOOKUP(J260,profession1,5,FALSE)</f>
        <v>6</v>
      </c>
      <c r="L260" s="16">
        <f t="shared" si="31"/>
        <v>2</v>
      </c>
      <c r="M260" s="16">
        <f>[1]挂饰表!$I260</f>
        <v>15</v>
      </c>
      <c r="N260" s="16">
        <f>[1]挂饰表!$J260</f>
        <v>16</v>
      </c>
      <c r="O260" s="16">
        <f>[1]挂饰表!$K260</f>
        <v>11</v>
      </c>
      <c r="P260" s="16">
        <f>[1]挂饰表!$L260</f>
        <v>13</v>
      </c>
      <c r="Q260" s="16" t="str">
        <f>[1]挂饰表!$M$3</f>
        <v>---</v>
      </c>
      <c r="R260" s="16">
        <f>[1]挂饰表!$N260</f>
        <v>15</v>
      </c>
      <c r="S260" s="16">
        <f>[1]挂饰表!$O260</f>
        <v>10</v>
      </c>
      <c r="T260" s="42">
        <f>[1]挂饰表!$P260</f>
        <v>10</v>
      </c>
      <c r="U260" s="20">
        <f>[1]挂饰表!Q260</f>
        <v>0.05</v>
      </c>
      <c r="V260" s="20">
        <f>[1]挂饰表!R260</f>
        <v>2.5000000000000001E-2</v>
      </c>
      <c r="W260" s="20">
        <f>[1]挂饰表!S260</f>
        <v>1.6666666666666666E-2</v>
      </c>
      <c r="X260" s="20" t="str">
        <f>[1]挂饰表!T260</f>
        <v>--</v>
      </c>
      <c r="Y260" s="42">
        <f>[1]挂饰表!U260</f>
        <v>9</v>
      </c>
      <c r="Z260" s="42">
        <f>[1]挂饰表!V260</f>
        <v>10</v>
      </c>
      <c r="AA260" s="42">
        <f>[1]挂饰表!W260</f>
        <v>6</v>
      </c>
      <c r="AB260" s="42">
        <f>[1]挂饰表!X260</f>
        <v>10</v>
      </c>
      <c r="AC260" s="42">
        <f>[1]挂饰表!Y260</f>
        <v>9</v>
      </c>
      <c r="AD260" s="42">
        <f>[1]挂饰表!Z260</f>
        <v>23</v>
      </c>
      <c r="AE260" s="20">
        <f>[1]挂饰表!AA260</f>
        <v>0</v>
      </c>
      <c r="AF260" s="20">
        <f>[1]挂饰表!AB260</f>
        <v>0</v>
      </c>
      <c r="AG260" s="20">
        <f>[1]挂饰表!AC260</f>
        <v>0</v>
      </c>
      <c r="AH260" s="20">
        <f>[1]挂饰表!AD260</f>
        <v>0</v>
      </c>
      <c r="AI260" s="20">
        <f>[1]挂饰表!AE260</f>
        <v>0</v>
      </c>
    </row>
    <row r="261" spans="2:35" ht="14.25" x14ac:dyDescent="0.2">
      <c r="B261" s="16">
        <v>259</v>
      </c>
      <c r="C261" s="16" t="str">
        <f t="shared" ca="1" si="33"/>
        <v>IC1930</v>
      </c>
      <c r="D261" s="16" t="str">
        <f t="shared" ca="1" si="37"/>
        <v>神秘的颓废戒指</v>
      </c>
      <c r="E261" s="16" t="str">
        <f t="shared" ca="1" si="34"/>
        <v>神秘的</v>
      </c>
      <c r="F261" s="16" t="str">
        <f t="shared" ca="1" si="35"/>
        <v>颓废</v>
      </c>
      <c r="G261" s="16" t="str">
        <f t="shared" ca="1" si="36"/>
        <v>戒指</v>
      </c>
      <c r="H261" s="16" t="str">
        <f t="shared" si="32"/>
        <v>s</v>
      </c>
      <c r="I261" s="19" t="s">
        <v>26</v>
      </c>
      <c r="J261" s="3" t="s">
        <v>35</v>
      </c>
      <c r="K261" s="16">
        <f t="shared" si="38"/>
        <v>6</v>
      </c>
      <c r="L261" s="16">
        <f t="shared" si="31"/>
        <v>3</v>
      </c>
      <c r="M261" s="16">
        <f>[1]挂饰表!$I261</f>
        <v>23</v>
      </c>
      <c r="N261" s="16">
        <f>[1]挂饰表!$J261</f>
        <v>24</v>
      </c>
      <c r="O261" s="16">
        <f>[1]挂饰表!$K261</f>
        <v>16</v>
      </c>
      <c r="P261" s="16">
        <f>[1]挂饰表!$L261</f>
        <v>19</v>
      </c>
      <c r="Q261" s="16" t="str">
        <f>[1]挂饰表!$M$3</f>
        <v>---</v>
      </c>
      <c r="R261" s="16">
        <f>[1]挂饰表!$N261</f>
        <v>22</v>
      </c>
      <c r="S261" s="16">
        <f>[1]挂饰表!$O261</f>
        <v>14</v>
      </c>
      <c r="T261" s="42">
        <f>[1]挂饰表!$P261</f>
        <v>14</v>
      </c>
      <c r="U261" s="20">
        <f>[1]挂饰表!Q261</f>
        <v>7.0000000000000007E-2</v>
      </c>
      <c r="V261" s="20">
        <f>[1]挂饰表!R261</f>
        <v>3.5000000000000003E-2</v>
      </c>
      <c r="W261" s="20">
        <f>[1]挂饰表!S261</f>
        <v>2.3333333333333334E-2</v>
      </c>
      <c r="X261" s="20" t="str">
        <f>[1]挂饰表!T261</f>
        <v>--</v>
      </c>
      <c r="Y261" s="42">
        <f>[1]挂饰表!U261</f>
        <v>14</v>
      </c>
      <c r="Z261" s="42">
        <f>[1]挂饰表!V261</f>
        <v>16</v>
      </c>
      <c r="AA261" s="42">
        <f>[1]挂饰表!W261</f>
        <v>10</v>
      </c>
      <c r="AB261" s="42">
        <f>[1]挂饰表!X261</f>
        <v>16</v>
      </c>
      <c r="AC261" s="42">
        <f>[1]挂饰表!Y261</f>
        <v>14</v>
      </c>
      <c r="AD261" s="42">
        <f>[1]挂饰表!Z261</f>
        <v>34</v>
      </c>
      <c r="AE261" s="20">
        <f>[1]挂饰表!AA261</f>
        <v>0</v>
      </c>
      <c r="AF261" s="20">
        <f>[1]挂饰表!AB261</f>
        <v>0</v>
      </c>
      <c r="AG261" s="20">
        <f>[1]挂饰表!AC261</f>
        <v>0</v>
      </c>
      <c r="AH261" s="20">
        <f>[1]挂饰表!AD261</f>
        <v>0</v>
      </c>
      <c r="AI261" s="20">
        <f>[1]挂饰表!AE261</f>
        <v>0</v>
      </c>
    </row>
    <row r="262" spans="2:35" ht="14.25" x14ac:dyDescent="0.2">
      <c r="B262" s="16">
        <v>260</v>
      </c>
      <c r="C262" s="16" t="str">
        <f t="shared" ca="1" si="33"/>
        <v>IC1892</v>
      </c>
      <c r="D262" s="16" t="str">
        <f t="shared" ca="1" si="37"/>
        <v>璀璨的玄铁项链</v>
      </c>
      <c r="E262" s="16" t="str">
        <f t="shared" ca="1" si="34"/>
        <v>璀璨的</v>
      </c>
      <c r="F262" s="16" t="str">
        <f t="shared" ca="1" si="35"/>
        <v>玄铁</v>
      </c>
      <c r="G262" s="16" t="str">
        <f t="shared" ca="1" si="36"/>
        <v>项链</v>
      </c>
      <c r="H262" s="16" t="str">
        <f t="shared" si="32"/>
        <v>s</v>
      </c>
      <c r="I262" s="19" t="s">
        <v>26</v>
      </c>
      <c r="J262" s="3" t="s">
        <v>35</v>
      </c>
      <c r="K262" s="16">
        <f t="shared" si="38"/>
        <v>6</v>
      </c>
      <c r="L262" s="16">
        <f t="shared" si="31"/>
        <v>4</v>
      </c>
      <c r="M262" s="16">
        <f>[1]挂饰表!$I262</f>
        <v>31</v>
      </c>
      <c r="N262" s="16">
        <f>[1]挂饰表!$J262</f>
        <v>32</v>
      </c>
      <c r="O262" s="16">
        <f>[1]挂饰表!$K262</f>
        <v>22</v>
      </c>
      <c r="P262" s="16">
        <f>[1]挂饰表!$L262</f>
        <v>25</v>
      </c>
      <c r="Q262" s="16" t="str">
        <f>[1]挂饰表!$M$3</f>
        <v>---</v>
      </c>
      <c r="R262" s="16">
        <f>[1]挂饰表!$N262</f>
        <v>29</v>
      </c>
      <c r="S262" s="16">
        <f>[1]挂饰表!$O262</f>
        <v>19</v>
      </c>
      <c r="T262" s="42">
        <f>[1]挂饰表!$P262</f>
        <v>19</v>
      </c>
      <c r="U262" s="20">
        <f>[1]挂饰表!Q262</f>
        <v>9.5000000000000001E-2</v>
      </c>
      <c r="V262" s="20">
        <f>[1]挂饰表!R262</f>
        <v>4.7500000000000001E-2</v>
      </c>
      <c r="W262" s="20">
        <f>[1]挂饰表!S262</f>
        <v>3.1666666666666662E-2</v>
      </c>
      <c r="X262" s="20" t="str">
        <f>[1]挂饰表!T262</f>
        <v>--</v>
      </c>
      <c r="Y262" s="42">
        <f>[1]挂饰表!U262</f>
        <v>18</v>
      </c>
      <c r="Z262" s="42">
        <f>[1]挂饰表!V262</f>
        <v>21</v>
      </c>
      <c r="AA262" s="42">
        <f>[1]挂饰表!W262</f>
        <v>13</v>
      </c>
      <c r="AB262" s="42">
        <f>[1]挂饰表!X262</f>
        <v>21</v>
      </c>
      <c r="AC262" s="42">
        <f>[1]挂饰表!Y262</f>
        <v>18</v>
      </c>
      <c r="AD262" s="42">
        <f>[1]挂饰表!Z262</f>
        <v>45</v>
      </c>
      <c r="AE262" s="20">
        <f>[1]挂饰表!AA262</f>
        <v>0</v>
      </c>
      <c r="AF262" s="20">
        <f>[1]挂饰表!AB262</f>
        <v>0</v>
      </c>
      <c r="AG262" s="20">
        <f>[1]挂饰表!AC262</f>
        <v>0</v>
      </c>
      <c r="AH262" s="20">
        <f>[1]挂饰表!AD262</f>
        <v>0</v>
      </c>
      <c r="AI262" s="20">
        <f>[1]挂饰表!AE262</f>
        <v>0</v>
      </c>
    </row>
    <row r="263" spans="2:35" ht="14.25" x14ac:dyDescent="0.2">
      <c r="B263" s="16">
        <v>261</v>
      </c>
      <c r="C263" s="16" t="str">
        <f t="shared" ca="1" si="33"/>
        <v>IC1873</v>
      </c>
      <c r="D263" s="16" t="str">
        <f t="shared" ca="1" si="37"/>
        <v>璀璨的精钢护腕</v>
      </c>
      <c r="E263" s="16" t="str">
        <f t="shared" ca="1" si="34"/>
        <v>璀璨的</v>
      </c>
      <c r="F263" s="16" t="str">
        <f t="shared" ca="1" si="35"/>
        <v>精钢</v>
      </c>
      <c r="G263" s="16" t="str">
        <f t="shared" ca="1" si="36"/>
        <v>护腕</v>
      </c>
      <c r="H263" s="16" t="str">
        <f t="shared" si="32"/>
        <v>s</v>
      </c>
      <c r="I263" s="19" t="s">
        <v>26</v>
      </c>
      <c r="J263" s="3" t="s">
        <v>35</v>
      </c>
      <c r="K263" s="16">
        <f t="shared" si="38"/>
        <v>6</v>
      </c>
      <c r="L263" s="16">
        <f t="shared" si="31"/>
        <v>5</v>
      </c>
      <c r="M263" s="16">
        <f>[1]挂饰表!$I263</f>
        <v>38</v>
      </c>
      <c r="N263" s="16">
        <f>[1]挂饰表!$J263</f>
        <v>40</v>
      </c>
      <c r="O263" s="16">
        <f>[1]挂饰表!$K263</f>
        <v>27</v>
      </c>
      <c r="P263" s="16">
        <f>[1]挂饰表!$L263</f>
        <v>32</v>
      </c>
      <c r="Q263" s="16" t="str">
        <f>[1]挂饰表!$M$3</f>
        <v>---</v>
      </c>
      <c r="R263" s="16">
        <f>[1]挂饰表!$N263</f>
        <v>36</v>
      </c>
      <c r="S263" s="16">
        <f>[1]挂饰表!$O263</f>
        <v>24</v>
      </c>
      <c r="T263" s="42">
        <f>[1]挂饰表!$P263</f>
        <v>24</v>
      </c>
      <c r="U263" s="20">
        <f>[1]挂饰表!Q263</f>
        <v>0.12</v>
      </c>
      <c r="V263" s="20">
        <f>[1]挂饰表!R263</f>
        <v>0.06</v>
      </c>
      <c r="W263" s="20">
        <f>[1]挂饰表!S263</f>
        <v>0.04</v>
      </c>
      <c r="X263" s="20" t="str">
        <f>[1]挂饰表!T263</f>
        <v>--</v>
      </c>
      <c r="Y263" s="42">
        <f>[1]挂饰表!U263</f>
        <v>23</v>
      </c>
      <c r="Z263" s="42">
        <f>[1]挂饰表!V263</f>
        <v>26</v>
      </c>
      <c r="AA263" s="42">
        <f>[1]挂饰表!W263</f>
        <v>16</v>
      </c>
      <c r="AB263" s="42">
        <f>[1]挂饰表!X263</f>
        <v>26</v>
      </c>
      <c r="AC263" s="42">
        <f>[1]挂饰表!Y263</f>
        <v>23</v>
      </c>
      <c r="AD263" s="42">
        <f>[1]挂饰表!Z263</f>
        <v>57</v>
      </c>
      <c r="AE263" s="20">
        <f>[1]挂饰表!AA263</f>
        <v>0</v>
      </c>
      <c r="AF263" s="20">
        <f>[1]挂饰表!AB263</f>
        <v>0</v>
      </c>
      <c r="AG263" s="20">
        <f>[1]挂饰表!AC263</f>
        <v>0</v>
      </c>
      <c r="AH263" s="20">
        <f>[1]挂饰表!AD263</f>
        <v>0</v>
      </c>
      <c r="AI263" s="20">
        <f>[1]挂饰表!AE263</f>
        <v>0</v>
      </c>
    </row>
    <row r="264" spans="2:35" ht="14.25" x14ac:dyDescent="0.2">
      <c r="B264" s="16">
        <v>262</v>
      </c>
      <c r="C264" s="16" t="str">
        <f t="shared" ca="1" si="33"/>
        <v>IC1779</v>
      </c>
      <c r="D264" s="16" t="str">
        <f t="shared" ca="1" si="37"/>
        <v>传说的精灵戒指</v>
      </c>
      <c r="E264" s="16" t="str">
        <f t="shared" ca="1" si="34"/>
        <v>传说的</v>
      </c>
      <c r="F264" s="16" t="str">
        <f t="shared" ca="1" si="35"/>
        <v>精灵</v>
      </c>
      <c r="G264" s="16" t="str">
        <f t="shared" ca="1" si="36"/>
        <v>戒指</v>
      </c>
      <c r="H264" s="16" t="str">
        <f t="shared" si="32"/>
        <v>s</v>
      </c>
      <c r="I264" s="19" t="s">
        <v>26</v>
      </c>
      <c r="J264" s="3" t="s">
        <v>35</v>
      </c>
      <c r="K264" s="16">
        <f t="shared" si="38"/>
        <v>6</v>
      </c>
      <c r="L264" s="16">
        <f t="shared" si="31"/>
        <v>6</v>
      </c>
      <c r="M264" s="16">
        <f>[1]挂饰表!$I264</f>
        <v>46</v>
      </c>
      <c r="N264" s="16">
        <f>[1]挂饰表!$J264</f>
        <v>48</v>
      </c>
      <c r="O264" s="16">
        <f>[1]挂饰表!$K264</f>
        <v>33</v>
      </c>
      <c r="P264" s="16">
        <f>[1]挂饰表!$L264</f>
        <v>38</v>
      </c>
      <c r="Q264" s="16" t="str">
        <f>[1]挂饰表!$M$3</f>
        <v>---</v>
      </c>
      <c r="R264" s="16">
        <f>[1]挂饰表!$N264</f>
        <v>44</v>
      </c>
      <c r="S264" s="16">
        <f>[1]挂饰表!$O264</f>
        <v>29</v>
      </c>
      <c r="T264" s="42">
        <f>[1]挂饰表!$P264</f>
        <v>29</v>
      </c>
      <c r="U264" s="20">
        <f>[1]挂饰表!Q264</f>
        <v>0.14499999999999999</v>
      </c>
      <c r="V264" s="20">
        <f>[1]挂饰表!R264</f>
        <v>7.2499999999999995E-2</v>
      </c>
      <c r="W264" s="20">
        <f>[1]挂饰表!S264</f>
        <v>4.8333333333333332E-2</v>
      </c>
      <c r="X264" s="20" t="str">
        <f>[1]挂饰表!T264</f>
        <v>--</v>
      </c>
      <c r="Y264" s="42">
        <f>[1]挂饰表!U264</f>
        <v>27</v>
      </c>
      <c r="Z264" s="42">
        <f>[1]挂饰表!V264</f>
        <v>31</v>
      </c>
      <c r="AA264" s="42">
        <f>[1]挂饰表!W264</f>
        <v>19</v>
      </c>
      <c r="AB264" s="42">
        <f>[1]挂饰表!X264</f>
        <v>31</v>
      </c>
      <c r="AC264" s="42">
        <f>[1]挂饰表!Y264</f>
        <v>27</v>
      </c>
      <c r="AD264" s="42">
        <f>[1]挂饰表!Z264</f>
        <v>68</v>
      </c>
      <c r="AE264" s="20">
        <f>[1]挂饰表!AA264</f>
        <v>0</v>
      </c>
      <c r="AF264" s="20">
        <f>[1]挂饰表!AB264</f>
        <v>0</v>
      </c>
      <c r="AG264" s="20">
        <f>[1]挂饰表!AC264</f>
        <v>0</v>
      </c>
      <c r="AH264" s="20">
        <f>[1]挂饰表!AD264</f>
        <v>0</v>
      </c>
      <c r="AI264" s="20">
        <f>[1]挂饰表!AE264</f>
        <v>0</v>
      </c>
    </row>
    <row r="265" spans="2:35" ht="14.25" x14ac:dyDescent="0.2">
      <c r="B265" s="16">
        <v>263</v>
      </c>
      <c r="C265" s="16" t="str">
        <f t="shared" ca="1" si="33"/>
        <v>IC1935</v>
      </c>
      <c r="D265" s="16" t="str">
        <f t="shared" ca="1" si="37"/>
        <v>传说的空灵护腕</v>
      </c>
      <c r="E265" s="16" t="str">
        <f t="shared" ca="1" si="34"/>
        <v>传说的</v>
      </c>
      <c r="F265" s="16" t="str">
        <f t="shared" ca="1" si="35"/>
        <v>空灵</v>
      </c>
      <c r="G265" s="16" t="str">
        <f t="shared" ca="1" si="36"/>
        <v>护腕</v>
      </c>
      <c r="H265" s="16" t="str">
        <f t="shared" si="32"/>
        <v>s</v>
      </c>
      <c r="I265" s="19" t="s">
        <v>26</v>
      </c>
      <c r="J265" s="3" t="s">
        <v>35</v>
      </c>
      <c r="K265" s="16">
        <f t="shared" si="38"/>
        <v>6</v>
      </c>
      <c r="L265" s="16">
        <f t="shared" si="31"/>
        <v>7</v>
      </c>
      <c r="M265" s="16">
        <f>[1]挂饰表!$I265</f>
        <v>54</v>
      </c>
      <c r="N265" s="16">
        <f>[1]挂饰表!$J265</f>
        <v>56</v>
      </c>
      <c r="O265" s="16">
        <f>[1]挂饰表!$K265</f>
        <v>38</v>
      </c>
      <c r="P265" s="16">
        <f>[1]挂饰表!$L265</f>
        <v>44</v>
      </c>
      <c r="Q265" s="16" t="str">
        <f>[1]挂饰表!$M$3</f>
        <v>---</v>
      </c>
      <c r="R265" s="16">
        <f>[1]挂饰表!$N265</f>
        <v>51</v>
      </c>
      <c r="S265" s="16">
        <f>[1]挂饰表!$O265</f>
        <v>33</v>
      </c>
      <c r="T265" s="42">
        <f>[1]挂饰表!$P265</f>
        <v>33</v>
      </c>
      <c r="U265" s="20">
        <f>[1]挂饰表!Q265</f>
        <v>0.16500000000000001</v>
      </c>
      <c r="V265" s="20">
        <f>[1]挂饰表!R265</f>
        <v>8.2500000000000004E-2</v>
      </c>
      <c r="W265" s="20">
        <f>[1]挂饰表!S265</f>
        <v>5.5E-2</v>
      </c>
      <c r="X265" s="20" t="str">
        <f>[1]挂饰表!T265</f>
        <v>--</v>
      </c>
      <c r="Y265" s="42">
        <f>[1]挂饰表!U265</f>
        <v>32</v>
      </c>
      <c r="Z265" s="42">
        <f>[1]挂饰表!V265</f>
        <v>36</v>
      </c>
      <c r="AA265" s="42">
        <f>[1]挂饰表!W265</f>
        <v>22</v>
      </c>
      <c r="AB265" s="42">
        <f>[1]挂饰表!X265</f>
        <v>36</v>
      </c>
      <c r="AC265" s="42">
        <f>[1]挂饰表!Y265</f>
        <v>32</v>
      </c>
      <c r="AD265" s="42">
        <f>[1]挂饰表!Z265</f>
        <v>79</v>
      </c>
      <c r="AE265" s="20">
        <f>[1]挂饰表!AA265</f>
        <v>0</v>
      </c>
      <c r="AF265" s="20">
        <f>[1]挂饰表!AB265</f>
        <v>0</v>
      </c>
      <c r="AG265" s="20">
        <f>[1]挂饰表!AC265</f>
        <v>0</v>
      </c>
      <c r="AH265" s="20">
        <f>[1]挂饰表!AD265</f>
        <v>0</v>
      </c>
      <c r="AI265" s="20">
        <f>[1]挂饰表!AE265</f>
        <v>0</v>
      </c>
    </row>
    <row r="266" spans="2:35" ht="14.25" x14ac:dyDescent="0.2">
      <c r="B266" s="16">
        <v>264</v>
      </c>
      <c r="C266" s="16" t="str">
        <f t="shared" ca="1" si="33"/>
        <v>IC1743</v>
      </c>
      <c r="D266" s="16" t="str">
        <f t="shared" ca="1" si="37"/>
        <v>璀璨的晨曦戒指</v>
      </c>
      <c r="E266" s="16" t="str">
        <f t="shared" ca="1" si="34"/>
        <v>璀璨的</v>
      </c>
      <c r="F266" s="16" t="str">
        <f t="shared" ca="1" si="35"/>
        <v>晨曦</v>
      </c>
      <c r="G266" s="16" t="str">
        <f t="shared" ca="1" si="36"/>
        <v>戒指</v>
      </c>
      <c r="H266" s="16" t="str">
        <f t="shared" si="32"/>
        <v>s</v>
      </c>
      <c r="I266" s="19" t="s">
        <v>26</v>
      </c>
      <c r="J266" s="3" t="s">
        <v>35</v>
      </c>
      <c r="K266" s="16">
        <f t="shared" si="38"/>
        <v>6</v>
      </c>
      <c r="L266" s="16">
        <f t="shared" si="31"/>
        <v>8</v>
      </c>
      <c r="M266" s="16">
        <f>[1]挂饰表!$I266</f>
        <v>61</v>
      </c>
      <c r="N266" s="16">
        <f>[1]挂饰表!$J266</f>
        <v>63</v>
      </c>
      <c r="O266" s="16">
        <f>[1]挂饰表!$K266</f>
        <v>44</v>
      </c>
      <c r="P266" s="16">
        <f>[1]挂饰表!$L266</f>
        <v>51</v>
      </c>
      <c r="Q266" s="16" t="str">
        <f>[1]挂饰表!$M$3</f>
        <v>---</v>
      </c>
      <c r="R266" s="16">
        <f>[1]挂饰表!$N266</f>
        <v>58</v>
      </c>
      <c r="S266" s="16">
        <f>[1]挂饰表!$O266</f>
        <v>38</v>
      </c>
      <c r="T266" s="42">
        <f>[1]挂饰表!$P266</f>
        <v>38</v>
      </c>
      <c r="U266" s="20">
        <f>[1]挂饰表!Q266</f>
        <v>0.19</v>
      </c>
      <c r="V266" s="20">
        <f>[1]挂饰表!R266</f>
        <v>9.5000000000000001E-2</v>
      </c>
      <c r="W266" s="20">
        <f>[1]挂饰表!S266</f>
        <v>6.3333333333333325E-2</v>
      </c>
      <c r="X266" s="20" t="str">
        <f>[1]挂饰表!T266</f>
        <v>--</v>
      </c>
      <c r="Y266" s="42">
        <f>[1]挂饰表!U266</f>
        <v>36</v>
      </c>
      <c r="Z266" s="42">
        <f>[1]挂饰表!V266</f>
        <v>42</v>
      </c>
      <c r="AA266" s="42">
        <f>[1]挂饰表!W266</f>
        <v>25</v>
      </c>
      <c r="AB266" s="42">
        <f>[1]挂饰表!X266</f>
        <v>42</v>
      </c>
      <c r="AC266" s="42">
        <f>[1]挂饰表!Y266</f>
        <v>36</v>
      </c>
      <c r="AD266" s="42">
        <f>[1]挂饰表!Z266</f>
        <v>91</v>
      </c>
      <c r="AE266" s="20">
        <f>[1]挂饰表!AA266</f>
        <v>0</v>
      </c>
      <c r="AF266" s="20">
        <f>[1]挂饰表!AB266</f>
        <v>0</v>
      </c>
      <c r="AG266" s="20">
        <f>[1]挂饰表!AC266</f>
        <v>0</v>
      </c>
      <c r="AH266" s="20">
        <f>[1]挂饰表!AD266</f>
        <v>0</v>
      </c>
      <c r="AI266" s="20">
        <f>[1]挂饰表!AE266</f>
        <v>0</v>
      </c>
    </row>
    <row r="267" spans="2:35" ht="14.25" x14ac:dyDescent="0.2">
      <c r="B267" s="16">
        <v>265</v>
      </c>
      <c r="C267" s="16" t="str">
        <f t="shared" ca="1" si="33"/>
        <v>IC1743</v>
      </c>
      <c r="D267" s="16" t="str">
        <f t="shared" ca="1" si="37"/>
        <v>犀利的斯塞提戒指</v>
      </c>
      <c r="E267" s="16" t="str">
        <f t="shared" ca="1" si="34"/>
        <v>犀利的</v>
      </c>
      <c r="F267" s="16" t="str">
        <f t="shared" ca="1" si="35"/>
        <v>斯塞提</v>
      </c>
      <c r="G267" s="16" t="str">
        <f t="shared" ca="1" si="36"/>
        <v>戒指</v>
      </c>
      <c r="H267" s="16" t="str">
        <f t="shared" si="32"/>
        <v>a</v>
      </c>
      <c r="I267" s="19" t="s">
        <v>26</v>
      </c>
      <c r="J267" s="3" t="s">
        <v>35</v>
      </c>
      <c r="K267" s="16">
        <f t="shared" si="38"/>
        <v>6</v>
      </c>
      <c r="L267" s="16">
        <f t="shared" si="31"/>
        <v>1</v>
      </c>
      <c r="M267" s="16">
        <f>[1]挂饰表!$I267</f>
        <v>4</v>
      </c>
      <c r="N267" s="16">
        <f>[1]挂饰表!$J267</f>
        <v>9</v>
      </c>
      <c r="O267" s="16">
        <f>[1]挂饰表!$K267</f>
        <v>6</v>
      </c>
      <c r="P267" s="16">
        <f>[1]挂饰表!$L267</f>
        <v>7</v>
      </c>
      <c r="Q267" s="16" t="str">
        <f>[1]挂饰表!$M$3</f>
        <v>---</v>
      </c>
      <c r="R267" s="16">
        <f>[1]挂饰表!$N267</f>
        <v>8</v>
      </c>
      <c r="S267" s="16">
        <f>[1]挂饰表!$O267</f>
        <v>5</v>
      </c>
      <c r="T267" s="42">
        <f>[1]挂饰表!$P267</f>
        <v>5</v>
      </c>
      <c r="U267" s="20">
        <f>[1]挂饰表!Q267</f>
        <v>2.5000000000000001E-2</v>
      </c>
      <c r="V267" s="20">
        <f>[1]挂饰表!R267</f>
        <v>1.2500000000000001E-2</v>
      </c>
      <c r="W267" s="20">
        <f>[1]挂饰表!S267</f>
        <v>8.3333333333333332E-3</v>
      </c>
      <c r="X267" s="20" t="str">
        <f>[1]挂饰表!T267</f>
        <v>--</v>
      </c>
      <c r="Y267" s="42">
        <f>[1]挂饰表!U267</f>
        <v>5</v>
      </c>
      <c r="Z267" s="42">
        <f>[1]挂饰表!V267</f>
        <v>6</v>
      </c>
      <c r="AA267" s="42">
        <f>[1]挂饰表!W267</f>
        <v>4</v>
      </c>
      <c r="AB267" s="42">
        <f>[1]挂饰表!X267</f>
        <v>6</v>
      </c>
      <c r="AC267" s="42">
        <f>[1]挂饰表!Y267</f>
        <v>5</v>
      </c>
      <c r="AD267" s="42">
        <f>[1]挂饰表!Z267</f>
        <v>13</v>
      </c>
      <c r="AE267" s="20">
        <f>[1]挂饰表!AA267</f>
        <v>0</v>
      </c>
      <c r="AF267" s="20">
        <f>[1]挂饰表!AB267</f>
        <v>0</v>
      </c>
      <c r="AG267" s="20">
        <f>[1]挂饰表!AC267</f>
        <v>0</v>
      </c>
      <c r="AH267" s="20">
        <f>[1]挂饰表!AD267</f>
        <v>0</v>
      </c>
      <c r="AI267" s="20">
        <f>[1]挂饰表!AE267</f>
        <v>0</v>
      </c>
    </row>
    <row r="268" spans="2:35" ht="14.25" x14ac:dyDescent="0.2">
      <c r="B268" s="16">
        <v>266</v>
      </c>
      <c r="C268" s="16" t="str">
        <f t="shared" ca="1" si="33"/>
        <v>IC1877</v>
      </c>
      <c r="D268" s="16" t="str">
        <f t="shared" ca="1" si="37"/>
        <v>精致的卡尼亚项链</v>
      </c>
      <c r="E268" s="16" t="str">
        <f t="shared" ca="1" si="34"/>
        <v>精致的</v>
      </c>
      <c r="F268" s="16" t="str">
        <f t="shared" ca="1" si="35"/>
        <v>卡尼亚</v>
      </c>
      <c r="G268" s="16" t="str">
        <f t="shared" ca="1" si="36"/>
        <v>项链</v>
      </c>
      <c r="H268" s="16" t="str">
        <f t="shared" si="32"/>
        <v>a</v>
      </c>
      <c r="I268" s="19" t="s">
        <v>26</v>
      </c>
      <c r="J268" s="3" t="s">
        <v>35</v>
      </c>
      <c r="K268" s="16">
        <f t="shared" si="38"/>
        <v>6</v>
      </c>
      <c r="L268" s="16">
        <f t="shared" ref="L268:L331" si="39">L260</f>
        <v>2</v>
      </c>
      <c r="M268" s="16">
        <f>[1]挂饰表!$I268</f>
        <v>9</v>
      </c>
      <c r="N268" s="16">
        <f>[1]挂饰表!$J268</f>
        <v>18</v>
      </c>
      <c r="O268" s="16">
        <f>[1]挂饰表!$K268</f>
        <v>12</v>
      </c>
      <c r="P268" s="16">
        <f>[1]挂饰表!$L268</f>
        <v>15</v>
      </c>
      <c r="Q268" s="16" t="str">
        <f>[1]挂饰表!$M$3</f>
        <v>---</v>
      </c>
      <c r="R268" s="16">
        <f>[1]挂饰表!$N268</f>
        <v>17</v>
      </c>
      <c r="S268" s="16">
        <f>[1]挂饰表!$O268</f>
        <v>11</v>
      </c>
      <c r="T268" s="42">
        <f>[1]挂饰表!$P268</f>
        <v>11</v>
      </c>
      <c r="U268" s="20">
        <f>[1]挂饰表!Q268</f>
        <v>5.5E-2</v>
      </c>
      <c r="V268" s="20">
        <f>[1]挂饰表!R268</f>
        <v>2.75E-2</v>
      </c>
      <c r="W268" s="20">
        <f>[1]挂饰表!S268</f>
        <v>1.8333333333333333E-2</v>
      </c>
      <c r="X268" s="20" t="str">
        <f>[1]挂饰表!T268</f>
        <v>--</v>
      </c>
      <c r="Y268" s="42">
        <f>[1]挂饰表!U268</f>
        <v>10</v>
      </c>
      <c r="Z268" s="42">
        <f>[1]挂饰表!V268</f>
        <v>12</v>
      </c>
      <c r="AA268" s="42">
        <f>[1]挂饰表!W268</f>
        <v>7</v>
      </c>
      <c r="AB268" s="42">
        <f>[1]挂饰表!X268</f>
        <v>12</v>
      </c>
      <c r="AC268" s="42">
        <f>[1]挂饰表!Y268</f>
        <v>10</v>
      </c>
      <c r="AD268" s="42">
        <f>[1]挂饰表!Z268</f>
        <v>26</v>
      </c>
      <c r="AE268" s="20">
        <f>[1]挂饰表!AA268</f>
        <v>0</v>
      </c>
      <c r="AF268" s="20">
        <f>[1]挂饰表!AB268</f>
        <v>0</v>
      </c>
      <c r="AG268" s="20">
        <f>[1]挂饰表!AC268</f>
        <v>0</v>
      </c>
      <c r="AH268" s="20">
        <f>[1]挂饰表!AD268</f>
        <v>0</v>
      </c>
      <c r="AI268" s="20">
        <f>[1]挂饰表!AE268</f>
        <v>0</v>
      </c>
    </row>
    <row r="269" spans="2:35" ht="14.25" x14ac:dyDescent="0.2">
      <c r="B269" s="16">
        <v>267</v>
      </c>
      <c r="C269" s="16" t="str">
        <f t="shared" ca="1" si="33"/>
        <v>IC1880</v>
      </c>
      <c r="D269" s="16" t="str">
        <f t="shared" ca="1" si="37"/>
        <v>精致的颓废项链</v>
      </c>
      <c r="E269" s="16" t="str">
        <f t="shared" ca="1" si="34"/>
        <v>精致的</v>
      </c>
      <c r="F269" s="16" t="str">
        <f t="shared" ca="1" si="35"/>
        <v>颓废</v>
      </c>
      <c r="G269" s="16" t="str">
        <f t="shared" ca="1" si="36"/>
        <v>项链</v>
      </c>
      <c r="H269" s="16" t="str">
        <f t="shared" si="32"/>
        <v>a</v>
      </c>
      <c r="I269" s="19" t="s">
        <v>26</v>
      </c>
      <c r="J269" s="3" t="s">
        <v>35</v>
      </c>
      <c r="K269" s="16">
        <f t="shared" si="38"/>
        <v>6</v>
      </c>
      <c r="L269" s="16">
        <f t="shared" si="39"/>
        <v>3</v>
      </c>
      <c r="M269" s="16">
        <f>[1]挂饰表!$I269</f>
        <v>13</v>
      </c>
      <c r="N269" s="16">
        <f>[1]挂饰表!$J269</f>
        <v>27</v>
      </c>
      <c r="O269" s="16">
        <f>[1]挂饰表!$K269</f>
        <v>19</v>
      </c>
      <c r="P269" s="16">
        <f>[1]挂饰表!$L269</f>
        <v>22</v>
      </c>
      <c r="Q269" s="16" t="str">
        <f>[1]挂饰表!$M$3</f>
        <v>---</v>
      </c>
      <c r="R269" s="16">
        <f>[1]挂饰表!$N269</f>
        <v>25</v>
      </c>
      <c r="S269" s="16">
        <f>[1]挂饰表!$O269</f>
        <v>16</v>
      </c>
      <c r="T269" s="42">
        <f>[1]挂饰表!$P269</f>
        <v>16</v>
      </c>
      <c r="U269" s="20">
        <f>[1]挂饰表!Q269</f>
        <v>0.08</v>
      </c>
      <c r="V269" s="20">
        <f>[1]挂饰表!R269</f>
        <v>0.04</v>
      </c>
      <c r="W269" s="20">
        <f>[1]挂饰表!S269</f>
        <v>2.6666666666666665E-2</v>
      </c>
      <c r="X269" s="20" t="str">
        <f>[1]挂饰表!T269</f>
        <v>--</v>
      </c>
      <c r="Y269" s="42">
        <f>[1]挂饰表!U269</f>
        <v>16</v>
      </c>
      <c r="Z269" s="42">
        <f>[1]挂饰表!V269</f>
        <v>18</v>
      </c>
      <c r="AA269" s="42">
        <f>[1]挂饰表!W269</f>
        <v>11</v>
      </c>
      <c r="AB269" s="42">
        <f>[1]挂饰表!X269</f>
        <v>18</v>
      </c>
      <c r="AC269" s="42">
        <f>[1]挂饰表!Y269</f>
        <v>16</v>
      </c>
      <c r="AD269" s="42">
        <f>[1]挂饰表!Z269</f>
        <v>39</v>
      </c>
      <c r="AE269" s="20">
        <f>[1]挂饰表!AA269</f>
        <v>0</v>
      </c>
      <c r="AF269" s="20">
        <f>[1]挂饰表!AB269</f>
        <v>0</v>
      </c>
      <c r="AG269" s="20">
        <f>[1]挂饰表!AC269</f>
        <v>0</v>
      </c>
      <c r="AH269" s="20">
        <f>[1]挂饰表!AD269</f>
        <v>0</v>
      </c>
      <c r="AI269" s="20">
        <f>[1]挂饰表!AE269</f>
        <v>0</v>
      </c>
    </row>
    <row r="270" spans="2:35" ht="14.25" x14ac:dyDescent="0.2">
      <c r="B270" s="16">
        <v>268</v>
      </c>
      <c r="C270" s="16" t="str">
        <f t="shared" ca="1" si="33"/>
        <v>IC1892</v>
      </c>
      <c r="D270" s="16" t="str">
        <f t="shared" ca="1" si="37"/>
        <v>拉风的斯塞提项链</v>
      </c>
      <c r="E270" s="16" t="str">
        <f t="shared" ca="1" si="34"/>
        <v>拉风的</v>
      </c>
      <c r="F270" s="16" t="str">
        <f t="shared" ca="1" si="35"/>
        <v>斯塞提</v>
      </c>
      <c r="G270" s="16" t="str">
        <f t="shared" ca="1" si="36"/>
        <v>项链</v>
      </c>
      <c r="H270" s="16" t="str">
        <f t="shared" si="32"/>
        <v>a</v>
      </c>
      <c r="I270" s="19" t="s">
        <v>26</v>
      </c>
      <c r="J270" s="3" t="s">
        <v>35</v>
      </c>
      <c r="K270" s="16">
        <f t="shared" si="38"/>
        <v>6</v>
      </c>
      <c r="L270" s="16">
        <f t="shared" si="39"/>
        <v>4</v>
      </c>
      <c r="M270" s="16">
        <f>[1]挂饰表!$I270</f>
        <v>17</v>
      </c>
      <c r="N270" s="16">
        <f>[1]挂饰表!$J270</f>
        <v>36</v>
      </c>
      <c r="O270" s="16">
        <f>[1]挂饰表!$K270</f>
        <v>25</v>
      </c>
      <c r="P270" s="16">
        <f>[1]挂饰表!$L270</f>
        <v>29</v>
      </c>
      <c r="Q270" s="16" t="str">
        <f>[1]挂饰表!$M$3</f>
        <v>---</v>
      </c>
      <c r="R270" s="16">
        <f>[1]挂饰表!$N270</f>
        <v>33</v>
      </c>
      <c r="S270" s="16">
        <f>[1]挂饰表!$O270</f>
        <v>22</v>
      </c>
      <c r="T270" s="42">
        <f>[1]挂饰表!$P270</f>
        <v>22</v>
      </c>
      <c r="U270" s="20">
        <f>[1]挂饰表!Q270</f>
        <v>0.11</v>
      </c>
      <c r="V270" s="20">
        <f>[1]挂饰表!R270</f>
        <v>5.5E-2</v>
      </c>
      <c r="W270" s="20">
        <f>[1]挂饰表!S270</f>
        <v>3.6666666666666667E-2</v>
      </c>
      <c r="X270" s="20" t="str">
        <f>[1]挂饰表!T270</f>
        <v>--</v>
      </c>
      <c r="Y270" s="42">
        <f>[1]挂饰表!U270</f>
        <v>21</v>
      </c>
      <c r="Z270" s="42">
        <f>[1]挂饰表!V270</f>
        <v>24</v>
      </c>
      <c r="AA270" s="42">
        <f>[1]挂饰表!W270</f>
        <v>15</v>
      </c>
      <c r="AB270" s="42">
        <f>[1]挂饰表!X270</f>
        <v>24</v>
      </c>
      <c r="AC270" s="42">
        <f>[1]挂饰表!Y270</f>
        <v>21</v>
      </c>
      <c r="AD270" s="42">
        <f>[1]挂饰表!Z270</f>
        <v>52</v>
      </c>
      <c r="AE270" s="20">
        <f>[1]挂饰表!AA270</f>
        <v>0</v>
      </c>
      <c r="AF270" s="20">
        <f>[1]挂饰表!AB270</f>
        <v>0</v>
      </c>
      <c r="AG270" s="20">
        <f>[1]挂饰表!AC270</f>
        <v>0</v>
      </c>
      <c r="AH270" s="20">
        <f>[1]挂饰表!AD270</f>
        <v>0</v>
      </c>
      <c r="AI270" s="20">
        <f>[1]挂饰表!AE270</f>
        <v>0</v>
      </c>
    </row>
    <row r="271" spans="2:35" ht="14.25" x14ac:dyDescent="0.2">
      <c r="B271" s="16">
        <v>269</v>
      </c>
      <c r="C271" s="16" t="str">
        <f t="shared" ca="1" si="33"/>
        <v>IC1934</v>
      </c>
      <c r="D271" s="16" t="str">
        <f t="shared" ca="1" si="37"/>
        <v>闪耀的精钢护腕</v>
      </c>
      <c r="E271" s="16" t="str">
        <f t="shared" ca="1" si="34"/>
        <v>闪耀的</v>
      </c>
      <c r="F271" s="16" t="str">
        <f t="shared" ca="1" si="35"/>
        <v>精钢</v>
      </c>
      <c r="G271" s="16" t="str">
        <f t="shared" ca="1" si="36"/>
        <v>护腕</v>
      </c>
      <c r="H271" s="16" t="str">
        <f t="shared" si="32"/>
        <v>a</v>
      </c>
      <c r="I271" s="19" t="s">
        <v>26</v>
      </c>
      <c r="J271" s="3" t="s">
        <v>35</v>
      </c>
      <c r="K271" s="16">
        <f t="shared" si="38"/>
        <v>6</v>
      </c>
      <c r="L271" s="16">
        <f t="shared" si="39"/>
        <v>5</v>
      </c>
      <c r="M271" s="16">
        <f>[1]挂饰表!$I271</f>
        <v>22</v>
      </c>
      <c r="N271" s="16">
        <f>[1]挂饰表!$J271</f>
        <v>46</v>
      </c>
      <c r="O271" s="16">
        <f>[1]挂饰表!$K271</f>
        <v>31</v>
      </c>
      <c r="P271" s="16">
        <f>[1]挂饰表!$L271</f>
        <v>36</v>
      </c>
      <c r="Q271" s="16" t="str">
        <f>[1]挂饰表!$M$3</f>
        <v>---</v>
      </c>
      <c r="R271" s="16">
        <f>[1]挂饰表!$N271</f>
        <v>42</v>
      </c>
      <c r="S271" s="16">
        <f>[1]挂饰表!$O271</f>
        <v>27</v>
      </c>
      <c r="T271" s="42">
        <f>[1]挂饰表!$P271</f>
        <v>27</v>
      </c>
      <c r="U271" s="20">
        <f>[1]挂饰表!Q271</f>
        <v>0.13500000000000001</v>
      </c>
      <c r="V271" s="20">
        <f>[1]挂饰表!R271</f>
        <v>6.7500000000000004E-2</v>
      </c>
      <c r="W271" s="20">
        <f>[1]挂饰表!S271</f>
        <v>4.4999999999999998E-2</v>
      </c>
      <c r="X271" s="20" t="str">
        <f>[1]挂饰表!T271</f>
        <v>--</v>
      </c>
      <c r="Y271" s="42">
        <f>[1]挂饰表!U271</f>
        <v>26</v>
      </c>
      <c r="Z271" s="42">
        <f>[1]挂饰表!V271</f>
        <v>30</v>
      </c>
      <c r="AA271" s="42">
        <f>[1]挂饰表!W271</f>
        <v>18</v>
      </c>
      <c r="AB271" s="42">
        <f>[1]挂饰表!X271</f>
        <v>30</v>
      </c>
      <c r="AC271" s="42">
        <f>[1]挂饰表!Y271</f>
        <v>26</v>
      </c>
      <c r="AD271" s="42">
        <f>[1]挂饰表!Z271</f>
        <v>65</v>
      </c>
      <c r="AE271" s="20">
        <f>[1]挂饰表!AA271</f>
        <v>0</v>
      </c>
      <c r="AF271" s="20">
        <f>[1]挂饰表!AB271</f>
        <v>0</v>
      </c>
      <c r="AG271" s="20">
        <f>[1]挂饰表!AC271</f>
        <v>0</v>
      </c>
      <c r="AH271" s="20">
        <f>[1]挂饰表!AD271</f>
        <v>0</v>
      </c>
      <c r="AI271" s="20">
        <f>[1]挂饰表!AE271</f>
        <v>0</v>
      </c>
    </row>
    <row r="272" spans="2:35" ht="14.25" x14ac:dyDescent="0.2">
      <c r="B272" s="16">
        <v>270</v>
      </c>
      <c r="C272" s="16" t="str">
        <f t="shared" ca="1" si="33"/>
        <v>IC1880</v>
      </c>
      <c r="D272" s="16" t="str">
        <f t="shared" ca="1" si="37"/>
        <v>闪耀的空灵项链</v>
      </c>
      <c r="E272" s="16" t="str">
        <f t="shared" ca="1" si="34"/>
        <v>闪耀的</v>
      </c>
      <c r="F272" s="16" t="str">
        <f t="shared" ca="1" si="35"/>
        <v>空灵</v>
      </c>
      <c r="G272" s="16" t="str">
        <f t="shared" ca="1" si="36"/>
        <v>项链</v>
      </c>
      <c r="H272" s="16" t="str">
        <f t="shared" si="32"/>
        <v>a</v>
      </c>
      <c r="I272" s="19" t="s">
        <v>26</v>
      </c>
      <c r="J272" s="3" t="s">
        <v>35</v>
      </c>
      <c r="K272" s="16">
        <f t="shared" si="38"/>
        <v>6</v>
      </c>
      <c r="L272" s="16">
        <f t="shared" si="39"/>
        <v>6</v>
      </c>
      <c r="M272" s="16">
        <f>[1]挂饰表!$I272</f>
        <v>26</v>
      </c>
      <c r="N272" s="16">
        <f>[1]挂饰表!$J272</f>
        <v>55</v>
      </c>
      <c r="O272" s="16">
        <f>[1]挂饰表!$K272</f>
        <v>37</v>
      </c>
      <c r="P272" s="16">
        <f>[1]挂饰表!$L272</f>
        <v>44</v>
      </c>
      <c r="Q272" s="16" t="str">
        <f>[1]挂饰表!$M$3</f>
        <v>---</v>
      </c>
      <c r="R272" s="16">
        <f>[1]挂饰表!$N272</f>
        <v>50</v>
      </c>
      <c r="S272" s="16">
        <f>[1]挂饰表!$O272</f>
        <v>33</v>
      </c>
      <c r="T272" s="42">
        <f>[1]挂饰表!$P272</f>
        <v>33</v>
      </c>
      <c r="U272" s="20">
        <f>[1]挂饰表!Q272</f>
        <v>0.16500000000000001</v>
      </c>
      <c r="V272" s="20">
        <f>[1]挂饰表!R272</f>
        <v>8.2500000000000004E-2</v>
      </c>
      <c r="W272" s="20">
        <f>[1]挂饰表!S272</f>
        <v>5.5E-2</v>
      </c>
      <c r="X272" s="20" t="str">
        <f>[1]挂饰表!T272</f>
        <v>--</v>
      </c>
      <c r="Y272" s="42">
        <f>[1]挂饰表!U272</f>
        <v>31</v>
      </c>
      <c r="Z272" s="42">
        <f>[1]挂饰表!V272</f>
        <v>36</v>
      </c>
      <c r="AA272" s="42">
        <f>[1]挂饰表!W272</f>
        <v>22</v>
      </c>
      <c r="AB272" s="42">
        <f>[1]挂饰表!X272</f>
        <v>36</v>
      </c>
      <c r="AC272" s="42">
        <f>[1]挂饰表!Y272</f>
        <v>31</v>
      </c>
      <c r="AD272" s="42">
        <f>[1]挂饰表!Z272</f>
        <v>78</v>
      </c>
      <c r="AE272" s="20">
        <f>[1]挂饰表!AA272</f>
        <v>0</v>
      </c>
      <c r="AF272" s="20">
        <f>[1]挂饰表!AB272</f>
        <v>0</v>
      </c>
      <c r="AG272" s="20">
        <f>[1]挂饰表!AC272</f>
        <v>0</v>
      </c>
      <c r="AH272" s="20">
        <f>[1]挂饰表!AD272</f>
        <v>0</v>
      </c>
      <c r="AI272" s="20">
        <f>[1]挂饰表!AE272</f>
        <v>0</v>
      </c>
    </row>
    <row r="273" spans="2:35" ht="14.25" x14ac:dyDescent="0.2">
      <c r="B273" s="16">
        <v>271</v>
      </c>
      <c r="C273" s="16" t="str">
        <f t="shared" ca="1" si="33"/>
        <v>IC1924</v>
      </c>
      <c r="D273" s="16" t="str">
        <f t="shared" ca="1" si="37"/>
        <v>犀利的斯塞提项链</v>
      </c>
      <c r="E273" s="16" t="str">
        <f t="shared" ca="1" si="34"/>
        <v>犀利的</v>
      </c>
      <c r="F273" s="16" t="str">
        <f t="shared" ca="1" si="35"/>
        <v>斯塞提</v>
      </c>
      <c r="G273" s="16" t="str">
        <f t="shared" ca="1" si="36"/>
        <v>项链</v>
      </c>
      <c r="H273" s="16" t="str">
        <f t="shared" si="32"/>
        <v>a</v>
      </c>
      <c r="I273" s="19" t="s">
        <v>26</v>
      </c>
      <c r="J273" s="3" t="s">
        <v>35</v>
      </c>
      <c r="K273" s="16">
        <f t="shared" si="38"/>
        <v>6</v>
      </c>
      <c r="L273" s="16">
        <f t="shared" si="39"/>
        <v>7</v>
      </c>
      <c r="M273" s="16">
        <f>[1]挂饰表!$I273</f>
        <v>30</v>
      </c>
      <c r="N273" s="16">
        <f>[1]挂饰表!$J273</f>
        <v>64</v>
      </c>
      <c r="O273" s="16">
        <f>[1]挂饰表!$K273</f>
        <v>44</v>
      </c>
      <c r="P273" s="16">
        <f>[1]挂饰表!$L273</f>
        <v>51</v>
      </c>
      <c r="Q273" s="16" t="str">
        <f>[1]挂饰表!$M$3</f>
        <v>---</v>
      </c>
      <c r="R273" s="16">
        <f>[1]挂饰表!$N273</f>
        <v>58</v>
      </c>
      <c r="S273" s="16">
        <f>[1]挂饰表!$O273</f>
        <v>38</v>
      </c>
      <c r="T273" s="42">
        <f>[1]挂饰表!$P273</f>
        <v>38</v>
      </c>
      <c r="U273" s="20">
        <f>[1]挂饰表!Q273</f>
        <v>0.19</v>
      </c>
      <c r="V273" s="20">
        <f>[1]挂饰表!R273</f>
        <v>9.5000000000000001E-2</v>
      </c>
      <c r="W273" s="20">
        <f>[1]挂饰表!S273</f>
        <v>6.3333333333333325E-2</v>
      </c>
      <c r="X273" s="20" t="str">
        <f>[1]挂饰表!T273</f>
        <v>--</v>
      </c>
      <c r="Y273" s="42">
        <f>[1]挂饰表!U273</f>
        <v>36</v>
      </c>
      <c r="Z273" s="42">
        <f>[1]挂饰表!V273</f>
        <v>42</v>
      </c>
      <c r="AA273" s="42">
        <f>[1]挂饰表!W273</f>
        <v>25</v>
      </c>
      <c r="AB273" s="42">
        <f>[1]挂饰表!X273</f>
        <v>42</v>
      </c>
      <c r="AC273" s="42">
        <f>[1]挂饰表!Y273</f>
        <v>36</v>
      </c>
      <c r="AD273" s="42">
        <f>[1]挂饰表!Z273</f>
        <v>91</v>
      </c>
      <c r="AE273" s="20">
        <f>[1]挂饰表!AA273</f>
        <v>0</v>
      </c>
      <c r="AF273" s="20">
        <f>[1]挂饰表!AB273</f>
        <v>0</v>
      </c>
      <c r="AG273" s="20">
        <f>[1]挂饰表!AC273</f>
        <v>0</v>
      </c>
      <c r="AH273" s="20">
        <f>[1]挂饰表!AD273</f>
        <v>0</v>
      </c>
      <c r="AI273" s="20">
        <f>[1]挂饰表!AE273</f>
        <v>0</v>
      </c>
    </row>
    <row r="274" spans="2:35" ht="14.25" x14ac:dyDescent="0.2">
      <c r="B274" s="16">
        <v>272</v>
      </c>
      <c r="C274" s="16" t="str">
        <f t="shared" ca="1" si="33"/>
        <v>IC1905</v>
      </c>
      <c r="D274" s="16" t="str">
        <f t="shared" ca="1" si="37"/>
        <v>犀利的白银护腕</v>
      </c>
      <c r="E274" s="16" t="str">
        <f t="shared" ca="1" si="34"/>
        <v>犀利的</v>
      </c>
      <c r="F274" s="16" t="str">
        <f t="shared" ca="1" si="35"/>
        <v>白银</v>
      </c>
      <c r="G274" s="16" t="str">
        <f t="shared" ca="1" si="36"/>
        <v>护腕</v>
      </c>
      <c r="H274" s="16" t="str">
        <f t="shared" si="32"/>
        <v>a</v>
      </c>
      <c r="I274" s="19" t="s">
        <v>26</v>
      </c>
      <c r="J274" s="3" t="s">
        <v>35</v>
      </c>
      <c r="K274" s="16">
        <f t="shared" si="38"/>
        <v>6</v>
      </c>
      <c r="L274" s="16">
        <f t="shared" si="39"/>
        <v>8</v>
      </c>
      <c r="M274" s="16">
        <f>[1]挂饰表!$I274</f>
        <v>35</v>
      </c>
      <c r="N274" s="16">
        <f>[1]挂饰表!$J274</f>
        <v>73</v>
      </c>
      <c r="O274" s="16">
        <f>[1]挂饰表!$K274</f>
        <v>50</v>
      </c>
      <c r="P274" s="16">
        <f>[1]挂饰表!$L274</f>
        <v>58</v>
      </c>
      <c r="Q274" s="16" t="str">
        <f>[1]挂饰表!$M$3</f>
        <v>---</v>
      </c>
      <c r="R274" s="16">
        <f>[1]挂饰表!$N274</f>
        <v>67</v>
      </c>
      <c r="S274" s="16">
        <f>[1]挂饰表!$O274</f>
        <v>44</v>
      </c>
      <c r="T274" s="42">
        <f>[1]挂饰表!$P274</f>
        <v>44</v>
      </c>
      <c r="U274" s="20">
        <f>[1]挂饰表!Q274</f>
        <v>0.22</v>
      </c>
      <c r="V274" s="20">
        <f>[1]挂饰表!R274</f>
        <v>0.11</v>
      </c>
      <c r="W274" s="20">
        <f>[1]挂饰表!S274</f>
        <v>7.3333333333333334E-2</v>
      </c>
      <c r="X274" s="20" t="str">
        <f>[1]挂饰表!T274</f>
        <v>--</v>
      </c>
      <c r="Y274" s="42">
        <f>[1]挂饰表!U274</f>
        <v>42</v>
      </c>
      <c r="Z274" s="42">
        <f>[1]挂饰表!V274</f>
        <v>48</v>
      </c>
      <c r="AA274" s="42">
        <f>[1]挂饰表!W274</f>
        <v>29</v>
      </c>
      <c r="AB274" s="42">
        <f>[1]挂饰表!X274</f>
        <v>48</v>
      </c>
      <c r="AC274" s="42">
        <f>[1]挂饰表!Y274</f>
        <v>42</v>
      </c>
      <c r="AD274" s="42">
        <f>[1]挂饰表!Z274</f>
        <v>104</v>
      </c>
      <c r="AE274" s="20">
        <f>[1]挂饰表!AA274</f>
        <v>0</v>
      </c>
      <c r="AF274" s="20">
        <f>[1]挂饰表!AB274</f>
        <v>0</v>
      </c>
      <c r="AG274" s="20">
        <f>[1]挂饰表!AC274</f>
        <v>0</v>
      </c>
      <c r="AH274" s="20">
        <f>[1]挂饰表!AD274</f>
        <v>0</v>
      </c>
      <c r="AI274" s="20">
        <f>[1]挂饰表!AE274</f>
        <v>0</v>
      </c>
    </row>
    <row r="275" spans="2:35" ht="14.25" x14ac:dyDescent="0.2">
      <c r="B275" s="16">
        <v>273</v>
      </c>
      <c r="C275" s="16" t="str">
        <f t="shared" ca="1" si="33"/>
        <v>IC1934</v>
      </c>
      <c r="D275" s="16" t="str">
        <f t="shared" ca="1" si="37"/>
        <v>凌厉的颓废护腕</v>
      </c>
      <c r="E275" s="16" t="str">
        <f t="shared" ca="1" si="34"/>
        <v>凌厉的</v>
      </c>
      <c r="F275" s="16" t="str">
        <f t="shared" ca="1" si="35"/>
        <v>颓废</v>
      </c>
      <c r="G275" s="16" t="str">
        <f t="shared" ca="1" si="36"/>
        <v>护腕</v>
      </c>
      <c r="H275" s="16" t="str">
        <f t="shared" si="32"/>
        <v>b</v>
      </c>
      <c r="I275" s="19" t="s">
        <v>26</v>
      </c>
      <c r="J275" s="3" t="s">
        <v>35</v>
      </c>
      <c r="K275" s="16">
        <f t="shared" si="38"/>
        <v>6</v>
      </c>
      <c r="L275" s="16">
        <f t="shared" si="39"/>
        <v>1</v>
      </c>
      <c r="M275" s="16">
        <f>[1]挂饰表!$I275</f>
        <v>5</v>
      </c>
      <c r="N275" s="16">
        <f>[1]挂饰表!$J275</f>
        <v>13</v>
      </c>
      <c r="O275" s="16">
        <f>[1]挂饰表!$K275</f>
        <v>9</v>
      </c>
      <c r="P275" s="16">
        <f>[1]挂饰表!$L275</f>
        <v>10</v>
      </c>
      <c r="Q275" s="16" t="str">
        <f>[1]挂饰表!$M$3</f>
        <v>---</v>
      </c>
      <c r="R275" s="16">
        <f>[1]挂饰表!$N275</f>
        <v>12</v>
      </c>
      <c r="S275" s="16">
        <f>[1]挂饰表!$O275</f>
        <v>8</v>
      </c>
      <c r="T275" s="42">
        <f>[1]挂饰表!$P275</f>
        <v>8</v>
      </c>
      <c r="U275" s="20">
        <f>[1]挂饰表!Q275</f>
        <v>0.04</v>
      </c>
      <c r="V275" s="20">
        <f>[1]挂饰表!R275</f>
        <v>0.02</v>
      </c>
      <c r="W275" s="20">
        <f>[1]挂饰表!S275</f>
        <v>1.3333333333333332E-2</v>
      </c>
      <c r="X275" s="20" t="str">
        <f>[1]挂饰表!T275</f>
        <v>--</v>
      </c>
      <c r="Y275" s="42">
        <f>[1]挂饰表!U275</f>
        <v>7</v>
      </c>
      <c r="Z275" s="42">
        <f>[1]挂饰表!V275</f>
        <v>8</v>
      </c>
      <c r="AA275" s="42">
        <f>[1]挂饰表!W275</f>
        <v>5</v>
      </c>
      <c r="AB275" s="42">
        <f>[1]挂饰表!X275</f>
        <v>8</v>
      </c>
      <c r="AC275" s="42">
        <f>[1]挂饰表!Y275</f>
        <v>7</v>
      </c>
      <c r="AD275" s="42">
        <f>[1]挂饰表!Z275</f>
        <v>18</v>
      </c>
      <c r="AE275" s="20">
        <f>[1]挂饰表!AA275</f>
        <v>0</v>
      </c>
      <c r="AF275" s="20">
        <f>[1]挂饰表!AB275</f>
        <v>0</v>
      </c>
      <c r="AG275" s="20">
        <f>[1]挂饰表!AC275</f>
        <v>0</v>
      </c>
      <c r="AH275" s="20">
        <f>[1]挂饰表!AD275</f>
        <v>0</v>
      </c>
      <c r="AI275" s="20">
        <f>[1]挂饰表!AE275</f>
        <v>0</v>
      </c>
    </row>
    <row r="276" spans="2:35" ht="14.25" x14ac:dyDescent="0.2">
      <c r="B276" s="16">
        <v>274</v>
      </c>
      <c r="C276" s="16" t="str">
        <f t="shared" ca="1" si="33"/>
        <v>IC1933</v>
      </c>
      <c r="D276" s="16" t="str">
        <f t="shared" ca="1" si="37"/>
        <v>优质的智慧护腕</v>
      </c>
      <c r="E276" s="16" t="str">
        <f t="shared" ca="1" si="34"/>
        <v>优质的</v>
      </c>
      <c r="F276" s="16" t="str">
        <f t="shared" ca="1" si="35"/>
        <v>智慧</v>
      </c>
      <c r="G276" s="16" t="str">
        <f t="shared" ca="1" si="36"/>
        <v>护腕</v>
      </c>
      <c r="H276" s="16" t="str">
        <f t="shared" si="32"/>
        <v>b</v>
      </c>
      <c r="I276" s="19" t="s">
        <v>26</v>
      </c>
      <c r="J276" s="3" t="s">
        <v>35</v>
      </c>
      <c r="K276" s="16">
        <f t="shared" si="38"/>
        <v>6</v>
      </c>
      <c r="L276" s="16">
        <f t="shared" si="39"/>
        <v>2</v>
      </c>
      <c r="M276" s="16">
        <f>[1]挂饰表!$I276</f>
        <v>9</v>
      </c>
      <c r="N276" s="16">
        <f>[1]挂饰表!$J276</f>
        <v>25</v>
      </c>
      <c r="O276" s="16">
        <f>[1]挂饰表!$K276</f>
        <v>17</v>
      </c>
      <c r="P276" s="16">
        <f>[1]挂饰表!$L276</f>
        <v>20</v>
      </c>
      <c r="Q276" s="16" t="str">
        <f>[1]挂饰表!$M$3</f>
        <v>---</v>
      </c>
      <c r="R276" s="16">
        <f>[1]挂饰表!$N276</f>
        <v>23</v>
      </c>
      <c r="S276" s="16">
        <f>[1]挂饰表!$O276</f>
        <v>15</v>
      </c>
      <c r="T276" s="42">
        <f>[1]挂饰表!$P276</f>
        <v>15</v>
      </c>
      <c r="U276" s="20">
        <f>[1]挂饰表!Q276</f>
        <v>7.4999999999999997E-2</v>
      </c>
      <c r="V276" s="20">
        <f>[1]挂饰表!R276</f>
        <v>3.7499999999999999E-2</v>
      </c>
      <c r="W276" s="20">
        <f>[1]挂饰表!S276</f>
        <v>2.5000000000000001E-2</v>
      </c>
      <c r="X276" s="20" t="str">
        <f>[1]挂饰表!T276</f>
        <v>--</v>
      </c>
      <c r="Y276" s="42">
        <f>[1]挂饰表!U276</f>
        <v>14</v>
      </c>
      <c r="Z276" s="42">
        <f>[1]挂饰表!V276</f>
        <v>17</v>
      </c>
      <c r="AA276" s="42">
        <f>[1]挂饰表!W276</f>
        <v>10</v>
      </c>
      <c r="AB276" s="42">
        <f>[1]挂饰表!X276</f>
        <v>17</v>
      </c>
      <c r="AC276" s="42">
        <f>[1]挂饰表!Y276</f>
        <v>14</v>
      </c>
      <c r="AD276" s="42">
        <f>[1]挂饰表!Z276</f>
        <v>36</v>
      </c>
      <c r="AE276" s="20">
        <f>[1]挂饰表!AA276</f>
        <v>0</v>
      </c>
      <c r="AF276" s="20">
        <f>[1]挂饰表!AB276</f>
        <v>0</v>
      </c>
      <c r="AG276" s="20">
        <f>[1]挂饰表!AC276</f>
        <v>0</v>
      </c>
      <c r="AH276" s="20">
        <f>[1]挂饰表!AD276</f>
        <v>0</v>
      </c>
      <c r="AI276" s="20">
        <f>[1]挂饰表!AE276</f>
        <v>0</v>
      </c>
    </row>
    <row r="277" spans="2:35" ht="14.25" x14ac:dyDescent="0.2">
      <c r="B277" s="16">
        <v>275</v>
      </c>
      <c r="C277" s="16" t="str">
        <f t="shared" ca="1" si="33"/>
        <v>IC1779</v>
      </c>
      <c r="D277" s="16" t="str">
        <f t="shared" ca="1" si="37"/>
        <v>发亮的颓废戒指</v>
      </c>
      <c r="E277" s="16" t="str">
        <f t="shared" ca="1" si="34"/>
        <v>发亮的</v>
      </c>
      <c r="F277" s="16" t="str">
        <f t="shared" ca="1" si="35"/>
        <v>颓废</v>
      </c>
      <c r="G277" s="16" t="str">
        <f t="shared" ca="1" si="36"/>
        <v>戒指</v>
      </c>
      <c r="H277" s="16" t="str">
        <f t="shared" si="32"/>
        <v>b</v>
      </c>
      <c r="I277" s="19" t="s">
        <v>26</v>
      </c>
      <c r="J277" s="3" t="s">
        <v>35</v>
      </c>
      <c r="K277" s="16">
        <f t="shared" si="38"/>
        <v>6</v>
      </c>
      <c r="L277" s="16">
        <f t="shared" si="39"/>
        <v>3</v>
      </c>
      <c r="M277" s="16">
        <f>[1]挂饰表!$I277</f>
        <v>14</v>
      </c>
      <c r="N277" s="16">
        <f>[1]挂饰表!$J277</f>
        <v>38</v>
      </c>
      <c r="O277" s="16">
        <f>[1]挂饰表!$K277</f>
        <v>26</v>
      </c>
      <c r="P277" s="16">
        <f>[1]挂饰表!$L277</f>
        <v>30</v>
      </c>
      <c r="Q277" s="16" t="str">
        <f>[1]挂饰表!$M$3</f>
        <v>---</v>
      </c>
      <c r="R277" s="16">
        <f>[1]挂饰表!$N277</f>
        <v>35</v>
      </c>
      <c r="S277" s="16">
        <f>[1]挂饰表!$O277</f>
        <v>23</v>
      </c>
      <c r="T277" s="42">
        <f>[1]挂饰表!$P277</f>
        <v>23</v>
      </c>
      <c r="U277" s="20">
        <f>[1]挂饰表!Q277</f>
        <v>0.115</v>
      </c>
      <c r="V277" s="20">
        <f>[1]挂饰表!R277</f>
        <v>5.7500000000000002E-2</v>
      </c>
      <c r="W277" s="20">
        <f>[1]挂饰表!S277</f>
        <v>3.8333333333333337E-2</v>
      </c>
      <c r="X277" s="20" t="str">
        <f>[1]挂饰表!T277</f>
        <v>--</v>
      </c>
      <c r="Y277" s="42">
        <f>[1]挂饰表!U277</f>
        <v>22</v>
      </c>
      <c r="Z277" s="42">
        <f>[1]挂饰表!V277</f>
        <v>25</v>
      </c>
      <c r="AA277" s="42">
        <f>[1]挂饰表!W277</f>
        <v>15</v>
      </c>
      <c r="AB277" s="42">
        <f>[1]挂饰表!X277</f>
        <v>25</v>
      </c>
      <c r="AC277" s="42">
        <f>[1]挂饰表!Y277</f>
        <v>22</v>
      </c>
      <c r="AD277" s="42">
        <f>[1]挂饰表!Z277</f>
        <v>54</v>
      </c>
      <c r="AE277" s="20">
        <f>[1]挂饰表!AA277</f>
        <v>0</v>
      </c>
      <c r="AF277" s="20">
        <f>[1]挂饰表!AB277</f>
        <v>0</v>
      </c>
      <c r="AG277" s="20">
        <f>[1]挂饰表!AC277</f>
        <v>0</v>
      </c>
      <c r="AH277" s="20">
        <f>[1]挂饰表!AD277</f>
        <v>0</v>
      </c>
      <c r="AI277" s="20">
        <f>[1]挂饰表!AE277</f>
        <v>0</v>
      </c>
    </row>
    <row r="278" spans="2:35" ht="14.25" x14ac:dyDescent="0.2">
      <c r="B278" s="16">
        <v>276</v>
      </c>
      <c r="C278" s="16" t="str">
        <f t="shared" ca="1" si="33"/>
        <v>IC1886</v>
      </c>
      <c r="D278" s="16" t="str">
        <f t="shared" ca="1" si="37"/>
        <v>凌厉的白银项链</v>
      </c>
      <c r="E278" s="16" t="str">
        <f t="shared" ca="1" si="34"/>
        <v>凌厉的</v>
      </c>
      <c r="F278" s="16" t="str">
        <f t="shared" ca="1" si="35"/>
        <v>白银</v>
      </c>
      <c r="G278" s="16" t="str">
        <f t="shared" ca="1" si="36"/>
        <v>项链</v>
      </c>
      <c r="H278" s="16" t="str">
        <f t="shared" si="32"/>
        <v>b</v>
      </c>
      <c r="I278" s="19" t="s">
        <v>26</v>
      </c>
      <c r="J278" s="3" t="s">
        <v>35</v>
      </c>
      <c r="K278" s="16">
        <f t="shared" si="38"/>
        <v>6</v>
      </c>
      <c r="L278" s="16">
        <f t="shared" si="39"/>
        <v>4</v>
      </c>
      <c r="M278" s="16">
        <f>[1]挂饰表!$I278</f>
        <v>18</v>
      </c>
      <c r="N278" s="16">
        <f>[1]挂饰表!$J278</f>
        <v>50</v>
      </c>
      <c r="O278" s="16">
        <f>[1]挂饰表!$K278</f>
        <v>35</v>
      </c>
      <c r="P278" s="16">
        <f>[1]挂饰表!$L278</f>
        <v>40</v>
      </c>
      <c r="Q278" s="16" t="str">
        <f>[1]挂饰表!$M$3</f>
        <v>---</v>
      </c>
      <c r="R278" s="16">
        <f>[1]挂饰表!$N278</f>
        <v>46</v>
      </c>
      <c r="S278" s="16">
        <f>[1]挂饰表!$O278</f>
        <v>30</v>
      </c>
      <c r="T278" s="42">
        <f>[1]挂饰表!$P278</f>
        <v>30</v>
      </c>
      <c r="U278" s="20">
        <f>[1]挂饰表!Q278</f>
        <v>0.15</v>
      </c>
      <c r="V278" s="20">
        <f>[1]挂饰表!R278</f>
        <v>7.4999999999999997E-2</v>
      </c>
      <c r="W278" s="20">
        <f>[1]挂饰表!S278</f>
        <v>0.05</v>
      </c>
      <c r="X278" s="20" t="str">
        <f>[1]挂饰表!T278</f>
        <v>--</v>
      </c>
      <c r="Y278" s="42">
        <f>[1]挂饰表!U278</f>
        <v>29</v>
      </c>
      <c r="Z278" s="42">
        <f>[1]挂饰表!V278</f>
        <v>33</v>
      </c>
      <c r="AA278" s="42">
        <f>[1]挂饰表!W278</f>
        <v>20</v>
      </c>
      <c r="AB278" s="42">
        <f>[1]挂饰表!X278</f>
        <v>33</v>
      </c>
      <c r="AC278" s="42">
        <f>[1]挂饰表!Y278</f>
        <v>29</v>
      </c>
      <c r="AD278" s="42">
        <f>[1]挂饰表!Z278</f>
        <v>72</v>
      </c>
      <c r="AE278" s="20">
        <f>[1]挂饰表!AA278</f>
        <v>0</v>
      </c>
      <c r="AF278" s="20">
        <f>[1]挂饰表!AB278</f>
        <v>0</v>
      </c>
      <c r="AG278" s="20">
        <f>[1]挂饰表!AC278</f>
        <v>0</v>
      </c>
      <c r="AH278" s="20">
        <f>[1]挂饰表!AD278</f>
        <v>0</v>
      </c>
      <c r="AI278" s="20">
        <f>[1]挂饰表!AE278</f>
        <v>0</v>
      </c>
    </row>
    <row r="279" spans="2:35" ht="14.25" x14ac:dyDescent="0.2">
      <c r="B279" s="16">
        <v>277</v>
      </c>
      <c r="C279" s="16" t="str">
        <f t="shared" ca="1" si="33"/>
        <v>IC1898</v>
      </c>
      <c r="D279" s="16" t="str">
        <f t="shared" ca="1" si="37"/>
        <v>凌厉的虚幻项链</v>
      </c>
      <c r="E279" s="16" t="str">
        <f t="shared" ca="1" si="34"/>
        <v>凌厉的</v>
      </c>
      <c r="F279" s="16" t="str">
        <f t="shared" ca="1" si="35"/>
        <v>虚幻</v>
      </c>
      <c r="G279" s="16" t="str">
        <f t="shared" ca="1" si="36"/>
        <v>项链</v>
      </c>
      <c r="H279" s="16" t="str">
        <f t="shared" si="32"/>
        <v>b</v>
      </c>
      <c r="I279" s="19" t="s">
        <v>26</v>
      </c>
      <c r="J279" s="3" t="s">
        <v>35</v>
      </c>
      <c r="K279" s="16">
        <f t="shared" si="38"/>
        <v>6</v>
      </c>
      <c r="L279" s="16">
        <f t="shared" si="39"/>
        <v>5</v>
      </c>
      <c r="M279" s="16">
        <f>[1]挂饰表!$I279</f>
        <v>23</v>
      </c>
      <c r="N279" s="16">
        <f>[1]挂饰表!$J279</f>
        <v>63</v>
      </c>
      <c r="O279" s="16">
        <f>[1]挂饰表!$K279</f>
        <v>43</v>
      </c>
      <c r="P279" s="16">
        <f>[1]挂饰表!$L279</f>
        <v>50</v>
      </c>
      <c r="Q279" s="16" t="str">
        <f>[1]挂饰表!$M$3</f>
        <v>---</v>
      </c>
      <c r="R279" s="16">
        <f>[1]挂饰表!$N279</f>
        <v>58</v>
      </c>
      <c r="S279" s="16">
        <f>[1]挂饰表!$O279</f>
        <v>38</v>
      </c>
      <c r="T279" s="42">
        <f>[1]挂饰表!$P279</f>
        <v>38</v>
      </c>
      <c r="U279" s="20">
        <f>[1]挂饰表!Q279</f>
        <v>0.19</v>
      </c>
      <c r="V279" s="20">
        <f>[1]挂饰表!R279</f>
        <v>9.5000000000000001E-2</v>
      </c>
      <c r="W279" s="20">
        <f>[1]挂饰表!S279</f>
        <v>6.3333333333333325E-2</v>
      </c>
      <c r="X279" s="20" t="str">
        <f>[1]挂饰表!T279</f>
        <v>--</v>
      </c>
      <c r="Y279" s="42">
        <f>[1]挂饰表!U279</f>
        <v>36</v>
      </c>
      <c r="Z279" s="42">
        <f>[1]挂饰表!V279</f>
        <v>41</v>
      </c>
      <c r="AA279" s="42">
        <f>[1]挂饰表!W279</f>
        <v>25</v>
      </c>
      <c r="AB279" s="42">
        <f>[1]挂饰表!X279</f>
        <v>41</v>
      </c>
      <c r="AC279" s="42">
        <f>[1]挂饰表!Y279</f>
        <v>36</v>
      </c>
      <c r="AD279" s="42">
        <f>[1]挂饰表!Z279</f>
        <v>90</v>
      </c>
      <c r="AE279" s="20">
        <f>[1]挂饰表!AA279</f>
        <v>0</v>
      </c>
      <c r="AF279" s="20">
        <f>[1]挂饰表!AB279</f>
        <v>0</v>
      </c>
      <c r="AG279" s="20">
        <f>[1]挂饰表!AC279</f>
        <v>0</v>
      </c>
      <c r="AH279" s="20">
        <f>[1]挂饰表!AD279</f>
        <v>0</v>
      </c>
      <c r="AI279" s="20">
        <f>[1]挂饰表!AE279</f>
        <v>0</v>
      </c>
    </row>
    <row r="280" spans="2:35" ht="14.25" x14ac:dyDescent="0.2">
      <c r="B280" s="16">
        <v>278</v>
      </c>
      <c r="C280" s="16" t="str">
        <f t="shared" ca="1" si="33"/>
        <v>IC1872</v>
      </c>
      <c r="D280" s="16" t="str">
        <f t="shared" ca="1" si="37"/>
        <v>发亮的水晶护腕</v>
      </c>
      <c r="E280" s="16" t="str">
        <f t="shared" ca="1" si="34"/>
        <v>发亮的</v>
      </c>
      <c r="F280" s="16" t="str">
        <f t="shared" ca="1" si="35"/>
        <v>水晶</v>
      </c>
      <c r="G280" s="16" t="str">
        <f t="shared" ca="1" si="36"/>
        <v>护腕</v>
      </c>
      <c r="H280" s="16" t="str">
        <f t="shared" si="32"/>
        <v>b</v>
      </c>
      <c r="I280" s="19" t="s">
        <v>26</v>
      </c>
      <c r="J280" s="3" t="s">
        <v>35</v>
      </c>
      <c r="K280" s="16">
        <f t="shared" si="38"/>
        <v>6</v>
      </c>
      <c r="L280" s="16">
        <f t="shared" si="39"/>
        <v>6</v>
      </c>
      <c r="M280" s="16">
        <f>[1]挂饰表!$I280</f>
        <v>27</v>
      </c>
      <c r="N280" s="16">
        <f>[1]挂饰表!$J280</f>
        <v>76</v>
      </c>
      <c r="O280" s="16">
        <f>[1]挂饰表!$K280</f>
        <v>52</v>
      </c>
      <c r="P280" s="16">
        <f>[1]挂饰表!$L280</f>
        <v>60</v>
      </c>
      <c r="Q280" s="16" t="str">
        <f>[1]挂饰表!$M$3</f>
        <v>---</v>
      </c>
      <c r="R280" s="16">
        <f>[1]挂饰表!$N280</f>
        <v>69</v>
      </c>
      <c r="S280" s="16">
        <f>[1]挂饰表!$O280</f>
        <v>45</v>
      </c>
      <c r="T280" s="42">
        <f>[1]挂饰表!$P280</f>
        <v>45</v>
      </c>
      <c r="U280" s="20">
        <f>[1]挂饰表!Q280</f>
        <v>0.22500000000000001</v>
      </c>
      <c r="V280" s="20">
        <f>[1]挂饰表!R280</f>
        <v>0.1125</v>
      </c>
      <c r="W280" s="20">
        <f>[1]挂饰表!S280</f>
        <v>7.4999999999999997E-2</v>
      </c>
      <c r="X280" s="20" t="str">
        <f>[1]挂饰表!T280</f>
        <v>--</v>
      </c>
      <c r="Y280" s="42">
        <f>[1]挂饰表!U280</f>
        <v>43</v>
      </c>
      <c r="Z280" s="42">
        <f>[1]挂饰表!V280</f>
        <v>50</v>
      </c>
      <c r="AA280" s="42">
        <f>[1]挂饰表!W280</f>
        <v>30</v>
      </c>
      <c r="AB280" s="42">
        <f>[1]挂饰表!X280</f>
        <v>50</v>
      </c>
      <c r="AC280" s="42">
        <f>[1]挂饰表!Y280</f>
        <v>43</v>
      </c>
      <c r="AD280" s="42">
        <f>[1]挂饰表!Z280</f>
        <v>108</v>
      </c>
      <c r="AE280" s="20">
        <f>[1]挂饰表!AA280</f>
        <v>0</v>
      </c>
      <c r="AF280" s="20">
        <f>[1]挂饰表!AB280</f>
        <v>0</v>
      </c>
      <c r="AG280" s="20">
        <f>[1]挂饰表!AC280</f>
        <v>0</v>
      </c>
      <c r="AH280" s="20">
        <f>[1]挂饰表!AD280</f>
        <v>0</v>
      </c>
      <c r="AI280" s="20">
        <f>[1]挂饰表!AE280</f>
        <v>0</v>
      </c>
    </row>
    <row r="281" spans="2:35" ht="14.25" x14ac:dyDescent="0.2">
      <c r="B281" s="16">
        <v>279</v>
      </c>
      <c r="C281" s="16" t="str">
        <f t="shared" ca="1" si="33"/>
        <v>IC1854</v>
      </c>
      <c r="D281" s="16" t="str">
        <f t="shared" ca="1" si="37"/>
        <v>优质的混乱戒指</v>
      </c>
      <c r="E281" s="16" t="str">
        <f t="shared" ca="1" si="34"/>
        <v>优质的</v>
      </c>
      <c r="F281" s="16" t="str">
        <f t="shared" ca="1" si="35"/>
        <v>混乱</v>
      </c>
      <c r="G281" s="16" t="str">
        <f t="shared" ca="1" si="36"/>
        <v>戒指</v>
      </c>
      <c r="H281" s="16" t="str">
        <f t="shared" si="32"/>
        <v>b</v>
      </c>
      <c r="I281" s="19" t="s">
        <v>26</v>
      </c>
      <c r="J281" s="3" t="s">
        <v>35</v>
      </c>
      <c r="K281" s="16">
        <f t="shared" si="38"/>
        <v>6</v>
      </c>
      <c r="L281" s="16">
        <f t="shared" si="39"/>
        <v>7</v>
      </c>
      <c r="M281" s="16">
        <f>[1]挂饰表!$I281</f>
        <v>32</v>
      </c>
      <c r="N281" s="16">
        <f>[1]挂饰表!$J281</f>
        <v>88</v>
      </c>
      <c r="O281" s="16">
        <f>[1]挂饰表!$K281</f>
        <v>60</v>
      </c>
      <c r="P281" s="16">
        <f>[1]挂饰表!$L281</f>
        <v>71</v>
      </c>
      <c r="Q281" s="16" t="str">
        <f>[1]挂饰表!$M$3</f>
        <v>---</v>
      </c>
      <c r="R281" s="16">
        <f>[1]挂饰表!$N281</f>
        <v>81</v>
      </c>
      <c r="S281" s="16">
        <f>[1]挂饰表!$O281</f>
        <v>53</v>
      </c>
      <c r="T281" s="42">
        <f>[1]挂饰表!$P281</f>
        <v>53</v>
      </c>
      <c r="U281" s="20">
        <f>[1]挂饰表!Q281</f>
        <v>0.26500000000000001</v>
      </c>
      <c r="V281" s="20">
        <f>[1]挂饰表!R281</f>
        <v>0.13250000000000001</v>
      </c>
      <c r="W281" s="20">
        <f>[1]挂饰表!S281</f>
        <v>8.8333333333333333E-2</v>
      </c>
      <c r="X281" s="20" t="str">
        <f>[1]挂饰表!T281</f>
        <v>--</v>
      </c>
      <c r="Y281" s="42">
        <f>[1]挂饰表!U281</f>
        <v>50</v>
      </c>
      <c r="Z281" s="42">
        <f>[1]挂饰表!V281</f>
        <v>58</v>
      </c>
      <c r="AA281" s="42">
        <f>[1]挂饰表!W281</f>
        <v>35</v>
      </c>
      <c r="AB281" s="42">
        <f>[1]挂饰表!X281</f>
        <v>58</v>
      </c>
      <c r="AC281" s="42">
        <f>[1]挂饰表!Y281</f>
        <v>50</v>
      </c>
      <c r="AD281" s="42">
        <f>[1]挂饰表!Z281</f>
        <v>126</v>
      </c>
      <c r="AE281" s="20">
        <f>[1]挂饰表!AA281</f>
        <v>0</v>
      </c>
      <c r="AF281" s="20">
        <f>[1]挂饰表!AB281</f>
        <v>0</v>
      </c>
      <c r="AG281" s="20">
        <f>[1]挂饰表!AC281</f>
        <v>0</v>
      </c>
      <c r="AH281" s="20">
        <f>[1]挂饰表!AD281</f>
        <v>0</v>
      </c>
      <c r="AI281" s="20">
        <f>[1]挂饰表!AE281</f>
        <v>0</v>
      </c>
    </row>
    <row r="282" spans="2:35" ht="14.25" x14ac:dyDescent="0.2">
      <c r="B282" s="16">
        <v>280</v>
      </c>
      <c r="C282" s="16" t="str">
        <f t="shared" ca="1" si="33"/>
        <v>IC1871</v>
      </c>
      <c r="D282" s="16" t="str">
        <f t="shared" ca="1" si="37"/>
        <v>发亮的塞尔塔护腕</v>
      </c>
      <c r="E282" s="16" t="str">
        <f t="shared" ca="1" si="34"/>
        <v>发亮的</v>
      </c>
      <c r="F282" s="16" t="str">
        <f t="shared" ca="1" si="35"/>
        <v>塞尔塔</v>
      </c>
      <c r="G282" s="16" t="str">
        <f t="shared" ca="1" si="36"/>
        <v>护腕</v>
      </c>
      <c r="H282" s="16" t="str">
        <f t="shared" si="32"/>
        <v>b</v>
      </c>
      <c r="I282" s="19" t="s">
        <v>26</v>
      </c>
      <c r="J282" s="3" t="s">
        <v>35</v>
      </c>
      <c r="K282" s="16">
        <f t="shared" si="38"/>
        <v>6</v>
      </c>
      <c r="L282" s="16">
        <f t="shared" si="39"/>
        <v>8</v>
      </c>
      <c r="M282" s="16">
        <f>[1]挂饰表!$I282</f>
        <v>36</v>
      </c>
      <c r="N282" s="16">
        <f>[1]挂饰表!$J282</f>
        <v>101</v>
      </c>
      <c r="O282" s="16">
        <f>[1]挂饰表!$K282</f>
        <v>69</v>
      </c>
      <c r="P282" s="16">
        <f>[1]挂饰表!$L282</f>
        <v>81</v>
      </c>
      <c r="Q282" s="16" t="str">
        <f>[1]挂饰表!$M$3</f>
        <v>---</v>
      </c>
      <c r="R282" s="16">
        <f>[1]挂饰表!$N282</f>
        <v>92</v>
      </c>
      <c r="S282" s="16">
        <f>[1]挂饰表!$O282</f>
        <v>60</v>
      </c>
      <c r="T282" s="42">
        <f>[1]挂饰表!$P282</f>
        <v>60</v>
      </c>
      <c r="U282" s="20">
        <f>[1]挂饰表!Q282</f>
        <v>0.3</v>
      </c>
      <c r="V282" s="20">
        <f>[1]挂饰表!R282</f>
        <v>0.15</v>
      </c>
      <c r="W282" s="20">
        <f>[1]挂饰表!S282</f>
        <v>0.1</v>
      </c>
      <c r="X282" s="20" t="str">
        <f>[1]挂饰表!T282</f>
        <v>--</v>
      </c>
      <c r="Y282" s="42">
        <f>[1]挂饰表!U282</f>
        <v>58</v>
      </c>
      <c r="Z282" s="42">
        <f>[1]挂饰表!V282</f>
        <v>66</v>
      </c>
      <c r="AA282" s="42">
        <f>[1]挂饰表!W282</f>
        <v>40</v>
      </c>
      <c r="AB282" s="42">
        <f>[1]挂饰表!X282</f>
        <v>66</v>
      </c>
      <c r="AC282" s="42">
        <f>[1]挂饰表!Y282</f>
        <v>58</v>
      </c>
      <c r="AD282" s="42">
        <f>[1]挂饰表!Z282</f>
        <v>144</v>
      </c>
      <c r="AE282" s="20">
        <f>[1]挂饰表!AA282</f>
        <v>0</v>
      </c>
      <c r="AF282" s="20">
        <f>[1]挂饰表!AB282</f>
        <v>0</v>
      </c>
      <c r="AG282" s="20">
        <f>[1]挂饰表!AC282</f>
        <v>0</v>
      </c>
      <c r="AH282" s="20">
        <f>[1]挂饰表!AD282</f>
        <v>0</v>
      </c>
      <c r="AI282" s="20">
        <f>[1]挂饰表!AE282</f>
        <v>0</v>
      </c>
    </row>
    <row r="283" spans="2:35" ht="14.25" x14ac:dyDescent="0.2">
      <c r="B283" s="16">
        <v>281</v>
      </c>
      <c r="C283" s="16" t="str">
        <f t="shared" ca="1" si="33"/>
        <v>IC1901</v>
      </c>
      <c r="D283" s="16" t="str">
        <f t="shared" ca="1" si="37"/>
        <v>一般的斯塞提戒指</v>
      </c>
      <c r="E283" s="16" t="str">
        <f t="shared" ca="1" si="34"/>
        <v>一般的</v>
      </c>
      <c r="F283" s="16" t="str">
        <f t="shared" ca="1" si="35"/>
        <v>斯塞提</v>
      </c>
      <c r="G283" s="16" t="str">
        <f t="shared" ca="1" si="36"/>
        <v>戒指</v>
      </c>
      <c r="H283" s="16" t="str">
        <f t="shared" si="32"/>
        <v>c</v>
      </c>
      <c r="I283" s="19" t="s">
        <v>26</v>
      </c>
      <c r="J283" s="3" t="s">
        <v>35</v>
      </c>
      <c r="K283" s="16">
        <f t="shared" si="38"/>
        <v>6</v>
      </c>
      <c r="L283" s="16">
        <f t="shared" si="39"/>
        <v>1</v>
      </c>
      <c r="M283" s="16">
        <f>[1]挂饰表!$I283</f>
        <v>9</v>
      </c>
      <c r="N283" s="16">
        <f>[1]挂饰表!$J283</f>
        <v>0</v>
      </c>
      <c r="O283" s="16">
        <f>[1]挂饰表!$K283</f>
        <v>0</v>
      </c>
      <c r="P283" s="16">
        <f>[1]挂饰表!$L283</f>
        <v>0</v>
      </c>
      <c r="Q283" s="16" t="str">
        <f>[1]挂饰表!$M$3</f>
        <v>---</v>
      </c>
      <c r="R283" s="16">
        <f>[1]挂饰表!$N283</f>
        <v>0</v>
      </c>
      <c r="S283" s="16">
        <f>[1]挂饰表!$O283</f>
        <v>0</v>
      </c>
      <c r="T283" s="42">
        <f>[1]挂饰表!$P283</f>
        <v>0</v>
      </c>
      <c r="U283" s="20">
        <f>[1]挂饰表!Q283</f>
        <v>0</v>
      </c>
      <c r="V283" s="20">
        <f>[1]挂饰表!R283</f>
        <v>0</v>
      </c>
      <c r="W283" s="20">
        <f>[1]挂饰表!S283</f>
        <v>0</v>
      </c>
      <c r="X283" s="20" t="str">
        <f>[1]挂饰表!T283</f>
        <v>--</v>
      </c>
      <c r="Y283" s="42">
        <f>[1]挂饰表!U283</f>
        <v>0</v>
      </c>
      <c r="Z283" s="42">
        <f>[1]挂饰表!V283</f>
        <v>0</v>
      </c>
      <c r="AA283" s="42">
        <f>[1]挂饰表!W283</f>
        <v>0</v>
      </c>
      <c r="AB283" s="42">
        <f>[1]挂饰表!X283</f>
        <v>0</v>
      </c>
      <c r="AC283" s="42">
        <f>[1]挂饰表!Y283</f>
        <v>0</v>
      </c>
      <c r="AD283" s="42">
        <f>[1]挂饰表!Z283</f>
        <v>0</v>
      </c>
      <c r="AE283" s="20">
        <f>[1]挂饰表!AA283</f>
        <v>0</v>
      </c>
      <c r="AF283" s="20">
        <f>[1]挂饰表!AB283</f>
        <v>0</v>
      </c>
      <c r="AG283" s="20">
        <f>[1]挂饰表!AC283</f>
        <v>0</v>
      </c>
      <c r="AH283" s="20">
        <f>[1]挂饰表!AD283</f>
        <v>0</v>
      </c>
      <c r="AI283" s="20">
        <f>[1]挂饰表!AE283</f>
        <v>0</v>
      </c>
    </row>
    <row r="284" spans="2:35" ht="14.25" x14ac:dyDescent="0.2">
      <c r="B284" s="16">
        <v>282</v>
      </c>
      <c r="C284" s="16" t="str">
        <f t="shared" ca="1" si="33"/>
        <v>IC1742</v>
      </c>
      <c r="D284" s="16" t="str">
        <f t="shared" ca="1" si="37"/>
        <v>一般的白银项链</v>
      </c>
      <c r="E284" s="16" t="str">
        <f t="shared" ca="1" si="34"/>
        <v>一般的</v>
      </c>
      <c r="F284" s="16" t="str">
        <f t="shared" ca="1" si="35"/>
        <v>白银</v>
      </c>
      <c r="G284" s="16" t="str">
        <f t="shared" ca="1" si="36"/>
        <v>项链</v>
      </c>
      <c r="H284" s="16" t="str">
        <f t="shared" si="32"/>
        <v>c</v>
      </c>
      <c r="I284" s="19" t="s">
        <v>26</v>
      </c>
      <c r="J284" s="3" t="s">
        <v>35</v>
      </c>
      <c r="K284" s="16">
        <f t="shared" si="38"/>
        <v>6</v>
      </c>
      <c r="L284" s="16">
        <f t="shared" si="39"/>
        <v>2</v>
      </c>
      <c r="M284" s="16">
        <f>[1]挂饰表!$I284</f>
        <v>18</v>
      </c>
      <c r="N284" s="16">
        <f>[1]挂饰表!$J284</f>
        <v>0</v>
      </c>
      <c r="O284" s="16">
        <f>[1]挂饰表!$K284</f>
        <v>0</v>
      </c>
      <c r="P284" s="16">
        <f>[1]挂饰表!$L284</f>
        <v>0</v>
      </c>
      <c r="Q284" s="16" t="str">
        <f>[1]挂饰表!$M$3</f>
        <v>---</v>
      </c>
      <c r="R284" s="16">
        <f>[1]挂饰表!$N284</f>
        <v>0</v>
      </c>
      <c r="S284" s="16">
        <f>[1]挂饰表!$O284</f>
        <v>0</v>
      </c>
      <c r="T284" s="42">
        <f>[1]挂饰表!$P284</f>
        <v>0</v>
      </c>
      <c r="U284" s="20">
        <f>[1]挂饰表!Q284</f>
        <v>0</v>
      </c>
      <c r="V284" s="20">
        <f>[1]挂饰表!R284</f>
        <v>0</v>
      </c>
      <c r="W284" s="20">
        <f>[1]挂饰表!S284</f>
        <v>0</v>
      </c>
      <c r="X284" s="20" t="str">
        <f>[1]挂饰表!T284</f>
        <v>--</v>
      </c>
      <c r="Y284" s="42">
        <f>[1]挂饰表!U284</f>
        <v>0</v>
      </c>
      <c r="Z284" s="42">
        <f>[1]挂饰表!V284</f>
        <v>0</v>
      </c>
      <c r="AA284" s="42">
        <f>[1]挂饰表!W284</f>
        <v>0</v>
      </c>
      <c r="AB284" s="42">
        <f>[1]挂饰表!X284</f>
        <v>0</v>
      </c>
      <c r="AC284" s="42">
        <f>[1]挂饰表!Y284</f>
        <v>0</v>
      </c>
      <c r="AD284" s="42">
        <f>[1]挂饰表!Z284</f>
        <v>0</v>
      </c>
      <c r="AE284" s="20">
        <f>[1]挂饰表!AA284</f>
        <v>0</v>
      </c>
      <c r="AF284" s="20">
        <f>[1]挂饰表!AB284</f>
        <v>0</v>
      </c>
      <c r="AG284" s="20">
        <f>[1]挂饰表!AC284</f>
        <v>0</v>
      </c>
      <c r="AH284" s="20">
        <f>[1]挂饰表!AD284</f>
        <v>0</v>
      </c>
      <c r="AI284" s="20">
        <f>[1]挂饰表!AE284</f>
        <v>0</v>
      </c>
    </row>
    <row r="285" spans="2:35" ht="14.25" x14ac:dyDescent="0.2">
      <c r="B285" s="16">
        <v>283</v>
      </c>
      <c r="C285" s="16" t="str">
        <f t="shared" ca="1" si="33"/>
        <v>IC1901</v>
      </c>
      <c r="D285" s="16" t="str">
        <f t="shared" ca="1" si="37"/>
        <v>初级的青铜戒指</v>
      </c>
      <c r="E285" s="16" t="str">
        <f t="shared" ca="1" si="34"/>
        <v>初级的</v>
      </c>
      <c r="F285" s="16" t="str">
        <f t="shared" ca="1" si="35"/>
        <v>青铜</v>
      </c>
      <c r="G285" s="16" t="str">
        <f t="shared" ca="1" si="36"/>
        <v>戒指</v>
      </c>
      <c r="H285" s="16" t="str">
        <f t="shared" si="32"/>
        <v>c</v>
      </c>
      <c r="I285" s="19" t="s">
        <v>26</v>
      </c>
      <c r="J285" s="3" t="s">
        <v>35</v>
      </c>
      <c r="K285" s="16">
        <f t="shared" si="38"/>
        <v>6</v>
      </c>
      <c r="L285" s="16">
        <f t="shared" si="39"/>
        <v>3</v>
      </c>
      <c r="M285" s="16">
        <f>[1]挂饰表!$I285</f>
        <v>27</v>
      </c>
      <c r="N285" s="16">
        <f>[1]挂饰表!$J285</f>
        <v>0</v>
      </c>
      <c r="O285" s="16">
        <f>[1]挂饰表!$K285</f>
        <v>0</v>
      </c>
      <c r="P285" s="16">
        <f>[1]挂饰表!$L285</f>
        <v>0</v>
      </c>
      <c r="Q285" s="16" t="str">
        <f>[1]挂饰表!$M$3</f>
        <v>---</v>
      </c>
      <c r="R285" s="16">
        <f>[1]挂饰表!$N285</f>
        <v>0</v>
      </c>
      <c r="S285" s="16">
        <f>[1]挂饰表!$O285</f>
        <v>0</v>
      </c>
      <c r="T285" s="42">
        <f>[1]挂饰表!$P285</f>
        <v>0</v>
      </c>
      <c r="U285" s="20">
        <f>[1]挂饰表!Q285</f>
        <v>0</v>
      </c>
      <c r="V285" s="20">
        <f>[1]挂饰表!R285</f>
        <v>0</v>
      </c>
      <c r="W285" s="20">
        <f>[1]挂饰表!S285</f>
        <v>0</v>
      </c>
      <c r="X285" s="20" t="str">
        <f>[1]挂饰表!T285</f>
        <v>--</v>
      </c>
      <c r="Y285" s="42">
        <f>[1]挂饰表!U285</f>
        <v>0</v>
      </c>
      <c r="Z285" s="42">
        <f>[1]挂饰表!V285</f>
        <v>0</v>
      </c>
      <c r="AA285" s="42">
        <f>[1]挂饰表!W285</f>
        <v>0</v>
      </c>
      <c r="AB285" s="42">
        <f>[1]挂饰表!X285</f>
        <v>0</v>
      </c>
      <c r="AC285" s="42">
        <f>[1]挂饰表!Y285</f>
        <v>0</v>
      </c>
      <c r="AD285" s="42">
        <f>[1]挂饰表!Z285</f>
        <v>0</v>
      </c>
      <c r="AE285" s="20">
        <f>[1]挂饰表!AA285</f>
        <v>0</v>
      </c>
      <c r="AF285" s="20">
        <f>[1]挂饰表!AB285</f>
        <v>0</v>
      </c>
      <c r="AG285" s="20">
        <f>[1]挂饰表!AC285</f>
        <v>0</v>
      </c>
      <c r="AH285" s="20">
        <f>[1]挂饰表!AD285</f>
        <v>0</v>
      </c>
      <c r="AI285" s="20">
        <f>[1]挂饰表!AE285</f>
        <v>0</v>
      </c>
    </row>
    <row r="286" spans="2:35" ht="14.25" x14ac:dyDescent="0.2">
      <c r="B286" s="16">
        <v>284</v>
      </c>
      <c r="C286" s="16" t="str">
        <f t="shared" ca="1" si="33"/>
        <v>IC1742</v>
      </c>
      <c r="D286" s="16" t="str">
        <f t="shared" ca="1" si="37"/>
        <v>破旧的虚幻项链</v>
      </c>
      <c r="E286" s="16" t="str">
        <f t="shared" ca="1" si="34"/>
        <v>破旧的</v>
      </c>
      <c r="F286" s="16" t="str">
        <f t="shared" ca="1" si="35"/>
        <v>虚幻</v>
      </c>
      <c r="G286" s="16" t="str">
        <f t="shared" ca="1" si="36"/>
        <v>项链</v>
      </c>
      <c r="H286" s="16" t="str">
        <f t="shared" si="32"/>
        <v>c</v>
      </c>
      <c r="I286" s="19" t="s">
        <v>26</v>
      </c>
      <c r="J286" s="3" t="s">
        <v>35</v>
      </c>
      <c r="K286" s="16">
        <f t="shared" si="38"/>
        <v>6</v>
      </c>
      <c r="L286" s="16">
        <f t="shared" si="39"/>
        <v>4</v>
      </c>
      <c r="M286" s="16">
        <f>[1]挂饰表!$I286</f>
        <v>36</v>
      </c>
      <c r="N286" s="16">
        <f>[1]挂饰表!$J286</f>
        <v>0</v>
      </c>
      <c r="O286" s="16">
        <f>[1]挂饰表!$K286</f>
        <v>0</v>
      </c>
      <c r="P286" s="16">
        <f>[1]挂饰表!$L286</f>
        <v>0</v>
      </c>
      <c r="Q286" s="16" t="str">
        <f>[1]挂饰表!$M$3</f>
        <v>---</v>
      </c>
      <c r="R286" s="16">
        <f>[1]挂饰表!$N286</f>
        <v>0</v>
      </c>
      <c r="S286" s="16">
        <f>[1]挂饰表!$O286</f>
        <v>0</v>
      </c>
      <c r="T286" s="42">
        <f>[1]挂饰表!$P286</f>
        <v>0</v>
      </c>
      <c r="U286" s="20">
        <f>[1]挂饰表!Q286</f>
        <v>0</v>
      </c>
      <c r="V286" s="20">
        <f>[1]挂饰表!R286</f>
        <v>0</v>
      </c>
      <c r="W286" s="20">
        <f>[1]挂饰表!S286</f>
        <v>0</v>
      </c>
      <c r="X286" s="20" t="str">
        <f>[1]挂饰表!T286</f>
        <v>--</v>
      </c>
      <c r="Y286" s="42">
        <f>[1]挂饰表!U286</f>
        <v>0</v>
      </c>
      <c r="Z286" s="42">
        <f>[1]挂饰表!V286</f>
        <v>0</v>
      </c>
      <c r="AA286" s="42">
        <f>[1]挂饰表!W286</f>
        <v>0</v>
      </c>
      <c r="AB286" s="42">
        <f>[1]挂饰表!X286</f>
        <v>0</v>
      </c>
      <c r="AC286" s="42">
        <f>[1]挂饰表!Y286</f>
        <v>0</v>
      </c>
      <c r="AD286" s="42">
        <f>[1]挂饰表!Z286</f>
        <v>0</v>
      </c>
      <c r="AE286" s="20">
        <f>[1]挂饰表!AA286</f>
        <v>0</v>
      </c>
      <c r="AF286" s="20">
        <f>[1]挂饰表!AB286</f>
        <v>0</v>
      </c>
      <c r="AG286" s="20">
        <f>[1]挂饰表!AC286</f>
        <v>0</v>
      </c>
      <c r="AH286" s="20">
        <f>[1]挂饰表!AD286</f>
        <v>0</v>
      </c>
      <c r="AI286" s="20">
        <f>[1]挂饰表!AE286</f>
        <v>0</v>
      </c>
    </row>
    <row r="287" spans="2:35" ht="14.25" x14ac:dyDescent="0.2">
      <c r="B287" s="16">
        <v>285</v>
      </c>
      <c r="C287" s="16" t="str">
        <f t="shared" ca="1" si="33"/>
        <v>IC1903</v>
      </c>
      <c r="D287" s="16" t="str">
        <f t="shared" ca="1" si="37"/>
        <v>一般的虚幻戒指</v>
      </c>
      <c r="E287" s="16" t="str">
        <f t="shared" ca="1" si="34"/>
        <v>一般的</v>
      </c>
      <c r="F287" s="16" t="str">
        <f t="shared" ca="1" si="35"/>
        <v>虚幻</v>
      </c>
      <c r="G287" s="16" t="str">
        <f t="shared" ca="1" si="36"/>
        <v>戒指</v>
      </c>
      <c r="H287" s="16" t="str">
        <f t="shared" si="32"/>
        <v>c</v>
      </c>
      <c r="I287" s="19" t="s">
        <v>26</v>
      </c>
      <c r="J287" s="3" t="s">
        <v>35</v>
      </c>
      <c r="K287" s="16">
        <f t="shared" si="38"/>
        <v>6</v>
      </c>
      <c r="L287" s="16">
        <f t="shared" si="39"/>
        <v>5</v>
      </c>
      <c r="M287" s="16">
        <f>[1]挂饰表!$I287</f>
        <v>44</v>
      </c>
      <c r="N287" s="16">
        <f>[1]挂饰表!$J287</f>
        <v>0</v>
      </c>
      <c r="O287" s="16">
        <f>[1]挂饰表!$K287</f>
        <v>0</v>
      </c>
      <c r="P287" s="16">
        <f>[1]挂饰表!$L287</f>
        <v>0</v>
      </c>
      <c r="Q287" s="16" t="str">
        <f>[1]挂饰表!$M$3</f>
        <v>---</v>
      </c>
      <c r="R287" s="16">
        <f>[1]挂饰表!$N287</f>
        <v>0</v>
      </c>
      <c r="S287" s="16">
        <f>[1]挂饰表!$O287</f>
        <v>0</v>
      </c>
      <c r="T287" s="42">
        <f>[1]挂饰表!$P287</f>
        <v>0</v>
      </c>
      <c r="U287" s="20">
        <f>[1]挂饰表!Q287</f>
        <v>0</v>
      </c>
      <c r="V287" s="20">
        <f>[1]挂饰表!R287</f>
        <v>0</v>
      </c>
      <c r="W287" s="20">
        <f>[1]挂饰表!S287</f>
        <v>0</v>
      </c>
      <c r="X287" s="20" t="str">
        <f>[1]挂饰表!T287</f>
        <v>--</v>
      </c>
      <c r="Y287" s="42">
        <f>[1]挂饰表!U287</f>
        <v>0</v>
      </c>
      <c r="Z287" s="42">
        <f>[1]挂饰表!V287</f>
        <v>0</v>
      </c>
      <c r="AA287" s="42">
        <f>[1]挂饰表!W287</f>
        <v>0</v>
      </c>
      <c r="AB287" s="42">
        <f>[1]挂饰表!X287</f>
        <v>0</v>
      </c>
      <c r="AC287" s="42">
        <f>[1]挂饰表!Y287</f>
        <v>0</v>
      </c>
      <c r="AD287" s="42">
        <f>[1]挂饰表!Z287</f>
        <v>0</v>
      </c>
      <c r="AE287" s="20">
        <f>[1]挂饰表!AA287</f>
        <v>0</v>
      </c>
      <c r="AF287" s="20">
        <f>[1]挂饰表!AB287</f>
        <v>0</v>
      </c>
      <c r="AG287" s="20">
        <f>[1]挂饰表!AC287</f>
        <v>0</v>
      </c>
      <c r="AH287" s="20">
        <f>[1]挂饰表!AD287</f>
        <v>0</v>
      </c>
      <c r="AI287" s="20">
        <f>[1]挂饰表!AE287</f>
        <v>0</v>
      </c>
    </row>
    <row r="288" spans="2:35" ht="14.25" x14ac:dyDescent="0.2">
      <c r="B288" s="16">
        <v>286</v>
      </c>
      <c r="C288" s="16" t="str">
        <f t="shared" ca="1" si="33"/>
        <v>IC1857</v>
      </c>
      <c r="D288" s="16" t="str">
        <f t="shared" ca="1" si="37"/>
        <v>初级的混乱戒指</v>
      </c>
      <c r="E288" s="16" t="str">
        <f t="shared" ca="1" si="34"/>
        <v>初级的</v>
      </c>
      <c r="F288" s="16" t="str">
        <f t="shared" ca="1" si="35"/>
        <v>混乱</v>
      </c>
      <c r="G288" s="16" t="str">
        <f t="shared" ca="1" si="36"/>
        <v>戒指</v>
      </c>
      <c r="H288" s="16" t="str">
        <f t="shared" si="32"/>
        <v>c</v>
      </c>
      <c r="I288" s="19" t="s">
        <v>26</v>
      </c>
      <c r="J288" s="3" t="s">
        <v>35</v>
      </c>
      <c r="K288" s="16">
        <f t="shared" si="38"/>
        <v>6</v>
      </c>
      <c r="L288" s="16">
        <f t="shared" si="39"/>
        <v>6</v>
      </c>
      <c r="M288" s="16">
        <f>[1]挂饰表!$I288</f>
        <v>53</v>
      </c>
      <c r="N288" s="16">
        <f>[1]挂饰表!$J288</f>
        <v>0</v>
      </c>
      <c r="O288" s="16">
        <f>[1]挂饰表!$K288</f>
        <v>0</v>
      </c>
      <c r="P288" s="16">
        <f>[1]挂饰表!$L288</f>
        <v>0</v>
      </c>
      <c r="Q288" s="16" t="str">
        <f>[1]挂饰表!$M$3</f>
        <v>---</v>
      </c>
      <c r="R288" s="16">
        <f>[1]挂饰表!$N288</f>
        <v>0</v>
      </c>
      <c r="S288" s="16">
        <f>[1]挂饰表!$O288</f>
        <v>0</v>
      </c>
      <c r="T288" s="42">
        <f>[1]挂饰表!$P288</f>
        <v>0</v>
      </c>
      <c r="U288" s="20">
        <f>[1]挂饰表!Q288</f>
        <v>0</v>
      </c>
      <c r="V288" s="20">
        <f>[1]挂饰表!R288</f>
        <v>0</v>
      </c>
      <c r="W288" s="20">
        <f>[1]挂饰表!S288</f>
        <v>0</v>
      </c>
      <c r="X288" s="20" t="str">
        <f>[1]挂饰表!T288</f>
        <v>--</v>
      </c>
      <c r="Y288" s="42">
        <f>[1]挂饰表!U288</f>
        <v>0</v>
      </c>
      <c r="Z288" s="42">
        <f>[1]挂饰表!V288</f>
        <v>0</v>
      </c>
      <c r="AA288" s="42">
        <f>[1]挂饰表!W288</f>
        <v>0</v>
      </c>
      <c r="AB288" s="42">
        <f>[1]挂饰表!X288</f>
        <v>0</v>
      </c>
      <c r="AC288" s="42">
        <f>[1]挂饰表!Y288</f>
        <v>0</v>
      </c>
      <c r="AD288" s="42">
        <f>[1]挂饰表!Z288</f>
        <v>0</v>
      </c>
      <c r="AE288" s="20">
        <f>[1]挂饰表!AA288</f>
        <v>0</v>
      </c>
      <c r="AF288" s="20">
        <f>[1]挂饰表!AB288</f>
        <v>0</v>
      </c>
      <c r="AG288" s="20">
        <f>[1]挂饰表!AC288</f>
        <v>0</v>
      </c>
      <c r="AH288" s="20">
        <f>[1]挂饰表!AD288</f>
        <v>0</v>
      </c>
      <c r="AI288" s="20">
        <f>[1]挂饰表!AE288</f>
        <v>0</v>
      </c>
    </row>
    <row r="289" spans="2:35" ht="14.25" x14ac:dyDescent="0.2">
      <c r="B289" s="16">
        <v>287</v>
      </c>
      <c r="C289" s="16" t="str">
        <f t="shared" ca="1" si="33"/>
        <v>IC1872</v>
      </c>
      <c r="D289" s="16" t="str">
        <f t="shared" ca="1" si="37"/>
        <v>普通的精钢护腕</v>
      </c>
      <c r="E289" s="16" t="str">
        <f t="shared" ca="1" si="34"/>
        <v>普通的</v>
      </c>
      <c r="F289" s="16" t="str">
        <f t="shared" ca="1" si="35"/>
        <v>精钢</v>
      </c>
      <c r="G289" s="16" t="str">
        <f t="shared" ca="1" si="36"/>
        <v>护腕</v>
      </c>
      <c r="H289" s="16" t="str">
        <f t="shared" si="32"/>
        <v>c</v>
      </c>
      <c r="I289" s="19" t="s">
        <v>26</v>
      </c>
      <c r="J289" s="3" t="s">
        <v>35</v>
      </c>
      <c r="K289" s="16">
        <f t="shared" si="38"/>
        <v>6</v>
      </c>
      <c r="L289" s="16">
        <f t="shared" si="39"/>
        <v>7</v>
      </c>
      <c r="M289" s="16">
        <f>[1]挂饰表!$I289</f>
        <v>62</v>
      </c>
      <c r="N289" s="16">
        <f>[1]挂饰表!$J289</f>
        <v>0</v>
      </c>
      <c r="O289" s="16">
        <f>[1]挂饰表!$K289</f>
        <v>0</v>
      </c>
      <c r="P289" s="16">
        <f>[1]挂饰表!$L289</f>
        <v>0</v>
      </c>
      <c r="Q289" s="16" t="str">
        <f>[1]挂饰表!$M$3</f>
        <v>---</v>
      </c>
      <c r="R289" s="16">
        <f>[1]挂饰表!$N289</f>
        <v>0</v>
      </c>
      <c r="S289" s="16">
        <f>[1]挂饰表!$O289</f>
        <v>0</v>
      </c>
      <c r="T289" s="42">
        <f>[1]挂饰表!$P289</f>
        <v>0</v>
      </c>
      <c r="U289" s="20">
        <f>[1]挂饰表!Q289</f>
        <v>0</v>
      </c>
      <c r="V289" s="20">
        <f>[1]挂饰表!R289</f>
        <v>0</v>
      </c>
      <c r="W289" s="20">
        <f>[1]挂饰表!S289</f>
        <v>0</v>
      </c>
      <c r="X289" s="20" t="str">
        <f>[1]挂饰表!T289</f>
        <v>--</v>
      </c>
      <c r="Y289" s="42">
        <f>[1]挂饰表!U289</f>
        <v>0</v>
      </c>
      <c r="Z289" s="42">
        <f>[1]挂饰表!V289</f>
        <v>0</v>
      </c>
      <c r="AA289" s="42">
        <f>[1]挂饰表!W289</f>
        <v>0</v>
      </c>
      <c r="AB289" s="42">
        <f>[1]挂饰表!X289</f>
        <v>0</v>
      </c>
      <c r="AC289" s="42">
        <f>[1]挂饰表!Y289</f>
        <v>0</v>
      </c>
      <c r="AD289" s="42">
        <f>[1]挂饰表!Z289</f>
        <v>0</v>
      </c>
      <c r="AE289" s="20">
        <f>[1]挂饰表!AA289</f>
        <v>0</v>
      </c>
      <c r="AF289" s="20">
        <f>[1]挂饰表!AB289</f>
        <v>0</v>
      </c>
      <c r="AG289" s="20">
        <f>[1]挂饰表!AC289</f>
        <v>0</v>
      </c>
      <c r="AH289" s="20">
        <f>[1]挂饰表!AD289</f>
        <v>0</v>
      </c>
      <c r="AI289" s="20">
        <f>[1]挂饰表!AE289</f>
        <v>0</v>
      </c>
    </row>
    <row r="290" spans="2:35" ht="14.25" x14ac:dyDescent="0.2">
      <c r="B290" s="16">
        <v>288</v>
      </c>
      <c r="C290" s="16" t="str">
        <f t="shared" ca="1" si="33"/>
        <v>IC1930</v>
      </c>
      <c r="D290" s="16" t="str">
        <f t="shared" ca="1" si="37"/>
        <v>初级的精灵戒指</v>
      </c>
      <c r="E290" s="16" t="str">
        <f t="shared" ca="1" si="34"/>
        <v>初级的</v>
      </c>
      <c r="F290" s="16" t="str">
        <f t="shared" ca="1" si="35"/>
        <v>精灵</v>
      </c>
      <c r="G290" s="16" t="str">
        <f t="shared" ca="1" si="36"/>
        <v>戒指</v>
      </c>
      <c r="H290" s="16" t="str">
        <f t="shared" si="32"/>
        <v>c</v>
      </c>
      <c r="I290" s="19" t="s">
        <v>26</v>
      </c>
      <c r="J290" s="3" t="s">
        <v>35</v>
      </c>
      <c r="K290" s="16">
        <f t="shared" si="38"/>
        <v>6</v>
      </c>
      <c r="L290" s="16">
        <f t="shared" si="39"/>
        <v>8</v>
      </c>
      <c r="M290" s="16">
        <f>[1]挂饰表!$I290</f>
        <v>71</v>
      </c>
      <c r="N290" s="16">
        <f>[1]挂饰表!$J290</f>
        <v>0</v>
      </c>
      <c r="O290" s="16">
        <f>[1]挂饰表!$K290</f>
        <v>0</v>
      </c>
      <c r="P290" s="16">
        <f>[1]挂饰表!$L290</f>
        <v>0</v>
      </c>
      <c r="Q290" s="16" t="str">
        <f>[1]挂饰表!$M$3</f>
        <v>---</v>
      </c>
      <c r="R290" s="16">
        <f>[1]挂饰表!$N290</f>
        <v>0</v>
      </c>
      <c r="S290" s="16">
        <f>[1]挂饰表!$O290</f>
        <v>0</v>
      </c>
      <c r="T290" s="42">
        <f>[1]挂饰表!$P290</f>
        <v>0</v>
      </c>
      <c r="U290" s="20">
        <f>[1]挂饰表!Q290</f>
        <v>0</v>
      </c>
      <c r="V290" s="20">
        <f>[1]挂饰表!R290</f>
        <v>0</v>
      </c>
      <c r="W290" s="20">
        <f>[1]挂饰表!S290</f>
        <v>0</v>
      </c>
      <c r="X290" s="20" t="str">
        <f>[1]挂饰表!T290</f>
        <v>--</v>
      </c>
      <c r="Y290" s="42">
        <f>[1]挂饰表!U290</f>
        <v>0</v>
      </c>
      <c r="Z290" s="42">
        <f>[1]挂饰表!V290</f>
        <v>0</v>
      </c>
      <c r="AA290" s="42">
        <f>[1]挂饰表!W290</f>
        <v>0</v>
      </c>
      <c r="AB290" s="42">
        <f>[1]挂饰表!X290</f>
        <v>0</v>
      </c>
      <c r="AC290" s="42">
        <f>[1]挂饰表!Y290</f>
        <v>0</v>
      </c>
      <c r="AD290" s="42">
        <f>[1]挂饰表!Z290</f>
        <v>0</v>
      </c>
      <c r="AE290" s="20">
        <f>[1]挂饰表!AA290</f>
        <v>0</v>
      </c>
      <c r="AF290" s="20">
        <f>[1]挂饰表!AB290</f>
        <v>0</v>
      </c>
      <c r="AG290" s="20">
        <f>[1]挂饰表!AC290</f>
        <v>0</v>
      </c>
      <c r="AH290" s="20">
        <f>[1]挂饰表!AD290</f>
        <v>0</v>
      </c>
      <c r="AI290" s="20">
        <f>[1]挂饰表!AE290</f>
        <v>0</v>
      </c>
    </row>
    <row r="291" spans="2:35" ht="14.25" x14ac:dyDescent="0.2">
      <c r="B291" s="16">
        <v>289</v>
      </c>
      <c r="C291" s="16" t="str">
        <f t="shared" ca="1" si="33"/>
        <v>IC1742</v>
      </c>
      <c r="D291" s="16" t="str">
        <f t="shared" ca="1" si="37"/>
        <v>神秘的塞尔塔项链</v>
      </c>
      <c r="E291" s="16" t="str">
        <f t="shared" ca="1" si="34"/>
        <v>神秘的</v>
      </c>
      <c r="F291" s="16" t="str">
        <f t="shared" ca="1" si="35"/>
        <v>塞尔塔</v>
      </c>
      <c r="G291" s="16" t="str">
        <f t="shared" ca="1" si="36"/>
        <v>项链</v>
      </c>
      <c r="H291" s="16" t="str">
        <f t="shared" si="32"/>
        <v>s</v>
      </c>
      <c r="I291" s="19" t="s">
        <v>26</v>
      </c>
      <c r="J291" s="3" t="s">
        <v>36</v>
      </c>
      <c r="K291" s="16">
        <f t="shared" si="38"/>
        <v>0</v>
      </c>
      <c r="L291" s="16">
        <f t="shared" si="39"/>
        <v>1</v>
      </c>
      <c r="M291" s="16">
        <f>[1]挂饰表!$I291</f>
        <v>14</v>
      </c>
      <c r="N291" s="16">
        <f>[1]挂饰表!$J291</f>
        <v>13</v>
      </c>
      <c r="O291" s="16">
        <f>[1]挂饰表!$K291</f>
        <v>7</v>
      </c>
      <c r="P291" s="16">
        <f>[1]挂饰表!$L291</f>
        <v>9</v>
      </c>
      <c r="Q291" s="16" t="str">
        <f>[1]挂饰表!$M$3</f>
        <v>---</v>
      </c>
      <c r="R291" s="16">
        <f>[1]挂饰表!$N291</f>
        <v>8</v>
      </c>
      <c r="S291" s="16">
        <f>[1]挂饰表!$O291</f>
        <v>7</v>
      </c>
      <c r="T291" s="42">
        <f>[1]挂饰表!$P291</f>
        <v>5</v>
      </c>
      <c r="U291" s="20">
        <f>[1]挂饰表!Q291</f>
        <v>2.5000000000000001E-2</v>
      </c>
      <c r="V291" s="20">
        <f>[1]挂饰表!R291</f>
        <v>1.7500000000000002E-2</v>
      </c>
      <c r="W291" s="20">
        <f>[1]挂饰表!S291</f>
        <v>8.3333333333333332E-3</v>
      </c>
      <c r="X291" s="20" t="str">
        <f>[1]挂饰表!T291</f>
        <v>--</v>
      </c>
      <c r="Y291" s="42">
        <f>[1]挂饰表!U291</f>
        <v>5</v>
      </c>
      <c r="Z291" s="42">
        <f>[1]挂饰表!V291</f>
        <v>5</v>
      </c>
      <c r="AA291" s="42">
        <f>[1]挂饰表!W291</f>
        <v>5</v>
      </c>
      <c r="AB291" s="42">
        <f>[1]挂饰表!X291</f>
        <v>5</v>
      </c>
      <c r="AC291" s="42">
        <f>[1]挂饰表!Y291</f>
        <v>3</v>
      </c>
      <c r="AD291" s="42">
        <f>[1]挂饰表!Z291</f>
        <v>11</v>
      </c>
      <c r="AE291" s="20">
        <f>[1]挂饰表!AA291</f>
        <v>0</v>
      </c>
      <c r="AF291" s="20">
        <f>[1]挂饰表!AB291</f>
        <v>0</v>
      </c>
      <c r="AG291" s="20">
        <f>[1]挂饰表!AC291</f>
        <v>0</v>
      </c>
      <c r="AH291" s="20">
        <f>[1]挂饰表!AD291</f>
        <v>0</v>
      </c>
      <c r="AI291" s="20">
        <f>[1]挂饰表!AE291</f>
        <v>0</v>
      </c>
    </row>
    <row r="292" spans="2:35" ht="14.25" x14ac:dyDescent="0.2">
      <c r="B292" s="16">
        <v>290</v>
      </c>
      <c r="C292" s="16" t="str">
        <f t="shared" ca="1" si="33"/>
        <v>IC1889</v>
      </c>
      <c r="D292" s="16" t="str">
        <f t="shared" ca="1" si="37"/>
        <v>璀璨的精钢项链</v>
      </c>
      <c r="E292" s="16" t="str">
        <f t="shared" ca="1" si="34"/>
        <v>璀璨的</v>
      </c>
      <c r="F292" s="16" t="str">
        <f t="shared" ca="1" si="35"/>
        <v>精钢</v>
      </c>
      <c r="G292" s="16" t="str">
        <f t="shared" ca="1" si="36"/>
        <v>项链</v>
      </c>
      <c r="H292" s="16" t="str">
        <f t="shared" ref="H292:H355" si="40">H260</f>
        <v>s</v>
      </c>
      <c r="I292" s="19" t="s">
        <v>26</v>
      </c>
      <c r="J292" s="3" t="s">
        <v>36</v>
      </c>
      <c r="K292" s="16">
        <f t="shared" si="38"/>
        <v>0</v>
      </c>
      <c r="L292" s="16">
        <f t="shared" si="39"/>
        <v>2</v>
      </c>
      <c r="M292" s="16">
        <f>[1]挂饰表!$I292</f>
        <v>28</v>
      </c>
      <c r="N292" s="16">
        <f>[1]挂饰表!$J292</f>
        <v>26</v>
      </c>
      <c r="O292" s="16">
        <f>[1]挂饰表!$K292</f>
        <v>15</v>
      </c>
      <c r="P292" s="16">
        <f>[1]挂饰表!$L292</f>
        <v>18</v>
      </c>
      <c r="Q292" s="16" t="str">
        <f>[1]挂饰表!$M$3</f>
        <v>---</v>
      </c>
      <c r="R292" s="16">
        <f>[1]挂饰表!$N292</f>
        <v>16</v>
      </c>
      <c r="S292" s="16">
        <f>[1]挂饰表!$O292</f>
        <v>14</v>
      </c>
      <c r="T292" s="42">
        <f>[1]挂饰表!$P292</f>
        <v>9</v>
      </c>
      <c r="U292" s="20">
        <f>[1]挂饰表!Q292</f>
        <v>4.4999999999999998E-2</v>
      </c>
      <c r="V292" s="20">
        <f>[1]挂饰表!R292</f>
        <v>3.5000000000000003E-2</v>
      </c>
      <c r="W292" s="20">
        <f>[1]挂饰表!S292</f>
        <v>1.4999999999999999E-2</v>
      </c>
      <c r="X292" s="20" t="str">
        <f>[1]挂饰表!T292</f>
        <v>--</v>
      </c>
      <c r="Y292" s="42">
        <f>[1]挂饰表!U292</f>
        <v>9</v>
      </c>
      <c r="Z292" s="42">
        <f>[1]挂饰表!V292</f>
        <v>9</v>
      </c>
      <c r="AA292" s="42">
        <f>[1]挂饰表!W292</f>
        <v>10</v>
      </c>
      <c r="AB292" s="42">
        <f>[1]挂饰表!X292</f>
        <v>10</v>
      </c>
      <c r="AC292" s="42">
        <f>[1]挂饰表!Y292</f>
        <v>6</v>
      </c>
      <c r="AD292" s="42">
        <f>[1]挂饰表!Z292</f>
        <v>23</v>
      </c>
      <c r="AE292" s="20">
        <f>[1]挂饰表!AA292</f>
        <v>0</v>
      </c>
      <c r="AF292" s="20">
        <f>[1]挂饰表!AB292</f>
        <v>0</v>
      </c>
      <c r="AG292" s="20">
        <f>[1]挂饰表!AC292</f>
        <v>0</v>
      </c>
      <c r="AH292" s="20">
        <f>[1]挂饰表!AD292</f>
        <v>0</v>
      </c>
      <c r="AI292" s="20">
        <f>[1]挂饰表!AE292</f>
        <v>0</v>
      </c>
    </row>
    <row r="293" spans="2:35" ht="14.25" x14ac:dyDescent="0.2">
      <c r="B293" s="16">
        <v>291</v>
      </c>
      <c r="C293" s="16" t="str">
        <f t="shared" ca="1" si="33"/>
        <v>IC1934</v>
      </c>
      <c r="D293" s="16" t="str">
        <f t="shared" ca="1" si="37"/>
        <v>传说的虚幻护腕</v>
      </c>
      <c r="E293" s="16" t="str">
        <f t="shared" ca="1" si="34"/>
        <v>传说的</v>
      </c>
      <c r="F293" s="16" t="str">
        <f t="shared" ca="1" si="35"/>
        <v>虚幻</v>
      </c>
      <c r="G293" s="16" t="str">
        <f t="shared" ca="1" si="36"/>
        <v>护腕</v>
      </c>
      <c r="H293" s="16" t="str">
        <f t="shared" si="40"/>
        <v>s</v>
      </c>
      <c r="I293" s="19" t="s">
        <v>26</v>
      </c>
      <c r="J293" s="3" t="s">
        <v>36</v>
      </c>
      <c r="K293" s="16">
        <f t="shared" si="38"/>
        <v>0</v>
      </c>
      <c r="L293" s="16">
        <f t="shared" si="39"/>
        <v>3</v>
      </c>
      <c r="M293" s="16">
        <f>[1]挂饰表!$I293</f>
        <v>42</v>
      </c>
      <c r="N293" s="16">
        <f>[1]挂饰表!$J293</f>
        <v>39</v>
      </c>
      <c r="O293" s="16">
        <f>[1]挂饰表!$K293</f>
        <v>22</v>
      </c>
      <c r="P293" s="16">
        <f>[1]挂饰表!$L293</f>
        <v>27</v>
      </c>
      <c r="Q293" s="16" t="str">
        <f>[1]挂饰表!$M$3</f>
        <v>---</v>
      </c>
      <c r="R293" s="16">
        <f>[1]挂饰表!$N293</f>
        <v>24</v>
      </c>
      <c r="S293" s="16">
        <f>[1]挂饰表!$O293</f>
        <v>21</v>
      </c>
      <c r="T293" s="42">
        <f>[1]挂饰表!$P293</f>
        <v>14</v>
      </c>
      <c r="U293" s="20">
        <f>[1]挂饰表!Q293</f>
        <v>7.0000000000000007E-2</v>
      </c>
      <c r="V293" s="20">
        <f>[1]挂饰表!R293</f>
        <v>5.2499999999999998E-2</v>
      </c>
      <c r="W293" s="20">
        <f>[1]挂饰表!S293</f>
        <v>2.3333333333333334E-2</v>
      </c>
      <c r="X293" s="20" t="str">
        <f>[1]挂饰表!T293</f>
        <v>--</v>
      </c>
      <c r="Y293" s="42">
        <f>[1]挂饰表!U293</f>
        <v>14</v>
      </c>
      <c r="Z293" s="42">
        <f>[1]挂饰表!V293</f>
        <v>14</v>
      </c>
      <c r="AA293" s="42">
        <f>[1]挂饰表!W293</f>
        <v>16</v>
      </c>
      <c r="AB293" s="42">
        <f>[1]挂饰表!X293</f>
        <v>16</v>
      </c>
      <c r="AC293" s="42">
        <f>[1]挂饰表!Y293</f>
        <v>10</v>
      </c>
      <c r="AD293" s="42">
        <f>[1]挂饰表!Z293</f>
        <v>34</v>
      </c>
      <c r="AE293" s="20">
        <f>[1]挂饰表!AA293</f>
        <v>0</v>
      </c>
      <c r="AF293" s="20">
        <f>[1]挂饰表!AB293</f>
        <v>0</v>
      </c>
      <c r="AG293" s="20">
        <f>[1]挂饰表!AC293</f>
        <v>0</v>
      </c>
      <c r="AH293" s="20">
        <f>[1]挂饰表!AD293</f>
        <v>0</v>
      </c>
      <c r="AI293" s="20">
        <f>[1]挂饰表!AE293</f>
        <v>0</v>
      </c>
    </row>
    <row r="294" spans="2:35" ht="14.25" x14ac:dyDescent="0.2">
      <c r="B294" s="16">
        <v>292</v>
      </c>
      <c r="C294" s="16" t="str">
        <f t="shared" ca="1" si="33"/>
        <v>IC1853</v>
      </c>
      <c r="D294" s="16" t="str">
        <f t="shared" ca="1" si="37"/>
        <v>神秘的精钢戒指</v>
      </c>
      <c r="E294" s="16" t="str">
        <f t="shared" ca="1" si="34"/>
        <v>神秘的</v>
      </c>
      <c r="F294" s="16" t="str">
        <f t="shared" ca="1" si="35"/>
        <v>精钢</v>
      </c>
      <c r="G294" s="16" t="str">
        <f t="shared" ca="1" si="36"/>
        <v>戒指</v>
      </c>
      <c r="H294" s="16" t="str">
        <f t="shared" si="40"/>
        <v>s</v>
      </c>
      <c r="I294" s="19" t="s">
        <v>26</v>
      </c>
      <c r="J294" s="3" t="s">
        <v>36</v>
      </c>
      <c r="K294" s="16">
        <f t="shared" si="38"/>
        <v>0</v>
      </c>
      <c r="L294" s="16">
        <f t="shared" si="39"/>
        <v>4</v>
      </c>
      <c r="M294" s="16">
        <f>[1]挂饰表!$I294</f>
        <v>56</v>
      </c>
      <c r="N294" s="16">
        <f>[1]挂饰表!$J294</f>
        <v>52</v>
      </c>
      <c r="O294" s="16">
        <f>[1]挂饰表!$K294</f>
        <v>29</v>
      </c>
      <c r="P294" s="16">
        <f>[1]挂饰表!$L294</f>
        <v>36</v>
      </c>
      <c r="Q294" s="16" t="str">
        <f>[1]挂饰表!$M$3</f>
        <v>---</v>
      </c>
      <c r="R294" s="16">
        <f>[1]挂饰表!$N294</f>
        <v>33</v>
      </c>
      <c r="S294" s="16">
        <f>[1]挂饰表!$O294</f>
        <v>29</v>
      </c>
      <c r="T294" s="42">
        <f>[1]挂饰表!$P294</f>
        <v>18</v>
      </c>
      <c r="U294" s="20">
        <f>[1]挂饰表!Q294</f>
        <v>0.09</v>
      </c>
      <c r="V294" s="20">
        <f>[1]挂饰表!R294</f>
        <v>7.2499999999999995E-2</v>
      </c>
      <c r="W294" s="20">
        <f>[1]挂饰表!S294</f>
        <v>0.03</v>
      </c>
      <c r="X294" s="20" t="str">
        <f>[1]挂饰表!T294</f>
        <v>--</v>
      </c>
      <c r="Y294" s="42">
        <f>[1]挂饰表!U294</f>
        <v>18</v>
      </c>
      <c r="Z294" s="42">
        <f>[1]挂饰表!V294</f>
        <v>18</v>
      </c>
      <c r="AA294" s="42">
        <f>[1]挂饰表!W294</f>
        <v>21</v>
      </c>
      <c r="AB294" s="42">
        <f>[1]挂饰表!X294</f>
        <v>21</v>
      </c>
      <c r="AC294" s="42">
        <f>[1]挂饰表!Y294</f>
        <v>13</v>
      </c>
      <c r="AD294" s="42">
        <f>[1]挂饰表!Z294</f>
        <v>45</v>
      </c>
      <c r="AE294" s="20">
        <f>[1]挂饰表!AA294</f>
        <v>0</v>
      </c>
      <c r="AF294" s="20">
        <f>[1]挂饰表!AB294</f>
        <v>0</v>
      </c>
      <c r="AG294" s="20">
        <f>[1]挂饰表!AC294</f>
        <v>0</v>
      </c>
      <c r="AH294" s="20">
        <f>[1]挂饰表!AD294</f>
        <v>0</v>
      </c>
      <c r="AI294" s="20">
        <f>[1]挂饰表!AE294</f>
        <v>0</v>
      </c>
    </row>
    <row r="295" spans="2:35" ht="14.25" x14ac:dyDescent="0.2">
      <c r="B295" s="16">
        <v>293</v>
      </c>
      <c r="C295" s="16" t="str">
        <f t="shared" ca="1" si="33"/>
        <v>IC1852</v>
      </c>
      <c r="D295" s="16" t="str">
        <f t="shared" ca="1" si="37"/>
        <v>璀璨的魔王戒指</v>
      </c>
      <c r="E295" s="16" t="str">
        <f t="shared" ca="1" si="34"/>
        <v>璀璨的</v>
      </c>
      <c r="F295" s="16" t="str">
        <f t="shared" ca="1" si="35"/>
        <v>魔王</v>
      </c>
      <c r="G295" s="16" t="str">
        <f t="shared" ca="1" si="36"/>
        <v>戒指</v>
      </c>
      <c r="H295" s="16" t="str">
        <f t="shared" si="40"/>
        <v>s</v>
      </c>
      <c r="I295" s="19" t="s">
        <v>26</v>
      </c>
      <c r="J295" s="3" t="s">
        <v>36</v>
      </c>
      <c r="K295" s="16">
        <f t="shared" si="38"/>
        <v>0</v>
      </c>
      <c r="L295" s="16">
        <f t="shared" si="39"/>
        <v>5</v>
      </c>
      <c r="M295" s="16">
        <f>[1]挂饰表!$I295</f>
        <v>70</v>
      </c>
      <c r="N295" s="16">
        <f>[1]挂饰表!$J295</f>
        <v>65</v>
      </c>
      <c r="O295" s="16">
        <f>[1]挂饰表!$K295</f>
        <v>36</v>
      </c>
      <c r="P295" s="16">
        <f>[1]挂饰表!$L295</f>
        <v>45</v>
      </c>
      <c r="Q295" s="16" t="str">
        <f>[1]挂饰表!$M$3</f>
        <v>---</v>
      </c>
      <c r="R295" s="16">
        <f>[1]挂饰表!$N295</f>
        <v>41</v>
      </c>
      <c r="S295" s="16">
        <f>[1]挂饰表!$O295</f>
        <v>36</v>
      </c>
      <c r="T295" s="42">
        <f>[1]挂饰表!$P295</f>
        <v>23</v>
      </c>
      <c r="U295" s="20">
        <f>[1]挂饰表!Q295</f>
        <v>0.115</v>
      </c>
      <c r="V295" s="20">
        <f>[1]挂饰表!R295</f>
        <v>0.09</v>
      </c>
      <c r="W295" s="20">
        <f>[1]挂饰表!S295</f>
        <v>3.8333333333333337E-2</v>
      </c>
      <c r="X295" s="20" t="str">
        <f>[1]挂饰表!T295</f>
        <v>--</v>
      </c>
      <c r="Y295" s="42">
        <f>[1]挂饰表!U295</f>
        <v>23</v>
      </c>
      <c r="Z295" s="42">
        <f>[1]挂饰表!V295</f>
        <v>23</v>
      </c>
      <c r="AA295" s="42">
        <f>[1]挂饰表!W295</f>
        <v>26</v>
      </c>
      <c r="AB295" s="42">
        <f>[1]挂饰表!X295</f>
        <v>26</v>
      </c>
      <c r="AC295" s="42">
        <f>[1]挂饰表!Y295</f>
        <v>16</v>
      </c>
      <c r="AD295" s="42">
        <f>[1]挂饰表!Z295</f>
        <v>57</v>
      </c>
      <c r="AE295" s="20">
        <f>[1]挂饰表!AA295</f>
        <v>0</v>
      </c>
      <c r="AF295" s="20">
        <f>[1]挂饰表!AB295</f>
        <v>0</v>
      </c>
      <c r="AG295" s="20">
        <f>[1]挂饰表!AC295</f>
        <v>0</v>
      </c>
      <c r="AH295" s="20">
        <f>[1]挂饰表!AD295</f>
        <v>0</v>
      </c>
      <c r="AI295" s="20">
        <f>[1]挂饰表!AE295</f>
        <v>0</v>
      </c>
    </row>
    <row r="296" spans="2:35" ht="14.25" x14ac:dyDescent="0.2">
      <c r="B296" s="16">
        <v>294</v>
      </c>
      <c r="C296" s="16" t="str">
        <f t="shared" ca="1" si="33"/>
        <v>IC1877</v>
      </c>
      <c r="D296" s="16" t="str">
        <f t="shared" ca="1" si="37"/>
        <v>传说的青铜项链</v>
      </c>
      <c r="E296" s="16" t="str">
        <f t="shared" ca="1" si="34"/>
        <v>传说的</v>
      </c>
      <c r="F296" s="16" t="str">
        <f t="shared" ca="1" si="35"/>
        <v>青铜</v>
      </c>
      <c r="G296" s="16" t="str">
        <f t="shared" ca="1" si="36"/>
        <v>项链</v>
      </c>
      <c r="H296" s="16" t="str">
        <f t="shared" si="40"/>
        <v>s</v>
      </c>
      <c r="I296" s="19" t="s">
        <v>26</v>
      </c>
      <c r="J296" s="3" t="s">
        <v>36</v>
      </c>
      <c r="K296" s="16">
        <f t="shared" si="38"/>
        <v>0</v>
      </c>
      <c r="L296" s="16">
        <f t="shared" si="39"/>
        <v>6</v>
      </c>
      <c r="M296" s="16">
        <f>[1]挂饰表!$I296</f>
        <v>84</v>
      </c>
      <c r="N296" s="16">
        <f>[1]挂饰表!$J296</f>
        <v>78</v>
      </c>
      <c r="O296" s="16">
        <f>[1]挂饰表!$K296</f>
        <v>44</v>
      </c>
      <c r="P296" s="16">
        <f>[1]挂饰表!$L296</f>
        <v>54</v>
      </c>
      <c r="Q296" s="16" t="str">
        <f>[1]挂饰表!$M$3</f>
        <v>---</v>
      </c>
      <c r="R296" s="16">
        <f>[1]挂饰表!$N296</f>
        <v>49</v>
      </c>
      <c r="S296" s="16">
        <f>[1]挂饰表!$O296</f>
        <v>43</v>
      </c>
      <c r="T296" s="42">
        <f>[1]挂饰表!$P296</f>
        <v>27</v>
      </c>
      <c r="U296" s="20">
        <f>[1]挂饰表!Q296</f>
        <v>0.13500000000000001</v>
      </c>
      <c r="V296" s="20">
        <f>[1]挂饰表!R296</f>
        <v>0.1075</v>
      </c>
      <c r="W296" s="20">
        <f>[1]挂饰表!S296</f>
        <v>4.4999999999999998E-2</v>
      </c>
      <c r="X296" s="20" t="str">
        <f>[1]挂饰表!T296</f>
        <v>--</v>
      </c>
      <c r="Y296" s="42">
        <f>[1]挂饰表!U296</f>
        <v>27</v>
      </c>
      <c r="Z296" s="42">
        <f>[1]挂饰表!V296</f>
        <v>27</v>
      </c>
      <c r="AA296" s="42">
        <f>[1]挂饰表!W296</f>
        <v>31</v>
      </c>
      <c r="AB296" s="42">
        <f>[1]挂饰表!X296</f>
        <v>31</v>
      </c>
      <c r="AC296" s="42">
        <f>[1]挂饰表!Y296</f>
        <v>19</v>
      </c>
      <c r="AD296" s="42">
        <f>[1]挂饰表!Z296</f>
        <v>68</v>
      </c>
      <c r="AE296" s="20">
        <f>[1]挂饰表!AA296</f>
        <v>0</v>
      </c>
      <c r="AF296" s="20">
        <f>[1]挂饰表!AB296</f>
        <v>0</v>
      </c>
      <c r="AG296" s="20">
        <f>[1]挂饰表!AC296</f>
        <v>0</v>
      </c>
      <c r="AH296" s="20">
        <f>[1]挂饰表!AD296</f>
        <v>0</v>
      </c>
      <c r="AI296" s="20">
        <f>[1]挂饰表!AE296</f>
        <v>0</v>
      </c>
    </row>
    <row r="297" spans="2:35" ht="14.25" x14ac:dyDescent="0.2">
      <c r="B297" s="16">
        <v>295</v>
      </c>
      <c r="C297" s="16" t="str">
        <f t="shared" ca="1" si="33"/>
        <v>IC1895</v>
      </c>
      <c r="D297" s="16" t="str">
        <f t="shared" ca="1" si="37"/>
        <v>神奇的言语项链</v>
      </c>
      <c r="E297" s="16" t="str">
        <f t="shared" ca="1" si="34"/>
        <v>神奇的</v>
      </c>
      <c r="F297" s="16" t="str">
        <f t="shared" ca="1" si="35"/>
        <v>言语</v>
      </c>
      <c r="G297" s="16" t="str">
        <f t="shared" ca="1" si="36"/>
        <v>项链</v>
      </c>
      <c r="H297" s="16" t="str">
        <f t="shared" si="40"/>
        <v>s</v>
      </c>
      <c r="I297" s="19" t="s">
        <v>26</v>
      </c>
      <c r="J297" s="3" t="s">
        <v>36</v>
      </c>
      <c r="K297" s="16">
        <f t="shared" si="38"/>
        <v>0</v>
      </c>
      <c r="L297" s="16">
        <f t="shared" si="39"/>
        <v>7</v>
      </c>
      <c r="M297" s="16">
        <f>[1]挂饰表!$I297</f>
        <v>99</v>
      </c>
      <c r="N297" s="16">
        <f>[1]挂饰表!$J297</f>
        <v>91</v>
      </c>
      <c r="O297" s="16">
        <f>[1]挂饰表!$K297</f>
        <v>51</v>
      </c>
      <c r="P297" s="16">
        <f>[1]挂饰表!$L297</f>
        <v>63</v>
      </c>
      <c r="Q297" s="16" t="str">
        <f>[1]挂饰表!$M$3</f>
        <v>---</v>
      </c>
      <c r="R297" s="16">
        <f>[1]挂饰表!$N297</f>
        <v>57</v>
      </c>
      <c r="S297" s="16">
        <f>[1]挂饰表!$O297</f>
        <v>50</v>
      </c>
      <c r="T297" s="42">
        <f>[1]挂饰表!$P297</f>
        <v>32</v>
      </c>
      <c r="U297" s="20">
        <f>[1]挂饰表!Q297</f>
        <v>0.16</v>
      </c>
      <c r="V297" s="20">
        <f>[1]挂饰表!R297</f>
        <v>0.125</v>
      </c>
      <c r="W297" s="20">
        <f>[1]挂饰表!S297</f>
        <v>5.333333333333333E-2</v>
      </c>
      <c r="X297" s="20" t="str">
        <f>[1]挂饰表!T297</f>
        <v>--</v>
      </c>
      <c r="Y297" s="42">
        <f>[1]挂饰表!U297</f>
        <v>32</v>
      </c>
      <c r="Z297" s="42">
        <f>[1]挂饰表!V297</f>
        <v>32</v>
      </c>
      <c r="AA297" s="42">
        <f>[1]挂饰表!W297</f>
        <v>36</v>
      </c>
      <c r="AB297" s="42">
        <f>[1]挂饰表!X297</f>
        <v>36</v>
      </c>
      <c r="AC297" s="42">
        <f>[1]挂饰表!Y297</f>
        <v>22</v>
      </c>
      <c r="AD297" s="42">
        <f>[1]挂饰表!Z297</f>
        <v>79</v>
      </c>
      <c r="AE297" s="20">
        <f>[1]挂饰表!AA297</f>
        <v>0</v>
      </c>
      <c r="AF297" s="20">
        <f>[1]挂饰表!AB297</f>
        <v>0</v>
      </c>
      <c r="AG297" s="20">
        <f>[1]挂饰表!AC297</f>
        <v>0</v>
      </c>
      <c r="AH297" s="20">
        <f>[1]挂饰表!AD297</f>
        <v>0</v>
      </c>
      <c r="AI297" s="20">
        <f>[1]挂饰表!AE297</f>
        <v>0</v>
      </c>
    </row>
    <row r="298" spans="2:35" ht="14.25" x14ac:dyDescent="0.2">
      <c r="B298" s="16">
        <v>296</v>
      </c>
      <c r="C298" s="16" t="str">
        <f t="shared" ca="1" si="33"/>
        <v>IC1903</v>
      </c>
      <c r="D298" s="16" t="str">
        <f t="shared" ca="1" si="37"/>
        <v>传说的晨曦戒指</v>
      </c>
      <c r="E298" s="16" t="str">
        <f t="shared" ca="1" si="34"/>
        <v>传说的</v>
      </c>
      <c r="F298" s="16" t="str">
        <f t="shared" ca="1" si="35"/>
        <v>晨曦</v>
      </c>
      <c r="G298" s="16" t="str">
        <f t="shared" ca="1" si="36"/>
        <v>戒指</v>
      </c>
      <c r="H298" s="16" t="str">
        <f t="shared" si="40"/>
        <v>s</v>
      </c>
      <c r="I298" s="19" t="s">
        <v>26</v>
      </c>
      <c r="J298" s="3" t="s">
        <v>36</v>
      </c>
      <c r="K298" s="16">
        <f t="shared" si="38"/>
        <v>0</v>
      </c>
      <c r="L298" s="16">
        <f t="shared" si="39"/>
        <v>8</v>
      </c>
      <c r="M298" s="16">
        <f>[1]挂饰表!$I298</f>
        <v>113</v>
      </c>
      <c r="N298" s="16">
        <f>[1]挂饰表!$J298</f>
        <v>104</v>
      </c>
      <c r="O298" s="16">
        <f>[1]挂饰表!$K298</f>
        <v>58</v>
      </c>
      <c r="P298" s="16">
        <f>[1]挂饰表!$L298</f>
        <v>73</v>
      </c>
      <c r="Q298" s="16" t="str">
        <f>[1]挂饰表!$M$3</f>
        <v>---</v>
      </c>
      <c r="R298" s="16">
        <f>[1]挂饰表!$N298</f>
        <v>65</v>
      </c>
      <c r="S298" s="16">
        <f>[1]挂饰表!$O298</f>
        <v>57</v>
      </c>
      <c r="T298" s="42">
        <f>[1]挂饰表!$P298</f>
        <v>36</v>
      </c>
      <c r="U298" s="20">
        <f>[1]挂饰表!Q298</f>
        <v>0.18</v>
      </c>
      <c r="V298" s="20">
        <f>[1]挂饰表!R298</f>
        <v>0.14249999999999999</v>
      </c>
      <c r="W298" s="20">
        <f>[1]挂饰表!S298</f>
        <v>0.06</v>
      </c>
      <c r="X298" s="20" t="str">
        <f>[1]挂饰表!T298</f>
        <v>--</v>
      </c>
      <c r="Y298" s="42">
        <f>[1]挂饰表!U298</f>
        <v>36</v>
      </c>
      <c r="Z298" s="42">
        <f>[1]挂饰表!V298</f>
        <v>36</v>
      </c>
      <c r="AA298" s="42">
        <f>[1]挂饰表!W298</f>
        <v>42</v>
      </c>
      <c r="AB298" s="42">
        <f>[1]挂饰表!X298</f>
        <v>42</v>
      </c>
      <c r="AC298" s="42">
        <f>[1]挂饰表!Y298</f>
        <v>25</v>
      </c>
      <c r="AD298" s="42">
        <f>[1]挂饰表!Z298</f>
        <v>91</v>
      </c>
      <c r="AE298" s="20">
        <f>[1]挂饰表!AA298</f>
        <v>0</v>
      </c>
      <c r="AF298" s="20">
        <f>[1]挂饰表!AB298</f>
        <v>0</v>
      </c>
      <c r="AG298" s="20">
        <f>[1]挂饰表!AC298</f>
        <v>0</v>
      </c>
      <c r="AH298" s="20">
        <f>[1]挂饰表!AD298</f>
        <v>0</v>
      </c>
      <c r="AI298" s="20">
        <f>[1]挂饰表!AE298</f>
        <v>0</v>
      </c>
    </row>
    <row r="299" spans="2:35" ht="14.25" x14ac:dyDescent="0.2">
      <c r="B299" s="16">
        <v>297</v>
      </c>
      <c r="C299" s="16" t="str">
        <f t="shared" ca="1" si="33"/>
        <v>IC1903</v>
      </c>
      <c r="D299" s="16" t="str">
        <f t="shared" ca="1" si="37"/>
        <v>犀利的塞尔塔戒指</v>
      </c>
      <c r="E299" s="16" t="str">
        <f t="shared" ca="1" si="34"/>
        <v>犀利的</v>
      </c>
      <c r="F299" s="16" t="str">
        <f t="shared" ca="1" si="35"/>
        <v>塞尔塔</v>
      </c>
      <c r="G299" s="16" t="str">
        <f t="shared" ca="1" si="36"/>
        <v>戒指</v>
      </c>
      <c r="H299" s="16" t="str">
        <f t="shared" si="40"/>
        <v>a</v>
      </c>
      <c r="I299" s="19" t="s">
        <v>26</v>
      </c>
      <c r="J299" s="3" t="s">
        <v>36</v>
      </c>
      <c r="K299" s="16">
        <f t="shared" si="38"/>
        <v>0</v>
      </c>
      <c r="L299" s="16">
        <f t="shared" si="39"/>
        <v>1</v>
      </c>
      <c r="M299" s="16">
        <f>[1]挂饰表!$I299</f>
        <v>8</v>
      </c>
      <c r="N299" s="16">
        <f>[1]挂饰表!$J299</f>
        <v>15</v>
      </c>
      <c r="O299" s="16">
        <f>[1]挂饰表!$K299</f>
        <v>8</v>
      </c>
      <c r="P299" s="16">
        <f>[1]挂饰表!$L299</f>
        <v>10</v>
      </c>
      <c r="Q299" s="16" t="str">
        <f>[1]挂饰表!$M$3</f>
        <v>---</v>
      </c>
      <c r="R299" s="16">
        <f>[1]挂饰表!$N299</f>
        <v>9</v>
      </c>
      <c r="S299" s="16">
        <f>[1]挂饰表!$O299</f>
        <v>8</v>
      </c>
      <c r="T299" s="42">
        <f>[1]挂饰表!$P299</f>
        <v>5</v>
      </c>
      <c r="U299" s="20">
        <f>[1]挂饰表!Q299</f>
        <v>2.5000000000000001E-2</v>
      </c>
      <c r="V299" s="20">
        <f>[1]挂饰表!R299</f>
        <v>0.02</v>
      </c>
      <c r="W299" s="20">
        <f>[1]挂饰表!S299</f>
        <v>8.3333333333333332E-3</v>
      </c>
      <c r="X299" s="20" t="str">
        <f>[1]挂饰表!T299</f>
        <v>--</v>
      </c>
      <c r="Y299" s="42">
        <f>[1]挂饰表!U299</f>
        <v>5</v>
      </c>
      <c r="Z299" s="42">
        <f>[1]挂饰表!V299</f>
        <v>5</v>
      </c>
      <c r="AA299" s="42">
        <f>[1]挂饰表!W299</f>
        <v>6</v>
      </c>
      <c r="AB299" s="42">
        <f>[1]挂饰表!X299</f>
        <v>6</v>
      </c>
      <c r="AC299" s="42">
        <f>[1]挂饰表!Y299</f>
        <v>4</v>
      </c>
      <c r="AD299" s="42">
        <f>[1]挂饰表!Z299</f>
        <v>13</v>
      </c>
      <c r="AE299" s="20">
        <f>[1]挂饰表!AA299</f>
        <v>0</v>
      </c>
      <c r="AF299" s="20">
        <f>[1]挂饰表!AB299</f>
        <v>0</v>
      </c>
      <c r="AG299" s="20">
        <f>[1]挂饰表!AC299</f>
        <v>0</v>
      </c>
      <c r="AH299" s="20">
        <f>[1]挂饰表!AD299</f>
        <v>0</v>
      </c>
      <c r="AI299" s="20">
        <f>[1]挂饰表!AE299</f>
        <v>0</v>
      </c>
    </row>
    <row r="300" spans="2:35" ht="14.25" x14ac:dyDescent="0.2">
      <c r="B300" s="16">
        <v>298</v>
      </c>
      <c r="C300" s="16" t="str">
        <f t="shared" ca="1" si="33"/>
        <v>IC1882</v>
      </c>
      <c r="D300" s="16" t="str">
        <f t="shared" ca="1" si="37"/>
        <v>拉风的言语项链</v>
      </c>
      <c r="E300" s="16" t="str">
        <f t="shared" ca="1" si="34"/>
        <v>拉风的</v>
      </c>
      <c r="F300" s="16" t="str">
        <f t="shared" ca="1" si="35"/>
        <v>言语</v>
      </c>
      <c r="G300" s="16" t="str">
        <f t="shared" ca="1" si="36"/>
        <v>项链</v>
      </c>
      <c r="H300" s="16" t="str">
        <f t="shared" si="40"/>
        <v>a</v>
      </c>
      <c r="I300" s="19" t="s">
        <v>26</v>
      </c>
      <c r="J300" s="3" t="s">
        <v>36</v>
      </c>
      <c r="K300" s="16">
        <f t="shared" si="38"/>
        <v>0</v>
      </c>
      <c r="L300" s="16">
        <f t="shared" si="39"/>
        <v>2</v>
      </c>
      <c r="M300" s="16">
        <f>[1]挂饰表!$I300</f>
        <v>16</v>
      </c>
      <c r="N300" s="16">
        <f>[1]挂饰表!$J300</f>
        <v>30</v>
      </c>
      <c r="O300" s="16">
        <f>[1]挂饰表!$K300</f>
        <v>17</v>
      </c>
      <c r="P300" s="16">
        <f>[1]挂饰表!$L300</f>
        <v>21</v>
      </c>
      <c r="Q300" s="16" t="str">
        <f>[1]挂饰表!$M$3</f>
        <v>---</v>
      </c>
      <c r="R300" s="16">
        <f>[1]挂饰表!$N300</f>
        <v>19</v>
      </c>
      <c r="S300" s="16">
        <f>[1]挂饰表!$O300</f>
        <v>16</v>
      </c>
      <c r="T300" s="42">
        <f>[1]挂饰表!$P300</f>
        <v>10</v>
      </c>
      <c r="U300" s="20">
        <f>[1]挂饰表!Q300</f>
        <v>0.05</v>
      </c>
      <c r="V300" s="20">
        <f>[1]挂饰表!R300</f>
        <v>0.04</v>
      </c>
      <c r="W300" s="20">
        <f>[1]挂饰表!S300</f>
        <v>1.6666666666666666E-2</v>
      </c>
      <c r="X300" s="20" t="str">
        <f>[1]挂饰表!T300</f>
        <v>--</v>
      </c>
      <c r="Y300" s="42">
        <f>[1]挂饰表!U300</f>
        <v>10</v>
      </c>
      <c r="Z300" s="42">
        <f>[1]挂饰表!V300</f>
        <v>10</v>
      </c>
      <c r="AA300" s="42">
        <f>[1]挂饰表!W300</f>
        <v>12</v>
      </c>
      <c r="AB300" s="42">
        <f>[1]挂饰表!X300</f>
        <v>12</v>
      </c>
      <c r="AC300" s="42">
        <f>[1]挂饰表!Y300</f>
        <v>7</v>
      </c>
      <c r="AD300" s="42">
        <f>[1]挂饰表!Z300</f>
        <v>26</v>
      </c>
      <c r="AE300" s="20">
        <f>[1]挂饰表!AA300</f>
        <v>0</v>
      </c>
      <c r="AF300" s="20">
        <f>[1]挂饰表!AB300</f>
        <v>0</v>
      </c>
      <c r="AG300" s="20">
        <f>[1]挂饰表!AC300</f>
        <v>0</v>
      </c>
      <c r="AH300" s="20">
        <f>[1]挂饰表!AD300</f>
        <v>0</v>
      </c>
      <c r="AI300" s="20">
        <f>[1]挂饰表!AE300</f>
        <v>0</v>
      </c>
    </row>
    <row r="301" spans="2:35" ht="14.25" x14ac:dyDescent="0.2">
      <c r="B301" s="16">
        <v>299</v>
      </c>
      <c r="C301" s="16" t="str">
        <f t="shared" ca="1" si="33"/>
        <v>IC1867</v>
      </c>
      <c r="D301" s="16" t="str">
        <f t="shared" ca="1" si="37"/>
        <v>精致的白银护腕</v>
      </c>
      <c r="E301" s="16" t="str">
        <f t="shared" ca="1" si="34"/>
        <v>精致的</v>
      </c>
      <c r="F301" s="16" t="str">
        <f t="shared" ca="1" si="35"/>
        <v>白银</v>
      </c>
      <c r="G301" s="16" t="str">
        <f t="shared" ca="1" si="36"/>
        <v>护腕</v>
      </c>
      <c r="H301" s="16" t="str">
        <f t="shared" si="40"/>
        <v>a</v>
      </c>
      <c r="I301" s="19" t="s">
        <v>26</v>
      </c>
      <c r="J301" s="3" t="s">
        <v>36</v>
      </c>
      <c r="K301" s="16">
        <f t="shared" si="38"/>
        <v>0</v>
      </c>
      <c r="L301" s="16">
        <f t="shared" si="39"/>
        <v>3</v>
      </c>
      <c r="M301" s="16">
        <f>[1]挂饰表!$I301</f>
        <v>24</v>
      </c>
      <c r="N301" s="16">
        <f>[1]挂饰表!$J301</f>
        <v>45</v>
      </c>
      <c r="O301" s="16">
        <f>[1]挂饰表!$K301</f>
        <v>25</v>
      </c>
      <c r="P301" s="16">
        <f>[1]挂饰表!$L301</f>
        <v>31</v>
      </c>
      <c r="Q301" s="16" t="str">
        <f>[1]挂饰表!$M$3</f>
        <v>---</v>
      </c>
      <c r="R301" s="16">
        <f>[1]挂饰表!$N301</f>
        <v>28</v>
      </c>
      <c r="S301" s="16">
        <f>[1]挂饰表!$O301</f>
        <v>25</v>
      </c>
      <c r="T301" s="42">
        <f>[1]挂饰表!$P301</f>
        <v>16</v>
      </c>
      <c r="U301" s="20">
        <f>[1]挂饰表!Q301</f>
        <v>0.08</v>
      </c>
      <c r="V301" s="20">
        <f>[1]挂饰表!R301</f>
        <v>6.25E-2</v>
      </c>
      <c r="W301" s="20">
        <f>[1]挂饰表!S301</f>
        <v>2.6666666666666665E-2</v>
      </c>
      <c r="X301" s="20" t="str">
        <f>[1]挂饰表!T301</f>
        <v>--</v>
      </c>
      <c r="Y301" s="42">
        <f>[1]挂饰表!U301</f>
        <v>16</v>
      </c>
      <c r="Z301" s="42">
        <f>[1]挂饰表!V301</f>
        <v>16</v>
      </c>
      <c r="AA301" s="42">
        <f>[1]挂饰表!W301</f>
        <v>18</v>
      </c>
      <c r="AB301" s="42">
        <f>[1]挂饰表!X301</f>
        <v>18</v>
      </c>
      <c r="AC301" s="42">
        <f>[1]挂饰表!Y301</f>
        <v>11</v>
      </c>
      <c r="AD301" s="42">
        <f>[1]挂饰表!Z301</f>
        <v>39</v>
      </c>
      <c r="AE301" s="20">
        <f>[1]挂饰表!AA301</f>
        <v>0</v>
      </c>
      <c r="AF301" s="20">
        <f>[1]挂饰表!AB301</f>
        <v>0</v>
      </c>
      <c r="AG301" s="20">
        <f>[1]挂饰表!AC301</f>
        <v>0</v>
      </c>
      <c r="AH301" s="20">
        <f>[1]挂饰表!AD301</f>
        <v>0</v>
      </c>
      <c r="AI301" s="20">
        <f>[1]挂饰表!AE301</f>
        <v>0</v>
      </c>
    </row>
    <row r="302" spans="2:35" ht="14.25" x14ac:dyDescent="0.2">
      <c r="B302" s="16">
        <v>300</v>
      </c>
      <c r="C302" s="16" t="str">
        <f t="shared" ca="1" si="33"/>
        <v>IC1875</v>
      </c>
      <c r="D302" s="16" t="str">
        <f t="shared" ca="1" si="37"/>
        <v>拉风的颓废护腕</v>
      </c>
      <c r="E302" s="16" t="str">
        <f t="shared" ca="1" si="34"/>
        <v>拉风的</v>
      </c>
      <c r="F302" s="16" t="str">
        <f t="shared" ca="1" si="35"/>
        <v>颓废</v>
      </c>
      <c r="G302" s="16" t="str">
        <f t="shared" ca="1" si="36"/>
        <v>护腕</v>
      </c>
      <c r="H302" s="16" t="str">
        <f t="shared" si="40"/>
        <v>a</v>
      </c>
      <c r="I302" s="19" t="s">
        <v>26</v>
      </c>
      <c r="J302" s="3" t="s">
        <v>36</v>
      </c>
      <c r="K302" s="16">
        <f t="shared" si="38"/>
        <v>0</v>
      </c>
      <c r="L302" s="16">
        <f t="shared" si="39"/>
        <v>4</v>
      </c>
      <c r="M302" s="16">
        <f>[1]挂饰表!$I302</f>
        <v>32</v>
      </c>
      <c r="N302" s="16">
        <f>[1]挂饰表!$J302</f>
        <v>60</v>
      </c>
      <c r="O302" s="16">
        <f>[1]挂饰表!$K302</f>
        <v>33</v>
      </c>
      <c r="P302" s="16">
        <f>[1]挂饰表!$L302</f>
        <v>42</v>
      </c>
      <c r="Q302" s="16" t="str">
        <f>[1]挂饰表!$M$3</f>
        <v>---</v>
      </c>
      <c r="R302" s="16">
        <f>[1]挂饰表!$N302</f>
        <v>37</v>
      </c>
      <c r="S302" s="16">
        <f>[1]挂饰表!$O302</f>
        <v>33</v>
      </c>
      <c r="T302" s="42">
        <f>[1]挂饰表!$P302</f>
        <v>21</v>
      </c>
      <c r="U302" s="20">
        <f>[1]挂饰表!Q302</f>
        <v>0.105</v>
      </c>
      <c r="V302" s="20">
        <f>[1]挂饰表!R302</f>
        <v>8.2500000000000004E-2</v>
      </c>
      <c r="W302" s="20">
        <f>[1]挂饰表!S302</f>
        <v>3.5000000000000003E-2</v>
      </c>
      <c r="X302" s="20" t="str">
        <f>[1]挂饰表!T302</f>
        <v>--</v>
      </c>
      <c r="Y302" s="42">
        <f>[1]挂饰表!U302</f>
        <v>21</v>
      </c>
      <c r="Z302" s="42">
        <f>[1]挂饰表!V302</f>
        <v>21</v>
      </c>
      <c r="AA302" s="42">
        <f>[1]挂饰表!W302</f>
        <v>24</v>
      </c>
      <c r="AB302" s="42">
        <f>[1]挂饰表!X302</f>
        <v>24</v>
      </c>
      <c r="AC302" s="42">
        <f>[1]挂饰表!Y302</f>
        <v>15</v>
      </c>
      <c r="AD302" s="42">
        <f>[1]挂饰表!Z302</f>
        <v>52</v>
      </c>
      <c r="AE302" s="20">
        <f>[1]挂饰表!AA302</f>
        <v>0</v>
      </c>
      <c r="AF302" s="20">
        <f>[1]挂饰表!AB302</f>
        <v>0</v>
      </c>
      <c r="AG302" s="20">
        <f>[1]挂饰表!AC302</f>
        <v>0</v>
      </c>
      <c r="AH302" s="20">
        <f>[1]挂饰表!AD302</f>
        <v>0</v>
      </c>
      <c r="AI302" s="20">
        <f>[1]挂饰表!AE302</f>
        <v>0</v>
      </c>
    </row>
    <row r="303" spans="2:35" ht="14.25" x14ac:dyDescent="0.2">
      <c r="B303" s="16">
        <v>301</v>
      </c>
      <c r="C303" s="16" t="str">
        <f t="shared" ca="1" si="33"/>
        <v>IC1779</v>
      </c>
      <c r="D303" s="16" t="str">
        <f t="shared" ca="1" si="37"/>
        <v>精致的颓废戒指</v>
      </c>
      <c r="E303" s="16" t="str">
        <f t="shared" ca="1" si="34"/>
        <v>精致的</v>
      </c>
      <c r="F303" s="16" t="str">
        <f t="shared" ca="1" si="35"/>
        <v>颓废</v>
      </c>
      <c r="G303" s="16" t="str">
        <f t="shared" ca="1" si="36"/>
        <v>戒指</v>
      </c>
      <c r="H303" s="16" t="str">
        <f t="shared" si="40"/>
        <v>a</v>
      </c>
      <c r="I303" s="19" t="s">
        <v>26</v>
      </c>
      <c r="J303" s="3" t="s">
        <v>36</v>
      </c>
      <c r="K303" s="16">
        <f t="shared" si="38"/>
        <v>0</v>
      </c>
      <c r="L303" s="16">
        <f t="shared" si="39"/>
        <v>5</v>
      </c>
      <c r="M303" s="16">
        <f>[1]挂饰表!$I303</f>
        <v>40</v>
      </c>
      <c r="N303" s="16">
        <f>[1]挂饰表!$J303</f>
        <v>75</v>
      </c>
      <c r="O303" s="16">
        <f>[1]挂饰表!$K303</f>
        <v>42</v>
      </c>
      <c r="P303" s="16">
        <f>[1]挂饰表!$L303</f>
        <v>52</v>
      </c>
      <c r="Q303" s="16" t="str">
        <f>[1]挂饰表!$M$3</f>
        <v>---</v>
      </c>
      <c r="R303" s="16">
        <f>[1]挂饰表!$N303</f>
        <v>47</v>
      </c>
      <c r="S303" s="16">
        <f>[1]挂饰表!$O303</f>
        <v>41</v>
      </c>
      <c r="T303" s="42">
        <f>[1]挂饰表!$P303</f>
        <v>26</v>
      </c>
      <c r="U303" s="20">
        <f>[1]挂饰表!Q303</f>
        <v>0.13</v>
      </c>
      <c r="V303" s="20">
        <f>[1]挂饰表!R303</f>
        <v>0.10249999999999999</v>
      </c>
      <c r="W303" s="20">
        <f>[1]挂饰表!S303</f>
        <v>4.3333333333333328E-2</v>
      </c>
      <c r="X303" s="20" t="str">
        <f>[1]挂饰表!T303</f>
        <v>--</v>
      </c>
      <c r="Y303" s="42">
        <f>[1]挂饰表!U303</f>
        <v>26</v>
      </c>
      <c r="Z303" s="42">
        <f>[1]挂饰表!V303</f>
        <v>26</v>
      </c>
      <c r="AA303" s="42">
        <f>[1]挂饰表!W303</f>
        <v>30</v>
      </c>
      <c r="AB303" s="42">
        <f>[1]挂饰表!X303</f>
        <v>30</v>
      </c>
      <c r="AC303" s="42">
        <f>[1]挂饰表!Y303</f>
        <v>18</v>
      </c>
      <c r="AD303" s="42">
        <f>[1]挂饰表!Z303</f>
        <v>65</v>
      </c>
      <c r="AE303" s="20">
        <f>[1]挂饰表!AA303</f>
        <v>0</v>
      </c>
      <c r="AF303" s="20">
        <f>[1]挂饰表!AB303</f>
        <v>0</v>
      </c>
      <c r="AG303" s="20">
        <f>[1]挂饰表!AC303</f>
        <v>0</v>
      </c>
      <c r="AH303" s="20">
        <f>[1]挂饰表!AD303</f>
        <v>0</v>
      </c>
      <c r="AI303" s="20">
        <f>[1]挂饰表!AE303</f>
        <v>0</v>
      </c>
    </row>
    <row r="304" spans="2:35" ht="14.25" x14ac:dyDescent="0.2">
      <c r="B304" s="16">
        <v>302</v>
      </c>
      <c r="C304" s="16" t="str">
        <f t="shared" ca="1" si="33"/>
        <v>IC1743</v>
      </c>
      <c r="D304" s="16" t="str">
        <f t="shared" ca="1" si="37"/>
        <v>拉风的青铜戒指</v>
      </c>
      <c r="E304" s="16" t="str">
        <f t="shared" ca="1" si="34"/>
        <v>拉风的</v>
      </c>
      <c r="F304" s="16" t="str">
        <f t="shared" ca="1" si="35"/>
        <v>青铜</v>
      </c>
      <c r="G304" s="16" t="str">
        <f t="shared" ca="1" si="36"/>
        <v>戒指</v>
      </c>
      <c r="H304" s="16" t="str">
        <f t="shared" si="40"/>
        <v>a</v>
      </c>
      <c r="I304" s="19" t="s">
        <v>26</v>
      </c>
      <c r="J304" s="3" t="s">
        <v>36</v>
      </c>
      <c r="K304" s="16">
        <f t="shared" si="38"/>
        <v>0</v>
      </c>
      <c r="L304" s="16">
        <f t="shared" si="39"/>
        <v>6</v>
      </c>
      <c r="M304" s="16">
        <f>[1]挂饰表!$I304</f>
        <v>48</v>
      </c>
      <c r="N304" s="16">
        <f>[1]挂饰表!$J304</f>
        <v>90</v>
      </c>
      <c r="O304" s="16">
        <f>[1]挂饰表!$K304</f>
        <v>50</v>
      </c>
      <c r="P304" s="16">
        <f>[1]挂饰表!$L304</f>
        <v>62</v>
      </c>
      <c r="Q304" s="16" t="str">
        <f>[1]挂饰表!$M$3</f>
        <v>---</v>
      </c>
      <c r="R304" s="16">
        <f>[1]挂饰表!$N304</f>
        <v>56</v>
      </c>
      <c r="S304" s="16">
        <f>[1]挂饰表!$O304</f>
        <v>49</v>
      </c>
      <c r="T304" s="42">
        <f>[1]挂饰表!$P304</f>
        <v>31</v>
      </c>
      <c r="U304" s="20">
        <f>[1]挂饰表!Q304</f>
        <v>0.155</v>
      </c>
      <c r="V304" s="20">
        <f>[1]挂饰表!R304</f>
        <v>0.1225</v>
      </c>
      <c r="W304" s="20">
        <f>[1]挂饰表!S304</f>
        <v>5.1666666666666666E-2</v>
      </c>
      <c r="X304" s="20" t="str">
        <f>[1]挂饰表!T304</f>
        <v>--</v>
      </c>
      <c r="Y304" s="42">
        <f>[1]挂饰表!U304</f>
        <v>31</v>
      </c>
      <c r="Z304" s="42">
        <f>[1]挂饰表!V304</f>
        <v>31</v>
      </c>
      <c r="AA304" s="42">
        <f>[1]挂饰表!W304</f>
        <v>36</v>
      </c>
      <c r="AB304" s="42">
        <f>[1]挂饰表!X304</f>
        <v>36</v>
      </c>
      <c r="AC304" s="42">
        <f>[1]挂饰表!Y304</f>
        <v>22</v>
      </c>
      <c r="AD304" s="42">
        <f>[1]挂饰表!Z304</f>
        <v>78</v>
      </c>
      <c r="AE304" s="20">
        <f>[1]挂饰表!AA304</f>
        <v>0</v>
      </c>
      <c r="AF304" s="20">
        <f>[1]挂饰表!AB304</f>
        <v>0</v>
      </c>
      <c r="AG304" s="20">
        <f>[1]挂饰表!AC304</f>
        <v>0</v>
      </c>
      <c r="AH304" s="20">
        <f>[1]挂饰表!AD304</f>
        <v>0</v>
      </c>
      <c r="AI304" s="20">
        <f>[1]挂饰表!AE304</f>
        <v>0</v>
      </c>
    </row>
    <row r="305" spans="2:35" ht="14.25" x14ac:dyDescent="0.2">
      <c r="B305" s="16">
        <v>303</v>
      </c>
      <c r="C305" s="16" t="str">
        <f t="shared" ca="1" si="33"/>
        <v>IC1779</v>
      </c>
      <c r="D305" s="16" t="str">
        <f t="shared" ca="1" si="37"/>
        <v>闪耀的卡尼亚戒指</v>
      </c>
      <c r="E305" s="16" t="str">
        <f t="shared" ca="1" si="34"/>
        <v>闪耀的</v>
      </c>
      <c r="F305" s="16" t="str">
        <f t="shared" ca="1" si="35"/>
        <v>卡尼亚</v>
      </c>
      <c r="G305" s="16" t="str">
        <f t="shared" ca="1" si="36"/>
        <v>戒指</v>
      </c>
      <c r="H305" s="16" t="str">
        <f t="shared" si="40"/>
        <v>a</v>
      </c>
      <c r="I305" s="19" t="s">
        <v>26</v>
      </c>
      <c r="J305" s="3" t="s">
        <v>36</v>
      </c>
      <c r="K305" s="16">
        <f t="shared" si="38"/>
        <v>0</v>
      </c>
      <c r="L305" s="16">
        <f t="shared" si="39"/>
        <v>7</v>
      </c>
      <c r="M305" s="16">
        <f>[1]挂饰表!$I305</f>
        <v>55</v>
      </c>
      <c r="N305" s="16">
        <f>[1]挂饰表!$J305</f>
        <v>105</v>
      </c>
      <c r="O305" s="16">
        <f>[1]挂饰表!$K305</f>
        <v>58</v>
      </c>
      <c r="P305" s="16">
        <f>[1]挂饰表!$L305</f>
        <v>73</v>
      </c>
      <c r="Q305" s="16" t="str">
        <f>[1]挂饰表!$M$3</f>
        <v>---</v>
      </c>
      <c r="R305" s="16">
        <f>[1]挂饰表!$N305</f>
        <v>66</v>
      </c>
      <c r="S305" s="16">
        <f>[1]挂饰表!$O305</f>
        <v>57</v>
      </c>
      <c r="T305" s="42">
        <f>[1]挂饰表!$P305</f>
        <v>36</v>
      </c>
      <c r="U305" s="20">
        <f>[1]挂饰表!Q305</f>
        <v>0.18</v>
      </c>
      <c r="V305" s="20">
        <f>[1]挂饰表!R305</f>
        <v>0.14249999999999999</v>
      </c>
      <c r="W305" s="20">
        <f>[1]挂饰表!S305</f>
        <v>0.06</v>
      </c>
      <c r="X305" s="20" t="str">
        <f>[1]挂饰表!T305</f>
        <v>--</v>
      </c>
      <c r="Y305" s="42">
        <f>[1]挂饰表!U305</f>
        <v>36</v>
      </c>
      <c r="Z305" s="42">
        <f>[1]挂饰表!V305</f>
        <v>36</v>
      </c>
      <c r="AA305" s="42">
        <f>[1]挂饰表!W305</f>
        <v>42</v>
      </c>
      <c r="AB305" s="42">
        <f>[1]挂饰表!X305</f>
        <v>42</v>
      </c>
      <c r="AC305" s="42">
        <f>[1]挂饰表!Y305</f>
        <v>25</v>
      </c>
      <c r="AD305" s="42">
        <f>[1]挂饰表!Z305</f>
        <v>91</v>
      </c>
      <c r="AE305" s="20">
        <f>[1]挂饰表!AA305</f>
        <v>0</v>
      </c>
      <c r="AF305" s="20">
        <f>[1]挂饰表!AB305</f>
        <v>0</v>
      </c>
      <c r="AG305" s="20">
        <f>[1]挂饰表!AC305</f>
        <v>0</v>
      </c>
      <c r="AH305" s="20">
        <f>[1]挂饰表!AD305</f>
        <v>0</v>
      </c>
      <c r="AI305" s="20">
        <f>[1]挂饰表!AE305</f>
        <v>0</v>
      </c>
    </row>
    <row r="306" spans="2:35" ht="14.25" x14ac:dyDescent="0.2">
      <c r="B306" s="16">
        <v>304</v>
      </c>
      <c r="C306" s="16" t="str">
        <f t="shared" ca="1" si="33"/>
        <v>IC1932</v>
      </c>
      <c r="D306" s="16" t="str">
        <f t="shared" ca="1" si="37"/>
        <v>拉风的卡尼亚护腕</v>
      </c>
      <c r="E306" s="16" t="str">
        <f t="shared" ca="1" si="34"/>
        <v>拉风的</v>
      </c>
      <c r="F306" s="16" t="str">
        <f t="shared" ca="1" si="35"/>
        <v>卡尼亚</v>
      </c>
      <c r="G306" s="16" t="str">
        <f t="shared" ca="1" si="36"/>
        <v>护腕</v>
      </c>
      <c r="H306" s="16" t="str">
        <f t="shared" si="40"/>
        <v>a</v>
      </c>
      <c r="I306" s="19" t="s">
        <v>26</v>
      </c>
      <c r="J306" s="3" t="s">
        <v>36</v>
      </c>
      <c r="K306" s="16">
        <f t="shared" si="38"/>
        <v>0</v>
      </c>
      <c r="L306" s="16">
        <f t="shared" si="39"/>
        <v>8</v>
      </c>
      <c r="M306" s="16">
        <f>[1]挂饰表!$I306</f>
        <v>63</v>
      </c>
      <c r="N306" s="16">
        <f>[1]挂饰表!$J306</f>
        <v>120</v>
      </c>
      <c r="O306" s="16">
        <f>[1]挂饰表!$K306</f>
        <v>67</v>
      </c>
      <c r="P306" s="16">
        <f>[1]挂饰表!$L306</f>
        <v>83</v>
      </c>
      <c r="Q306" s="16" t="str">
        <f>[1]挂饰表!$M$3</f>
        <v>---</v>
      </c>
      <c r="R306" s="16">
        <f>[1]挂饰表!$N306</f>
        <v>75</v>
      </c>
      <c r="S306" s="16">
        <f>[1]挂饰表!$O306</f>
        <v>66</v>
      </c>
      <c r="T306" s="42">
        <f>[1]挂饰表!$P306</f>
        <v>42</v>
      </c>
      <c r="U306" s="20">
        <f>[1]挂饰表!Q306</f>
        <v>0.21</v>
      </c>
      <c r="V306" s="20">
        <f>[1]挂饰表!R306</f>
        <v>0.16500000000000001</v>
      </c>
      <c r="W306" s="20">
        <f>[1]挂饰表!S306</f>
        <v>7.0000000000000007E-2</v>
      </c>
      <c r="X306" s="20" t="str">
        <f>[1]挂饰表!T306</f>
        <v>--</v>
      </c>
      <c r="Y306" s="42">
        <f>[1]挂饰表!U306</f>
        <v>42</v>
      </c>
      <c r="Z306" s="42">
        <f>[1]挂饰表!V306</f>
        <v>42</v>
      </c>
      <c r="AA306" s="42">
        <f>[1]挂饰表!W306</f>
        <v>48</v>
      </c>
      <c r="AB306" s="42">
        <f>[1]挂饰表!X306</f>
        <v>48</v>
      </c>
      <c r="AC306" s="42">
        <f>[1]挂饰表!Y306</f>
        <v>29</v>
      </c>
      <c r="AD306" s="42">
        <f>[1]挂饰表!Z306</f>
        <v>104</v>
      </c>
      <c r="AE306" s="20">
        <f>[1]挂饰表!AA306</f>
        <v>0</v>
      </c>
      <c r="AF306" s="20">
        <f>[1]挂饰表!AB306</f>
        <v>0</v>
      </c>
      <c r="AG306" s="20">
        <f>[1]挂饰表!AC306</f>
        <v>0</v>
      </c>
      <c r="AH306" s="20">
        <f>[1]挂饰表!AD306</f>
        <v>0</v>
      </c>
      <c r="AI306" s="20">
        <f>[1]挂饰表!AE306</f>
        <v>0</v>
      </c>
    </row>
    <row r="307" spans="2:35" ht="14.25" x14ac:dyDescent="0.2">
      <c r="B307" s="16">
        <v>305</v>
      </c>
      <c r="C307" s="16" t="str">
        <f t="shared" ca="1" si="33"/>
        <v>IC1867</v>
      </c>
      <c r="D307" s="16" t="str">
        <f t="shared" ca="1" si="37"/>
        <v>凌厉的魔王护腕</v>
      </c>
      <c r="E307" s="16" t="str">
        <f t="shared" ca="1" si="34"/>
        <v>凌厉的</v>
      </c>
      <c r="F307" s="16" t="str">
        <f t="shared" ca="1" si="35"/>
        <v>魔王</v>
      </c>
      <c r="G307" s="16" t="str">
        <f t="shared" ca="1" si="36"/>
        <v>护腕</v>
      </c>
      <c r="H307" s="16" t="str">
        <f t="shared" si="40"/>
        <v>b</v>
      </c>
      <c r="I307" s="19" t="s">
        <v>26</v>
      </c>
      <c r="J307" s="3" t="s">
        <v>36</v>
      </c>
      <c r="K307" s="16">
        <f t="shared" si="38"/>
        <v>0</v>
      </c>
      <c r="L307" s="16">
        <f t="shared" si="39"/>
        <v>1</v>
      </c>
      <c r="M307" s="16">
        <f>[1]挂饰表!$I307</f>
        <v>8</v>
      </c>
      <c r="N307" s="16">
        <f>[1]挂饰表!$J307</f>
        <v>21</v>
      </c>
      <c r="O307" s="16">
        <f>[1]挂饰表!$K307</f>
        <v>12</v>
      </c>
      <c r="P307" s="16">
        <f>[1]挂饰表!$L307</f>
        <v>14</v>
      </c>
      <c r="Q307" s="16" t="str">
        <f>[1]挂饰表!$M$3</f>
        <v>---</v>
      </c>
      <c r="R307" s="16">
        <f>[1]挂饰表!$N307</f>
        <v>13</v>
      </c>
      <c r="S307" s="16">
        <f>[1]挂饰表!$O307</f>
        <v>11</v>
      </c>
      <c r="T307" s="42">
        <f>[1]挂饰表!$P307</f>
        <v>7</v>
      </c>
      <c r="U307" s="20">
        <f>[1]挂饰表!Q307</f>
        <v>3.5000000000000003E-2</v>
      </c>
      <c r="V307" s="20">
        <f>[1]挂饰表!R307</f>
        <v>2.75E-2</v>
      </c>
      <c r="W307" s="20">
        <f>[1]挂饰表!S307</f>
        <v>1.1666666666666667E-2</v>
      </c>
      <c r="X307" s="20" t="str">
        <f>[1]挂饰表!T307</f>
        <v>--</v>
      </c>
      <c r="Y307" s="42">
        <f>[1]挂饰表!U307</f>
        <v>7</v>
      </c>
      <c r="Z307" s="42">
        <f>[1]挂饰表!V307</f>
        <v>7</v>
      </c>
      <c r="AA307" s="42">
        <f>[1]挂饰表!W307</f>
        <v>8</v>
      </c>
      <c r="AB307" s="42">
        <f>[1]挂饰表!X307</f>
        <v>8</v>
      </c>
      <c r="AC307" s="42">
        <f>[1]挂饰表!Y307</f>
        <v>5</v>
      </c>
      <c r="AD307" s="42">
        <f>[1]挂饰表!Z307</f>
        <v>18</v>
      </c>
      <c r="AE307" s="20">
        <f>[1]挂饰表!AA307</f>
        <v>0</v>
      </c>
      <c r="AF307" s="20">
        <f>[1]挂饰表!AB307</f>
        <v>0</v>
      </c>
      <c r="AG307" s="20">
        <f>[1]挂饰表!AC307</f>
        <v>0</v>
      </c>
      <c r="AH307" s="20">
        <f>[1]挂饰表!AD307</f>
        <v>0</v>
      </c>
      <c r="AI307" s="20">
        <f>[1]挂饰表!AE307</f>
        <v>0</v>
      </c>
    </row>
    <row r="308" spans="2:35" ht="14.25" x14ac:dyDescent="0.2">
      <c r="B308" s="16">
        <v>306</v>
      </c>
      <c r="C308" s="16" t="str">
        <f t="shared" ca="1" si="33"/>
        <v>IC1903</v>
      </c>
      <c r="D308" s="16" t="str">
        <f t="shared" ca="1" si="37"/>
        <v>优质的颓废戒指</v>
      </c>
      <c r="E308" s="16" t="str">
        <f t="shared" ca="1" si="34"/>
        <v>优质的</v>
      </c>
      <c r="F308" s="16" t="str">
        <f t="shared" ca="1" si="35"/>
        <v>颓废</v>
      </c>
      <c r="G308" s="16" t="str">
        <f t="shared" ca="1" si="36"/>
        <v>戒指</v>
      </c>
      <c r="H308" s="16" t="str">
        <f t="shared" si="40"/>
        <v>b</v>
      </c>
      <c r="I308" s="19" t="s">
        <v>26</v>
      </c>
      <c r="J308" s="3" t="s">
        <v>36</v>
      </c>
      <c r="K308" s="16">
        <f t="shared" si="38"/>
        <v>0</v>
      </c>
      <c r="L308" s="16">
        <f t="shared" si="39"/>
        <v>2</v>
      </c>
      <c r="M308" s="16">
        <f>[1]挂饰表!$I308</f>
        <v>17</v>
      </c>
      <c r="N308" s="16">
        <f>[1]挂饰表!$J308</f>
        <v>41</v>
      </c>
      <c r="O308" s="16">
        <f>[1]挂饰表!$K308</f>
        <v>23</v>
      </c>
      <c r="P308" s="16">
        <f>[1]挂饰表!$L308</f>
        <v>29</v>
      </c>
      <c r="Q308" s="16" t="str">
        <f>[1]挂饰表!$M$3</f>
        <v>---</v>
      </c>
      <c r="R308" s="16">
        <f>[1]挂饰表!$N308</f>
        <v>26</v>
      </c>
      <c r="S308" s="16">
        <f>[1]挂饰表!$O308</f>
        <v>23</v>
      </c>
      <c r="T308" s="42">
        <f>[1]挂饰表!$P308</f>
        <v>14</v>
      </c>
      <c r="U308" s="20">
        <f>[1]挂饰表!Q308</f>
        <v>7.0000000000000007E-2</v>
      </c>
      <c r="V308" s="20">
        <f>[1]挂饰表!R308</f>
        <v>5.7500000000000002E-2</v>
      </c>
      <c r="W308" s="20">
        <f>[1]挂饰表!S308</f>
        <v>2.3333333333333334E-2</v>
      </c>
      <c r="X308" s="20" t="str">
        <f>[1]挂饰表!T308</f>
        <v>--</v>
      </c>
      <c r="Y308" s="42">
        <f>[1]挂饰表!U308</f>
        <v>14</v>
      </c>
      <c r="Z308" s="42">
        <f>[1]挂饰表!V308</f>
        <v>14</v>
      </c>
      <c r="AA308" s="42">
        <f>[1]挂饰表!W308</f>
        <v>17</v>
      </c>
      <c r="AB308" s="42">
        <f>[1]挂饰表!X308</f>
        <v>17</v>
      </c>
      <c r="AC308" s="42">
        <f>[1]挂饰表!Y308</f>
        <v>10</v>
      </c>
      <c r="AD308" s="42">
        <f>[1]挂饰表!Z308</f>
        <v>36</v>
      </c>
      <c r="AE308" s="20">
        <f>[1]挂饰表!AA308</f>
        <v>0</v>
      </c>
      <c r="AF308" s="20">
        <f>[1]挂饰表!AB308</f>
        <v>0</v>
      </c>
      <c r="AG308" s="20">
        <f>[1]挂饰表!AC308</f>
        <v>0</v>
      </c>
      <c r="AH308" s="20">
        <f>[1]挂饰表!AD308</f>
        <v>0</v>
      </c>
      <c r="AI308" s="20">
        <f>[1]挂饰表!AE308</f>
        <v>0</v>
      </c>
    </row>
    <row r="309" spans="2:35" ht="14.25" x14ac:dyDescent="0.2">
      <c r="B309" s="16">
        <v>307</v>
      </c>
      <c r="C309" s="16" t="str">
        <f t="shared" ca="1" si="33"/>
        <v>IC1779</v>
      </c>
      <c r="D309" s="16" t="str">
        <f t="shared" ca="1" si="37"/>
        <v>优质的魔王戒指</v>
      </c>
      <c r="E309" s="16" t="str">
        <f t="shared" ca="1" si="34"/>
        <v>优质的</v>
      </c>
      <c r="F309" s="16" t="str">
        <f t="shared" ca="1" si="35"/>
        <v>魔王</v>
      </c>
      <c r="G309" s="16" t="str">
        <f t="shared" ca="1" si="36"/>
        <v>戒指</v>
      </c>
      <c r="H309" s="16" t="str">
        <f t="shared" si="40"/>
        <v>b</v>
      </c>
      <c r="I309" s="19" t="s">
        <v>26</v>
      </c>
      <c r="J309" s="3" t="s">
        <v>36</v>
      </c>
      <c r="K309" s="16">
        <f t="shared" si="38"/>
        <v>0</v>
      </c>
      <c r="L309" s="16">
        <f t="shared" si="39"/>
        <v>3</v>
      </c>
      <c r="M309" s="16">
        <f>[1]挂饰表!$I309</f>
        <v>25</v>
      </c>
      <c r="N309" s="16">
        <f>[1]挂饰表!$J309</f>
        <v>62</v>
      </c>
      <c r="O309" s="16">
        <f>[1]挂饰表!$K309</f>
        <v>35</v>
      </c>
      <c r="P309" s="16">
        <f>[1]挂饰表!$L309</f>
        <v>43</v>
      </c>
      <c r="Q309" s="16" t="str">
        <f>[1]挂饰表!$M$3</f>
        <v>---</v>
      </c>
      <c r="R309" s="16">
        <f>[1]挂饰表!$N309</f>
        <v>39</v>
      </c>
      <c r="S309" s="16">
        <f>[1]挂饰表!$O309</f>
        <v>34</v>
      </c>
      <c r="T309" s="42">
        <f>[1]挂饰表!$P309</f>
        <v>22</v>
      </c>
      <c r="U309" s="20">
        <f>[1]挂饰表!Q309</f>
        <v>0.11</v>
      </c>
      <c r="V309" s="20">
        <f>[1]挂饰表!R309</f>
        <v>8.5000000000000006E-2</v>
      </c>
      <c r="W309" s="20">
        <f>[1]挂饰表!S309</f>
        <v>3.6666666666666667E-2</v>
      </c>
      <c r="X309" s="20" t="str">
        <f>[1]挂饰表!T309</f>
        <v>--</v>
      </c>
      <c r="Y309" s="42">
        <f>[1]挂饰表!U309</f>
        <v>22</v>
      </c>
      <c r="Z309" s="42">
        <f>[1]挂饰表!V309</f>
        <v>22</v>
      </c>
      <c r="AA309" s="42">
        <f>[1]挂饰表!W309</f>
        <v>25</v>
      </c>
      <c r="AB309" s="42">
        <f>[1]挂饰表!X309</f>
        <v>25</v>
      </c>
      <c r="AC309" s="42">
        <f>[1]挂饰表!Y309</f>
        <v>15</v>
      </c>
      <c r="AD309" s="42">
        <f>[1]挂饰表!Z309</f>
        <v>54</v>
      </c>
      <c r="AE309" s="20">
        <f>[1]挂饰表!AA309</f>
        <v>0</v>
      </c>
      <c r="AF309" s="20">
        <f>[1]挂饰表!AB309</f>
        <v>0</v>
      </c>
      <c r="AG309" s="20">
        <f>[1]挂饰表!AC309</f>
        <v>0</v>
      </c>
      <c r="AH309" s="20">
        <f>[1]挂饰表!AD309</f>
        <v>0</v>
      </c>
      <c r="AI309" s="20">
        <f>[1]挂饰表!AE309</f>
        <v>0</v>
      </c>
    </row>
    <row r="310" spans="2:35" ht="14.25" x14ac:dyDescent="0.2">
      <c r="B310" s="16">
        <v>308</v>
      </c>
      <c r="C310" s="16" t="str">
        <f t="shared" ca="1" si="33"/>
        <v>IC1873</v>
      </c>
      <c r="D310" s="16" t="str">
        <f t="shared" ca="1" si="37"/>
        <v>优质的水晶护腕</v>
      </c>
      <c r="E310" s="16" t="str">
        <f t="shared" ca="1" si="34"/>
        <v>优质的</v>
      </c>
      <c r="F310" s="16" t="str">
        <f t="shared" ca="1" si="35"/>
        <v>水晶</v>
      </c>
      <c r="G310" s="16" t="str">
        <f t="shared" ca="1" si="36"/>
        <v>护腕</v>
      </c>
      <c r="H310" s="16" t="str">
        <f t="shared" si="40"/>
        <v>b</v>
      </c>
      <c r="I310" s="19" t="s">
        <v>26</v>
      </c>
      <c r="J310" s="3" t="s">
        <v>36</v>
      </c>
      <c r="K310" s="16">
        <f t="shared" si="38"/>
        <v>0</v>
      </c>
      <c r="L310" s="16">
        <f t="shared" si="39"/>
        <v>4</v>
      </c>
      <c r="M310" s="16">
        <f>[1]挂饰表!$I310</f>
        <v>33</v>
      </c>
      <c r="N310" s="16">
        <f>[1]挂饰表!$J310</f>
        <v>83</v>
      </c>
      <c r="O310" s="16">
        <f>[1]挂饰表!$K310</f>
        <v>46</v>
      </c>
      <c r="P310" s="16">
        <f>[1]挂饰表!$L310</f>
        <v>58</v>
      </c>
      <c r="Q310" s="16" t="str">
        <f>[1]挂饰表!$M$3</f>
        <v>---</v>
      </c>
      <c r="R310" s="16">
        <f>[1]挂饰表!$N310</f>
        <v>52</v>
      </c>
      <c r="S310" s="16">
        <f>[1]挂饰表!$O310</f>
        <v>45</v>
      </c>
      <c r="T310" s="42">
        <f>[1]挂饰表!$P310</f>
        <v>29</v>
      </c>
      <c r="U310" s="20">
        <f>[1]挂饰表!Q310</f>
        <v>0.14499999999999999</v>
      </c>
      <c r="V310" s="20">
        <f>[1]挂饰表!R310</f>
        <v>0.1125</v>
      </c>
      <c r="W310" s="20">
        <f>[1]挂饰表!S310</f>
        <v>4.8333333333333332E-2</v>
      </c>
      <c r="X310" s="20" t="str">
        <f>[1]挂饰表!T310</f>
        <v>--</v>
      </c>
      <c r="Y310" s="42">
        <f>[1]挂饰表!U310</f>
        <v>29</v>
      </c>
      <c r="Z310" s="42">
        <f>[1]挂饰表!V310</f>
        <v>29</v>
      </c>
      <c r="AA310" s="42">
        <f>[1]挂饰表!W310</f>
        <v>33</v>
      </c>
      <c r="AB310" s="42">
        <f>[1]挂饰表!X310</f>
        <v>33</v>
      </c>
      <c r="AC310" s="42">
        <f>[1]挂饰表!Y310</f>
        <v>20</v>
      </c>
      <c r="AD310" s="42">
        <f>[1]挂饰表!Z310</f>
        <v>72</v>
      </c>
      <c r="AE310" s="20">
        <f>[1]挂饰表!AA310</f>
        <v>0</v>
      </c>
      <c r="AF310" s="20">
        <f>[1]挂饰表!AB310</f>
        <v>0</v>
      </c>
      <c r="AG310" s="20">
        <f>[1]挂饰表!AC310</f>
        <v>0</v>
      </c>
      <c r="AH310" s="20">
        <f>[1]挂饰表!AD310</f>
        <v>0</v>
      </c>
      <c r="AI310" s="20">
        <f>[1]挂饰表!AE310</f>
        <v>0</v>
      </c>
    </row>
    <row r="311" spans="2:35" ht="14.25" x14ac:dyDescent="0.2">
      <c r="B311" s="16">
        <v>309</v>
      </c>
      <c r="C311" s="16" t="str">
        <f t="shared" ca="1" si="33"/>
        <v>IC1852</v>
      </c>
      <c r="D311" s="16" t="str">
        <f t="shared" ca="1" si="37"/>
        <v>优质的卡尼亚戒指</v>
      </c>
      <c r="E311" s="16" t="str">
        <f t="shared" ca="1" si="34"/>
        <v>优质的</v>
      </c>
      <c r="F311" s="16" t="str">
        <f t="shared" ca="1" si="35"/>
        <v>卡尼亚</v>
      </c>
      <c r="G311" s="16" t="str">
        <f t="shared" ca="1" si="36"/>
        <v>戒指</v>
      </c>
      <c r="H311" s="16" t="str">
        <f t="shared" si="40"/>
        <v>b</v>
      </c>
      <c r="I311" s="19" t="s">
        <v>26</v>
      </c>
      <c r="J311" s="3" t="s">
        <v>36</v>
      </c>
      <c r="K311" s="16">
        <f t="shared" si="38"/>
        <v>0</v>
      </c>
      <c r="L311" s="16">
        <f t="shared" si="39"/>
        <v>5</v>
      </c>
      <c r="M311" s="16">
        <f>[1]挂饰表!$I311</f>
        <v>42</v>
      </c>
      <c r="N311" s="16">
        <f>[1]挂饰表!$J311</f>
        <v>104</v>
      </c>
      <c r="O311" s="16">
        <f>[1]挂饰表!$K311</f>
        <v>58</v>
      </c>
      <c r="P311" s="16">
        <f>[1]挂饰表!$L311</f>
        <v>72</v>
      </c>
      <c r="Q311" s="16" t="str">
        <f>[1]挂饰表!$M$3</f>
        <v>---</v>
      </c>
      <c r="R311" s="16">
        <f>[1]挂饰表!$N311</f>
        <v>65</v>
      </c>
      <c r="S311" s="16">
        <f>[1]挂饰表!$O311</f>
        <v>57</v>
      </c>
      <c r="T311" s="42">
        <f>[1]挂饰表!$P311</f>
        <v>36</v>
      </c>
      <c r="U311" s="20">
        <f>[1]挂饰表!Q311</f>
        <v>0.18</v>
      </c>
      <c r="V311" s="20">
        <f>[1]挂饰表!R311</f>
        <v>0.14249999999999999</v>
      </c>
      <c r="W311" s="20">
        <f>[1]挂饰表!S311</f>
        <v>0.06</v>
      </c>
      <c r="X311" s="20" t="str">
        <f>[1]挂饰表!T311</f>
        <v>--</v>
      </c>
      <c r="Y311" s="42">
        <f>[1]挂饰表!U311</f>
        <v>36</v>
      </c>
      <c r="Z311" s="42">
        <f>[1]挂饰表!V311</f>
        <v>36</v>
      </c>
      <c r="AA311" s="42">
        <f>[1]挂饰表!W311</f>
        <v>41</v>
      </c>
      <c r="AB311" s="42">
        <f>[1]挂饰表!X311</f>
        <v>41</v>
      </c>
      <c r="AC311" s="42">
        <f>[1]挂饰表!Y311</f>
        <v>25</v>
      </c>
      <c r="AD311" s="42">
        <f>[1]挂饰表!Z311</f>
        <v>90</v>
      </c>
      <c r="AE311" s="20">
        <f>[1]挂饰表!AA311</f>
        <v>0</v>
      </c>
      <c r="AF311" s="20">
        <f>[1]挂饰表!AB311</f>
        <v>0</v>
      </c>
      <c r="AG311" s="20">
        <f>[1]挂饰表!AC311</f>
        <v>0</v>
      </c>
      <c r="AH311" s="20">
        <f>[1]挂饰表!AD311</f>
        <v>0</v>
      </c>
      <c r="AI311" s="20">
        <f>[1]挂饰表!AE311</f>
        <v>0</v>
      </c>
    </row>
    <row r="312" spans="2:35" ht="14.25" x14ac:dyDescent="0.2">
      <c r="B312" s="16">
        <v>310</v>
      </c>
      <c r="C312" s="16" t="str">
        <f t="shared" ca="1" si="33"/>
        <v>IC1743</v>
      </c>
      <c r="D312" s="16" t="str">
        <f t="shared" ca="1" si="37"/>
        <v>发亮的精灵戒指</v>
      </c>
      <c r="E312" s="16" t="str">
        <f t="shared" ca="1" si="34"/>
        <v>发亮的</v>
      </c>
      <c r="F312" s="16" t="str">
        <f t="shared" ca="1" si="35"/>
        <v>精灵</v>
      </c>
      <c r="G312" s="16" t="str">
        <f t="shared" ca="1" si="36"/>
        <v>戒指</v>
      </c>
      <c r="H312" s="16" t="str">
        <f t="shared" si="40"/>
        <v>b</v>
      </c>
      <c r="I312" s="19" t="s">
        <v>26</v>
      </c>
      <c r="J312" s="3" t="s">
        <v>36</v>
      </c>
      <c r="K312" s="16">
        <f t="shared" si="38"/>
        <v>0</v>
      </c>
      <c r="L312" s="16">
        <f t="shared" si="39"/>
        <v>6</v>
      </c>
      <c r="M312" s="16">
        <f>[1]挂饰表!$I312</f>
        <v>50</v>
      </c>
      <c r="N312" s="16">
        <f>[1]挂饰表!$J312</f>
        <v>124</v>
      </c>
      <c r="O312" s="16">
        <f>[1]挂饰表!$K312</f>
        <v>69</v>
      </c>
      <c r="P312" s="16">
        <f>[1]挂饰表!$L312</f>
        <v>86</v>
      </c>
      <c r="Q312" s="16" t="str">
        <f>[1]挂饰表!$M$3</f>
        <v>---</v>
      </c>
      <c r="R312" s="16">
        <f>[1]挂饰表!$N312</f>
        <v>78</v>
      </c>
      <c r="S312" s="16">
        <f>[1]挂饰表!$O312</f>
        <v>68</v>
      </c>
      <c r="T312" s="42">
        <f>[1]挂饰表!$P312</f>
        <v>43</v>
      </c>
      <c r="U312" s="20">
        <f>[1]挂饰表!Q312</f>
        <v>0.215</v>
      </c>
      <c r="V312" s="20">
        <f>[1]挂饰表!R312</f>
        <v>0.17</v>
      </c>
      <c r="W312" s="20">
        <f>[1]挂饰表!S312</f>
        <v>7.166666666666667E-2</v>
      </c>
      <c r="X312" s="20" t="str">
        <f>[1]挂饰表!T312</f>
        <v>--</v>
      </c>
      <c r="Y312" s="42">
        <f>[1]挂饰表!U312</f>
        <v>43</v>
      </c>
      <c r="Z312" s="42">
        <f>[1]挂饰表!V312</f>
        <v>43</v>
      </c>
      <c r="AA312" s="42">
        <f>[1]挂饰表!W312</f>
        <v>50</v>
      </c>
      <c r="AB312" s="42">
        <f>[1]挂饰表!X312</f>
        <v>50</v>
      </c>
      <c r="AC312" s="42">
        <f>[1]挂饰表!Y312</f>
        <v>30</v>
      </c>
      <c r="AD312" s="42">
        <f>[1]挂饰表!Z312</f>
        <v>108</v>
      </c>
      <c r="AE312" s="20">
        <f>[1]挂饰表!AA312</f>
        <v>0</v>
      </c>
      <c r="AF312" s="20">
        <f>[1]挂饰表!AB312</f>
        <v>0</v>
      </c>
      <c r="AG312" s="20">
        <f>[1]挂饰表!AC312</f>
        <v>0</v>
      </c>
      <c r="AH312" s="20">
        <f>[1]挂饰表!AD312</f>
        <v>0</v>
      </c>
      <c r="AI312" s="20">
        <f>[1]挂饰表!AE312</f>
        <v>0</v>
      </c>
    </row>
    <row r="313" spans="2:35" ht="14.25" x14ac:dyDescent="0.2">
      <c r="B313" s="16">
        <v>311</v>
      </c>
      <c r="C313" s="16" t="str">
        <f t="shared" ca="1" si="33"/>
        <v>IC1943</v>
      </c>
      <c r="D313" s="16" t="str">
        <f t="shared" ca="1" si="37"/>
        <v>优质的晨曦戒指</v>
      </c>
      <c r="E313" s="16" t="str">
        <f t="shared" ca="1" si="34"/>
        <v>优质的</v>
      </c>
      <c r="F313" s="16" t="str">
        <f t="shared" ca="1" si="35"/>
        <v>晨曦</v>
      </c>
      <c r="G313" s="16" t="str">
        <f t="shared" ca="1" si="36"/>
        <v>戒指</v>
      </c>
      <c r="H313" s="16" t="str">
        <f t="shared" si="40"/>
        <v>b</v>
      </c>
      <c r="I313" s="19" t="s">
        <v>26</v>
      </c>
      <c r="J313" s="3" t="s">
        <v>36</v>
      </c>
      <c r="K313" s="16">
        <f t="shared" si="38"/>
        <v>0</v>
      </c>
      <c r="L313" s="16">
        <f t="shared" si="39"/>
        <v>7</v>
      </c>
      <c r="M313" s="16">
        <f>[1]挂饰表!$I313</f>
        <v>59</v>
      </c>
      <c r="N313" s="16">
        <f>[1]挂饰表!$J313</f>
        <v>145</v>
      </c>
      <c r="O313" s="16">
        <f>[1]挂饰表!$K313</f>
        <v>81</v>
      </c>
      <c r="P313" s="16">
        <f>[1]挂饰表!$L313</f>
        <v>101</v>
      </c>
      <c r="Q313" s="16" t="str">
        <f>[1]挂饰表!$M$3</f>
        <v>---</v>
      </c>
      <c r="R313" s="16">
        <f>[1]挂饰表!$N313</f>
        <v>91</v>
      </c>
      <c r="S313" s="16">
        <f>[1]挂饰表!$O313</f>
        <v>79</v>
      </c>
      <c r="T313" s="42">
        <f>[1]挂饰表!$P313</f>
        <v>50</v>
      </c>
      <c r="U313" s="20">
        <f>[1]挂饰表!Q313</f>
        <v>0.25</v>
      </c>
      <c r="V313" s="20">
        <f>[1]挂饰表!R313</f>
        <v>0.19750000000000001</v>
      </c>
      <c r="W313" s="20">
        <f>[1]挂饰表!S313</f>
        <v>8.3333333333333343E-2</v>
      </c>
      <c r="X313" s="20" t="str">
        <f>[1]挂饰表!T313</f>
        <v>--</v>
      </c>
      <c r="Y313" s="42">
        <f>[1]挂饰表!U313</f>
        <v>50</v>
      </c>
      <c r="Z313" s="42">
        <f>[1]挂饰表!V313</f>
        <v>50</v>
      </c>
      <c r="AA313" s="42">
        <f>[1]挂饰表!W313</f>
        <v>58</v>
      </c>
      <c r="AB313" s="42">
        <f>[1]挂饰表!X313</f>
        <v>58</v>
      </c>
      <c r="AC313" s="42">
        <f>[1]挂饰表!Y313</f>
        <v>35</v>
      </c>
      <c r="AD313" s="42">
        <f>[1]挂饰表!Z313</f>
        <v>126</v>
      </c>
      <c r="AE313" s="20">
        <f>[1]挂饰表!AA313</f>
        <v>0</v>
      </c>
      <c r="AF313" s="20">
        <f>[1]挂饰表!AB313</f>
        <v>0</v>
      </c>
      <c r="AG313" s="20">
        <f>[1]挂饰表!AC313</f>
        <v>0</v>
      </c>
      <c r="AH313" s="20">
        <f>[1]挂饰表!AD313</f>
        <v>0</v>
      </c>
      <c r="AI313" s="20">
        <f>[1]挂饰表!AE313</f>
        <v>0</v>
      </c>
    </row>
    <row r="314" spans="2:35" ht="14.25" x14ac:dyDescent="0.2">
      <c r="B314" s="16">
        <v>312</v>
      </c>
      <c r="C314" s="16" t="str">
        <f t="shared" ca="1" si="33"/>
        <v>IC1877</v>
      </c>
      <c r="D314" s="16" t="str">
        <f t="shared" ca="1" si="37"/>
        <v>发亮的青铜项链</v>
      </c>
      <c r="E314" s="16" t="str">
        <f t="shared" ca="1" si="34"/>
        <v>发亮的</v>
      </c>
      <c r="F314" s="16" t="str">
        <f t="shared" ca="1" si="35"/>
        <v>青铜</v>
      </c>
      <c r="G314" s="16" t="str">
        <f t="shared" ca="1" si="36"/>
        <v>项链</v>
      </c>
      <c r="H314" s="16" t="str">
        <f t="shared" si="40"/>
        <v>b</v>
      </c>
      <c r="I314" s="19" t="s">
        <v>26</v>
      </c>
      <c r="J314" s="3" t="s">
        <v>36</v>
      </c>
      <c r="K314" s="16">
        <f t="shared" si="38"/>
        <v>0</v>
      </c>
      <c r="L314" s="16">
        <f t="shared" si="39"/>
        <v>8</v>
      </c>
      <c r="M314" s="16">
        <f>[1]挂饰表!$I314</f>
        <v>67</v>
      </c>
      <c r="N314" s="16">
        <f>[1]挂饰表!$J314</f>
        <v>166</v>
      </c>
      <c r="O314" s="16">
        <f>[1]挂饰表!$K314</f>
        <v>92</v>
      </c>
      <c r="P314" s="16">
        <f>[1]挂饰表!$L314</f>
        <v>115</v>
      </c>
      <c r="Q314" s="16" t="str">
        <f>[1]挂饰表!$M$3</f>
        <v>---</v>
      </c>
      <c r="R314" s="16">
        <f>[1]挂饰表!$N314</f>
        <v>104</v>
      </c>
      <c r="S314" s="16">
        <f>[1]挂饰表!$O314</f>
        <v>91</v>
      </c>
      <c r="T314" s="42">
        <f>[1]挂饰表!$P314</f>
        <v>58</v>
      </c>
      <c r="U314" s="20">
        <f>[1]挂饰表!Q314</f>
        <v>0.28999999999999998</v>
      </c>
      <c r="V314" s="20">
        <f>[1]挂饰表!R314</f>
        <v>0.22750000000000001</v>
      </c>
      <c r="W314" s="20">
        <f>[1]挂饰表!S314</f>
        <v>9.6666666666666665E-2</v>
      </c>
      <c r="X314" s="20" t="str">
        <f>[1]挂饰表!T314</f>
        <v>--</v>
      </c>
      <c r="Y314" s="42">
        <f>[1]挂饰表!U314</f>
        <v>58</v>
      </c>
      <c r="Z314" s="42">
        <f>[1]挂饰表!V314</f>
        <v>58</v>
      </c>
      <c r="AA314" s="42">
        <f>[1]挂饰表!W314</f>
        <v>66</v>
      </c>
      <c r="AB314" s="42">
        <f>[1]挂饰表!X314</f>
        <v>66</v>
      </c>
      <c r="AC314" s="42">
        <f>[1]挂饰表!Y314</f>
        <v>40</v>
      </c>
      <c r="AD314" s="42">
        <f>[1]挂饰表!Z314</f>
        <v>144</v>
      </c>
      <c r="AE314" s="20">
        <f>[1]挂饰表!AA314</f>
        <v>0</v>
      </c>
      <c r="AF314" s="20">
        <f>[1]挂饰表!AB314</f>
        <v>0</v>
      </c>
      <c r="AG314" s="20">
        <f>[1]挂饰表!AC314</f>
        <v>0</v>
      </c>
      <c r="AH314" s="20">
        <f>[1]挂饰表!AD314</f>
        <v>0</v>
      </c>
      <c r="AI314" s="20">
        <f>[1]挂饰表!AE314</f>
        <v>0</v>
      </c>
    </row>
    <row r="315" spans="2:35" ht="14.25" x14ac:dyDescent="0.2">
      <c r="B315" s="16">
        <v>313</v>
      </c>
      <c r="C315" s="16" t="str">
        <f t="shared" ca="1" si="33"/>
        <v>IC1743</v>
      </c>
      <c r="D315" s="16" t="str">
        <f t="shared" ca="1" si="37"/>
        <v>破旧的斯塞提戒指</v>
      </c>
      <c r="E315" s="16" t="str">
        <f t="shared" ca="1" si="34"/>
        <v>破旧的</v>
      </c>
      <c r="F315" s="16" t="str">
        <f t="shared" ca="1" si="35"/>
        <v>斯塞提</v>
      </c>
      <c r="G315" s="16" t="str">
        <f t="shared" ca="1" si="36"/>
        <v>戒指</v>
      </c>
      <c r="H315" s="16" t="str">
        <f t="shared" si="40"/>
        <v>c</v>
      </c>
      <c r="I315" s="19" t="s">
        <v>26</v>
      </c>
      <c r="J315" s="3" t="s">
        <v>36</v>
      </c>
      <c r="K315" s="16">
        <f t="shared" si="38"/>
        <v>0</v>
      </c>
      <c r="L315" s="16">
        <f t="shared" si="39"/>
        <v>1</v>
      </c>
      <c r="M315" s="16">
        <f>[1]挂饰表!$I315</f>
        <v>16</v>
      </c>
      <c r="N315" s="16">
        <f>[1]挂饰表!$J315</f>
        <v>0</v>
      </c>
      <c r="O315" s="16">
        <f>[1]挂饰表!$K315</f>
        <v>0</v>
      </c>
      <c r="P315" s="16">
        <f>[1]挂饰表!$L315</f>
        <v>0</v>
      </c>
      <c r="Q315" s="16" t="str">
        <f>[1]挂饰表!$M$3</f>
        <v>---</v>
      </c>
      <c r="R315" s="16">
        <f>[1]挂饰表!$N315</f>
        <v>0</v>
      </c>
      <c r="S315" s="16">
        <f>[1]挂饰表!$O315</f>
        <v>0</v>
      </c>
      <c r="T315" s="42">
        <f>[1]挂饰表!$P315</f>
        <v>0</v>
      </c>
      <c r="U315" s="20">
        <f>[1]挂饰表!Q315</f>
        <v>0</v>
      </c>
      <c r="V315" s="20">
        <f>[1]挂饰表!R315</f>
        <v>0</v>
      </c>
      <c r="W315" s="20">
        <f>[1]挂饰表!S315</f>
        <v>0</v>
      </c>
      <c r="X315" s="20" t="str">
        <f>[1]挂饰表!T315</f>
        <v>--</v>
      </c>
      <c r="Y315" s="42">
        <f>[1]挂饰表!U315</f>
        <v>0</v>
      </c>
      <c r="Z315" s="42">
        <f>[1]挂饰表!V315</f>
        <v>0</v>
      </c>
      <c r="AA315" s="42">
        <f>[1]挂饰表!W315</f>
        <v>0</v>
      </c>
      <c r="AB315" s="42">
        <f>[1]挂饰表!X315</f>
        <v>0</v>
      </c>
      <c r="AC315" s="42">
        <f>[1]挂饰表!Y315</f>
        <v>0</v>
      </c>
      <c r="AD315" s="42">
        <f>[1]挂饰表!Z315</f>
        <v>0</v>
      </c>
      <c r="AE315" s="20">
        <f>[1]挂饰表!AA315</f>
        <v>0</v>
      </c>
      <c r="AF315" s="20">
        <f>[1]挂饰表!AB315</f>
        <v>0</v>
      </c>
      <c r="AG315" s="20">
        <f>[1]挂饰表!AC315</f>
        <v>0</v>
      </c>
      <c r="AH315" s="20">
        <f>[1]挂饰表!AD315</f>
        <v>0</v>
      </c>
      <c r="AI315" s="20">
        <f>[1]挂饰表!AE315</f>
        <v>0</v>
      </c>
    </row>
    <row r="316" spans="2:35" ht="14.25" x14ac:dyDescent="0.2">
      <c r="B316" s="16">
        <v>314</v>
      </c>
      <c r="C316" s="16" t="str">
        <f t="shared" ca="1" si="33"/>
        <v>IC1924</v>
      </c>
      <c r="D316" s="16" t="str">
        <f t="shared" ca="1" si="37"/>
        <v>初级的忏悔项链</v>
      </c>
      <c r="E316" s="16" t="str">
        <f t="shared" ca="1" si="34"/>
        <v>初级的</v>
      </c>
      <c r="F316" s="16" t="str">
        <f t="shared" ca="1" si="35"/>
        <v>忏悔</v>
      </c>
      <c r="G316" s="16" t="str">
        <f t="shared" ca="1" si="36"/>
        <v>项链</v>
      </c>
      <c r="H316" s="16" t="str">
        <f t="shared" si="40"/>
        <v>c</v>
      </c>
      <c r="I316" s="19" t="s">
        <v>26</v>
      </c>
      <c r="J316" s="3" t="s">
        <v>36</v>
      </c>
      <c r="K316" s="16">
        <f t="shared" si="38"/>
        <v>0</v>
      </c>
      <c r="L316" s="16">
        <f t="shared" si="39"/>
        <v>2</v>
      </c>
      <c r="M316" s="16">
        <f>[1]挂饰表!$I316</f>
        <v>33</v>
      </c>
      <c r="N316" s="16">
        <f>[1]挂饰表!$J316</f>
        <v>0</v>
      </c>
      <c r="O316" s="16">
        <f>[1]挂饰表!$K316</f>
        <v>0</v>
      </c>
      <c r="P316" s="16">
        <f>[1]挂饰表!$L316</f>
        <v>0</v>
      </c>
      <c r="Q316" s="16" t="str">
        <f>[1]挂饰表!$M$3</f>
        <v>---</v>
      </c>
      <c r="R316" s="16">
        <f>[1]挂饰表!$N316</f>
        <v>0</v>
      </c>
      <c r="S316" s="16">
        <f>[1]挂饰表!$O316</f>
        <v>0</v>
      </c>
      <c r="T316" s="42">
        <f>[1]挂饰表!$P316</f>
        <v>0</v>
      </c>
      <c r="U316" s="20">
        <f>[1]挂饰表!Q316</f>
        <v>0</v>
      </c>
      <c r="V316" s="20">
        <f>[1]挂饰表!R316</f>
        <v>0</v>
      </c>
      <c r="W316" s="20">
        <f>[1]挂饰表!S316</f>
        <v>0</v>
      </c>
      <c r="X316" s="20" t="str">
        <f>[1]挂饰表!T316</f>
        <v>--</v>
      </c>
      <c r="Y316" s="42">
        <f>[1]挂饰表!U316</f>
        <v>0</v>
      </c>
      <c r="Z316" s="42">
        <f>[1]挂饰表!V316</f>
        <v>0</v>
      </c>
      <c r="AA316" s="42">
        <f>[1]挂饰表!W316</f>
        <v>0</v>
      </c>
      <c r="AB316" s="42">
        <f>[1]挂饰表!X316</f>
        <v>0</v>
      </c>
      <c r="AC316" s="42">
        <f>[1]挂饰表!Y316</f>
        <v>0</v>
      </c>
      <c r="AD316" s="42">
        <f>[1]挂饰表!Z316</f>
        <v>0</v>
      </c>
      <c r="AE316" s="20">
        <f>[1]挂饰表!AA316</f>
        <v>0</v>
      </c>
      <c r="AF316" s="20">
        <f>[1]挂饰表!AB316</f>
        <v>0</v>
      </c>
      <c r="AG316" s="20">
        <f>[1]挂饰表!AC316</f>
        <v>0</v>
      </c>
      <c r="AH316" s="20">
        <f>[1]挂饰表!AD316</f>
        <v>0</v>
      </c>
      <c r="AI316" s="20">
        <f>[1]挂饰表!AE316</f>
        <v>0</v>
      </c>
    </row>
    <row r="317" spans="2:35" ht="14.25" x14ac:dyDescent="0.2">
      <c r="B317" s="16">
        <v>315</v>
      </c>
      <c r="C317" s="16" t="str">
        <f t="shared" ca="1" si="33"/>
        <v>IC1851</v>
      </c>
      <c r="D317" s="16" t="str">
        <f t="shared" ca="1" si="37"/>
        <v>普通的遗迹戒指</v>
      </c>
      <c r="E317" s="16" t="str">
        <f t="shared" ca="1" si="34"/>
        <v>普通的</v>
      </c>
      <c r="F317" s="16" t="str">
        <f t="shared" ca="1" si="35"/>
        <v>遗迹</v>
      </c>
      <c r="G317" s="16" t="str">
        <f t="shared" ca="1" si="36"/>
        <v>戒指</v>
      </c>
      <c r="H317" s="16" t="str">
        <f t="shared" si="40"/>
        <v>c</v>
      </c>
      <c r="I317" s="19" t="s">
        <v>26</v>
      </c>
      <c r="J317" s="3" t="s">
        <v>36</v>
      </c>
      <c r="K317" s="16">
        <f t="shared" si="38"/>
        <v>0</v>
      </c>
      <c r="L317" s="16">
        <f t="shared" si="39"/>
        <v>3</v>
      </c>
      <c r="M317" s="16">
        <f>[1]挂饰表!$I317</f>
        <v>49</v>
      </c>
      <c r="N317" s="16">
        <f>[1]挂饰表!$J317</f>
        <v>0</v>
      </c>
      <c r="O317" s="16">
        <f>[1]挂饰表!$K317</f>
        <v>0</v>
      </c>
      <c r="P317" s="16">
        <f>[1]挂饰表!$L317</f>
        <v>0</v>
      </c>
      <c r="Q317" s="16" t="str">
        <f>[1]挂饰表!$M$3</f>
        <v>---</v>
      </c>
      <c r="R317" s="16">
        <f>[1]挂饰表!$N317</f>
        <v>0</v>
      </c>
      <c r="S317" s="16">
        <f>[1]挂饰表!$O317</f>
        <v>0</v>
      </c>
      <c r="T317" s="42">
        <f>[1]挂饰表!$P317</f>
        <v>0</v>
      </c>
      <c r="U317" s="20">
        <f>[1]挂饰表!Q317</f>
        <v>0</v>
      </c>
      <c r="V317" s="20">
        <f>[1]挂饰表!R317</f>
        <v>0</v>
      </c>
      <c r="W317" s="20">
        <f>[1]挂饰表!S317</f>
        <v>0</v>
      </c>
      <c r="X317" s="20" t="str">
        <f>[1]挂饰表!T317</f>
        <v>--</v>
      </c>
      <c r="Y317" s="42">
        <f>[1]挂饰表!U317</f>
        <v>0</v>
      </c>
      <c r="Z317" s="42">
        <f>[1]挂饰表!V317</f>
        <v>0</v>
      </c>
      <c r="AA317" s="42">
        <f>[1]挂饰表!W317</f>
        <v>0</v>
      </c>
      <c r="AB317" s="42">
        <f>[1]挂饰表!X317</f>
        <v>0</v>
      </c>
      <c r="AC317" s="42">
        <f>[1]挂饰表!Y317</f>
        <v>0</v>
      </c>
      <c r="AD317" s="42">
        <f>[1]挂饰表!Z317</f>
        <v>0</v>
      </c>
      <c r="AE317" s="20">
        <f>[1]挂饰表!AA317</f>
        <v>0</v>
      </c>
      <c r="AF317" s="20">
        <f>[1]挂饰表!AB317</f>
        <v>0</v>
      </c>
      <c r="AG317" s="20">
        <f>[1]挂饰表!AC317</f>
        <v>0</v>
      </c>
      <c r="AH317" s="20">
        <f>[1]挂饰表!AD317</f>
        <v>0</v>
      </c>
      <c r="AI317" s="20">
        <f>[1]挂饰表!AE317</f>
        <v>0</v>
      </c>
    </row>
    <row r="318" spans="2:35" ht="14.25" x14ac:dyDescent="0.2">
      <c r="B318" s="16">
        <v>316</v>
      </c>
      <c r="C318" s="16" t="str">
        <f t="shared" ca="1" si="33"/>
        <v>IC1924</v>
      </c>
      <c r="D318" s="16" t="str">
        <f t="shared" ca="1" si="37"/>
        <v>初级的晨曦项链</v>
      </c>
      <c r="E318" s="16" t="str">
        <f t="shared" ca="1" si="34"/>
        <v>初级的</v>
      </c>
      <c r="F318" s="16" t="str">
        <f t="shared" ca="1" si="35"/>
        <v>晨曦</v>
      </c>
      <c r="G318" s="16" t="str">
        <f t="shared" ca="1" si="36"/>
        <v>项链</v>
      </c>
      <c r="H318" s="16" t="str">
        <f t="shared" si="40"/>
        <v>c</v>
      </c>
      <c r="I318" s="19" t="s">
        <v>26</v>
      </c>
      <c r="J318" s="3" t="s">
        <v>36</v>
      </c>
      <c r="K318" s="16">
        <f t="shared" si="38"/>
        <v>0</v>
      </c>
      <c r="L318" s="16">
        <f t="shared" si="39"/>
        <v>4</v>
      </c>
      <c r="M318" s="16">
        <f>[1]挂饰表!$I318</f>
        <v>65</v>
      </c>
      <c r="N318" s="16">
        <f>[1]挂饰表!$J318</f>
        <v>0</v>
      </c>
      <c r="O318" s="16">
        <f>[1]挂饰表!$K318</f>
        <v>0</v>
      </c>
      <c r="P318" s="16">
        <f>[1]挂饰表!$L318</f>
        <v>0</v>
      </c>
      <c r="Q318" s="16" t="str">
        <f>[1]挂饰表!$M$3</f>
        <v>---</v>
      </c>
      <c r="R318" s="16">
        <f>[1]挂饰表!$N318</f>
        <v>0</v>
      </c>
      <c r="S318" s="16">
        <f>[1]挂饰表!$O318</f>
        <v>0</v>
      </c>
      <c r="T318" s="42">
        <f>[1]挂饰表!$P318</f>
        <v>0</v>
      </c>
      <c r="U318" s="20">
        <f>[1]挂饰表!Q318</f>
        <v>0</v>
      </c>
      <c r="V318" s="20">
        <f>[1]挂饰表!R318</f>
        <v>0</v>
      </c>
      <c r="W318" s="20">
        <f>[1]挂饰表!S318</f>
        <v>0</v>
      </c>
      <c r="X318" s="20" t="str">
        <f>[1]挂饰表!T318</f>
        <v>--</v>
      </c>
      <c r="Y318" s="42">
        <f>[1]挂饰表!U318</f>
        <v>0</v>
      </c>
      <c r="Z318" s="42">
        <f>[1]挂饰表!V318</f>
        <v>0</v>
      </c>
      <c r="AA318" s="42">
        <f>[1]挂饰表!W318</f>
        <v>0</v>
      </c>
      <c r="AB318" s="42">
        <f>[1]挂饰表!X318</f>
        <v>0</v>
      </c>
      <c r="AC318" s="42">
        <f>[1]挂饰表!Y318</f>
        <v>0</v>
      </c>
      <c r="AD318" s="42">
        <f>[1]挂饰表!Z318</f>
        <v>0</v>
      </c>
      <c r="AE318" s="20">
        <f>[1]挂饰表!AA318</f>
        <v>0</v>
      </c>
      <c r="AF318" s="20">
        <f>[1]挂饰表!AB318</f>
        <v>0</v>
      </c>
      <c r="AG318" s="20">
        <f>[1]挂饰表!AC318</f>
        <v>0</v>
      </c>
      <c r="AH318" s="20">
        <f>[1]挂饰表!AD318</f>
        <v>0</v>
      </c>
      <c r="AI318" s="20">
        <f>[1]挂饰表!AE318</f>
        <v>0</v>
      </c>
    </row>
    <row r="319" spans="2:35" ht="14.25" x14ac:dyDescent="0.2">
      <c r="B319" s="16">
        <v>317</v>
      </c>
      <c r="C319" s="16" t="str">
        <f t="shared" ca="1" si="33"/>
        <v>IC1857</v>
      </c>
      <c r="D319" s="16" t="str">
        <f t="shared" ca="1" si="37"/>
        <v>普通的魔王戒指</v>
      </c>
      <c r="E319" s="16" t="str">
        <f t="shared" ca="1" si="34"/>
        <v>普通的</v>
      </c>
      <c r="F319" s="16" t="str">
        <f t="shared" ca="1" si="35"/>
        <v>魔王</v>
      </c>
      <c r="G319" s="16" t="str">
        <f t="shared" ca="1" si="36"/>
        <v>戒指</v>
      </c>
      <c r="H319" s="16" t="str">
        <f t="shared" si="40"/>
        <v>c</v>
      </c>
      <c r="I319" s="19" t="s">
        <v>26</v>
      </c>
      <c r="J319" s="3" t="s">
        <v>36</v>
      </c>
      <c r="K319" s="16">
        <f t="shared" si="38"/>
        <v>0</v>
      </c>
      <c r="L319" s="16">
        <f t="shared" si="39"/>
        <v>5</v>
      </c>
      <c r="M319" s="16">
        <f>[1]挂饰表!$I319</f>
        <v>81</v>
      </c>
      <c r="N319" s="16">
        <f>[1]挂饰表!$J319</f>
        <v>0</v>
      </c>
      <c r="O319" s="16">
        <f>[1]挂饰表!$K319</f>
        <v>0</v>
      </c>
      <c r="P319" s="16">
        <f>[1]挂饰表!$L319</f>
        <v>0</v>
      </c>
      <c r="Q319" s="16" t="str">
        <f>[1]挂饰表!$M$3</f>
        <v>---</v>
      </c>
      <c r="R319" s="16">
        <f>[1]挂饰表!$N319</f>
        <v>0</v>
      </c>
      <c r="S319" s="16">
        <f>[1]挂饰表!$O319</f>
        <v>0</v>
      </c>
      <c r="T319" s="42">
        <f>[1]挂饰表!$P319</f>
        <v>0</v>
      </c>
      <c r="U319" s="20">
        <f>[1]挂饰表!Q319</f>
        <v>0</v>
      </c>
      <c r="V319" s="20">
        <f>[1]挂饰表!R319</f>
        <v>0</v>
      </c>
      <c r="W319" s="20">
        <f>[1]挂饰表!S319</f>
        <v>0</v>
      </c>
      <c r="X319" s="20" t="str">
        <f>[1]挂饰表!T319</f>
        <v>--</v>
      </c>
      <c r="Y319" s="42">
        <f>[1]挂饰表!U319</f>
        <v>0</v>
      </c>
      <c r="Z319" s="42">
        <f>[1]挂饰表!V319</f>
        <v>0</v>
      </c>
      <c r="AA319" s="42">
        <f>[1]挂饰表!W319</f>
        <v>0</v>
      </c>
      <c r="AB319" s="42">
        <f>[1]挂饰表!X319</f>
        <v>0</v>
      </c>
      <c r="AC319" s="42">
        <f>[1]挂饰表!Y319</f>
        <v>0</v>
      </c>
      <c r="AD319" s="42">
        <f>[1]挂饰表!Z319</f>
        <v>0</v>
      </c>
      <c r="AE319" s="20">
        <f>[1]挂饰表!AA319</f>
        <v>0</v>
      </c>
      <c r="AF319" s="20">
        <f>[1]挂饰表!AB319</f>
        <v>0</v>
      </c>
      <c r="AG319" s="20">
        <f>[1]挂饰表!AC319</f>
        <v>0</v>
      </c>
      <c r="AH319" s="20">
        <f>[1]挂饰表!AD319</f>
        <v>0</v>
      </c>
      <c r="AI319" s="20">
        <f>[1]挂饰表!AE319</f>
        <v>0</v>
      </c>
    </row>
    <row r="320" spans="2:35" ht="14.25" x14ac:dyDescent="0.2">
      <c r="B320" s="16">
        <v>318</v>
      </c>
      <c r="C320" s="16" t="str">
        <f t="shared" ca="1" si="33"/>
        <v>IC1851</v>
      </c>
      <c r="D320" s="16" t="str">
        <f t="shared" ca="1" si="37"/>
        <v>破旧的斯塞提戒指</v>
      </c>
      <c r="E320" s="16" t="str">
        <f t="shared" ca="1" si="34"/>
        <v>破旧的</v>
      </c>
      <c r="F320" s="16" t="str">
        <f t="shared" ca="1" si="35"/>
        <v>斯塞提</v>
      </c>
      <c r="G320" s="16" t="str">
        <f t="shared" ca="1" si="36"/>
        <v>戒指</v>
      </c>
      <c r="H320" s="16" t="str">
        <f t="shared" si="40"/>
        <v>c</v>
      </c>
      <c r="I320" s="19" t="s">
        <v>26</v>
      </c>
      <c r="J320" s="3" t="s">
        <v>36</v>
      </c>
      <c r="K320" s="16">
        <f t="shared" si="38"/>
        <v>0</v>
      </c>
      <c r="L320" s="16">
        <f t="shared" si="39"/>
        <v>6</v>
      </c>
      <c r="M320" s="16">
        <f>[1]挂饰表!$I320</f>
        <v>98</v>
      </c>
      <c r="N320" s="16">
        <f>[1]挂饰表!$J320</f>
        <v>0</v>
      </c>
      <c r="O320" s="16">
        <f>[1]挂饰表!$K320</f>
        <v>0</v>
      </c>
      <c r="P320" s="16">
        <f>[1]挂饰表!$L320</f>
        <v>0</v>
      </c>
      <c r="Q320" s="16" t="str">
        <f>[1]挂饰表!$M$3</f>
        <v>---</v>
      </c>
      <c r="R320" s="16">
        <f>[1]挂饰表!$N320</f>
        <v>0</v>
      </c>
      <c r="S320" s="16">
        <f>[1]挂饰表!$O320</f>
        <v>0</v>
      </c>
      <c r="T320" s="42">
        <f>[1]挂饰表!$P320</f>
        <v>0</v>
      </c>
      <c r="U320" s="20">
        <f>[1]挂饰表!Q320</f>
        <v>0</v>
      </c>
      <c r="V320" s="20">
        <f>[1]挂饰表!R320</f>
        <v>0</v>
      </c>
      <c r="W320" s="20">
        <f>[1]挂饰表!S320</f>
        <v>0</v>
      </c>
      <c r="X320" s="20" t="str">
        <f>[1]挂饰表!T320</f>
        <v>--</v>
      </c>
      <c r="Y320" s="42">
        <f>[1]挂饰表!U320</f>
        <v>0</v>
      </c>
      <c r="Z320" s="42">
        <f>[1]挂饰表!V320</f>
        <v>0</v>
      </c>
      <c r="AA320" s="42">
        <f>[1]挂饰表!W320</f>
        <v>0</v>
      </c>
      <c r="AB320" s="42">
        <f>[1]挂饰表!X320</f>
        <v>0</v>
      </c>
      <c r="AC320" s="42">
        <f>[1]挂饰表!Y320</f>
        <v>0</v>
      </c>
      <c r="AD320" s="42">
        <f>[1]挂饰表!Z320</f>
        <v>0</v>
      </c>
      <c r="AE320" s="20">
        <f>[1]挂饰表!AA320</f>
        <v>0</v>
      </c>
      <c r="AF320" s="20">
        <f>[1]挂饰表!AB320</f>
        <v>0</v>
      </c>
      <c r="AG320" s="20">
        <f>[1]挂饰表!AC320</f>
        <v>0</v>
      </c>
      <c r="AH320" s="20">
        <f>[1]挂饰表!AD320</f>
        <v>0</v>
      </c>
      <c r="AI320" s="20">
        <f>[1]挂饰表!AE320</f>
        <v>0</v>
      </c>
    </row>
    <row r="321" spans="2:35" ht="14.25" x14ac:dyDescent="0.2">
      <c r="B321" s="16">
        <v>319</v>
      </c>
      <c r="C321" s="16" t="str">
        <f t="shared" ca="1" si="33"/>
        <v>IC1902</v>
      </c>
      <c r="D321" s="16" t="str">
        <f t="shared" ca="1" si="37"/>
        <v>破旧的智慧戒指</v>
      </c>
      <c r="E321" s="16" t="str">
        <f t="shared" ca="1" si="34"/>
        <v>破旧的</v>
      </c>
      <c r="F321" s="16" t="str">
        <f t="shared" ca="1" si="35"/>
        <v>智慧</v>
      </c>
      <c r="G321" s="16" t="str">
        <f t="shared" ca="1" si="36"/>
        <v>戒指</v>
      </c>
      <c r="H321" s="16" t="str">
        <f t="shared" si="40"/>
        <v>c</v>
      </c>
      <c r="I321" s="19" t="s">
        <v>26</v>
      </c>
      <c r="J321" s="3" t="s">
        <v>36</v>
      </c>
      <c r="K321" s="16">
        <f t="shared" si="38"/>
        <v>0</v>
      </c>
      <c r="L321" s="16">
        <f t="shared" si="39"/>
        <v>7</v>
      </c>
      <c r="M321" s="16">
        <f>[1]挂饰表!$I321</f>
        <v>114</v>
      </c>
      <c r="N321" s="16">
        <f>[1]挂饰表!$J321</f>
        <v>0</v>
      </c>
      <c r="O321" s="16">
        <f>[1]挂饰表!$K321</f>
        <v>0</v>
      </c>
      <c r="P321" s="16">
        <f>[1]挂饰表!$L321</f>
        <v>0</v>
      </c>
      <c r="Q321" s="16" t="str">
        <f>[1]挂饰表!$M$3</f>
        <v>---</v>
      </c>
      <c r="R321" s="16">
        <f>[1]挂饰表!$N321</f>
        <v>0</v>
      </c>
      <c r="S321" s="16">
        <f>[1]挂饰表!$O321</f>
        <v>0</v>
      </c>
      <c r="T321" s="42">
        <f>[1]挂饰表!$P321</f>
        <v>0</v>
      </c>
      <c r="U321" s="20">
        <f>[1]挂饰表!Q321</f>
        <v>0</v>
      </c>
      <c r="V321" s="20">
        <f>[1]挂饰表!R321</f>
        <v>0</v>
      </c>
      <c r="W321" s="20">
        <f>[1]挂饰表!S321</f>
        <v>0</v>
      </c>
      <c r="X321" s="20" t="str">
        <f>[1]挂饰表!T321</f>
        <v>--</v>
      </c>
      <c r="Y321" s="42">
        <f>[1]挂饰表!U321</f>
        <v>0</v>
      </c>
      <c r="Z321" s="42">
        <f>[1]挂饰表!V321</f>
        <v>0</v>
      </c>
      <c r="AA321" s="42">
        <f>[1]挂饰表!W321</f>
        <v>0</v>
      </c>
      <c r="AB321" s="42">
        <f>[1]挂饰表!X321</f>
        <v>0</v>
      </c>
      <c r="AC321" s="42">
        <f>[1]挂饰表!Y321</f>
        <v>0</v>
      </c>
      <c r="AD321" s="42">
        <f>[1]挂饰表!Z321</f>
        <v>0</v>
      </c>
      <c r="AE321" s="20">
        <f>[1]挂饰表!AA321</f>
        <v>0</v>
      </c>
      <c r="AF321" s="20">
        <f>[1]挂饰表!AB321</f>
        <v>0</v>
      </c>
      <c r="AG321" s="20">
        <f>[1]挂饰表!AC321</f>
        <v>0</v>
      </c>
      <c r="AH321" s="20">
        <f>[1]挂饰表!AD321</f>
        <v>0</v>
      </c>
      <c r="AI321" s="20">
        <f>[1]挂饰表!AE321</f>
        <v>0</v>
      </c>
    </row>
    <row r="322" spans="2:35" ht="14.25" x14ac:dyDescent="0.2">
      <c r="B322" s="16">
        <v>320</v>
      </c>
      <c r="C322" s="16" t="str">
        <f t="shared" ca="1" si="33"/>
        <v>IC1853</v>
      </c>
      <c r="D322" s="16" t="str">
        <f t="shared" ca="1" si="37"/>
        <v>一般的卡尼亚戒指</v>
      </c>
      <c r="E322" s="16" t="str">
        <f t="shared" ca="1" si="34"/>
        <v>一般的</v>
      </c>
      <c r="F322" s="16" t="str">
        <f t="shared" ca="1" si="35"/>
        <v>卡尼亚</v>
      </c>
      <c r="G322" s="16" t="str">
        <f t="shared" ca="1" si="36"/>
        <v>戒指</v>
      </c>
      <c r="H322" s="16" t="str">
        <f t="shared" si="40"/>
        <v>c</v>
      </c>
      <c r="I322" s="19" t="s">
        <v>26</v>
      </c>
      <c r="J322" s="3" t="s">
        <v>36</v>
      </c>
      <c r="K322" s="16">
        <f t="shared" si="38"/>
        <v>0</v>
      </c>
      <c r="L322" s="16">
        <f t="shared" si="39"/>
        <v>8</v>
      </c>
      <c r="M322" s="16">
        <f>[1]挂饰表!$I322</f>
        <v>130</v>
      </c>
      <c r="N322" s="16">
        <f>[1]挂饰表!$J322</f>
        <v>0</v>
      </c>
      <c r="O322" s="16">
        <f>[1]挂饰表!$K322</f>
        <v>0</v>
      </c>
      <c r="P322" s="16">
        <f>[1]挂饰表!$L322</f>
        <v>0</v>
      </c>
      <c r="Q322" s="16" t="str">
        <f>[1]挂饰表!$M$3</f>
        <v>---</v>
      </c>
      <c r="R322" s="16">
        <f>[1]挂饰表!$N322</f>
        <v>0</v>
      </c>
      <c r="S322" s="16">
        <f>[1]挂饰表!$O322</f>
        <v>0</v>
      </c>
      <c r="T322" s="42">
        <f>[1]挂饰表!$P322</f>
        <v>0</v>
      </c>
      <c r="U322" s="20">
        <f>[1]挂饰表!Q322</f>
        <v>0</v>
      </c>
      <c r="V322" s="20">
        <f>[1]挂饰表!R322</f>
        <v>0</v>
      </c>
      <c r="W322" s="20">
        <f>[1]挂饰表!S322</f>
        <v>0</v>
      </c>
      <c r="X322" s="20" t="str">
        <f>[1]挂饰表!T322</f>
        <v>--</v>
      </c>
      <c r="Y322" s="42">
        <f>[1]挂饰表!U322</f>
        <v>0</v>
      </c>
      <c r="Z322" s="42">
        <f>[1]挂饰表!V322</f>
        <v>0</v>
      </c>
      <c r="AA322" s="42">
        <f>[1]挂饰表!W322</f>
        <v>0</v>
      </c>
      <c r="AB322" s="42">
        <f>[1]挂饰表!X322</f>
        <v>0</v>
      </c>
      <c r="AC322" s="42">
        <f>[1]挂饰表!Y322</f>
        <v>0</v>
      </c>
      <c r="AD322" s="42">
        <f>[1]挂饰表!Z322</f>
        <v>0</v>
      </c>
      <c r="AE322" s="20">
        <f>[1]挂饰表!AA322</f>
        <v>0</v>
      </c>
      <c r="AF322" s="20">
        <f>[1]挂饰表!AB322</f>
        <v>0</v>
      </c>
      <c r="AG322" s="20">
        <f>[1]挂饰表!AC322</f>
        <v>0</v>
      </c>
      <c r="AH322" s="20">
        <f>[1]挂饰表!AD322</f>
        <v>0</v>
      </c>
      <c r="AI322" s="20">
        <f>[1]挂饰表!AE322</f>
        <v>0</v>
      </c>
    </row>
    <row r="323" spans="2:35" ht="14.25" x14ac:dyDescent="0.2">
      <c r="B323" s="16">
        <v>321</v>
      </c>
      <c r="C323" s="16" t="str">
        <f t="shared" ref="C323:C386" ca="1" si="41">VLOOKUP(G323&amp;INT(RAND()*(15-1)+1),dropimge,4,FALSE)</f>
        <v>IC1905</v>
      </c>
      <c r="D323" s="16" t="str">
        <f t="shared" ca="1" si="37"/>
        <v>传说的玄铁护腕</v>
      </c>
      <c r="E323" s="16" t="str">
        <f t="shared" ref="E323:E386" ca="1" si="42">VLOOKUP(H323,dropaffix1,INT(RAND()*(6-2)+2),FALSE)</f>
        <v>传说的</v>
      </c>
      <c r="F323" s="16" t="str">
        <f t="shared" ref="F323:F386" ca="1" si="43">VLOOKUP(INT(RAND()*(21-1)+1),dropaffix2,2,FALSE)</f>
        <v>玄铁</v>
      </c>
      <c r="G323" s="16" t="str">
        <f t="shared" ref="G323:G386" ca="1" si="44">VLOOKUP(INT(RAND()*(4-1)+1),dropaffix3,2,FALSE)</f>
        <v>护腕</v>
      </c>
      <c r="H323" s="16" t="str">
        <f t="shared" si="40"/>
        <v>s</v>
      </c>
      <c r="I323" s="19" t="s">
        <v>26</v>
      </c>
      <c r="J323" s="3" t="s">
        <v>37</v>
      </c>
      <c r="K323" s="16">
        <f t="shared" si="38"/>
        <v>0</v>
      </c>
      <c r="L323" s="16">
        <f t="shared" si="39"/>
        <v>1</v>
      </c>
      <c r="M323" s="16">
        <f>[1]挂饰表!$I323</f>
        <v>17</v>
      </c>
      <c r="N323" s="16">
        <f>[1]挂饰表!$J323</f>
        <v>16</v>
      </c>
      <c r="O323" s="16">
        <f>[1]挂饰表!$K323</f>
        <v>7</v>
      </c>
      <c r="P323" s="16">
        <f>[1]挂饰表!$L323</f>
        <v>13</v>
      </c>
      <c r="Q323" s="16" t="str">
        <f>[1]挂饰表!$M$3</f>
        <v>---</v>
      </c>
      <c r="R323" s="16">
        <f>[1]挂饰表!$N323</f>
        <v>9</v>
      </c>
      <c r="S323" s="16">
        <f>[1]挂饰表!$O323</f>
        <v>9</v>
      </c>
      <c r="T323" s="42">
        <f>[1]挂饰表!$P323</f>
        <v>5</v>
      </c>
      <c r="U323" s="20">
        <f>[1]挂饰表!Q323</f>
        <v>2.5000000000000001E-2</v>
      </c>
      <c r="V323" s="20">
        <f>[1]挂饰表!R323</f>
        <v>2.2499999999999999E-2</v>
      </c>
      <c r="W323" s="20">
        <f>[1]挂饰表!S323</f>
        <v>8.3333333333333332E-3</v>
      </c>
      <c r="X323" s="20" t="str">
        <f>[1]挂饰表!T323</f>
        <v>--</v>
      </c>
      <c r="Y323" s="42">
        <f>[1]挂饰表!U323</f>
        <v>6</v>
      </c>
      <c r="Z323" s="42">
        <f>[1]挂饰表!V323</f>
        <v>5</v>
      </c>
      <c r="AA323" s="42">
        <f>[1]挂饰表!W323</f>
        <v>4</v>
      </c>
      <c r="AB323" s="42">
        <f>[1]挂饰表!X323</f>
        <v>6</v>
      </c>
      <c r="AC323" s="42">
        <f>[1]挂饰表!Y323</f>
        <v>5</v>
      </c>
      <c r="AD323" s="42">
        <f>[1]挂饰表!Z323</f>
        <v>6</v>
      </c>
      <c r="AE323" s="20">
        <f>[1]挂饰表!AA323</f>
        <v>0</v>
      </c>
      <c r="AF323" s="20">
        <f>[1]挂饰表!AB323</f>
        <v>0</v>
      </c>
      <c r="AG323" s="20">
        <f>[1]挂饰表!AC323</f>
        <v>0</v>
      </c>
      <c r="AH323" s="20">
        <f>[1]挂饰表!AD323</f>
        <v>0</v>
      </c>
      <c r="AI323" s="20">
        <f>[1]挂饰表!AE323</f>
        <v>0</v>
      </c>
    </row>
    <row r="324" spans="2:35" ht="14.25" x14ac:dyDescent="0.2">
      <c r="B324" s="16">
        <v>322</v>
      </c>
      <c r="C324" s="16" t="str">
        <f t="shared" ca="1" si="41"/>
        <v>IC1924</v>
      </c>
      <c r="D324" s="16" t="str">
        <f t="shared" ref="D324:D387" ca="1" si="45">E324&amp;F324&amp;G324</f>
        <v>神秘的忏悔项链</v>
      </c>
      <c r="E324" s="16" t="str">
        <f t="shared" ca="1" si="42"/>
        <v>神秘的</v>
      </c>
      <c r="F324" s="16" t="str">
        <f t="shared" ca="1" si="43"/>
        <v>忏悔</v>
      </c>
      <c r="G324" s="16" t="str">
        <f t="shared" ca="1" si="44"/>
        <v>项链</v>
      </c>
      <c r="H324" s="16" t="str">
        <f t="shared" si="40"/>
        <v>s</v>
      </c>
      <c r="I324" s="19" t="s">
        <v>26</v>
      </c>
      <c r="J324" s="3" t="s">
        <v>37</v>
      </c>
      <c r="K324" s="16">
        <f t="shared" ref="K324:K387" si="46">VLOOKUP(J324,profession1,5,FALSE)</f>
        <v>0</v>
      </c>
      <c r="L324" s="16">
        <f t="shared" si="39"/>
        <v>2</v>
      </c>
      <c r="M324" s="16">
        <f>[1]挂饰表!$I324</f>
        <v>34</v>
      </c>
      <c r="N324" s="16">
        <f>[1]挂饰表!$J324</f>
        <v>33</v>
      </c>
      <c r="O324" s="16">
        <f>[1]挂饰表!$K324</f>
        <v>13</v>
      </c>
      <c r="P324" s="16">
        <f>[1]挂饰表!$L324</f>
        <v>25</v>
      </c>
      <c r="Q324" s="16" t="str">
        <f>[1]挂饰表!$M$3</f>
        <v>---</v>
      </c>
      <c r="R324" s="16">
        <f>[1]挂饰表!$N324</f>
        <v>17</v>
      </c>
      <c r="S324" s="16">
        <f>[1]挂饰表!$O324</f>
        <v>18</v>
      </c>
      <c r="T324" s="42">
        <f>[1]挂饰表!$P324</f>
        <v>11</v>
      </c>
      <c r="U324" s="20">
        <f>[1]挂饰表!Q324</f>
        <v>5.5E-2</v>
      </c>
      <c r="V324" s="20">
        <f>[1]挂饰表!R324</f>
        <v>4.4999999999999998E-2</v>
      </c>
      <c r="W324" s="20">
        <f>[1]挂饰表!S324</f>
        <v>1.8333333333333333E-2</v>
      </c>
      <c r="X324" s="20" t="str">
        <f>[1]挂饰表!T324</f>
        <v>--</v>
      </c>
      <c r="Y324" s="42">
        <f>[1]挂饰表!U324</f>
        <v>13</v>
      </c>
      <c r="Z324" s="42">
        <f>[1]挂饰表!V324</f>
        <v>9</v>
      </c>
      <c r="AA324" s="42">
        <f>[1]挂饰表!W324</f>
        <v>8</v>
      </c>
      <c r="AB324" s="42">
        <f>[1]挂饰表!X324</f>
        <v>13</v>
      </c>
      <c r="AC324" s="42">
        <f>[1]挂饰表!Y324</f>
        <v>11</v>
      </c>
      <c r="AD324" s="42">
        <f>[1]挂饰表!Z324</f>
        <v>13</v>
      </c>
      <c r="AE324" s="20">
        <f>[1]挂饰表!AA324</f>
        <v>0</v>
      </c>
      <c r="AF324" s="20">
        <f>[1]挂饰表!AB324</f>
        <v>0</v>
      </c>
      <c r="AG324" s="20">
        <f>[1]挂饰表!AC324</f>
        <v>0</v>
      </c>
      <c r="AH324" s="20">
        <f>[1]挂饰表!AD324</f>
        <v>0</v>
      </c>
      <c r="AI324" s="20">
        <f>[1]挂饰表!AE324</f>
        <v>0</v>
      </c>
    </row>
    <row r="325" spans="2:35" ht="14.25" x14ac:dyDescent="0.2">
      <c r="B325" s="16">
        <v>323</v>
      </c>
      <c r="C325" s="16" t="str">
        <f t="shared" ca="1" si="41"/>
        <v>IC1924</v>
      </c>
      <c r="D325" s="16" t="str">
        <f t="shared" ca="1" si="45"/>
        <v>神秘的女神项链</v>
      </c>
      <c r="E325" s="16" t="str">
        <f t="shared" ca="1" si="42"/>
        <v>神秘的</v>
      </c>
      <c r="F325" s="16" t="str">
        <f t="shared" ca="1" si="43"/>
        <v>女神</v>
      </c>
      <c r="G325" s="16" t="str">
        <f t="shared" ca="1" si="44"/>
        <v>项链</v>
      </c>
      <c r="H325" s="16" t="str">
        <f t="shared" si="40"/>
        <v>s</v>
      </c>
      <c r="I325" s="19" t="s">
        <v>26</v>
      </c>
      <c r="J325" s="3" t="s">
        <v>37</v>
      </c>
      <c r="K325" s="16">
        <f t="shared" si="46"/>
        <v>0</v>
      </c>
      <c r="L325" s="16">
        <f t="shared" si="39"/>
        <v>3</v>
      </c>
      <c r="M325" s="16">
        <f>[1]挂饰表!$I325</f>
        <v>51</v>
      </c>
      <c r="N325" s="16">
        <f>[1]挂饰表!$J325</f>
        <v>49</v>
      </c>
      <c r="O325" s="16">
        <f>[1]挂饰表!$K325</f>
        <v>20</v>
      </c>
      <c r="P325" s="16">
        <f>[1]挂饰表!$L325</f>
        <v>38</v>
      </c>
      <c r="Q325" s="16" t="str">
        <f>[1]挂饰表!$M$3</f>
        <v>---</v>
      </c>
      <c r="R325" s="16">
        <f>[1]挂饰表!$N325</f>
        <v>26</v>
      </c>
      <c r="S325" s="16">
        <f>[1]挂饰表!$O325</f>
        <v>27</v>
      </c>
      <c r="T325" s="42">
        <f>[1]挂饰表!$P325</f>
        <v>16</v>
      </c>
      <c r="U325" s="20">
        <f>[1]挂饰表!Q325</f>
        <v>0.08</v>
      </c>
      <c r="V325" s="20">
        <f>[1]挂饰表!R325</f>
        <v>6.7500000000000004E-2</v>
      </c>
      <c r="W325" s="20">
        <f>[1]挂饰表!S325</f>
        <v>2.6666666666666665E-2</v>
      </c>
      <c r="X325" s="20" t="str">
        <f>[1]挂饰表!T325</f>
        <v>--</v>
      </c>
      <c r="Y325" s="42">
        <f>[1]挂饰表!U325</f>
        <v>19</v>
      </c>
      <c r="Z325" s="42">
        <f>[1]挂饰表!V325</f>
        <v>14</v>
      </c>
      <c r="AA325" s="42">
        <f>[1]挂饰表!W325</f>
        <v>11</v>
      </c>
      <c r="AB325" s="42">
        <f>[1]挂饰表!X325</f>
        <v>19</v>
      </c>
      <c r="AC325" s="42">
        <f>[1]挂饰表!Y325</f>
        <v>16</v>
      </c>
      <c r="AD325" s="42">
        <f>[1]挂饰表!Z325</f>
        <v>19</v>
      </c>
      <c r="AE325" s="20">
        <f>[1]挂饰表!AA325</f>
        <v>0</v>
      </c>
      <c r="AF325" s="20">
        <f>[1]挂饰表!AB325</f>
        <v>0</v>
      </c>
      <c r="AG325" s="20">
        <f>[1]挂饰表!AC325</f>
        <v>0</v>
      </c>
      <c r="AH325" s="20">
        <f>[1]挂饰表!AD325</f>
        <v>0</v>
      </c>
      <c r="AI325" s="20">
        <f>[1]挂饰表!AE325</f>
        <v>0</v>
      </c>
    </row>
    <row r="326" spans="2:35" ht="14.25" x14ac:dyDescent="0.2">
      <c r="B326" s="16">
        <v>324</v>
      </c>
      <c r="C326" s="16" t="str">
        <f t="shared" ca="1" si="41"/>
        <v>IC1905</v>
      </c>
      <c r="D326" s="16" t="str">
        <f t="shared" ca="1" si="45"/>
        <v>传说的女神护腕</v>
      </c>
      <c r="E326" s="16" t="str">
        <f t="shared" ca="1" si="42"/>
        <v>传说的</v>
      </c>
      <c r="F326" s="16" t="str">
        <f t="shared" ca="1" si="43"/>
        <v>女神</v>
      </c>
      <c r="G326" s="16" t="str">
        <f t="shared" ca="1" si="44"/>
        <v>护腕</v>
      </c>
      <c r="H326" s="16" t="str">
        <f t="shared" si="40"/>
        <v>s</v>
      </c>
      <c r="I326" s="19" t="s">
        <v>26</v>
      </c>
      <c r="J326" s="3" t="s">
        <v>37</v>
      </c>
      <c r="K326" s="16">
        <f t="shared" si="46"/>
        <v>0</v>
      </c>
      <c r="L326" s="16">
        <f t="shared" si="39"/>
        <v>4</v>
      </c>
      <c r="M326" s="16">
        <f>[1]挂饰表!$I326</f>
        <v>68</v>
      </c>
      <c r="N326" s="16">
        <f>[1]挂饰表!$J326</f>
        <v>65</v>
      </c>
      <c r="O326" s="16">
        <f>[1]挂饰表!$K326</f>
        <v>26</v>
      </c>
      <c r="P326" s="16">
        <f>[1]挂饰表!$L326</f>
        <v>50</v>
      </c>
      <c r="Q326" s="16" t="str">
        <f>[1]挂饰表!$M$3</f>
        <v>---</v>
      </c>
      <c r="R326" s="16">
        <f>[1]挂饰表!$N326</f>
        <v>35</v>
      </c>
      <c r="S326" s="16">
        <f>[1]挂饰表!$O326</f>
        <v>36</v>
      </c>
      <c r="T326" s="42">
        <f>[1]挂饰表!$P326</f>
        <v>22</v>
      </c>
      <c r="U326" s="20">
        <f>[1]挂饰表!Q326</f>
        <v>0.11</v>
      </c>
      <c r="V326" s="20">
        <f>[1]挂饰表!R326</f>
        <v>0.09</v>
      </c>
      <c r="W326" s="20">
        <f>[1]挂饰表!S326</f>
        <v>3.6666666666666667E-2</v>
      </c>
      <c r="X326" s="20" t="str">
        <f>[1]挂饰表!T326</f>
        <v>--</v>
      </c>
      <c r="Y326" s="42">
        <f>[1]挂饰表!U326</f>
        <v>25</v>
      </c>
      <c r="Z326" s="42">
        <f>[1]挂饰表!V326</f>
        <v>18</v>
      </c>
      <c r="AA326" s="42">
        <f>[1]挂饰表!W326</f>
        <v>15</v>
      </c>
      <c r="AB326" s="42">
        <f>[1]挂饰表!X326</f>
        <v>25</v>
      </c>
      <c r="AC326" s="42">
        <f>[1]挂饰表!Y326</f>
        <v>22</v>
      </c>
      <c r="AD326" s="42">
        <f>[1]挂饰表!Z326</f>
        <v>25</v>
      </c>
      <c r="AE326" s="20">
        <f>[1]挂饰表!AA326</f>
        <v>0</v>
      </c>
      <c r="AF326" s="20">
        <f>[1]挂饰表!AB326</f>
        <v>0</v>
      </c>
      <c r="AG326" s="20">
        <f>[1]挂饰表!AC326</f>
        <v>0</v>
      </c>
      <c r="AH326" s="20">
        <f>[1]挂饰表!AD326</f>
        <v>0</v>
      </c>
      <c r="AI326" s="20">
        <f>[1]挂饰表!AE326</f>
        <v>0</v>
      </c>
    </row>
    <row r="327" spans="2:35" ht="14.25" x14ac:dyDescent="0.2">
      <c r="B327" s="16">
        <v>325</v>
      </c>
      <c r="C327" s="16" t="str">
        <f t="shared" ca="1" si="41"/>
        <v>IC1933</v>
      </c>
      <c r="D327" s="16" t="str">
        <f t="shared" ca="1" si="45"/>
        <v>神秘的颓废护腕</v>
      </c>
      <c r="E327" s="16" t="str">
        <f t="shared" ca="1" si="42"/>
        <v>神秘的</v>
      </c>
      <c r="F327" s="16" t="str">
        <f t="shared" ca="1" si="43"/>
        <v>颓废</v>
      </c>
      <c r="G327" s="16" t="str">
        <f t="shared" ca="1" si="44"/>
        <v>护腕</v>
      </c>
      <c r="H327" s="16" t="str">
        <f t="shared" si="40"/>
        <v>s</v>
      </c>
      <c r="I327" s="19" t="s">
        <v>26</v>
      </c>
      <c r="J327" s="3" t="s">
        <v>37</v>
      </c>
      <c r="K327" s="16">
        <f t="shared" si="46"/>
        <v>0</v>
      </c>
      <c r="L327" s="16">
        <f t="shared" si="39"/>
        <v>5</v>
      </c>
      <c r="M327" s="16">
        <f>[1]挂饰表!$I327</f>
        <v>84</v>
      </c>
      <c r="N327" s="16">
        <f>[1]挂饰表!$J327</f>
        <v>82</v>
      </c>
      <c r="O327" s="16">
        <f>[1]挂饰表!$K327</f>
        <v>33</v>
      </c>
      <c r="P327" s="16">
        <f>[1]挂饰表!$L327</f>
        <v>63</v>
      </c>
      <c r="Q327" s="16" t="str">
        <f>[1]挂饰表!$M$3</f>
        <v>---</v>
      </c>
      <c r="R327" s="16">
        <f>[1]挂饰表!$N327</f>
        <v>44</v>
      </c>
      <c r="S327" s="16">
        <f>[1]挂饰表!$O327</f>
        <v>45</v>
      </c>
      <c r="T327" s="42">
        <f>[1]挂饰表!$P327</f>
        <v>27</v>
      </c>
      <c r="U327" s="20">
        <f>[1]挂饰表!Q327</f>
        <v>0.13500000000000001</v>
      </c>
      <c r="V327" s="20">
        <f>[1]挂饰表!R327</f>
        <v>0.1125</v>
      </c>
      <c r="W327" s="20">
        <f>[1]挂饰表!S327</f>
        <v>4.4999999999999998E-2</v>
      </c>
      <c r="X327" s="20" t="str">
        <f>[1]挂饰表!T327</f>
        <v>--</v>
      </c>
      <c r="Y327" s="42">
        <f>[1]挂饰表!U327</f>
        <v>31</v>
      </c>
      <c r="Z327" s="42">
        <f>[1]挂饰表!V327</f>
        <v>23</v>
      </c>
      <c r="AA327" s="42">
        <f>[1]挂饰表!W327</f>
        <v>19</v>
      </c>
      <c r="AB327" s="42">
        <f>[1]挂饰表!X327</f>
        <v>31</v>
      </c>
      <c r="AC327" s="42">
        <f>[1]挂饰表!Y327</f>
        <v>27</v>
      </c>
      <c r="AD327" s="42">
        <f>[1]挂饰表!Z327</f>
        <v>31</v>
      </c>
      <c r="AE327" s="20">
        <f>[1]挂饰表!AA327</f>
        <v>0</v>
      </c>
      <c r="AF327" s="20">
        <f>[1]挂饰表!AB327</f>
        <v>0</v>
      </c>
      <c r="AG327" s="20">
        <f>[1]挂饰表!AC327</f>
        <v>0</v>
      </c>
      <c r="AH327" s="20">
        <f>[1]挂饰表!AD327</f>
        <v>0</v>
      </c>
      <c r="AI327" s="20">
        <f>[1]挂饰表!AE327</f>
        <v>0</v>
      </c>
    </row>
    <row r="328" spans="2:35" ht="14.25" x14ac:dyDescent="0.2">
      <c r="B328" s="16">
        <v>326</v>
      </c>
      <c r="C328" s="16" t="str">
        <f t="shared" ca="1" si="41"/>
        <v>IC1877</v>
      </c>
      <c r="D328" s="16" t="str">
        <f t="shared" ca="1" si="45"/>
        <v>璀璨的青铜项链</v>
      </c>
      <c r="E328" s="16" t="str">
        <f t="shared" ca="1" si="42"/>
        <v>璀璨的</v>
      </c>
      <c r="F328" s="16" t="str">
        <f t="shared" ca="1" si="43"/>
        <v>青铜</v>
      </c>
      <c r="G328" s="16" t="str">
        <f t="shared" ca="1" si="44"/>
        <v>项链</v>
      </c>
      <c r="H328" s="16" t="str">
        <f t="shared" si="40"/>
        <v>s</v>
      </c>
      <c r="I328" s="19" t="s">
        <v>26</v>
      </c>
      <c r="J328" s="3" t="s">
        <v>37</v>
      </c>
      <c r="K328" s="16">
        <f t="shared" si="46"/>
        <v>0</v>
      </c>
      <c r="L328" s="16">
        <f t="shared" si="39"/>
        <v>6</v>
      </c>
      <c r="M328" s="16">
        <f>[1]挂饰表!$I328</f>
        <v>101</v>
      </c>
      <c r="N328" s="16">
        <f>[1]挂饰表!$J328</f>
        <v>98</v>
      </c>
      <c r="O328" s="16">
        <f>[1]挂饰表!$K328</f>
        <v>39</v>
      </c>
      <c r="P328" s="16">
        <f>[1]挂饰表!$L328</f>
        <v>75</v>
      </c>
      <c r="Q328" s="16" t="str">
        <f>[1]挂饰表!$M$3</f>
        <v>---</v>
      </c>
      <c r="R328" s="16">
        <f>[1]挂饰表!$N328</f>
        <v>52</v>
      </c>
      <c r="S328" s="16">
        <f>[1]挂饰表!$O328</f>
        <v>54</v>
      </c>
      <c r="T328" s="42">
        <f>[1]挂饰表!$P328</f>
        <v>33</v>
      </c>
      <c r="U328" s="20">
        <f>[1]挂饰表!Q328</f>
        <v>0.16500000000000001</v>
      </c>
      <c r="V328" s="20">
        <f>[1]挂饰表!R328</f>
        <v>0.13500000000000001</v>
      </c>
      <c r="W328" s="20">
        <f>[1]挂饰表!S328</f>
        <v>5.5E-2</v>
      </c>
      <c r="X328" s="20" t="str">
        <f>[1]挂饰表!T328</f>
        <v>--</v>
      </c>
      <c r="Y328" s="42">
        <f>[1]挂饰表!U328</f>
        <v>38</v>
      </c>
      <c r="Z328" s="42">
        <f>[1]挂饰表!V328</f>
        <v>28</v>
      </c>
      <c r="AA328" s="42">
        <f>[1]挂饰表!W328</f>
        <v>23</v>
      </c>
      <c r="AB328" s="42">
        <f>[1]挂饰表!X328</f>
        <v>38</v>
      </c>
      <c r="AC328" s="42">
        <f>[1]挂饰表!Y328</f>
        <v>33</v>
      </c>
      <c r="AD328" s="42">
        <f>[1]挂饰表!Z328</f>
        <v>38</v>
      </c>
      <c r="AE328" s="20">
        <f>[1]挂饰表!AA328</f>
        <v>0</v>
      </c>
      <c r="AF328" s="20">
        <f>[1]挂饰表!AB328</f>
        <v>0</v>
      </c>
      <c r="AG328" s="20">
        <f>[1]挂饰表!AC328</f>
        <v>0</v>
      </c>
      <c r="AH328" s="20">
        <f>[1]挂饰表!AD328</f>
        <v>0</v>
      </c>
      <c r="AI328" s="20">
        <f>[1]挂饰表!AE328</f>
        <v>0</v>
      </c>
    </row>
    <row r="329" spans="2:35" ht="14.25" x14ac:dyDescent="0.2">
      <c r="B329" s="16">
        <v>327</v>
      </c>
      <c r="C329" s="16" t="str">
        <f t="shared" ca="1" si="41"/>
        <v>IC1905</v>
      </c>
      <c r="D329" s="16" t="str">
        <f t="shared" ca="1" si="45"/>
        <v>璀璨的精钢护腕</v>
      </c>
      <c r="E329" s="16" t="str">
        <f t="shared" ca="1" si="42"/>
        <v>璀璨的</v>
      </c>
      <c r="F329" s="16" t="str">
        <f t="shared" ca="1" si="43"/>
        <v>精钢</v>
      </c>
      <c r="G329" s="16" t="str">
        <f t="shared" ca="1" si="44"/>
        <v>护腕</v>
      </c>
      <c r="H329" s="16" t="str">
        <f t="shared" si="40"/>
        <v>s</v>
      </c>
      <c r="I329" s="19" t="s">
        <v>26</v>
      </c>
      <c r="J329" s="3" t="s">
        <v>37</v>
      </c>
      <c r="K329" s="16">
        <f t="shared" si="46"/>
        <v>0</v>
      </c>
      <c r="L329" s="16">
        <f t="shared" si="39"/>
        <v>7</v>
      </c>
      <c r="M329" s="16">
        <f>[1]挂饰表!$I329</f>
        <v>118</v>
      </c>
      <c r="N329" s="16">
        <f>[1]挂饰表!$J329</f>
        <v>114</v>
      </c>
      <c r="O329" s="16">
        <f>[1]挂饰表!$K329</f>
        <v>46</v>
      </c>
      <c r="P329" s="16">
        <f>[1]挂饰表!$L329</f>
        <v>88</v>
      </c>
      <c r="Q329" s="16" t="str">
        <f>[1]挂饰表!$M$3</f>
        <v>---</v>
      </c>
      <c r="R329" s="16">
        <f>[1]挂饰表!$N329</f>
        <v>61</v>
      </c>
      <c r="S329" s="16">
        <f>[1]挂饰表!$O329</f>
        <v>63</v>
      </c>
      <c r="T329" s="42">
        <f>[1]挂饰表!$P329</f>
        <v>38</v>
      </c>
      <c r="U329" s="20">
        <f>[1]挂饰表!Q329</f>
        <v>0.19</v>
      </c>
      <c r="V329" s="20">
        <f>[1]挂饰表!R329</f>
        <v>0.1575</v>
      </c>
      <c r="W329" s="20">
        <f>[1]挂饰表!S329</f>
        <v>6.3333333333333325E-2</v>
      </c>
      <c r="X329" s="20" t="str">
        <f>[1]挂饰表!T329</f>
        <v>--</v>
      </c>
      <c r="Y329" s="42">
        <f>[1]挂饰表!U329</f>
        <v>44</v>
      </c>
      <c r="Z329" s="42">
        <f>[1]挂饰表!V329</f>
        <v>32</v>
      </c>
      <c r="AA329" s="42">
        <f>[1]挂饰表!W329</f>
        <v>27</v>
      </c>
      <c r="AB329" s="42">
        <f>[1]挂饰表!X329</f>
        <v>44</v>
      </c>
      <c r="AC329" s="42">
        <f>[1]挂饰表!Y329</f>
        <v>38</v>
      </c>
      <c r="AD329" s="42">
        <f>[1]挂饰表!Z329</f>
        <v>44</v>
      </c>
      <c r="AE329" s="20">
        <f>[1]挂饰表!AA329</f>
        <v>0</v>
      </c>
      <c r="AF329" s="20">
        <f>[1]挂饰表!AB329</f>
        <v>0</v>
      </c>
      <c r="AG329" s="20">
        <f>[1]挂饰表!AC329</f>
        <v>0</v>
      </c>
      <c r="AH329" s="20">
        <f>[1]挂饰表!AD329</f>
        <v>0</v>
      </c>
      <c r="AI329" s="20">
        <f>[1]挂饰表!AE329</f>
        <v>0</v>
      </c>
    </row>
    <row r="330" spans="2:35" ht="14.25" x14ac:dyDescent="0.2">
      <c r="B330" s="16">
        <v>328</v>
      </c>
      <c r="C330" s="16" t="str">
        <f t="shared" ca="1" si="41"/>
        <v>IC1886</v>
      </c>
      <c r="D330" s="16" t="str">
        <f t="shared" ca="1" si="45"/>
        <v>神秘的智慧项链</v>
      </c>
      <c r="E330" s="16" t="str">
        <f t="shared" ca="1" si="42"/>
        <v>神秘的</v>
      </c>
      <c r="F330" s="16" t="str">
        <f t="shared" ca="1" si="43"/>
        <v>智慧</v>
      </c>
      <c r="G330" s="16" t="str">
        <f t="shared" ca="1" si="44"/>
        <v>项链</v>
      </c>
      <c r="H330" s="16" t="str">
        <f t="shared" si="40"/>
        <v>s</v>
      </c>
      <c r="I330" s="19" t="s">
        <v>26</v>
      </c>
      <c r="J330" s="3" t="s">
        <v>37</v>
      </c>
      <c r="K330" s="16">
        <f t="shared" si="46"/>
        <v>0</v>
      </c>
      <c r="L330" s="16">
        <f t="shared" si="39"/>
        <v>8</v>
      </c>
      <c r="M330" s="16">
        <f>[1]挂饰表!$I330</f>
        <v>135</v>
      </c>
      <c r="N330" s="16">
        <f>[1]挂饰表!$J330</f>
        <v>131</v>
      </c>
      <c r="O330" s="16">
        <f>[1]挂饰表!$K330</f>
        <v>52</v>
      </c>
      <c r="P330" s="16">
        <f>[1]挂饰表!$L330</f>
        <v>100</v>
      </c>
      <c r="Q330" s="16" t="str">
        <f>[1]挂饰表!$M$3</f>
        <v>---</v>
      </c>
      <c r="R330" s="16">
        <f>[1]挂饰表!$N330</f>
        <v>70</v>
      </c>
      <c r="S330" s="16">
        <f>[1]挂饰表!$O330</f>
        <v>72</v>
      </c>
      <c r="T330" s="42">
        <f>[1]挂饰表!$P330</f>
        <v>44</v>
      </c>
      <c r="U330" s="20">
        <f>[1]挂饰表!Q330</f>
        <v>0.22</v>
      </c>
      <c r="V330" s="20">
        <f>[1]挂饰表!R330</f>
        <v>0.18</v>
      </c>
      <c r="W330" s="20">
        <f>[1]挂饰表!S330</f>
        <v>7.3333333333333334E-2</v>
      </c>
      <c r="X330" s="20" t="str">
        <f>[1]挂饰表!T330</f>
        <v>--</v>
      </c>
      <c r="Y330" s="42">
        <f>[1]挂饰表!U330</f>
        <v>50</v>
      </c>
      <c r="Z330" s="42">
        <f>[1]挂饰表!V330</f>
        <v>37</v>
      </c>
      <c r="AA330" s="42">
        <f>[1]挂饰表!W330</f>
        <v>30</v>
      </c>
      <c r="AB330" s="42">
        <f>[1]挂饰表!X330</f>
        <v>50</v>
      </c>
      <c r="AC330" s="42">
        <f>[1]挂饰表!Y330</f>
        <v>44</v>
      </c>
      <c r="AD330" s="42">
        <f>[1]挂饰表!Z330</f>
        <v>50</v>
      </c>
      <c r="AE330" s="20">
        <f>[1]挂饰表!AA330</f>
        <v>0</v>
      </c>
      <c r="AF330" s="20">
        <f>[1]挂饰表!AB330</f>
        <v>0</v>
      </c>
      <c r="AG330" s="20">
        <f>[1]挂饰表!AC330</f>
        <v>0</v>
      </c>
      <c r="AH330" s="20">
        <f>[1]挂饰表!AD330</f>
        <v>0</v>
      </c>
      <c r="AI330" s="20">
        <f>[1]挂饰表!AE330</f>
        <v>0</v>
      </c>
    </row>
    <row r="331" spans="2:35" ht="14.25" x14ac:dyDescent="0.2">
      <c r="B331" s="16">
        <v>329</v>
      </c>
      <c r="C331" s="16" t="str">
        <f t="shared" ca="1" si="41"/>
        <v>IC1931</v>
      </c>
      <c r="D331" s="16" t="str">
        <f t="shared" ca="1" si="45"/>
        <v>犀利的斯塞提护腕</v>
      </c>
      <c r="E331" s="16" t="str">
        <f t="shared" ca="1" si="42"/>
        <v>犀利的</v>
      </c>
      <c r="F331" s="16" t="str">
        <f t="shared" ca="1" si="43"/>
        <v>斯塞提</v>
      </c>
      <c r="G331" s="16" t="str">
        <f t="shared" ca="1" si="44"/>
        <v>护腕</v>
      </c>
      <c r="H331" s="16" t="str">
        <f t="shared" si="40"/>
        <v>a</v>
      </c>
      <c r="I331" s="19" t="s">
        <v>26</v>
      </c>
      <c r="J331" s="3" t="s">
        <v>37</v>
      </c>
      <c r="K331" s="16">
        <f t="shared" si="46"/>
        <v>0</v>
      </c>
      <c r="L331" s="16">
        <f t="shared" si="39"/>
        <v>1</v>
      </c>
      <c r="M331" s="16">
        <f>[1]挂饰表!$I331</f>
        <v>10</v>
      </c>
      <c r="N331" s="16">
        <f>[1]挂饰表!$J331</f>
        <v>19</v>
      </c>
      <c r="O331" s="16">
        <f>[1]挂饰表!$K331</f>
        <v>7</v>
      </c>
      <c r="P331" s="16">
        <f>[1]挂饰表!$L331</f>
        <v>14</v>
      </c>
      <c r="Q331" s="16" t="str">
        <f>[1]挂饰表!$M$3</f>
        <v>---</v>
      </c>
      <c r="R331" s="16">
        <f>[1]挂饰表!$N331</f>
        <v>10</v>
      </c>
      <c r="S331" s="16">
        <f>[1]挂饰表!$O331</f>
        <v>10</v>
      </c>
      <c r="T331" s="42">
        <f>[1]挂饰表!$P331</f>
        <v>6</v>
      </c>
      <c r="U331" s="20">
        <f>[1]挂饰表!Q331</f>
        <v>0.03</v>
      </c>
      <c r="V331" s="20">
        <f>[1]挂饰表!R331</f>
        <v>2.5000000000000001E-2</v>
      </c>
      <c r="W331" s="20">
        <f>[1]挂饰表!S331</f>
        <v>0.01</v>
      </c>
      <c r="X331" s="20" t="str">
        <f>[1]挂饰表!T331</f>
        <v>--</v>
      </c>
      <c r="Y331" s="42">
        <f>[1]挂饰表!U331</f>
        <v>7</v>
      </c>
      <c r="Z331" s="42">
        <f>[1]挂饰表!V331</f>
        <v>5</v>
      </c>
      <c r="AA331" s="42">
        <f>[1]挂饰表!W331</f>
        <v>4</v>
      </c>
      <c r="AB331" s="42">
        <f>[1]挂饰表!X331</f>
        <v>7</v>
      </c>
      <c r="AC331" s="42">
        <f>[1]挂饰表!Y331</f>
        <v>6</v>
      </c>
      <c r="AD331" s="42">
        <f>[1]挂饰表!Z331</f>
        <v>7</v>
      </c>
      <c r="AE331" s="20">
        <f>[1]挂饰表!AA331</f>
        <v>0</v>
      </c>
      <c r="AF331" s="20">
        <f>[1]挂饰表!AB331</f>
        <v>0</v>
      </c>
      <c r="AG331" s="20">
        <f>[1]挂饰表!AC331</f>
        <v>0</v>
      </c>
      <c r="AH331" s="20">
        <f>[1]挂饰表!AD331</f>
        <v>0</v>
      </c>
      <c r="AI331" s="20">
        <f>[1]挂饰表!AE331</f>
        <v>0</v>
      </c>
    </row>
    <row r="332" spans="2:35" ht="14.25" x14ac:dyDescent="0.2">
      <c r="B332" s="16">
        <v>330</v>
      </c>
      <c r="C332" s="16" t="str">
        <f t="shared" ca="1" si="41"/>
        <v>IC1858</v>
      </c>
      <c r="D332" s="16" t="str">
        <f t="shared" ca="1" si="45"/>
        <v>犀利的女神戒指</v>
      </c>
      <c r="E332" s="16" t="str">
        <f t="shared" ca="1" si="42"/>
        <v>犀利的</v>
      </c>
      <c r="F332" s="16" t="str">
        <f t="shared" ca="1" si="43"/>
        <v>女神</v>
      </c>
      <c r="G332" s="16" t="str">
        <f t="shared" ca="1" si="44"/>
        <v>戒指</v>
      </c>
      <c r="H332" s="16" t="str">
        <f t="shared" si="40"/>
        <v>a</v>
      </c>
      <c r="I332" s="19" t="s">
        <v>26</v>
      </c>
      <c r="J332" s="3" t="s">
        <v>37</v>
      </c>
      <c r="K332" s="16">
        <f t="shared" si="46"/>
        <v>0</v>
      </c>
      <c r="L332" s="16">
        <f t="shared" ref="L332:L395" si="47">L324</f>
        <v>2</v>
      </c>
      <c r="M332" s="16">
        <f>[1]挂饰表!$I332</f>
        <v>19</v>
      </c>
      <c r="N332" s="16">
        <f>[1]挂饰表!$J332</f>
        <v>37</v>
      </c>
      <c r="O332" s="16">
        <f>[1]挂饰表!$K332</f>
        <v>15</v>
      </c>
      <c r="P332" s="16">
        <f>[1]挂饰表!$L332</f>
        <v>29</v>
      </c>
      <c r="Q332" s="16" t="str">
        <f>[1]挂饰表!$M$3</f>
        <v>---</v>
      </c>
      <c r="R332" s="16">
        <f>[1]挂饰表!$N332</f>
        <v>20</v>
      </c>
      <c r="S332" s="16">
        <f>[1]挂饰表!$O332</f>
        <v>21</v>
      </c>
      <c r="T332" s="42">
        <f>[1]挂饰表!$P332</f>
        <v>12</v>
      </c>
      <c r="U332" s="20">
        <f>[1]挂饰表!Q332</f>
        <v>0.06</v>
      </c>
      <c r="V332" s="20">
        <f>[1]挂饰表!R332</f>
        <v>5.2499999999999998E-2</v>
      </c>
      <c r="W332" s="20">
        <f>[1]挂饰表!S332</f>
        <v>0.02</v>
      </c>
      <c r="X332" s="20" t="str">
        <f>[1]挂饰表!T332</f>
        <v>--</v>
      </c>
      <c r="Y332" s="42">
        <f>[1]挂饰表!U332</f>
        <v>14</v>
      </c>
      <c r="Z332" s="42">
        <f>[1]挂饰表!V332</f>
        <v>11</v>
      </c>
      <c r="AA332" s="42">
        <f>[1]挂饰表!W332</f>
        <v>9</v>
      </c>
      <c r="AB332" s="42">
        <f>[1]挂饰表!X332</f>
        <v>14</v>
      </c>
      <c r="AC332" s="42">
        <f>[1]挂饰表!Y332</f>
        <v>12</v>
      </c>
      <c r="AD332" s="42">
        <f>[1]挂饰表!Z332</f>
        <v>14</v>
      </c>
      <c r="AE332" s="20">
        <f>[1]挂饰表!AA332</f>
        <v>0</v>
      </c>
      <c r="AF332" s="20">
        <f>[1]挂饰表!AB332</f>
        <v>0</v>
      </c>
      <c r="AG332" s="20">
        <f>[1]挂饰表!AC332</f>
        <v>0</v>
      </c>
      <c r="AH332" s="20">
        <f>[1]挂饰表!AD332</f>
        <v>0</v>
      </c>
      <c r="AI332" s="20">
        <f>[1]挂饰表!AE332</f>
        <v>0</v>
      </c>
    </row>
    <row r="333" spans="2:35" ht="14.25" x14ac:dyDescent="0.2">
      <c r="B333" s="16">
        <v>331</v>
      </c>
      <c r="C333" s="16" t="str">
        <f t="shared" ca="1" si="41"/>
        <v>IC1905</v>
      </c>
      <c r="D333" s="16" t="str">
        <f t="shared" ca="1" si="45"/>
        <v>拉风的卡尼亚护腕</v>
      </c>
      <c r="E333" s="16" t="str">
        <f t="shared" ca="1" si="42"/>
        <v>拉风的</v>
      </c>
      <c r="F333" s="16" t="str">
        <f t="shared" ca="1" si="43"/>
        <v>卡尼亚</v>
      </c>
      <c r="G333" s="16" t="str">
        <f t="shared" ca="1" si="44"/>
        <v>护腕</v>
      </c>
      <c r="H333" s="16" t="str">
        <f t="shared" si="40"/>
        <v>a</v>
      </c>
      <c r="I333" s="19" t="s">
        <v>26</v>
      </c>
      <c r="J333" s="3" t="s">
        <v>37</v>
      </c>
      <c r="K333" s="16">
        <f t="shared" si="46"/>
        <v>0</v>
      </c>
      <c r="L333" s="16">
        <f t="shared" si="47"/>
        <v>3</v>
      </c>
      <c r="M333" s="16">
        <f>[1]挂饰表!$I333</f>
        <v>29</v>
      </c>
      <c r="N333" s="16">
        <f>[1]挂饰表!$J333</f>
        <v>56</v>
      </c>
      <c r="O333" s="16">
        <f>[1]挂饰表!$K333</f>
        <v>22</v>
      </c>
      <c r="P333" s="16">
        <f>[1]挂饰表!$L333</f>
        <v>43</v>
      </c>
      <c r="Q333" s="16" t="str">
        <f>[1]挂饰表!$M$3</f>
        <v>---</v>
      </c>
      <c r="R333" s="16">
        <f>[1]挂饰表!$N333</f>
        <v>30</v>
      </c>
      <c r="S333" s="16">
        <f>[1]挂饰表!$O333</f>
        <v>31</v>
      </c>
      <c r="T333" s="42">
        <f>[1]挂饰表!$P333</f>
        <v>19</v>
      </c>
      <c r="U333" s="20">
        <f>[1]挂饰表!Q333</f>
        <v>9.5000000000000001E-2</v>
      </c>
      <c r="V333" s="20">
        <f>[1]挂饰表!R333</f>
        <v>7.7499999999999999E-2</v>
      </c>
      <c r="W333" s="20">
        <f>[1]挂饰表!S333</f>
        <v>3.1666666666666662E-2</v>
      </c>
      <c r="X333" s="20" t="str">
        <f>[1]挂饰表!T333</f>
        <v>--</v>
      </c>
      <c r="Y333" s="42">
        <f>[1]挂饰表!U333</f>
        <v>22</v>
      </c>
      <c r="Z333" s="42">
        <f>[1]挂饰表!V333</f>
        <v>16</v>
      </c>
      <c r="AA333" s="42">
        <f>[1]挂饰表!W333</f>
        <v>13</v>
      </c>
      <c r="AB333" s="42">
        <f>[1]挂饰表!X333</f>
        <v>22</v>
      </c>
      <c r="AC333" s="42">
        <f>[1]挂饰表!Y333</f>
        <v>19</v>
      </c>
      <c r="AD333" s="42">
        <f>[1]挂饰表!Z333</f>
        <v>22</v>
      </c>
      <c r="AE333" s="20">
        <f>[1]挂饰表!AA333</f>
        <v>0</v>
      </c>
      <c r="AF333" s="20">
        <f>[1]挂饰表!AB333</f>
        <v>0</v>
      </c>
      <c r="AG333" s="20">
        <f>[1]挂饰表!AC333</f>
        <v>0</v>
      </c>
      <c r="AH333" s="20">
        <f>[1]挂饰表!AD333</f>
        <v>0</v>
      </c>
      <c r="AI333" s="20">
        <f>[1]挂饰表!AE333</f>
        <v>0</v>
      </c>
    </row>
    <row r="334" spans="2:35" ht="14.25" x14ac:dyDescent="0.2">
      <c r="B334" s="16">
        <v>332</v>
      </c>
      <c r="C334" s="16" t="str">
        <f t="shared" ca="1" si="41"/>
        <v>IC1858</v>
      </c>
      <c r="D334" s="16" t="str">
        <f t="shared" ca="1" si="45"/>
        <v>精致的塞尔塔戒指</v>
      </c>
      <c r="E334" s="16" t="str">
        <f t="shared" ca="1" si="42"/>
        <v>精致的</v>
      </c>
      <c r="F334" s="16" t="str">
        <f t="shared" ca="1" si="43"/>
        <v>塞尔塔</v>
      </c>
      <c r="G334" s="16" t="str">
        <f t="shared" ca="1" si="44"/>
        <v>戒指</v>
      </c>
      <c r="H334" s="16" t="str">
        <f t="shared" si="40"/>
        <v>a</v>
      </c>
      <c r="I334" s="19" t="s">
        <v>26</v>
      </c>
      <c r="J334" s="3" t="s">
        <v>37</v>
      </c>
      <c r="K334" s="16">
        <f t="shared" si="46"/>
        <v>0</v>
      </c>
      <c r="L334" s="16">
        <f t="shared" si="47"/>
        <v>4</v>
      </c>
      <c r="M334" s="16">
        <f>[1]挂饰表!$I334</f>
        <v>38</v>
      </c>
      <c r="N334" s="16">
        <f>[1]挂饰表!$J334</f>
        <v>75</v>
      </c>
      <c r="O334" s="16">
        <f>[1]挂饰表!$K334</f>
        <v>30</v>
      </c>
      <c r="P334" s="16">
        <f>[1]挂饰表!$L334</f>
        <v>57</v>
      </c>
      <c r="Q334" s="16" t="str">
        <f>[1]挂饰表!$M$3</f>
        <v>---</v>
      </c>
      <c r="R334" s="16">
        <f>[1]挂饰表!$N334</f>
        <v>40</v>
      </c>
      <c r="S334" s="16">
        <f>[1]挂饰表!$O334</f>
        <v>41</v>
      </c>
      <c r="T334" s="42">
        <f>[1]挂饰表!$P334</f>
        <v>25</v>
      </c>
      <c r="U334" s="20">
        <f>[1]挂饰表!Q334</f>
        <v>0.125</v>
      </c>
      <c r="V334" s="20">
        <f>[1]挂饰表!R334</f>
        <v>0.10249999999999999</v>
      </c>
      <c r="W334" s="20">
        <f>[1]挂饰表!S334</f>
        <v>4.1666666666666671E-2</v>
      </c>
      <c r="X334" s="20" t="str">
        <f>[1]挂饰表!T334</f>
        <v>--</v>
      </c>
      <c r="Y334" s="42">
        <f>[1]挂饰表!U334</f>
        <v>29</v>
      </c>
      <c r="Z334" s="42">
        <f>[1]挂饰表!V334</f>
        <v>21</v>
      </c>
      <c r="AA334" s="42">
        <f>[1]挂饰表!W334</f>
        <v>17</v>
      </c>
      <c r="AB334" s="42">
        <f>[1]挂饰表!X334</f>
        <v>29</v>
      </c>
      <c r="AC334" s="42">
        <f>[1]挂饰表!Y334</f>
        <v>25</v>
      </c>
      <c r="AD334" s="42">
        <f>[1]挂饰表!Z334</f>
        <v>29</v>
      </c>
      <c r="AE334" s="20">
        <f>[1]挂饰表!AA334</f>
        <v>0</v>
      </c>
      <c r="AF334" s="20">
        <f>[1]挂饰表!AB334</f>
        <v>0</v>
      </c>
      <c r="AG334" s="20">
        <f>[1]挂饰表!AC334</f>
        <v>0</v>
      </c>
      <c r="AH334" s="20">
        <f>[1]挂饰表!AD334</f>
        <v>0</v>
      </c>
      <c r="AI334" s="20">
        <f>[1]挂饰表!AE334</f>
        <v>0</v>
      </c>
    </row>
    <row r="335" spans="2:35" ht="14.25" x14ac:dyDescent="0.2">
      <c r="B335" s="16">
        <v>333</v>
      </c>
      <c r="C335" s="16" t="str">
        <f t="shared" ca="1" si="41"/>
        <v>IC1852</v>
      </c>
      <c r="D335" s="16" t="str">
        <f t="shared" ca="1" si="45"/>
        <v>闪耀的空灵戒指</v>
      </c>
      <c r="E335" s="16" t="str">
        <f t="shared" ca="1" si="42"/>
        <v>闪耀的</v>
      </c>
      <c r="F335" s="16" t="str">
        <f t="shared" ca="1" si="43"/>
        <v>空灵</v>
      </c>
      <c r="G335" s="16" t="str">
        <f t="shared" ca="1" si="44"/>
        <v>戒指</v>
      </c>
      <c r="H335" s="16" t="str">
        <f t="shared" si="40"/>
        <v>a</v>
      </c>
      <c r="I335" s="19" t="s">
        <v>26</v>
      </c>
      <c r="J335" s="3" t="s">
        <v>37</v>
      </c>
      <c r="K335" s="16">
        <f t="shared" si="46"/>
        <v>0</v>
      </c>
      <c r="L335" s="16">
        <f t="shared" si="47"/>
        <v>5</v>
      </c>
      <c r="M335" s="16">
        <f>[1]挂饰表!$I335</f>
        <v>48</v>
      </c>
      <c r="N335" s="16">
        <f>[1]挂饰表!$J335</f>
        <v>94</v>
      </c>
      <c r="O335" s="16">
        <f>[1]挂饰表!$K335</f>
        <v>37</v>
      </c>
      <c r="P335" s="16">
        <f>[1]挂饰表!$L335</f>
        <v>72</v>
      </c>
      <c r="Q335" s="16" t="str">
        <f>[1]挂饰表!$M$3</f>
        <v>---</v>
      </c>
      <c r="R335" s="16">
        <f>[1]挂饰表!$N335</f>
        <v>50</v>
      </c>
      <c r="S335" s="16">
        <f>[1]挂饰表!$O335</f>
        <v>51</v>
      </c>
      <c r="T335" s="42">
        <f>[1]挂饰表!$P335</f>
        <v>31</v>
      </c>
      <c r="U335" s="20">
        <f>[1]挂饰表!Q335</f>
        <v>0.155</v>
      </c>
      <c r="V335" s="20">
        <f>[1]挂饰表!R335</f>
        <v>0.1275</v>
      </c>
      <c r="W335" s="20">
        <f>[1]挂饰表!S335</f>
        <v>5.1666666666666666E-2</v>
      </c>
      <c r="X335" s="20" t="str">
        <f>[1]挂饰表!T335</f>
        <v>--</v>
      </c>
      <c r="Y335" s="42">
        <f>[1]挂饰表!U335</f>
        <v>36</v>
      </c>
      <c r="Z335" s="42">
        <f>[1]挂饰表!V335</f>
        <v>27</v>
      </c>
      <c r="AA335" s="42">
        <f>[1]挂饰表!W335</f>
        <v>22</v>
      </c>
      <c r="AB335" s="42">
        <f>[1]挂饰表!X335</f>
        <v>36</v>
      </c>
      <c r="AC335" s="42">
        <f>[1]挂饰表!Y335</f>
        <v>31</v>
      </c>
      <c r="AD335" s="42">
        <f>[1]挂饰表!Z335</f>
        <v>36</v>
      </c>
      <c r="AE335" s="20">
        <f>[1]挂饰表!AA335</f>
        <v>0</v>
      </c>
      <c r="AF335" s="20">
        <f>[1]挂饰表!AB335</f>
        <v>0</v>
      </c>
      <c r="AG335" s="20">
        <f>[1]挂饰表!AC335</f>
        <v>0</v>
      </c>
      <c r="AH335" s="20">
        <f>[1]挂饰表!AD335</f>
        <v>0</v>
      </c>
      <c r="AI335" s="20">
        <f>[1]挂饰表!AE335</f>
        <v>0</v>
      </c>
    </row>
    <row r="336" spans="2:35" ht="14.25" x14ac:dyDescent="0.2">
      <c r="B336" s="16">
        <v>334</v>
      </c>
      <c r="C336" s="16" t="str">
        <f t="shared" ca="1" si="41"/>
        <v>IC1943</v>
      </c>
      <c r="D336" s="16" t="str">
        <f t="shared" ca="1" si="45"/>
        <v>拉风的斯塞提戒指</v>
      </c>
      <c r="E336" s="16" t="str">
        <f t="shared" ca="1" si="42"/>
        <v>拉风的</v>
      </c>
      <c r="F336" s="16" t="str">
        <f t="shared" ca="1" si="43"/>
        <v>斯塞提</v>
      </c>
      <c r="G336" s="16" t="str">
        <f t="shared" ca="1" si="44"/>
        <v>戒指</v>
      </c>
      <c r="H336" s="16" t="str">
        <f t="shared" si="40"/>
        <v>a</v>
      </c>
      <c r="I336" s="19" t="s">
        <v>26</v>
      </c>
      <c r="J336" s="3" t="s">
        <v>37</v>
      </c>
      <c r="K336" s="16">
        <f t="shared" si="46"/>
        <v>0</v>
      </c>
      <c r="L336" s="16">
        <f t="shared" si="47"/>
        <v>6</v>
      </c>
      <c r="M336" s="16">
        <f>[1]挂饰表!$I336</f>
        <v>57</v>
      </c>
      <c r="N336" s="16">
        <f>[1]挂饰表!$J336</f>
        <v>112</v>
      </c>
      <c r="O336" s="16">
        <f>[1]挂饰表!$K336</f>
        <v>45</v>
      </c>
      <c r="P336" s="16">
        <f>[1]挂饰表!$L336</f>
        <v>86</v>
      </c>
      <c r="Q336" s="16" t="str">
        <f>[1]挂饰表!$M$3</f>
        <v>---</v>
      </c>
      <c r="R336" s="16">
        <f>[1]挂饰表!$N336</f>
        <v>60</v>
      </c>
      <c r="S336" s="16">
        <f>[1]挂饰表!$O336</f>
        <v>62</v>
      </c>
      <c r="T336" s="42">
        <f>[1]挂饰表!$P336</f>
        <v>37</v>
      </c>
      <c r="U336" s="20">
        <f>[1]挂饰表!Q336</f>
        <v>0.185</v>
      </c>
      <c r="V336" s="20">
        <f>[1]挂饰表!R336</f>
        <v>0.155</v>
      </c>
      <c r="W336" s="20">
        <f>[1]挂饰表!S336</f>
        <v>6.1666666666666668E-2</v>
      </c>
      <c r="X336" s="20" t="str">
        <f>[1]挂饰表!T336</f>
        <v>--</v>
      </c>
      <c r="Y336" s="42">
        <f>[1]挂饰表!U336</f>
        <v>43</v>
      </c>
      <c r="Z336" s="42">
        <f>[1]挂饰表!V336</f>
        <v>32</v>
      </c>
      <c r="AA336" s="42">
        <f>[1]挂饰表!W336</f>
        <v>26</v>
      </c>
      <c r="AB336" s="42">
        <f>[1]挂饰表!X336</f>
        <v>43</v>
      </c>
      <c r="AC336" s="42">
        <f>[1]挂饰表!Y336</f>
        <v>37</v>
      </c>
      <c r="AD336" s="42">
        <f>[1]挂饰表!Z336</f>
        <v>43</v>
      </c>
      <c r="AE336" s="20">
        <f>[1]挂饰表!AA336</f>
        <v>0</v>
      </c>
      <c r="AF336" s="20">
        <f>[1]挂饰表!AB336</f>
        <v>0</v>
      </c>
      <c r="AG336" s="20">
        <f>[1]挂饰表!AC336</f>
        <v>0</v>
      </c>
      <c r="AH336" s="20">
        <f>[1]挂饰表!AD336</f>
        <v>0</v>
      </c>
      <c r="AI336" s="20">
        <f>[1]挂饰表!AE336</f>
        <v>0</v>
      </c>
    </row>
    <row r="337" spans="2:35" ht="14.25" x14ac:dyDescent="0.2">
      <c r="B337" s="16">
        <v>335</v>
      </c>
      <c r="C337" s="16" t="str">
        <f t="shared" ca="1" si="41"/>
        <v>IC1779</v>
      </c>
      <c r="D337" s="16" t="str">
        <f t="shared" ca="1" si="45"/>
        <v>闪耀的青铜戒指</v>
      </c>
      <c r="E337" s="16" t="str">
        <f t="shared" ca="1" si="42"/>
        <v>闪耀的</v>
      </c>
      <c r="F337" s="16" t="str">
        <f t="shared" ca="1" si="43"/>
        <v>青铜</v>
      </c>
      <c r="G337" s="16" t="str">
        <f t="shared" ca="1" si="44"/>
        <v>戒指</v>
      </c>
      <c r="H337" s="16" t="str">
        <f t="shared" si="40"/>
        <v>a</v>
      </c>
      <c r="I337" s="19" t="s">
        <v>26</v>
      </c>
      <c r="J337" s="3" t="s">
        <v>37</v>
      </c>
      <c r="K337" s="16">
        <f t="shared" si="46"/>
        <v>0</v>
      </c>
      <c r="L337" s="16">
        <f t="shared" si="47"/>
        <v>7</v>
      </c>
      <c r="M337" s="16">
        <f>[1]挂饰表!$I337</f>
        <v>67</v>
      </c>
      <c r="N337" s="16">
        <f>[1]挂饰表!$J337</f>
        <v>131</v>
      </c>
      <c r="O337" s="16">
        <f>[1]挂饰表!$K337</f>
        <v>52</v>
      </c>
      <c r="P337" s="16">
        <f>[1]挂饰表!$L337</f>
        <v>100</v>
      </c>
      <c r="Q337" s="16" t="str">
        <f>[1]挂饰表!$M$3</f>
        <v>---</v>
      </c>
      <c r="R337" s="16">
        <f>[1]挂饰表!$N337</f>
        <v>70</v>
      </c>
      <c r="S337" s="16">
        <f>[1]挂饰表!$O337</f>
        <v>72</v>
      </c>
      <c r="T337" s="42">
        <f>[1]挂饰表!$P337</f>
        <v>44</v>
      </c>
      <c r="U337" s="20">
        <f>[1]挂饰表!Q337</f>
        <v>0.22</v>
      </c>
      <c r="V337" s="20">
        <f>[1]挂饰表!R337</f>
        <v>0.18</v>
      </c>
      <c r="W337" s="20">
        <f>[1]挂饰表!S337</f>
        <v>7.3333333333333334E-2</v>
      </c>
      <c r="X337" s="20" t="str">
        <f>[1]挂饰表!T337</f>
        <v>--</v>
      </c>
      <c r="Y337" s="42">
        <f>[1]挂饰表!U337</f>
        <v>50</v>
      </c>
      <c r="Z337" s="42">
        <f>[1]挂饰表!V337</f>
        <v>37</v>
      </c>
      <c r="AA337" s="42">
        <f>[1]挂饰表!W337</f>
        <v>31</v>
      </c>
      <c r="AB337" s="42">
        <f>[1]挂饰表!X337</f>
        <v>50</v>
      </c>
      <c r="AC337" s="42">
        <f>[1]挂饰表!Y337</f>
        <v>44</v>
      </c>
      <c r="AD337" s="42">
        <f>[1]挂饰表!Z337</f>
        <v>50</v>
      </c>
      <c r="AE337" s="20">
        <f>[1]挂饰表!AA337</f>
        <v>0</v>
      </c>
      <c r="AF337" s="20">
        <f>[1]挂饰表!AB337</f>
        <v>0</v>
      </c>
      <c r="AG337" s="20">
        <f>[1]挂饰表!AC337</f>
        <v>0</v>
      </c>
      <c r="AH337" s="20">
        <f>[1]挂饰表!AD337</f>
        <v>0</v>
      </c>
      <c r="AI337" s="20">
        <f>[1]挂饰表!AE337</f>
        <v>0</v>
      </c>
    </row>
    <row r="338" spans="2:35" ht="14.25" x14ac:dyDescent="0.2">
      <c r="B338" s="16">
        <v>336</v>
      </c>
      <c r="C338" s="16" t="str">
        <f t="shared" ca="1" si="41"/>
        <v>IC1900</v>
      </c>
      <c r="D338" s="16" t="str">
        <f t="shared" ca="1" si="45"/>
        <v>闪耀的忏悔项链</v>
      </c>
      <c r="E338" s="16" t="str">
        <f t="shared" ca="1" si="42"/>
        <v>闪耀的</v>
      </c>
      <c r="F338" s="16" t="str">
        <f t="shared" ca="1" si="43"/>
        <v>忏悔</v>
      </c>
      <c r="G338" s="16" t="str">
        <f t="shared" ca="1" si="44"/>
        <v>项链</v>
      </c>
      <c r="H338" s="16" t="str">
        <f t="shared" si="40"/>
        <v>a</v>
      </c>
      <c r="I338" s="19" t="s">
        <v>26</v>
      </c>
      <c r="J338" s="3" t="s">
        <v>37</v>
      </c>
      <c r="K338" s="16">
        <f t="shared" si="46"/>
        <v>0</v>
      </c>
      <c r="L338" s="16">
        <f t="shared" si="47"/>
        <v>8</v>
      </c>
      <c r="M338" s="16">
        <f>[1]挂饰表!$I338</f>
        <v>76</v>
      </c>
      <c r="N338" s="16">
        <f>[1]挂饰表!$J338</f>
        <v>150</v>
      </c>
      <c r="O338" s="16">
        <f>[1]挂饰表!$K338</f>
        <v>60</v>
      </c>
      <c r="P338" s="16">
        <f>[1]挂饰表!$L338</f>
        <v>115</v>
      </c>
      <c r="Q338" s="16" t="str">
        <f>[1]挂饰表!$M$3</f>
        <v>---</v>
      </c>
      <c r="R338" s="16">
        <f>[1]挂饰表!$N338</f>
        <v>80</v>
      </c>
      <c r="S338" s="16">
        <f>[1]挂饰表!$O338</f>
        <v>82</v>
      </c>
      <c r="T338" s="42">
        <f>[1]挂饰表!$P338</f>
        <v>50</v>
      </c>
      <c r="U338" s="20">
        <f>[1]挂饰表!Q338</f>
        <v>0.25</v>
      </c>
      <c r="V338" s="20">
        <f>[1]挂饰表!R338</f>
        <v>0.20499999999999999</v>
      </c>
      <c r="W338" s="20">
        <f>[1]挂饰表!S338</f>
        <v>8.3333333333333343E-2</v>
      </c>
      <c r="X338" s="20" t="str">
        <f>[1]挂饰表!T338</f>
        <v>--</v>
      </c>
      <c r="Y338" s="42">
        <f>[1]挂饰表!U338</f>
        <v>57</v>
      </c>
      <c r="Z338" s="42">
        <f>[1]挂饰表!V338</f>
        <v>42</v>
      </c>
      <c r="AA338" s="42">
        <f>[1]挂饰表!W338</f>
        <v>35</v>
      </c>
      <c r="AB338" s="42">
        <f>[1]挂饰表!X338</f>
        <v>57</v>
      </c>
      <c r="AC338" s="42">
        <f>[1]挂饰表!Y338</f>
        <v>50</v>
      </c>
      <c r="AD338" s="42">
        <f>[1]挂饰表!Z338</f>
        <v>57</v>
      </c>
      <c r="AE338" s="20">
        <f>[1]挂饰表!AA338</f>
        <v>0</v>
      </c>
      <c r="AF338" s="20">
        <f>[1]挂饰表!AB338</f>
        <v>0</v>
      </c>
      <c r="AG338" s="20">
        <f>[1]挂饰表!AC338</f>
        <v>0</v>
      </c>
      <c r="AH338" s="20">
        <f>[1]挂饰表!AD338</f>
        <v>0</v>
      </c>
      <c r="AI338" s="20">
        <f>[1]挂饰表!AE338</f>
        <v>0</v>
      </c>
    </row>
    <row r="339" spans="2:35" ht="14.25" x14ac:dyDescent="0.2">
      <c r="B339" s="16">
        <v>337</v>
      </c>
      <c r="C339" s="16" t="str">
        <f t="shared" ca="1" si="41"/>
        <v>IC1742</v>
      </c>
      <c r="D339" s="16" t="str">
        <f t="shared" ca="1" si="45"/>
        <v>坚硬的青铜项链</v>
      </c>
      <c r="E339" s="16" t="str">
        <f t="shared" ca="1" si="42"/>
        <v>坚硬的</v>
      </c>
      <c r="F339" s="16" t="str">
        <f t="shared" ca="1" si="43"/>
        <v>青铜</v>
      </c>
      <c r="G339" s="16" t="str">
        <f t="shared" ca="1" si="44"/>
        <v>项链</v>
      </c>
      <c r="H339" s="16" t="str">
        <f t="shared" si="40"/>
        <v>b</v>
      </c>
      <c r="I339" s="19" t="s">
        <v>26</v>
      </c>
      <c r="J339" s="3" t="s">
        <v>37</v>
      </c>
      <c r="K339" s="16">
        <f t="shared" si="46"/>
        <v>0</v>
      </c>
      <c r="L339" s="16">
        <f t="shared" si="47"/>
        <v>1</v>
      </c>
      <c r="M339" s="16">
        <f>[1]挂饰表!$I339</f>
        <v>10</v>
      </c>
      <c r="N339" s="16">
        <f>[1]挂饰表!$J339</f>
        <v>26</v>
      </c>
      <c r="O339" s="16">
        <f>[1]挂饰表!$K339</f>
        <v>10</v>
      </c>
      <c r="P339" s="16">
        <f>[1]挂饰表!$L339</f>
        <v>20</v>
      </c>
      <c r="Q339" s="16" t="str">
        <f>[1]挂饰表!$M$3</f>
        <v>---</v>
      </c>
      <c r="R339" s="16">
        <f>[1]挂饰表!$N339</f>
        <v>14</v>
      </c>
      <c r="S339" s="16">
        <f>[1]挂饰表!$O339</f>
        <v>14</v>
      </c>
      <c r="T339" s="42">
        <f>[1]挂饰表!$P339</f>
        <v>9</v>
      </c>
      <c r="U339" s="20">
        <f>[1]挂饰表!Q339</f>
        <v>4.4999999999999998E-2</v>
      </c>
      <c r="V339" s="20">
        <f>[1]挂饰表!R339</f>
        <v>3.5000000000000003E-2</v>
      </c>
      <c r="W339" s="20">
        <f>[1]挂饰表!S339</f>
        <v>1.4999999999999999E-2</v>
      </c>
      <c r="X339" s="20" t="str">
        <f>[1]挂饰表!T339</f>
        <v>--</v>
      </c>
      <c r="Y339" s="42">
        <f>[1]挂饰表!U339</f>
        <v>10</v>
      </c>
      <c r="Z339" s="42">
        <f>[1]挂饰表!V339</f>
        <v>7</v>
      </c>
      <c r="AA339" s="42">
        <f>[1]挂饰表!W339</f>
        <v>6</v>
      </c>
      <c r="AB339" s="42">
        <f>[1]挂饰表!X339</f>
        <v>10</v>
      </c>
      <c r="AC339" s="42">
        <f>[1]挂饰表!Y339</f>
        <v>9</v>
      </c>
      <c r="AD339" s="42">
        <f>[1]挂饰表!Z339</f>
        <v>10</v>
      </c>
      <c r="AE339" s="20">
        <f>[1]挂饰表!AA339</f>
        <v>0</v>
      </c>
      <c r="AF339" s="20">
        <f>[1]挂饰表!AB339</f>
        <v>0</v>
      </c>
      <c r="AG339" s="20">
        <f>[1]挂饰表!AC339</f>
        <v>0</v>
      </c>
      <c r="AH339" s="20">
        <f>[1]挂饰表!AD339</f>
        <v>0</v>
      </c>
      <c r="AI339" s="20">
        <f>[1]挂饰表!AE339</f>
        <v>0</v>
      </c>
    </row>
    <row r="340" spans="2:35" ht="14.25" x14ac:dyDescent="0.2">
      <c r="B340" s="16">
        <v>338</v>
      </c>
      <c r="C340" s="16" t="str">
        <f t="shared" ca="1" si="41"/>
        <v>IC1743</v>
      </c>
      <c r="D340" s="16" t="str">
        <f t="shared" ca="1" si="45"/>
        <v>发亮的智慧戒指</v>
      </c>
      <c r="E340" s="16" t="str">
        <f t="shared" ca="1" si="42"/>
        <v>发亮的</v>
      </c>
      <c r="F340" s="16" t="str">
        <f t="shared" ca="1" si="43"/>
        <v>智慧</v>
      </c>
      <c r="G340" s="16" t="str">
        <f t="shared" ca="1" si="44"/>
        <v>戒指</v>
      </c>
      <c r="H340" s="16" t="str">
        <f t="shared" si="40"/>
        <v>b</v>
      </c>
      <c r="I340" s="19" t="s">
        <v>26</v>
      </c>
      <c r="J340" s="3" t="s">
        <v>37</v>
      </c>
      <c r="K340" s="16">
        <f t="shared" si="46"/>
        <v>0</v>
      </c>
      <c r="L340" s="16">
        <f t="shared" si="47"/>
        <v>2</v>
      </c>
      <c r="M340" s="16">
        <f>[1]挂饰表!$I340</f>
        <v>20</v>
      </c>
      <c r="N340" s="16">
        <f>[1]挂饰表!$J340</f>
        <v>52</v>
      </c>
      <c r="O340" s="16">
        <f>[1]挂饰表!$K340</f>
        <v>21</v>
      </c>
      <c r="P340" s="16">
        <f>[1]挂饰表!$L340</f>
        <v>40</v>
      </c>
      <c r="Q340" s="16" t="str">
        <f>[1]挂饰表!$M$3</f>
        <v>---</v>
      </c>
      <c r="R340" s="16">
        <f>[1]挂饰表!$N340</f>
        <v>28</v>
      </c>
      <c r="S340" s="16">
        <f>[1]挂饰表!$O340</f>
        <v>29</v>
      </c>
      <c r="T340" s="42">
        <f>[1]挂饰表!$P340</f>
        <v>17</v>
      </c>
      <c r="U340" s="20">
        <f>[1]挂饰表!Q340</f>
        <v>8.5000000000000006E-2</v>
      </c>
      <c r="V340" s="20">
        <f>[1]挂饰表!R340</f>
        <v>7.2499999999999995E-2</v>
      </c>
      <c r="W340" s="20">
        <f>[1]挂饰表!S340</f>
        <v>2.8333333333333335E-2</v>
      </c>
      <c r="X340" s="20" t="str">
        <f>[1]挂饰表!T340</f>
        <v>--</v>
      </c>
      <c r="Y340" s="42">
        <f>[1]挂饰表!U340</f>
        <v>20</v>
      </c>
      <c r="Z340" s="42">
        <f>[1]挂饰表!V340</f>
        <v>15</v>
      </c>
      <c r="AA340" s="42">
        <f>[1]挂饰表!W340</f>
        <v>12</v>
      </c>
      <c r="AB340" s="42">
        <f>[1]挂饰表!X340</f>
        <v>20</v>
      </c>
      <c r="AC340" s="42">
        <f>[1]挂饰表!Y340</f>
        <v>17</v>
      </c>
      <c r="AD340" s="42">
        <f>[1]挂饰表!Z340</f>
        <v>20</v>
      </c>
      <c r="AE340" s="20">
        <f>[1]挂饰表!AA340</f>
        <v>0</v>
      </c>
      <c r="AF340" s="20">
        <f>[1]挂饰表!AB340</f>
        <v>0</v>
      </c>
      <c r="AG340" s="20">
        <f>[1]挂饰表!AC340</f>
        <v>0</v>
      </c>
      <c r="AH340" s="20">
        <f>[1]挂饰表!AD340</f>
        <v>0</v>
      </c>
      <c r="AI340" s="20">
        <f>[1]挂饰表!AE340</f>
        <v>0</v>
      </c>
    </row>
    <row r="341" spans="2:35" ht="14.25" x14ac:dyDescent="0.2">
      <c r="B341" s="16">
        <v>339</v>
      </c>
      <c r="C341" s="16" t="str">
        <f t="shared" ca="1" si="41"/>
        <v>IC1892</v>
      </c>
      <c r="D341" s="16" t="str">
        <f t="shared" ca="1" si="45"/>
        <v>发亮的斯塞提项链</v>
      </c>
      <c r="E341" s="16" t="str">
        <f t="shared" ca="1" si="42"/>
        <v>发亮的</v>
      </c>
      <c r="F341" s="16" t="str">
        <f t="shared" ca="1" si="43"/>
        <v>斯塞提</v>
      </c>
      <c r="G341" s="16" t="str">
        <f t="shared" ca="1" si="44"/>
        <v>项链</v>
      </c>
      <c r="H341" s="16" t="str">
        <f t="shared" si="40"/>
        <v>b</v>
      </c>
      <c r="I341" s="19" t="s">
        <v>26</v>
      </c>
      <c r="J341" s="3" t="s">
        <v>37</v>
      </c>
      <c r="K341" s="16">
        <f t="shared" si="46"/>
        <v>0</v>
      </c>
      <c r="L341" s="16">
        <f t="shared" si="47"/>
        <v>3</v>
      </c>
      <c r="M341" s="16">
        <f>[1]挂饰表!$I341</f>
        <v>30</v>
      </c>
      <c r="N341" s="16">
        <f>[1]挂饰表!$J341</f>
        <v>78</v>
      </c>
      <c r="O341" s="16">
        <f>[1]挂饰表!$K341</f>
        <v>31</v>
      </c>
      <c r="P341" s="16">
        <f>[1]挂饰表!$L341</f>
        <v>60</v>
      </c>
      <c r="Q341" s="16" t="str">
        <f>[1]挂饰表!$M$3</f>
        <v>---</v>
      </c>
      <c r="R341" s="16">
        <f>[1]挂饰表!$N341</f>
        <v>41</v>
      </c>
      <c r="S341" s="16">
        <f>[1]挂饰表!$O341</f>
        <v>43</v>
      </c>
      <c r="T341" s="42">
        <f>[1]挂饰表!$P341</f>
        <v>26</v>
      </c>
      <c r="U341" s="20">
        <f>[1]挂饰表!Q341</f>
        <v>0.13</v>
      </c>
      <c r="V341" s="20">
        <f>[1]挂饰表!R341</f>
        <v>0.1075</v>
      </c>
      <c r="W341" s="20">
        <f>[1]挂饰表!S341</f>
        <v>4.3333333333333328E-2</v>
      </c>
      <c r="X341" s="20" t="str">
        <f>[1]挂饰表!T341</f>
        <v>--</v>
      </c>
      <c r="Y341" s="42">
        <f>[1]挂饰表!U341</f>
        <v>30</v>
      </c>
      <c r="Z341" s="42">
        <f>[1]挂饰表!V341</f>
        <v>22</v>
      </c>
      <c r="AA341" s="42">
        <f>[1]挂饰表!W341</f>
        <v>18</v>
      </c>
      <c r="AB341" s="42">
        <f>[1]挂饰表!X341</f>
        <v>30</v>
      </c>
      <c r="AC341" s="42">
        <f>[1]挂饰表!Y341</f>
        <v>26</v>
      </c>
      <c r="AD341" s="42">
        <f>[1]挂饰表!Z341</f>
        <v>30</v>
      </c>
      <c r="AE341" s="20">
        <f>[1]挂饰表!AA341</f>
        <v>0</v>
      </c>
      <c r="AF341" s="20">
        <f>[1]挂饰表!AB341</f>
        <v>0</v>
      </c>
      <c r="AG341" s="20">
        <f>[1]挂饰表!AC341</f>
        <v>0</v>
      </c>
      <c r="AH341" s="20">
        <f>[1]挂饰表!AD341</f>
        <v>0</v>
      </c>
      <c r="AI341" s="20">
        <f>[1]挂饰表!AE341</f>
        <v>0</v>
      </c>
    </row>
    <row r="342" spans="2:35" ht="14.25" x14ac:dyDescent="0.2">
      <c r="B342" s="16">
        <v>340</v>
      </c>
      <c r="C342" s="16" t="str">
        <f t="shared" ca="1" si="41"/>
        <v>IC1883</v>
      </c>
      <c r="D342" s="16" t="str">
        <f t="shared" ca="1" si="45"/>
        <v>发亮的斯塞提项链</v>
      </c>
      <c r="E342" s="16" t="str">
        <f t="shared" ca="1" si="42"/>
        <v>发亮的</v>
      </c>
      <c r="F342" s="16" t="str">
        <f t="shared" ca="1" si="43"/>
        <v>斯塞提</v>
      </c>
      <c r="G342" s="16" t="str">
        <f t="shared" ca="1" si="44"/>
        <v>项链</v>
      </c>
      <c r="H342" s="16" t="str">
        <f t="shared" si="40"/>
        <v>b</v>
      </c>
      <c r="I342" s="19" t="s">
        <v>26</v>
      </c>
      <c r="J342" s="3" t="s">
        <v>37</v>
      </c>
      <c r="K342" s="16">
        <f t="shared" si="46"/>
        <v>0</v>
      </c>
      <c r="L342" s="16">
        <f t="shared" si="47"/>
        <v>4</v>
      </c>
      <c r="M342" s="16">
        <f>[1]挂饰表!$I342</f>
        <v>40</v>
      </c>
      <c r="N342" s="16">
        <f>[1]挂饰表!$J342</f>
        <v>104</v>
      </c>
      <c r="O342" s="16">
        <f>[1]挂饰表!$K342</f>
        <v>41</v>
      </c>
      <c r="P342" s="16">
        <f>[1]挂饰表!$L342</f>
        <v>79</v>
      </c>
      <c r="Q342" s="16" t="str">
        <f>[1]挂饰表!$M$3</f>
        <v>---</v>
      </c>
      <c r="R342" s="16">
        <f>[1]挂饰表!$N342</f>
        <v>55</v>
      </c>
      <c r="S342" s="16">
        <f>[1]挂饰表!$O342</f>
        <v>57</v>
      </c>
      <c r="T342" s="42">
        <f>[1]挂饰表!$P342</f>
        <v>35</v>
      </c>
      <c r="U342" s="20">
        <f>[1]挂饰表!Q342</f>
        <v>0.17499999999999999</v>
      </c>
      <c r="V342" s="20">
        <f>[1]挂饰表!R342</f>
        <v>0.14249999999999999</v>
      </c>
      <c r="W342" s="20">
        <f>[1]挂饰表!S342</f>
        <v>5.8333333333333327E-2</v>
      </c>
      <c r="X342" s="20" t="str">
        <f>[1]挂饰表!T342</f>
        <v>--</v>
      </c>
      <c r="Y342" s="42">
        <f>[1]挂饰表!U342</f>
        <v>40</v>
      </c>
      <c r="Z342" s="42">
        <f>[1]挂饰表!V342</f>
        <v>29</v>
      </c>
      <c r="AA342" s="42">
        <f>[1]挂饰表!W342</f>
        <v>24</v>
      </c>
      <c r="AB342" s="42">
        <f>[1]挂饰表!X342</f>
        <v>40</v>
      </c>
      <c r="AC342" s="42">
        <f>[1]挂饰表!Y342</f>
        <v>35</v>
      </c>
      <c r="AD342" s="42">
        <f>[1]挂饰表!Z342</f>
        <v>40</v>
      </c>
      <c r="AE342" s="20">
        <f>[1]挂饰表!AA342</f>
        <v>0</v>
      </c>
      <c r="AF342" s="20">
        <f>[1]挂饰表!AB342</f>
        <v>0</v>
      </c>
      <c r="AG342" s="20">
        <f>[1]挂饰表!AC342</f>
        <v>0</v>
      </c>
      <c r="AH342" s="20">
        <f>[1]挂饰表!AD342</f>
        <v>0</v>
      </c>
      <c r="AI342" s="20">
        <f>[1]挂饰表!AE342</f>
        <v>0</v>
      </c>
    </row>
    <row r="343" spans="2:35" ht="14.25" x14ac:dyDescent="0.2">
      <c r="B343" s="16">
        <v>341</v>
      </c>
      <c r="C343" s="16" t="str">
        <f t="shared" ca="1" si="41"/>
        <v>IC1779</v>
      </c>
      <c r="D343" s="16" t="str">
        <f t="shared" ca="1" si="45"/>
        <v>坚硬的水晶戒指</v>
      </c>
      <c r="E343" s="16" t="str">
        <f t="shared" ca="1" si="42"/>
        <v>坚硬的</v>
      </c>
      <c r="F343" s="16" t="str">
        <f t="shared" ca="1" si="43"/>
        <v>水晶</v>
      </c>
      <c r="G343" s="16" t="str">
        <f t="shared" ca="1" si="44"/>
        <v>戒指</v>
      </c>
      <c r="H343" s="16" t="str">
        <f t="shared" si="40"/>
        <v>b</v>
      </c>
      <c r="I343" s="19" t="s">
        <v>26</v>
      </c>
      <c r="J343" s="3" t="s">
        <v>37</v>
      </c>
      <c r="K343" s="16">
        <f t="shared" si="46"/>
        <v>0</v>
      </c>
      <c r="L343" s="16">
        <f t="shared" si="47"/>
        <v>5</v>
      </c>
      <c r="M343" s="16">
        <f>[1]挂饰表!$I343</f>
        <v>50</v>
      </c>
      <c r="N343" s="16">
        <f>[1]挂饰表!$J343</f>
        <v>130</v>
      </c>
      <c r="O343" s="16">
        <f>[1]挂饰表!$K343</f>
        <v>52</v>
      </c>
      <c r="P343" s="16">
        <f>[1]挂饰表!$L343</f>
        <v>99</v>
      </c>
      <c r="Q343" s="16" t="str">
        <f>[1]挂饰表!$M$3</f>
        <v>---</v>
      </c>
      <c r="R343" s="16">
        <f>[1]挂饰表!$N343</f>
        <v>69</v>
      </c>
      <c r="S343" s="16">
        <f>[1]挂饰表!$O343</f>
        <v>71</v>
      </c>
      <c r="T343" s="42">
        <f>[1]挂饰表!$P343</f>
        <v>43</v>
      </c>
      <c r="U343" s="20">
        <f>[1]挂饰表!Q343</f>
        <v>0.215</v>
      </c>
      <c r="V343" s="20">
        <f>[1]挂饰表!R343</f>
        <v>0.17749999999999999</v>
      </c>
      <c r="W343" s="20">
        <f>[1]挂饰表!S343</f>
        <v>7.166666666666667E-2</v>
      </c>
      <c r="X343" s="20" t="str">
        <f>[1]挂饰表!T343</f>
        <v>--</v>
      </c>
      <c r="Y343" s="42">
        <f>[1]挂饰表!U343</f>
        <v>50</v>
      </c>
      <c r="Z343" s="42">
        <f>[1]挂饰表!V343</f>
        <v>37</v>
      </c>
      <c r="AA343" s="42">
        <f>[1]挂饰表!W343</f>
        <v>30</v>
      </c>
      <c r="AB343" s="42">
        <f>[1]挂饰表!X343</f>
        <v>50</v>
      </c>
      <c r="AC343" s="42">
        <f>[1]挂饰表!Y343</f>
        <v>43</v>
      </c>
      <c r="AD343" s="42">
        <f>[1]挂饰表!Z343</f>
        <v>50</v>
      </c>
      <c r="AE343" s="20">
        <f>[1]挂饰表!AA343</f>
        <v>0</v>
      </c>
      <c r="AF343" s="20">
        <f>[1]挂饰表!AB343</f>
        <v>0</v>
      </c>
      <c r="AG343" s="20">
        <f>[1]挂饰表!AC343</f>
        <v>0</v>
      </c>
      <c r="AH343" s="20">
        <f>[1]挂饰表!AD343</f>
        <v>0</v>
      </c>
      <c r="AI343" s="20">
        <f>[1]挂饰表!AE343</f>
        <v>0</v>
      </c>
    </row>
    <row r="344" spans="2:35" ht="14.25" x14ac:dyDescent="0.2">
      <c r="B344" s="16">
        <v>342</v>
      </c>
      <c r="C344" s="16" t="str">
        <f t="shared" ca="1" si="41"/>
        <v>IC1871</v>
      </c>
      <c r="D344" s="16" t="str">
        <f t="shared" ca="1" si="45"/>
        <v>凌厉的忏悔护腕</v>
      </c>
      <c r="E344" s="16" t="str">
        <f t="shared" ca="1" si="42"/>
        <v>凌厉的</v>
      </c>
      <c r="F344" s="16" t="str">
        <f t="shared" ca="1" si="43"/>
        <v>忏悔</v>
      </c>
      <c r="G344" s="16" t="str">
        <f t="shared" ca="1" si="44"/>
        <v>护腕</v>
      </c>
      <c r="H344" s="16" t="str">
        <f t="shared" si="40"/>
        <v>b</v>
      </c>
      <c r="I344" s="19" t="s">
        <v>26</v>
      </c>
      <c r="J344" s="3" t="s">
        <v>37</v>
      </c>
      <c r="K344" s="16">
        <f t="shared" si="46"/>
        <v>0</v>
      </c>
      <c r="L344" s="16">
        <f t="shared" si="47"/>
        <v>6</v>
      </c>
      <c r="M344" s="16">
        <f>[1]挂饰表!$I344</f>
        <v>60</v>
      </c>
      <c r="N344" s="16">
        <f>[1]挂饰表!$J344</f>
        <v>156</v>
      </c>
      <c r="O344" s="16">
        <f>[1]挂饰表!$K344</f>
        <v>62</v>
      </c>
      <c r="P344" s="16">
        <f>[1]挂饰表!$L344</f>
        <v>119</v>
      </c>
      <c r="Q344" s="16" t="str">
        <f>[1]挂饰表!$M$3</f>
        <v>---</v>
      </c>
      <c r="R344" s="16">
        <f>[1]挂饰表!$N344</f>
        <v>83</v>
      </c>
      <c r="S344" s="16">
        <f>[1]挂饰表!$O344</f>
        <v>86</v>
      </c>
      <c r="T344" s="42">
        <f>[1]挂饰表!$P344</f>
        <v>52</v>
      </c>
      <c r="U344" s="20">
        <f>[1]挂饰表!Q344</f>
        <v>0.26</v>
      </c>
      <c r="V344" s="20">
        <f>[1]挂饰表!R344</f>
        <v>0.215</v>
      </c>
      <c r="W344" s="20">
        <f>[1]挂饰表!S344</f>
        <v>8.6666666666666656E-2</v>
      </c>
      <c r="X344" s="20" t="str">
        <f>[1]挂饰表!T344</f>
        <v>--</v>
      </c>
      <c r="Y344" s="42">
        <f>[1]挂饰表!U344</f>
        <v>60</v>
      </c>
      <c r="Z344" s="42">
        <f>[1]挂饰表!V344</f>
        <v>44</v>
      </c>
      <c r="AA344" s="42">
        <f>[1]挂饰表!W344</f>
        <v>36</v>
      </c>
      <c r="AB344" s="42">
        <f>[1]挂饰表!X344</f>
        <v>60</v>
      </c>
      <c r="AC344" s="42">
        <f>[1]挂饰表!Y344</f>
        <v>52</v>
      </c>
      <c r="AD344" s="42">
        <f>[1]挂饰表!Z344</f>
        <v>60</v>
      </c>
      <c r="AE344" s="20">
        <f>[1]挂饰表!AA344</f>
        <v>0</v>
      </c>
      <c r="AF344" s="20">
        <f>[1]挂饰表!AB344</f>
        <v>0</v>
      </c>
      <c r="AG344" s="20">
        <f>[1]挂饰表!AC344</f>
        <v>0</v>
      </c>
      <c r="AH344" s="20">
        <f>[1]挂饰表!AD344</f>
        <v>0</v>
      </c>
      <c r="AI344" s="20">
        <f>[1]挂饰表!AE344</f>
        <v>0</v>
      </c>
    </row>
    <row r="345" spans="2:35" ht="14.25" x14ac:dyDescent="0.2">
      <c r="B345" s="16">
        <v>343</v>
      </c>
      <c r="C345" s="16" t="str">
        <f t="shared" ca="1" si="41"/>
        <v>IC1935</v>
      </c>
      <c r="D345" s="16" t="str">
        <f t="shared" ca="1" si="45"/>
        <v>坚硬的玄铁护腕</v>
      </c>
      <c r="E345" s="16" t="str">
        <f t="shared" ca="1" si="42"/>
        <v>坚硬的</v>
      </c>
      <c r="F345" s="16" t="str">
        <f t="shared" ca="1" si="43"/>
        <v>玄铁</v>
      </c>
      <c r="G345" s="16" t="str">
        <f t="shared" ca="1" si="44"/>
        <v>护腕</v>
      </c>
      <c r="H345" s="16" t="str">
        <f t="shared" si="40"/>
        <v>b</v>
      </c>
      <c r="I345" s="19" t="s">
        <v>26</v>
      </c>
      <c r="J345" s="3" t="s">
        <v>37</v>
      </c>
      <c r="K345" s="16">
        <f t="shared" si="46"/>
        <v>0</v>
      </c>
      <c r="L345" s="16">
        <f t="shared" si="47"/>
        <v>7</v>
      </c>
      <c r="M345" s="16">
        <f>[1]挂饰表!$I345</f>
        <v>70</v>
      </c>
      <c r="N345" s="16">
        <f>[1]挂饰表!$J345</f>
        <v>181</v>
      </c>
      <c r="O345" s="16">
        <f>[1]挂饰表!$K345</f>
        <v>73</v>
      </c>
      <c r="P345" s="16">
        <f>[1]挂饰表!$L345</f>
        <v>139</v>
      </c>
      <c r="Q345" s="16" t="str">
        <f>[1]挂饰表!$M$3</f>
        <v>---</v>
      </c>
      <c r="R345" s="16">
        <f>[1]挂饰表!$N345</f>
        <v>97</v>
      </c>
      <c r="S345" s="16">
        <f>[1]挂饰表!$O345</f>
        <v>100</v>
      </c>
      <c r="T345" s="42">
        <f>[1]挂饰表!$P345</f>
        <v>60</v>
      </c>
      <c r="U345" s="20">
        <f>[1]挂饰表!Q345</f>
        <v>0.3</v>
      </c>
      <c r="V345" s="20">
        <f>[1]挂饰表!R345</f>
        <v>0.25</v>
      </c>
      <c r="W345" s="20">
        <f>[1]挂饰表!S345</f>
        <v>0.1</v>
      </c>
      <c r="X345" s="20" t="str">
        <f>[1]挂饰表!T345</f>
        <v>--</v>
      </c>
      <c r="Y345" s="42">
        <f>[1]挂饰表!U345</f>
        <v>70</v>
      </c>
      <c r="Z345" s="42">
        <f>[1]挂饰表!V345</f>
        <v>51</v>
      </c>
      <c r="AA345" s="42">
        <f>[1]挂饰表!W345</f>
        <v>42</v>
      </c>
      <c r="AB345" s="42">
        <f>[1]挂饰表!X345</f>
        <v>70</v>
      </c>
      <c r="AC345" s="42">
        <f>[1]挂饰表!Y345</f>
        <v>60</v>
      </c>
      <c r="AD345" s="42">
        <f>[1]挂饰表!Z345</f>
        <v>70</v>
      </c>
      <c r="AE345" s="20">
        <f>[1]挂饰表!AA345</f>
        <v>0</v>
      </c>
      <c r="AF345" s="20">
        <f>[1]挂饰表!AB345</f>
        <v>0</v>
      </c>
      <c r="AG345" s="20">
        <f>[1]挂饰表!AC345</f>
        <v>0</v>
      </c>
      <c r="AH345" s="20">
        <f>[1]挂饰表!AD345</f>
        <v>0</v>
      </c>
      <c r="AI345" s="20">
        <f>[1]挂饰表!AE345</f>
        <v>0</v>
      </c>
    </row>
    <row r="346" spans="2:35" ht="14.25" x14ac:dyDescent="0.2">
      <c r="B346" s="16">
        <v>344</v>
      </c>
      <c r="C346" s="16" t="str">
        <f t="shared" ca="1" si="41"/>
        <v>IC1851</v>
      </c>
      <c r="D346" s="16" t="str">
        <f t="shared" ca="1" si="45"/>
        <v>坚硬的虚幻戒指</v>
      </c>
      <c r="E346" s="16" t="str">
        <f t="shared" ca="1" si="42"/>
        <v>坚硬的</v>
      </c>
      <c r="F346" s="16" t="str">
        <f t="shared" ca="1" si="43"/>
        <v>虚幻</v>
      </c>
      <c r="G346" s="16" t="str">
        <f t="shared" ca="1" si="44"/>
        <v>戒指</v>
      </c>
      <c r="H346" s="16" t="str">
        <f t="shared" si="40"/>
        <v>b</v>
      </c>
      <c r="I346" s="19" t="s">
        <v>26</v>
      </c>
      <c r="J346" s="3" t="s">
        <v>37</v>
      </c>
      <c r="K346" s="16">
        <f t="shared" si="46"/>
        <v>0</v>
      </c>
      <c r="L346" s="16">
        <f t="shared" si="47"/>
        <v>8</v>
      </c>
      <c r="M346" s="16">
        <f>[1]挂饰表!$I346</f>
        <v>80</v>
      </c>
      <c r="N346" s="16">
        <f>[1]挂饰表!$J346</f>
        <v>207</v>
      </c>
      <c r="O346" s="16">
        <f>[1]挂饰表!$K346</f>
        <v>83</v>
      </c>
      <c r="P346" s="16">
        <f>[1]挂饰表!$L346</f>
        <v>159</v>
      </c>
      <c r="Q346" s="16" t="str">
        <f>[1]挂饰表!$M$3</f>
        <v>---</v>
      </c>
      <c r="R346" s="16">
        <f>[1]挂饰表!$N346</f>
        <v>111</v>
      </c>
      <c r="S346" s="16">
        <f>[1]挂饰表!$O346</f>
        <v>114</v>
      </c>
      <c r="T346" s="42">
        <f>[1]挂饰表!$P346</f>
        <v>69</v>
      </c>
      <c r="U346" s="20">
        <f>[1]挂饰表!Q346</f>
        <v>0.34499999999999997</v>
      </c>
      <c r="V346" s="20">
        <f>[1]挂饰表!R346</f>
        <v>0.28499999999999998</v>
      </c>
      <c r="W346" s="20">
        <f>[1]挂饰表!S346</f>
        <v>0.115</v>
      </c>
      <c r="X346" s="20" t="str">
        <f>[1]挂饰表!T346</f>
        <v>--</v>
      </c>
      <c r="Y346" s="42">
        <f>[1]挂饰表!U346</f>
        <v>79</v>
      </c>
      <c r="Z346" s="42">
        <f>[1]挂饰表!V346</f>
        <v>59</v>
      </c>
      <c r="AA346" s="42">
        <f>[1]挂饰表!W346</f>
        <v>48</v>
      </c>
      <c r="AB346" s="42">
        <f>[1]挂饰表!X346</f>
        <v>79</v>
      </c>
      <c r="AC346" s="42">
        <f>[1]挂饰表!Y346</f>
        <v>69</v>
      </c>
      <c r="AD346" s="42">
        <f>[1]挂饰表!Z346</f>
        <v>79</v>
      </c>
      <c r="AE346" s="20">
        <f>[1]挂饰表!AA346</f>
        <v>0</v>
      </c>
      <c r="AF346" s="20">
        <f>[1]挂饰表!AB346</f>
        <v>0</v>
      </c>
      <c r="AG346" s="20">
        <f>[1]挂饰表!AC346</f>
        <v>0</v>
      </c>
      <c r="AH346" s="20">
        <f>[1]挂饰表!AD346</f>
        <v>0</v>
      </c>
      <c r="AI346" s="20">
        <f>[1]挂饰表!AE346</f>
        <v>0</v>
      </c>
    </row>
    <row r="347" spans="2:35" ht="14.25" x14ac:dyDescent="0.2">
      <c r="B347" s="16">
        <v>345</v>
      </c>
      <c r="C347" s="16" t="str">
        <f t="shared" ca="1" si="41"/>
        <v>IC1882</v>
      </c>
      <c r="D347" s="16" t="str">
        <f t="shared" ca="1" si="45"/>
        <v>一般的颓废项链</v>
      </c>
      <c r="E347" s="16" t="str">
        <f t="shared" ca="1" si="42"/>
        <v>一般的</v>
      </c>
      <c r="F347" s="16" t="str">
        <f t="shared" ca="1" si="43"/>
        <v>颓废</v>
      </c>
      <c r="G347" s="16" t="str">
        <f t="shared" ca="1" si="44"/>
        <v>项链</v>
      </c>
      <c r="H347" s="16" t="str">
        <f t="shared" si="40"/>
        <v>c</v>
      </c>
      <c r="I347" s="19" t="s">
        <v>26</v>
      </c>
      <c r="J347" s="3" t="s">
        <v>37</v>
      </c>
      <c r="K347" s="16">
        <f t="shared" si="46"/>
        <v>0</v>
      </c>
      <c r="L347" s="16">
        <f t="shared" si="47"/>
        <v>1</v>
      </c>
      <c r="M347" s="16">
        <f>[1]挂饰表!$I347</f>
        <v>20</v>
      </c>
      <c r="N347" s="16">
        <f>[1]挂饰表!$J347</f>
        <v>0</v>
      </c>
      <c r="O347" s="16">
        <f>[1]挂饰表!$K347</f>
        <v>0</v>
      </c>
      <c r="P347" s="16">
        <f>[1]挂饰表!$L347</f>
        <v>0</v>
      </c>
      <c r="Q347" s="16" t="str">
        <f>[1]挂饰表!$M$3</f>
        <v>---</v>
      </c>
      <c r="R347" s="16">
        <f>[1]挂饰表!$N347</f>
        <v>0</v>
      </c>
      <c r="S347" s="16">
        <f>[1]挂饰表!$O347</f>
        <v>0</v>
      </c>
      <c r="T347" s="42">
        <f>[1]挂饰表!$P347</f>
        <v>0</v>
      </c>
      <c r="U347" s="20">
        <f>[1]挂饰表!Q347</f>
        <v>0</v>
      </c>
      <c r="V347" s="20">
        <f>[1]挂饰表!R347</f>
        <v>0</v>
      </c>
      <c r="W347" s="20">
        <f>[1]挂饰表!S347</f>
        <v>0</v>
      </c>
      <c r="X347" s="20" t="str">
        <f>[1]挂饰表!T347</f>
        <v>--</v>
      </c>
      <c r="Y347" s="42">
        <f>[1]挂饰表!U347</f>
        <v>0</v>
      </c>
      <c r="Z347" s="42">
        <f>[1]挂饰表!V347</f>
        <v>0</v>
      </c>
      <c r="AA347" s="42">
        <f>[1]挂饰表!W347</f>
        <v>0</v>
      </c>
      <c r="AB347" s="42">
        <f>[1]挂饰表!X347</f>
        <v>0</v>
      </c>
      <c r="AC347" s="42">
        <f>[1]挂饰表!Y347</f>
        <v>0</v>
      </c>
      <c r="AD347" s="42">
        <f>[1]挂饰表!Z347</f>
        <v>0</v>
      </c>
      <c r="AE347" s="20">
        <f>[1]挂饰表!AA347</f>
        <v>0</v>
      </c>
      <c r="AF347" s="20">
        <f>[1]挂饰表!AB347</f>
        <v>0</v>
      </c>
      <c r="AG347" s="20">
        <f>[1]挂饰表!AC347</f>
        <v>0</v>
      </c>
      <c r="AH347" s="20">
        <f>[1]挂饰表!AD347</f>
        <v>0</v>
      </c>
      <c r="AI347" s="20">
        <f>[1]挂饰表!AE347</f>
        <v>0</v>
      </c>
    </row>
    <row r="348" spans="2:35" ht="14.25" x14ac:dyDescent="0.2">
      <c r="B348" s="16">
        <v>346</v>
      </c>
      <c r="C348" s="16" t="str">
        <f t="shared" ca="1" si="41"/>
        <v>IC1924</v>
      </c>
      <c r="D348" s="16" t="str">
        <f t="shared" ca="1" si="45"/>
        <v>普通的青铜项链</v>
      </c>
      <c r="E348" s="16" t="str">
        <f t="shared" ca="1" si="42"/>
        <v>普通的</v>
      </c>
      <c r="F348" s="16" t="str">
        <f t="shared" ca="1" si="43"/>
        <v>青铜</v>
      </c>
      <c r="G348" s="16" t="str">
        <f t="shared" ca="1" si="44"/>
        <v>项链</v>
      </c>
      <c r="H348" s="16" t="str">
        <f t="shared" si="40"/>
        <v>c</v>
      </c>
      <c r="I348" s="19" t="s">
        <v>26</v>
      </c>
      <c r="J348" s="3" t="s">
        <v>37</v>
      </c>
      <c r="K348" s="16">
        <f t="shared" si="46"/>
        <v>0</v>
      </c>
      <c r="L348" s="16">
        <f t="shared" si="47"/>
        <v>2</v>
      </c>
      <c r="M348" s="16">
        <f>[1]挂饰表!$I348</f>
        <v>39</v>
      </c>
      <c r="N348" s="16">
        <f>[1]挂饰表!$J348</f>
        <v>0</v>
      </c>
      <c r="O348" s="16">
        <f>[1]挂饰表!$K348</f>
        <v>0</v>
      </c>
      <c r="P348" s="16">
        <f>[1]挂饰表!$L348</f>
        <v>0</v>
      </c>
      <c r="Q348" s="16" t="str">
        <f>[1]挂饰表!$M$3</f>
        <v>---</v>
      </c>
      <c r="R348" s="16">
        <f>[1]挂饰表!$N348</f>
        <v>0</v>
      </c>
      <c r="S348" s="16">
        <f>[1]挂饰表!$O348</f>
        <v>0</v>
      </c>
      <c r="T348" s="42">
        <f>[1]挂饰表!$P348</f>
        <v>0</v>
      </c>
      <c r="U348" s="20">
        <f>[1]挂饰表!Q348</f>
        <v>0</v>
      </c>
      <c r="V348" s="20">
        <f>[1]挂饰表!R348</f>
        <v>0</v>
      </c>
      <c r="W348" s="20">
        <f>[1]挂饰表!S348</f>
        <v>0</v>
      </c>
      <c r="X348" s="20" t="str">
        <f>[1]挂饰表!T348</f>
        <v>--</v>
      </c>
      <c r="Y348" s="42">
        <f>[1]挂饰表!U348</f>
        <v>0</v>
      </c>
      <c r="Z348" s="42">
        <f>[1]挂饰表!V348</f>
        <v>0</v>
      </c>
      <c r="AA348" s="42">
        <f>[1]挂饰表!W348</f>
        <v>0</v>
      </c>
      <c r="AB348" s="42">
        <f>[1]挂饰表!X348</f>
        <v>0</v>
      </c>
      <c r="AC348" s="42">
        <f>[1]挂饰表!Y348</f>
        <v>0</v>
      </c>
      <c r="AD348" s="42">
        <f>[1]挂饰表!Z348</f>
        <v>0</v>
      </c>
      <c r="AE348" s="20">
        <f>[1]挂饰表!AA348</f>
        <v>0</v>
      </c>
      <c r="AF348" s="20">
        <f>[1]挂饰表!AB348</f>
        <v>0</v>
      </c>
      <c r="AG348" s="20">
        <f>[1]挂饰表!AC348</f>
        <v>0</v>
      </c>
      <c r="AH348" s="20">
        <f>[1]挂饰表!AD348</f>
        <v>0</v>
      </c>
      <c r="AI348" s="20">
        <f>[1]挂饰表!AE348</f>
        <v>0</v>
      </c>
    </row>
    <row r="349" spans="2:35" ht="14.25" x14ac:dyDescent="0.2">
      <c r="B349" s="16">
        <v>347</v>
      </c>
      <c r="C349" s="16" t="str">
        <f t="shared" ca="1" si="41"/>
        <v>IC1873</v>
      </c>
      <c r="D349" s="16" t="str">
        <f t="shared" ca="1" si="45"/>
        <v>破旧的女神护腕</v>
      </c>
      <c r="E349" s="16" t="str">
        <f t="shared" ca="1" si="42"/>
        <v>破旧的</v>
      </c>
      <c r="F349" s="16" t="str">
        <f t="shared" ca="1" si="43"/>
        <v>女神</v>
      </c>
      <c r="G349" s="16" t="str">
        <f t="shared" ca="1" si="44"/>
        <v>护腕</v>
      </c>
      <c r="H349" s="16" t="str">
        <f t="shared" si="40"/>
        <v>c</v>
      </c>
      <c r="I349" s="19" t="s">
        <v>26</v>
      </c>
      <c r="J349" s="3" t="s">
        <v>37</v>
      </c>
      <c r="K349" s="16">
        <f t="shared" si="46"/>
        <v>0</v>
      </c>
      <c r="L349" s="16">
        <f t="shared" si="47"/>
        <v>3</v>
      </c>
      <c r="M349" s="16">
        <f>[1]挂饰表!$I349</f>
        <v>59</v>
      </c>
      <c r="N349" s="16">
        <f>[1]挂饰表!$J349</f>
        <v>0</v>
      </c>
      <c r="O349" s="16">
        <f>[1]挂饰表!$K349</f>
        <v>0</v>
      </c>
      <c r="P349" s="16">
        <f>[1]挂饰表!$L349</f>
        <v>0</v>
      </c>
      <c r="Q349" s="16" t="str">
        <f>[1]挂饰表!$M$3</f>
        <v>---</v>
      </c>
      <c r="R349" s="16">
        <f>[1]挂饰表!$N349</f>
        <v>0</v>
      </c>
      <c r="S349" s="16">
        <f>[1]挂饰表!$O349</f>
        <v>0</v>
      </c>
      <c r="T349" s="42">
        <f>[1]挂饰表!$P349</f>
        <v>0</v>
      </c>
      <c r="U349" s="20">
        <f>[1]挂饰表!Q349</f>
        <v>0</v>
      </c>
      <c r="V349" s="20">
        <f>[1]挂饰表!R349</f>
        <v>0</v>
      </c>
      <c r="W349" s="20">
        <f>[1]挂饰表!S349</f>
        <v>0</v>
      </c>
      <c r="X349" s="20" t="str">
        <f>[1]挂饰表!T349</f>
        <v>--</v>
      </c>
      <c r="Y349" s="42">
        <f>[1]挂饰表!U349</f>
        <v>0</v>
      </c>
      <c r="Z349" s="42">
        <f>[1]挂饰表!V349</f>
        <v>0</v>
      </c>
      <c r="AA349" s="42">
        <f>[1]挂饰表!W349</f>
        <v>0</v>
      </c>
      <c r="AB349" s="42">
        <f>[1]挂饰表!X349</f>
        <v>0</v>
      </c>
      <c r="AC349" s="42">
        <f>[1]挂饰表!Y349</f>
        <v>0</v>
      </c>
      <c r="AD349" s="42">
        <f>[1]挂饰表!Z349</f>
        <v>0</v>
      </c>
      <c r="AE349" s="20">
        <f>[1]挂饰表!AA349</f>
        <v>0</v>
      </c>
      <c r="AF349" s="20">
        <f>[1]挂饰表!AB349</f>
        <v>0</v>
      </c>
      <c r="AG349" s="20">
        <f>[1]挂饰表!AC349</f>
        <v>0</v>
      </c>
      <c r="AH349" s="20">
        <f>[1]挂饰表!AD349</f>
        <v>0</v>
      </c>
      <c r="AI349" s="20">
        <f>[1]挂饰表!AE349</f>
        <v>0</v>
      </c>
    </row>
    <row r="350" spans="2:35" ht="14.25" x14ac:dyDescent="0.2">
      <c r="B350" s="16">
        <v>348</v>
      </c>
      <c r="C350" s="16" t="str">
        <f t="shared" ca="1" si="41"/>
        <v>IC1878</v>
      </c>
      <c r="D350" s="16" t="str">
        <f t="shared" ca="1" si="45"/>
        <v>普通的魔王项链</v>
      </c>
      <c r="E350" s="16" t="str">
        <f t="shared" ca="1" si="42"/>
        <v>普通的</v>
      </c>
      <c r="F350" s="16" t="str">
        <f t="shared" ca="1" si="43"/>
        <v>魔王</v>
      </c>
      <c r="G350" s="16" t="str">
        <f t="shared" ca="1" si="44"/>
        <v>项链</v>
      </c>
      <c r="H350" s="16" t="str">
        <f t="shared" si="40"/>
        <v>c</v>
      </c>
      <c r="I350" s="19" t="s">
        <v>26</v>
      </c>
      <c r="J350" s="3" t="s">
        <v>37</v>
      </c>
      <c r="K350" s="16">
        <f t="shared" si="46"/>
        <v>0</v>
      </c>
      <c r="L350" s="16">
        <f t="shared" si="47"/>
        <v>4</v>
      </c>
      <c r="M350" s="16">
        <f>[1]挂饰表!$I350</f>
        <v>78</v>
      </c>
      <c r="N350" s="16">
        <f>[1]挂饰表!$J350</f>
        <v>0</v>
      </c>
      <c r="O350" s="16">
        <f>[1]挂饰表!$K350</f>
        <v>0</v>
      </c>
      <c r="P350" s="16">
        <f>[1]挂饰表!$L350</f>
        <v>0</v>
      </c>
      <c r="Q350" s="16" t="str">
        <f>[1]挂饰表!$M$3</f>
        <v>---</v>
      </c>
      <c r="R350" s="16">
        <f>[1]挂饰表!$N350</f>
        <v>0</v>
      </c>
      <c r="S350" s="16">
        <f>[1]挂饰表!$O350</f>
        <v>0</v>
      </c>
      <c r="T350" s="42">
        <f>[1]挂饰表!$P350</f>
        <v>0</v>
      </c>
      <c r="U350" s="20">
        <f>[1]挂饰表!Q350</f>
        <v>0</v>
      </c>
      <c r="V350" s="20">
        <f>[1]挂饰表!R350</f>
        <v>0</v>
      </c>
      <c r="W350" s="20">
        <f>[1]挂饰表!S350</f>
        <v>0</v>
      </c>
      <c r="X350" s="20" t="str">
        <f>[1]挂饰表!T350</f>
        <v>--</v>
      </c>
      <c r="Y350" s="42">
        <f>[1]挂饰表!U350</f>
        <v>0</v>
      </c>
      <c r="Z350" s="42">
        <f>[1]挂饰表!V350</f>
        <v>0</v>
      </c>
      <c r="AA350" s="42">
        <f>[1]挂饰表!W350</f>
        <v>0</v>
      </c>
      <c r="AB350" s="42">
        <f>[1]挂饰表!X350</f>
        <v>0</v>
      </c>
      <c r="AC350" s="42">
        <f>[1]挂饰表!Y350</f>
        <v>0</v>
      </c>
      <c r="AD350" s="42">
        <f>[1]挂饰表!Z350</f>
        <v>0</v>
      </c>
      <c r="AE350" s="20">
        <f>[1]挂饰表!AA350</f>
        <v>0</v>
      </c>
      <c r="AF350" s="20">
        <f>[1]挂饰表!AB350</f>
        <v>0</v>
      </c>
      <c r="AG350" s="20">
        <f>[1]挂饰表!AC350</f>
        <v>0</v>
      </c>
      <c r="AH350" s="20">
        <f>[1]挂饰表!AD350</f>
        <v>0</v>
      </c>
      <c r="AI350" s="20">
        <f>[1]挂饰表!AE350</f>
        <v>0</v>
      </c>
    </row>
    <row r="351" spans="2:35" ht="14.25" x14ac:dyDescent="0.2">
      <c r="B351" s="16">
        <v>349</v>
      </c>
      <c r="C351" s="16" t="str">
        <f t="shared" ca="1" si="41"/>
        <v>IC1889</v>
      </c>
      <c r="D351" s="16" t="str">
        <f t="shared" ca="1" si="45"/>
        <v>普通的混乱项链</v>
      </c>
      <c r="E351" s="16" t="str">
        <f t="shared" ca="1" si="42"/>
        <v>普通的</v>
      </c>
      <c r="F351" s="16" t="str">
        <f t="shared" ca="1" si="43"/>
        <v>混乱</v>
      </c>
      <c r="G351" s="16" t="str">
        <f t="shared" ca="1" si="44"/>
        <v>项链</v>
      </c>
      <c r="H351" s="16" t="str">
        <f t="shared" si="40"/>
        <v>c</v>
      </c>
      <c r="I351" s="19" t="s">
        <v>26</v>
      </c>
      <c r="J351" s="3" t="s">
        <v>37</v>
      </c>
      <c r="K351" s="16">
        <f t="shared" si="46"/>
        <v>0</v>
      </c>
      <c r="L351" s="16">
        <f t="shared" si="47"/>
        <v>5</v>
      </c>
      <c r="M351" s="16">
        <f>[1]挂饰表!$I351</f>
        <v>98</v>
      </c>
      <c r="N351" s="16">
        <f>[1]挂饰表!$J351</f>
        <v>0</v>
      </c>
      <c r="O351" s="16">
        <f>[1]挂饰表!$K351</f>
        <v>0</v>
      </c>
      <c r="P351" s="16">
        <f>[1]挂饰表!$L351</f>
        <v>0</v>
      </c>
      <c r="Q351" s="16" t="str">
        <f>[1]挂饰表!$M$3</f>
        <v>---</v>
      </c>
      <c r="R351" s="16">
        <f>[1]挂饰表!$N351</f>
        <v>0</v>
      </c>
      <c r="S351" s="16">
        <f>[1]挂饰表!$O351</f>
        <v>0</v>
      </c>
      <c r="T351" s="42">
        <f>[1]挂饰表!$P351</f>
        <v>0</v>
      </c>
      <c r="U351" s="20">
        <f>[1]挂饰表!Q351</f>
        <v>0</v>
      </c>
      <c r="V351" s="20">
        <f>[1]挂饰表!R351</f>
        <v>0</v>
      </c>
      <c r="W351" s="20">
        <f>[1]挂饰表!S351</f>
        <v>0</v>
      </c>
      <c r="X351" s="20" t="str">
        <f>[1]挂饰表!T351</f>
        <v>--</v>
      </c>
      <c r="Y351" s="42">
        <f>[1]挂饰表!U351</f>
        <v>0</v>
      </c>
      <c r="Z351" s="42">
        <f>[1]挂饰表!V351</f>
        <v>0</v>
      </c>
      <c r="AA351" s="42">
        <f>[1]挂饰表!W351</f>
        <v>0</v>
      </c>
      <c r="AB351" s="42">
        <f>[1]挂饰表!X351</f>
        <v>0</v>
      </c>
      <c r="AC351" s="42">
        <f>[1]挂饰表!Y351</f>
        <v>0</v>
      </c>
      <c r="AD351" s="42">
        <f>[1]挂饰表!Z351</f>
        <v>0</v>
      </c>
      <c r="AE351" s="20">
        <f>[1]挂饰表!AA351</f>
        <v>0</v>
      </c>
      <c r="AF351" s="20">
        <f>[1]挂饰表!AB351</f>
        <v>0</v>
      </c>
      <c r="AG351" s="20">
        <f>[1]挂饰表!AC351</f>
        <v>0</v>
      </c>
      <c r="AH351" s="20">
        <f>[1]挂饰表!AD351</f>
        <v>0</v>
      </c>
      <c r="AI351" s="20">
        <f>[1]挂饰表!AE351</f>
        <v>0</v>
      </c>
    </row>
    <row r="352" spans="2:35" ht="14.25" x14ac:dyDescent="0.2">
      <c r="B352" s="16">
        <v>350</v>
      </c>
      <c r="C352" s="16" t="str">
        <f t="shared" ca="1" si="41"/>
        <v>IC1902</v>
      </c>
      <c r="D352" s="16" t="str">
        <f t="shared" ca="1" si="45"/>
        <v>一般的虚幻戒指</v>
      </c>
      <c r="E352" s="16" t="str">
        <f t="shared" ca="1" si="42"/>
        <v>一般的</v>
      </c>
      <c r="F352" s="16" t="str">
        <f t="shared" ca="1" si="43"/>
        <v>虚幻</v>
      </c>
      <c r="G352" s="16" t="str">
        <f t="shared" ca="1" si="44"/>
        <v>戒指</v>
      </c>
      <c r="H352" s="16" t="str">
        <f t="shared" si="40"/>
        <v>c</v>
      </c>
      <c r="I352" s="19" t="s">
        <v>26</v>
      </c>
      <c r="J352" s="3" t="s">
        <v>37</v>
      </c>
      <c r="K352" s="16">
        <f t="shared" si="46"/>
        <v>0</v>
      </c>
      <c r="L352" s="16">
        <f t="shared" si="47"/>
        <v>6</v>
      </c>
      <c r="M352" s="16">
        <f>[1]挂饰表!$I352</f>
        <v>117</v>
      </c>
      <c r="N352" s="16">
        <f>[1]挂饰表!$J352</f>
        <v>0</v>
      </c>
      <c r="O352" s="16">
        <f>[1]挂饰表!$K352</f>
        <v>0</v>
      </c>
      <c r="P352" s="16">
        <f>[1]挂饰表!$L352</f>
        <v>0</v>
      </c>
      <c r="Q352" s="16" t="str">
        <f>[1]挂饰表!$M$3</f>
        <v>---</v>
      </c>
      <c r="R352" s="16">
        <f>[1]挂饰表!$N352</f>
        <v>0</v>
      </c>
      <c r="S352" s="16">
        <f>[1]挂饰表!$O352</f>
        <v>0</v>
      </c>
      <c r="T352" s="42">
        <f>[1]挂饰表!$P352</f>
        <v>0</v>
      </c>
      <c r="U352" s="20">
        <f>[1]挂饰表!Q352</f>
        <v>0</v>
      </c>
      <c r="V352" s="20">
        <f>[1]挂饰表!R352</f>
        <v>0</v>
      </c>
      <c r="W352" s="20">
        <f>[1]挂饰表!S352</f>
        <v>0</v>
      </c>
      <c r="X352" s="20" t="str">
        <f>[1]挂饰表!T352</f>
        <v>--</v>
      </c>
      <c r="Y352" s="42">
        <f>[1]挂饰表!U352</f>
        <v>0</v>
      </c>
      <c r="Z352" s="42">
        <f>[1]挂饰表!V352</f>
        <v>0</v>
      </c>
      <c r="AA352" s="42">
        <f>[1]挂饰表!W352</f>
        <v>0</v>
      </c>
      <c r="AB352" s="42">
        <f>[1]挂饰表!X352</f>
        <v>0</v>
      </c>
      <c r="AC352" s="42">
        <f>[1]挂饰表!Y352</f>
        <v>0</v>
      </c>
      <c r="AD352" s="42">
        <f>[1]挂饰表!Z352</f>
        <v>0</v>
      </c>
      <c r="AE352" s="20">
        <f>[1]挂饰表!AA352</f>
        <v>0</v>
      </c>
      <c r="AF352" s="20">
        <f>[1]挂饰表!AB352</f>
        <v>0</v>
      </c>
      <c r="AG352" s="20">
        <f>[1]挂饰表!AC352</f>
        <v>0</v>
      </c>
      <c r="AH352" s="20">
        <f>[1]挂饰表!AD352</f>
        <v>0</v>
      </c>
      <c r="AI352" s="20">
        <f>[1]挂饰表!AE352</f>
        <v>0</v>
      </c>
    </row>
    <row r="353" spans="2:35" ht="14.25" x14ac:dyDescent="0.2">
      <c r="B353" s="16">
        <v>351</v>
      </c>
      <c r="C353" s="16" t="str">
        <f t="shared" ca="1" si="41"/>
        <v>IC1854</v>
      </c>
      <c r="D353" s="16" t="str">
        <f t="shared" ca="1" si="45"/>
        <v>破旧的言语戒指</v>
      </c>
      <c r="E353" s="16" t="str">
        <f t="shared" ca="1" si="42"/>
        <v>破旧的</v>
      </c>
      <c r="F353" s="16" t="str">
        <f t="shared" ca="1" si="43"/>
        <v>言语</v>
      </c>
      <c r="G353" s="16" t="str">
        <f t="shared" ca="1" si="44"/>
        <v>戒指</v>
      </c>
      <c r="H353" s="16" t="str">
        <f t="shared" si="40"/>
        <v>c</v>
      </c>
      <c r="I353" s="19" t="s">
        <v>26</v>
      </c>
      <c r="J353" s="3" t="s">
        <v>37</v>
      </c>
      <c r="K353" s="16">
        <f t="shared" si="46"/>
        <v>0</v>
      </c>
      <c r="L353" s="16">
        <f t="shared" si="47"/>
        <v>7</v>
      </c>
      <c r="M353" s="16">
        <f>[1]挂饰表!$I353</f>
        <v>137</v>
      </c>
      <c r="N353" s="16">
        <f>[1]挂饰表!$J353</f>
        <v>0</v>
      </c>
      <c r="O353" s="16">
        <f>[1]挂饰表!$K353</f>
        <v>0</v>
      </c>
      <c r="P353" s="16">
        <f>[1]挂饰表!$L353</f>
        <v>0</v>
      </c>
      <c r="Q353" s="16" t="str">
        <f>[1]挂饰表!$M$3</f>
        <v>---</v>
      </c>
      <c r="R353" s="16">
        <f>[1]挂饰表!$N353</f>
        <v>0</v>
      </c>
      <c r="S353" s="16">
        <f>[1]挂饰表!$O353</f>
        <v>0</v>
      </c>
      <c r="T353" s="42">
        <f>[1]挂饰表!$P353</f>
        <v>0</v>
      </c>
      <c r="U353" s="20">
        <f>[1]挂饰表!Q353</f>
        <v>0</v>
      </c>
      <c r="V353" s="20">
        <f>[1]挂饰表!R353</f>
        <v>0</v>
      </c>
      <c r="W353" s="20">
        <f>[1]挂饰表!S353</f>
        <v>0</v>
      </c>
      <c r="X353" s="20" t="str">
        <f>[1]挂饰表!T353</f>
        <v>--</v>
      </c>
      <c r="Y353" s="42">
        <f>[1]挂饰表!U353</f>
        <v>0</v>
      </c>
      <c r="Z353" s="42">
        <f>[1]挂饰表!V353</f>
        <v>0</v>
      </c>
      <c r="AA353" s="42">
        <f>[1]挂饰表!W353</f>
        <v>0</v>
      </c>
      <c r="AB353" s="42">
        <f>[1]挂饰表!X353</f>
        <v>0</v>
      </c>
      <c r="AC353" s="42">
        <f>[1]挂饰表!Y353</f>
        <v>0</v>
      </c>
      <c r="AD353" s="42">
        <f>[1]挂饰表!Z353</f>
        <v>0</v>
      </c>
      <c r="AE353" s="20">
        <f>[1]挂饰表!AA353</f>
        <v>0</v>
      </c>
      <c r="AF353" s="20">
        <f>[1]挂饰表!AB353</f>
        <v>0</v>
      </c>
      <c r="AG353" s="20">
        <f>[1]挂饰表!AC353</f>
        <v>0</v>
      </c>
      <c r="AH353" s="20">
        <f>[1]挂饰表!AD353</f>
        <v>0</v>
      </c>
      <c r="AI353" s="20">
        <f>[1]挂饰表!AE353</f>
        <v>0</v>
      </c>
    </row>
    <row r="354" spans="2:35" ht="14.25" x14ac:dyDescent="0.2">
      <c r="B354" s="16">
        <v>352</v>
      </c>
      <c r="C354" s="16" t="str">
        <f t="shared" ca="1" si="41"/>
        <v>IC1872</v>
      </c>
      <c r="D354" s="16" t="str">
        <f t="shared" ca="1" si="45"/>
        <v>一般的精灵护腕</v>
      </c>
      <c r="E354" s="16" t="str">
        <f t="shared" ca="1" si="42"/>
        <v>一般的</v>
      </c>
      <c r="F354" s="16" t="str">
        <f t="shared" ca="1" si="43"/>
        <v>精灵</v>
      </c>
      <c r="G354" s="16" t="str">
        <f t="shared" ca="1" si="44"/>
        <v>护腕</v>
      </c>
      <c r="H354" s="16" t="str">
        <f t="shared" si="40"/>
        <v>c</v>
      </c>
      <c r="I354" s="19" t="s">
        <v>26</v>
      </c>
      <c r="J354" s="3" t="s">
        <v>37</v>
      </c>
      <c r="K354" s="16">
        <f t="shared" si="46"/>
        <v>0</v>
      </c>
      <c r="L354" s="16">
        <f t="shared" si="47"/>
        <v>8</v>
      </c>
      <c r="M354" s="16">
        <f>[1]挂饰表!$I354</f>
        <v>156</v>
      </c>
      <c r="N354" s="16">
        <f>[1]挂饰表!$J354</f>
        <v>0</v>
      </c>
      <c r="O354" s="16">
        <f>[1]挂饰表!$K354</f>
        <v>0</v>
      </c>
      <c r="P354" s="16">
        <f>[1]挂饰表!$L354</f>
        <v>0</v>
      </c>
      <c r="Q354" s="16" t="str">
        <f>[1]挂饰表!$M$3</f>
        <v>---</v>
      </c>
      <c r="R354" s="16">
        <f>[1]挂饰表!$N354</f>
        <v>0</v>
      </c>
      <c r="S354" s="16">
        <f>[1]挂饰表!$O354</f>
        <v>0</v>
      </c>
      <c r="T354" s="42">
        <f>[1]挂饰表!$P354</f>
        <v>0</v>
      </c>
      <c r="U354" s="20">
        <f>[1]挂饰表!Q354</f>
        <v>0</v>
      </c>
      <c r="V354" s="20">
        <f>[1]挂饰表!R354</f>
        <v>0</v>
      </c>
      <c r="W354" s="20">
        <f>[1]挂饰表!S354</f>
        <v>0</v>
      </c>
      <c r="X354" s="20" t="str">
        <f>[1]挂饰表!T354</f>
        <v>--</v>
      </c>
      <c r="Y354" s="42">
        <f>[1]挂饰表!U354</f>
        <v>0</v>
      </c>
      <c r="Z354" s="42">
        <f>[1]挂饰表!V354</f>
        <v>0</v>
      </c>
      <c r="AA354" s="42">
        <f>[1]挂饰表!W354</f>
        <v>0</v>
      </c>
      <c r="AB354" s="42">
        <f>[1]挂饰表!X354</f>
        <v>0</v>
      </c>
      <c r="AC354" s="42">
        <f>[1]挂饰表!Y354</f>
        <v>0</v>
      </c>
      <c r="AD354" s="42">
        <f>[1]挂饰表!Z354</f>
        <v>0</v>
      </c>
      <c r="AE354" s="20">
        <f>[1]挂饰表!AA354</f>
        <v>0</v>
      </c>
      <c r="AF354" s="20">
        <f>[1]挂饰表!AB354</f>
        <v>0</v>
      </c>
      <c r="AG354" s="20">
        <f>[1]挂饰表!AC354</f>
        <v>0</v>
      </c>
      <c r="AH354" s="20">
        <f>[1]挂饰表!AD354</f>
        <v>0</v>
      </c>
      <c r="AI354" s="20">
        <f>[1]挂饰表!AE354</f>
        <v>0</v>
      </c>
    </row>
    <row r="355" spans="2:35" ht="14.25" x14ac:dyDescent="0.2">
      <c r="B355" s="16">
        <v>353</v>
      </c>
      <c r="C355" s="16" t="str">
        <f t="shared" ca="1" si="41"/>
        <v>IC1892</v>
      </c>
      <c r="D355" s="16" t="str">
        <f t="shared" ca="1" si="45"/>
        <v>传说的斯塞提项链</v>
      </c>
      <c r="E355" s="16" t="str">
        <f t="shared" ca="1" si="42"/>
        <v>传说的</v>
      </c>
      <c r="F355" s="16" t="str">
        <f t="shared" ca="1" si="43"/>
        <v>斯塞提</v>
      </c>
      <c r="G355" s="16" t="str">
        <f t="shared" ca="1" si="44"/>
        <v>项链</v>
      </c>
      <c r="H355" s="16" t="str">
        <f t="shared" si="40"/>
        <v>s</v>
      </c>
      <c r="I355" s="19" t="s">
        <v>26</v>
      </c>
      <c r="J355" s="3" t="s">
        <v>38</v>
      </c>
      <c r="K355" s="16">
        <f t="shared" si="46"/>
        <v>5</v>
      </c>
      <c r="L355" s="16">
        <f t="shared" si="47"/>
        <v>1</v>
      </c>
      <c r="M355" s="16">
        <f>[1]挂饰表!$I355</f>
        <v>13</v>
      </c>
      <c r="N355" s="16">
        <f>[1]挂饰表!$J355</f>
        <v>12</v>
      </c>
      <c r="O355" s="16">
        <f>[1]挂饰表!$K355</f>
        <v>12</v>
      </c>
      <c r="P355" s="16">
        <f>[1]挂饰表!$L355</f>
        <v>11</v>
      </c>
      <c r="Q355" s="16" t="str">
        <f>[1]挂饰表!$M$3</f>
        <v>---</v>
      </c>
      <c r="R355" s="16">
        <f>[1]挂饰表!$N355</f>
        <v>11</v>
      </c>
      <c r="S355" s="16">
        <f>[1]挂饰表!$O355</f>
        <v>7</v>
      </c>
      <c r="T355" s="42">
        <f>[1]挂饰表!$P355</f>
        <v>5</v>
      </c>
      <c r="U355" s="20">
        <f>[1]挂饰表!Q355</f>
        <v>2.5000000000000001E-2</v>
      </c>
      <c r="V355" s="20">
        <f>[1]挂饰表!R355</f>
        <v>1.7500000000000002E-2</v>
      </c>
      <c r="W355" s="20">
        <f>[1]挂饰表!S355</f>
        <v>8.3333333333333332E-3</v>
      </c>
      <c r="X355" s="20" t="str">
        <f>[1]挂饰表!T355</f>
        <v>--</v>
      </c>
      <c r="Y355" s="42">
        <f>[1]挂饰表!U355</f>
        <v>6</v>
      </c>
      <c r="Z355" s="42">
        <f>[1]挂饰表!V355</f>
        <v>8</v>
      </c>
      <c r="AA355" s="42">
        <f>[1]挂饰表!W355</f>
        <v>4</v>
      </c>
      <c r="AB355" s="42">
        <f>[1]挂饰表!X355</f>
        <v>5</v>
      </c>
      <c r="AC355" s="42">
        <f>[1]挂饰表!Y355</f>
        <v>5</v>
      </c>
      <c r="AD355" s="42">
        <f>[1]挂饰表!Z355</f>
        <v>6</v>
      </c>
      <c r="AE355" s="20">
        <f>[1]挂饰表!AA355</f>
        <v>0</v>
      </c>
      <c r="AF355" s="20">
        <f>[1]挂饰表!AB355</f>
        <v>0</v>
      </c>
      <c r="AG355" s="20">
        <f>[1]挂饰表!AC355</f>
        <v>0</v>
      </c>
      <c r="AH355" s="20">
        <f>[1]挂饰表!AD355</f>
        <v>0</v>
      </c>
      <c r="AI355" s="20">
        <f>[1]挂饰表!AE355</f>
        <v>0</v>
      </c>
    </row>
    <row r="356" spans="2:35" ht="14.25" x14ac:dyDescent="0.2">
      <c r="B356" s="16">
        <v>354</v>
      </c>
      <c r="C356" s="16" t="str">
        <f t="shared" ca="1" si="41"/>
        <v>IC1877</v>
      </c>
      <c r="D356" s="16" t="str">
        <f t="shared" ca="1" si="45"/>
        <v>神秘的青铜项链</v>
      </c>
      <c r="E356" s="16" t="str">
        <f t="shared" ca="1" si="42"/>
        <v>神秘的</v>
      </c>
      <c r="F356" s="16" t="str">
        <f t="shared" ca="1" si="43"/>
        <v>青铜</v>
      </c>
      <c r="G356" s="16" t="str">
        <f t="shared" ca="1" si="44"/>
        <v>项链</v>
      </c>
      <c r="H356" s="16" t="str">
        <f t="shared" ref="H356:H419" si="48">H324</f>
        <v>s</v>
      </c>
      <c r="I356" s="19" t="s">
        <v>26</v>
      </c>
      <c r="J356" s="3" t="s">
        <v>38</v>
      </c>
      <c r="K356" s="16">
        <f t="shared" si="46"/>
        <v>5</v>
      </c>
      <c r="L356" s="16">
        <f t="shared" si="47"/>
        <v>2</v>
      </c>
      <c r="M356" s="16">
        <f>[1]挂饰表!$I356</f>
        <v>26</v>
      </c>
      <c r="N356" s="16">
        <f>[1]挂饰表!$J356</f>
        <v>24</v>
      </c>
      <c r="O356" s="16">
        <f>[1]挂饰表!$K356</f>
        <v>24</v>
      </c>
      <c r="P356" s="16">
        <f>[1]挂饰表!$L356</f>
        <v>23</v>
      </c>
      <c r="Q356" s="16" t="str">
        <f>[1]挂饰表!$M$3</f>
        <v>---</v>
      </c>
      <c r="R356" s="16">
        <f>[1]挂饰表!$N356</f>
        <v>22</v>
      </c>
      <c r="S356" s="16">
        <f>[1]挂饰表!$O356</f>
        <v>15</v>
      </c>
      <c r="T356" s="42">
        <f>[1]挂饰表!$P356</f>
        <v>11</v>
      </c>
      <c r="U356" s="20">
        <f>[1]挂饰表!Q356</f>
        <v>5.5E-2</v>
      </c>
      <c r="V356" s="20">
        <f>[1]挂饰表!R356</f>
        <v>3.7499999999999999E-2</v>
      </c>
      <c r="W356" s="20">
        <f>[1]挂饰表!S356</f>
        <v>1.8333333333333333E-2</v>
      </c>
      <c r="X356" s="20" t="str">
        <f>[1]挂饰表!T356</f>
        <v>--</v>
      </c>
      <c r="Y356" s="42">
        <f>[1]挂饰表!U356</f>
        <v>13</v>
      </c>
      <c r="Z356" s="42">
        <f>[1]挂饰表!V356</f>
        <v>16</v>
      </c>
      <c r="AA356" s="42">
        <f>[1]挂饰表!W356</f>
        <v>8</v>
      </c>
      <c r="AB356" s="42">
        <f>[1]挂饰表!X356</f>
        <v>9</v>
      </c>
      <c r="AC356" s="42">
        <f>[1]挂饰表!Y356</f>
        <v>11</v>
      </c>
      <c r="AD356" s="42">
        <f>[1]挂饰表!Z356</f>
        <v>13</v>
      </c>
      <c r="AE356" s="20">
        <f>[1]挂饰表!AA356</f>
        <v>0</v>
      </c>
      <c r="AF356" s="20">
        <f>[1]挂饰表!AB356</f>
        <v>0</v>
      </c>
      <c r="AG356" s="20">
        <f>[1]挂饰表!AC356</f>
        <v>0</v>
      </c>
      <c r="AH356" s="20">
        <f>[1]挂饰表!AD356</f>
        <v>0</v>
      </c>
      <c r="AI356" s="20">
        <f>[1]挂饰表!AE356</f>
        <v>0</v>
      </c>
    </row>
    <row r="357" spans="2:35" ht="14.25" x14ac:dyDescent="0.2">
      <c r="B357" s="16">
        <v>355</v>
      </c>
      <c r="C357" s="16" t="str">
        <f t="shared" ca="1" si="41"/>
        <v>IC1892</v>
      </c>
      <c r="D357" s="16" t="str">
        <f t="shared" ca="1" si="45"/>
        <v>璀璨的言语项链</v>
      </c>
      <c r="E357" s="16" t="str">
        <f t="shared" ca="1" si="42"/>
        <v>璀璨的</v>
      </c>
      <c r="F357" s="16" t="str">
        <f t="shared" ca="1" si="43"/>
        <v>言语</v>
      </c>
      <c r="G357" s="16" t="str">
        <f t="shared" ca="1" si="44"/>
        <v>项链</v>
      </c>
      <c r="H357" s="16" t="str">
        <f t="shared" si="48"/>
        <v>s</v>
      </c>
      <c r="I357" s="19" t="s">
        <v>26</v>
      </c>
      <c r="J357" s="3" t="s">
        <v>38</v>
      </c>
      <c r="K357" s="16">
        <f t="shared" si="46"/>
        <v>5</v>
      </c>
      <c r="L357" s="16">
        <f t="shared" si="47"/>
        <v>3</v>
      </c>
      <c r="M357" s="16">
        <f>[1]挂饰表!$I357</f>
        <v>39</v>
      </c>
      <c r="N357" s="16">
        <f>[1]挂饰表!$J357</f>
        <v>37</v>
      </c>
      <c r="O357" s="16">
        <f>[1]挂饰表!$K357</f>
        <v>36</v>
      </c>
      <c r="P357" s="16">
        <f>[1]挂饰表!$L357</f>
        <v>34</v>
      </c>
      <c r="Q357" s="16" t="str">
        <f>[1]挂饰表!$M$3</f>
        <v>---</v>
      </c>
      <c r="R357" s="16">
        <f>[1]挂饰表!$N357</f>
        <v>33</v>
      </c>
      <c r="S357" s="16">
        <f>[1]挂饰表!$O357</f>
        <v>22</v>
      </c>
      <c r="T357" s="42">
        <f>[1]挂饰表!$P357</f>
        <v>16</v>
      </c>
      <c r="U357" s="20">
        <f>[1]挂饰表!Q357</f>
        <v>0.08</v>
      </c>
      <c r="V357" s="20">
        <f>[1]挂饰表!R357</f>
        <v>5.5E-2</v>
      </c>
      <c r="W357" s="20">
        <f>[1]挂饰表!S357</f>
        <v>2.6666666666666665E-2</v>
      </c>
      <c r="X357" s="20" t="str">
        <f>[1]挂饰表!T357</f>
        <v>--</v>
      </c>
      <c r="Y357" s="42">
        <f>[1]挂饰表!U357</f>
        <v>19</v>
      </c>
      <c r="Z357" s="42">
        <f>[1]挂饰表!V357</f>
        <v>24</v>
      </c>
      <c r="AA357" s="42">
        <f>[1]挂饰表!W357</f>
        <v>11</v>
      </c>
      <c r="AB357" s="42">
        <f>[1]挂饰表!X357</f>
        <v>14</v>
      </c>
      <c r="AC357" s="42">
        <f>[1]挂饰表!Y357</f>
        <v>16</v>
      </c>
      <c r="AD357" s="42">
        <f>[1]挂饰表!Z357</f>
        <v>19</v>
      </c>
      <c r="AE357" s="20">
        <f>[1]挂饰表!AA357</f>
        <v>0</v>
      </c>
      <c r="AF357" s="20">
        <f>[1]挂饰表!AB357</f>
        <v>0</v>
      </c>
      <c r="AG357" s="20">
        <f>[1]挂饰表!AC357</f>
        <v>0</v>
      </c>
      <c r="AH357" s="20">
        <f>[1]挂饰表!AD357</f>
        <v>0</v>
      </c>
      <c r="AI357" s="20">
        <f>[1]挂饰表!AE357</f>
        <v>0</v>
      </c>
    </row>
    <row r="358" spans="2:35" ht="14.25" x14ac:dyDescent="0.2">
      <c r="B358" s="16">
        <v>356</v>
      </c>
      <c r="C358" s="16" t="str">
        <f t="shared" ca="1" si="41"/>
        <v>IC1934</v>
      </c>
      <c r="D358" s="16" t="str">
        <f t="shared" ca="1" si="45"/>
        <v>神秘的精灵护腕</v>
      </c>
      <c r="E358" s="16" t="str">
        <f t="shared" ca="1" si="42"/>
        <v>神秘的</v>
      </c>
      <c r="F358" s="16" t="str">
        <f t="shared" ca="1" si="43"/>
        <v>精灵</v>
      </c>
      <c r="G358" s="16" t="str">
        <f t="shared" ca="1" si="44"/>
        <v>护腕</v>
      </c>
      <c r="H358" s="16" t="str">
        <f t="shared" si="48"/>
        <v>s</v>
      </c>
      <c r="I358" s="19" t="s">
        <v>26</v>
      </c>
      <c r="J358" s="3" t="s">
        <v>38</v>
      </c>
      <c r="K358" s="16">
        <f t="shared" si="46"/>
        <v>5</v>
      </c>
      <c r="L358" s="16">
        <f t="shared" si="47"/>
        <v>4</v>
      </c>
      <c r="M358" s="16">
        <f>[1]挂饰表!$I358</f>
        <v>52</v>
      </c>
      <c r="N358" s="16">
        <f>[1]挂饰表!$J358</f>
        <v>49</v>
      </c>
      <c r="O358" s="16">
        <f>[1]挂饰表!$K358</f>
        <v>48</v>
      </c>
      <c r="P358" s="16">
        <f>[1]挂饰表!$L358</f>
        <v>46</v>
      </c>
      <c r="Q358" s="16" t="str">
        <f>[1]挂饰表!$M$3</f>
        <v>---</v>
      </c>
      <c r="R358" s="16">
        <f>[1]挂饰表!$N358</f>
        <v>44</v>
      </c>
      <c r="S358" s="16">
        <f>[1]挂饰表!$O358</f>
        <v>29</v>
      </c>
      <c r="T358" s="42">
        <f>[1]挂饰表!$P358</f>
        <v>22</v>
      </c>
      <c r="U358" s="20">
        <f>[1]挂饰表!Q358</f>
        <v>0.11</v>
      </c>
      <c r="V358" s="20">
        <f>[1]挂饰表!R358</f>
        <v>7.2499999999999995E-2</v>
      </c>
      <c r="W358" s="20">
        <f>[1]挂饰表!S358</f>
        <v>3.6666666666666667E-2</v>
      </c>
      <c r="X358" s="20" t="str">
        <f>[1]挂饰表!T358</f>
        <v>--</v>
      </c>
      <c r="Y358" s="42">
        <f>[1]挂饰表!U358</f>
        <v>25</v>
      </c>
      <c r="Z358" s="42">
        <f>[1]挂饰表!V358</f>
        <v>32</v>
      </c>
      <c r="AA358" s="42">
        <f>[1]挂饰表!W358</f>
        <v>15</v>
      </c>
      <c r="AB358" s="42">
        <f>[1]挂饰表!X358</f>
        <v>18</v>
      </c>
      <c r="AC358" s="42">
        <f>[1]挂饰表!Y358</f>
        <v>22</v>
      </c>
      <c r="AD358" s="42">
        <f>[1]挂饰表!Z358</f>
        <v>25</v>
      </c>
      <c r="AE358" s="20">
        <f>[1]挂饰表!AA358</f>
        <v>0</v>
      </c>
      <c r="AF358" s="20">
        <f>[1]挂饰表!AB358</f>
        <v>0</v>
      </c>
      <c r="AG358" s="20">
        <f>[1]挂饰表!AC358</f>
        <v>0</v>
      </c>
      <c r="AH358" s="20">
        <f>[1]挂饰表!AD358</f>
        <v>0</v>
      </c>
      <c r="AI358" s="20">
        <f>[1]挂饰表!AE358</f>
        <v>0</v>
      </c>
    </row>
    <row r="359" spans="2:35" ht="14.25" x14ac:dyDescent="0.2">
      <c r="B359" s="16">
        <v>357</v>
      </c>
      <c r="C359" s="16" t="str">
        <f t="shared" ca="1" si="41"/>
        <v>IC1903</v>
      </c>
      <c r="D359" s="16" t="str">
        <f t="shared" ca="1" si="45"/>
        <v>璀璨的魔王戒指</v>
      </c>
      <c r="E359" s="16" t="str">
        <f t="shared" ca="1" si="42"/>
        <v>璀璨的</v>
      </c>
      <c r="F359" s="16" t="str">
        <f t="shared" ca="1" si="43"/>
        <v>魔王</v>
      </c>
      <c r="G359" s="16" t="str">
        <f t="shared" ca="1" si="44"/>
        <v>戒指</v>
      </c>
      <c r="H359" s="16" t="str">
        <f t="shared" si="48"/>
        <v>s</v>
      </c>
      <c r="I359" s="19" t="s">
        <v>26</v>
      </c>
      <c r="J359" s="3" t="s">
        <v>38</v>
      </c>
      <c r="K359" s="16">
        <f t="shared" si="46"/>
        <v>5</v>
      </c>
      <c r="L359" s="16">
        <f t="shared" si="47"/>
        <v>5</v>
      </c>
      <c r="M359" s="16">
        <f>[1]挂饰表!$I359</f>
        <v>65</v>
      </c>
      <c r="N359" s="16">
        <f>[1]挂饰表!$J359</f>
        <v>61</v>
      </c>
      <c r="O359" s="16">
        <f>[1]挂饰表!$K359</f>
        <v>60</v>
      </c>
      <c r="P359" s="16">
        <f>[1]挂饰表!$L359</f>
        <v>57</v>
      </c>
      <c r="Q359" s="16" t="str">
        <f>[1]挂饰表!$M$3</f>
        <v>---</v>
      </c>
      <c r="R359" s="16">
        <f>[1]挂饰表!$N359</f>
        <v>54</v>
      </c>
      <c r="S359" s="16">
        <f>[1]挂饰表!$O359</f>
        <v>37</v>
      </c>
      <c r="T359" s="42">
        <f>[1]挂饰表!$P359</f>
        <v>27</v>
      </c>
      <c r="U359" s="20">
        <f>[1]挂饰表!Q359</f>
        <v>0.13500000000000001</v>
      </c>
      <c r="V359" s="20">
        <f>[1]挂饰表!R359</f>
        <v>9.2499999999999999E-2</v>
      </c>
      <c r="W359" s="20">
        <f>[1]挂饰表!S359</f>
        <v>4.4999999999999998E-2</v>
      </c>
      <c r="X359" s="20" t="str">
        <f>[1]挂饰表!T359</f>
        <v>--</v>
      </c>
      <c r="Y359" s="42">
        <f>[1]挂饰表!U359</f>
        <v>31</v>
      </c>
      <c r="Z359" s="42">
        <f>[1]挂饰表!V359</f>
        <v>39</v>
      </c>
      <c r="AA359" s="42">
        <f>[1]挂饰表!W359</f>
        <v>19</v>
      </c>
      <c r="AB359" s="42">
        <f>[1]挂饰表!X359</f>
        <v>23</v>
      </c>
      <c r="AC359" s="42">
        <f>[1]挂饰表!Y359</f>
        <v>27</v>
      </c>
      <c r="AD359" s="42">
        <f>[1]挂饰表!Z359</f>
        <v>31</v>
      </c>
      <c r="AE359" s="20">
        <f>[1]挂饰表!AA359</f>
        <v>0</v>
      </c>
      <c r="AF359" s="20">
        <f>[1]挂饰表!AB359</f>
        <v>0</v>
      </c>
      <c r="AG359" s="20">
        <f>[1]挂饰表!AC359</f>
        <v>0</v>
      </c>
      <c r="AH359" s="20">
        <f>[1]挂饰表!AD359</f>
        <v>0</v>
      </c>
      <c r="AI359" s="20">
        <f>[1]挂饰表!AE359</f>
        <v>0</v>
      </c>
    </row>
    <row r="360" spans="2:35" ht="14.25" x14ac:dyDescent="0.2">
      <c r="B360" s="16">
        <v>358</v>
      </c>
      <c r="C360" s="16" t="str">
        <f t="shared" ca="1" si="41"/>
        <v>IC1935</v>
      </c>
      <c r="D360" s="16" t="str">
        <f t="shared" ca="1" si="45"/>
        <v>璀璨的精钢护腕</v>
      </c>
      <c r="E360" s="16" t="str">
        <f t="shared" ca="1" si="42"/>
        <v>璀璨的</v>
      </c>
      <c r="F360" s="16" t="str">
        <f t="shared" ca="1" si="43"/>
        <v>精钢</v>
      </c>
      <c r="G360" s="16" t="str">
        <f t="shared" ca="1" si="44"/>
        <v>护腕</v>
      </c>
      <c r="H360" s="16" t="str">
        <f t="shared" si="48"/>
        <v>s</v>
      </c>
      <c r="I360" s="19" t="s">
        <v>26</v>
      </c>
      <c r="J360" s="3" t="s">
        <v>38</v>
      </c>
      <c r="K360" s="16">
        <f t="shared" si="46"/>
        <v>5</v>
      </c>
      <c r="L360" s="16">
        <f t="shared" si="47"/>
        <v>6</v>
      </c>
      <c r="M360" s="16">
        <f>[1]挂饰表!$I360</f>
        <v>78</v>
      </c>
      <c r="N360" s="16">
        <f>[1]挂饰表!$J360</f>
        <v>73</v>
      </c>
      <c r="O360" s="16">
        <f>[1]挂饰表!$K360</f>
        <v>72</v>
      </c>
      <c r="P360" s="16">
        <f>[1]挂饰表!$L360</f>
        <v>69</v>
      </c>
      <c r="Q360" s="16" t="str">
        <f>[1]挂饰表!$M$3</f>
        <v>---</v>
      </c>
      <c r="R360" s="16">
        <f>[1]挂饰表!$N360</f>
        <v>65</v>
      </c>
      <c r="S360" s="16">
        <f>[1]挂饰表!$O360</f>
        <v>44</v>
      </c>
      <c r="T360" s="42">
        <f>[1]挂饰表!$P360</f>
        <v>33</v>
      </c>
      <c r="U360" s="20">
        <f>[1]挂饰表!Q360</f>
        <v>0.16500000000000001</v>
      </c>
      <c r="V360" s="20">
        <f>[1]挂饰表!R360</f>
        <v>0.11</v>
      </c>
      <c r="W360" s="20">
        <f>[1]挂饰表!S360</f>
        <v>5.5E-2</v>
      </c>
      <c r="X360" s="20" t="str">
        <f>[1]挂饰表!T360</f>
        <v>--</v>
      </c>
      <c r="Y360" s="42">
        <f>[1]挂饰表!U360</f>
        <v>38</v>
      </c>
      <c r="Z360" s="42">
        <f>[1]挂饰表!V360</f>
        <v>47</v>
      </c>
      <c r="AA360" s="42">
        <f>[1]挂饰表!W360</f>
        <v>23</v>
      </c>
      <c r="AB360" s="42">
        <f>[1]挂饰表!X360</f>
        <v>28</v>
      </c>
      <c r="AC360" s="42">
        <f>[1]挂饰表!Y360</f>
        <v>33</v>
      </c>
      <c r="AD360" s="42">
        <f>[1]挂饰表!Z360</f>
        <v>38</v>
      </c>
      <c r="AE360" s="20">
        <f>[1]挂饰表!AA360</f>
        <v>0</v>
      </c>
      <c r="AF360" s="20">
        <f>[1]挂饰表!AB360</f>
        <v>0</v>
      </c>
      <c r="AG360" s="20">
        <f>[1]挂饰表!AC360</f>
        <v>0</v>
      </c>
      <c r="AH360" s="20">
        <f>[1]挂饰表!AD360</f>
        <v>0</v>
      </c>
      <c r="AI360" s="20">
        <f>[1]挂饰表!AE360</f>
        <v>0</v>
      </c>
    </row>
    <row r="361" spans="2:35" ht="14.25" x14ac:dyDescent="0.2">
      <c r="B361" s="16">
        <v>359</v>
      </c>
      <c r="C361" s="16" t="str">
        <f t="shared" ca="1" si="41"/>
        <v>IC1895</v>
      </c>
      <c r="D361" s="16" t="str">
        <f t="shared" ca="1" si="45"/>
        <v>传说的卡尼亚项链</v>
      </c>
      <c r="E361" s="16" t="str">
        <f t="shared" ca="1" si="42"/>
        <v>传说的</v>
      </c>
      <c r="F361" s="16" t="str">
        <f t="shared" ca="1" si="43"/>
        <v>卡尼亚</v>
      </c>
      <c r="G361" s="16" t="str">
        <f t="shared" ca="1" si="44"/>
        <v>项链</v>
      </c>
      <c r="H361" s="16" t="str">
        <f t="shared" si="48"/>
        <v>s</v>
      </c>
      <c r="I361" s="19" t="s">
        <v>26</v>
      </c>
      <c r="J361" s="3" t="s">
        <v>38</v>
      </c>
      <c r="K361" s="16">
        <f t="shared" si="46"/>
        <v>5</v>
      </c>
      <c r="L361" s="16">
        <f t="shared" si="47"/>
        <v>7</v>
      </c>
      <c r="M361" s="16">
        <f>[1]挂饰表!$I361</f>
        <v>91</v>
      </c>
      <c r="N361" s="16">
        <f>[1]挂饰表!$J361</f>
        <v>86</v>
      </c>
      <c r="O361" s="16">
        <f>[1]挂饰表!$K361</f>
        <v>84</v>
      </c>
      <c r="P361" s="16">
        <f>[1]挂饰表!$L361</f>
        <v>80</v>
      </c>
      <c r="Q361" s="16" t="str">
        <f>[1]挂饰表!$M$3</f>
        <v>---</v>
      </c>
      <c r="R361" s="16">
        <f>[1]挂饰表!$N361</f>
        <v>76</v>
      </c>
      <c r="S361" s="16">
        <f>[1]挂饰表!$O361</f>
        <v>51</v>
      </c>
      <c r="T361" s="42">
        <f>[1]挂饰表!$P361</f>
        <v>38</v>
      </c>
      <c r="U361" s="20">
        <f>[1]挂饰表!Q361</f>
        <v>0.19</v>
      </c>
      <c r="V361" s="20">
        <f>[1]挂饰表!R361</f>
        <v>0.1275</v>
      </c>
      <c r="W361" s="20">
        <f>[1]挂饰表!S361</f>
        <v>6.3333333333333325E-2</v>
      </c>
      <c r="X361" s="20" t="str">
        <f>[1]挂饰表!T361</f>
        <v>--</v>
      </c>
      <c r="Y361" s="42">
        <f>[1]挂饰表!U361</f>
        <v>44</v>
      </c>
      <c r="Z361" s="42">
        <f>[1]挂饰表!V361</f>
        <v>55</v>
      </c>
      <c r="AA361" s="42">
        <f>[1]挂饰表!W361</f>
        <v>27</v>
      </c>
      <c r="AB361" s="42">
        <f>[1]挂饰表!X361</f>
        <v>32</v>
      </c>
      <c r="AC361" s="42">
        <f>[1]挂饰表!Y361</f>
        <v>38</v>
      </c>
      <c r="AD361" s="42">
        <f>[1]挂饰表!Z361</f>
        <v>44</v>
      </c>
      <c r="AE361" s="20">
        <f>[1]挂饰表!AA361</f>
        <v>0</v>
      </c>
      <c r="AF361" s="20">
        <f>[1]挂饰表!AB361</f>
        <v>0</v>
      </c>
      <c r="AG361" s="20">
        <f>[1]挂饰表!AC361</f>
        <v>0</v>
      </c>
      <c r="AH361" s="20">
        <f>[1]挂饰表!AD361</f>
        <v>0</v>
      </c>
      <c r="AI361" s="20">
        <f>[1]挂饰表!AE361</f>
        <v>0</v>
      </c>
    </row>
    <row r="362" spans="2:35" ht="14.25" x14ac:dyDescent="0.2">
      <c r="B362" s="16">
        <v>360</v>
      </c>
      <c r="C362" s="16" t="str">
        <f t="shared" ca="1" si="41"/>
        <v>IC1889</v>
      </c>
      <c r="D362" s="16" t="str">
        <f t="shared" ca="1" si="45"/>
        <v>传说的魔王项链</v>
      </c>
      <c r="E362" s="16" t="str">
        <f t="shared" ca="1" si="42"/>
        <v>传说的</v>
      </c>
      <c r="F362" s="16" t="str">
        <f t="shared" ca="1" si="43"/>
        <v>魔王</v>
      </c>
      <c r="G362" s="16" t="str">
        <f t="shared" ca="1" si="44"/>
        <v>项链</v>
      </c>
      <c r="H362" s="16" t="str">
        <f t="shared" si="48"/>
        <v>s</v>
      </c>
      <c r="I362" s="19" t="s">
        <v>26</v>
      </c>
      <c r="J362" s="3" t="s">
        <v>38</v>
      </c>
      <c r="K362" s="16">
        <f t="shared" si="46"/>
        <v>5</v>
      </c>
      <c r="L362" s="16">
        <f t="shared" si="47"/>
        <v>8</v>
      </c>
      <c r="M362" s="16">
        <f>[1]挂饰表!$I362</f>
        <v>104</v>
      </c>
      <c r="N362" s="16">
        <f>[1]挂饰表!$J362</f>
        <v>98</v>
      </c>
      <c r="O362" s="16">
        <f>[1]挂饰表!$K362</f>
        <v>96</v>
      </c>
      <c r="P362" s="16">
        <f>[1]挂饰表!$L362</f>
        <v>91</v>
      </c>
      <c r="Q362" s="16" t="str">
        <f>[1]挂饰表!$M$3</f>
        <v>---</v>
      </c>
      <c r="R362" s="16">
        <f>[1]挂饰表!$N362</f>
        <v>87</v>
      </c>
      <c r="S362" s="16">
        <f>[1]挂饰表!$O362</f>
        <v>59</v>
      </c>
      <c r="T362" s="42">
        <f>[1]挂饰表!$P362</f>
        <v>44</v>
      </c>
      <c r="U362" s="20">
        <f>[1]挂饰表!Q362</f>
        <v>0.22</v>
      </c>
      <c r="V362" s="20">
        <f>[1]挂饰表!R362</f>
        <v>0.14749999999999999</v>
      </c>
      <c r="W362" s="20">
        <f>[1]挂饰表!S362</f>
        <v>7.3333333333333334E-2</v>
      </c>
      <c r="X362" s="20" t="str">
        <f>[1]挂饰表!T362</f>
        <v>--</v>
      </c>
      <c r="Y362" s="42">
        <f>[1]挂饰表!U362</f>
        <v>50</v>
      </c>
      <c r="Z362" s="42">
        <f>[1]挂饰表!V362</f>
        <v>63</v>
      </c>
      <c r="AA362" s="42">
        <f>[1]挂饰表!W362</f>
        <v>30</v>
      </c>
      <c r="AB362" s="42">
        <f>[1]挂饰表!X362</f>
        <v>37</v>
      </c>
      <c r="AC362" s="42">
        <f>[1]挂饰表!Y362</f>
        <v>44</v>
      </c>
      <c r="AD362" s="42">
        <f>[1]挂饰表!Z362</f>
        <v>50</v>
      </c>
      <c r="AE362" s="20">
        <f>[1]挂饰表!AA362</f>
        <v>0</v>
      </c>
      <c r="AF362" s="20">
        <f>[1]挂饰表!AB362</f>
        <v>0</v>
      </c>
      <c r="AG362" s="20">
        <f>[1]挂饰表!AC362</f>
        <v>0</v>
      </c>
      <c r="AH362" s="20">
        <f>[1]挂饰表!AD362</f>
        <v>0</v>
      </c>
      <c r="AI362" s="20">
        <f>[1]挂饰表!AE362</f>
        <v>0</v>
      </c>
    </row>
    <row r="363" spans="2:35" ht="14.25" x14ac:dyDescent="0.2">
      <c r="B363" s="16">
        <v>361</v>
      </c>
      <c r="C363" s="16" t="str">
        <f t="shared" ca="1" si="41"/>
        <v>IC1852</v>
      </c>
      <c r="D363" s="16" t="str">
        <f t="shared" ca="1" si="45"/>
        <v>拉风的虚幻戒指</v>
      </c>
      <c r="E363" s="16" t="str">
        <f t="shared" ca="1" si="42"/>
        <v>拉风的</v>
      </c>
      <c r="F363" s="16" t="str">
        <f t="shared" ca="1" si="43"/>
        <v>虚幻</v>
      </c>
      <c r="G363" s="16" t="str">
        <f t="shared" ca="1" si="44"/>
        <v>戒指</v>
      </c>
      <c r="H363" s="16" t="str">
        <f t="shared" si="48"/>
        <v>a</v>
      </c>
      <c r="I363" s="19" t="s">
        <v>26</v>
      </c>
      <c r="J363" s="3" t="s">
        <v>38</v>
      </c>
      <c r="K363" s="16">
        <f t="shared" si="46"/>
        <v>5</v>
      </c>
      <c r="L363" s="16">
        <f t="shared" si="47"/>
        <v>1</v>
      </c>
      <c r="M363" s="16">
        <f>[1]挂饰表!$I363</f>
        <v>7</v>
      </c>
      <c r="N363" s="16">
        <f>[1]挂饰表!$J363</f>
        <v>14</v>
      </c>
      <c r="O363" s="16">
        <f>[1]挂饰表!$K363</f>
        <v>14</v>
      </c>
      <c r="P363" s="16">
        <f>[1]挂饰表!$L363</f>
        <v>13</v>
      </c>
      <c r="Q363" s="16" t="str">
        <f>[1]挂饰表!$M$3</f>
        <v>---</v>
      </c>
      <c r="R363" s="16">
        <f>[1]挂饰表!$N363</f>
        <v>12</v>
      </c>
      <c r="S363" s="16">
        <f>[1]挂饰表!$O363</f>
        <v>8</v>
      </c>
      <c r="T363" s="42">
        <f>[1]挂饰表!$P363</f>
        <v>6</v>
      </c>
      <c r="U363" s="20">
        <f>[1]挂饰表!Q363</f>
        <v>0.03</v>
      </c>
      <c r="V363" s="20">
        <f>[1]挂饰表!R363</f>
        <v>0.02</v>
      </c>
      <c r="W363" s="20">
        <f>[1]挂饰表!S363</f>
        <v>0.01</v>
      </c>
      <c r="X363" s="20" t="str">
        <f>[1]挂饰表!T363</f>
        <v>--</v>
      </c>
      <c r="Y363" s="42">
        <f>[1]挂饰表!U363</f>
        <v>7</v>
      </c>
      <c r="Z363" s="42">
        <f>[1]挂饰表!V363</f>
        <v>9</v>
      </c>
      <c r="AA363" s="42">
        <f>[1]挂饰表!W363</f>
        <v>4</v>
      </c>
      <c r="AB363" s="42">
        <f>[1]挂饰表!X363</f>
        <v>5</v>
      </c>
      <c r="AC363" s="42">
        <f>[1]挂饰表!Y363</f>
        <v>6</v>
      </c>
      <c r="AD363" s="42">
        <f>[1]挂饰表!Z363</f>
        <v>7</v>
      </c>
      <c r="AE363" s="20">
        <f>[1]挂饰表!AA363</f>
        <v>0</v>
      </c>
      <c r="AF363" s="20">
        <f>[1]挂饰表!AB363</f>
        <v>0</v>
      </c>
      <c r="AG363" s="20">
        <f>[1]挂饰表!AC363</f>
        <v>0</v>
      </c>
      <c r="AH363" s="20">
        <f>[1]挂饰表!AD363</f>
        <v>0</v>
      </c>
      <c r="AI363" s="20">
        <f>[1]挂饰表!AE363</f>
        <v>0</v>
      </c>
    </row>
    <row r="364" spans="2:35" ht="14.25" x14ac:dyDescent="0.2">
      <c r="B364" s="16">
        <v>362</v>
      </c>
      <c r="C364" s="16" t="str">
        <f t="shared" ca="1" si="41"/>
        <v>IC1858</v>
      </c>
      <c r="D364" s="16" t="str">
        <f t="shared" ca="1" si="45"/>
        <v>拉风的魔王戒指</v>
      </c>
      <c r="E364" s="16" t="str">
        <f t="shared" ca="1" si="42"/>
        <v>拉风的</v>
      </c>
      <c r="F364" s="16" t="str">
        <f t="shared" ca="1" si="43"/>
        <v>魔王</v>
      </c>
      <c r="G364" s="16" t="str">
        <f t="shared" ca="1" si="44"/>
        <v>戒指</v>
      </c>
      <c r="H364" s="16" t="str">
        <f t="shared" si="48"/>
        <v>a</v>
      </c>
      <c r="I364" s="19" t="s">
        <v>26</v>
      </c>
      <c r="J364" s="3" t="s">
        <v>38</v>
      </c>
      <c r="K364" s="16">
        <f t="shared" si="46"/>
        <v>5</v>
      </c>
      <c r="L364" s="16">
        <f t="shared" si="47"/>
        <v>2</v>
      </c>
      <c r="M364" s="16">
        <f>[1]挂饰表!$I364</f>
        <v>15</v>
      </c>
      <c r="N364" s="16">
        <f>[1]挂饰表!$J364</f>
        <v>28</v>
      </c>
      <c r="O364" s="16">
        <f>[1]挂饰表!$K364</f>
        <v>27</v>
      </c>
      <c r="P364" s="16">
        <f>[1]挂饰表!$L364</f>
        <v>26</v>
      </c>
      <c r="Q364" s="16" t="str">
        <f>[1]挂饰表!$M$3</f>
        <v>---</v>
      </c>
      <c r="R364" s="16">
        <f>[1]挂饰表!$N364</f>
        <v>25</v>
      </c>
      <c r="S364" s="16">
        <f>[1]挂饰表!$O364</f>
        <v>17</v>
      </c>
      <c r="T364" s="42">
        <f>[1]挂饰表!$P364</f>
        <v>12</v>
      </c>
      <c r="U364" s="20">
        <f>[1]挂饰表!Q364</f>
        <v>0.06</v>
      </c>
      <c r="V364" s="20">
        <f>[1]挂饰表!R364</f>
        <v>4.2500000000000003E-2</v>
      </c>
      <c r="W364" s="20">
        <f>[1]挂饰表!S364</f>
        <v>0.02</v>
      </c>
      <c r="X364" s="20" t="str">
        <f>[1]挂饰表!T364</f>
        <v>--</v>
      </c>
      <c r="Y364" s="42">
        <f>[1]挂饰表!U364</f>
        <v>14</v>
      </c>
      <c r="Z364" s="42">
        <f>[1]挂饰表!V364</f>
        <v>18</v>
      </c>
      <c r="AA364" s="42">
        <f>[1]挂饰表!W364</f>
        <v>9</v>
      </c>
      <c r="AB364" s="42">
        <f>[1]挂饰表!X364</f>
        <v>11</v>
      </c>
      <c r="AC364" s="42">
        <f>[1]挂饰表!Y364</f>
        <v>12</v>
      </c>
      <c r="AD364" s="42">
        <f>[1]挂饰表!Z364</f>
        <v>14</v>
      </c>
      <c r="AE364" s="20">
        <f>[1]挂饰表!AA364</f>
        <v>0</v>
      </c>
      <c r="AF364" s="20">
        <f>[1]挂饰表!AB364</f>
        <v>0</v>
      </c>
      <c r="AG364" s="20">
        <f>[1]挂饰表!AC364</f>
        <v>0</v>
      </c>
      <c r="AH364" s="20">
        <f>[1]挂饰表!AD364</f>
        <v>0</v>
      </c>
      <c r="AI364" s="20">
        <f>[1]挂饰表!AE364</f>
        <v>0</v>
      </c>
    </row>
    <row r="365" spans="2:35" ht="14.25" x14ac:dyDescent="0.2">
      <c r="B365" s="16">
        <v>363</v>
      </c>
      <c r="C365" s="16" t="str">
        <f t="shared" ca="1" si="41"/>
        <v>IC1905</v>
      </c>
      <c r="D365" s="16" t="str">
        <f t="shared" ca="1" si="45"/>
        <v>精致的言语护腕</v>
      </c>
      <c r="E365" s="16" t="str">
        <f t="shared" ca="1" si="42"/>
        <v>精致的</v>
      </c>
      <c r="F365" s="16" t="str">
        <f t="shared" ca="1" si="43"/>
        <v>言语</v>
      </c>
      <c r="G365" s="16" t="str">
        <f t="shared" ca="1" si="44"/>
        <v>护腕</v>
      </c>
      <c r="H365" s="16" t="str">
        <f t="shared" si="48"/>
        <v>a</v>
      </c>
      <c r="I365" s="19" t="s">
        <v>26</v>
      </c>
      <c r="J365" s="3" t="s">
        <v>38</v>
      </c>
      <c r="K365" s="16">
        <f t="shared" si="46"/>
        <v>5</v>
      </c>
      <c r="L365" s="16">
        <f t="shared" si="47"/>
        <v>3</v>
      </c>
      <c r="M365" s="16">
        <f>[1]挂饰表!$I365</f>
        <v>22</v>
      </c>
      <c r="N365" s="16">
        <f>[1]挂饰表!$J365</f>
        <v>42</v>
      </c>
      <c r="O365" s="16">
        <f>[1]挂饰表!$K365</f>
        <v>41</v>
      </c>
      <c r="P365" s="16">
        <f>[1]挂饰表!$L365</f>
        <v>39</v>
      </c>
      <c r="Q365" s="16" t="str">
        <f>[1]挂饰表!$M$3</f>
        <v>---</v>
      </c>
      <c r="R365" s="16">
        <f>[1]挂饰表!$N365</f>
        <v>37</v>
      </c>
      <c r="S365" s="16">
        <f>[1]挂饰表!$O365</f>
        <v>25</v>
      </c>
      <c r="T365" s="42">
        <f>[1]挂饰表!$P365</f>
        <v>19</v>
      </c>
      <c r="U365" s="20">
        <f>[1]挂饰表!Q365</f>
        <v>9.5000000000000001E-2</v>
      </c>
      <c r="V365" s="20">
        <f>[1]挂饰表!R365</f>
        <v>6.25E-2</v>
      </c>
      <c r="W365" s="20">
        <f>[1]挂饰表!S365</f>
        <v>3.1666666666666662E-2</v>
      </c>
      <c r="X365" s="20" t="str">
        <f>[1]挂饰表!T365</f>
        <v>--</v>
      </c>
      <c r="Y365" s="42">
        <f>[1]挂饰表!U365</f>
        <v>22</v>
      </c>
      <c r="Z365" s="42">
        <f>[1]挂饰表!V365</f>
        <v>27</v>
      </c>
      <c r="AA365" s="42">
        <f>[1]挂饰表!W365</f>
        <v>13</v>
      </c>
      <c r="AB365" s="42">
        <f>[1]挂饰表!X365</f>
        <v>16</v>
      </c>
      <c r="AC365" s="42">
        <f>[1]挂饰表!Y365</f>
        <v>19</v>
      </c>
      <c r="AD365" s="42">
        <f>[1]挂饰表!Z365</f>
        <v>22</v>
      </c>
      <c r="AE365" s="20">
        <f>[1]挂饰表!AA365</f>
        <v>0</v>
      </c>
      <c r="AF365" s="20">
        <f>[1]挂饰表!AB365</f>
        <v>0</v>
      </c>
      <c r="AG365" s="20">
        <f>[1]挂饰表!AC365</f>
        <v>0</v>
      </c>
      <c r="AH365" s="20">
        <f>[1]挂饰表!AD365</f>
        <v>0</v>
      </c>
      <c r="AI365" s="20">
        <f>[1]挂饰表!AE365</f>
        <v>0</v>
      </c>
    </row>
    <row r="366" spans="2:35" ht="14.25" x14ac:dyDescent="0.2">
      <c r="B366" s="16">
        <v>364</v>
      </c>
      <c r="C366" s="16" t="str">
        <f t="shared" ca="1" si="41"/>
        <v>IC1878</v>
      </c>
      <c r="D366" s="16" t="str">
        <f t="shared" ca="1" si="45"/>
        <v>犀利的白银项链</v>
      </c>
      <c r="E366" s="16" t="str">
        <f t="shared" ca="1" si="42"/>
        <v>犀利的</v>
      </c>
      <c r="F366" s="16" t="str">
        <f t="shared" ca="1" si="43"/>
        <v>白银</v>
      </c>
      <c r="G366" s="16" t="str">
        <f t="shared" ca="1" si="44"/>
        <v>项链</v>
      </c>
      <c r="H366" s="16" t="str">
        <f t="shared" si="48"/>
        <v>a</v>
      </c>
      <c r="I366" s="19" t="s">
        <v>26</v>
      </c>
      <c r="J366" s="3" t="s">
        <v>38</v>
      </c>
      <c r="K366" s="16">
        <f t="shared" si="46"/>
        <v>5</v>
      </c>
      <c r="L366" s="16">
        <f t="shared" si="47"/>
        <v>4</v>
      </c>
      <c r="M366" s="16">
        <f>[1]挂饰表!$I366</f>
        <v>29</v>
      </c>
      <c r="N366" s="16">
        <f>[1]挂饰表!$J366</f>
        <v>56</v>
      </c>
      <c r="O366" s="16">
        <f>[1]挂饰表!$K366</f>
        <v>55</v>
      </c>
      <c r="P366" s="16">
        <f>[1]挂饰表!$L366</f>
        <v>52</v>
      </c>
      <c r="Q366" s="16" t="str">
        <f>[1]挂饰表!$M$3</f>
        <v>---</v>
      </c>
      <c r="R366" s="16">
        <f>[1]挂饰表!$N366</f>
        <v>50</v>
      </c>
      <c r="S366" s="16">
        <f>[1]挂饰表!$O366</f>
        <v>34</v>
      </c>
      <c r="T366" s="42">
        <f>[1]挂饰表!$P366</f>
        <v>25</v>
      </c>
      <c r="U366" s="20">
        <f>[1]挂饰表!Q366</f>
        <v>0.125</v>
      </c>
      <c r="V366" s="20">
        <f>[1]挂饰表!R366</f>
        <v>8.5000000000000006E-2</v>
      </c>
      <c r="W366" s="20">
        <f>[1]挂饰表!S366</f>
        <v>4.1666666666666671E-2</v>
      </c>
      <c r="X366" s="20" t="str">
        <f>[1]挂饰表!T366</f>
        <v>--</v>
      </c>
      <c r="Y366" s="42">
        <f>[1]挂饰表!U366</f>
        <v>29</v>
      </c>
      <c r="Z366" s="42">
        <f>[1]挂饰表!V366</f>
        <v>36</v>
      </c>
      <c r="AA366" s="42">
        <f>[1]挂饰表!W366</f>
        <v>17</v>
      </c>
      <c r="AB366" s="42">
        <f>[1]挂饰表!X366</f>
        <v>21</v>
      </c>
      <c r="AC366" s="42">
        <f>[1]挂饰表!Y366</f>
        <v>25</v>
      </c>
      <c r="AD366" s="42">
        <f>[1]挂饰表!Z366</f>
        <v>29</v>
      </c>
      <c r="AE366" s="20">
        <f>[1]挂饰表!AA366</f>
        <v>0</v>
      </c>
      <c r="AF366" s="20">
        <f>[1]挂饰表!AB366</f>
        <v>0</v>
      </c>
      <c r="AG366" s="20">
        <f>[1]挂饰表!AC366</f>
        <v>0</v>
      </c>
      <c r="AH366" s="20">
        <f>[1]挂饰表!AD366</f>
        <v>0</v>
      </c>
      <c r="AI366" s="20">
        <f>[1]挂饰表!AE366</f>
        <v>0</v>
      </c>
    </row>
    <row r="367" spans="2:35" ht="14.25" x14ac:dyDescent="0.2">
      <c r="B367" s="16">
        <v>365</v>
      </c>
      <c r="C367" s="16" t="str">
        <f t="shared" ca="1" si="41"/>
        <v>IC1930</v>
      </c>
      <c r="D367" s="16" t="str">
        <f t="shared" ca="1" si="45"/>
        <v>闪耀的言语戒指</v>
      </c>
      <c r="E367" s="16" t="str">
        <f t="shared" ca="1" si="42"/>
        <v>闪耀的</v>
      </c>
      <c r="F367" s="16" t="str">
        <f t="shared" ca="1" si="43"/>
        <v>言语</v>
      </c>
      <c r="G367" s="16" t="str">
        <f t="shared" ca="1" si="44"/>
        <v>戒指</v>
      </c>
      <c r="H367" s="16" t="str">
        <f t="shared" si="48"/>
        <v>a</v>
      </c>
      <c r="I367" s="19" t="s">
        <v>26</v>
      </c>
      <c r="J367" s="3" t="s">
        <v>38</v>
      </c>
      <c r="K367" s="16">
        <f t="shared" si="46"/>
        <v>5</v>
      </c>
      <c r="L367" s="16">
        <f t="shared" si="47"/>
        <v>5</v>
      </c>
      <c r="M367" s="16">
        <f>[1]挂饰表!$I367</f>
        <v>37</v>
      </c>
      <c r="N367" s="16">
        <f>[1]挂饰表!$J367</f>
        <v>70</v>
      </c>
      <c r="O367" s="16">
        <f>[1]挂饰表!$K367</f>
        <v>69</v>
      </c>
      <c r="P367" s="16">
        <f>[1]挂饰表!$L367</f>
        <v>66</v>
      </c>
      <c r="Q367" s="16" t="str">
        <f>[1]挂饰表!$M$3</f>
        <v>---</v>
      </c>
      <c r="R367" s="16">
        <f>[1]挂饰表!$N367</f>
        <v>62</v>
      </c>
      <c r="S367" s="16">
        <f>[1]挂饰表!$O367</f>
        <v>42</v>
      </c>
      <c r="T367" s="42">
        <f>[1]挂饰表!$P367</f>
        <v>31</v>
      </c>
      <c r="U367" s="20">
        <f>[1]挂饰表!Q367</f>
        <v>0.155</v>
      </c>
      <c r="V367" s="20">
        <f>[1]挂饰表!R367</f>
        <v>0.105</v>
      </c>
      <c r="W367" s="20">
        <f>[1]挂饰表!S367</f>
        <v>5.1666666666666666E-2</v>
      </c>
      <c r="X367" s="20" t="str">
        <f>[1]挂饰表!T367</f>
        <v>--</v>
      </c>
      <c r="Y367" s="42">
        <f>[1]挂饰表!U367</f>
        <v>36</v>
      </c>
      <c r="Z367" s="42">
        <f>[1]挂饰表!V367</f>
        <v>45</v>
      </c>
      <c r="AA367" s="42">
        <f>[1]挂饰表!W367</f>
        <v>22</v>
      </c>
      <c r="AB367" s="42">
        <f>[1]挂饰表!X367</f>
        <v>27</v>
      </c>
      <c r="AC367" s="42">
        <f>[1]挂饰表!Y367</f>
        <v>31</v>
      </c>
      <c r="AD367" s="42">
        <f>[1]挂饰表!Z367</f>
        <v>36</v>
      </c>
      <c r="AE367" s="20">
        <f>[1]挂饰表!AA367</f>
        <v>0</v>
      </c>
      <c r="AF367" s="20">
        <f>[1]挂饰表!AB367</f>
        <v>0</v>
      </c>
      <c r="AG367" s="20">
        <f>[1]挂饰表!AC367</f>
        <v>0</v>
      </c>
      <c r="AH367" s="20">
        <f>[1]挂饰表!AD367</f>
        <v>0</v>
      </c>
      <c r="AI367" s="20">
        <f>[1]挂饰表!AE367</f>
        <v>0</v>
      </c>
    </row>
    <row r="368" spans="2:35" ht="14.25" x14ac:dyDescent="0.2">
      <c r="B368" s="16">
        <v>366</v>
      </c>
      <c r="C368" s="16" t="str">
        <f t="shared" ca="1" si="41"/>
        <v>IC1852</v>
      </c>
      <c r="D368" s="16" t="str">
        <f t="shared" ca="1" si="45"/>
        <v>闪耀的斯塞提戒指</v>
      </c>
      <c r="E368" s="16" t="str">
        <f t="shared" ca="1" si="42"/>
        <v>闪耀的</v>
      </c>
      <c r="F368" s="16" t="str">
        <f t="shared" ca="1" si="43"/>
        <v>斯塞提</v>
      </c>
      <c r="G368" s="16" t="str">
        <f t="shared" ca="1" si="44"/>
        <v>戒指</v>
      </c>
      <c r="H368" s="16" t="str">
        <f t="shared" si="48"/>
        <v>a</v>
      </c>
      <c r="I368" s="19" t="s">
        <v>26</v>
      </c>
      <c r="J368" s="3" t="s">
        <v>38</v>
      </c>
      <c r="K368" s="16">
        <f t="shared" si="46"/>
        <v>5</v>
      </c>
      <c r="L368" s="16">
        <f t="shared" si="47"/>
        <v>6</v>
      </c>
      <c r="M368" s="16">
        <f>[1]挂饰表!$I368</f>
        <v>44</v>
      </c>
      <c r="N368" s="16">
        <f>[1]挂饰表!$J368</f>
        <v>84</v>
      </c>
      <c r="O368" s="16">
        <f>[1]挂饰表!$K368</f>
        <v>82</v>
      </c>
      <c r="P368" s="16">
        <f>[1]挂饰表!$L368</f>
        <v>79</v>
      </c>
      <c r="Q368" s="16" t="str">
        <f>[1]挂饰表!$M$3</f>
        <v>---</v>
      </c>
      <c r="R368" s="16">
        <f>[1]挂饰表!$N368</f>
        <v>75</v>
      </c>
      <c r="S368" s="16">
        <f>[1]挂饰表!$O368</f>
        <v>51</v>
      </c>
      <c r="T368" s="42">
        <f>[1]挂饰表!$P368</f>
        <v>37</v>
      </c>
      <c r="U368" s="20">
        <f>[1]挂饰表!Q368</f>
        <v>0.185</v>
      </c>
      <c r="V368" s="20">
        <f>[1]挂饰表!R368</f>
        <v>0.1275</v>
      </c>
      <c r="W368" s="20">
        <f>[1]挂饰表!S368</f>
        <v>6.1666666666666668E-2</v>
      </c>
      <c r="X368" s="20" t="str">
        <f>[1]挂饰表!T368</f>
        <v>--</v>
      </c>
      <c r="Y368" s="42">
        <f>[1]挂饰表!U368</f>
        <v>43</v>
      </c>
      <c r="Z368" s="42">
        <f>[1]挂饰表!V368</f>
        <v>54</v>
      </c>
      <c r="AA368" s="42">
        <f>[1]挂饰表!W368</f>
        <v>26</v>
      </c>
      <c r="AB368" s="42">
        <f>[1]挂饰表!X368</f>
        <v>32</v>
      </c>
      <c r="AC368" s="42">
        <f>[1]挂饰表!Y368</f>
        <v>37</v>
      </c>
      <c r="AD368" s="42">
        <f>[1]挂饰表!Z368</f>
        <v>43</v>
      </c>
      <c r="AE368" s="20">
        <f>[1]挂饰表!AA368</f>
        <v>0</v>
      </c>
      <c r="AF368" s="20">
        <f>[1]挂饰表!AB368</f>
        <v>0</v>
      </c>
      <c r="AG368" s="20">
        <f>[1]挂饰表!AC368</f>
        <v>0</v>
      </c>
      <c r="AH368" s="20">
        <f>[1]挂饰表!AD368</f>
        <v>0</v>
      </c>
      <c r="AI368" s="20">
        <f>[1]挂饰表!AE368</f>
        <v>0</v>
      </c>
    </row>
    <row r="369" spans="2:35" ht="14.25" x14ac:dyDescent="0.2">
      <c r="B369" s="16">
        <v>367</v>
      </c>
      <c r="C369" s="16" t="str">
        <f t="shared" ca="1" si="41"/>
        <v>IC1875</v>
      </c>
      <c r="D369" s="16" t="str">
        <f t="shared" ca="1" si="45"/>
        <v>精致的卡尼亚护腕</v>
      </c>
      <c r="E369" s="16" t="str">
        <f t="shared" ca="1" si="42"/>
        <v>精致的</v>
      </c>
      <c r="F369" s="16" t="str">
        <f t="shared" ca="1" si="43"/>
        <v>卡尼亚</v>
      </c>
      <c r="G369" s="16" t="str">
        <f t="shared" ca="1" si="44"/>
        <v>护腕</v>
      </c>
      <c r="H369" s="16" t="str">
        <f t="shared" si="48"/>
        <v>a</v>
      </c>
      <c r="I369" s="19" t="s">
        <v>26</v>
      </c>
      <c r="J369" s="3" t="s">
        <v>38</v>
      </c>
      <c r="K369" s="16">
        <f t="shared" si="46"/>
        <v>5</v>
      </c>
      <c r="L369" s="16">
        <f t="shared" si="47"/>
        <v>7</v>
      </c>
      <c r="M369" s="16">
        <f>[1]挂饰表!$I369</f>
        <v>51</v>
      </c>
      <c r="N369" s="16">
        <f>[1]挂饰表!$J369</f>
        <v>98</v>
      </c>
      <c r="O369" s="16">
        <f>[1]挂饰表!$K369</f>
        <v>96</v>
      </c>
      <c r="P369" s="16">
        <f>[1]挂饰表!$L369</f>
        <v>92</v>
      </c>
      <c r="Q369" s="16" t="str">
        <f>[1]挂饰表!$M$3</f>
        <v>---</v>
      </c>
      <c r="R369" s="16">
        <f>[1]挂饰表!$N369</f>
        <v>87</v>
      </c>
      <c r="S369" s="16">
        <f>[1]挂饰表!$O369</f>
        <v>59</v>
      </c>
      <c r="T369" s="42">
        <f>[1]挂饰表!$P369</f>
        <v>44</v>
      </c>
      <c r="U369" s="20">
        <f>[1]挂饰表!Q369</f>
        <v>0.22</v>
      </c>
      <c r="V369" s="20">
        <f>[1]挂饰表!R369</f>
        <v>0.14749999999999999</v>
      </c>
      <c r="W369" s="20">
        <f>[1]挂饰表!S369</f>
        <v>7.3333333333333334E-2</v>
      </c>
      <c r="X369" s="20" t="str">
        <f>[1]挂饰表!T369</f>
        <v>--</v>
      </c>
      <c r="Y369" s="42">
        <f>[1]挂饰表!U369</f>
        <v>50</v>
      </c>
      <c r="Z369" s="42">
        <f>[1]挂饰表!V369</f>
        <v>63</v>
      </c>
      <c r="AA369" s="42">
        <f>[1]挂饰表!W369</f>
        <v>31</v>
      </c>
      <c r="AB369" s="42">
        <f>[1]挂饰表!X369</f>
        <v>37</v>
      </c>
      <c r="AC369" s="42">
        <f>[1]挂饰表!Y369</f>
        <v>44</v>
      </c>
      <c r="AD369" s="42">
        <f>[1]挂饰表!Z369</f>
        <v>50</v>
      </c>
      <c r="AE369" s="20">
        <f>[1]挂饰表!AA369</f>
        <v>0</v>
      </c>
      <c r="AF369" s="20">
        <f>[1]挂饰表!AB369</f>
        <v>0</v>
      </c>
      <c r="AG369" s="20">
        <f>[1]挂饰表!AC369</f>
        <v>0</v>
      </c>
      <c r="AH369" s="20">
        <f>[1]挂饰表!AD369</f>
        <v>0</v>
      </c>
      <c r="AI369" s="20">
        <f>[1]挂饰表!AE369</f>
        <v>0</v>
      </c>
    </row>
    <row r="370" spans="2:35" ht="14.25" x14ac:dyDescent="0.2">
      <c r="B370" s="16">
        <v>368</v>
      </c>
      <c r="C370" s="16" t="str">
        <f t="shared" ca="1" si="41"/>
        <v>IC1854</v>
      </c>
      <c r="D370" s="16" t="str">
        <f t="shared" ca="1" si="45"/>
        <v>精致的塞尔塔戒指</v>
      </c>
      <c r="E370" s="16" t="str">
        <f t="shared" ca="1" si="42"/>
        <v>精致的</v>
      </c>
      <c r="F370" s="16" t="str">
        <f t="shared" ca="1" si="43"/>
        <v>塞尔塔</v>
      </c>
      <c r="G370" s="16" t="str">
        <f t="shared" ca="1" si="44"/>
        <v>戒指</v>
      </c>
      <c r="H370" s="16" t="str">
        <f t="shared" si="48"/>
        <v>a</v>
      </c>
      <c r="I370" s="19" t="s">
        <v>26</v>
      </c>
      <c r="J370" s="3" t="s">
        <v>38</v>
      </c>
      <c r="K370" s="16">
        <f t="shared" si="46"/>
        <v>5</v>
      </c>
      <c r="L370" s="16">
        <f t="shared" si="47"/>
        <v>8</v>
      </c>
      <c r="M370" s="16">
        <f>[1]挂饰表!$I370</f>
        <v>59</v>
      </c>
      <c r="N370" s="16">
        <f>[1]挂饰表!$J370</f>
        <v>112</v>
      </c>
      <c r="O370" s="16">
        <f>[1]挂饰表!$K370</f>
        <v>110</v>
      </c>
      <c r="P370" s="16">
        <f>[1]挂饰表!$L370</f>
        <v>105</v>
      </c>
      <c r="Q370" s="16" t="str">
        <f>[1]挂饰表!$M$3</f>
        <v>---</v>
      </c>
      <c r="R370" s="16">
        <f>[1]挂饰表!$N370</f>
        <v>100</v>
      </c>
      <c r="S370" s="16">
        <f>[1]挂饰表!$O370</f>
        <v>67</v>
      </c>
      <c r="T370" s="42">
        <f>[1]挂饰表!$P370</f>
        <v>50</v>
      </c>
      <c r="U370" s="20">
        <f>[1]挂饰表!Q370</f>
        <v>0.25</v>
      </c>
      <c r="V370" s="20">
        <f>[1]挂饰表!R370</f>
        <v>0.16750000000000001</v>
      </c>
      <c r="W370" s="20">
        <f>[1]挂饰表!S370</f>
        <v>8.3333333333333343E-2</v>
      </c>
      <c r="X370" s="20" t="str">
        <f>[1]挂饰表!T370</f>
        <v>--</v>
      </c>
      <c r="Y370" s="42">
        <f>[1]挂饰表!U370</f>
        <v>57</v>
      </c>
      <c r="Z370" s="42">
        <f>[1]挂饰表!V370</f>
        <v>72</v>
      </c>
      <c r="AA370" s="42">
        <f>[1]挂饰表!W370</f>
        <v>35</v>
      </c>
      <c r="AB370" s="42">
        <f>[1]挂饰表!X370</f>
        <v>42</v>
      </c>
      <c r="AC370" s="42">
        <f>[1]挂饰表!Y370</f>
        <v>50</v>
      </c>
      <c r="AD370" s="42">
        <f>[1]挂饰表!Z370</f>
        <v>57</v>
      </c>
      <c r="AE370" s="20">
        <f>[1]挂饰表!AA370</f>
        <v>0</v>
      </c>
      <c r="AF370" s="20">
        <f>[1]挂饰表!AB370</f>
        <v>0</v>
      </c>
      <c r="AG370" s="20">
        <f>[1]挂饰表!AC370</f>
        <v>0</v>
      </c>
      <c r="AH370" s="20">
        <f>[1]挂饰表!AD370</f>
        <v>0</v>
      </c>
      <c r="AI370" s="20">
        <f>[1]挂饰表!AE370</f>
        <v>0</v>
      </c>
    </row>
    <row r="371" spans="2:35" ht="14.25" x14ac:dyDescent="0.2">
      <c r="B371" s="16">
        <v>369</v>
      </c>
      <c r="C371" s="16" t="str">
        <f t="shared" ca="1" si="41"/>
        <v>IC1878</v>
      </c>
      <c r="D371" s="16" t="str">
        <f t="shared" ca="1" si="45"/>
        <v>优质的言语项链</v>
      </c>
      <c r="E371" s="16" t="str">
        <f t="shared" ca="1" si="42"/>
        <v>优质的</v>
      </c>
      <c r="F371" s="16" t="str">
        <f t="shared" ca="1" si="43"/>
        <v>言语</v>
      </c>
      <c r="G371" s="16" t="str">
        <f t="shared" ca="1" si="44"/>
        <v>项链</v>
      </c>
      <c r="H371" s="16" t="str">
        <f t="shared" si="48"/>
        <v>b</v>
      </c>
      <c r="I371" s="19" t="s">
        <v>26</v>
      </c>
      <c r="J371" s="3" t="s">
        <v>38</v>
      </c>
      <c r="K371" s="16">
        <f t="shared" si="46"/>
        <v>5</v>
      </c>
      <c r="L371" s="16">
        <f t="shared" si="47"/>
        <v>1</v>
      </c>
      <c r="M371" s="16">
        <f>[1]挂饰表!$I371</f>
        <v>8</v>
      </c>
      <c r="N371" s="16">
        <f>[1]挂饰表!$J371</f>
        <v>19</v>
      </c>
      <c r="O371" s="16">
        <f>[1]挂饰表!$K371</f>
        <v>19</v>
      </c>
      <c r="P371" s="16">
        <f>[1]挂饰表!$L371</f>
        <v>18</v>
      </c>
      <c r="Q371" s="16" t="str">
        <f>[1]挂饰表!$M$3</f>
        <v>---</v>
      </c>
      <c r="R371" s="16">
        <f>[1]挂饰表!$N371</f>
        <v>17</v>
      </c>
      <c r="S371" s="16">
        <f>[1]挂饰表!$O371</f>
        <v>12</v>
      </c>
      <c r="T371" s="42">
        <f>[1]挂饰表!$P371</f>
        <v>9</v>
      </c>
      <c r="U371" s="20">
        <f>[1]挂饰表!Q371</f>
        <v>4.4999999999999998E-2</v>
      </c>
      <c r="V371" s="20">
        <f>[1]挂饰表!R371</f>
        <v>0.03</v>
      </c>
      <c r="W371" s="20">
        <f>[1]挂饰表!S371</f>
        <v>1.4999999999999999E-2</v>
      </c>
      <c r="X371" s="20" t="str">
        <f>[1]挂饰表!T371</f>
        <v>--</v>
      </c>
      <c r="Y371" s="42">
        <f>[1]挂饰表!U371</f>
        <v>10</v>
      </c>
      <c r="Z371" s="42">
        <f>[1]挂饰表!V371</f>
        <v>13</v>
      </c>
      <c r="AA371" s="42">
        <f>[1]挂饰表!W371</f>
        <v>6</v>
      </c>
      <c r="AB371" s="42">
        <f>[1]挂饰表!X371</f>
        <v>7</v>
      </c>
      <c r="AC371" s="42">
        <f>[1]挂饰表!Y371</f>
        <v>9</v>
      </c>
      <c r="AD371" s="42">
        <f>[1]挂饰表!Z371</f>
        <v>10</v>
      </c>
      <c r="AE371" s="20">
        <f>[1]挂饰表!AA371</f>
        <v>0</v>
      </c>
      <c r="AF371" s="20">
        <f>[1]挂饰表!AB371</f>
        <v>0</v>
      </c>
      <c r="AG371" s="20">
        <f>[1]挂饰表!AC371</f>
        <v>0</v>
      </c>
      <c r="AH371" s="20">
        <f>[1]挂饰表!AD371</f>
        <v>0</v>
      </c>
      <c r="AI371" s="20">
        <f>[1]挂饰表!AE371</f>
        <v>0</v>
      </c>
    </row>
    <row r="372" spans="2:35" ht="14.25" x14ac:dyDescent="0.2">
      <c r="B372" s="16">
        <v>370</v>
      </c>
      <c r="C372" s="16" t="str">
        <f t="shared" ca="1" si="41"/>
        <v>IC1873</v>
      </c>
      <c r="D372" s="16" t="str">
        <f t="shared" ca="1" si="45"/>
        <v>凌厉的卡尼亚护腕</v>
      </c>
      <c r="E372" s="16" t="str">
        <f t="shared" ca="1" si="42"/>
        <v>凌厉的</v>
      </c>
      <c r="F372" s="16" t="str">
        <f t="shared" ca="1" si="43"/>
        <v>卡尼亚</v>
      </c>
      <c r="G372" s="16" t="str">
        <f t="shared" ca="1" si="44"/>
        <v>护腕</v>
      </c>
      <c r="H372" s="16" t="str">
        <f t="shared" si="48"/>
        <v>b</v>
      </c>
      <c r="I372" s="19" t="s">
        <v>26</v>
      </c>
      <c r="J372" s="3" t="s">
        <v>38</v>
      </c>
      <c r="K372" s="16">
        <f t="shared" si="46"/>
        <v>5</v>
      </c>
      <c r="L372" s="16">
        <f t="shared" si="47"/>
        <v>2</v>
      </c>
      <c r="M372" s="16">
        <f>[1]挂饰表!$I372</f>
        <v>16</v>
      </c>
      <c r="N372" s="16">
        <f>[1]挂饰表!$J372</f>
        <v>39</v>
      </c>
      <c r="O372" s="16">
        <f>[1]挂饰表!$K372</f>
        <v>38</v>
      </c>
      <c r="P372" s="16">
        <f>[1]挂饰表!$L372</f>
        <v>36</v>
      </c>
      <c r="Q372" s="16" t="str">
        <f>[1]挂饰表!$M$3</f>
        <v>---</v>
      </c>
      <c r="R372" s="16">
        <f>[1]挂饰表!$N372</f>
        <v>35</v>
      </c>
      <c r="S372" s="16">
        <f>[1]挂饰表!$O372</f>
        <v>23</v>
      </c>
      <c r="T372" s="42">
        <f>[1]挂饰表!$P372</f>
        <v>17</v>
      </c>
      <c r="U372" s="20">
        <f>[1]挂饰表!Q372</f>
        <v>8.5000000000000006E-2</v>
      </c>
      <c r="V372" s="20">
        <f>[1]挂饰表!R372</f>
        <v>5.7500000000000002E-2</v>
      </c>
      <c r="W372" s="20">
        <f>[1]挂饰表!S372</f>
        <v>2.8333333333333335E-2</v>
      </c>
      <c r="X372" s="20" t="str">
        <f>[1]挂饰表!T372</f>
        <v>--</v>
      </c>
      <c r="Y372" s="42">
        <f>[1]挂饰表!U372</f>
        <v>20</v>
      </c>
      <c r="Z372" s="42">
        <f>[1]挂饰表!V372</f>
        <v>25</v>
      </c>
      <c r="AA372" s="42">
        <f>[1]挂饰表!W372</f>
        <v>12</v>
      </c>
      <c r="AB372" s="42">
        <f>[1]挂饰表!X372</f>
        <v>15</v>
      </c>
      <c r="AC372" s="42">
        <f>[1]挂饰表!Y372</f>
        <v>17</v>
      </c>
      <c r="AD372" s="42">
        <f>[1]挂饰表!Z372</f>
        <v>20</v>
      </c>
      <c r="AE372" s="20">
        <f>[1]挂饰表!AA372</f>
        <v>0</v>
      </c>
      <c r="AF372" s="20">
        <f>[1]挂饰表!AB372</f>
        <v>0</v>
      </c>
      <c r="AG372" s="20">
        <f>[1]挂饰表!AC372</f>
        <v>0</v>
      </c>
      <c r="AH372" s="20">
        <f>[1]挂饰表!AD372</f>
        <v>0</v>
      </c>
      <c r="AI372" s="20">
        <f>[1]挂饰表!AE372</f>
        <v>0</v>
      </c>
    </row>
    <row r="373" spans="2:35" ht="14.25" x14ac:dyDescent="0.2">
      <c r="B373" s="16">
        <v>371</v>
      </c>
      <c r="C373" s="16" t="str">
        <f t="shared" ca="1" si="41"/>
        <v>IC1882</v>
      </c>
      <c r="D373" s="16" t="str">
        <f t="shared" ca="1" si="45"/>
        <v>凌厉的青铜项链</v>
      </c>
      <c r="E373" s="16" t="str">
        <f t="shared" ca="1" si="42"/>
        <v>凌厉的</v>
      </c>
      <c r="F373" s="16" t="str">
        <f t="shared" ca="1" si="43"/>
        <v>青铜</v>
      </c>
      <c r="G373" s="16" t="str">
        <f t="shared" ca="1" si="44"/>
        <v>项链</v>
      </c>
      <c r="H373" s="16" t="str">
        <f t="shared" si="48"/>
        <v>b</v>
      </c>
      <c r="I373" s="19" t="s">
        <v>26</v>
      </c>
      <c r="J373" s="3" t="s">
        <v>38</v>
      </c>
      <c r="K373" s="16">
        <f t="shared" si="46"/>
        <v>5</v>
      </c>
      <c r="L373" s="16">
        <f t="shared" si="47"/>
        <v>3</v>
      </c>
      <c r="M373" s="16">
        <f>[1]挂饰表!$I373</f>
        <v>23</v>
      </c>
      <c r="N373" s="16">
        <f>[1]挂饰表!$J373</f>
        <v>58</v>
      </c>
      <c r="O373" s="16">
        <f>[1]挂饰表!$K373</f>
        <v>57</v>
      </c>
      <c r="P373" s="16">
        <f>[1]挂饰表!$L373</f>
        <v>54</v>
      </c>
      <c r="Q373" s="16" t="str">
        <f>[1]挂饰表!$M$3</f>
        <v>---</v>
      </c>
      <c r="R373" s="16">
        <f>[1]挂饰表!$N373</f>
        <v>52</v>
      </c>
      <c r="S373" s="16">
        <f>[1]挂饰表!$O373</f>
        <v>35</v>
      </c>
      <c r="T373" s="42">
        <f>[1]挂饰表!$P373</f>
        <v>26</v>
      </c>
      <c r="U373" s="20">
        <f>[1]挂饰表!Q373</f>
        <v>0.13</v>
      </c>
      <c r="V373" s="20">
        <f>[1]挂饰表!R373</f>
        <v>8.7499999999999994E-2</v>
      </c>
      <c r="W373" s="20">
        <f>[1]挂饰表!S373</f>
        <v>4.3333333333333328E-2</v>
      </c>
      <c r="X373" s="20" t="str">
        <f>[1]挂饰表!T373</f>
        <v>--</v>
      </c>
      <c r="Y373" s="42">
        <f>[1]挂饰表!U373</f>
        <v>30</v>
      </c>
      <c r="Z373" s="42">
        <f>[1]挂饰表!V373</f>
        <v>38</v>
      </c>
      <c r="AA373" s="42">
        <f>[1]挂饰表!W373</f>
        <v>18</v>
      </c>
      <c r="AB373" s="42">
        <f>[1]挂饰表!X373</f>
        <v>22</v>
      </c>
      <c r="AC373" s="42">
        <f>[1]挂饰表!Y373</f>
        <v>26</v>
      </c>
      <c r="AD373" s="42">
        <f>[1]挂饰表!Z373</f>
        <v>30</v>
      </c>
      <c r="AE373" s="20">
        <f>[1]挂饰表!AA373</f>
        <v>0</v>
      </c>
      <c r="AF373" s="20">
        <f>[1]挂饰表!AB373</f>
        <v>0</v>
      </c>
      <c r="AG373" s="20">
        <f>[1]挂饰表!AC373</f>
        <v>0</v>
      </c>
      <c r="AH373" s="20">
        <f>[1]挂饰表!AD373</f>
        <v>0</v>
      </c>
      <c r="AI373" s="20">
        <f>[1]挂饰表!AE373</f>
        <v>0</v>
      </c>
    </row>
    <row r="374" spans="2:35" ht="14.25" x14ac:dyDescent="0.2">
      <c r="B374" s="16">
        <v>372</v>
      </c>
      <c r="C374" s="16" t="str">
        <f t="shared" ca="1" si="41"/>
        <v>IC1905</v>
      </c>
      <c r="D374" s="16" t="str">
        <f t="shared" ca="1" si="45"/>
        <v>凌厉的塞尔塔护腕</v>
      </c>
      <c r="E374" s="16" t="str">
        <f t="shared" ca="1" si="42"/>
        <v>凌厉的</v>
      </c>
      <c r="F374" s="16" t="str">
        <f t="shared" ca="1" si="43"/>
        <v>塞尔塔</v>
      </c>
      <c r="G374" s="16" t="str">
        <f t="shared" ca="1" si="44"/>
        <v>护腕</v>
      </c>
      <c r="H374" s="16" t="str">
        <f t="shared" si="48"/>
        <v>b</v>
      </c>
      <c r="I374" s="19" t="s">
        <v>26</v>
      </c>
      <c r="J374" s="3" t="s">
        <v>38</v>
      </c>
      <c r="K374" s="16">
        <f t="shared" si="46"/>
        <v>5</v>
      </c>
      <c r="L374" s="16">
        <f t="shared" si="47"/>
        <v>4</v>
      </c>
      <c r="M374" s="16">
        <f>[1]挂饰表!$I374</f>
        <v>31</v>
      </c>
      <c r="N374" s="16">
        <f>[1]挂饰表!$J374</f>
        <v>78</v>
      </c>
      <c r="O374" s="16">
        <f>[1]挂饰表!$K374</f>
        <v>76</v>
      </c>
      <c r="P374" s="16">
        <f>[1]挂饰表!$L374</f>
        <v>73</v>
      </c>
      <c r="Q374" s="16" t="str">
        <f>[1]挂饰表!$M$3</f>
        <v>---</v>
      </c>
      <c r="R374" s="16">
        <f>[1]挂饰表!$N374</f>
        <v>69</v>
      </c>
      <c r="S374" s="16">
        <f>[1]挂饰表!$O374</f>
        <v>47</v>
      </c>
      <c r="T374" s="42">
        <f>[1]挂饰表!$P374</f>
        <v>35</v>
      </c>
      <c r="U374" s="20">
        <f>[1]挂饰表!Q374</f>
        <v>0.17499999999999999</v>
      </c>
      <c r="V374" s="20">
        <f>[1]挂饰表!R374</f>
        <v>0.11749999999999999</v>
      </c>
      <c r="W374" s="20">
        <f>[1]挂饰表!S374</f>
        <v>5.8333333333333327E-2</v>
      </c>
      <c r="X374" s="20" t="str">
        <f>[1]挂饰表!T374</f>
        <v>--</v>
      </c>
      <c r="Y374" s="42">
        <f>[1]挂饰表!U374</f>
        <v>40</v>
      </c>
      <c r="Z374" s="42">
        <f>[1]挂饰表!V374</f>
        <v>50</v>
      </c>
      <c r="AA374" s="42">
        <f>[1]挂饰表!W374</f>
        <v>24</v>
      </c>
      <c r="AB374" s="42">
        <f>[1]挂饰表!X374</f>
        <v>29</v>
      </c>
      <c r="AC374" s="42">
        <f>[1]挂饰表!Y374</f>
        <v>35</v>
      </c>
      <c r="AD374" s="42">
        <f>[1]挂饰表!Z374</f>
        <v>40</v>
      </c>
      <c r="AE374" s="20">
        <f>[1]挂饰表!AA374</f>
        <v>0</v>
      </c>
      <c r="AF374" s="20">
        <f>[1]挂饰表!AB374</f>
        <v>0</v>
      </c>
      <c r="AG374" s="20">
        <f>[1]挂饰表!AC374</f>
        <v>0</v>
      </c>
      <c r="AH374" s="20">
        <f>[1]挂饰表!AD374</f>
        <v>0</v>
      </c>
      <c r="AI374" s="20">
        <f>[1]挂饰表!AE374</f>
        <v>0</v>
      </c>
    </row>
    <row r="375" spans="2:35" ht="14.25" x14ac:dyDescent="0.2">
      <c r="B375" s="16">
        <v>373</v>
      </c>
      <c r="C375" s="16" t="str">
        <f t="shared" ca="1" si="41"/>
        <v>IC1906</v>
      </c>
      <c r="D375" s="16" t="str">
        <f t="shared" ca="1" si="45"/>
        <v>坚硬的玄铁护腕</v>
      </c>
      <c r="E375" s="16" t="str">
        <f t="shared" ca="1" si="42"/>
        <v>坚硬的</v>
      </c>
      <c r="F375" s="16" t="str">
        <f t="shared" ca="1" si="43"/>
        <v>玄铁</v>
      </c>
      <c r="G375" s="16" t="str">
        <f t="shared" ca="1" si="44"/>
        <v>护腕</v>
      </c>
      <c r="H375" s="16" t="str">
        <f t="shared" si="48"/>
        <v>b</v>
      </c>
      <c r="I375" s="19" t="s">
        <v>26</v>
      </c>
      <c r="J375" s="3" t="s">
        <v>38</v>
      </c>
      <c r="K375" s="16">
        <f t="shared" si="46"/>
        <v>5</v>
      </c>
      <c r="L375" s="16">
        <f t="shared" si="47"/>
        <v>5</v>
      </c>
      <c r="M375" s="16">
        <f>[1]挂饰表!$I375</f>
        <v>39</v>
      </c>
      <c r="N375" s="16">
        <f>[1]挂饰表!$J375</f>
        <v>97</v>
      </c>
      <c r="O375" s="16">
        <f>[1]挂饰表!$K375</f>
        <v>95</v>
      </c>
      <c r="P375" s="16">
        <f>[1]挂饰表!$L375</f>
        <v>91</v>
      </c>
      <c r="Q375" s="16" t="str">
        <f>[1]挂饰表!$M$3</f>
        <v>---</v>
      </c>
      <c r="R375" s="16">
        <f>[1]挂饰表!$N375</f>
        <v>86</v>
      </c>
      <c r="S375" s="16">
        <f>[1]挂饰表!$O375</f>
        <v>58</v>
      </c>
      <c r="T375" s="42">
        <f>[1]挂饰表!$P375</f>
        <v>43</v>
      </c>
      <c r="U375" s="20">
        <f>[1]挂饰表!Q375</f>
        <v>0.215</v>
      </c>
      <c r="V375" s="20">
        <f>[1]挂饰表!R375</f>
        <v>0.14499999999999999</v>
      </c>
      <c r="W375" s="20">
        <f>[1]挂饰表!S375</f>
        <v>7.166666666666667E-2</v>
      </c>
      <c r="X375" s="20" t="str">
        <f>[1]挂饰表!T375</f>
        <v>--</v>
      </c>
      <c r="Y375" s="42">
        <f>[1]挂饰表!U375</f>
        <v>50</v>
      </c>
      <c r="Z375" s="42">
        <f>[1]挂饰表!V375</f>
        <v>63</v>
      </c>
      <c r="AA375" s="42">
        <f>[1]挂饰表!W375</f>
        <v>30</v>
      </c>
      <c r="AB375" s="42">
        <f>[1]挂饰表!X375</f>
        <v>37</v>
      </c>
      <c r="AC375" s="42">
        <f>[1]挂饰表!Y375</f>
        <v>43</v>
      </c>
      <c r="AD375" s="42">
        <f>[1]挂饰表!Z375</f>
        <v>50</v>
      </c>
      <c r="AE375" s="20">
        <f>[1]挂饰表!AA375</f>
        <v>0</v>
      </c>
      <c r="AF375" s="20">
        <f>[1]挂饰表!AB375</f>
        <v>0</v>
      </c>
      <c r="AG375" s="20">
        <f>[1]挂饰表!AC375</f>
        <v>0</v>
      </c>
      <c r="AH375" s="20">
        <f>[1]挂饰表!AD375</f>
        <v>0</v>
      </c>
      <c r="AI375" s="20">
        <f>[1]挂饰表!AE375</f>
        <v>0</v>
      </c>
    </row>
    <row r="376" spans="2:35" ht="14.25" x14ac:dyDescent="0.2">
      <c r="B376" s="16">
        <v>374</v>
      </c>
      <c r="C376" s="16" t="str">
        <f t="shared" ca="1" si="41"/>
        <v>IC1869</v>
      </c>
      <c r="D376" s="16" t="str">
        <f t="shared" ca="1" si="45"/>
        <v>坚硬的女神护腕</v>
      </c>
      <c r="E376" s="16" t="str">
        <f t="shared" ca="1" si="42"/>
        <v>坚硬的</v>
      </c>
      <c r="F376" s="16" t="str">
        <f t="shared" ca="1" si="43"/>
        <v>女神</v>
      </c>
      <c r="G376" s="16" t="str">
        <f t="shared" ca="1" si="44"/>
        <v>护腕</v>
      </c>
      <c r="H376" s="16" t="str">
        <f t="shared" si="48"/>
        <v>b</v>
      </c>
      <c r="I376" s="19" t="s">
        <v>26</v>
      </c>
      <c r="J376" s="3" t="s">
        <v>38</v>
      </c>
      <c r="K376" s="16">
        <f t="shared" si="46"/>
        <v>5</v>
      </c>
      <c r="L376" s="16">
        <f t="shared" si="47"/>
        <v>6</v>
      </c>
      <c r="M376" s="16">
        <f>[1]挂饰表!$I376</f>
        <v>47</v>
      </c>
      <c r="N376" s="16">
        <f>[1]挂饰表!$J376</f>
        <v>117</v>
      </c>
      <c r="O376" s="16">
        <f>[1]挂饰表!$K376</f>
        <v>114</v>
      </c>
      <c r="P376" s="16">
        <f>[1]挂饰表!$L376</f>
        <v>109</v>
      </c>
      <c r="Q376" s="16" t="str">
        <f>[1]挂饰表!$M$3</f>
        <v>---</v>
      </c>
      <c r="R376" s="16">
        <f>[1]挂饰表!$N376</f>
        <v>104</v>
      </c>
      <c r="S376" s="16">
        <f>[1]挂饰表!$O376</f>
        <v>70</v>
      </c>
      <c r="T376" s="42">
        <f>[1]挂饰表!$P376</f>
        <v>52</v>
      </c>
      <c r="U376" s="20">
        <f>[1]挂饰表!Q376</f>
        <v>0.26</v>
      </c>
      <c r="V376" s="20">
        <f>[1]挂饰表!R376</f>
        <v>0.17499999999999999</v>
      </c>
      <c r="W376" s="20">
        <f>[1]挂饰表!S376</f>
        <v>8.6666666666666656E-2</v>
      </c>
      <c r="X376" s="20" t="str">
        <f>[1]挂饰表!T376</f>
        <v>--</v>
      </c>
      <c r="Y376" s="42">
        <f>[1]挂饰表!U376</f>
        <v>60</v>
      </c>
      <c r="Z376" s="42">
        <f>[1]挂饰表!V376</f>
        <v>75</v>
      </c>
      <c r="AA376" s="42">
        <f>[1]挂饰表!W376</f>
        <v>36</v>
      </c>
      <c r="AB376" s="42">
        <f>[1]挂饰表!X376</f>
        <v>44</v>
      </c>
      <c r="AC376" s="42">
        <f>[1]挂饰表!Y376</f>
        <v>52</v>
      </c>
      <c r="AD376" s="42">
        <f>[1]挂饰表!Z376</f>
        <v>60</v>
      </c>
      <c r="AE376" s="20">
        <f>[1]挂饰表!AA376</f>
        <v>0</v>
      </c>
      <c r="AF376" s="20">
        <f>[1]挂饰表!AB376</f>
        <v>0</v>
      </c>
      <c r="AG376" s="20">
        <f>[1]挂饰表!AC376</f>
        <v>0</v>
      </c>
      <c r="AH376" s="20">
        <f>[1]挂饰表!AD376</f>
        <v>0</v>
      </c>
      <c r="AI376" s="20">
        <f>[1]挂饰表!AE376</f>
        <v>0</v>
      </c>
    </row>
    <row r="377" spans="2:35" ht="14.25" x14ac:dyDescent="0.2">
      <c r="B377" s="16">
        <v>375</v>
      </c>
      <c r="C377" s="16" t="str">
        <f t="shared" ca="1" si="41"/>
        <v>IC1906</v>
      </c>
      <c r="D377" s="16" t="str">
        <f t="shared" ca="1" si="45"/>
        <v>优质的青铜护腕</v>
      </c>
      <c r="E377" s="16" t="str">
        <f t="shared" ca="1" si="42"/>
        <v>优质的</v>
      </c>
      <c r="F377" s="16" t="str">
        <f t="shared" ca="1" si="43"/>
        <v>青铜</v>
      </c>
      <c r="G377" s="16" t="str">
        <f t="shared" ca="1" si="44"/>
        <v>护腕</v>
      </c>
      <c r="H377" s="16" t="str">
        <f t="shared" si="48"/>
        <v>b</v>
      </c>
      <c r="I377" s="19" t="s">
        <v>26</v>
      </c>
      <c r="J377" s="3" t="s">
        <v>38</v>
      </c>
      <c r="K377" s="16">
        <f t="shared" si="46"/>
        <v>5</v>
      </c>
      <c r="L377" s="16">
        <f t="shared" si="47"/>
        <v>7</v>
      </c>
      <c r="M377" s="16">
        <f>[1]挂饰表!$I377</f>
        <v>54</v>
      </c>
      <c r="N377" s="16">
        <f>[1]挂饰表!$J377</f>
        <v>136</v>
      </c>
      <c r="O377" s="16">
        <f>[1]挂饰表!$K377</f>
        <v>133</v>
      </c>
      <c r="P377" s="16">
        <f>[1]挂饰表!$L377</f>
        <v>127</v>
      </c>
      <c r="Q377" s="16" t="str">
        <f>[1]挂饰表!$M$3</f>
        <v>---</v>
      </c>
      <c r="R377" s="16">
        <f>[1]挂饰表!$N377</f>
        <v>121</v>
      </c>
      <c r="S377" s="16">
        <f>[1]挂饰表!$O377</f>
        <v>82</v>
      </c>
      <c r="T377" s="42">
        <f>[1]挂饰表!$P377</f>
        <v>60</v>
      </c>
      <c r="U377" s="20">
        <f>[1]挂饰表!Q377</f>
        <v>0.3</v>
      </c>
      <c r="V377" s="20">
        <f>[1]挂饰表!R377</f>
        <v>0.20499999999999999</v>
      </c>
      <c r="W377" s="20">
        <f>[1]挂饰表!S377</f>
        <v>0.1</v>
      </c>
      <c r="X377" s="20" t="str">
        <f>[1]挂饰表!T377</f>
        <v>--</v>
      </c>
      <c r="Y377" s="42">
        <f>[1]挂饰表!U377</f>
        <v>70</v>
      </c>
      <c r="Z377" s="42">
        <f>[1]挂饰表!V377</f>
        <v>88</v>
      </c>
      <c r="AA377" s="42">
        <f>[1]挂饰表!W377</f>
        <v>42</v>
      </c>
      <c r="AB377" s="42">
        <f>[1]挂饰表!X377</f>
        <v>51</v>
      </c>
      <c r="AC377" s="42">
        <f>[1]挂饰表!Y377</f>
        <v>60</v>
      </c>
      <c r="AD377" s="42">
        <f>[1]挂饰表!Z377</f>
        <v>70</v>
      </c>
      <c r="AE377" s="20">
        <f>[1]挂饰表!AA377</f>
        <v>0</v>
      </c>
      <c r="AF377" s="20">
        <f>[1]挂饰表!AB377</f>
        <v>0</v>
      </c>
      <c r="AG377" s="20">
        <f>[1]挂饰表!AC377</f>
        <v>0</v>
      </c>
      <c r="AH377" s="20">
        <f>[1]挂饰表!AD377</f>
        <v>0</v>
      </c>
      <c r="AI377" s="20">
        <f>[1]挂饰表!AE377</f>
        <v>0</v>
      </c>
    </row>
    <row r="378" spans="2:35" ht="14.25" x14ac:dyDescent="0.2">
      <c r="B378" s="16">
        <v>376</v>
      </c>
      <c r="C378" s="16" t="str">
        <f t="shared" ca="1" si="41"/>
        <v>IC1869</v>
      </c>
      <c r="D378" s="16" t="str">
        <f t="shared" ca="1" si="45"/>
        <v>坚硬的言语护腕</v>
      </c>
      <c r="E378" s="16" t="str">
        <f t="shared" ca="1" si="42"/>
        <v>坚硬的</v>
      </c>
      <c r="F378" s="16" t="str">
        <f t="shared" ca="1" si="43"/>
        <v>言语</v>
      </c>
      <c r="G378" s="16" t="str">
        <f t="shared" ca="1" si="44"/>
        <v>护腕</v>
      </c>
      <c r="H378" s="16" t="str">
        <f t="shared" si="48"/>
        <v>b</v>
      </c>
      <c r="I378" s="19" t="s">
        <v>26</v>
      </c>
      <c r="J378" s="3" t="s">
        <v>38</v>
      </c>
      <c r="K378" s="16">
        <f t="shared" si="46"/>
        <v>5</v>
      </c>
      <c r="L378" s="16">
        <f t="shared" si="47"/>
        <v>8</v>
      </c>
      <c r="M378" s="16">
        <f>[1]挂饰表!$I378</f>
        <v>62</v>
      </c>
      <c r="N378" s="16">
        <f>[1]挂饰表!$J378</f>
        <v>156</v>
      </c>
      <c r="O378" s="16">
        <f>[1]挂饰表!$K378</f>
        <v>152</v>
      </c>
      <c r="P378" s="16">
        <f>[1]挂饰表!$L378</f>
        <v>145</v>
      </c>
      <c r="Q378" s="16" t="str">
        <f>[1]挂饰表!$M$3</f>
        <v>---</v>
      </c>
      <c r="R378" s="16">
        <f>[1]挂饰表!$N378</f>
        <v>138</v>
      </c>
      <c r="S378" s="16">
        <f>[1]挂饰表!$O378</f>
        <v>93</v>
      </c>
      <c r="T378" s="42">
        <f>[1]挂饰表!$P378</f>
        <v>69</v>
      </c>
      <c r="U378" s="20">
        <f>[1]挂饰表!Q378</f>
        <v>0.34499999999999997</v>
      </c>
      <c r="V378" s="20">
        <f>[1]挂饰表!R378</f>
        <v>0.23250000000000001</v>
      </c>
      <c r="W378" s="20">
        <f>[1]挂饰表!S378</f>
        <v>0.115</v>
      </c>
      <c r="X378" s="20" t="str">
        <f>[1]挂饰表!T378</f>
        <v>--</v>
      </c>
      <c r="Y378" s="42">
        <f>[1]挂饰表!U378</f>
        <v>79</v>
      </c>
      <c r="Z378" s="42">
        <f>[1]挂饰表!V378</f>
        <v>100</v>
      </c>
      <c r="AA378" s="42">
        <f>[1]挂饰表!W378</f>
        <v>48</v>
      </c>
      <c r="AB378" s="42">
        <f>[1]挂饰表!X378</f>
        <v>59</v>
      </c>
      <c r="AC378" s="42">
        <f>[1]挂饰表!Y378</f>
        <v>69</v>
      </c>
      <c r="AD378" s="42">
        <f>[1]挂饰表!Z378</f>
        <v>79</v>
      </c>
      <c r="AE378" s="20">
        <f>[1]挂饰表!AA378</f>
        <v>0</v>
      </c>
      <c r="AF378" s="20">
        <f>[1]挂饰表!AB378</f>
        <v>0</v>
      </c>
      <c r="AG378" s="20">
        <f>[1]挂饰表!AC378</f>
        <v>0</v>
      </c>
      <c r="AH378" s="20">
        <f>[1]挂饰表!AD378</f>
        <v>0</v>
      </c>
      <c r="AI378" s="20">
        <f>[1]挂饰表!AE378</f>
        <v>0</v>
      </c>
    </row>
    <row r="379" spans="2:35" ht="14.25" x14ac:dyDescent="0.2">
      <c r="B379" s="16">
        <v>377</v>
      </c>
      <c r="C379" s="16" t="str">
        <f t="shared" ca="1" si="41"/>
        <v>IC1869</v>
      </c>
      <c r="D379" s="16" t="str">
        <f t="shared" ca="1" si="45"/>
        <v>初级的白银护腕</v>
      </c>
      <c r="E379" s="16" t="str">
        <f t="shared" ca="1" si="42"/>
        <v>初级的</v>
      </c>
      <c r="F379" s="16" t="str">
        <f t="shared" ca="1" si="43"/>
        <v>白银</v>
      </c>
      <c r="G379" s="16" t="str">
        <f t="shared" ca="1" si="44"/>
        <v>护腕</v>
      </c>
      <c r="H379" s="16" t="str">
        <f t="shared" si="48"/>
        <v>c</v>
      </c>
      <c r="I379" s="19" t="s">
        <v>26</v>
      </c>
      <c r="J379" s="3" t="s">
        <v>38</v>
      </c>
      <c r="K379" s="16">
        <f t="shared" si="46"/>
        <v>5</v>
      </c>
      <c r="L379" s="16">
        <f t="shared" si="47"/>
        <v>1</v>
      </c>
      <c r="M379" s="16">
        <f>[1]挂饰表!$I379</f>
        <v>15</v>
      </c>
      <c r="N379" s="16">
        <f>[1]挂饰表!$J379</f>
        <v>0</v>
      </c>
      <c r="O379" s="16">
        <f>[1]挂饰表!$K379</f>
        <v>0</v>
      </c>
      <c r="P379" s="16">
        <f>[1]挂饰表!$L379</f>
        <v>0</v>
      </c>
      <c r="Q379" s="16" t="str">
        <f>[1]挂饰表!$M$3</f>
        <v>---</v>
      </c>
      <c r="R379" s="16">
        <f>[1]挂饰表!$N379</f>
        <v>0</v>
      </c>
      <c r="S379" s="16">
        <f>[1]挂饰表!$O379</f>
        <v>0</v>
      </c>
      <c r="T379" s="42">
        <f>[1]挂饰表!$P379</f>
        <v>0</v>
      </c>
      <c r="U379" s="20">
        <f>[1]挂饰表!Q379</f>
        <v>0</v>
      </c>
      <c r="V379" s="20">
        <f>[1]挂饰表!R379</f>
        <v>0</v>
      </c>
      <c r="W379" s="20">
        <f>[1]挂饰表!S379</f>
        <v>0</v>
      </c>
      <c r="X379" s="20" t="str">
        <f>[1]挂饰表!T379</f>
        <v>--</v>
      </c>
      <c r="Y379" s="42">
        <f>[1]挂饰表!U379</f>
        <v>0</v>
      </c>
      <c r="Z379" s="42">
        <f>[1]挂饰表!V379</f>
        <v>0</v>
      </c>
      <c r="AA379" s="42">
        <f>[1]挂饰表!W379</f>
        <v>0</v>
      </c>
      <c r="AB379" s="42">
        <f>[1]挂饰表!X379</f>
        <v>0</v>
      </c>
      <c r="AC379" s="42">
        <f>[1]挂饰表!Y379</f>
        <v>0</v>
      </c>
      <c r="AD379" s="42">
        <f>[1]挂饰表!Z379</f>
        <v>0</v>
      </c>
      <c r="AE379" s="20">
        <f>[1]挂饰表!AA379</f>
        <v>0</v>
      </c>
      <c r="AF379" s="20">
        <f>[1]挂饰表!AB379</f>
        <v>0</v>
      </c>
      <c r="AG379" s="20">
        <f>[1]挂饰表!AC379</f>
        <v>0</v>
      </c>
      <c r="AH379" s="20">
        <f>[1]挂饰表!AD379</f>
        <v>0</v>
      </c>
      <c r="AI379" s="20">
        <f>[1]挂饰表!AE379</f>
        <v>0</v>
      </c>
    </row>
    <row r="380" spans="2:35" ht="14.25" x14ac:dyDescent="0.2">
      <c r="B380" s="16">
        <v>378</v>
      </c>
      <c r="C380" s="16" t="str">
        <f t="shared" ca="1" si="41"/>
        <v>IC1743</v>
      </c>
      <c r="D380" s="16" t="str">
        <f t="shared" ca="1" si="45"/>
        <v>一般的遗迹戒指</v>
      </c>
      <c r="E380" s="16" t="str">
        <f t="shared" ca="1" si="42"/>
        <v>一般的</v>
      </c>
      <c r="F380" s="16" t="str">
        <f t="shared" ca="1" si="43"/>
        <v>遗迹</v>
      </c>
      <c r="G380" s="16" t="str">
        <f t="shared" ca="1" si="44"/>
        <v>戒指</v>
      </c>
      <c r="H380" s="16" t="str">
        <f t="shared" si="48"/>
        <v>c</v>
      </c>
      <c r="I380" s="19" t="s">
        <v>26</v>
      </c>
      <c r="J380" s="3" t="s">
        <v>38</v>
      </c>
      <c r="K380" s="16">
        <f t="shared" si="46"/>
        <v>5</v>
      </c>
      <c r="L380" s="16">
        <f t="shared" si="47"/>
        <v>2</v>
      </c>
      <c r="M380" s="16">
        <f>[1]挂饰表!$I380</f>
        <v>30</v>
      </c>
      <c r="N380" s="16">
        <f>[1]挂饰表!$J380</f>
        <v>0</v>
      </c>
      <c r="O380" s="16">
        <f>[1]挂饰表!$K380</f>
        <v>0</v>
      </c>
      <c r="P380" s="16">
        <f>[1]挂饰表!$L380</f>
        <v>0</v>
      </c>
      <c r="Q380" s="16" t="str">
        <f>[1]挂饰表!$M$3</f>
        <v>---</v>
      </c>
      <c r="R380" s="16">
        <f>[1]挂饰表!$N380</f>
        <v>0</v>
      </c>
      <c r="S380" s="16">
        <f>[1]挂饰表!$O380</f>
        <v>0</v>
      </c>
      <c r="T380" s="42">
        <f>[1]挂饰表!$P380</f>
        <v>0</v>
      </c>
      <c r="U380" s="20">
        <f>[1]挂饰表!Q380</f>
        <v>0</v>
      </c>
      <c r="V380" s="20">
        <f>[1]挂饰表!R380</f>
        <v>0</v>
      </c>
      <c r="W380" s="20">
        <f>[1]挂饰表!S380</f>
        <v>0</v>
      </c>
      <c r="X380" s="20" t="str">
        <f>[1]挂饰表!T380</f>
        <v>--</v>
      </c>
      <c r="Y380" s="42">
        <f>[1]挂饰表!U380</f>
        <v>0</v>
      </c>
      <c r="Z380" s="42">
        <f>[1]挂饰表!V380</f>
        <v>0</v>
      </c>
      <c r="AA380" s="42">
        <f>[1]挂饰表!W380</f>
        <v>0</v>
      </c>
      <c r="AB380" s="42">
        <f>[1]挂饰表!X380</f>
        <v>0</v>
      </c>
      <c r="AC380" s="42">
        <f>[1]挂饰表!Y380</f>
        <v>0</v>
      </c>
      <c r="AD380" s="42">
        <f>[1]挂饰表!Z380</f>
        <v>0</v>
      </c>
      <c r="AE380" s="20">
        <f>[1]挂饰表!AA380</f>
        <v>0</v>
      </c>
      <c r="AF380" s="20">
        <f>[1]挂饰表!AB380</f>
        <v>0</v>
      </c>
      <c r="AG380" s="20">
        <f>[1]挂饰表!AC380</f>
        <v>0</v>
      </c>
      <c r="AH380" s="20">
        <f>[1]挂饰表!AD380</f>
        <v>0</v>
      </c>
      <c r="AI380" s="20">
        <f>[1]挂饰表!AE380</f>
        <v>0</v>
      </c>
    </row>
    <row r="381" spans="2:35" ht="14.25" x14ac:dyDescent="0.2">
      <c r="B381" s="16">
        <v>379</v>
      </c>
      <c r="C381" s="16" t="str">
        <f t="shared" ca="1" si="41"/>
        <v>IC1905</v>
      </c>
      <c r="D381" s="16" t="str">
        <f t="shared" ca="1" si="45"/>
        <v>初级的青铜护腕</v>
      </c>
      <c r="E381" s="16" t="str">
        <f t="shared" ca="1" si="42"/>
        <v>初级的</v>
      </c>
      <c r="F381" s="16" t="str">
        <f t="shared" ca="1" si="43"/>
        <v>青铜</v>
      </c>
      <c r="G381" s="16" t="str">
        <f t="shared" ca="1" si="44"/>
        <v>护腕</v>
      </c>
      <c r="H381" s="16" t="str">
        <f t="shared" si="48"/>
        <v>c</v>
      </c>
      <c r="I381" s="19" t="s">
        <v>26</v>
      </c>
      <c r="J381" s="3" t="s">
        <v>38</v>
      </c>
      <c r="K381" s="16">
        <f t="shared" si="46"/>
        <v>5</v>
      </c>
      <c r="L381" s="16">
        <f t="shared" si="47"/>
        <v>3</v>
      </c>
      <c r="M381" s="16">
        <f>[1]挂饰表!$I381</f>
        <v>45</v>
      </c>
      <c r="N381" s="16">
        <f>[1]挂饰表!$J381</f>
        <v>0</v>
      </c>
      <c r="O381" s="16">
        <f>[1]挂饰表!$K381</f>
        <v>0</v>
      </c>
      <c r="P381" s="16">
        <f>[1]挂饰表!$L381</f>
        <v>0</v>
      </c>
      <c r="Q381" s="16" t="str">
        <f>[1]挂饰表!$M$3</f>
        <v>---</v>
      </c>
      <c r="R381" s="16">
        <f>[1]挂饰表!$N381</f>
        <v>0</v>
      </c>
      <c r="S381" s="16">
        <f>[1]挂饰表!$O381</f>
        <v>0</v>
      </c>
      <c r="T381" s="42">
        <f>[1]挂饰表!$P381</f>
        <v>0</v>
      </c>
      <c r="U381" s="20">
        <f>[1]挂饰表!Q381</f>
        <v>0</v>
      </c>
      <c r="V381" s="20">
        <f>[1]挂饰表!R381</f>
        <v>0</v>
      </c>
      <c r="W381" s="20">
        <f>[1]挂饰表!S381</f>
        <v>0</v>
      </c>
      <c r="X381" s="20" t="str">
        <f>[1]挂饰表!T381</f>
        <v>--</v>
      </c>
      <c r="Y381" s="42">
        <f>[1]挂饰表!U381</f>
        <v>0</v>
      </c>
      <c r="Z381" s="42">
        <f>[1]挂饰表!V381</f>
        <v>0</v>
      </c>
      <c r="AA381" s="42">
        <f>[1]挂饰表!W381</f>
        <v>0</v>
      </c>
      <c r="AB381" s="42">
        <f>[1]挂饰表!X381</f>
        <v>0</v>
      </c>
      <c r="AC381" s="42">
        <f>[1]挂饰表!Y381</f>
        <v>0</v>
      </c>
      <c r="AD381" s="42">
        <f>[1]挂饰表!Z381</f>
        <v>0</v>
      </c>
      <c r="AE381" s="20">
        <f>[1]挂饰表!AA381</f>
        <v>0</v>
      </c>
      <c r="AF381" s="20">
        <f>[1]挂饰表!AB381</f>
        <v>0</v>
      </c>
      <c r="AG381" s="20">
        <f>[1]挂饰表!AC381</f>
        <v>0</v>
      </c>
      <c r="AH381" s="20">
        <f>[1]挂饰表!AD381</f>
        <v>0</v>
      </c>
      <c r="AI381" s="20">
        <f>[1]挂饰表!AE381</f>
        <v>0</v>
      </c>
    </row>
    <row r="382" spans="2:35" ht="14.25" x14ac:dyDescent="0.2">
      <c r="B382" s="16">
        <v>380</v>
      </c>
      <c r="C382" s="16" t="str">
        <f t="shared" ca="1" si="41"/>
        <v>IC1935</v>
      </c>
      <c r="D382" s="16" t="str">
        <f t="shared" ca="1" si="45"/>
        <v>初级的斯塞提护腕</v>
      </c>
      <c r="E382" s="16" t="str">
        <f t="shared" ca="1" si="42"/>
        <v>初级的</v>
      </c>
      <c r="F382" s="16" t="str">
        <f t="shared" ca="1" si="43"/>
        <v>斯塞提</v>
      </c>
      <c r="G382" s="16" t="str">
        <f t="shared" ca="1" si="44"/>
        <v>护腕</v>
      </c>
      <c r="H382" s="16" t="str">
        <f t="shared" si="48"/>
        <v>c</v>
      </c>
      <c r="I382" s="19" t="s">
        <v>26</v>
      </c>
      <c r="J382" s="3" t="s">
        <v>38</v>
      </c>
      <c r="K382" s="16">
        <f t="shared" si="46"/>
        <v>5</v>
      </c>
      <c r="L382" s="16">
        <f t="shared" si="47"/>
        <v>4</v>
      </c>
      <c r="M382" s="16">
        <f>[1]挂饰表!$I382</f>
        <v>60</v>
      </c>
      <c r="N382" s="16">
        <f>[1]挂饰表!$J382</f>
        <v>0</v>
      </c>
      <c r="O382" s="16">
        <f>[1]挂饰表!$K382</f>
        <v>0</v>
      </c>
      <c r="P382" s="16">
        <f>[1]挂饰表!$L382</f>
        <v>0</v>
      </c>
      <c r="Q382" s="16" t="str">
        <f>[1]挂饰表!$M$3</f>
        <v>---</v>
      </c>
      <c r="R382" s="16">
        <f>[1]挂饰表!$N382</f>
        <v>0</v>
      </c>
      <c r="S382" s="16">
        <f>[1]挂饰表!$O382</f>
        <v>0</v>
      </c>
      <c r="T382" s="42">
        <f>[1]挂饰表!$P382</f>
        <v>0</v>
      </c>
      <c r="U382" s="20">
        <f>[1]挂饰表!Q382</f>
        <v>0</v>
      </c>
      <c r="V382" s="20">
        <f>[1]挂饰表!R382</f>
        <v>0</v>
      </c>
      <c r="W382" s="20">
        <f>[1]挂饰表!S382</f>
        <v>0</v>
      </c>
      <c r="X382" s="20" t="str">
        <f>[1]挂饰表!T382</f>
        <v>--</v>
      </c>
      <c r="Y382" s="42">
        <f>[1]挂饰表!U382</f>
        <v>0</v>
      </c>
      <c r="Z382" s="42">
        <f>[1]挂饰表!V382</f>
        <v>0</v>
      </c>
      <c r="AA382" s="42">
        <f>[1]挂饰表!W382</f>
        <v>0</v>
      </c>
      <c r="AB382" s="42">
        <f>[1]挂饰表!X382</f>
        <v>0</v>
      </c>
      <c r="AC382" s="42">
        <f>[1]挂饰表!Y382</f>
        <v>0</v>
      </c>
      <c r="AD382" s="42">
        <f>[1]挂饰表!Z382</f>
        <v>0</v>
      </c>
      <c r="AE382" s="20">
        <f>[1]挂饰表!AA382</f>
        <v>0</v>
      </c>
      <c r="AF382" s="20">
        <f>[1]挂饰表!AB382</f>
        <v>0</v>
      </c>
      <c r="AG382" s="20">
        <f>[1]挂饰表!AC382</f>
        <v>0</v>
      </c>
      <c r="AH382" s="20">
        <f>[1]挂饰表!AD382</f>
        <v>0</v>
      </c>
      <c r="AI382" s="20">
        <f>[1]挂饰表!AE382</f>
        <v>0</v>
      </c>
    </row>
    <row r="383" spans="2:35" ht="14.25" x14ac:dyDescent="0.2">
      <c r="B383" s="16">
        <v>381</v>
      </c>
      <c r="C383" s="16" t="str">
        <f t="shared" ca="1" si="41"/>
        <v>IC1886</v>
      </c>
      <c r="D383" s="16" t="str">
        <f t="shared" ca="1" si="45"/>
        <v>普通的青铜项链</v>
      </c>
      <c r="E383" s="16" t="str">
        <f t="shared" ca="1" si="42"/>
        <v>普通的</v>
      </c>
      <c r="F383" s="16" t="str">
        <f t="shared" ca="1" si="43"/>
        <v>青铜</v>
      </c>
      <c r="G383" s="16" t="str">
        <f t="shared" ca="1" si="44"/>
        <v>项链</v>
      </c>
      <c r="H383" s="16" t="str">
        <f t="shared" si="48"/>
        <v>c</v>
      </c>
      <c r="I383" s="19" t="s">
        <v>26</v>
      </c>
      <c r="J383" s="3" t="s">
        <v>38</v>
      </c>
      <c r="K383" s="16">
        <f t="shared" si="46"/>
        <v>5</v>
      </c>
      <c r="L383" s="16">
        <f t="shared" si="47"/>
        <v>5</v>
      </c>
      <c r="M383" s="16">
        <f>[1]挂饰表!$I383</f>
        <v>75</v>
      </c>
      <c r="N383" s="16">
        <f>[1]挂饰表!$J383</f>
        <v>0</v>
      </c>
      <c r="O383" s="16">
        <f>[1]挂饰表!$K383</f>
        <v>0</v>
      </c>
      <c r="P383" s="16">
        <f>[1]挂饰表!$L383</f>
        <v>0</v>
      </c>
      <c r="Q383" s="16" t="str">
        <f>[1]挂饰表!$M$3</f>
        <v>---</v>
      </c>
      <c r="R383" s="16">
        <f>[1]挂饰表!$N383</f>
        <v>0</v>
      </c>
      <c r="S383" s="16">
        <f>[1]挂饰表!$O383</f>
        <v>0</v>
      </c>
      <c r="T383" s="42">
        <f>[1]挂饰表!$P383</f>
        <v>0</v>
      </c>
      <c r="U383" s="20">
        <f>[1]挂饰表!Q383</f>
        <v>0</v>
      </c>
      <c r="V383" s="20">
        <f>[1]挂饰表!R383</f>
        <v>0</v>
      </c>
      <c r="W383" s="20">
        <f>[1]挂饰表!S383</f>
        <v>0</v>
      </c>
      <c r="X383" s="20" t="str">
        <f>[1]挂饰表!T383</f>
        <v>--</v>
      </c>
      <c r="Y383" s="42">
        <f>[1]挂饰表!U383</f>
        <v>0</v>
      </c>
      <c r="Z383" s="42">
        <f>[1]挂饰表!V383</f>
        <v>0</v>
      </c>
      <c r="AA383" s="42">
        <f>[1]挂饰表!W383</f>
        <v>0</v>
      </c>
      <c r="AB383" s="42">
        <f>[1]挂饰表!X383</f>
        <v>0</v>
      </c>
      <c r="AC383" s="42">
        <f>[1]挂饰表!Y383</f>
        <v>0</v>
      </c>
      <c r="AD383" s="42">
        <f>[1]挂饰表!Z383</f>
        <v>0</v>
      </c>
      <c r="AE383" s="20">
        <f>[1]挂饰表!AA383</f>
        <v>0</v>
      </c>
      <c r="AF383" s="20">
        <f>[1]挂饰表!AB383</f>
        <v>0</v>
      </c>
      <c r="AG383" s="20">
        <f>[1]挂饰表!AC383</f>
        <v>0</v>
      </c>
      <c r="AH383" s="20">
        <f>[1]挂饰表!AD383</f>
        <v>0</v>
      </c>
      <c r="AI383" s="20">
        <f>[1]挂饰表!AE383</f>
        <v>0</v>
      </c>
    </row>
    <row r="384" spans="2:35" ht="14.25" x14ac:dyDescent="0.2">
      <c r="B384" s="16">
        <v>382</v>
      </c>
      <c r="C384" s="16" t="str">
        <f t="shared" ca="1" si="41"/>
        <v>IC1858</v>
      </c>
      <c r="D384" s="16" t="str">
        <f t="shared" ca="1" si="45"/>
        <v>一般的塞尔塔戒指</v>
      </c>
      <c r="E384" s="16" t="str">
        <f t="shared" ca="1" si="42"/>
        <v>一般的</v>
      </c>
      <c r="F384" s="16" t="str">
        <f t="shared" ca="1" si="43"/>
        <v>塞尔塔</v>
      </c>
      <c r="G384" s="16" t="str">
        <f t="shared" ca="1" si="44"/>
        <v>戒指</v>
      </c>
      <c r="H384" s="16" t="str">
        <f t="shared" si="48"/>
        <v>c</v>
      </c>
      <c r="I384" s="19" t="s">
        <v>26</v>
      </c>
      <c r="J384" s="3" t="s">
        <v>38</v>
      </c>
      <c r="K384" s="16">
        <f t="shared" si="46"/>
        <v>5</v>
      </c>
      <c r="L384" s="16">
        <f t="shared" si="47"/>
        <v>6</v>
      </c>
      <c r="M384" s="16">
        <f>[1]挂饰表!$I384</f>
        <v>91</v>
      </c>
      <c r="N384" s="16">
        <f>[1]挂饰表!$J384</f>
        <v>0</v>
      </c>
      <c r="O384" s="16">
        <f>[1]挂饰表!$K384</f>
        <v>0</v>
      </c>
      <c r="P384" s="16">
        <f>[1]挂饰表!$L384</f>
        <v>0</v>
      </c>
      <c r="Q384" s="16" t="str">
        <f>[1]挂饰表!$M$3</f>
        <v>---</v>
      </c>
      <c r="R384" s="16">
        <f>[1]挂饰表!$N384</f>
        <v>0</v>
      </c>
      <c r="S384" s="16">
        <f>[1]挂饰表!$O384</f>
        <v>0</v>
      </c>
      <c r="T384" s="42">
        <f>[1]挂饰表!$P384</f>
        <v>0</v>
      </c>
      <c r="U384" s="20">
        <f>[1]挂饰表!Q384</f>
        <v>0</v>
      </c>
      <c r="V384" s="20">
        <f>[1]挂饰表!R384</f>
        <v>0</v>
      </c>
      <c r="W384" s="20">
        <f>[1]挂饰表!S384</f>
        <v>0</v>
      </c>
      <c r="X384" s="20" t="str">
        <f>[1]挂饰表!T384</f>
        <v>--</v>
      </c>
      <c r="Y384" s="42">
        <f>[1]挂饰表!U384</f>
        <v>0</v>
      </c>
      <c r="Z384" s="42">
        <f>[1]挂饰表!V384</f>
        <v>0</v>
      </c>
      <c r="AA384" s="42">
        <f>[1]挂饰表!W384</f>
        <v>0</v>
      </c>
      <c r="AB384" s="42">
        <f>[1]挂饰表!X384</f>
        <v>0</v>
      </c>
      <c r="AC384" s="42">
        <f>[1]挂饰表!Y384</f>
        <v>0</v>
      </c>
      <c r="AD384" s="42">
        <f>[1]挂饰表!Z384</f>
        <v>0</v>
      </c>
      <c r="AE384" s="20">
        <f>[1]挂饰表!AA384</f>
        <v>0</v>
      </c>
      <c r="AF384" s="20">
        <f>[1]挂饰表!AB384</f>
        <v>0</v>
      </c>
      <c r="AG384" s="20">
        <f>[1]挂饰表!AC384</f>
        <v>0</v>
      </c>
      <c r="AH384" s="20">
        <f>[1]挂饰表!AD384</f>
        <v>0</v>
      </c>
      <c r="AI384" s="20">
        <f>[1]挂饰表!AE384</f>
        <v>0</v>
      </c>
    </row>
    <row r="385" spans="2:35" ht="14.25" x14ac:dyDescent="0.2">
      <c r="B385" s="16">
        <v>383</v>
      </c>
      <c r="C385" s="16" t="str">
        <f t="shared" ca="1" si="41"/>
        <v>IC1851</v>
      </c>
      <c r="D385" s="16" t="str">
        <f t="shared" ca="1" si="45"/>
        <v>一般的遗迹戒指</v>
      </c>
      <c r="E385" s="16" t="str">
        <f t="shared" ca="1" si="42"/>
        <v>一般的</v>
      </c>
      <c r="F385" s="16" t="str">
        <f t="shared" ca="1" si="43"/>
        <v>遗迹</v>
      </c>
      <c r="G385" s="16" t="str">
        <f t="shared" ca="1" si="44"/>
        <v>戒指</v>
      </c>
      <c r="H385" s="16" t="str">
        <f t="shared" si="48"/>
        <v>c</v>
      </c>
      <c r="I385" s="19" t="s">
        <v>26</v>
      </c>
      <c r="J385" s="3" t="s">
        <v>38</v>
      </c>
      <c r="K385" s="16">
        <f t="shared" si="46"/>
        <v>5</v>
      </c>
      <c r="L385" s="16">
        <f t="shared" si="47"/>
        <v>7</v>
      </c>
      <c r="M385" s="16">
        <f>[1]挂饰表!$I385</f>
        <v>106</v>
      </c>
      <c r="N385" s="16">
        <f>[1]挂饰表!$J385</f>
        <v>0</v>
      </c>
      <c r="O385" s="16">
        <f>[1]挂饰表!$K385</f>
        <v>0</v>
      </c>
      <c r="P385" s="16">
        <f>[1]挂饰表!$L385</f>
        <v>0</v>
      </c>
      <c r="Q385" s="16" t="str">
        <f>[1]挂饰表!$M$3</f>
        <v>---</v>
      </c>
      <c r="R385" s="16">
        <f>[1]挂饰表!$N385</f>
        <v>0</v>
      </c>
      <c r="S385" s="16">
        <f>[1]挂饰表!$O385</f>
        <v>0</v>
      </c>
      <c r="T385" s="42">
        <f>[1]挂饰表!$P385</f>
        <v>0</v>
      </c>
      <c r="U385" s="20">
        <f>[1]挂饰表!Q385</f>
        <v>0</v>
      </c>
      <c r="V385" s="20">
        <f>[1]挂饰表!R385</f>
        <v>0</v>
      </c>
      <c r="W385" s="20">
        <f>[1]挂饰表!S385</f>
        <v>0</v>
      </c>
      <c r="X385" s="20" t="str">
        <f>[1]挂饰表!T385</f>
        <v>--</v>
      </c>
      <c r="Y385" s="42">
        <f>[1]挂饰表!U385</f>
        <v>0</v>
      </c>
      <c r="Z385" s="42">
        <f>[1]挂饰表!V385</f>
        <v>0</v>
      </c>
      <c r="AA385" s="42">
        <f>[1]挂饰表!W385</f>
        <v>0</v>
      </c>
      <c r="AB385" s="42">
        <f>[1]挂饰表!X385</f>
        <v>0</v>
      </c>
      <c r="AC385" s="42">
        <f>[1]挂饰表!Y385</f>
        <v>0</v>
      </c>
      <c r="AD385" s="42">
        <f>[1]挂饰表!Z385</f>
        <v>0</v>
      </c>
      <c r="AE385" s="20">
        <f>[1]挂饰表!AA385</f>
        <v>0</v>
      </c>
      <c r="AF385" s="20">
        <f>[1]挂饰表!AB385</f>
        <v>0</v>
      </c>
      <c r="AG385" s="20">
        <f>[1]挂饰表!AC385</f>
        <v>0</v>
      </c>
      <c r="AH385" s="20">
        <f>[1]挂饰表!AD385</f>
        <v>0</v>
      </c>
      <c r="AI385" s="20">
        <f>[1]挂饰表!AE385</f>
        <v>0</v>
      </c>
    </row>
    <row r="386" spans="2:35" ht="14.25" x14ac:dyDescent="0.2">
      <c r="B386" s="16">
        <v>384</v>
      </c>
      <c r="C386" s="16" t="str">
        <f t="shared" ca="1" si="41"/>
        <v>IC1853</v>
      </c>
      <c r="D386" s="16" t="str">
        <f t="shared" ca="1" si="45"/>
        <v>一般的女神戒指</v>
      </c>
      <c r="E386" s="16" t="str">
        <f t="shared" ca="1" si="42"/>
        <v>一般的</v>
      </c>
      <c r="F386" s="16" t="str">
        <f t="shared" ca="1" si="43"/>
        <v>女神</v>
      </c>
      <c r="G386" s="16" t="str">
        <f t="shared" ca="1" si="44"/>
        <v>戒指</v>
      </c>
      <c r="H386" s="16" t="str">
        <f t="shared" si="48"/>
        <v>c</v>
      </c>
      <c r="I386" s="19" t="s">
        <v>26</v>
      </c>
      <c r="J386" s="3" t="s">
        <v>38</v>
      </c>
      <c r="K386" s="16">
        <f t="shared" si="46"/>
        <v>5</v>
      </c>
      <c r="L386" s="16">
        <f t="shared" si="47"/>
        <v>8</v>
      </c>
      <c r="M386" s="16">
        <f>[1]挂饰表!$I386</f>
        <v>121</v>
      </c>
      <c r="N386" s="16">
        <f>[1]挂饰表!$J386</f>
        <v>0</v>
      </c>
      <c r="O386" s="16">
        <f>[1]挂饰表!$K386</f>
        <v>0</v>
      </c>
      <c r="P386" s="16">
        <f>[1]挂饰表!$L386</f>
        <v>0</v>
      </c>
      <c r="Q386" s="16" t="str">
        <f>[1]挂饰表!$M$3</f>
        <v>---</v>
      </c>
      <c r="R386" s="16">
        <f>[1]挂饰表!$N386</f>
        <v>0</v>
      </c>
      <c r="S386" s="16">
        <f>[1]挂饰表!$O386</f>
        <v>0</v>
      </c>
      <c r="T386" s="42">
        <f>[1]挂饰表!$P386</f>
        <v>0</v>
      </c>
      <c r="U386" s="20">
        <f>[1]挂饰表!Q386</f>
        <v>0</v>
      </c>
      <c r="V386" s="20">
        <f>[1]挂饰表!R386</f>
        <v>0</v>
      </c>
      <c r="W386" s="20">
        <f>[1]挂饰表!S386</f>
        <v>0</v>
      </c>
      <c r="X386" s="20" t="str">
        <f>[1]挂饰表!T386</f>
        <v>--</v>
      </c>
      <c r="Y386" s="42">
        <f>[1]挂饰表!U386</f>
        <v>0</v>
      </c>
      <c r="Z386" s="42">
        <f>[1]挂饰表!V386</f>
        <v>0</v>
      </c>
      <c r="AA386" s="42">
        <f>[1]挂饰表!W386</f>
        <v>0</v>
      </c>
      <c r="AB386" s="42">
        <f>[1]挂饰表!X386</f>
        <v>0</v>
      </c>
      <c r="AC386" s="42">
        <f>[1]挂饰表!Y386</f>
        <v>0</v>
      </c>
      <c r="AD386" s="42">
        <f>[1]挂饰表!Z386</f>
        <v>0</v>
      </c>
      <c r="AE386" s="20">
        <f>[1]挂饰表!AA386</f>
        <v>0</v>
      </c>
      <c r="AF386" s="20">
        <f>[1]挂饰表!AB386</f>
        <v>0</v>
      </c>
      <c r="AG386" s="20">
        <f>[1]挂饰表!AC386</f>
        <v>0</v>
      </c>
      <c r="AH386" s="20">
        <f>[1]挂饰表!AD386</f>
        <v>0</v>
      </c>
      <c r="AI386" s="20">
        <f>[1]挂饰表!AE386</f>
        <v>0</v>
      </c>
    </row>
    <row r="387" spans="2:35" ht="14.25" x14ac:dyDescent="0.2">
      <c r="B387" s="16">
        <v>385</v>
      </c>
      <c r="C387" s="16" t="str">
        <f t="shared" ref="C387:C450" ca="1" si="49">VLOOKUP(G387&amp;INT(RAND()*(15-1)+1),dropimge,4,FALSE)</f>
        <v>IC1873</v>
      </c>
      <c r="D387" s="16" t="str">
        <f t="shared" ca="1" si="45"/>
        <v>璀璨的魔王护腕</v>
      </c>
      <c r="E387" s="16" t="str">
        <f t="shared" ref="E387:E450" ca="1" si="50">VLOOKUP(H387,dropaffix1,INT(RAND()*(6-2)+2),FALSE)</f>
        <v>璀璨的</v>
      </c>
      <c r="F387" s="16" t="str">
        <f t="shared" ref="F387:F450" ca="1" si="51">VLOOKUP(INT(RAND()*(21-1)+1),dropaffix2,2,FALSE)</f>
        <v>魔王</v>
      </c>
      <c r="G387" s="16" t="str">
        <f t="shared" ref="G387:G450" ca="1" si="52">VLOOKUP(INT(RAND()*(4-1)+1),dropaffix3,2,FALSE)</f>
        <v>护腕</v>
      </c>
      <c r="H387" s="16" t="str">
        <f t="shared" si="48"/>
        <v>s</v>
      </c>
      <c r="I387" s="19" t="s">
        <v>26</v>
      </c>
      <c r="J387" s="3" t="s">
        <v>39</v>
      </c>
      <c r="K387" s="16">
        <f t="shared" si="46"/>
        <v>0</v>
      </c>
      <c r="L387" s="16">
        <f t="shared" si="47"/>
        <v>1</v>
      </c>
      <c r="M387" s="16">
        <f>[1]挂饰表!$I387</f>
        <v>15</v>
      </c>
      <c r="N387" s="16">
        <f>[1]挂饰表!$J387</f>
        <v>14</v>
      </c>
      <c r="O387" s="16">
        <f>[1]挂饰表!$K387</f>
        <v>11</v>
      </c>
      <c r="P387" s="16">
        <f>[1]挂饰表!$L387</f>
        <v>12</v>
      </c>
      <c r="Q387" s="16" t="str">
        <f>[1]挂饰表!$M$3</f>
        <v>---</v>
      </c>
      <c r="R387" s="16">
        <f>[1]挂饰表!$N387</f>
        <v>13</v>
      </c>
      <c r="S387" s="16">
        <f>[1]挂饰表!$O387</f>
        <v>9</v>
      </c>
      <c r="T387" s="42">
        <f>[1]挂饰表!$P387</f>
        <v>5</v>
      </c>
      <c r="U387" s="20">
        <f>[1]挂饰表!Q387</f>
        <v>2.5000000000000001E-2</v>
      </c>
      <c r="V387" s="20">
        <f>[1]挂饰表!R387</f>
        <v>2.2499999999999999E-2</v>
      </c>
      <c r="W387" s="20">
        <f>[1]挂饰表!S387</f>
        <v>8.3333333333333332E-3</v>
      </c>
      <c r="X387" s="20" t="str">
        <f>[1]挂饰表!T387</f>
        <v>--</v>
      </c>
      <c r="Y387" s="42">
        <f>[1]挂饰表!U387</f>
        <v>5</v>
      </c>
      <c r="Z387" s="42">
        <f>[1]挂饰表!V387</f>
        <v>4</v>
      </c>
      <c r="AA387" s="42">
        <f>[1]挂饰表!W387</f>
        <v>5</v>
      </c>
      <c r="AB387" s="42">
        <f>[1]挂饰表!X387</f>
        <v>5</v>
      </c>
      <c r="AC387" s="42">
        <f>[1]挂饰表!Y387</f>
        <v>6</v>
      </c>
      <c r="AD387" s="42">
        <f>[1]挂饰表!Z387</f>
        <v>7</v>
      </c>
      <c r="AE387" s="20">
        <f>[1]挂饰表!AA387</f>
        <v>0</v>
      </c>
      <c r="AF387" s="20">
        <f>[1]挂饰表!AB387</f>
        <v>0</v>
      </c>
      <c r="AG387" s="20">
        <f>[1]挂饰表!AC387</f>
        <v>0</v>
      </c>
      <c r="AH387" s="20">
        <f>[1]挂饰表!AD387</f>
        <v>0</v>
      </c>
      <c r="AI387" s="20">
        <f>[1]挂饰表!AE387</f>
        <v>0</v>
      </c>
    </row>
    <row r="388" spans="2:35" ht="14.25" x14ac:dyDescent="0.2">
      <c r="B388" s="16">
        <v>386</v>
      </c>
      <c r="C388" s="16" t="str">
        <f t="shared" ca="1" si="49"/>
        <v>IC1858</v>
      </c>
      <c r="D388" s="16" t="str">
        <f t="shared" ref="D388:D451" ca="1" si="53">E388&amp;F388&amp;G388</f>
        <v>璀璨的白银戒指</v>
      </c>
      <c r="E388" s="16" t="str">
        <f t="shared" ca="1" si="50"/>
        <v>璀璨的</v>
      </c>
      <c r="F388" s="16" t="str">
        <f t="shared" ca="1" si="51"/>
        <v>白银</v>
      </c>
      <c r="G388" s="16" t="str">
        <f t="shared" ca="1" si="52"/>
        <v>戒指</v>
      </c>
      <c r="H388" s="16" t="str">
        <f t="shared" si="48"/>
        <v>s</v>
      </c>
      <c r="I388" s="19" t="s">
        <v>26</v>
      </c>
      <c r="J388" s="3" t="s">
        <v>39</v>
      </c>
      <c r="K388" s="16">
        <f t="shared" ref="K388:K451" si="54">VLOOKUP(J388,profession1,5,FALSE)</f>
        <v>0</v>
      </c>
      <c r="L388" s="16">
        <f t="shared" si="47"/>
        <v>2</v>
      </c>
      <c r="M388" s="16">
        <f>[1]挂饰表!$I388</f>
        <v>31</v>
      </c>
      <c r="N388" s="16">
        <f>[1]挂饰表!$J388</f>
        <v>27</v>
      </c>
      <c r="O388" s="16">
        <f>[1]挂饰表!$K388</f>
        <v>22</v>
      </c>
      <c r="P388" s="16">
        <f>[1]挂饰表!$L388</f>
        <v>24</v>
      </c>
      <c r="Q388" s="16" t="str">
        <f>[1]挂饰表!$M$3</f>
        <v>---</v>
      </c>
      <c r="R388" s="16">
        <f>[1]挂饰表!$N388</f>
        <v>25</v>
      </c>
      <c r="S388" s="16">
        <f>[1]挂饰表!$O388</f>
        <v>19</v>
      </c>
      <c r="T388" s="42">
        <f>[1]挂饰表!$P388</f>
        <v>11</v>
      </c>
      <c r="U388" s="20">
        <f>[1]挂饰表!Q388</f>
        <v>5.5E-2</v>
      </c>
      <c r="V388" s="20">
        <f>[1]挂饰表!R388</f>
        <v>4.7500000000000001E-2</v>
      </c>
      <c r="W388" s="20">
        <f>[1]挂饰表!S388</f>
        <v>1.8333333333333333E-2</v>
      </c>
      <c r="X388" s="20" t="str">
        <f>[1]挂饰表!T388</f>
        <v>--</v>
      </c>
      <c r="Y388" s="42">
        <f>[1]挂饰表!U388</f>
        <v>9</v>
      </c>
      <c r="Z388" s="42">
        <f>[1]挂饰表!V388</f>
        <v>8</v>
      </c>
      <c r="AA388" s="42">
        <f>[1]挂饰表!W388</f>
        <v>11</v>
      </c>
      <c r="AB388" s="42">
        <f>[1]挂饰表!X388</f>
        <v>11</v>
      </c>
      <c r="AC388" s="42">
        <f>[1]挂饰表!Y388</f>
        <v>13</v>
      </c>
      <c r="AD388" s="42">
        <f>[1]挂饰表!Z388</f>
        <v>14</v>
      </c>
      <c r="AE388" s="20">
        <f>[1]挂饰表!AA388</f>
        <v>0</v>
      </c>
      <c r="AF388" s="20">
        <f>[1]挂饰表!AB388</f>
        <v>0</v>
      </c>
      <c r="AG388" s="20">
        <f>[1]挂饰表!AC388</f>
        <v>0</v>
      </c>
      <c r="AH388" s="20">
        <f>[1]挂饰表!AD388</f>
        <v>0</v>
      </c>
      <c r="AI388" s="20">
        <f>[1]挂饰表!AE388</f>
        <v>0</v>
      </c>
    </row>
    <row r="389" spans="2:35" ht="14.25" x14ac:dyDescent="0.2">
      <c r="B389" s="16">
        <v>387</v>
      </c>
      <c r="C389" s="16" t="str">
        <f t="shared" ca="1" si="49"/>
        <v>IC1877</v>
      </c>
      <c r="D389" s="16" t="str">
        <f t="shared" ca="1" si="53"/>
        <v>传说的玄铁项链</v>
      </c>
      <c r="E389" s="16" t="str">
        <f t="shared" ca="1" si="50"/>
        <v>传说的</v>
      </c>
      <c r="F389" s="16" t="str">
        <f t="shared" ca="1" si="51"/>
        <v>玄铁</v>
      </c>
      <c r="G389" s="16" t="str">
        <f t="shared" ca="1" si="52"/>
        <v>项链</v>
      </c>
      <c r="H389" s="16" t="str">
        <f t="shared" si="48"/>
        <v>s</v>
      </c>
      <c r="I389" s="19" t="s">
        <v>26</v>
      </c>
      <c r="J389" s="3" t="s">
        <v>39</v>
      </c>
      <c r="K389" s="16">
        <f t="shared" si="54"/>
        <v>0</v>
      </c>
      <c r="L389" s="16">
        <f t="shared" si="47"/>
        <v>3</v>
      </c>
      <c r="M389" s="16">
        <f>[1]挂饰表!$I389</f>
        <v>46</v>
      </c>
      <c r="N389" s="16">
        <f>[1]挂饰表!$J389</f>
        <v>41</v>
      </c>
      <c r="O389" s="16">
        <f>[1]挂饰表!$K389</f>
        <v>33</v>
      </c>
      <c r="P389" s="16">
        <f>[1]挂饰表!$L389</f>
        <v>36</v>
      </c>
      <c r="Q389" s="16" t="str">
        <f>[1]挂饰表!$M$3</f>
        <v>---</v>
      </c>
      <c r="R389" s="16">
        <f>[1]挂饰表!$N389</f>
        <v>38</v>
      </c>
      <c r="S389" s="16">
        <f>[1]挂饰表!$O389</f>
        <v>28</v>
      </c>
      <c r="T389" s="42">
        <f>[1]挂饰表!$P389</f>
        <v>16</v>
      </c>
      <c r="U389" s="20">
        <f>[1]挂饰表!Q389</f>
        <v>0.08</v>
      </c>
      <c r="V389" s="20">
        <f>[1]挂饰表!R389</f>
        <v>7.0000000000000007E-2</v>
      </c>
      <c r="W389" s="20">
        <f>[1]挂饰表!S389</f>
        <v>2.6666666666666665E-2</v>
      </c>
      <c r="X389" s="20" t="str">
        <f>[1]挂饰表!T389</f>
        <v>--</v>
      </c>
      <c r="Y389" s="42">
        <f>[1]挂饰表!U389</f>
        <v>14</v>
      </c>
      <c r="Z389" s="42">
        <f>[1]挂饰表!V389</f>
        <v>11</v>
      </c>
      <c r="AA389" s="42">
        <f>[1]挂饰表!W389</f>
        <v>16</v>
      </c>
      <c r="AB389" s="42">
        <f>[1]挂饰表!X389</f>
        <v>16</v>
      </c>
      <c r="AC389" s="42">
        <f>[1]挂饰表!Y389</f>
        <v>19</v>
      </c>
      <c r="AD389" s="42">
        <f>[1]挂饰表!Z389</f>
        <v>21</v>
      </c>
      <c r="AE389" s="20">
        <f>[1]挂饰表!AA389</f>
        <v>0</v>
      </c>
      <c r="AF389" s="20">
        <f>[1]挂饰表!AB389</f>
        <v>0</v>
      </c>
      <c r="AG389" s="20">
        <f>[1]挂饰表!AC389</f>
        <v>0</v>
      </c>
      <c r="AH389" s="20">
        <f>[1]挂饰表!AD389</f>
        <v>0</v>
      </c>
      <c r="AI389" s="20">
        <f>[1]挂饰表!AE389</f>
        <v>0</v>
      </c>
    </row>
    <row r="390" spans="2:35" ht="14.25" x14ac:dyDescent="0.2">
      <c r="B390" s="16">
        <v>388</v>
      </c>
      <c r="C390" s="16" t="str">
        <f t="shared" ca="1" si="49"/>
        <v>IC1934</v>
      </c>
      <c r="D390" s="16" t="str">
        <f t="shared" ca="1" si="53"/>
        <v>神秘的水晶护腕</v>
      </c>
      <c r="E390" s="16" t="str">
        <f t="shared" ca="1" si="50"/>
        <v>神秘的</v>
      </c>
      <c r="F390" s="16" t="str">
        <f t="shared" ca="1" si="51"/>
        <v>水晶</v>
      </c>
      <c r="G390" s="16" t="str">
        <f t="shared" ca="1" si="52"/>
        <v>护腕</v>
      </c>
      <c r="H390" s="16" t="str">
        <f t="shared" si="48"/>
        <v>s</v>
      </c>
      <c r="I390" s="19" t="s">
        <v>26</v>
      </c>
      <c r="J390" s="3" t="s">
        <v>39</v>
      </c>
      <c r="K390" s="16">
        <f t="shared" si="54"/>
        <v>0</v>
      </c>
      <c r="L390" s="16">
        <f t="shared" si="47"/>
        <v>4</v>
      </c>
      <c r="M390" s="16">
        <f>[1]挂饰表!$I390</f>
        <v>61</v>
      </c>
      <c r="N390" s="16">
        <f>[1]挂饰表!$J390</f>
        <v>54</v>
      </c>
      <c r="O390" s="16">
        <f>[1]挂饰表!$K390</f>
        <v>44</v>
      </c>
      <c r="P390" s="16">
        <f>[1]挂饰表!$L390</f>
        <v>48</v>
      </c>
      <c r="Q390" s="16" t="str">
        <f>[1]挂饰表!$M$3</f>
        <v>---</v>
      </c>
      <c r="R390" s="16">
        <f>[1]挂饰表!$N390</f>
        <v>50</v>
      </c>
      <c r="S390" s="16">
        <f>[1]挂饰表!$O390</f>
        <v>38</v>
      </c>
      <c r="T390" s="42">
        <f>[1]挂饰表!$P390</f>
        <v>22</v>
      </c>
      <c r="U390" s="20">
        <f>[1]挂饰表!Q390</f>
        <v>0.11</v>
      </c>
      <c r="V390" s="20">
        <f>[1]挂饰表!R390</f>
        <v>9.5000000000000001E-2</v>
      </c>
      <c r="W390" s="20">
        <f>[1]挂饰表!S390</f>
        <v>3.6666666666666667E-2</v>
      </c>
      <c r="X390" s="20" t="str">
        <f>[1]挂饰表!T390</f>
        <v>--</v>
      </c>
      <c r="Y390" s="42">
        <f>[1]挂饰表!U390</f>
        <v>18</v>
      </c>
      <c r="Z390" s="42">
        <f>[1]挂饰表!V390</f>
        <v>15</v>
      </c>
      <c r="AA390" s="42">
        <f>[1]挂饰表!W390</f>
        <v>22</v>
      </c>
      <c r="AB390" s="42">
        <f>[1]挂饰表!X390</f>
        <v>22</v>
      </c>
      <c r="AC390" s="42">
        <f>[1]挂饰表!Y390</f>
        <v>25</v>
      </c>
      <c r="AD390" s="42">
        <f>[1]挂饰表!Z390</f>
        <v>28</v>
      </c>
      <c r="AE390" s="20">
        <f>[1]挂饰表!AA390</f>
        <v>0</v>
      </c>
      <c r="AF390" s="20">
        <f>[1]挂饰表!AB390</f>
        <v>0</v>
      </c>
      <c r="AG390" s="20">
        <f>[1]挂饰表!AC390</f>
        <v>0</v>
      </c>
      <c r="AH390" s="20">
        <f>[1]挂饰表!AD390</f>
        <v>0</v>
      </c>
      <c r="AI390" s="20">
        <f>[1]挂饰表!AE390</f>
        <v>0</v>
      </c>
    </row>
    <row r="391" spans="2:35" ht="14.25" x14ac:dyDescent="0.2">
      <c r="B391" s="16">
        <v>389</v>
      </c>
      <c r="C391" s="16" t="str">
        <f t="shared" ca="1" si="49"/>
        <v>IC1906</v>
      </c>
      <c r="D391" s="16" t="str">
        <f t="shared" ca="1" si="53"/>
        <v>璀璨的虚幻护腕</v>
      </c>
      <c r="E391" s="16" t="str">
        <f t="shared" ca="1" si="50"/>
        <v>璀璨的</v>
      </c>
      <c r="F391" s="16" t="str">
        <f t="shared" ca="1" si="51"/>
        <v>虚幻</v>
      </c>
      <c r="G391" s="16" t="str">
        <f t="shared" ca="1" si="52"/>
        <v>护腕</v>
      </c>
      <c r="H391" s="16" t="str">
        <f t="shared" si="48"/>
        <v>s</v>
      </c>
      <c r="I391" s="19" t="s">
        <v>26</v>
      </c>
      <c r="J391" s="3" t="s">
        <v>39</v>
      </c>
      <c r="K391" s="16">
        <f t="shared" si="54"/>
        <v>0</v>
      </c>
      <c r="L391" s="16">
        <f t="shared" si="47"/>
        <v>5</v>
      </c>
      <c r="M391" s="16">
        <f>[1]挂饰表!$I391</f>
        <v>77</v>
      </c>
      <c r="N391" s="16">
        <f>[1]挂饰表!$J391</f>
        <v>68</v>
      </c>
      <c r="O391" s="16">
        <f>[1]挂饰表!$K391</f>
        <v>54</v>
      </c>
      <c r="P391" s="16">
        <f>[1]挂饰表!$L391</f>
        <v>60</v>
      </c>
      <c r="Q391" s="16" t="str">
        <f>[1]挂饰表!$M$3</f>
        <v>---</v>
      </c>
      <c r="R391" s="16">
        <f>[1]挂饰表!$N391</f>
        <v>63</v>
      </c>
      <c r="S391" s="16">
        <f>[1]挂饰表!$O391</f>
        <v>47</v>
      </c>
      <c r="T391" s="42">
        <f>[1]挂饰表!$P391</f>
        <v>27</v>
      </c>
      <c r="U391" s="20">
        <f>[1]挂饰表!Q391</f>
        <v>0.13500000000000001</v>
      </c>
      <c r="V391" s="20">
        <f>[1]挂饰表!R391</f>
        <v>0.11749999999999999</v>
      </c>
      <c r="W391" s="20">
        <f>[1]挂饰表!S391</f>
        <v>4.4999999999999998E-2</v>
      </c>
      <c r="X391" s="20" t="str">
        <f>[1]挂饰表!T391</f>
        <v>--</v>
      </c>
      <c r="Y391" s="42">
        <f>[1]挂饰表!U391</f>
        <v>23</v>
      </c>
      <c r="Z391" s="42">
        <f>[1]挂饰表!V391</f>
        <v>19</v>
      </c>
      <c r="AA391" s="42">
        <f>[1]挂饰表!W391</f>
        <v>27</v>
      </c>
      <c r="AB391" s="42">
        <f>[1]挂饰表!X391</f>
        <v>27</v>
      </c>
      <c r="AC391" s="42">
        <f>[1]挂饰表!Y391</f>
        <v>31</v>
      </c>
      <c r="AD391" s="42">
        <f>[1]挂饰表!Z391</f>
        <v>35</v>
      </c>
      <c r="AE391" s="20">
        <f>[1]挂饰表!AA391</f>
        <v>0</v>
      </c>
      <c r="AF391" s="20">
        <f>[1]挂饰表!AB391</f>
        <v>0</v>
      </c>
      <c r="AG391" s="20">
        <f>[1]挂饰表!AC391</f>
        <v>0</v>
      </c>
      <c r="AH391" s="20">
        <f>[1]挂饰表!AD391</f>
        <v>0</v>
      </c>
      <c r="AI391" s="20">
        <f>[1]挂饰表!AE391</f>
        <v>0</v>
      </c>
    </row>
    <row r="392" spans="2:35" ht="14.25" x14ac:dyDescent="0.2">
      <c r="B392" s="16">
        <v>390</v>
      </c>
      <c r="C392" s="16" t="str">
        <f t="shared" ca="1" si="49"/>
        <v>IC1883</v>
      </c>
      <c r="D392" s="16" t="str">
        <f t="shared" ca="1" si="53"/>
        <v>璀璨的女神项链</v>
      </c>
      <c r="E392" s="16" t="str">
        <f t="shared" ca="1" si="50"/>
        <v>璀璨的</v>
      </c>
      <c r="F392" s="16" t="str">
        <f t="shared" ca="1" si="51"/>
        <v>女神</v>
      </c>
      <c r="G392" s="16" t="str">
        <f t="shared" ca="1" si="52"/>
        <v>项链</v>
      </c>
      <c r="H392" s="16" t="str">
        <f t="shared" si="48"/>
        <v>s</v>
      </c>
      <c r="I392" s="19" t="s">
        <v>26</v>
      </c>
      <c r="J392" s="3" t="s">
        <v>39</v>
      </c>
      <c r="K392" s="16">
        <f t="shared" si="54"/>
        <v>0</v>
      </c>
      <c r="L392" s="16">
        <f t="shared" si="47"/>
        <v>6</v>
      </c>
      <c r="M392" s="16">
        <f>[1]挂饰表!$I392</f>
        <v>92</v>
      </c>
      <c r="N392" s="16">
        <f>[1]挂饰表!$J392</f>
        <v>82</v>
      </c>
      <c r="O392" s="16">
        <f>[1]挂饰表!$K392</f>
        <v>65</v>
      </c>
      <c r="P392" s="16">
        <f>[1]挂饰表!$L392</f>
        <v>72</v>
      </c>
      <c r="Q392" s="16" t="str">
        <f>[1]挂饰表!$M$3</f>
        <v>---</v>
      </c>
      <c r="R392" s="16">
        <f>[1]挂饰表!$N392</f>
        <v>75</v>
      </c>
      <c r="S392" s="16">
        <f>[1]挂饰表!$O392</f>
        <v>56</v>
      </c>
      <c r="T392" s="42">
        <f>[1]挂饰表!$P392</f>
        <v>33</v>
      </c>
      <c r="U392" s="20">
        <f>[1]挂饰表!Q392</f>
        <v>0.16500000000000001</v>
      </c>
      <c r="V392" s="20">
        <f>[1]挂饰表!R392</f>
        <v>0.14000000000000001</v>
      </c>
      <c r="W392" s="20">
        <f>[1]挂饰表!S392</f>
        <v>5.5E-2</v>
      </c>
      <c r="X392" s="20" t="str">
        <f>[1]挂饰表!T392</f>
        <v>--</v>
      </c>
      <c r="Y392" s="42">
        <f>[1]挂饰表!U392</f>
        <v>28</v>
      </c>
      <c r="Z392" s="42">
        <f>[1]挂饰表!V392</f>
        <v>23</v>
      </c>
      <c r="AA392" s="42">
        <f>[1]挂饰表!W392</f>
        <v>33</v>
      </c>
      <c r="AB392" s="42">
        <f>[1]挂饰表!X392</f>
        <v>33</v>
      </c>
      <c r="AC392" s="42">
        <f>[1]挂饰表!Y392</f>
        <v>38</v>
      </c>
      <c r="AD392" s="42">
        <f>[1]挂饰表!Z392</f>
        <v>42</v>
      </c>
      <c r="AE392" s="20">
        <f>[1]挂饰表!AA392</f>
        <v>0</v>
      </c>
      <c r="AF392" s="20">
        <f>[1]挂饰表!AB392</f>
        <v>0</v>
      </c>
      <c r="AG392" s="20">
        <f>[1]挂饰表!AC392</f>
        <v>0</v>
      </c>
      <c r="AH392" s="20">
        <f>[1]挂饰表!AD392</f>
        <v>0</v>
      </c>
      <c r="AI392" s="20">
        <f>[1]挂饰表!AE392</f>
        <v>0</v>
      </c>
    </row>
    <row r="393" spans="2:35" ht="14.25" x14ac:dyDescent="0.2">
      <c r="B393" s="16">
        <v>391</v>
      </c>
      <c r="C393" s="16" t="str">
        <f t="shared" ca="1" si="49"/>
        <v>IC1867</v>
      </c>
      <c r="D393" s="16" t="str">
        <f t="shared" ca="1" si="53"/>
        <v>神奇的斯塞提护腕</v>
      </c>
      <c r="E393" s="16" t="str">
        <f t="shared" ca="1" si="50"/>
        <v>神奇的</v>
      </c>
      <c r="F393" s="16" t="str">
        <f t="shared" ca="1" si="51"/>
        <v>斯塞提</v>
      </c>
      <c r="G393" s="16" t="str">
        <f t="shared" ca="1" si="52"/>
        <v>护腕</v>
      </c>
      <c r="H393" s="16" t="str">
        <f t="shared" si="48"/>
        <v>s</v>
      </c>
      <c r="I393" s="19" t="s">
        <v>26</v>
      </c>
      <c r="J393" s="3" t="s">
        <v>39</v>
      </c>
      <c r="K393" s="16">
        <f t="shared" si="54"/>
        <v>0</v>
      </c>
      <c r="L393" s="16">
        <f t="shared" si="47"/>
        <v>7</v>
      </c>
      <c r="M393" s="16">
        <f>[1]挂饰表!$I393</f>
        <v>108</v>
      </c>
      <c r="N393" s="16">
        <f>[1]挂饰表!$J393</f>
        <v>95</v>
      </c>
      <c r="O393" s="16">
        <f>[1]挂饰表!$K393</f>
        <v>76</v>
      </c>
      <c r="P393" s="16">
        <f>[1]挂饰表!$L393</f>
        <v>84</v>
      </c>
      <c r="Q393" s="16" t="str">
        <f>[1]挂饰表!$M$3</f>
        <v>---</v>
      </c>
      <c r="R393" s="16">
        <f>[1]挂饰表!$N393</f>
        <v>88</v>
      </c>
      <c r="S393" s="16">
        <f>[1]挂饰表!$O393</f>
        <v>66</v>
      </c>
      <c r="T393" s="42">
        <f>[1]挂饰表!$P393</f>
        <v>38</v>
      </c>
      <c r="U393" s="20">
        <f>[1]挂饰表!Q393</f>
        <v>0.19</v>
      </c>
      <c r="V393" s="20">
        <f>[1]挂饰表!R393</f>
        <v>0.16500000000000001</v>
      </c>
      <c r="W393" s="20">
        <f>[1]挂饰表!S393</f>
        <v>6.3333333333333325E-2</v>
      </c>
      <c r="X393" s="20" t="str">
        <f>[1]挂饰表!T393</f>
        <v>--</v>
      </c>
      <c r="Y393" s="42">
        <f>[1]挂饰表!U393</f>
        <v>32</v>
      </c>
      <c r="Z393" s="42">
        <f>[1]挂饰表!V393</f>
        <v>27</v>
      </c>
      <c r="AA393" s="42">
        <f>[1]挂饰表!W393</f>
        <v>38</v>
      </c>
      <c r="AB393" s="42">
        <f>[1]挂饰表!X393</f>
        <v>38</v>
      </c>
      <c r="AC393" s="42">
        <f>[1]挂饰表!Y393</f>
        <v>44</v>
      </c>
      <c r="AD393" s="42">
        <f>[1]挂饰表!Z393</f>
        <v>50</v>
      </c>
      <c r="AE393" s="20">
        <f>[1]挂饰表!AA393</f>
        <v>0</v>
      </c>
      <c r="AF393" s="20">
        <f>[1]挂饰表!AB393</f>
        <v>0</v>
      </c>
      <c r="AG393" s="20">
        <f>[1]挂饰表!AC393</f>
        <v>0</v>
      </c>
      <c r="AH393" s="20">
        <f>[1]挂饰表!AD393</f>
        <v>0</v>
      </c>
      <c r="AI393" s="20">
        <f>[1]挂饰表!AE393</f>
        <v>0</v>
      </c>
    </row>
    <row r="394" spans="2:35" ht="14.25" x14ac:dyDescent="0.2">
      <c r="B394" s="16">
        <v>392</v>
      </c>
      <c r="C394" s="16" t="str">
        <f t="shared" ca="1" si="49"/>
        <v>IC1880</v>
      </c>
      <c r="D394" s="16" t="str">
        <f t="shared" ca="1" si="53"/>
        <v>神奇的卡尼亚项链</v>
      </c>
      <c r="E394" s="16" t="str">
        <f t="shared" ca="1" si="50"/>
        <v>神奇的</v>
      </c>
      <c r="F394" s="16" t="str">
        <f t="shared" ca="1" si="51"/>
        <v>卡尼亚</v>
      </c>
      <c r="G394" s="16" t="str">
        <f t="shared" ca="1" si="52"/>
        <v>项链</v>
      </c>
      <c r="H394" s="16" t="str">
        <f t="shared" si="48"/>
        <v>s</v>
      </c>
      <c r="I394" s="19" t="s">
        <v>26</v>
      </c>
      <c r="J394" s="3" t="s">
        <v>39</v>
      </c>
      <c r="K394" s="16">
        <f t="shared" si="54"/>
        <v>0</v>
      </c>
      <c r="L394" s="16">
        <f t="shared" si="47"/>
        <v>8</v>
      </c>
      <c r="M394" s="16">
        <f>[1]挂饰表!$I394</f>
        <v>123</v>
      </c>
      <c r="N394" s="16">
        <f>[1]挂饰表!$J394</f>
        <v>109</v>
      </c>
      <c r="O394" s="16">
        <f>[1]挂饰表!$K394</f>
        <v>87</v>
      </c>
      <c r="P394" s="16">
        <f>[1]挂饰表!$L394</f>
        <v>96</v>
      </c>
      <c r="Q394" s="16" t="str">
        <f>[1]挂饰表!$M$3</f>
        <v>---</v>
      </c>
      <c r="R394" s="16">
        <f>[1]挂饰表!$N394</f>
        <v>100</v>
      </c>
      <c r="S394" s="16">
        <f>[1]挂饰表!$O394</f>
        <v>75</v>
      </c>
      <c r="T394" s="42">
        <f>[1]挂饰表!$P394</f>
        <v>44</v>
      </c>
      <c r="U394" s="20">
        <f>[1]挂饰表!Q394</f>
        <v>0.22</v>
      </c>
      <c r="V394" s="20">
        <f>[1]挂饰表!R394</f>
        <v>0.1875</v>
      </c>
      <c r="W394" s="20">
        <f>[1]挂饰表!S394</f>
        <v>7.3333333333333334E-2</v>
      </c>
      <c r="X394" s="20" t="str">
        <f>[1]挂饰表!T394</f>
        <v>--</v>
      </c>
      <c r="Y394" s="42">
        <f>[1]挂饰表!U394</f>
        <v>37</v>
      </c>
      <c r="Z394" s="42">
        <f>[1]挂饰表!V394</f>
        <v>30</v>
      </c>
      <c r="AA394" s="42">
        <f>[1]挂饰表!W394</f>
        <v>44</v>
      </c>
      <c r="AB394" s="42">
        <f>[1]挂饰表!X394</f>
        <v>44</v>
      </c>
      <c r="AC394" s="42">
        <f>[1]挂饰表!Y394</f>
        <v>50</v>
      </c>
      <c r="AD394" s="42">
        <f>[1]挂饰表!Z394</f>
        <v>57</v>
      </c>
      <c r="AE394" s="20">
        <f>[1]挂饰表!AA394</f>
        <v>0</v>
      </c>
      <c r="AF394" s="20">
        <f>[1]挂饰表!AB394</f>
        <v>0</v>
      </c>
      <c r="AG394" s="20">
        <f>[1]挂饰表!AC394</f>
        <v>0</v>
      </c>
      <c r="AH394" s="20">
        <f>[1]挂饰表!AD394</f>
        <v>0</v>
      </c>
      <c r="AI394" s="20">
        <f>[1]挂饰表!AE394</f>
        <v>0</v>
      </c>
    </row>
    <row r="395" spans="2:35" ht="14.25" x14ac:dyDescent="0.2">
      <c r="B395" s="16">
        <v>393</v>
      </c>
      <c r="C395" s="16" t="str">
        <f t="shared" ca="1" si="49"/>
        <v>IC1906</v>
      </c>
      <c r="D395" s="16" t="str">
        <f t="shared" ca="1" si="53"/>
        <v>犀利的晨曦护腕</v>
      </c>
      <c r="E395" s="16" t="str">
        <f t="shared" ca="1" si="50"/>
        <v>犀利的</v>
      </c>
      <c r="F395" s="16" t="str">
        <f t="shared" ca="1" si="51"/>
        <v>晨曦</v>
      </c>
      <c r="G395" s="16" t="str">
        <f t="shared" ca="1" si="52"/>
        <v>护腕</v>
      </c>
      <c r="H395" s="16" t="str">
        <f t="shared" si="48"/>
        <v>a</v>
      </c>
      <c r="I395" s="19" t="s">
        <v>26</v>
      </c>
      <c r="J395" s="3" t="s">
        <v>39</v>
      </c>
      <c r="K395" s="16">
        <f t="shared" si="54"/>
        <v>0</v>
      </c>
      <c r="L395" s="16">
        <f t="shared" si="47"/>
        <v>1</v>
      </c>
      <c r="M395" s="16">
        <f>[1]挂饰表!$I395</f>
        <v>9</v>
      </c>
      <c r="N395" s="16">
        <f>[1]挂饰表!$J395</f>
        <v>16</v>
      </c>
      <c r="O395" s="16">
        <f>[1]挂饰表!$K395</f>
        <v>12</v>
      </c>
      <c r="P395" s="16">
        <f>[1]挂饰表!$L395</f>
        <v>14</v>
      </c>
      <c r="Q395" s="16" t="str">
        <f>[1]挂饰表!$M$3</f>
        <v>---</v>
      </c>
      <c r="R395" s="16">
        <f>[1]挂饰表!$N395</f>
        <v>14</v>
      </c>
      <c r="S395" s="16">
        <f>[1]挂饰表!$O395</f>
        <v>11</v>
      </c>
      <c r="T395" s="42">
        <f>[1]挂饰表!$P395</f>
        <v>6</v>
      </c>
      <c r="U395" s="20">
        <f>[1]挂饰表!Q395</f>
        <v>0.03</v>
      </c>
      <c r="V395" s="20">
        <f>[1]挂饰表!R395</f>
        <v>2.75E-2</v>
      </c>
      <c r="W395" s="20">
        <f>[1]挂饰表!S395</f>
        <v>0.01</v>
      </c>
      <c r="X395" s="20" t="str">
        <f>[1]挂饰表!T395</f>
        <v>--</v>
      </c>
      <c r="Y395" s="42">
        <f>[1]挂饰表!U395</f>
        <v>5</v>
      </c>
      <c r="Z395" s="42">
        <f>[1]挂饰表!V395</f>
        <v>4</v>
      </c>
      <c r="AA395" s="42">
        <f>[1]挂饰表!W395</f>
        <v>6</v>
      </c>
      <c r="AB395" s="42">
        <f>[1]挂饰表!X395</f>
        <v>6</v>
      </c>
      <c r="AC395" s="42">
        <f>[1]挂饰表!Y395</f>
        <v>7</v>
      </c>
      <c r="AD395" s="42">
        <f>[1]挂饰表!Z395</f>
        <v>8</v>
      </c>
      <c r="AE395" s="20">
        <f>[1]挂饰表!AA395</f>
        <v>0</v>
      </c>
      <c r="AF395" s="20">
        <f>[1]挂饰表!AB395</f>
        <v>0</v>
      </c>
      <c r="AG395" s="20">
        <f>[1]挂饰表!AC395</f>
        <v>0</v>
      </c>
      <c r="AH395" s="20">
        <f>[1]挂饰表!AD395</f>
        <v>0</v>
      </c>
      <c r="AI395" s="20">
        <f>[1]挂饰表!AE395</f>
        <v>0</v>
      </c>
    </row>
    <row r="396" spans="2:35" ht="14.25" x14ac:dyDescent="0.2">
      <c r="B396" s="16">
        <v>394</v>
      </c>
      <c r="C396" s="16" t="str">
        <f t="shared" ca="1" si="49"/>
        <v>IC1934</v>
      </c>
      <c r="D396" s="16" t="str">
        <f t="shared" ca="1" si="53"/>
        <v>精致的魔王护腕</v>
      </c>
      <c r="E396" s="16" t="str">
        <f t="shared" ca="1" si="50"/>
        <v>精致的</v>
      </c>
      <c r="F396" s="16" t="str">
        <f t="shared" ca="1" si="51"/>
        <v>魔王</v>
      </c>
      <c r="G396" s="16" t="str">
        <f t="shared" ca="1" si="52"/>
        <v>护腕</v>
      </c>
      <c r="H396" s="16" t="str">
        <f t="shared" si="48"/>
        <v>a</v>
      </c>
      <c r="I396" s="19" t="s">
        <v>26</v>
      </c>
      <c r="J396" s="3" t="s">
        <v>39</v>
      </c>
      <c r="K396" s="16">
        <f t="shared" si="54"/>
        <v>0</v>
      </c>
      <c r="L396" s="16">
        <f t="shared" ref="L396:L459" si="55">L388</f>
        <v>2</v>
      </c>
      <c r="M396" s="16">
        <f>[1]挂饰表!$I396</f>
        <v>17</v>
      </c>
      <c r="N396" s="16">
        <f>[1]挂饰表!$J396</f>
        <v>31</v>
      </c>
      <c r="O396" s="16">
        <f>[1]挂饰表!$K396</f>
        <v>25</v>
      </c>
      <c r="P396" s="16">
        <f>[1]挂饰表!$L396</f>
        <v>27</v>
      </c>
      <c r="Q396" s="16" t="str">
        <f>[1]挂饰表!$M$3</f>
        <v>---</v>
      </c>
      <c r="R396" s="16">
        <f>[1]挂饰表!$N396</f>
        <v>29</v>
      </c>
      <c r="S396" s="16">
        <f>[1]挂饰表!$O396</f>
        <v>22</v>
      </c>
      <c r="T396" s="42">
        <f>[1]挂饰表!$P396</f>
        <v>12</v>
      </c>
      <c r="U396" s="20">
        <f>[1]挂饰表!Q396</f>
        <v>0.06</v>
      </c>
      <c r="V396" s="20">
        <f>[1]挂饰表!R396</f>
        <v>5.5E-2</v>
      </c>
      <c r="W396" s="20">
        <f>[1]挂饰表!S396</f>
        <v>0.02</v>
      </c>
      <c r="X396" s="20" t="str">
        <f>[1]挂饰表!T396</f>
        <v>--</v>
      </c>
      <c r="Y396" s="42">
        <f>[1]挂饰表!U396</f>
        <v>11</v>
      </c>
      <c r="Z396" s="42">
        <f>[1]挂饰表!V396</f>
        <v>9</v>
      </c>
      <c r="AA396" s="42">
        <f>[1]挂饰表!W396</f>
        <v>12</v>
      </c>
      <c r="AB396" s="42">
        <f>[1]挂饰表!X396</f>
        <v>12</v>
      </c>
      <c r="AC396" s="42">
        <f>[1]挂饰表!Y396</f>
        <v>14</v>
      </c>
      <c r="AD396" s="42">
        <f>[1]挂饰表!Z396</f>
        <v>16</v>
      </c>
      <c r="AE396" s="20">
        <f>[1]挂饰表!AA396</f>
        <v>0</v>
      </c>
      <c r="AF396" s="20">
        <f>[1]挂饰表!AB396</f>
        <v>0</v>
      </c>
      <c r="AG396" s="20">
        <f>[1]挂饰表!AC396</f>
        <v>0</v>
      </c>
      <c r="AH396" s="20">
        <f>[1]挂饰表!AD396</f>
        <v>0</v>
      </c>
      <c r="AI396" s="20">
        <f>[1]挂饰表!AE396</f>
        <v>0</v>
      </c>
    </row>
    <row r="397" spans="2:35" ht="14.25" x14ac:dyDescent="0.2">
      <c r="B397" s="16">
        <v>395</v>
      </c>
      <c r="C397" s="16" t="str">
        <f t="shared" ca="1" si="49"/>
        <v>IC1858</v>
      </c>
      <c r="D397" s="16" t="str">
        <f t="shared" ca="1" si="53"/>
        <v>精致的精钢戒指</v>
      </c>
      <c r="E397" s="16" t="str">
        <f t="shared" ca="1" si="50"/>
        <v>精致的</v>
      </c>
      <c r="F397" s="16" t="str">
        <f t="shared" ca="1" si="51"/>
        <v>精钢</v>
      </c>
      <c r="G397" s="16" t="str">
        <f t="shared" ca="1" si="52"/>
        <v>戒指</v>
      </c>
      <c r="H397" s="16" t="str">
        <f t="shared" si="48"/>
        <v>a</v>
      </c>
      <c r="I397" s="19" t="s">
        <v>26</v>
      </c>
      <c r="J397" s="3" t="s">
        <v>39</v>
      </c>
      <c r="K397" s="16">
        <f t="shared" si="54"/>
        <v>0</v>
      </c>
      <c r="L397" s="16">
        <f t="shared" si="55"/>
        <v>3</v>
      </c>
      <c r="M397" s="16">
        <f>[1]挂饰表!$I397</f>
        <v>26</v>
      </c>
      <c r="N397" s="16">
        <f>[1]挂饰表!$J397</f>
        <v>47</v>
      </c>
      <c r="O397" s="16">
        <f>[1]挂饰表!$K397</f>
        <v>37</v>
      </c>
      <c r="P397" s="16">
        <f>[1]挂饰表!$L397</f>
        <v>41</v>
      </c>
      <c r="Q397" s="16" t="str">
        <f>[1]挂饰表!$M$3</f>
        <v>---</v>
      </c>
      <c r="R397" s="16">
        <f>[1]挂饰表!$N397</f>
        <v>43</v>
      </c>
      <c r="S397" s="16">
        <f>[1]挂饰表!$O397</f>
        <v>32</v>
      </c>
      <c r="T397" s="42">
        <f>[1]挂饰表!$P397</f>
        <v>19</v>
      </c>
      <c r="U397" s="20">
        <f>[1]挂饰表!Q397</f>
        <v>9.5000000000000001E-2</v>
      </c>
      <c r="V397" s="20">
        <f>[1]挂饰表!R397</f>
        <v>0.08</v>
      </c>
      <c r="W397" s="20">
        <f>[1]挂饰表!S397</f>
        <v>3.1666666666666662E-2</v>
      </c>
      <c r="X397" s="20" t="str">
        <f>[1]挂饰表!T397</f>
        <v>--</v>
      </c>
      <c r="Y397" s="42">
        <f>[1]挂饰表!U397</f>
        <v>16</v>
      </c>
      <c r="Z397" s="42">
        <f>[1]挂饰表!V397</f>
        <v>13</v>
      </c>
      <c r="AA397" s="42">
        <f>[1]挂饰表!W397</f>
        <v>19</v>
      </c>
      <c r="AB397" s="42">
        <f>[1]挂饰表!X397</f>
        <v>19</v>
      </c>
      <c r="AC397" s="42">
        <f>[1]挂饰表!Y397</f>
        <v>22</v>
      </c>
      <c r="AD397" s="42">
        <f>[1]挂饰表!Z397</f>
        <v>24</v>
      </c>
      <c r="AE397" s="20">
        <f>[1]挂饰表!AA397</f>
        <v>0</v>
      </c>
      <c r="AF397" s="20">
        <f>[1]挂饰表!AB397</f>
        <v>0</v>
      </c>
      <c r="AG397" s="20">
        <f>[1]挂饰表!AC397</f>
        <v>0</v>
      </c>
      <c r="AH397" s="20">
        <f>[1]挂饰表!AD397</f>
        <v>0</v>
      </c>
      <c r="AI397" s="20">
        <f>[1]挂饰表!AE397</f>
        <v>0</v>
      </c>
    </row>
    <row r="398" spans="2:35" ht="14.25" x14ac:dyDescent="0.2">
      <c r="B398" s="16">
        <v>396</v>
      </c>
      <c r="C398" s="16" t="str">
        <f t="shared" ca="1" si="49"/>
        <v>IC1853</v>
      </c>
      <c r="D398" s="16" t="str">
        <f t="shared" ca="1" si="53"/>
        <v>犀利的虚幻戒指</v>
      </c>
      <c r="E398" s="16" t="str">
        <f t="shared" ca="1" si="50"/>
        <v>犀利的</v>
      </c>
      <c r="F398" s="16" t="str">
        <f t="shared" ca="1" si="51"/>
        <v>虚幻</v>
      </c>
      <c r="G398" s="16" t="str">
        <f t="shared" ca="1" si="52"/>
        <v>戒指</v>
      </c>
      <c r="H398" s="16" t="str">
        <f t="shared" si="48"/>
        <v>a</v>
      </c>
      <c r="I398" s="19" t="s">
        <v>26</v>
      </c>
      <c r="J398" s="3" t="s">
        <v>39</v>
      </c>
      <c r="K398" s="16">
        <f t="shared" si="54"/>
        <v>0</v>
      </c>
      <c r="L398" s="16">
        <f t="shared" si="55"/>
        <v>4</v>
      </c>
      <c r="M398" s="16">
        <f>[1]挂饰表!$I398</f>
        <v>35</v>
      </c>
      <c r="N398" s="16">
        <f>[1]挂饰表!$J398</f>
        <v>62</v>
      </c>
      <c r="O398" s="16">
        <f>[1]挂饰表!$K398</f>
        <v>50</v>
      </c>
      <c r="P398" s="16">
        <f>[1]挂饰表!$L398</f>
        <v>55</v>
      </c>
      <c r="Q398" s="16" t="str">
        <f>[1]挂饰表!$M$3</f>
        <v>---</v>
      </c>
      <c r="R398" s="16">
        <f>[1]挂饰表!$N398</f>
        <v>57</v>
      </c>
      <c r="S398" s="16">
        <f>[1]挂饰表!$O398</f>
        <v>43</v>
      </c>
      <c r="T398" s="42">
        <f>[1]挂饰表!$P398</f>
        <v>25</v>
      </c>
      <c r="U398" s="20">
        <f>[1]挂饰表!Q398</f>
        <v>0.125</v>
      </c>
      <c r="V398" s="20">
        <f>[1]挂饰表!R398</f>
        <v>0.1075</v>
      </c>
      <c r="W398" s="20">
        <f>[1]挂饰表!S398</f>
        <v>4.1666666666666671E-2</v>
      </c>
      <c r="X398" s="20" t="str">
        <f>[1]挂饰表!T398</f>
        <v>--</v>
      </c>
      <c r="Y398" s="42">
        <f>[1]挂饰表!U398</f>
        <v>21</v>
      </c>
      <c r="Z398" s="42">
        <f>[1]挂饰表!V398</f>
        <v>17</v>
      </c>
      <c r="AA398" s="42">
        <f>[1]挂饰表!W398</f>
        <v>25</v>
      </c>
      <c r="AB398" s="42">
        <f>[1]挂饰表!X398</f>
        <v>25</v>
      </c>
      <c r="AC398" s="42">
        <f>[1]挂饰表!Y398</f>
        <v>29</v>
      </c>
      <c r="AD398" s="42">
        <f>[1]挂饰表!Z398</f>
        <v>32</v>
      </c>
      <c r="AE398" s="20">
        <f>[1]挂饰表!AA398</f>
        <v>0</v>
      </c>
      <c r="AF398" s="20">
        <f>[1]挂饰表!AB398</f>
        <v>0</v>
      </c>
      <c r="AG398" s="20">
        <f>[1]挂饰表!AC398</f>
        <v>0</v>
      </c>
      <c r="AH398" s="20">
        <f>[1]挂饰表!AD398</f>
        <v>0</v>
      </c>
      <c r="AI398" s="20">
        <f>[1]挂饰表!AE398</f>
        <v>0</v>
      </c>
    </row>
    <row r="399" spans="2:35" ht="14.25" x14ac:dyDescent="0.2">
      <c r="B399" s="16">
        <v>397</v>
      </c>
      <c r="C399" s="16" t="str">
        <f t="shared" ca="1" si="49"/>
        <v>IC1870</v>
      </c>
      <c r="D399" s="16" t="str">
        <f t="shared" ca="1" si="53"/>
        <v>精致的水晶护腕</v>
      </c>
      <c r="E399" s="16" t="str">
        <f t="shared" ca="1" si="50"/>
        <v>精致的</v>
      </c>
      <c r="F399" s="16" t="str">
        <f t="shared" ca="1" si="51"/>
        <v>水晶</v>
      </c>
      <c r="G399" s="16" t="str">
        <f t="shared" ca="1" si="52"/>
        <v>护腕</v>
      </c>
      <c r="H399" s="16" t="str">
        <f t="shared" si="48"/>
        <v>a</v>
      </c>
      <c r="I399" s="19" t="s">
        <v>26</v>
      </c>
      <c r="J399" s="3" t="s">
        <v>39</v>
      </c>
      <c r="K399" s="16">
        <f t="shared" si="54"/>
        <v>0</v>
      </c>
      <c r="L399" s="16">
        <f t="shared" si="55"/>
        <v>5</v>
      </c>
      <c r="M399" s="16">
        <f>[1]挂饰表!$I399</f>
        <v>43</v>
      </c>
      <c r="N399" s="16">
        <f>[1]挂饰表!$J399</f>
        <v>78</v>
      </c>
      <c r="O399" s="16">
        <f>[1]挂饰表!$K399</f>
        <v>62</v>
      </c>
      <c r="P399" s="16">
        <f>[1]挂饰表!$L399</f>
        <v>69</v>
      </c>
      <c r="Q399" s="16" t="str">
        <f>[1]挂饰表!$M$3</f>
        <v>---</v>
      </c>
      <c r="R399" s="16">
        <f>[1]挂饰表!$N399</f>
        <v>72</v>
      </c>
      <c r="S399" s="16">
        <f>[1]挂饰表!$O399</f>
        <v>54</v>
      </c>
      <c r="T399" s="42">
        <f>[1]挂饰表!$P399</f>
        <v>31</v>
      </c>
      <c r="U399" s="20">
        <f>[1]挂饰表!Q399</f>
        <v>0.155</v>
      </c>
      <c r="V399" s="20">
        <f>[1]挂饰表!R399</f>
        <v>0.13500000000000001</v>
      </c>
      <c r="W399" s="20">
        <f>[1]挂饰表!S399</f>
        <v>5.1666666666666666E-2</v>
      </c>
      <c r="X399" s="20" t="str">
        <f>[1]挂饰表!T399</f>
        <v>--</v>
      </c>
      <c r="Y399" s="42">
        <f>[1]挂饰表!U399</f>
        <v>27</v>
      </c>
      <c r="Z399" s="42">
        <f>[1]挂饰表!V399</f>
        <v>22</v>
      </c>
      <c r="AA399" s="42">
        <f>[1]挂饰表!W399</f>
        <v>31</v>
      </c>
      <c r="AB399" s="42">
        <f>[1]挂饰表!X399</f>
        <v>31</v>
      </c>
      <c r="AC399" s="42">
        <f>[1]挂饰表!Y399</f>
        <v>36</v>
      </c>
      <c r="AD399" s="42">
        <f>[1]挂饰表!Z399</f>
        <v>41</v>
      </c>
      <c r="AE399" s="20">
        <f>[1]挂饰表!AA399</f>
        <v>0</v>
      </c>
      <c r="AF399" s="20">
        <f>[1]挂饰表!AB399</f>
        <v>0</v>
      </c>
      <c r="AG399" s="20">
        <f>[1]挂饰表!AC399</f>
        <v>0</v>
      </c>
      <c r="AH399" s="20">
        <f>[1]挂饰表!AD399</f>
        <v>0</v>
      </c>
      <c r="AI399" s="20">
        <f>[1]挂饰表!AE399</f>
        <v>0</v>
      </c>
    </row>
    <row r="400" spans="2:35" ht="14.25" x14ac:dyDescent="0.2">
      <c r="B400" s="16">
        <v>398</v>
      </c>
      <c r="C400" s="16" t="str">
        <f t="shared" ca="1" si="49"/>
        <v>IC1878</v>
      </c>
      <c r="D400" s="16" t="str">
        <f t="shared" ca="1" si="53"/>
        <v>拉风的遗迹项链</v>
      </c>
      <c r="E400" s="16" t="str">
        <f t="shared" ca="1" si="50"/>
        <v>拉风的</v>
      </c>
      <c r="F400" s="16" t="str">
        <f t="shared" ca="1" si="51"/>
        <v>遗迹</v>
      </c>
      <c r="G400" s="16" t="str">
        <f t="shared" ca="1" si="52"/>
        <v>项链</v>
      </c>
      <c r="H400" s="16" t="str">
        <f t="shared" si="48"/>
        <v>a</v>
      </c>
      <c r="I400" s="19" t="s">
        <v>26</v>
      </c>
      <c r="J400" s="3" t="s">
        <v>39</v>
      </c>
      <c r="K400" s="16">
        <f t="shared" si="54"/>
        <v>0</v>
      </c>
      <c r="L400" s="16">
        <f t="shared" si="55"/>
        <v>6</v>
      </c>
      <c r="M400" s="16">
        <f>[1]挂饰表!$I400</f>
        <v>52</v>
      </c>
      <c r="N400" s="16">
        <f>[1]挂饰表!$J400</f>
        <v>94</v>
      </c>
      <c r="O400" s="16">
        <f>[1]挂饰表!$K400</f>
        <v>75</v>
      </c>
      <c r="P400" s="16">
        <f>[1]挂饰表!$L400</f>
        <v>82</v>
      </c>
      <c r="Q400" s="16" t="str">
        <f>[1]挂饰表!$M$3</f>
        <v>---</v>
      </c>
      <c r="R400" s="16">
        <f>[1]挂饰表!$N400</f>
        <v>86</v>
      </c>
      <c r="S400" s="16">
        <f>[1]挂饰表!$O400</f>
        <v>65</v>
      </c>
      <c r="T400" s="42">
        <f>[1]挂饰表!$P400</f>
        <v>37</v>
      </c>
      <c r="U400" s="20">
        <f>[1]挂饰表!Q400</f>
        <v>0.185</v>
      </c>
      <c r="V400" s="20">
        <f>[1]挂饰表!R400</f>
        <v>0.16250000000000001</v>
      </c>
      <c r="W400" s="20">
        <f>[1]挂饰表!S400</f>
        <v>6.1666666666666668E-2</v>
      </c>
      <c r="X400" s="20" t="str">
        <f>[1]挂饰表!T400</f>
        <v>--</v>
      </c>
      <c r="Y400" s="42">
        <f>[1]挂饰表!U400</f>
        <v>32</v>
      </c>
      <c r="Z400" s="42">
        <f>[1]挂饰表!V400</f>
        <v>26</v>
      </c>
      <c r="AA400" s="42">
        <f>[1]挂饰表!W400</f>
        <v>37</v>
      </c>
      <c r="AB400" s="42">
        <f>[1]挂饰表!X400</f>
        <v>37</v>
      </c>
      <c r="AC400" s="42">
        <f>[1]挂饰表!Y400</f>
        <v>43</v>
      </c>
      <c r="AD400" s="42">
        <f>[1]挂饰表!Z400</f>
        <v>49</v>
      </c>
      <c r="AE400" s="20">
        <f>[1]挂饰表!AA400</f>
        <v>0</v>
      </c>
      <c r="AF400" s="20">
        <f>[1]挂饰表!AB400</f>
        <v>0</v>
      </c>
      <c r="AG400" s="20">
        <f>[1]挂饰表!AC400</f>
        <v>0</v>
      </c>
      <c r="AH400" s="20">
        <f>[1]挂饰表!AD400</f>
        <v>0</v>
      </c>
      <c r="AI400" s="20">
        <f>[1]挂饰表!AE400</f>
        <v>0</v>
      </c>
    </row>
    <row r="401" spans="2:35" ht="14.25" x14ac:dyDescent="0.2">
      <c r="B401" s="16">
        <v>399</v>
      </c>
      <c r="C401" s="16" t="str">
        <f t="shared" ca="1" si="49"/>
        <v>IC1875</v>
      </c>
      <c r="D401" s="16" t="str">
        <f t="shared" ca="1" si="53"/>
        <v>闪耀的青铜护腕</v>
      </c>
      <c r="E401" s="16" t="str">
        <f t="shared" ca="1" si="50"/>
        <v>闪耀的</v>
      </c>
      <c r="F401" s="16" t="str">
        <f t="shared" ca="1" si="51"/>
        <v>青铜</v>
      </c>
      <c r="G401" s="16" t="str">
        <f t="shared" ca="1" si="52"/>
        <v>护腕</v>
      </c>
      <c r="H401" s="16" t="str">
        <f t="shared" si="48"/>
        <v>a</v>
      </c>
      <c r="I401" s="19" t="s">
        <v>26</v>
      </c>
      <c r="J401" s="3" t="s">
        <v>39</v>
      </c>
      <c r="K401" s="16">
        <f t="shared" si="54"/>
        <v>0</v>
      </c>
      <c r="L401" s="16">
        <f t="shared" si="55"/>
        <v>7</v>
      </c>
      <c r="M401" s="16">
        <f>[1]挂饰表!$I401</f>
        <v>60</v>
      </c>
      <c r="N401" s="16">
        <f>[1]挂饰表!$J401</f>
        <v>109</v>
      </c>
      <c r="O401" s="16">
        <f>[1]挂饰表!$K401</f>
        <v>87</v>
      </c>
      <c r="P401" s="16">
        <f>[1]挂饰表!$L401</f>
        <v>96</v>
      </c>
      <c r="Q401" s="16" t="str">
        <f>[1]挂饰表!$M$3</f>
        <v>---</v>
      </c>
      <c r="R401" s="16">
        <f>[1]挂饰表!$N401</f>
        <v>100</v>
      </c>
      <c r="S401" s="16">
        <f>[1]挂饰表!$O401</f>
        <v>75</v>
      </c>
      <c r="T401" s="42">
        <f>[1]挂饰表!$P401</f>
        <v>44</v>
      </c>
      <c r="U401" s="20">
        <f>[1]挂饰表!Q401</f>
        <v>0.22</v>
      </c>
      <c r="V401" s="20">
        <f>[1]挂饰表!R401</f>
        <v>0.1875</v>
      </c>
      <c r="W401" s="20">
        <f>[1]挂饰表!S401</f>
        <v>7.3333333333333334E-2</v>
      </c>
      <c r="X401" s="20" t="str">
        <f>[1]挂饰表!T401</f>
        <v>--</v>
      </c>
      <c r="Y401" s="42">
        <f>[1]挂饰表!U401</f>
        <v>37</v>
      </c>
      <c r="Z401" s="42">
        <f>[1]挂饰表!V401</f>
        <v>31</v>
      </c>
      <c r="AA401" s="42">
        <f>[1]挂饰表!W401</f>
        <v>44</v>
      </c>
      <c r="AB401" s="42">
        <f>[1]挂饰表!X401</f>
        <v>44</v>
      </c>
      <c r="AC401" s="42">
        <f>[1]挂饰表!Y401</f>
        <v>50</v>
      </c>
      <c r="AD401" s="42">
        <f>[1]挂饰表!Z401</f>
        <v>57</v>
      </c>
      <c r="AE401" s="20">
        <f>[1]挂饰表!AA401</f>
        <v>0</v>
      </c>
      <c r="AF401" s="20">
        <f>[1]挂饰表!AB401</f>
        <v>0</v>
      </c>
      <c r="AG401" s="20">
        <f>[1]挂饰表!AC401</f>
        <v>0</v>
      </c>
      <c r="AH401" s="20">
        <f>[1]挂饰表!AD401</f>
        <v>0</v>
      </c>
      <c r="AI401" s="20">
        <f>[1]挂饰表!AE401</f>
        <v>0</v>
      </c>
    </row>
    <row r="402" spans="2:35" ht="14.25" x14ac:dyDescent="0.2">
      <c r="B402" s="16">
        <v>400</v>
      </c>
      <c r="C402" s="16" t="str">
        <f t="shared" ca="1" si="49"/>
        <v>IC1924</v>
      </c>
      <c r="D402" s="16" t="str">
        <f t="shared" ca="1" si="53"/>
        <v>精致的虚幻项链</v>
      </c>
      <c r="E402" s="16" t="str">
        <f t="shared" ca="1" si="50"/>
        <v>精致的</v>
      </c>
      <c r="F402" s="16" t="str">
        <f t="shared" ca="1" si="51"/>
        <v>虚幻</v>
      </c>
      <c r="G402" s="16" t="str">
        <f t="shared" ca="1" si="52"/>
        <v>项链</v>
      </c>
      <c r="H402" s="16" t="str">
        <f t="shared" si="48"/>
        <v>a</v>
      </c>
      <c r="I402" s="19" t="s">
        <v>26</v>
      </c>
      <c r="J402" s="3" t="s">
        <v>39</v>
      </c>
      <c r="K402" s="16">
        <f t="shared" si="54"/>
        <v>0</v>
      </c>
      <c r="L402" s="16">
        <f t="shared" si="55"/>
        <v>8</v>
      </c>
      <c r="M402" s="16">
        <f>[1]挂饰表!$I402</f>
        <v>69</v>
      </c>
      <c r="N402" s="16">
        <f>[1]挂饰表!$J402</f>
        <v>125</v>
      </c>
      <c r="O402" s="16">
        <f>[1]挂饰表!$K402</f>
        <v>100</v>
      </c>
      <c r="P402" s="16">
        <f>[1]挂饰表!$L402</f>
        <v>110</v>
      </c>
      <c r="Q402" s="16" t="str">
        <f>[1]挂饰表!$M$3</f>
        <v>---</v>
      </c>
      <c r="R402" s="16">
        <f>[1]挂饰表!$N402</f>
        <v>115</v>
      </c>
      <c r="S402" s="16">
        <f>[1]挂饰表!$O402</f>
        <v>86</v>
      </c>
      <c r="T402" s="42">
        <f>[1]挂饰表!$P402</f>
        <v>50</v>
      </c>
      <c r="U402" s="20">
        <f>[1]挂饰表!Q402</f>
        <v>0.25</v>
      </c>
      <c r="V402" s="20">
        <f>[1]挂饰表!R402</f>
        <v>0.215</v>
      </c>
      <c r="W402" s="20">
        <f>[1]挂饰表!S402</f>
        <v>8.3333333333333343E-2</v>
      </c>
      <c r="X402" s="20" t="str">
        <f>[1]挂饰表!T402</f>
        <v>--</v>
      </c>
      <c r="Y402" s="42">
        <f>[1]挂饰表!U402</f>
        <v>42</v>
      </c>
      <c r="Z402" s="42">
        <f>[1]挂饰表!V402</f>
        <v>35</v>
      </c>
      <c r="AA402" s="42">
        <f>[1]挂饰表!W402</f>
        <v>50</v>
      </c>
      <c r="AB402" s="42">
        <f>[1]挂饰表!X402</f>
        <v>50</v>
      </c>
      <c r="AC402" s="42">
        <f>[1]挂饰表!Y402</f>
        <v>57</v>
      </c>
      <c r="AD402" s="42">
        <f>[1]挂饰表!Z402</f>
        <v>65</v>
      </c>
      <c r="AE402" s="20">
        <f>[1]挂饰表!AA402</f>
        <v>0</v>
      </c>
      <c r="AF402" s="20">
        <f>[1]挂饰表!AB402</f>
        <v>0</v>
      </c>
      <c r="AG402" s="20">
        <f>[1]挂饰表!AC402</f>
        <v>0</v>
      </c>
      <c r="AH402" s="20">
        <f>[1]挂饰表!AD402</f>
        <v>0</v>
      </c>
      <c r="AI402" s="20">
        <f>[1]挂饰表!AE402</f>
        <v>0</v>
      </c>
    </row>
    <row r="403" spans="2:35" ht="14.25" x14ac:dyDescent="0.2">
      <c r="B403" s="16">
        <v>401</v>
      </c>
      <c r="C403" s="16" t="str">
        <f t="shared" ca="1" si="49"/>
        <v>IC1892</v>
      </c>
      <c r="D403" s="16" t="str">
        <f t="shared" ca="1" si="53"/>
        <v>凌厉的遗迹项链</v>
      </c>
      <c r="E403" s="16" t="str">
        <f t="shared" ca="1" si="50"/>
        <v>凌厉的</v>
      </c>
      <c r="F403" s="16" t="str">
        <f t="shared" ca="1" si="51"/>
        <v>遗迹</v>
      </c>
      <c r="G403" s="16" t="str">
        <f t="shared" ca="1" si="52"/>
        <v>项链</v>
      </c>
      <c r="H403" s="16" t="str">
        <f t="shared" si="48"/>
        <v>b</v>
      </c>
      <c r="I403" s="19" t="s">
        <v>26</v>
      </c>
      <c r="J403" s="3" t="s">
        <v>39</v>
      </c>
      <c r="K403" s="16">
        <f t="shared" si="54"/>
        <v>0</v>
      </c>
      <c r="L403" s="16">
        <f t="shared" si="55"/>
        <v>1</v>
      </c>
      <c r="M403" s="16">
        <f>[1]挂饰表!$I403</f>
        <v>9</v>
      </c>
      <c r="N403" s="16">
        <f>[1]挂饰表!$J403</f>
        <v>22</v>
      </c>
      <c r="O403" s="16">
        <f>[1]挂饰表!$K403</f>
        <v>17</v>
      </c>
      <c r="P403" s="16">
        <f>[1]挂饰表!$L403</f>
        <v>19</v>
      </c>
      <c r="Q403" s="16" t="str">
        <f>[1]挂饰表!$M$3</f>
        <v>---</v>
      </c>
      <c r="R403" s="16">
        <f>[1]挂饰表!$N403</f>
        <v>20</v>
      </c>
      <c r="S403" s="16">
        <f>[1]挂饰表!$O403</f>
        <v>15</v>
      </c>
      <c r="T403" s="42">
        <f>[1]挂饰表!$P403</f>
        <v>9</v>
      </c>
      <c r="U403" s="20">
        <f>[1]挂饰表!Q403</f>
        <v>4.4999999999999998E-2</v>
      </c>
      <c r="V403" s="20">
        <f>[1]挂饰表!R403</f>
        <v>3.7499999999999999E-2</v>
      </c>
      <c r="W403" s="20">
        <f>[1]挂饰表!S403</f>
        <v>1.4999999999999999E-2</v>
      </c>
      <c r="X403" s="20" t="str">
        <f>[1]挂饰表!T403</f>
        <v>--</v>
      </c>
      <c r="Y403" s="42">
        <f>[1]挂饰表!U403</f>
        <v>7</v>
      </c>
      <c r="Z403" s="42">
        <f>[1]挂饰表!V403</f>
        <v>6</v>
      </c>
      <c r="AA403" s="42">
        <f>[1]挂饰表!W403</f>
        <v>9</v>
      </c>
      <c r="AB403" s="42">
        <f>[1]挂饰表!X403</f>
        <v>9</v>
      </c>
      <c r="AC403" s="42">
        <f>[1]挂饰表!Y403</f>
        <v>10</v>
      </c>
      <c r="AD403" s="42">
        <f>[1]挂饰表!Z403</f>
        <v>11</v>
      </c>
      <c r="AE403" s="20">
        <f>[1]挂饰表!AA403</f>
        <v>0</v>
      </c>
      <c r="AF403" s="20">
        <f>[1]挂饰表!AB403</f>
        <v>0</v>
      </c>
      <c r="AG403" s="20">
        <f>[1]挂饰表!AC403</f>
        <v>0</v>
      </c>
      <c r="AH403" s="20">
        <f>[1]挂饰表!AD403</f>
        <v>0</v>
      </c>
      <c r="AI403" s="20">
        <f>[1]挂饰表!AE403</f>
        <v>0</v>
      </c>
    </row>
    <row r="404" spans="2:35" ht="14.25" x14ac:dyDescent="0.2">
      <c r="B404" s="16">
        <v>402</v>
      </c>
      <c r="C404" s="16" t="str">
        <f t="shared" ca="1" si="49"/>
        <v>IC1742</v>
      </c>
      <c r="D404" s="16" t="str">
        <f t="shared" ca="1" si="53"/>
        <v>凌厉的晨曦项链</v>
      </c>
      <c r="E404" s="16" t="str">
        <f t="shared" ca="1" si="50"/>
        <v>凌厉的</v>
      </c>
      <c r="F404" s="16" t="str">
        <f t="shared" ca="1" si="51"/>
        <v>晨曦</v>
      </c>
      <c r="G404" s="16" t="str">
        <f t="shared" ca="1" si="52"/>
        <v>项链</v>
      </c>
      <c r="H404" s="16" t="str">
        <f t="shared" si="48"/>
        <v>b</v>
      </c>
      <c r="I404" s="19" t="s">
        <v>26</v>
      </c>
      <c r="J404" s="3" t="s">
        <v>39</v>
      </c>
      <c r="K404" s="16">
        <f t="shared" si="54"/>
        <v>0</v>
      </c>
      <c r="L404" s="16">
        <f t="shared" si="55"/>
        <v>2</v>
      </c>
      <c r="M404" s="16">
        <f>[1]挂饰表!$I404</f>
        <v>18</v>
      </c>
      <c r="N404" s="16">
        <f>[1]挂饰表!$J404</f>
        <v>43</v>
      </c>
      <c r="O404" s="16">
        <f>[1]挂饰表!$K404</f>
        <v>35</v>
      </c>
      <c r="P404" s="16">
        <f>[1]挂饰表!$L404</f>
        <v>38</v>
      </c>
      <c r="Q404" s="16" t="str">
        <f>[1]挂饰表!$M$3</f>
        <v>---</v>
      </c>
      <c r="R404" s="16">
        <f>[1]挂饰表!$N404</f>
        <v>40</v>
      </c>
      <c r="S404" s="16">
        <f>[1]挂饰表!$O404</f>
        <v>30</v>
      </c>
      <c r="T404" s="42">
        <f>[1]挂饰表!$P404</f>
        <v>17</v>
      </c>
      <c r="U404" s="20">
        <f>[1]挂饰表!Q404</f>
        <v>8.5000000000000006E-2</v>
      </c>
      <c r="V404" s="20">
        <f>[1]挂饰表!R404</f>
        <v>7.4999999999999997E-2</v>
      </c>
      <c r="W404" s="20">
        <f>[1]挂饰表!S404</f>
        <v>2.8333333333333335E-2</v>
      </c>
      <c r="X404" s="20" t="str">
        <f>[1]挂饰表!T404</f>
        <v>--</v>
      </c>
      <c r="Y404" s="42">
        <f>[1]挂饰表!U404</f>
        <v>15</v>
      </c>
      <c r="Z404" s="42">
        <f>[1]挂饰表!V404</f>
        <v>12</v>
      </c>
      <c r="AA404" s="42">
        <f>[1]挂饰表!W404</f>
        <v>17</v>
      </c>
      <c r="AB404" s="42">
        <f>[1]挂饰表!X404</f>
        <v>17</v>
      </c>
      <c r="AC404" s="42">
        <f>[1]挂饰表!Y404</f>
        <v>20</v>
      </c>
      <c r="AD404" s="42">
        <f>[1]挂饰表!Z404</f>
        <v>22</v>
      </c>
      <c r="AE404" s="20">
        <f>[1]挂饰表!AA404</f>
        <v>0</v>
      </c>
      <c r="AF404" s="20">
        <f>[1]挂饰表!AB404</f>
        <v>0</v>
      </c>
      <c r="AG404" s="20">
        <f>[1]挂饰表!AC404</f>
        <v>0</v>
      </c>
      <c r="AH404" s="20">
        <f>[1]挂饰表!AD404</f>
        <v>0</v>
      </c>
      <c r="AI404" s="20">
        <f>[1]挂饰表!AE404</f>
        <v>0</v>
      </c>
    </row>
    <row r="405" spans="2:35" ht="14.25" x14ac:dyDescent="0.2">
      <c r="B405" s="16">
        <v>403</v>
      </c>
      <c r="C405" s="16" t="str">
        <f t="shared" ca="1" si="49"/>
        <v>IC1779</v>
      </c>
      <c r="D405" s="16" t="str">
        <f t="shared" ca="1" si="53"/>
        <v>凌厉的空灵戒指</v>
      </c>
      <c r="E405" s="16" t="str">
        <f t="shared" ca="1" si="50"/>
        <v>凌厉的</v>
      </c>
      <c r="F405" s="16" t="str">
        <f t="shared" ca="1" si="51"/>
        <v>空灵</v>
      </c>
      <c r="G405" s="16" t="str">
        <f t="shared" ca="1" si="52"/>
        <v>戒指</v>
      </c>
      <c r="H405" s="16" t="str">
        <f t="shared" si="48"/>
        <v>b</v>
      </c>
      <c r="I405" s="19" t="s">
        <v>26</v>
      </c>
      <c r="J405" s="3" t="s">
        <v>39</v>
      </c>
      <c r="K405" s="16">
        <f t="shared" si="54"/>
        <v>0</v>
      </c>
      <c r="L405" s="16">
        <f t="shared" si="55"/>
        <v>3</v>
      </c>
      <c r="M405" s="16">
        <f>[1]挂饰表!$I405</f>
        <v>27</v>
      </c>
      <c r="N405" s="16">
        <f>[1]挂饰表!$J405</f>
        <v>65</v>
      </c>
      <c r="O405" s="16">
        <f>[1]挂饰表!$K405</f>
        <v>52</v>
      </c>
      <c r="P405" s="16">
        <f>[1]挂饰表!$L405</f>
        <v>57</v>
      </c>
      <c r="Q405" s="16" t="str">
        <f>[1]挂饰表!$M$3</f>
        <v>---</v>
      </c>
      <c r="R405" s="16">
        <f>[1]挂饰表!$N405</f>
        <v>60</v>
      </c>
      <c r="S405" s="16">
        <f>[1]挂饰表!$O405</f>
        <v>45</v>
      </c>
      <c r="T405" s="42">
        <f>[1]挂饰表!$P405</f>
        <v>26</v>
      </c>
      <c r="U405" s="20">
        <f>[1]挂饰表!Q405</f>
        <v>0.13</v>
      </c>
      <c r="V405" s="20">
        <f>[1]挂饰表!R405</f>
        <v>0.1125</v>
      </c>
      <c r="W405" s="20">
        <f>[1]挂饰表!S405</f>
        <v>4.3333333333333328E-2</v>
      </c>
      <c r="X405" s="20" t="str">
        <f>[1]挂饰表!T405</f>
        <v>--</v>
      </c>
      <c r="Y405" s="42">
        <f>[1]挂饰表!U405</f>
        <v>22</v>
      </c>
      <c r="Z405" s="42">
        <f>[1]挂饰表!V405</f>
        <v>18</v>
      </c>
      <c r="AA405" s="42">
        <f>[1]挂饰表!W405</f>
        <v>26</v>
      </c>
      <c r="AB405" s="42">
        <f>[1]挂饰表!X405</f>
        <v>26</v>
      </c>
      <c r="AC405" s="42">
        <f>[1]挂饰表!Y405</f>
        <v>30</v>
      </c>
      <c r="AD405" s="42">
        <f>[1]挂饰表!Z405</f>
        <v>34</v>
      </c>
      <c r="AE405" s="20">
        <f>[1]挂饰表!AA405</f>
        <v>0</v>
      </c>
      <c r="AF405" s="20">
        <f>[1]挂饰表!AB405</f>
        <v>0</v>
      </c>
      <c r="AG405" s="20">
        <f>[1]挂饰表!AC405</f>
        <v>0</v>
      </c>
      <c r="AH405" s="20">
        <f>[1]挂饰表!AD405</f>
        <v>0</v>
      </c>
      <c r="AI405" s="20">
        <f>[1]挂饰表!AE405</f>
        <v>0</v>
      </c>
    </row>
    <row r="406" spans="2:35" ht="14.25" x14ac:dyDescent="0.2">
      <c r="B406" s="16">
        <v>404</v>
      </c>
      <c r="C406" s="16" t="str">
        <f t="shared" ca="1" si="49"/>
        <v>IC1870</v>
      </c>
      <c r="D406" s="16" t="str">
        <f t="shared" ca="1" si="53"/>
        <v>优质的虚幻护腕</v>
      </c>
      <c r="E406" s="16" t="str">
        <f t="shared" ca="1" si="50"/>
        <v>优质的</v>
      </c>
      <c r="F406" s="16" t="str">
        <f t="shared" ca="1" si="51"/>
        <v>虚幻</v>
      </c>
      <c r="G406" s="16" t="str">
        <f t="shared" ca="1" si="52"/>
        <v>护腕</v>
      </c>
      <c r="H406" s="16" t="str">
        <f t="shared" si="48"/>
        <v>b</v>
      </c>
      <c r="I406" s="19" t="s">
        <v>26</v>
      </c>
      <c r="J406" s="3" t="s">
        <v>39</v>
      </c>
      <c r="K406" s="16">
        <f t="shared" si="54"/>
        <v>0</v>
      </c>
      <c r="L406" s="16">
        <f t="shared" si="55"/>
        <v>4</v>
      </c>
      <c r="M406" s="16">
        <f>[1]挂饰表!$I406</f>
        <v>36</v>
      </c>
      <c r="N406" s="16">
        <f>[1]挂饰表!$J406</f>
        <v>86</v>
      </c>
      <c r="O406" s="16">
        <f>[1]挂饰表!$K406</f>
        <v>69</v>
      </c>
      <c r="P406" s="16">
        <f>[1]挂饰表!$L406</f>
        <v>76</v>
      </c>
      <c r="Q406" s="16" t="str">
        <f>[1]挂饰表!$M$3</f>
        <v>---</v>
      </c>
      <c r="R406" s="16">
        <f>[1]挂饰表!$N406</f>
        <v>79</v>
      </c>
      <c r="S406" s="16">
        <f>[1]挂饰表!$O406</f>
        <v>60</v>
      </c>
      <c r="T406" s="42">
        <f>[1]挂饰表!$P406</f>
        <v>35</v>
      </c>
      <c r="U406" s="20">
        <f>[1]挂饰表!Q406</f>
        <v>0.17499999999999999</v>
      </c>
      <c r="V406" s="20">
        <f>[1]挂饰表!R406</f>
        <v>0.15</v>
      </c>
      <c r="W406" s="20">
        <f>[1]挂饰表!S406</f>
        <v>5.8333333333333327E-2</v>
      </c>
      <c r="X406" s="20" t="str">
        <f>[1]挂饰表!T406</f>
        <v>--</v>
      </c>
      <c r="Y406" s="42">
        <f>[1]挂饰表!U406</f>
        <v>29</v>
      </c>
      <c r="Z406" s="42">
        <f>[1]挂饰表!V406</f>
        <v>24</v>
      </c>
      <c r="AA406" s="42">
        <f>[1]挂饰表!W406</f>
        <v>35</v>
      </c>
      <c r="AB406" s="42">
        <f>[1]挂饰表!X406</f>
        <v>35</v>
      </c>
      <c r="AC406" s="42">
        <f>[1]挂饰表!Y406</f>
        <v>40</v>
      </c>
      <c r="AD406" s="42">
        <f>[1]挂饰表!Z406</f>
        <v>45</v>
      </c>
      <c r="AE406" s="20">
        <f>[1]挂饰表!AA406</f>
        <v>0</v>
      </c>
      <c r="AF406" s="20">
        <f>[1]挂饰表!AB406</f>
        <v>0</v>
      </c>
      <c r="AG406" s="20">
        <f>[1]挂饰表!AC406</f>
        <v>0</v>
      </c>
      <c r="AH406" s="20">
        <f>[1]挂饰表!AD406</f>
        <v>0</v>
      </c>
      <c r="AI406" s="20">
        <f>[1]挂饰表!AE406</f>
        <v>0</v>
      </c>
    </row>
    <row r="407" spans="2:35" ht="14.25" x14ac:dyDescent="0.2">
      <c r="B407" s="16">
        <v>405</v>
      </c>
      <c r="C407" s="16" t="str">
        <f t="shared" ca="1" si="49"/>
        <v>IC1778</v>
      </c>
      <c r="D407" s="16" t="str">
        <f t="shared" ca="1" si="53"/>
        <v>发亮的虚幻戒指</v>
      </c>
      <c r="E407" s="16" t="str">
        <f t="shared" ca="1" si="50"/>
        <v>发亮的</v>
      </c>
      <c r="F407" s="16" t="str">
        <f t="shared" ca="1" si="51"/>
        <v>虚幻</v>
      </c>
      <c r="G407" s="16" t="str">
        <f t="shared" ca="1" si="52"/>
        <v>戒指</v>
      </c>
      <c r="H407" s="16" t="str">
        <f t="shared" si="48"/>
        <v>b</v>
      </c>
      <c r="I407" s="19" t="s">
        <v>26</v>
      </c>
      <c r="J407" s="3" t="s">
        <v>39</v>
      </c>
      <c r="K407" s="16">
        <f t="shared" si="54"/>
        <v>0</v>
      </c>
      <c r="L407" s="16">
        <f t="shared" si="55"/>
        <v>5</v>
      </c>
      <c r="M407" s="16">
        <f>[1]挂饰表!$I407</f>
        <v>46</v>
      </c>
      <c r="N407" s="16">
        <f>[1]挂饰表!$J407</f>
        <v>108</v>
      </c>
      <c r="O407" s="16">
        <f>[1]挂饰表!$K407</f>
        <v>86</v>
      </c>
      <c r="P407" s="16">
        <f>[1]挂饰表!$L407</f>
        <v>95</v>
      </c>
      <c r="Q407" s="16" t="str">
        <f>[1]挂饰表!$M$3</f>
        <v>---</v>
      </c>
      <c r="R407" s="16">
        <f>[1]挂饰表!$N407</f>
        <v>99</v>
      </c>
      <c r="S407" s="16">
        <f>[1]挂饰表!$O407</f>
        <v>75</v>
      </c>
      <c r="T407" s="42">
        <f>[1]挂饰表!$P407</f>
        <v>43</v>
      </c>
      <c r="U407" s="20">
        <f>[1]挂饰表!Q407</f>
        <v>0.215</v>
      </c>
      <c r="V407" s="20">
        <f>[1]挂饰表!R407</f>
        <v>0.1875</v>
      </c>
      <c r="W407" s="20">
        <f>[1]挂饰表!S407</f>
        <v>7.166666666666667E-2</v>
      </c>
      <c r="X407" s="20" t="str">
        <f>[1]挂饰表!T407</f>
        <v>--</v>
      </c>
      <c r="Y407" s="42">
        <f>[1]挂饰表!U407</f>
        <v>37</v>
      </c>
      <c r="Z407" s="42">
        <f>[1]挂饰表!V407</f>
        <v>30</v>
      </c>
      <c r="AA407" s="42">
        <f>[1]挂饰表!W407</f>
        <v>43</v>
      </c>
      <c r="AB407" s="42">
        <f>[1]挂饰表!X407</f>
        <v>43</v>
      </c>
      <c r="AC407" s="42">
        <f>[1]挂饰表!Y407</f>
        <v>50</v>
      </c>
      <c r="AD407" s="42">
        <f>[1]挂饰表!Z407</f>
        <v>56</v>
      </c>
      <c r="AE407" s="20">
        <f>[1]挂饰表!AA407</f>
        <v>0</v>
      </c>
      <c r="AF407" s="20">
        <f>[1]挂饰表!AB407</f>
        <v>0</v>
      </c>
      <c r="AG407" s="20">
        <f>[1]挂饰表!AC407</f>
        <v>0</v>
      </c>
      <c r="AH407" s="20">
        <f>[1]挂饰表!AD407</f>
        <v>0</v>
      </c>
      <c r="AI407" s="20">
        <f>[1]挂饰表!AE407</f>
        <v>0</v>
      </c>
    </row>
    <row r="408" spans="2:35" ht="14.25" x14ac:dyDescent="0.2">
      <c r="B408" s="16">
        <v>406</v>
      </c>
      <c r="C408" s="16" t="str">
        <f t="shared" ca="1" si="49"/>
        <v>IC1778</v>
      </c>
      <c r="D408" s="16" t="str">
        <f t="shared" ca="1" si="53"/>
        <v>凌厉的卡尼亚戒指</v>
      </c>
      <c r="E408" s="16" t="str">
        <f t="shared" ca="1" si="50"/>
        <v>凌厉的</v>
      </c>
      <c r="F408" s="16" t="str">
        <f t="shared" ca="1" si="51"/>
        <v>卡尼亚</v>
      </c>
      <c r="G408" s="16" t="str">
        <f t="shared" ca="1" si="52"/>
        <v>戒指</v>
      </c>
      <c r="H408" s="16" t="str">
        <f t="shared" si="48"/>
        <v>b</v>
      </c>
      <c r="I408" s="19" t="s">
        <v>26</v>
      </c>
      <c r="J408" s="3" t="s">
        <v>39</v>
      </c>
      <c r="K408" s="16">
        <f t="shared" si="54"/>
        <v>0</v>
      </c>
      <c r="L408" s="16">
        <f t="shared" si="55"/>
        <v>6</v>
      </c>
      <c r="M408" s="16">
        <f>[1]挂饰表!$I408</f>
        <v>55</v>
      </c>
      <c r="N408" s="16">
        <f>[1]挂饰表!$J408</f>
        <v>130</v>
      </c>
      <c r="O408" s="16">
        <f>[1]挂饰表!$K408</f>
        <v>104</v>
      </c>
      <c r="P408" s="16">
        <f>[1]挂饰表!$L408</f>
        <v>114</v>
      </c>
      <c r="Q408" s="16" t="str">
        <f>[1]挂饰表!$M$3</f>
        <v>---</v>
      </c>
      <c r="R408" s="16">
        <f>[1]挂饰表!$N408</f>
        <v>119</v>
      </c>
      <c r="S408" s="16">
        <f>[1]挂饰表!$O408</f>
        <v>89</v>
      </c>
      <c r="T408" s="42">
        <f>[1]挂饰表!$P408</f>
        <v>52</v>
      </c>
      <c r="U408" s="20">
        <f>[1]挂饰表!Q408</f>
        <v>0.26</v>
      </c>
      <c r="V408" s="20">
        <f>[1]挂饰表!R408</f>
        <v>0.2225</v>
      </c>
      <c r="W408" s="20">
        <f>[1]挂饰表!S408</f>
        <v>8.6666666666666656E-2</v>
      </c>
      <c r="X408" s="20" t="str">
        <f>[1]挂饰表!T408</f>
        <v>--</v>
      </c>
      <c r="Y408" s="42">
        <f>[1]挂饰表!U408</f>
        <v>44</v>
      </c>
      <c r="Z408" s="42">
        <f>[1]挂饰表!V408</f>
        <v>36</v>
      </c>
      <c r="AA408" s="42">
        <f>[1]挂饰表!W408</f>
        <v>52</v>
      </c>
      <c r="AB408" s="42">
        <f>[1]挂饰表!X408</f>
        <v>52</v>
      </c>
      <c r="AC408" s="42">
        <f>[1]挂饰表!Y408</f>
        <v>60</v>
      </c>
      <c r="AD408" s="42">
        <f>[1]挂饰表!Z408</f>
        <v>67</v>
      </c>
      <c r="AE408" s="20">
        <f>[1]挂饰表!AA408</f>
        <v>0</v>
      </c>
      <c r="AF408" s="20">
        <f>[1]挂饰表!AB408</f>
        <v>0</v>
      </c>
      <c r="AG408" s="20">
        <f>[1]挂饰表!AC408</f>
        <v>0</v>
      </c>
      <c r="AH408" s="20">
        <f>[1]挂饰表!AD408</f>
        <v>0</v>
      </c>
      <c r="AI408" s="20">
        <f>[1]挂饰表!AE408</f>
        <v>0</v>
      </c>
    </row>
    <row r="409" spans="2:35" ht="14.25" x14ac:dyDescent="0.2">
      <c r="B409" s="16">
        <v>407</v>
      </c>
      <c r="C409" s="16" t="str">
        <f t="shared" ca="1" si="49"/>
        <v>IC1928</v>
      </c>
      <c r="D409" s="16" t="str">
        <f t="shared" ca="1" si="53"/>
        <v>发亮的魔王项链</v>
      </c>
      <c r="E409" s="16" t="str">
        <f t="shared" ca="1" si="50"/>
        <v>发亮的</v>
      </c>
      <c r="F409" s="16" t="str">
        <f t="shared" ca="1" si="51"/>
        <v>魔王</v>
      </c>
      <c r="G409" s="16" t="str">
        <f t="shared" ca="1" si="52"/>
        <v>项链</v>
      </c>
      <c r="H409" s="16" t="str">
        <f t="shared" si="48"/>
        <v>b</v>
      </c>
      <c r="I409" s="19" t="s">
        <v>26</v>
      </c>
      <c r="J409" s="3" t="s">
        <v>39</v>
      </c>
      <c r="K409" s="16">
        <f t="shared" si="54"/>
        <v>0</v>
      </c>
      <c r="L409" s="16">
        <f t="shared" si="55"/>
        <v>7</v>
      </c>
      <c r="M409" s="16">
        <f>[1]挂饰表!$I409</f>
        <v>64</v>
      </c>
      <c r="N409" s="16">
        <f>[1]挂饰表!$J409</f>
        <v>151</v>
      </c>
      <c r="O409" s="16">
        <f>[1]挂饰表!$K409</f>
        <v>121</v>
      </c>
      <c r="P409" s="16">
        <f>[1]挂饰表!$L409</f>
        <v>133</v>
      </c>
      <c r="Q409" s="16" t="str">
        <f>[1]挂饰表!$M$3</f>
        <v>---</v>
      </c>
      <c r="R409" s="16">
        <f>[1]挂饰表!$N409</f>
        <v>139</v>
      </c>
      <c r="S409" s="16">
        <f>[1]挂饰表!$O409</f>
        <v>104</v>
      </c>
      <c r="T409" s="42">
        <f>[1]挂饰表!$P409</f>
        <v>60</v>
      </c>
      <c r="U409" s="20">
        <f>[1]挂饰表!Q409</f>
        <v>0.3</v>
      </c>
      <c r="V409" s="20">
        <f>[1]挂饰表!R409</f>
        <v>0.26</v>
      </c>
      <c r="W409" s="20">
        <f>[1]挂饰表!S409</f>
        <v>0.1</v>
      </c>
      <c r="X409" s="20" t="str">
        <f>[1]挂饰表!T409</f>
        <v>--</v>
      </c>
      <c r="Y409" s="42">
        <f>[1]挂饰表!U409</f>
        <v>51</v>
      </c>
      <c r="Z409" s="42">
        <f>[1]挂饰表!V409</f>
        <v>42</v>
      </c>
      <c r="AA409" s="42">
        <f>[1]挂饰表!W409</f>
        <v>60</v>
      </c>
      <c r="AB409" s="42">
        <f>[1]挂饰表!X409</f>
        <v>60</v>
      </c>
      <c r="AC409" s="42">
        <f>[1]挂饰表!Y409</f>
        <v>70</v>
      </c>
      <c r="AD409" s="42">
        <f>[1]挂饰表!Z409</f>
        <v>79</v>
      </c>
      <c r="AE409" s="20">
        <f>[1]挂饰表!AA409</f>
        <v>0</v>
      </c>
      <c r="AF409" s="20">
        <f>[1]挂饰表!AB409</f>
        <v>0</v>
      </c>
      <c r="AG409" s="20">
        <f>[1]挂饰表!AC409</f>
        <v>0</v>
      </c>
      <c r="AH409" s="20">
        <f>[1]挂饰表!AD409</f>
        <v>0</v>
      </c>
      <c r="AI409" s="20">
        <f>[1]挂饰表!AE409</f>
        <v>0</v>
      </c>
    </row>
    <row r="410" spans="2:35" ht="14.25" x14ac:dyDescent="0.2">
      <c r="B410" s="16">
        <v>408</v>
      </c>
      <c r="C410" s="16" t="str">
        <f t="shared" ca="1" si="49"/>
        <v>IC1857</v>
      </c>
      <c r="D410" s="16" t="str">
        <f t="shared" ca="1" si="53"/>
        <v>发亮的智慧戒指</v>
      </c>
      <c r="E410" s="16" t="str">
        <f t="shared" ca="1" si="50"/>
        <v>发亮的</v>
      </c>
      <c r="F410" s="16" t="str">
        <f t="shared" ca="1" si="51"/>
        <v>智慧</v>
      </c>
      <c r="G410" s="16" t="str">
        <f t="shared" ca="1" si="52"/>
        <v>戒指</v>
      </c>
      <c r="H410" s="16" t="str">
        <f t="shared" si="48"/>
        <v>b</v>
      </c>
      <c r="I410" s="19" t="s">
        <v>26</v>
      </c>
      <c r="J410" s="3" t="s">
        <v>39</v>
      </c>
      <c r="K410" s="16">
        <f t="shared" si="54"/>
        <v>0</v>
      </c>
      <c r="L410" s="16">
        <f t="shared" si="55"/>
        <v>8</v>
      </c>
      <c r="M410" s="16">
        <f>[1]挂饰表!$I410</f>
        <v>73</v>
      </c>
      <c r="N410" s="16">
        <f>[1]挂饰表!$J410</f>
        <v>173</v>
      </c>
      <c r="O410" s="16">
        <f>[1]挂饰表!$K410</f>
        <v>138</v>
      </c>
      <c r="P410" s="16">
        <f>[1]挂饰表!$L410</f>
        <v>152</v>
      </c>
      <c r="Q410" s="16" t="str">
        <f>[1]挂饰表!$M$3</f>
        <v>---</v>
      </c>
      <c r="R410" s="16">
        <f>[1]挂饰表!$N410</f>
        <v>159</v>
      </c>
      <c r="S410" s="16">
        <f>[1]挂饰表!$O410</f>
        <v>119</v>
      </c>
      <c r="T410" s="42">
        <f>[1]挂饰表!$P410</f>
        <v>69</v>
      </c>
      <c r="U410" s="20">
        <f>[1]挂饰表!Q410</f>
        <v>0.34499999999999997</v>
      </c>
      <c r="V410" s="20">
        <f>[1]挂饰表!R410</f>
        <v>0.29749999999999999</v>
      </c>
      <c r="W410" s="20">
        <f>[1]挂饰表!S410</f>
        <v>0.115</v>
      </c>
      <c r="X410" s="20" t="str">
        <f>[1]挂饰表!T410</f>
        <v>--</v>
      </c>
      <c r="Y410" s="42">
        <f>[1]挂饰表!U410</f>
        <v>59</v>
      </c>
      <c r="Z410" s="42">
        <f>[1]挂饰表!V410</f>
        <v>48</v>
      </c>
      <c r="AA410" s="42">
        <f>[1]挂饰表!W410</f>
        <v>69</v>
      </c>
      <c r="AB410" s="42">
        <f>[1]挂饰表!X410</f>
        <v>69</v>
      </c>
      <c r="AC410" s="42">
        <f>[1]挂饰表!Y410</f>
        <v>79</v>
      </c>
      <c r="AD410" s="42">
        <f>[1]挂饰表!Z410</f>
        <v>90</v>
      </c>
      <c r="AE410" s="20">
        <f>[1]挂饰表!AA410</f>
        <v>0</v>
      </c>
      <c r="AF410" s="20">
        <f>[1]挂饰表!AB410</f>
        <v>0</v>
      </c>
      <c r="AG410" s="20">
        <f>[1]挂饰表!AC410</f>
        <v>0</v>
      </c>
      <c r="AH410" s="20">
        <f>[1]挂饰表!AD410</f>
        <v>0</v>
      </c>
      <c r="AI410" s="20">
        <f>[1]挂饰表!AE410</f>
        <v>0</v>
      </c>
    </row>
    <row r="411" spans="2:35" ht="14.25" x14ac:dyDescent="0.2">
      <c r="B411" s="16">
        <v>409</v>
      </c>
      <c r="C411" s="16" t="str">
        <f t="shared" ca="1" si="49"/>
        <v>IC1902</v>
      </c>
      <c r="D411" s="16" t="str">
        <f t="shared" ca="1" si="53"/>
        <v>破旧的混乱戒指</v>
      </c>
      <c r="E411" s="16" t="str">
        <f t="shared" ca="1" si="50"/>
        <v>破旧的</v>
      </c>
      <c r="F411" s="16" t="str">
        <f t="shared" ca="1" si="51"/>
        <v>混乱</v>
      </c>
      <c r="G411" s="16" t="str">
        <f t="shared" ca="1" si="52"/>
        <v>戒指</v>
      </c>
      <c r="H411" s="16" t="str">
        <f t="shared" si="48"/>
        <v>c</v>
      </c>
      <c r="I411" s="19" t="s">
        <v>26</v>
      </c>
      <c r="J411" s="3" t="s">
        <v>39</v>
      </c>
      <c r="K411" s="16">
        <f t="shared" si="54"/>
        <v>0</v>
      </c>
      <c r="L411" s="16">
        <f t="shared" si="55"/>
        <v>1</v>
      </c>
      <c r="M411" s="16">
        <f>[1]挂饰表!$I411</f>
        <v>18</v>
      </c>
      <c r="N411" s="16">
        <f>[1]挂饰表!$J411</f>
        <v>0</v>
      </c>
      <c r="O411" s="16">
        <f>[1]挂饰表!$K411</f>
        <v>0</v>
      </c>
      <c r="P411" s="16">
        <f>[1]挂饰表!$L411</f>
        <v>0</v>
      </c>
      <c r="Q411" s="16" t="str">
        <f>[1]挂饰表!$M$3</f>
        <v>---</v>
      </c>
      <c r="R411" s="16">
        <f>[1]挂饰表!$N411</f>
        <v>0</v>
      </c>
      <c r="S411" s="16">
        <f>[1]挂饰表!$O411</f>
        <v>0</v>
      </c>
      <c r="T411" s="42">
        <f>[1]挂饰表!$P411</f>
        <v>0</v>
      </c>
      <c r="U411" s="20">
        <f>[1]挂饰表!Q411</f>
        <v>0</v>
      </c>
      <c r="V411" s="20">
        <f>[1]挂饰表!R411</f>
        <v>0</v>
      </c>
      <c r="W411" s="20">
        <f>[1]挂饰表!S411</f>
        <v>0</v>
      </c>
      <c r="X411" s="20" t="str">
        <f>[1]挂饰表!T411</f>
        <v>--</v>
      </c>
      <c r="Y411" s="42">
        <f>[1]挂饰表!U411</f>
        <v>0</v>
      </c>
      <c r="Z411" s="42">
        <f>[1]挂饰表!V411</f>
        <v>0</v>
      </c>
      <c r="AA411" s="42">
        <f>[1]挂饰表!W411</f>
        <v>0</v>
      </c>
      <c r="AB411" s="42">
        <f>[1]挂饰表!X411</f>
        <v>0</v>
      </c>
      <c r="AC411" s="42">
        <f>[1]挂饰表!Y411</f>
        <v>0</v>
      </c>
      <c r="AD411" s="42">
        <f>[1]挂饰表!Z411</f>
        <v>0</v>
      </c>
      <c r="AE411" s="20">
        <f>[1]挂饰表!AA411</f>
        <v>0</v>
      </c>
      <c r="AF411" s="20">
        <f>[1]挂饰表!AB411</f>
        <v>0</v>
      </c>
      <c r="AG411" s="20">
        <f>[1]挂饰表!AC411</f>
        <v>0</v>
      </c>
      <c r="AH411" s="20">
        <f>[1]挂饰表!AD411</f>
        <v>0</v>
      </c>
      <c r="AI411" s="20">
        <f>[1]挂饰表!AE411</f>
        <v>0</v>
      </c>
    </row>
    <row r="412" spans="2:35" ht="14.25" x14ac:dyDescent="0.2">
      <c r="B412" s="16">
        <v>410</v>
      </c>
      <c r="C412" s="16" t="str">
        <f t="shared" ca="1" si="49"/>
        <v>IC1943</v>
      </c>
      <c r="D412" s="16" t="str">
        <f t="shared" ca="1" si="53"/>
        <v>破旧的晨曦戒指</v>
      </c>
      <c r="E412" s="16" t="str">
        <f t="shared" ca="1" si="50"/>
        <v>破旧的</v>
      </c>
      <c r="F412" s="16" t="str">
        <f t="shared" ca="1" si="51"/>
        <v>晨曦</v>
      </c>
      <c r="G412" s="16" t="str">
        <f t="shared" ca="1" si="52"/>
        <v>戒指</v>
      </c>
      <c r="H412" s="16" t="str">
        <f t="shared" si="48"/>
        <v>c</v>
      </c>
      <c r="I412" s="19" t="s">
        <v>26</v>
      </c>
      <c r="J412" s="3" t="s">
        <v>39</v>
      </c>
      <c r="K412" s="16">
        <f t="shared" si="54"/>
        <v>0</v>
      </c>
      <c r="L412" s="16">
        <f t="shared" si="55"/>
        <v>2</v>
      </c>
      <c r="M412" s="16">
        <f>[1]挂饰表!$I412</f>
        <v>36</v>
      </c>
      <c r="N412" s="16">
        <f>[1]挂饰表!$J412</f>
        <v>0</v>
      </c>
      <c r="O412" s="16">
        <f>[1]挂饰表!$K412</f>
        <v>0</v>
      </c>
      <c r="P412" s="16">
        <f>[1]挂饰表!$L412</f>
        <v>0</v>
      </c>
      <c r="Q412" s="16" t="str">
        <f>[1]挂饰表!$M$3</f>
        <v>---</v>
      </c>
      <c r="R412" s="16">
        <f>[1]挂饰表!$N412</f>
        <v>0</v>
      </c>
      <c r="S412" s="16">
        <f>[1]挂饰表!$O412</f>
        <v>0</v>
      </c>
      <c r="T412" s="42">
        <f>[1]挂饰表!$P412</f>
        <v>0</v>
      </c>
      <c r="U412" s="20">
        <f>[1]挂饰表!Q412</f>
        <v>0</v>
      </c>
      <c r="V412" s="20">
        <f>[1]挂饰表!R412</f>
        <v>0</v>
      </c>
      <c r="W412" s="20">
        <f>[1]挂饰表!S412</f>
        <v>0</v>
      </c>
      <c r="X412" s="20" t="str">
        <f>[1]挂饰表!T412</f>
        <v>--</v>
      </c>
      <c r="Y412" s="42">
        <f>[1]挂饰表!U412</f>
        <v>0</v>
      </c>
      <c r="Z412" s="42">
        <f>[1]挂饰表!V412</f>
        <v>0</v>
      </c>
      <c r="AA412" s="42">
        <f>[1]挂饰表!W412</f>
        <v>0</v>
      </c>
      <c r="AB412" s="42">
        <f>[1]挂饰表!X412</f>
        <v>0</v>
      </c>
      <c r="AC412" s="42">
        <f>[1]挂饰表!Y412</f>
        <v>0</v>
      </c>
      <c r="AD412" s="42">
        <f>[1]挂饰表!Z412</f>
        <v>0</v>
      </c>
      <c r="AE412" s="20">
        <f>[1]挂饰表!AA412</f>
        <v>0</v>
      </c>
      <c r="AF412" s="20">
        <f>[1]挂饰表!AB412</f>
        <v>0</v>
      </c>
      <c r="AG412" s="20">
        <f>[1]挂饰表!AC412</f>
        <v>0</v>
      </c>
      <c r="AH412" s="20">
        <f>[1]挂饰表!AD412</f>
        <v>0</v>
      </c>
      <c r="AI412" s="20">
        <f>[1]挂饰表!AE412</f>
        <v>0</v>
      </c>
    </row>
    <row r="413" spans="2:35" ht="14.25" x14ac:dyDescent="0.2">
      <c r="B413" s="16">
        <v>411</v>
      </c>
      <c r="C413" s="16" t="str">
        <f t="shared" ca="1" si="49"/>
        <v>IC1902</v>
      </c>
      <c r="D413" s="16" t="str">
        <f t="shared" ca="1" si="53"/>
        <v>普通的虚幻戒指</v>
      </c>
      <c r="E413" s="16" t="str">
        <f t="shared" ca="1" si="50"/>
        <v>普通的</v>
      </c>
      <c r="F413" s="16" t="str">
        <f t="shared" ca="1" si="51"/>
        <v>虚幻</v>
      </c>
      <c r="G413" s="16" t="str">
        <f t="shared" ca="1" si="52"/>
        <v>戒指</v>
      </c>
      <c r="H413" s="16" t="str">
        <f t="shared" si="48"/>
        <v>c</v>
      </c>
      <c r="I413" s="19" t="s">
        <v>26</v>
      </c>
      <c r="J413" s="3" t="s">
        <v>39</v>
      </c>
      <c r="K413" s="16">
        <f t="shared" si="54"/>
        <v>0</v>
      </c>
      <c r="L413" s="16">
        <f t="shared" si="55"/>
        <v>3</v>
      </c>
      <c r="M413" s="16">
        <f>[1]挂饰表!$I413</f>
        <v>53</v>
      </c>
      <c r="N413" s="16">
        <f>[1]挂饰表!$J413</f>
        <v>0</v>
      </c>
      <c r="O413" s="16">
        <f>[1]挂饰表!$K413</f>
        <v>0</v>
      </c>
      <c r="P413" s="16">
        <f>[1]挂饰表!$L413</f>
        <v>0</v>
      </c>
      <c r="Q413" s="16" t="str">
        <f>[1]挂饰表!$M$3</f>
        <v>---</v>
      </c>
      <c r="R413" s="16">
        <f>[1]挂饰表!$N413</f>
        <v>0</v>
      </c>
      <c r="S413" s="16">
        <f>[1]挂饰表!$O413</f>
        <v>0</v>
      </c>
      <c r="T413" s="42">
        <f>[1]挂饰表!$P413</f>
        <v>0</v>
      </c>
      <c r="U413" s="20">
        <f>[1]挂饰表!Q413</f>
        <v>0</v>
      </c>
      <c r="V413" s="20">
        <f>[1]挂饰表!R413</f>
        <v>0</v>
      </c>
      <c r="W413" s="20">
        <f>[1]挂饰表!S413</f>
        <v>0</v>
      </c>
      <c r="X413" s="20" t="str">
        <f>[1]挂饰表!T413</f>
        <v>--</v>
      </c>
      <c r="Y413" s="42">
        <f>[1]挂饰表!U413</f>
        <v>0</v>
      </c>
      <c r="Z413" s="42">
        <f>[1]挂饰表!V413</f>
        <v>0</v>
      </c>
      <c r="AA413" s="42">
        <f>[1]挂饰表!W413</f>
        <v>0</v>
      </c>
      <c r="AB413" s="42">
        <f>[1]挂饰表!X413</f>
        <v>0</v>
      </c>
      <c r="AC413" s="42">
        <f>[1]挂饰表!Y413</f>
        <v>0</v>
      </c>
      <c r="AD413" s="42">
        <f>[1]挂饰表!Z413</f>
        <v>0</v>
      </c>
      <c r="AE413" s="20">
        <f>[1]挂饰表!AA413</f>
        <v>0</v>
      </c>
      <c r="AF413" s="20">
        <f>[1]挂饰表!AB413</f>
        <v>0</v>
      </c>
      <c r="AG413" s="20">
        <f>[1]挂饰表!AC413</f>
        <v>0</v>
      </c>
      <c r="AH413" s="20">
        <f>[1]挂饰表!AD413</f>
        <v>0</v>
      </c>
      <c r="AI413" s="20">
        <f>[1]挂饰表!AE413</f>
        <v>0</v>
      </c>
    </row>
    <row r="414" spans="2:35" ht="14.25" x14ac:dyDescent="0.2">
      <c r="B414" s="16">
        <v>412</v>
      </c>
      <c r="C414" s="16" t="str">
        <f t="shared" ca="1" si="49"/>
        <v>IC1905</v>
      </c>
      <c r="D414" s="16" t="str">
        <f t="shared" ca="1" si="53"/>
        <v>一般的斯塞提护腕</v>
      </c>
      <c r="E414" s="16" t="str">
        <f t="shared" ca="1" si="50"/>
        <v>一般的</v>
      </c>
      <c r="F414" s="16" t="str">
        <f t="shared" ca="1" si="51"/>
        <v>斯塞提</v>
      </c>
      <c r="G414" s="16" t="str">
        <f t="shared" ca="1" si="52"/>
        <v>护腕</v>
      </c>
      <c r="H414" s="16" t="str">
        <f t="shared" si="48"/>
        <v>c</v>
      </c>
      <c r="I414" s="19" t="s">
        <v>26</v>
      </c>
      <c r="J414" s="3" t="s">
        <v>39</v>
      </c>
      <c r="K414" s="16">
        <f t="shared" si="54"/>
        <v>0</v>
      </c>
      <c r="L414" s="16">
        <f t="shared" si="55"/>
        <v>4</v>
      </c>
      <c r="M414" s="16">
        <f>[1]挂饰表!$I414</f>
        <v>71</v>
      </c>
      <c r="N414" s="16">
        <f>[1]挂饰表!$J414</f>
        <v>0</v>
      </c>
      <c r="O414" s="16">
        <f>[1]挂饰表!$K414</f>
        <v>0</v>
      </c>
      <c r="P414" s="16">
        <f>[1]挂饰表!$L414</f>
        <v>0</v>
      </c>
      <c r="Q414" s="16" t="str">
        <f>[1]挂饰表!$M$3</f>
        <v>---</v>
      </c>
      <c r="R414" s="16">
        <f>[1]挂饰表!$N414</f>
        <v>0</v>
      </c>
      <c r="S414" s="16">
        <f>[1]挂饰表!$O414</f>
        <v>0</v>
      </c>
      <c r="T414" s="42">
        <f>[1]挂饰表!$P414</f>
        <v>0</v>
      </c>
      <c r="U414" s="20">
        <f>[1]挂饰表!Q414</f>
        <v>0</v>
      </c>
      <c r="V414" s="20">
        <f>[1]挂饰表!R414</f>
        <v>0</v>
      </c>
      <c r="W414" s="20">
        <f>[1]挂饰表!S414</f>
        <v>0</v>
      </c>
      <c r="X414" s="20" t="str">
        <f>[1]挂饰表!T414</f>
        <v>--</v>
      </c>
      <c r="Y414" s="42">
        <f>[1]挂饰表!U414</f>
        <v>0</v>
      </c>
      <c r="Z414" s="42">
        <f>[1]挂饰表!V414</f>
        <v>0</v>
      </c>
      <c r="AA414" s="42">
        <f>[1]挂饰表!W414</f>
        <v>0</v>
      </c>
      <c r="AB414" s="42">
        <f>[1]挂饰表!X414</f>
        <v>0</v>
      </c>
      <c r="AC414" s="42">
        <f>[1]挂饰表!Y414</f>
        <v>0</v>
      </c>
      <c r="AD414" s="42">
        <f>[1]挂饰表!Z414</f>
        <v>0</v>
      </c>
      <c r="AE414" s="20">
        <f>[1]挂饰表!AA414</f>
        <v>0</v>
      </c>
      <c r="AF414" s="20">
        <f>[1]挂饰表!AB414</f>
        <v>0</v>
      </c>
      <c r="AG414" s="20">
        <f>[1]挂饰表!AC414</f>
        <v>0</v>
      </c>
      <c r="AH414" s="20">
        <f>[1]挂饰表!AD414</f>
        <v>0</v>
      </c>
      <c r="AI414" s="20">
        <f>[1]挂饰表!AE414</f>
        <v>0</v>
      </c>
    </row>
    <row r="415" spans="2:35" ht="14.25" x14ac:dyDescent="0.2">
      <c r="B415" s="16">
        <v>413</v>
      </c>
      <c r="C415" s="16" t="str">
        <f t="shared" ca="1" si="49"/>
        <v>IC1877</v>
      </c>
      <c r="D415" s="16" t="str">
        <f t="shared" ca="1" si="53"/>
        <v>初级的白银项链</v>
      </c>
      <c r="E415" s="16" t="str">
        <f t="shared" ca="1" si="50"/>
        <v>初级的</v>
      </c>
      <c r="F415" s="16" t="str">
        <f t="shared" ca="1" si="51"/>
        <v>白银</v>
      </c>
      <c r="G415" s="16" t="str">
        <f t="shared" ca="1" si="52"/>
        <v>项链</v>
      </c>
      <c r="H415" s="16" t="str">
        <f t="shared" si="48"/>
        <v>c</v>
      </c>
      <c r="I415" s="19" t="s">
        <v>26</v>
      </c>
      <c r="J415" s="3" t="s">
        <v>39</v>
      </c>
      <c r="K415" s="16">
        <f t="shared" si="54"/>
        <v>0</v>
      </c>
      <c r="L415" s="16">
        <f t="shared" si="55"/>
        <v>5</v>
      </c>
      <c r="M415" s="16">
        <f>[1]挂饰表!$I415</f>
        <v>89</v>
      </c>
      <c r="N415" s="16">
        <f>[1]挂饰表!$J415</f>
        <v>0</v>
      </c>
      <c r="O415" s="16">
        <f>[1]挂饰表!$K415</f>
        <v>0</v>
      </c>
      <c r="P415" s="16">
        <f>[1]挂饰表!$L415</f>
        <v>0</v>
      </c>
      <c r="Q415" s="16" t="str">
        <f>[1]挂饰表!$M$3</f>
        <v>---</v>
      </c>
      <c r="R415" s="16">
        <f>[1]挂饰表!$N415</f>
        <v>0</v>
      </c>
      <c r="S415" s="16">
        <f>[1]挂饰表!$O415</f>
        <v>0</v>
      </c>
      <c r="T415" s="42">
        <f>[1]挂饰表!$P415</f>
        <v>0</v>
      </c>
      <c r="U415" s="20">
        <f>[1]挂饰表!Q415</f>
        <v>0</v>
      </c>
      <c r="V415" s="20">
        <f>[1]挂饰表!R415</f>
        <v>0</v>
      </c>
      <c r="W415" s="20">
        <f>[1]挂饰表!S415</f>
        <v>0</v>
      </c>
      <c r="X415" s="20" t="str">
        <f>[1]挂饰表!T415</f>
        <v>--</v>
      </c>
      <c r="Y415" s="42">
        <f>[1]挂饰表!U415</f>
        <v>0</v>
      </c>
      <c r="Z415" s="42">
        <f>[1]挂饰表!V415</f>
        <v>0</v>
      </c>
      <c r="AA415" s="42">
        <f>[1]挂饰表!W415</f>
        <v>0</v>
      </c>
      <c r="AB415" s="42">
        <f>[1]挂饰表!X415</f>
        <v>0</v>
      </c>
      <c r="AC415" s="42">
        <f>[1]挂饰表!Y415</f>
        <v>0</v>
      </c>
      <c r="AD415" s="42">
        <f>[1]挂饰表!Z415</f>
        <v>0</v>
      </c>
      <c r="AE415" s="20">
        <f>[1]挂饰表!AA415</f>
        <v>0</v>
      </c>
      <c r="AF415" s="20">
        <f>[1]挂饰表!AB415</f>
        <v>0</v>
      </c>
      <c r="AG415" s="20">
        <f>[1]挂饰表!AC415</f>
        <v>0</v>
      </c>
      <c r="AH415" s="20">
        <f>[1]挂饰表!AD415</f>
        <v>0</v>
      </c>
      <c r="AI415" s="20">
        <f>[1]挂饰表!AE415</f>
        <v>0</v>
      </c>
    </row>
    <row r="416" spans="2:35" ht="14.25" x14ac:dyDescent="0.2">
      <c r="B416" s="16">
        <v>414</v>
      </c>
      <c r="C416" s="16" t="str">
        <f t="shared" ca="1" si="49"/>
        <v>IC1853</v>
      </c>
      <c r="D416" s="16" t="str">
        <f t="shared" ca="1" si="53"/>
        <v>一般的斯塞提戒指</v>
      </c>
      <c r="E416" s="16" t="str">
        <f t="shared" ca="1" si="50"/>
        <v>一般的</v>
      </c>
      <c r="F416" s="16" t="str">
        <f t="shared" ca="1" si="51"/>
        <v>斯塞提</v>
      </c>
      <c r="G416" s="16" t="str">
        <f t="shared" ca="1" si="52"/>
        <v>戒指</v>
      </c>
      <c r="H416" s="16" t="str">
        <f t="shared" si="48"/>
        <v>c</v>
      </c>
      <c r="I416" s="19" t="s">
        <v>26</v>
      </c>
      <c r="J416" s="3" t="s">
        <v>39</v>
      </c>
      <c r="K416" s="16">
        <f t="shared" si="54"/>
        <v>0</v>
      </c>
      <c r="L416" s="16">
        <f t="shared" si="55"/>
        <v>6</v>
      </c>
      <c r="M416" s="16">
        <f>[1]挂饰表!$I416</f>
        <v>107</v>
      </c>
      <c r="N416" s="16">
        <f>[1]挂饰表!$J416</f>
        <v>0</v>
      </c>
      <c r="O416" s="16">
        <f>[1]挂饰表!$K416</f>
        <v>0</v>
      </c>
      <c r="P416" s="16">
        <f>[1]挂饰表!$L416</f>
        <v>0</v>
      </c>
      <c r="Q416" s="16" t="str">
        <f>[1]挂饰表!$M$3</f>
        <v>---</v>
      </c>
      <c r="R416" s="16">
        <f>[1]挂饰表!$N416</f>
        <v>0</v>
      </c>
      <c r="S416" s="16">
        <f>[1]挂饰表!$O416</f>
        <v>0</v>
      </c>
      <c r="T416" s="42">
        <f>[1]挂饰表!$P416</f>
        <v>0</v>
      </c>
      <c r="U416" s="20">
        <f>[1]挂饰表!Q416</f>
        <v>0</v>
      </c>
      <c r="V416" s="20">
        <f>[1]挂饰表!R416</f>
        <v>0</v>
      </c>
      <c r="W416" s="20">
        <f>[1]挂饰表!S416</f>
        <v>0</v>
      </c>
      <c r="X416" s="20" t="str">
        <f>[1]挂饰表!T416</f>
        <v>--</v>
      </c>
      <c r="Y416" s="42">
        <f>[1]挂饰表!U416</f>
        <v>0</v>
      </c>
      <c r="Z416" s="42">
        <f>[1]挂饰表!V416</f>
        <v>0</v>
      </c>
      <c r="AA416" s="42">
        <f>[1]挂饰表!W416</f>
        <v>0</v>
      </c>
      <c r="AB416" s="42">
        <f>[1]挂饰表!X416</f>
        <v>0</v>
      </c>
      <c r="AC416" s="42">
        <f>[1]挂饰表!Y416</f>
        <v>0</v>
      </c>
      <c r="AD416" s="42">
        <f>[1]挂饰表!Z416</f>
        <v>0</v>
      </c>
      <c r="AE416" s="20">
        <f>[1]挂饰表!AA416</f>
        <v>0</v>
      </c>
      <c r="AF416" s="20">
        <f>[1]挂饰表!AB416</f>
        <v>0</v>
      </c>
      <c r="AG416" s="20">
        <f>[1]挂饰表!AC416</f>
        <v>0</v>
      </c>
      <c r="AH416" s="20">
        <f>[1]挂饰表!AD416</f>
        <v>0</v>
      </c>
      <c r="AI416" s="20">
        <f>[1]挂饰表!AE416</f>
        <v>0</v>
      </c>
    </row>
    <row r="417" spans="2:35" ht="14.25" x14ac:dyDescent="0.2">
      <c r="B417" s="16">
        <v>415</v>
      </c>
      <c r="C417" s="16" t="str">
        <f t="shared" ca="1" si="49"/>
        <v>IC1867</v>
      </c>
      <c r="D417" s="16" t="str">
        <f t="shared" ca="1" si="53"/>
        <v>一般的卡尼亚护腕</v>
      </c>
      <c r="E417" s="16" t="str">
        <f t="shared" ca="1" si="50"/>
        <v>一般的</v>
      </c>
      <c r="F417" s="16" t="str">
        <f t="shared" ca="1" si="51"/>
        <v>卡尼亚</v>
      </c>
      <c r="G417" s="16" t="str">
        <f t="shared" ca="1" si="52"/>
        <v>护腕</v>
      </c>
      <c r="H417" s="16" t="str">
        <f t="shared" si="48"/>
        <v>c</v>
      </c>
      <c r="I417" s="19" t="s">
        <v>26</v>
      </c>
      <c r="J417" s="3" t="s">
        <v>39</v>
      </c>
      <c r="K417" s="16">
        <f t="shared" si="54"/>
        <v>0</v>
      </c>
      <c r="L417" s="16">
        <f t="shared" si="55"/>
        <v>7</v>
      </c>
      <c r="M417" s="16">
        <f>[1]挂饰表!$I417</f>
        <v>124</v>
      </c>
      <c r="N417" s="16">
        <f>[1]挂饰表!$J417</f>
        <v>0</v>
      </c>
      <c r="O417" s="16">
        <f>[1]挂饰表!$K417</f>
        <v>0</v>
      </c>
      <c r="P417" s="16">
        <f>[1]挂饰表!$L417</f>
        <v>0</v>
      </c>
      <c r="Q417" s="16" t="str">
        <f>[1]挂饰表!$M$3</f>
        <v>---</v>
      </c>
      <c r="R417" s="16">
        <f>[1]挂饰表!$N417</f>
        <v>0</v>
      </c>
      <c r="S417" s="16">
        <f>[1]挂饰表!$O417</f>
        <v>0</v>
      </c>
      <c r="T417" s="42">
        <f>[1]挂饰表!$P417</f>
        <v>0</v>
      </c>
      <c r="U417" s="20">
        <f>[1]挂饰表!Q417</f>
        <v>0</v>
      </c>
      <c r="V417" s="20">
        <f>[1]挂饰表!R417</f>
        <v>0</v>
      </c>
      <c r="W417" s="20">
        <f>[1]挂饰表!S417</f>
        <v>0</v>
      </c>
      <c r="X417" s="20" t="str">
        <f>[1]挂饰表!T417</f>
        <v>--</v>
      </c>
      <c r="Y417" s="42">
        <f>[1]挂饰表!U417</f>
        <v>0</v>
      </c>
      <c r="Z417" s="42">
        <f>[1]挂饰表!V417</f>
        <v>0</v>
      </c>
      <c r="AA417" s="42">
        <f>[1]挂饰表!W417</f>
        <v>0</v>
      </c>
      <c r="AB417" s="42">
        <f>[1]挂饰表!X417</f>
        <v>0</v>
      </c>
      <c r="AC417" s="42">
        <f>[1]挂饰表!Y417</f>
        <v>0</v>
      </c>
      <c r="AD417" s="42">
        <f>[1]挂饰表!Z417</f>
        <v>0</v>
      </c>
      <c r="AE417" s="20">
        <f>[1]挂饰表!AA417</f>
        <v>0</v>
      </c>
      <c r="AF417" s="20">
        <f>[1]挂饰表!AB417</f>
        <v>0</v>
      </c>
      <c r="AG417" s="20">
        <f>[1]挂饰表!AC417</f>
        <v>0</v>
      </c>
      <c r="AH417" s="20">
        <f>[1]挂饰表!AD417</f>
        <v>0</v>
      </c>
      <c r="AI417" s="20">
        <f>[1]挂饰表!AE417</f>
        <v>0</v>
      </c>
    </row>
    <row r="418" spans="2:35" ht="14.25" x14ac:dyDescent="0.2">
      <c r="B418" s="16">
        <v>416</v>
      </c>
      <c r="C418" s="16" t="str">
        <f t="shared" ca="1" si="49"/>
        <v>IC1931</v>
      </c>
      <c r="D418" s="16" t="str">
        <f t="shared" ca="1" si="53"/>
        <v>一般的白银护腕</v>
      </c>
      <c r="E418" s="16" t="str">
        <f t="shared" ca="1" si="50"/>
        <v>一般的</v>
      </c>
      <c r="F418" s="16" t="str">
        <f t="shared" ca="1" si="51"/>
        <v>白银</v>
      </c>
      <c r="G418" s="16" t="str">
        <f t="shared" ca="1" si="52"/>
        <v>护腕</v>
      </c>
      <c r="H418" s="16" t="str">
        <f t="shared" si="48"/>
        <v>c</v>
      </c>
      <c r="I418" s="19" t="s">
        <v>26</v>
      </c>
      <c r="J418" s="3" t="s">
        <v>39</v>
      </c>
      <c r="K418" s="16">
        <f t="shared" si="54"/>
        <v>0</v>
      </c>
      <c r="L418" s="16">
        <f t="shared" si="55"/>
        <v>8</v>
      </c>
      <c r="M418" s="16">
        <f>[1]挂饰表!$I418</f>
        <v>142</v>
      </c>
      <c r="N418" s="16">
        <f>[1]挂饰表!$J418</f>
        <v>0</v>
      </c>
      <c r="O418" s="16">
        <f>[1]挂饰表!$K418</f>
        <v>0</v>
      </c>
      <c r="P418" s="16">
        <f>[1]挂饰表!$L418</f>
        <v>0</v>
      </c>
      <c r="Q418" s="16" t="str">
        <f>[1]挂饰表!$M$3</f>
        <v>---</v>
      </c>
      <c r="R418" s="16">
        <f>[1]挂饰表!$N418</f>
        <v>0</v>
      </c>
      <c r="S418" s="16">
        <f>[1]挂饰表!$O418</f>
        <v>0</v>
      </c>
      <c r="T418" s="42">
        <f>[1]挂饰表!$P418</f>
        <v>0</v>
      </c>
      <c r="U418" s="20">
        <f>[1]挂饰表!Q418</f>
        <v>0</v>
      </c>
      <c r="V418" s="20">
        <f>[1]挂饰表!R418</f>
        <v>0</v>
      </c>
      <c r="W418" s="20">
        <f>[1]挂饰表!S418</f>
        <v>0</v>
      </c>
      <c r="X418" s="20" t="str">
        <f>[1]挂饰表!T418</f>
        <v>--</v>
      </c>
      <c r="Y418" s="42">
        <f>[1]挂饰表!U418</f>
        <v>0</v>
      </c>
      <c r="Z418" s="42">
        <f>[1]挂饰表!V418</f>
        <v>0</v>
      </c>
      <c r="AA418" s="42">
        <f>[1]挂饰表!W418</f>
        <v>0</v>
      </c>
      <c r="AB418" s="42">
        <f>[1]挂饰表!X418</f>
        <v>0</v>
      </c>
      <c r="AC418" s="42">
        <f>[1]挂饰表!Y418</f>
        <v>0</v>
      </c>
      <c r="AD418" s="42">
        <f>[1]挂饰表!Z418</f>
        <v>0</v>
      </c>
      <c r="AE418" s="20">
        <f>[1]挂饰表!AA418</f>
        <v>0</v>
      </c>
      <c r="AF418" s="20">
        <f>[1]挂饰表!AB418</f>
        <v>0</v>
      </c>
      <c r="AG418" s="20">
        <f>[1]挂饰表!AC418</f>
        <v>0</v>
      </c>
      <c r="AH418" s="20">
        <f>[1]挂饰表!AD418</f>
        <v>0</v>
      </c>
      <c r="AI418" s="20">
        <f>[1]挂饰表!AE418</f>
        <v>0</v>
      </c>
    </row>
    <row r="419" spans="2:35" ht="14.25" x14ac:dyDescent="0.2">
      <c r="B419" s="16">
        <v>417</v>
      </c>
      <c r="C419" s="16" t="str">
        <f t="shared" ca="1" si="49"/>
        <v>IC1901</v>
      </c>
      <c r="D419" s="16" t="str">
        <f t="shared" ca="1" si="53"/>
        <v>神奇的玄铁戒指</v>
      </c>
      <c r="E419" s="16" t="str">
        <f t="shared" ca="1" si="50"/>
        <v>神奇的</v>
      </c>
      <c r="F419" s="16" t="str">
        <f t="shared" ca="1" si="51"/>
        <v>玄铁</v>
      </c>
      <c r="G419" s="16" t="str">
        <f t="shared" ca="1" si="52"/>
        <v>戒指</v>
      </c>
      <c r="H419" s="16" t="str">
        <f t="shared" si="48"/>
        <v>s</v>
      </c>
      <c r="I419" s="19" t="s">
        <v>26</v>
      </c>
      <c r="J419" s="3" t="s">
        <v>40</v>
      </c>
      <c r="K419" s="16">
        <f t="shared" si="54"/>
        <v>5</v>
      </c>
      <c r="L419" s="16">
        <f t="shared" si="55"/>
        <v>1</v>
      </c>
      <c r="M419" s="16">
        <f>[1]挂饰表!$I419</f>
        <v>12</v>
      </c>
      <c r="N419" s="16">
        <f>[1]挂饰表!$J419</f>
        <v>11</v>
      </c>
      <c r="O419" s="16">
        <f>[1]挂饰表!$K419</f>
        <v>13</v>
      </c>
      <c r="P419" s="16">
        <f>[1]挂饰表!$L419</f>
        <v>8</v>
      </c>
      <c r="Q419" s="16" t="str">
        <f>[1]挂饰表!$M$3</f>
        <v>---</v>
      </c>
      <c r="R419" s="16">
        <f>[1]挂饰表!$N419</f>
        <v>13</v>
      </c>
      <c r="S419" s="16">
        <f>[1]挂饰表!$O419</f>
        <v>9</v>
      </c>
      <c r="T419" s="42">
        <f>[1]挂饰表!$P419</f>
        <v>5</v>
      </c>
      <c r="U419" s="20">
        <f>[1]挂饰表!Q419</f>
        <v>2.5000000000000001E-2</v>
      </c>
      <c r="V419" s="20">
        <f>[1]挂饰表!R419</f>
        <v>2.2499999999999999E-2</v>
      </c>
      <c r="W419" s="20">
        <f>[1]挂饰表!S419</f>
        <v>8.3333333333333332E-3</v>
      </c>
      <c r="X419" s="20" t="str">
        <f>[1]挂饰表!T419</f>
        <v>--</v>
      </c>
      <c r="Y419" s="42">
        <f>[1]挂饰表!U419</f>
        <v>5</v>
      </c>
      <c r="Z419" s="42">
        <f>[1]挂饰表!V419</f>
        <v>6</v>
      </c>
      <c r="AA419" s="42">
        <f>[1]挂饰表!W419</f>
        <v>5</v>
      </c>
      <c r="AB419" s="42">
        <f>[1]挂饰表!X419</f>
        <v>4</v>
      </c>
      <c r="AC419" s="42">
        <f>[1]挂饰表!Y419</f>
        <v>6</v>
      </c>
      <c r="AD419" s="42">
        <f>[1]挂饰表!Z419</f>
        <v>6</v>
      </c>
      <c r="AE419" s="20">
        <f>[1]挂饰表!AA419</f>
        <v>0</v>
      </c>
      <c r="AF419" s="20">
        <f>[1]挂饰表!AB419</f>
        <v>0</v>
      </c>
      <c r="AG419" s="20">
        <f>[1]挂饰表!AC419</f>
        <v>0</v>
      </c>
      <c r="AH419" s="20">
        <f>[1]挂饰表!AD419</f>
        <v>0</v>
      </c>
      <c r="AI419" s="20">
        <f>[1]挂饰表!AE419</f>
        <v>0</v>
      </c>
    </row>
    <row r="420" spans="2:35" ht="14.25" x14ac:dyDescent="0.2">
      <c r="B420" s="16">
        <v>418</v>
      </c>
      <c r="C420" s="16" t="str">
        <f t="shared" ca="1" si="49"/>
        <v>IC1778</v>
      </c>
      <c r="D420" s="16" t="str">
        <f t="shared" ca="1" si="53"/>
        <v>传说的智慧戒指</v>
      </c>
      <c r="E420" s="16" t="str">
        <f t="shared" ca="1" si="50"/>
        <v>传说的</v>
      </c>
      <c r="F420" s="16" t="str">
        <f t="shared" ca="1" si="51"/>
        <v>智慧</v>
      </c>
      <c r="G420" s="16" t="str">
        <f t="shared" ca="1" si="52"/>
        <v>戒指</v>
      </c>
      <c r="H420" s="16" t="str">
        <f t="shared" ref="H420:H483" si="56">H388</f>
        <v>s</v>
      </c>
      <c r="I420" s="19" t="s">
        <v>26</v>
      </c>
      <c r="J420" s="3" t="s">
        <v>40</v>
      </c>
      <c r="K420" s="16">
        <f t="shared" si="54"/>
        <v>5</v>
      </c>
      <c r="L420" s="16">
        <f t="shared" si="55"/>
        <v>2</v>
      </c>
      <c r="M420" s="16">
        <f>[1]挂饰表!$I420</f>
        <v>25</v>
      </c>
      <c r="N420" s="16">
        <f>[1]挂饰表!$J420</f>
        <v>22</v>
      </c>
      <c r="O420" s="16">
        <f>[1]挂饰表!$K420</f>
        <v>26</v>
      </c>
      <c r="P420" s="16">
        <f>[1]挂饰表!$L420</f>
        <v>15</v>
      </c>
      <c r="Q420" s="16" t="str">
        <f>[1]挂饰表!$M$3</f>
        <v>---</v>
      </c>
      <c r="R420" s="16">
        <f>[1]挂饰表!$N420</f>
        <v>26</v>
      </c>
      <c r="S420" s="16">
        <f>[1]挂饰表!$O420</f>
        <v>17</v>
      </c>
      <c r="T420" s="42">
        <f>[1]挂饰表!$P420</f>
        <v>11</v>
      </c>
      <c r="U420" s="20">
        <f>[1]挂饰表!Q420</f>
        <v>5.5E-2</v>
      </c>
      <c r="V420" s="20">
        <f>[1]挂饰表!R420</f>
        <v>4.2500000000000003E-2</v>
      </c>
      <c r="W420" s="20">
        <f>[1]挂饰表!S420</f>
        <v>1.8333333333333333E-2</v>
      </c>
      <c r="X420" s="20" t="str">
        <f>[1]挂饰表!T420</f>
        <v>--</v>
      </c>
      <c r="Y420" s="42">
        <f>[1]挂饰表!U420</f>
        <v>9</v>
      </c>
      <c r="Z420" s="42">
        <f>[1]挂饰表!V420</f>
        <v>13</v>
      </c>
      <c r="AA420" s="42">
        <f>[1]挂饰表!W420</f>
        <v>11</v>
      </c>
      <c r="AB420" s="42">
        <f>[1]挂饰表!X420</f>
        <v>8</v>
      </c>
      <c r="AC420" s="42">
        <f>[1]挂饰表!Y420</f>
        <v>13</v>
      </c>
      <c r="AD420" s="42">
        <f>[1]挂饰表!Z420</f>
        <v>13</v>
      </c>
      <c r="AE420" s="20">
        <f>[1]挂饰表!AA420</f>
        <v>0</v>
      </c>
      <c r="AF420" s="20">
        <f>[1]挂饰表!AB420</f>
        <v>0</v>
      </c>
      <c r="AG420" s="20">
        <f>[1]挂饰表!AC420</f>
        <v>0</v>
      </c>
      <c r="AH420" s="20">
        <f>[1]挂饰表!AD420</f>
        <v>0</v>
      </c>
      <c r="AI420" s="20">
        <f>[1]挂饰表!AE420</f>
        <v>0</v>
      </c>
    </row>
    <row r="421" spans="2:35" ht="14.25" x14ac:dyDescent="0.2">
      <c r="B421" s="16">
        <v>419</v>
      </c>
      <c r="C421" s="16" t="str">
        <f t="shared" ca="1" si="49"/>
        <v>IC1935</v>
      </c>
      <c r="D421" s="16" t="str">
        <f t="shared" ca="1" si="53"/>
        <v>璀璨的白银护腕</v>
      </c>
      <c r="E421" s="16" t="str">
        <f t="shared" ca="1" si="50"/>
        <v>璀璨的</v>
      </c>
      <c r="F421" s="16" t="str">
        <f t="shared" ca="1" si="51"/>
        <v>白银</v>
      </c>
      <c r="G421" s="16" t="str">
        <f t="shared" ca="1" si="52"/>
        <v>护腕</v>
      </c>
      <c r="H421" s="16" t="str">
        <f t="shared" si="56"/>
        <v>s</v>
      </c>
      <c r="I421" s="19" t="s">
        <v>26</v>
      </c>
      <c r="J421" s="3" t="s">
        <v>40</v>
      </c>
      <c r="K421" s="16">
        <f t="shared" si="54"/>
        <v>5</v>
      </c>
      <c r="L421" s="16">
        <f t="shared" si="55"/>
        <v>3</v>
      </c>
      <c r="M421" s="16">
        <f>[1]挂饰表!$I421</f>
        <v>37</v>
      </c>
      <c r="N421" s="16">
        <f>[1]挂饰表!$J421</f>
        <v>33</v>
      </c>
      <c r="O421" s="16">
        <f>[1]挂饰表!$K421</f>
        <v>39</v>
      </c>
      <c r="P421" s="16">
        <f>[1]挂饰表!$L421</f>
        <v>23</v>
      </c>
      <c r="Q421" s="16" t="str">
        <f>[1]挂饰表!$M$3</f>
        <v>---</v>
      </c>
      <c r="R421" s="16">
        <f>[1]挂饰表!$N421</f>
        <v>39</v>
      </c>
      <c r="S421" s="16">
        <f>[1]挂饰表!$O421</f>
        <v>26</v>
      </c>
      <c r="T421" s="42">
        <f>[1]挂饰表!$P421</f>
        <v>16</v>
      </c>
      <c r="U421" s="20">
        <f>[1]挂饰表!Q421</f>
        <v>0.08</v>
      </c>
      <c r="V421" s="20">
        <f>[1]挂饰表!R421</f>
        <v>6.5000000000000002E-2</v>
      </c>
      <c r="W421" s="20">
        <f>[1]挂饰表!S421</f>
        <v>2.6666666666666665E-2</v>
      </c>
      <c r="X421" s="20" t="str">
        <f>[1]挂饰表!T421</f>
        <v>--</v>
      </c>
      <c r="Y421" s="42">
        <f>[1]挂饰表!U421</f>
        <v>14</v>
      </c>
      <c r="Z421" s="42">
        <f>[1]挂饰表!V421</f>
        <v>19</v>
      </c>
      <c r="AA421" s="42">
        <f>[1]挂饰表!W421</f>
        <v>16</v>
      </c>
      <c r="AB421" s="42">
        <f>[1]挂饰表!X421</f>
        <v>11</v>
      </c>
      <c r="AC421" s="42">
        <f>[1]挂饰表!Y421</f>
        <v>19</v>
      </c>
      <c r="AD421" s="42">
        <f>[1]挂饰表!Z421</f>
        <v>19</v>
      </c>
      <c r="AE421" s="20">
        <f>[1]挂饰表!AA421</f>
        <v>0</v>
      </c>
      <c r="AF421" s="20">
        <f>[1]挂饰表!AB421</f>
        <v>0</v>
      </c>
      <c r="AG421" s="20">
        <f>[1]挂饰表!AC421</f>
        <v>0</v>
      </c>
      <c r="AH421" s="20">
        <f>[1]挂饰表!AD421</f>
        <v>0</v>
      </c>
      <c r="AI421" s="20">
        <f>[1]挂饰表!AE421</f>
        <v>0</v>
      </c>
    </row>
    <row r="422" spans="2:35" ht="14.25" x14ac:dyDescent="0.2">
      <c r="B422" s="16">
        <v>420</v>
      </c>
      <c r="C422" s="16" t="str">
        <f t="shared" ca="1" si="49"/>
        <v>IC1778</v>
      </c>
      <c r="D422" s="16" t="str">
        <f t="shared" ca="1" si="53"/>
        <v>神秘的颓废戒指</v>
      </c>
      <c r="E422" s="16" t="str">
        <f t="shared" ca="1" si="50"/>
        <v>神秘的</v>
      </c>
      <c r="F422" s="16" t="str">
        <f t="shared" ca="1" si="51"/>
        <v>颓废</v>
      </c>
      <c r="G422" s="16" t="str">
        <f t="shared" ca="1" si="52"/>
        <v>戒指</v>
      </c>
      <c r="H422" s="16" t="str">
        <f t="shared" si="56"/>
        <v>s</v>
      </c>
      <c r="I422" s="19" t="s">
        <v>26</v>
      </c>
      <c r="J422" s="3" t="s">
        <v>40</v>
      </c>
      <c r="K422" s="16">
        <f t="shared" si="54"/>
        <v>5</v>
      </c>
      <c r="L422" s="16">
        <f t="shared" si="55"/>
        <v>4</v>
      </c>
      <c r="M422" s="16">
        <f>[1]挂饰表!$I422</f>
        <v>49</v>
      </c>
      <c r="N422" s="16">
        <f>[1]挂饰表!$J422</f>
        <v>44</v>
      </c>
      <c r="O422" s="16">
        <f>[1]挂饰表!$K422</f>
        <v>52</v>
      </c>
      <c r="P422" s="16">
        <f>[1]挂饰表!$L422</f>
        <v>30</v>
      </c>
      <c r="Q422" s="16" t="str">
        <f>[1]挂饰表!$M$3</f>
        <v>---</v>
      </c>
      <c r="R422" s="16">
        <f>[1]挂饰表!$N422</f>
        <v>52</v>
      </c>
      <c r="S422" s="16">
        <f>[1]挂饰表!$O422</f>
        <v>34</v>
      </c>
      <c r="T422" s="42">
        <f>[1]挂饰表!$P422</f>
        <v>22</v>
      </c>
      <c r="U422" s="20">
        <f>[1]挂饰表!Q422</f>
        <v>0.11</v>
      </c>
      <c r="V422" s="20">
        <f>[1]挂饰表!R422</f>
        <v>8.5000000000000006E-2</v>
      </c>
      <c r="W422" s="20">
        <f>[1]挂饰表!S422</f>
        <v>3.6666666666666667E-2</v>
      </c>
      <c r="X422" s="20" t="str">
        <f>[1]挂饰表!T422</f>
        <v>--</v>
      </c>
      <c r="Y422" s="42">
        <f>[1]挂饰表!U422</f>
        <v>18</v>
      </c>
      <c r="Z422" s="42">
        <f>[1]挂饰表!V422</f>
        <v>25</v>
      </c>
      <c r="AA422" s="42">
        <f>[1]挂饰表!W422</f>
        <v>22</v>
      </c>
      <c r="AB422" s="42">
        <f>[1]挂饰表!X422</f>
        <v>15</v>
      </c>
      <c r="AC422" s="42">
        <f>[1]挂饰表!Y422</f>
        <v>25</v>
      </c>
      <c r="AD422" s="42">
        <f>[1]挂饰表!Z422</f>
        <v>25</v>
      </c>
      <c r="AE422" s="20">
        <f>[1]挂饰表!AA422</f>
        <v>0</v>
      </c>
      <c r="AF422" s="20">
        <f>[1]挂饰表!AB422</f>
        <v>0</v>
      </c>
      <c r="AG422" s="20">
        <f>[1]挂饰表!AC422</f>
        <v>0</v>
      </c>
      <c r="AH422" s="20">
        <f>[1]挂饰表!AD422</f>
        <v>0</v>
      </c>
      <c r="AI422" s="20">
        <f>[1]挂饰表!AE422</f>
        <v>0</v>
      </c>
    </row>
    <row r="423" spans="2:35" ht="14.25" x14ac:dyDescent="0.2">
      <c r="B423" s="16">
        <v>421</v>
      </c>
      <c r="C423" s="16" t="str">
        <f t="shared" ca="1" si="49"/>
        <v>IC1858</v>
      </c>
      <c r="D423" s="16" t="str">
        <f t="shared" ca="1" si="53"/>
        <v>神秘的水晶戒指</v>
      </c>
      <c r="E423" s="16" t="str">
        <f t="shared" ca="1" si="50"/>
        <v>神秘的</v>
      </c>
      <c r="F423" s="16" t="str">
        <f t="shared" ca="1" si="51"/>
        <v>水晶</v>
      </c>
      <c r="G423" s="16" t="str">
        <f t="shared" ca="1" si="52"/>
        <v>戒指</v>
      </c>
      <c r="H423" s="16" t="str">
        <f t="shared" si="56"/>
        <v>s</v>
      </c>
      <c r="I423" s="19" t="s">
        <v>26</v>
      </c>
      <c r="J423" s="3" t="s">
        <v>40</v>
      </c>
      <c r="K423" s="16">
        <f t="shared" si="54"/>
        <v>5</v>
      </c>
      <c r="L423" s="16">
        <f t="shared" si="55"/>
        <v>5</v>
      </c>
      <c r="M423" s="16">
        <f>[1]挂饰表!$I423</f>
        <v>61</v>
      </c>
      <c r="N423" s="16">
        <f>[1]挂饰表!$J423</f>
        <v>54</v>
      </c>
      <c r="O423" s="16">
        <f>[1]挂饰表!$K423</f>
        <v>65</v>
      </c>
      <c r="P423" s="16">
        <f>[1]挂饰表!$L423</f>
        <v>38</v>
      </c>
      <c r="Q423" s="16" t="str">
        <f>[1]挂饰表!$M$3</f>
        <v>---</v>
      </c>
      <c r="R423" s="16">
        <f>[1]挂饰表!$N423</f>
        <v>65</v>
      </c>
      <c r="S423" s="16">
        <f>[1]挂饰表!$O423</f>
        <v>43</v>
      </c>
      <c r="T423" s="42">
        <f>[1]挂饰表!$P423</f>
        <v>27</v>
      </c>
      <c r="U423" s="20">
        <f>[1]挂饰表!Q423</f>
        <v>0.13500000000000001</v>
      </c>
      <c r="V423" s="20">
        <f>[1]挂饰表!R423</f>
        <v>0.1075</v>
      </c>
      <c r="W423" s="20">
        <f>[1]挂饰表!S423</f>
        <v>4.4999999999999998E-2</v>
      </c>
      <c r="X423" s="20" t="str">
        <f>[1]挂饰表!T423</f>
        <v>--</v>
      </c>
      <c r="Y423" s="42">
        <f>[1]挂饰表!U423</f>
        <v>23</v>
      </c>
      <c r="Z423" s="42">
        <f>[1]挂饰表!V423</f>
        <v>31</v>
      </c>
      <c r="AA423" s="42">
        <f>[1]挂饰表!W423</f>
        <v>27</v>
      </c>
      <c r="AB423" s="42">
        <f>[1]挂饰表!X423</f>
        <v>19</v>
      </c>
      <c r="AC423" s="42">
        <f>[1]挂饰表!Y423</f>
        <v>31</v>
      </c>
      <c r="AD423" s="42">
        <f>[1]挂饰表!Z423</f>
        <v>31</v>
      </c>
      <c r="AE423" s="20">
        <f>[1]挂饰表!AA423</f>
        <v>0</v>
      </c>
      <c r="AF423" s="20">
        <f>[1]挂饰表!AB423</f>
        <v>0</v>
      </c>
      <c r="AG423" s="20">
        <f>[1]挂饰表!AC423</f>
        <v>0</v>
      </c>
      <c r="AH423" s="20">
        <f>[1]挂饰表!AD423</f>
        <v>0</v>
      </c>
      <c r="AI423" s="20">
        <f>[1]挂饰表!AE423</f>
        <v>0</v>
      </c>
    </row>
    <row r="424" spans="2:35" ht="14.25" x14ac:dyDescent="0.2">
      <c r="B424" s="16">
        <v>422</v>
      </c>
      <c r="C424" s="16" t="str">
        <f t="shared" ca="1" si="49"/>
        <v>IC1880</v>
      </c>
      <c r="D424" s="16" t="str">
        <f t="shared" ca="1" si="53"/>
        <v>神奇的女神项链</v>
      </c>
      <c r="E424" s="16" t="str">
        <f t="shared" ca="1" si="50"/>
        <v>神奇的</v>
      </c>
      <c r="F424" s="16" t="str">
        <f t="shared" ca="1" si="51"/>
        <v>女神</v>
      </c>
      <c r="G424" s="16" t="str">
        <f t="shared" ca="1" si="52"/>
        <v>项链</v>
      </c>
      <c r="H424" s="16" t="str">
        <f t="shared" si="56"/>
        <v>s</v>
      </c>
      <c r="I424" s="19" t="s">
        <v>26</v>
      </c>
      <c r="J424" s="3" t="s">
        <v>40</v>
      </c>
      <c r="K424" s="16">
        <f t="shared" si="54"/>
        <v>5</v>
      </c>
      <c r="L424" s="16">
        <f t="shared" si="55"/>
        <v>6</v>
      </c>
      <c r="M424" s="16">
        <f>[1]挂饰表!$I424</f>
        <v>74</v>
      </c>
      <c r="N424" s="16">
        <f>[1]挂饰表!$J424</f>
        <v>65</v>
      </c>
      <c r="O424" s="16">
        <f>[1]挂饰表!$K424</f>
        <v>78</v>
      </c>
      <c r="P424" s="16">
        <f>[1]挂饰表!$L424</f>
        <v>46</v>
      </c>
      <c r="Q424" s="16" t="str">
        <f>[1]挂饰表!$M$3</f>
        <v>---</v>
      </c>
      <c r="R424" s="16">
        <f>[1]挂饰表!$N424</f>
        <v>78</v>
      </c>
      <c r="S424" s="16">
        <f>[1]挂饰表!$O424</f>
        <v>51</v>
      </c>
      <c r="T424" s="42">
        <f>[1]挂饰表!$P424</f>
        <v>33</v>
      </c>
      <c r="U424" s="20">
        <f>[1]挂饰表!Q424</f>
        <v>0.16500000000000001</v>
      </c>
      <c r="V424" s="20">
        <f>[1]挂饰表!R424</f>
        <v>0.1275</v>
      </c>
      <c r="W424" s="20">
        <f>[1]挂饰表!S424</f>
        <v>5.5E-2</v>
      </c>
      <c r="X424" s="20" t="str">
        <f>[1]挂饰表!T424</f>
        <v>--</v>
      </c>
      <c r="Y424" s="42">
        <f>[1]挂饰表!U424</f>
        <v>28</v>
      </c>
      <c r="Z424" s="42">
        <f>[1]挂饰表!V424</f>
        <v>38</v>
      </c>
      <c r="AA424" s="42">
        <f>[1]挂饰表!W424</f>
        <v>33</v>
      </c>
      <c r="AB424" s="42">
        <f>[1]挂饰表!X424</f>
        <v>23</v>
      </c>
      <c r="AC424" s="42">
        <f>[1]挂饰表!Y424</f>
        <v>38</v>
      </c>
      <c r="AD424" s="42">
        <f>[1]挂饰表!Z424</f>
        <v>38</v>
      </c>
      <c r="AE424" s="20">
        <f>[1]挂饰表!AA424</f>
        <v>0</v>
      </c>
      <c r="AF424" s="20">
        <f>[1]挂饰表!AB424</f>
        <v>0</v>
      </c>
      <c r="AG424" s="20">
        <f>[1]挂饰表!AC424</f>
        <v>0</v>
      </c>
      <c r="AH424" s="20">
        <f>[1]挂饰表!AD424</f>
        <v>0</v>
      </c>
      <c r="AI424" s="20">
        <f>[1]挂饰表!AE424</f>
        <v>0</v>
      </c>
    </row>
    <row r="425" spans="2:35" ht="14.25" x14ac:dyDescent="0.2">
      <c r="B425" s="16">
        <v>423</v>
      </c>
      <c r="C425" s="16" t="str">
        <f t="shared" ca="1" si="49"/>
        <v>IC1779</v>
      </c>
      <c r="D425" s="16" t="str">
        <f t="shared" ca="1" si="53"/>
        <v>传说的颓废戒指</v>
      </c>
      <c r="E425" s="16" t="str">
        <f t="shared" ca="1" si="50"/>
        <v>传说的</v>
      </c>
      <c r="F425" s="16" t="str">
        <f t="shared" ca="1" si="51"/>
        <v>颓废</v>
      </c>
      <c r="G425" s="16" t="str">
        <f t="shared" ca="1" si="52"/>
        <v>戒指</v>
      </c>
      <c r="H425" s="16" t="str">
        <f t="shared" si="56"/>
        <v>s</v>
      </c>
      <c r="I425" s="19" t="s">
        <v>26</v>
      </c>
      <c r="J425" s="3" t="s">
        <v>40</v>
      </c>
      <c r="K425" s="16">
        <f t="shared" si="54"/>
        <v>5</v>
      </c>
      <c r="L425" s="16">
        <f t="shared" si="55"/>
        <v>7</v>
      </c>
      <c r="M425" s="16">
        <f>[1]挂饰表!$I425</f>
        <v>86</v>
      </c>
      <c r="N425" s="16">
        <f>[1]挂饰表!$J425</f>
        <v>76</v>
      </c>
      <c r="O425" s="16">
        <f>[1]挂饰表!$K425</f>
        <v>91</v>
      </c>
      <c r="P425" s="16">
        <f>[1]挂饰表!$L425</f>
        <v>53</v>
      </c>
      <c r="Q425" s="16" t="str">
        <f>[1]挂饰表!$M$3</f>
        <v>---</v>
      </c>
      <c r="R425" s="16">
        <f>[1]挂饰表!$N425</f>
        <v>91</v>
      </c>
      <c r="S425" s="16">
        <f>[1]挂饰表!$O425</f>
        <v>60</v>
      </c>
      <c r="T425" s="42">
        <f>[1]挂饰表!$P425</f>
        <v>38</v>
      </c>
      <c r="U425" s="20">
        <f>[1]挂饰表!Q425</f>
        <v>0.19</v>
      </c>
      <c r="V425" s="20">
        <f>[1]挂饰表!R425</f>
        <v>0.15</v>
      </c>
      <c r="W425" s="20">
        <f>[1]挂饰表!S425</f>
        <v>6.3333333333333325E-2</v>
      </c>
      <c r="X425" s="20" t="str">
        <f>[1]挂饰表!T425</f>
        <v>--</v>
      </c>
      <c r="Y425" s="42">
        <f>[1]挂饰表!U425</f>
        <v>32</v>
      </c>
      <c r="Z425" s="42">
        <f>[1]挂饰表!V425</f>
        <v>44</v>
      </c>
      <c r="AA425" s="42">
        <f>[1]挂饰表!W425</f>
        <v>38</v>
      </c>
      <c r="AB425" s="42">
        <f>[1]挂饰表!X425</f>
        <v>27</v>
      </c>
      <c r="AC425" s="42">
        <f>[1]挂饰表!Y425</f>
        <v>44</v>
      </c>
      <c r="AD425" s="42">
        <f>[1]挂饰表!Z425</f>
        <v>44</v>
      </c>
      <c r="AE425" s="20">
        <f>[1]挂饰表!AA425</f>
        <v>0</v>
      </c>
      <c r="AF425" s="20">
        <f>[1]挂饰表!AB425</f>
        <v>0</v>
      </c>
      <c r="AG425" s="20">
        <f>[1]挂饰表!AC425</f>
        <v>0</v>
      </c>
      <c r="AH425" s="20">
        <f>[1]挂饰表!AD425</f>
        <v>0</v>
      </c>
      <c r="AI425" s="20">
        <f>[1]挂饰表!AE425</f>
        <v>0</v>
      </c>
    </row>
    <row r="426" spans="2:35" ht="14.25" x14ac:dyDescent="0.2">
      <c r="B426" s="16">
        <v>424</v>
      </c>
      <c r="C426" s="16" t="str">
        <f t="shared" ca="1" si="49"/>
        <v>IC1869</v>
      </c>
      <c r="D426" s="16" t="str">
        <f t="shared" ca="1" si="53"/>
        <v>神秘的虚幻护腕</v>
      </c>
      <c r="E426" s="16" t="str">
        <f t="shared" ca="1" si="50"/>
        <v>神秘的</v>
      </c>
      <c r="F426" s="16" t="str">
        <f t="shared" ca="1" si="51"/>
        <v>虚幻</v>
      </c>
      <c r="G426" s="16" t="str">
        <f t="shared" ca="1" si="52"/>
        <v>护腕</v>
      </c>
      <c r="H426" s="16" t="str">
        <f t="shared" si="56"/>
        <v>s</v>
      </c>
      <c r="I426" s="19" t="s">
        <v>26</v>
      </c>
      <c r="J426" s="3" t="s">
        <v>40</v>
      </c>
      <c r="K426" s="16">
        <f t="shared" si="54"/>
        <v>5</v>
      </c>
      <c r="L426" s="16">
        <f t="shared" si="55"/>
        <v>8</v>
      </c>
      <c r="M426" s="16">
        <f>[1]挂饰表!$I426</f>
        <v>98</v>
      </c>
      <c r="N426" s="16">
        <f>[1]挂饰表!$J426</f>
        <v>87</v>
      </c>
      <c r="O426" s="16">
        <f>[1]挂饰表!$K426</f>
        <v>104</v>
      </c>
      <c r="P426" s="16">
        <f>[1]挂饰表!$L426</f>
        <v>61</v>
      </c>
      <c r="Q426" s="16" t="str">
        <f>[1]挂饰表!$M$3</f>
        <v>---</v>
      </c>
      <c r="R426" s="16">
        <f>[1]挂饰表!$N426</f>
        <v>104</v>
      </c>
      <c r="S426" s="16">
        <f>[1]挂饰表!$O426</f>
        <v>69</v>
      </c>
      <c r="T426" s="42">
        <f>[1]挂饰表!$P426</f>
        <v>44</v>
      </c>
      <c r="U426" s="20">
        <f>[1]挂饰表!Q426</f>
        <v>0.22</v>
      </c>
      <c r="V426" s="20">
        <f>[1]挂饰表!R426</f>
        <v>0.17249999999999999</v>
      </c>
      <c r="W426" s="20">
        <f>[1]挂饰表!S426</f>
        <v>7.3333333333333334E-2</v>
      </c>
      <c r="X426" s="20" t="str">
        <f>[1]挂饰表!T426</f>
        <v>--</v>
      </c>
      <c r="Y426" s="42">
        <f>[1]挂饰表!U426</f>
        <v>37</v>
      </c>
      <c r="Z426" s="42">
        <f>[1]挂饰表!V426</f>
        <v>50</v>
      </c>
      <c r="AA426" s="42">
        <f>[1]挂饰表!W426</f>
        <v>44</v>
      </c>
      <c r="AB426" s="42">
        <f>[1]挂饰表!X426</f>
        <v>30</v>
      </c>
      <c r="AC426" s="42">
        <f>[1]挂饰表!Y426</f>
        <v>50</v>
      </c>
      <c r="AD426" s="42">
        <f>[1]挂饰表!Z426</f>
        <v>50</v>
      </c>
      <c r="AE426" s="20">
        <f>[1]挂饰表!AA426</f>
        <v>0</v>
      </c>
      <c r="AF426" s="20">
        <f>[1]挂饰表!AB426</f>
        <v>0</v>
      </c>
      <c r="AG426" s="20">
        <f>[1]挂饰表!AC426</f>
        <v>0</v>
      </c>
      <c r="AH426" s="20">
        <f>[1]挂饰表!AD426</f>
        <v>0</v>
      </c>
      <c r="AI426" s="20">
        <f>[1]挂饰表!AE426</f>
        <v>0</v>
      </c>
    </row>
    <row r="427" spans="2:35" ht="14.25" x14ac:dyDescent="0.2">
      <c r="B427" s="16">
        <v>425</v>
      </c>
      <c r="C427" s="16" t="str">
        <f t="shared" ca="1" si="49"/>
        <v>IC1935</v>
      </c>
      <c r="D427" s="16" t="str">
        <f t="shared" ca="1" si="53"/>
        <v>犀利的女神护腕</v>
      </c>
      <c r="E427" s="16" t="str">
        <f t="shared" ca="1" si="50"/>
        <v>犀利的</v>
      </c>
      <c r="F427" s="16" t="str">
        <f t="shared" ca="1" si="51"/>
        <v>女神</v>
      </c>
      <c r="G427" s="16" t="str">
        <f t="shared" ca="1" si="52"/>
        <v>护腕</v>
      </c>
      <c r="H427" s="16" t="str">
        <f t="shared" si="56"/>
        <v>a</v>
      </c>
      <c r="I427" s="19" t="s">
        <v>26</v>
      </c>
      <c r="J427" s="3" t="s">
        <v>40</v>
      </c>
      <c r="K427" s="16">
        <f t="shared" si="54"/>
        <v>5</v>
      </c>
      <c r="L427" s="16">
        <f t="shared" si="55"/>
        <v>1</v>
      </c>
      <c r="M427" s="16">
        <f>[1]挂饰表!$I427</f>
        <v>7</v>
      </c>
      <c r="N427" s="16">
        <f>[1]挂饰表!$J427</f>
        <v>12</v>
      </c>
      <c r="O427" s="16">
        <f>[1]挂饰表!$K427</f>
        <v>15</v>
      </c>
      <c r="P427" s="16">
        <f>[1]挂饰表!$L427</f>
        <v>9</v>
      </c>
      <c r="Q427" s="16" t="str">
        <f>[1]挂饰表!$M$3</f>
        <v>---</v>
      </c>
      <c r="R427" s="16">
        <f>[1]挂饰表!$N427</f>
        <v>15</v>
      </c>
      <c r="S427" s="16">
        <f>[1]挂饰表!$O427</f>
        <v>10</v>
      </c>
      <c r="T427" s="42">
        <f>[1]挂饰表!$P427</f>
        <v>6</v>
      </c>
      <c r="U427" s="20">
        <f>[1]挂饰表!Q427</f>
        <v>0.03</v>
      </c>
      <c r="V427" s="20">
        <f>[1]挂饰表!R427</f>
        <v>2.5000000000000001E-2</v>
      </c>
      <c r="W427" s="20">
        <f>[1]挂饰表!S427</f>
        <v>0.01</v>
      </c>
      <c r="X427" s="20" t="str">
        <f>[1]挂饰表!T427</f>
        <v>--</v>
      </c>
      <c r="Y427" s="42">
        <f>[1]挂饰表!U427</f>
        <v>5</v>
      </c>
      <c r="Z427" s="42">
        <f>[1]挂饰表!V427</f>
        <v>7</v>
      </c>
      <c r="AA427" s="42">
        <f>[1]挂饰表!W427</f>
        <v>6</v>
      </c>
      <c r="AB427" s="42">
        <f>[1]挂饰表!X427</f>
        <v>4</v>
      </c>
      <c r="AC427" s="42">
        <f>[1]挂饰表!Y427</f>
        <v>7</v>
      </c>
      <c r="AD427" s="42">
        <f>[1]挂饰表!Z427</f>
        <v>7</v>
      </c>
      <c r="AE427" s="20">
        <f>[1]挂饰表!AA427</f>
        <v>0</v>
      </c>
      <c r="AF427" s="20">
        <f>[1]挂饰表!AB427</f>
        <v>0</v>
      </c>
      <c r="AG427" s="20">
        <f>[1]挂饰表!AC427</f>
        <v>0</v>
      </c>
      <c r="AH427" s="20">
        <f>[1]挂饰表!AD427</f>
        <v>0</v>
      </c>
      <c r="AI427" s="20">
        <f>[1]挂饰表!AE427</f>
        <v>0</v>
      </c>
    </row>
    <row r="428" spans="2:35" ht="14.25" x14ac:dyDescent="0.2">
      <c r="B428" s="16">
        <v>426</v>
      </c>
      <c r="C428" s="16" t="str">
        <f t="shared" ca="1" si="49"/>
        <v>IC1932</v>
      </c>
      <c r="D428" s="16" t="str">
        <f t="shared" ca="1" si="53"/>
        <v>犀利的青铜护腕</v>
      </c>
      <c r="E428" s="16" t="str">
        <f t="shared" ca="1" si="50"/>
        <v>犀利的</v>
      </c>
      <c r="F428" s="16" t="str">
        <f t="shared" ca="1" si="51"/>
        <v>青铜</v>
      </c>
      <c r="G428" s="16" t="str">
        <f t="shared" ca="1" si="52"/>
        <v>护腕</v>
      </c>
      <c r="H428" s="16" t="str">
        <f t="shared" si="56"/>
        <v>a</v>
      </c>
      <c r="I428" s="19" t="s">
        <v>26</v>
      </c>
      <c r="J428" s="3" t="s">
        <v>40</v>
      </c>
      <c r="K428" s="16">
        <f t="shared" si="54"/>
        <v>5</v>
      </c>
      <c r="L428" s="16">
        <f t="shared" si="55"/>
        <v>2</v>
      </c>
      <c r="M428" s="16">
        <f>[1]挂饰表!$I428</f>
        <v>14</v>
      </c>
      <c r="N428" s="16">
        <f>[1]挂饰表!$J428</f>
        <v>25</v>
      </c>
      <c r="O428" s="16">
        <f>[1]挂饰表!$K428</f>
        <v>30</v>
      </c>
      <c r="P428" s="16">
        <f>[1]挂饰表!$L428</f>
        <v>17</v>
      </c>
      <c r="Q428" s="16" t="str">
        <f>[1]挂饰表!$M$3</f>
        <v>---</v>
      </c>
      <c r="R428" s="16">
        <f>[1]挂饰表!$N428</f>
        <v>30</v>
      </c>
      <c r="S428" s="16">
        <f>[1]挂饰表!$O428</f>
        <v>20</v>
      </c>
      <c r="T428" s="42">
        <f>[1]挂饰表!$P428</f>
        <v>12</v>
      </c>
      <c r="U428" s="20">
        <f>[1]挂饰表!Q428</f>
        <v>0.06</v>
      </c>
      <c r="V428" s="20">
        <f>[1]挂饰表!R428</f>
        <v>0.05</v>
      </c>
      <c r="W428" s="20">
        <f>[1]挂饰表!S428</f>
        <v>0.02</v>
      </c>
      <c r="X428" s="20" t="str">
        <f>[1]挂饰表!T428</f>
        <v>--</v>
      </c>
      <c r="Y428" s="42">
        <f>[1]挂饰表!U428</f>
        <v>11</v>
      </c>
      <c r="Z428" s="42">
        <f>[1]挂饰表!V428</f>
        <v>14</v>
      </c>
      <c r="AA428" s="42">
        <f>[1]挂饰表!W428</f>
        <v>12</v>
      </c>
      <c r="AB428" s="42">
        <f>[1]挂饰表!X428</f>
        <v>9</v>
      </c>
      <c r="AC428" s="42">
        <f>[1]挂饰表!Y428</f>
        <v>14</v>
      </c>
      <c r="AD428" s="42">
        <f>[1]挂饰表!Z428</f>
        <v>14</v>
      </c>
      <c r="AE428" s="20">
        <f>[1]挂饰表!AA428</f>
        <v>0</v>
      </c>
      <c r="AF428" s="20">
        <f>[1]挂饰表!AB428</f>
        <v>0</v>
      </c>
      <c r="AG428" s="20">
        <f>[1]挂饰表!AC428</f>
        <v>0</v>
      </c>
      <c r="AH428" s="20">
        <f>[1]挂饰表!AD428</f>
        <v>0</v>
      </c>
      <c r="AI428" s="20">
        <f>[1]挂饰表!AE428</f>
        <v>0</v>
      </c>
    </row>
    <row r="429" spans="2:35" ht="14.25" x14ac:dyDescent="0.2">
      <c r="B429" s="16">
        <v>427</v>
      </c>
      <c r="C429" s="16" t="str">
        <f t="shared" ca="1" si="49"/>
        <v>IC1857</v>
      </c>
      <c r="D429" s="16" t="str">
        <f t="shared" ca="1" si="53"/>
        <v>闪耀的混乱戒指</v>
      </c>
      <c r="E429" s="16" t="str">
        <f t="shared" ca="1" si="50"/>
        <v>闪耀的</v>
      </c>
      <c r="F429" s="16" t="str">
        <f t="shared" ca="1" si="51"/>
        <v>混乱</v>
      </c>
      <c r="G429" s="16" t="str">
        <f t="shared" ca="1" si="52"/>
        <v>戒指</v>
      </c>
      <c r="H429" s="16" t="str">
        <f t="shared" si="56"/>
        <v>a</v>
      </c>
      <c r="I429" s="19" t="s">
        <v>26</v>
      </c>
      <c r="J429" s="3" t="s">
        <v>40</v>
      </c>
      <c r="K429" s="16">
        <f t="shared" si="54"/>
        <v>5</v>
      </c>
      <c r="L429" s="16">
        <f t="shared" si="55"/>
        <v>3</v>
      </c>
      <c r="M429" s="16">
        <f>[1]挂饰表!$I429</f>
        <v>21</v>
      </c>
      <c r="N429" s="16">
        <f>[1]挂饰表!$J429</f>
        <v>37</v>
      </c>
      <c r="O429" s="16">
        <f>[1]挂饰表!$K429</f>
        <v>45</v>
      </c>
      <c r="P429" s="16">
        <f>[1]挂饰表!$L429</f>
        <v>26</v>
      </c>
      <c r="Q429" s="16" t="str">
        <f>[1]挂饰表!$M$3</f>
        <v>---</v>
      </c>
      <c r="R429" s="16">
        <f>[1]挂饰表!$N429</f>
        <v>45</v>
      </c>
      <c r="S429" s="16">
        <f>[1]挂饰表!$O429</f>
        <v>29</v>
      </c>
      <c r="T429" s="42">
        <f>[1]挂饰表!$P429</f>
        <v>19</v>
      </c>
      <c r="U429" s="20">
        <f>[1]挂饰表!Q429</f>
        <v>9.5000000000000001E-2</v>
      </c>
      <c r="V429" s="20">
        <f>[1]挂饰表!R429</f>
        <v>7.2499999999999995E-2</v>
      </c>
      <c r="W429" s="20">
        <f>[1]挂饰表!S429</f>
        <v>3.1666666666666662E-2</v>
      </c>
      <c r="X429" s="20" t="str">
        <f>[1]挂饰表!T429</f>
        <v>--</v>
      </c>
      <c r="Y429" s="42">
        <f>[1]挂饰表!U429</f>
        <v>16</v>
      </c>
      <c r="Z429" s="42">
        <f>[1]挂饰表!V429</f>
        <v>22</v>
      </c>
      <c r="AA429" s="42">
        <f>[1]挂饰表!W429</f>
        <v>19</v>
      </c>
      <c r="AB429" s="42">
        <f>[1]挂饰表!X429</f>
        <v>13</v>
      </c>
      <c r="AC429" s="42">
        <f>[1]挂饰表!Y429</f>
        <v>22</v>
      </c>
      <c r="AD429" s="42">
        <f>[1]挂饰表!Z429</f>
        <v>22</v>
      </c>
      <c r="AE429" s="20">
        <f>[1]挂饰表!AA429</f>
        <v>0</v>
      </c>
      <c r="AF429" s="20">
        <f>[1]挂饰表!AB429</f>
        <v>0</v>
      </c>
      <c r="AG429" s="20">
        <f>[1]挂饰表!AC429</f>
        <v>0</v>
      </c>
      <c r="AH429" s="20">
        <f>[1]挂饰表!AD429</f>
        <v>0</v>
      </c>
      <c r="AI429" s="20">
        <f>[1]挂饰表!AE429</f>
        <v>0</v>
      </c>
    </row>
    <row r="430" spans="2:35" ht="14.25" x14ac:dyDescent="0.2">
      <c r="B430" s="16">
        <v>428</v>
      </c>
      <c r="C430" s="16" t="str">
        <f t="shared" ca="1" si="49"/>
        <v>IC1743</v>
      </c>
      <c r="D430" s="16" t="str">
        <f t="shared" ca="1" si="53"/>
        <v>闪耀的卡尼亚戒指</v>
      </c>
      <c r="E430" s="16" t="str">
        <f t="shared" ca="1" si="50"/>
        <v>闪耀的</v>
      </c>
      <c r="F430" s="16" t="str">
        <f t="shared" ca="1" si="51"/>
        <v>卡尼亚</v>
      </c>
      <c r="G430" s="16" t="str">
        <f t="shared" ca="1" si="52"/>
        <v>戒指</v>
      </c>
      <c r="H430" s="16" t="str">
        <f t="shared" si="56"/>
        <v>a</v>
      </c>
      <c r="I430" s="19" t="s">
        <v>26</v>
      </c>
      <c r="J430" s="3" t="s">
        <v>40</v>
      </c>
      <c r="K430" s="16">
        <f t="shared" si="54"/>
        <v>5</v>
      </c>
      <c r="L430" s="16">
        <f t="shared" si="55"/>
        <v>4</v>
      </c>
      <c r="M430" s="16">
        <f>[1]挂饰表!$I430</f>
        <v>28</v>
      </c>
      <c r="N430" s="16">
        <f>[1]挂饰表!$J430</f>
        <v>50</v>
      </c>
      <c r="O430" s="16">
        <f>[1]挂饰表!$K430</f>
        <v>60</v>
      </c>
      <c r="P430" s="16">
        <f>[1]挂饰表!$L430</f>
        <v>35</v>
      </c>
      <c r="Q430" s="16" t="str">
        <f>[1]挂饰表!$M$3</f>
        <v>---</v>
      </c>
      <c r="R430" s="16">
        <f>[1]挂饰表!$N430</f>
        <v>60</v>
      </c>
      <c r="S430" s="16">
        <f>[1]挂饰表!$O430</f>
        <v>39</v>
      </c>
      <c r="T430" s="42">
        <f>[1]挂饰表!$P430</f>
        <v>25</v>
      </c>
      <c r="U430" s="20">
        <f>[1]挂饰表!Q430</f>
        <v>0.125</v>
      </c>
      <c r="V430" s="20">
        <f>[1]挂饰表!R430</f>
        <v>9.7500000000000003E-2</v>
      </c>
      <c r="W430" s="20">
        <f>[1]挂饰表!S430</f>
        <v>4.1666666666666671E-2</v>
      </c>
      <c r="X430" s="20" t="str">
        <f>[1]挂饰表!T430</f>
        <v>--</v>
      </c>
      <c r="Y430" s="42">
        <f>[1]挂饰表!U430</f>
        <v>21</v>
      </c>
      <c r="Z430" s="42">
        <f>[1]挂饰表!V430</f>
        <v>29</v>
      </c>
      <c r="AA430" s="42">
        <f>[1]挂饰表!W430</f>
        <v>25</v>
      </c>
      <c r="AB430" s="42">
        <f>[1]挂饰表!X430</f>
        <v>17</v>
      </c>
      <c r="AC430" s="42">
        <f>[1]挂饰表!Y430</f>
        <v>29</v>
      </c>
      <c r="AD430" s="42">
        <f>[1]挂饰表!Z430</f>
        <v>29</v>
      </c>
      <c r="AE430" s="20">
        <f>[1]挂饰表!AA430</f>
        <v>0</v>
      </c>
      <c r="AF430" s="20">
        <f>[1]挂饰表!AB430</f>
        <v>0</v>
      </c>
      <c r="AG430" s="20">
        <f>[1]挂饰表!AC430</f>
        <v>0</v>
      </c>
      <c r="AH430" s="20">
        <f>[1]挂饰表!AD430</f>
        <v>0</v>
      </c>
      <c r="AI430" s="20">
        <f>[1]挂饰表!AE430</f>
        <v>0</v>
      </c>
    </row>
    <row r="431" spans="2:35" ht="14.25" x14ac:dyDescent="0.2">
      <c r="B431" s="16">
        <v>429</v>
      </c>
      <c r="C431" s="16" t="str">
        <f t="shared" ca="1" si="49"/>
        <v>IC1779</v>
      </c>
      <c r="D431" s="16" t="str">
        <f t="shared" ca="1" si="53"/>
        <v>闪耀的忏悔戒指</v>
      </c>
      <c r="E431" s="16" t="str">
        <f t="shared" ca="1" si="50"/>
        <v>闪耀的</v>
      </c>
      <c r="F431" s="16" t="str">
        <f t="shared" ca="1" si="51"/>
        <v>忏悔</v>
      </c>
      <c r="G431" s="16" t="str">
        <f t="shared" ca="1" si="52"/>
        <v>戒指</v>
      </c>
      <c r="H431" s="16" t="str">
        <f t="shared" si="56"/>
        <v>a</v>
      </c>
      <c r="I431" s="19" t="s">
        <v>26</v>
      </c>
      <c r="J431" s="3" t="s">
        <v>40</v>
      </c>
      <c r="K431" s="16">
        <f t="shared" si="54"/>
        <v>5</v>
      </c>
      <c r="L431" s="16">
        <f t="shared" si="55"/>
        <v>5</v>
      </c>
      <c r="M431" s="16">
        <f>[1]挂饰表!$I431</f>
        <v>35</v>
      </c>
      <c r="N431" s="16">
        <f>[1]挂饰表!$J431</f>
        <v>62</v>
      </c>
      <c r="O431" s="16">
        <f>[1]挂饰表!$K431</f>
        <v>75</v>
      </c>
      <c r="P431" s="16">
        <f>[1]挂饰表!$L431</f>
        <v>44</v>
      </c>
      <c r="Q431" s="16" t="str">
        <f>[1]挂饰表!$M$3</f>
        <v>---</v>
      </c>
      <c r="R431" s="16">
        <f>[1]挂饰表!$N431</f>
        <v>75</v>
      </c>
      <c r="S431" s="16">
        <f>[1]挂饰表!$O431</f>
        <v>49</v>
      </c>
      <c r="T431" s="42">
        <f>[1]挂饰表!$P431</f>
        <v>31</v>
      </c>
      <c r="U431" s="20">
        <f>[1]挂饰表!Q431</f>
        <v>0.155</v>
      </c>
      <c r="V431" s="20">
        <f>[1]挂饰表!R431</f>
        <v>0.1225</v>
      </c>
      <c r="W431" s="20">
        <f>[1]挂饰表!S431</f>
        <v>5.1666666666666666E-2</v>
      </c>
      <c r="X431" s="20" t="str">
        <f>[1]挂饰表!T431</f>
        <v>--</v>
      </c>
      <c r="Y431" s="42">
        <f>[1]挂饰表!U431</f>
        <v>27</v>
      </c>
      <c r="Z431" s="42">
        <f>[1]挂饰表!V431</f>
        <v>36</v>
      </c>
      <c r="AA431" s="42">
        <f>[1]挂饰表!W431</f>
        <v>31</v>
      </c>
      <c r="AB431" s="42">
        <f>[1]挂饰表!X431</f>
        <v>22</v>
      </c>
      <c r="AC431" s="42">
        <f>[1]挂饰表!Y431</f>
        <v>36</v>
      </c>
      <c r="AD431" s="42">
        <f>[1]挂饰表!Z431</f>
        <v>36</v>
      </c>
      <c r="AE431" s="20">
        <f>[1]挂饰表!AA431</f>
        <v>0</v>
      </c>
      <c r="AF431" s="20">
        <f>[1]挂饰表!AB431</f>
        <v>0</v>
      </c>
      <c r="AG431" s="20">
        <f>[1]挂饰表!AC431</f>
        <v>0</v>
      </c>
      <c r="AH431" s="20">
        <f>[1]挂饰表!AD431</f>
        <v>0</v>
      </c>
      <c r="AI431" s="20">
        <f>[1]挂饰表!AE431</f>
        <v>0</v>
      </c>
    </row>
    <row r="432" spans="2:35" ht="14.25" x14ac:dyDescent="0.2">
      <c r="B432" s="16">
        <v>430</v>
      </c>
      <c r="C432" s="16" t="str">
        <f t="shared" ca="1" si="49"/>
        <v>IC1895</v>
      </c>
      <c r="D432" s="16" t="str">
        <f t="shared" ca="1" si="53"/>
        <v>闪耀的水晶项链</v>
      </c>
      <c r="E432" s="16" t="str">
        <f t="shared" ca="1" si="50"/>
        <v>闪耀的</v>
      </c>
      <c r="F432" s="16" t="str">
        <f t="shared" ca="1" si="51"/>
        <v>水晶</v>
      </c>
      <c r="G432" s="16" t="str">
        <f t="shared" ca="1" si="52"/>
        <v>项链</v>
      </c>
      <c r="H432" s="16" t="str">
        <f t="shared" si="56"/>
        <v>a</v>
      </c>
      <c r="I432" s="19" t="s">
        <v>26</v>
      </c>
      <c r="J432" s="3" t="s">
        <v>40</v>
      </c>
      <c r="K432" s="16">
        <f t="shared" si="54"/>
        <v>5</v>
      </c>
      <c r="L432" s="16">
        <f t="shared" si="55"/>
        <v>6</v>
      </c>
      <c r="M432" s="16">
        <f>[1]挂饰表!$I432</f>
        <v>41</v>
      </c>
      <c r="N432" s="16">
        <f>[1]挂饰表!$J432</f>
        <v>75</v>
      </c>
      <c r="O432" s="16">
        <f>[1]挂饰表!$K432</f>
        <v>90</v>
      </c>
      <c r="P432" s="16">
        <f>[1]挂饰表!$L432</f>
        <v>52</v>
      </c>
      <c r="Q432" s="16" t="str">
        <f>[1]挂饰表!$M$3</f>
        <v>---</v>
      </c>
      <c r="R432" s="16">
        <f>[1]挂饰表!$N432</f>
        <v>90</v>
      </c>
      <c r="S432" s="16">
        <f>[1]挂饰表!$O432</f>
        <v>59</v>
      </c>
      <c r="T432" s="42">
        <f>[1]挂饰表!$P432</f>
        <v>37</v>
      </c>
      <c r="U432" s="20">
        <f>[1]挂饰表!Q432</f>
        <v>0.185</v>
      </c>
      <c r="V432" s="20">
        <f>[1]挂饰表!R432</f>
        <v>0.14749999999999999</v>
      </c>
      <c r="W432" s="20">
        <f>[1]挂饰表!S432</f>
        <v>6.1666666666666668E-2</v>
      </c>
      <c r="X432" s="20" t="str">
        <f>[1]挂饰表!T432</f>
        <v>--</v>
      </c>
      <c r="Y432" s="42">
        <f>[1]挂饰表!U432</f>
        <v>32</v>
      </c>
      <c r="Z432" s="42">
        <f>[1]挂饰表!V432</f>
        <v>43</v>
      </c>
      <c r="AA432" s="42">
        <f>[1]挂饰表!W432</f>
        <v>37</v>
      </c>
      <c r="AB432" s="42">
        <f>[1]挂饰表!X432</f>
        <v>26</v>
      </c>
      <c r="AC432" s="42">
        <f>[1]挂饰表!Y432</f>
        <v>43</v>
      </c>
      <c r="AD432" s="42">
        <f>[1]挂饰表!Z432</f>
        <v>43</v>
      </c>
      <c r="AE432" s="20">
        <f>[1]挂饰表!AA432</f>
        <v>0</v>
      </c>
      <c r="AF432" s="20">
        <f>[1]挂饰表!AB432</f>
        <v>0</v>
      </c>
      <c r="AG432" s="20">
        <f>[1]挂饰表!AC432</f>
        <v>0</v>
      </c>
      <c r="AH432" s="20">
        <f>[1]挂饰表!AD432</f>
        <v>0</v>
      </c>
      <c r="AI432" s="20">
        <f>[1]挂饰表!AE432</f>
        <v>0</v>
      </c>
    </row>
    <row r="433" spans="2:35" ht="14.25" x14ac:dyDescent="0.2">
      <c r="B433" s="16">
        <v>431</v>
      </c>
      <c r="C433" s="16" t="str">
        <f t="shared" ca="1" si="49"/>
        <v>IC1882</v>
      </c>
      <c r="D433" s="16" t="str">
        <f t="shared" ca="1" si="53"/>
        <v>犀利的忏悔项链</v>
      </c>
      <c r="E433" s="16" t="str">
        <f t="shared" ca="1" si="50"/>
        <v>犀利的</v>
      </c>
      <c r="F433" s="16" t="str">
        <f t="shared" ca="1" si="51"/>
        <v>忏悔</v>
      </c>
      <c r="G433" s="16" t="str">
        <f t="shared" ca="1" si="52"/>
        <v>项链</v>
      </c>
      <c r="H433" s="16" t="str">
        <f t="shared" si="56"/>
        <v>a</v>
      </c>
      <c r="I433" s="19" t="s">
        <v>26</v>
      </c>
      <c r="J433" s="3" t="s">
        <v>40</v>
      </c>
      <c r="K433" s="16">
        <f t="shared" si="54"/>
        <v>5</v>
      </c>
      <c r="L433" s="16">
        <f t="shared" si="55"/>
        <v>7</v>
      </c>
      <c r="M433" s="16">
        <f>[1]挂饰表!$I433</f>
        <v>48</v>
      </c>
      <c r="N433" s="16">
        <f>[1]挂饰表!$J433</f>
        <v>87</v>
      </c>
      <c r="O433" s="16">
        <f>[1]挂饰表!$K433</f>
        <v>105</v>
      </c>
      <c r="P433" s="16">
        <f>[1]挂饰表!$L433</f>
        <v>61</v>
      </c>
      <c r="Q433" s="16" t="str">
        <f>[1]挂饰表!$M$3</f>
        <v>---</v>
      </c>
      <c r="R433" s="16">
        <f>[1]挂饰表!$N433</f>
        <v>105</v>
      </c>
      <c r="S433" s="16">
        <f>[1]挂饰表!$O433</f>
        <v>69</v>
      </c>
      <c r="T433" s="42">
        <f>[1]挂饰表!$P433</f>
        <v>44</v>
      </c>
      <c r="U433" s="20">
        <f>[1]挂饰表!Q433</f>
        <v>0.22</v>
      </c>
      <c r="V433" s="20">
        <f>[1]挂饰表!R433</f>
        <v>0.17249999999999999</v>
      </c>
      <c r="W433" s="20">
        <f>[1]挂饰表!S433</f>
        <v>7.3333333333333334E-2</v>
      </c>
      <c r="X433" s="20" t="str">
        <f>[1]挂饰表!T433</f>
        <v>--</v>
      </c>
      <c r="Y433" s="42">
        <f>[1]挂饰表!U433</f>
        <v>37</v>
      </c>
      <c r="Z433" s="42">
        <f>[1]挂饰表!V433</f>
        <v>50</v>
      </c>
      <c r="AA433" s="42">
        <f>[1]挂饰表!W433</f>
        <v>44</v>
      </c>
      <c r="AB433" s="42">
        <f>[1]挂饰表!X433</f>
        <v>31</v>
      </c>
      <c r="AC433" s="42">
        <f>[1]挂饰表!Y433</f>
        <v>50</v>
      </c>
      <c r="AD433" s="42">
        <f>[1]挂饰表!Z433</f>
        <v>50</v>
      </c>
      <c r="AE433" s="20">
        <f>[1]挂饰表!AA433</f>
        <v>0</v>
      </c>
      <c r="AF433" s="20">
        <f>[1]挂饰表!AB433</f>
        <v>0</v>
      </c>
      <c r="AG433" s="20">
        <f>[1]挂饰表!AC433</f>
        <v>0</v>
      </c>
      <c r="AH433" s="20">
        <f>[1]挂饰表!AD433</f>
        <v>0</v>
      </c>
      <c r="AI433" s="20">
        <f>[1]挂饰表!AE433</f>
        <v>0</v>
      </c>
    </row>
    <row r="434" spans="2:35" ht="14.25" x14ac:dyDescent="0.2">
      <c r="B434" s="16">
        <v>432</v>
      </c>
      <c r="C434" s="16" t="str">
        <f t="shared" ca="1" si="49"/>
        <v>IC1901</v>
      </c>
      <c r="D434" s="16" t="str">
        <f t="shared" ca="1" si="53"/>
        <v>拉风的言语戒指</v>
      </c>
      <c r="E434" s="16" t="str">
        <f t="shared" ca="1" si="50"/>
        <v>拉风的</v>
      </c>
      <c r="F434" s="16" t="str">
        <f t="shared" ca="1" si="51"/>
        <v>言语</v>
      </c>
      <c r="G434" s="16" t="str">
        <f t="shared" ca="1" si="52"/>
        <v>戒指</v>
      </c>
      <c r="H434" s="16" t="str">
        <f t="shared" si="56"/>
        <v>a</v>
      </c>
      <c r="I434" s="19" t="s">
        <v>26</v>
      </c>
      <c r="J434" s="3" t="s">
        <v>40</v>
      </c>
      <c r="K434" s="16">
        <f t="shared" si="54"/>
        <v>5</v>
      </c>
      <c r="L434" s="16">
        <f t="shared" si="55"/>
        <v>8</v>
      </c>
      <c r="M434" s="16">
        <f>[1]挂饰表!$I434</f>
        <v>55</v>
      </c>
      <c r="N434" s="16">
        <f>[1]挂饰表!$J434</f>
        <v>100</v>
      </c>
      <c r="O434" s="16">
        <f>[1]挂饰表!$K434</f>
        <v>120</v>
      </c>
      <c r="P434" s="16">
        <f>[1]挂饰表!$L434</f>
        <v>70</v>
      </c>
      <c r="Q434" s="16" t="str">
        <f>[1]挂饰表!$M$3</f>
        <v>---</v>
      </c>
      <c r="R434" s="16">
        <f>[1]挂饰表!$N434</f>
        <v>120</v>
      </c>
      <c r="S434" s="16">
        <f>[1]挂饰表!$O434</f>
        <v>79</v>
      </c>
      <c r="T434" s="42">
        <f>[1]挂饰表!$P434</f>
        <v>50</v>
      </c>
      <c r="U434" s="20">
        <f>[1]挂饰表!Q434</f>
        <v>0.25</v>
      </c>
      <c r="V434" s="20">
        <f>[1]挂饰表!R434</f>
        <v>0.19750000000000001</v>
      </c>
      <c r="W434" s="20">
        <f>[1]挂饰表!S434</f>
        <v>8.3333333333333343E-2</v>
      </c>
      <c r="X434" s="20" t="str">
        <f>[1]挂饰表!T434</f>
        <v>--</v>
      </c>
      <c r="Y434" s="42">
        <f>[1]挂饰表!U434</f>
        <v>42</v>
      </c>
      <c r="Z434" s="42">
        <f>[1]挂饰表!V434</f>
        <v>57</v>
      </c>
      <c r="AA434" s="42">
        <f>[1]挂饰表!W434</f>
        <v>50</v>
      </c>
      <c r="AB434" s="42">
        <f>[1]挂饰表!X434</f>
        <v>35</v>
      </c>
      <c r="AC434" s="42">
        <f>[1]挂饰表!Y434</f>
        <v>57</v>
      </c>
      <c r="AD434" s="42">
        <f>[1]挂饰表!Z434</f>
        <v>57</v>
      </c>
      <c r="AE434" s="20">
        <f>[1]挂饰表!AA434</f>
        <v>0</v>
      </c>
      <c r="AF434" s="20">
        <f>[1]挂饰表!AB434</f>
        <v>0</v>
      </c>
      <c r="AG434" s="20">
        <f>[1]挂饰表!AC434</f>
        <v>0</v>
      </c>
      <c r="AH434" s="20">
        <f>[1]挂饰表!AD434</f>
        <v>0</v>
      </c>
      <c r="AI434" s="20">
        <f>[1]挂饰表!AE434</f>
        <v>0</v>
      </c>
    </row>
    <row r="435" spans="2:35" ht="14.25" x14ac:dyDescent="0.2">
      <c r="B435" s="16">
        <v>433</v>
      </c>
      <c r="C435" s="16" t="str">
        <f t="shared" ca="1" si="49"/>
        <v>IC1778</v>
      </c>
      <c r="D435" s="16" t="str">
        <f t="shared" ca="1" si="53"/>
        <v>优质的白银戒指</v>
      </c>
      <c r="E435" s="16" t="str">
        <f t="shared" ca="1" si="50"/>
        <v>优质的</v>
      </c>
      <c r="F435" s="16" t="str">
        <f t="shared" ca="1" si="51"/>
        <v>白银</v>
      </c>
      <c r="G435" s="16" t="str">
        <f t="shared" ca="1" si="52"/>
        <v>戒指</v>
      </c>
      <c r="H435" s="16" t="str">
        <f t="shared" si="56"/>
        <v>b</v>
      </c>
      <c r="I435" s="19" t="s">
        <v>26</v>
      </c>
      <c r="J435" s="3" t="s">
        <v>40</v>
      </c>
      <c r="K435" s="16">
        <f t="shared" si="54"/>
        <v>5</v>
      </c>
      <c r="L435" s="16">
        <f t="shared" si="55"/>
        <v>1</v>
      </c>
      <c r="M435" s="16">
        <f>[1]挂饰表!$I435</f>
        <v>7</v>
      </c>
      <c r="N435" s="16">
        <f>[1]挂饰表!$J435</f>
        <v>17</v>
      </c>
      <c r="O435" s="16">
        <f>[1]挂饰表!$K435</f>
        <v>21</v>
      </c>
      <c r="P435" s="16">
        <f>[1]挂饰表!$L435</f>
        <v>12</v>
      </c>
      <c r="Q435" s="16" t="str">
        <f>[1]挂饰表!$M$3</f>
        <v>---</v>
      </c>
      <c r="R435" s="16">
        <f>[1]挂饰表!$N435</f>
        <v>21</v>
      </c>
      <c r="S435" s="16">
        <f>[1]挂饰表!$O435</f>
        <v>14</v>
      </c>
      <c r="T435" s="42">
        <f>[1]挂饰表!$P435</f>
        <v>9</v>
      </c>
      <c r="U435" s="20">
        <f>[1]挂饰表!Q435</f>
        <v>4.4999999999999998E-2</v>
      </c>
      <c r="V435" s="20">
        <f>[1]挂饰表!R435</f>
        <v>3.5000000000000003E-2</v>
      </c>
      <c r="W435" s="20">
        <f>[1]挂饰表!S435</f>
        <v>1.4999999999999999E-2</v>
      </c>
      <c r="X435" s="20" t="str">
        <f>[1]挂饰表!T435</f>
        <v>--</v>
      </c>
      <c r="Y435" s="42">
        <f>[1]挂饰表!U435</f>
        <v>7</v>
      </c>
      <c r="Z435" s="42">
        <f>[1]挂饰表!V435</f>
        <v>10</v>
      </c>
      <c r="AA435" s="42">
        <f>[1]挂饰表!W435</f>
        <v>9</v>
      </c>
      <c r="AB435" s="42">
        <f>[1]挂饰表!X435</f>
        <v>6</v>
      </c>
      <c r="AC435" s="42">
        <f>[1]挂饰表!Y435</f>
        <v>10</v>
      </c>
      <c r="AD435" s="42">
        <f>[1]挂饰表!Z435</f>
        <v>10</v>
      </c>
      <c r="AE435" s="20">
        <f>[1]挂饰表!AA435</f>
        <v>0</v>
      </c>
      <c r="AF435" s="20">
        <f>[1]挂饰表!AB435</f>
        <v>0</v>
      </c>
      <c r="AG435" s="20">
        <f>[1]挂饰表!AC435</f>
        <v>0</v>
      </c>
      <c r="AH435" s="20">
        <f>[1]挂饰表!AD435</f>
        <v>0</v>
      </c>
      <c r="AI435" s="20">
        <f>[1]挂饰表!AE435</f>
        <v>0</v>
      </c>
    </row>
    <row r="436" spans="2:35" ht="14.25" x14ac:dyDescent="0.2">
      <c r="B436" s="16">
        <v>434</v>
      </c>
      <c r="C436" s="16" t="str">
        <f t="shared" ca="1" si="49"/>
        <v>IC1853</v>
      </c>
      <c r="D436" s="16" t="str">
        <f t="shared" ca="1" si="53"/>
        <v>凌厉的塞尔塔戒指</v>
      </c>
      <c r="E436" s="16" t="str">
        <f t="shared" ca="1" si="50"/>
        <v>凌厉的</v>
      </c>
      <c r="F436" s="16" t="str">
        <f t="shared" ca="1" si="51"/>
        <v>塞尔塔</v>
      </c>
      <c r="G436" s="16" t="str">
        <f t="shared" ca="1" si="52"/>
        <v>戒指</v>
      </c>
      <c r="H436" s="16" t="str">
        <f t="shared" si="56"/>
        <v>b</v>
      </c>
      <c r="I436" s="19" t="s">
        <v>26</v>
      </c>
      <c r="J436" s="3" t="s">
        <v>40</v>
      </c>
      <c r="K436" s="16">
        <f t="shared" si="54"/>
        <v>5</v>
      </c>
      <c r="L436" s="16">
        <f t="shared" si="55"/>
        <v>2</v>
      </c>
      <c r="M436" s="16">
        <f>[1]挂饰表!$I436</f>
        <v>15</v>
      </c>
      <c r="N436" s="16">
        <f>[1]挂饰表!$J436</f>
        <v>35</v>
      </c>
      <c r="O436" s="16">
        <f>[1]挂饰表!$K436</f>
        <v>41</v>
      </c>
      <c r="P436" s="16">
        <f>[1]挂饰表!$L436</f>
        <v>24</v>
      </c>
      <c r="Q436" s="16" t="str">
        <f>[1]挂饰表!$M$3</f>
        <v>---</v>
      </c>
      <c r="R436" s="16">
        <f>[1]挂饰表!$N436</f>
        <v>41</v>
      </c>
      <c r="S436" s="16">
        <f>[1]挂饰表!$O436</f>
        <v>27</v>
      </c>
      <c r="T436" s="42">
        <f>[1]挂饰表!$P436</f>
        <v>17</v>
      </c>
      <c r="U436" s="20">
        <f>[1]挂饰表!Q436</f>
        <v>8.5000000000000006E-2</v>
      </c>
      <c r="V436" s="20">
        <f>[1]挂饰表!R436</f>
        <v>6.7500000000000004E-2</v>
      </c>
      <c r="W436" s="20">
        <f>[1]挂饰表!S436</f>
        <v>2.8333333333333335E-2</v>
      </c>
      <c r="X436" s="20" t="str">
        <f>[1]挂饰表!T436</f>
        <v>--</v>
      </c>
      <c r="Y436" s="42">
        <f>[1]挂饰表!U436</f>
        <v>15</v>
      </c>
      <c r="Z436" s="42">
        <f>[1]挂饰表!V436</f>
        <v>20</v>
      </c>
      <c r="AA436" s="42">
        <f>[1]挂饰表!W436</f>
        <v>17</v>
      </c>
      <c r="AB436" s="42">
        <f>[1]挂饰表!X436</f>
        <v>12</v>
      </c>
      <c r="AC436" s="42">
        <f>[1]挂饰表!Y436</f>
        <v>20</v>
      </c>
      <c r="AD436" s="42">
        <f>[1]挂饰表!Z436</f>
        <v>20</v>
      </c>
      <c r="AE436" s="20">
        <f>[1]挂饰表!AA436</f>
        <v>0</v>
      </c>
      <c r="AF436" s="20">
        <f>[1]挂饰表!AB436</f>
        <v>0</v>
      </c>
      <c r="AG436" s="20">
        <f>[1]挂饰表!AC436</f>
        <v>0</v>
      </c>
      <c r="AH436" s="20">
        <f>[1]挂饰表!AD436</f>
        <v>0</v>
      </c>
      <c r="AI436" s="20">
        <f>[1]挂饰表!AE436</f>
        <v>0</v>
      </c>
    </row>
    <row r="437" spans="2:35" ht="14.25" x14ac:dyDescent="0.2">
      <c r="B437" s="16">
        <v>435</v>
      </c>
      <c r="C437" s="16" t="str">
        <f t="shared" ca="1" si="49"/>
        <v>IC1872</v>
      </c>
      <c r="D437" s="16" t="str">
        <f t="shared" ca="1" si="53"/>
        <v>优质的女神护腕</v>
      </c>
      <c r="E437" s="16" t="str">
        <f t="shared" ca="1" si="50"/>
        <v>优质的</v>
      </c>
      <c r="F437" s="16" t="str">
        <f t="shared" ca="1" si="51"/>
        <v>女神</v>
      </c>
      <c r="G437" s="16" t="str">
        <f t="shared" ca="1" si="52"/>
        <v>护腕</v>
      </c>
      <c r="H437" s="16" t="str">
        <f t="shared" si="56"/>
        <v>b</v>
      </c>
      <c r="I437" s="19" t="s">
        <v>26</v>
      </c>
      <c r="J437" s="3" t="s">
        <v>40</v>
      </c>
      <c r="K437" s="16">
        <f t="shared" si="54"/>
        <v>5</v>
      </c>
      <c r="L437" s="16">
        <f t="shared" si="55"/>
        <v>3</v>
      </c>
      <c r="M437" s="16">
        <f>[1]挂饰表!$I437</f>
        <v>22</v>
      </c>
      <c r="N437" s="16">
        <f>[1]挂饰表!$J437</f>
        <v>52</v>
      </c>
      <c r="O437" s="16">
        <f>[1]挂饰表!$K437</f>
        <v>62</v>
      </c>
      <c r="P437" s="16">
        <f>[1]挂饰表!$L437</f>
        <v>36</v>
      </c>
      <c r="Q437" s="16" t="str">
        <f>[1]挂饰表!$M$3</f>
        <v>---</v>
      </c>
      <c r="R437" s="16">
        <f>[1]挂饰表!$N437</f>
        <v>62</v>
      </c>
      <c r="S437" s="16">
        <f>[1]挂饰表!$O437</f>
        <v>41</v>
      </c>
      <c r="T437" s="42">
        <f>[1]挂饰表!$P437</f>
        <v>26</v>
      </c>
      <c r="U437" s="20">
        <f>[1]挂饰表!Q437</f>
        <v>0.13</v>
      </c>
      <c r="V437" s="20">
        <f>[1]挂饰表!R437</f>
        <v>0.10249999999999999</v>
      </c>
      <c r="W437" s="20">
        <f>[1]挂饰表!S437</f>
        <v>4.3333333333333328E-2</v>
      </c>
      <c r="X437" s="20" t="str">
        <f>[1]挂饰表!T437</f>
        <v>--</v>
      </c>
      <c r="Y437" s="42">
        <f>[1]挂饰表!U437</f>
        <v>22</v>
      </c>
      <c r="Z437" s="42">
        <f>[1]挂饰表!V437</f>
        <v>30</v>
      </c>
      <c r="AA437" s="42">
        <f>[1]挂饰表!W437</f>
        <v>26</v>
      </c>
      <c r="AB437" s="42">
        <f>[1]挂饰表!X437</f>
        <v>18</v>
      </c>
      <c r="AC437" s="42">
        <f>[1]挂饰表!Y437</f>
        <v>30</v>
      </c>
      <c r="AD437" s="42">
        <f>[1]挂饰表!Z437</f>
        <v>30</v>
      </c>
      <c r="AE437" s="20">
        <f>[1]挂饰表!AA437</f>
        <v>0</v>
      </c>
      <c r="AF437" s="20">
        <f>[1]挂饰表!AB437</f>
        <v>0</v>
      </c>
      <c r="AG437" s="20">
        <f>[1]挂饰表!AC437</f>
        <v>0</v>
      </c>
      <c r="AH437" s="20">
        <f>[1]挂饰表!AD437</f>
        <v>0</v>
      </c>
      <c r="AI437" s="20">
        <f>[1]挂饰表!AE437</f>
        <v>0</v>
      </c>
    </row>
    <row r="438" spans="2:35" ht="14.25" x14ac:dyDescent="0.2">
      <c r="B438" s="16">
        <v>436</v>
      </c>
      <c r="C438" s="16" t="str">
        <f t="shared" ca="1" si="49"/>
        <v>IC1779</v>
      </c>
      <c r="D438" s="16" t="str">
        <f t="shared" ca="1" si="53"/>
        <v>凌厉的魔王戒指</v>
      </c>
      <c r="E438" s="16" t="str">
        <f t="shared" ca="1" si="50"/>
        <v>凌厉的</v>
      </c>
      <c r="F438" s="16" t="str">
        <f t="shared" ca="1" si="51"/>
        <v>魔王</v>
      </c>
      <c r="G438" s="16" t="str">
        <f t="shared" ca="1" si="52"/>
        <v>戒指</v>
      </c>
      <c r="H438" s="16" t="str">
        <f t="shared" si="56"/>
        <v>b</v>
      </c>
      <c r="I438" s="19" t="s">
        <v>26</v>
      </c>
      <c r="J438" s="3" t="s">
        <v>40</v>
      </c>
      <c r="K438" s="16">
        <f t="shared" si="54"/>
        <v>5</v>
      </c>
      <c r="L438" s="16">
        <f t="shared" si="55"/>
        <v>4</v>
      </c>
      <c r="M438" s="16">
        <f>[1]挂饰表!$I438</f>
        <v>29</v>
      </c>
      <c r="N438" s="16">
        <f>[1]挂饰表!$J438</f>
        <v>69</v>
      </c>
      <c r="O438" s="16">
        <f>[1]挂饰表!$K438</f>
        <v>83</v>
      </c>
      <c r="P438" s="16">
        <f>[1]挂饰表!$L438</f>
        <v>48</v>
      </c>
      <c r="Q438" s="16" t="str">
        <f>[1]挂饰表!$M$3</f>
        <v>---</v>
      </c>
      <c r="R438" s="16">
        <f>[1]挂饰表!$N438</f>
        <v>83</v>
      </c>
      <c r="S438" s="16">
        <f>[1]挂饰表!$O438</f>
        <v>54</v>
      </c>
      <c r="T438" s="42">
        <f>[1]挂饰表!$P438</f>
        <v>35</v>
      </c>
      <c r="U438" s="20">
        <f>[1]挂饰表!Q438</f>
        <v>0.17499999999999999</v>
      </c>
      <c r="V438" s="20">
        <f>[1]挂饰表!R438</f>
        <v>0.13500000000000001</v>
      </c>
      <c r="W438" s="20">
        <f>[1]挂饰表!S438</f>
        <v>5.8333333333333327E-2</v>
      </c>
      <c r="X438" s="20" t="str">
        <f>[1]挂饰表!T438</f>
        <v>--</v>
      </c>
      <c r="Y438" s="42">
        <f>[1]挂饰表!U438</f>
        <v>29</v>
      </c>
      <c r="Z438" s="42">
        <f>[1]挂饰表!V438</f>
        <v>40</v>
      </c>
      <c r="AA438" s="42">
        <f>[1]挂饰表!W438</f>
        <v>35</v>
      </c>
      <c r="AB438" s="42">
        <f>[1]挂饰表!X438</f>
        <v>24</v>
      </c>
      <c r="AC438" s="42">
        <f>[1]挂饰表!Y438</f>
        <v>40</v>
      </c>
      <c r="AD438" s="42">
        <f>[1]挂饰表!Z438</f>
        <v>40</v>
      </c>
      <c r="AE438" s="20">
        <f>[1]挂饰表!AA438</f>
        <v>0</v>
      </c>
      <c r="AF438" s="20">
        <f>[1]挂饰表!AB438</f>
        <v>0</v>
      </c>
      <c r="AG438" s="20">
        <f>[1]挂饰表!AC438</f>
        <v>0</v>
      </c>
      <c r="AH438" s="20">
        <f>[1]挂饰表!AD438</f>
        <v>0</v>
      </c>
      <c r="AI438" s="20">
        <f>[1]挂饰表!AE438</f>
        <v>0</v>
      </c>
    </row>
    <row r="439" spans="2:35" ht="14.25" x14ac:dyDescent="0.2">
      <c r="B439" s="16">
        <v>437</v>
      </c>
      <c r="C439" s="16" t="str">
        <f t="shared" ca="1" si="49"/>
        <v>IC1905</v>
      </c>
      <c r="D439" s="16" t="str">
        <f t="shared" ca="1" si="53"/>
        <v>发亮的言语护腕</v>
      </c>
      <c r="E439" s="16" t="str">
        <f t="shared" ca="1" si="50"/>
        <v>发亮的</v>
      </c>
      <c r="F439" s="16" t="str">
        <f t="shared" ca="1" si="51"/>
        <v>言语</v>
      </c>
      <c r="G439" s="16" t="str">
        <f t="shared" ca="1" si="52"/>
        <v>护腕</v>
      </c>
      <c r="H439" s="16" t="str">
        <f t="shared" si="56"/>
        <v>b</v>
      </c>
      <c r="I439" s="19" t="s">
        <v>26</v>
      </c>
      <c r="J439" s="3" t="s">
        <v>40</v>
      </c>
      <c r="K439" s="16">
        <f t="shared" si="54"/>
        <v>5</v>
      </c>
      <c r="L439" s="16">
        <f t="shared" si="55"/>
        <v>5</v>
      </c>
      <c r="M439" s="16">
        <f>[1]挂饰表!$I439</f>
        <v>36</v>
      </c>
      <c r="N439" s="16">
        <f>[1]挂饰表!$J439</f>
        <v>86</v>
      </c>
      <c r="O439" s="16">
        <f>[1]挂饰表!$K439</f>
        <v>104</v>
      </c>
      <c r="P439" s="16">
        <f>[1]挂饰表!$L439</f>
        <v>60</v>
      </c>
      <c r="Q439" s="16" t="str">
        <f>[1]挂饰表!$M$3</f>
        <v>---</v>
      </c>
      <c r="R439" s="16">
        <f>[1]挂饰表!$N439</f>
        <v>104</v>
      </c>
      <c r="S439" s="16">
        <f>[1]挂饰表!$O439</f>
        <v>68</v>
      </c>
      <c r="T439" s="42">
        <f>[1]挂饰表!$P439</f>
        <v>43</v>
      </c>
      <c r="U439" s="20">
        <f>[1]挂饰表!Q439</f>
        <v>0.215</v>
      </c>
      <c r="V439" s="20">
        <f>[1]挂饰表!R439</f>
        <v>0.17</v>
      </c>
      <c r="W439" s="20">
        <f>[1]挂饰表!S439</f>
        <v>7.166666666666667E-2</v>
      </c>
      <c r="X439" s="20" t="str">
        <f>[1]挂饰表!T439</f>
        <v>--</v>
      </c>
      <c r="Y439" s="42">
        <f>[1]挂饰表!U439</f>
        <v>37</v>
      </c>
      <c r="Z439" s="42">
        <f>[1]挂饰表!V439</f>
        <v>50</v>
      </c>
      <c r="AA439" s="42">
        <f>[1]挂饰表!W439</f>
        <v>43</v>
      </c>
      <c r="AB439" s="42">
        <f>[1]挂饰表!X439</f>
        <v>30</v>
      </c>
      <c r="AC439" s="42">
        <f>[1]挂饰表!Y439</f>
        <v>50</v>
      </c>
      <c r="AD439" s="42">
        <f>[1]挂饰表!Z439</f>
        <v>50</v>
      </c>
      <c r="AE439" s="20">
        <f>[1]挂饰表!AA439</f>
        <v>0</v>
      </c>
      <c r="AF439" s="20">
        <f>[1]挂饰表!AB439</f>
        <v>0</v>
      </c>
      <c r="AG439" s="20">
        <f>[1]挂饰表!AC439</f>
        <v>0</v>
      </c>
      <c r="AH439" s="20">
        <f>[1]挂饰表!AD439</f>
        <v>0</v>
      </c>
      <c r="AI439" s="20">
        <f>[1]挂饰表!AE439</f>
        <v>0</v>
      </c>
    </row>
    <row r="440" spans="2:35" ht="14.25" x14ac:dyDescent="0.2">
      <c r="B440" s="16">
        <v>438</v>
      </c>
      <c r="C440" s="16" t="str">
        <f t="shared" ca="1" si="49"/>
        <v>IC1870</v>
      </c>
      <c r="D440" s="16" t="str">
        <f t="shared" ca="1" si="53"/>
        <v>发亮的斯塞提护腕</v>
      </c>
      <c r="E440" s="16" t="str">
        <f t="shared" ca="1" si="50"/>
        <v>发亮的</v>
      </c>
      <c r="F440" s="16" t="str">
        <f t="shared" ca="1" si="51"/>
        <v>斯塞提</v>
      </c>
      <c r="G440" s="16" t="str">
        <f t="shared" ca="1" si="52"/>
        <v>护腕</v>
      </c>
      <c r="H440" s="16" t="str">
        <f t="shared" si="56"/>
        <v>b</v>
      </c>
      <c r="I440" s="19" t="s">
        <v>26</v>
      </c>
      <c r="J440" s="3" t="s">
        <v>40</v>
      </c>
      <c r="K440" s="16">
        <f t="shared" si="54"/>
        <v>5</v>
      </c>
      <c r="L440" s="16">
        <f t="shared" si="55"/>
        <v>6</v>
      </c>
      <c r="M440" s="16">
        <f>[1]挂饰表!$I440</f>
        <v>44</v>
      </c>
      <c r="N440" s="16">
        <f>[1]挂饰表!$J440</f>
        <v>104</v>
      </c>
      <c r="O440" s="16">
        <f>[1]挂饰表!$K440</f>
        <v>124</v>
      </c>
      <c r="P440" s="16">
        <f>[1]挂饰表!$L440</f>
        <v>73</v>
      </c>
      <c r="Q440" s="16" t="str">
        <f>[1]挂饰表!$M$3</f>
        <v>---</v>
      </c>
      <c r="R440" s="16">
        <f>[1]挂饰表!$N440</f>
        <v>124</v>
      </c>
      <c r="S440" s="16">
        <f>[1]挂饰表!$O440</f>
        <v>82</v>
      </c>
      <c r="T440" s="42">
        <f>[1]挂饰表!$P440</f>
        <v>52</v>
      </c>
      <c r="U440" s="20">
        <f>[1]挂饰表!Q440</f>
        <v>0.26</v>
      </c>
      <c r="V440" s="20">
        <f>[1]挂饰表!R440</f>
        <v>0.20499999999999999</v>
      </c>
      <c r="W440" s="20">
        <f>[1]挂饰表!S440</f>
        <v>8.6666666666666656E-2</v>
      </c>
      <c r="X440" s="20" t="str">
        <f>[1]挂饰表!T440</f>
        <v>--</v>
      </c>
      <c r="Y440" s="42">
        <f>[1]挂饰表!U440</f>
        <v>44</v>
      </c>
      <c r="Z440" s="42">
        <f>[1]挂饰表!V440</f>
        <v>60</v>
      </c>
      <c r="AA440" s="42">
        <f>[1]挂饰表!W440</f>
        <v>52</v>
      </c>
      <c r="AB440" s="42">
        <f>[1]挂饰表!X440</f>
        <v>36</v>
      </c>
      <c r="AC440" s="42">
        <f>[1]挂饰表!Y440</f>
        <v>60</v>
      </c>
      <c r="AD440" s="42">
        <f>[1]挂饰表!Z440</f>
        <v>60</v>
      </c>
      <c r="AE440" s="20">
        <f>[1]挂饰表!AA440</f>
        <v>0</v>
      </c>
      <c r="AF440" s="20">
        <f>[1]挂饰表!AB440</f>
        <v>0</v>
      </c>
      <c r="AG440" s="20">
        <f>[1]挂饰表!AC440</f>
        <v>0</v>
      </c>
      <c r="AH440" s="20">
        <f>[1]挂饰表!AD440</f>
        <v>0</v>
      </c>
      <c r="AI440" s="20">
        <f>[1]挂饰表!AE440</f>
        <v>0</v>
      </c>
    </row>
    <row r="441" spans="2:35" ht="14.25" x14ac:dyDescent="0.2">
      <c r="B441" s="16">
        <v>439</v>
      </c>
      <c r="C441" s="16" t="str">
        <f t="shared" ca="1" si="49"/>
        <v>IC1852</v>
      </c>
      <c r="D441" s="16" t="str">
        <f t="shared" ca="1" si="53"/>
        <v>优质的白银戒指</v>
      </c>
      <c r="E441" s="16" t="str">
        <f t="shared" ca="1" si="50"/>
        <v>优质的</v>
      </c>
      <c r="F441" s="16" t="str">
        <f t="shared" ca="1" si="51"/>
        <v>白银</v>
      </c>
      <c r="G441" s="16" t="str">
        <f t="shared" ca="1" si="52"/>
        <v>戒指</v>
      </c>
      <c r="H441" s="16" t="str">
        <f t="shared" si="56"/>
        <v>b</v>
      </c>
      <c r="I441" s="19" t="s">
        <v>26</v>
      </c>
      <c r="J441" s="3" t="s">
        <v>40</v>
      </c>
      <c r="K441" s="16">
        <f t="shared" si="54"/>
        <v>5</v>
      </c>
      <c r="L441" s="16">
        <f t="shared" si="55"/>
        <v>7</v>
      </c>
      <c r="M441" s="16">
        <f>[1]挂饰表!$I441</f>
        <v>51</v>
      </c>
      <c r="N441" s="16">
        <f>[1]挂饰表!$J441</f>
        <v>121</v>
      </c>
      <c r="O441" s="16">
        <f>[1]挂饰表!$K441</f>
        <v>145</v>
      </c>
      <c r="P441" s="16">
        <f>[1]挂饰表!$L441</f>
        <v>85</v>
      </c>
      <c r="Q441" s="16" t="str">
        <f>[1]挂饰表!$M$3</f>
        <v>---</v>
      </c>
      <c r="R441" s="16">
        <f>[1]挂饰表!$N441</f>
        <v>145</v>
      </c>
      <c r="S441" s="16">
        <f>[1]挂饰表!$O441</f>
        <v>95</v>
      </c>
      <c r="T441" s="42">
        <f>[1]挂饰表!$P441</f>
        <v>60</v>
      </c>
      <c r="U441" s="20">
        <f>[1]挂饰表!Q441</f>
        <v>0.3</v>
      </c>
      <c r="V441" s="20">
        <f>[1]挂饰表!R441</f>
        <v>0.23749999999999999</v>
      </c>
      <c r="W441" s="20">
        <f>[1]挂饰表!S441</f>
        <v>0.1</v>
      </c>
      <c r="X441" s="20" t="str">
        <f>[1]挂饰表!T441</f>
        <v>--</v>
      </c>
      <c r="Y441" s="42">
        <f>[1]挂饰表!U441</f>
        <v>51</v>
      </c>
      <c r="Z441" s="42">
        <f>[1]挂饰表!V441</f>
        <v>70</v>
      </c>
      <c r="AA441" s="42">
        <f>[1]挂饰表!W441</f>
        <v>60</v>
      </c>
      <c r="AB441" s="42">
        <f>[1]挂饰表!X441</f>
        <v>42</v>
      </c>
      <c r="AC441" s="42">
        <f>[1]挂饰表!Y441</f>
        <v>70</v>
      </c>
      <c r="AD441" s="42">
        <f>[1]挂饰表!Z441</f>
        <v>70</v>
      </c>
      <c r="AE441" s="20">
        <f>[1]挂饰表!AA441</f>
        <v>0</v>
      </c>
      <c r="AF441" s="20">
        <f>[1]挂饰表!AB441</f>
        <v>0</v>
      </c>
      <c r="AG441" s="20">
        <f>[1]挂饰表!AC441</f>
        <v>0</v>
      </c>
      <c r="AH441" s="20">
        <f>[1]挂饰表!AD441</f>
        <v>0</v>
      </c>
      <c r="AI441" s="20">
        <f>[1]挂饰表!AE441</f>
        <v>0</v>
      </c>
    </row>
    <row r="442" spans="2:35" ht="14.25" x14ac:dyDescent="0.2">
      <c r="B442" s="16">
        <v>440</v>
      </c>
      <c r="C442" s="16" t="str">
        <f t="shared" ca="1" si="49"/>
        <v>IC1883</v>
      </c>
      <c r="D442" s="16" t="str">
        <f t="shared" ca="1" si="53"/>
        <v>坚硬的女神项链</v>
      </c>
      <c r="E442" s="16" t="str">
        <f t="shared" ca="1" si="50"/>
        <v>坚硬的</v>
      </c>
      <c r="F442" s="16" t="str">
        <f t="shared" ca="1" si="51"/>
        <v>女神</v>
      </c>
      <c r="G442" s="16" t="str">
        <f t="shared" ca="1" si="52"/>
        <v>项链</v>
      </c>
      <c r="H442" s="16" t="str">
        <f t="shared" si="56"/>
        <v>b</v>
      </c>
      <c r="I442" s="19" t="s">
        <v>26</v>
      </c>
      <c r="J442" s="3" t="s">
        <v>40</v>
      </c>
      <c r="K442" s="16">
        <f t="shared" si="54"/>
        <v>5</v>
      </c>
      <c r="L442" s="16">
        <f t="shared" si="55"/>
        <v>8</v>
      </c>
      <c r="M442" s="16">
        <f>[1]挂饰表!$I442</f>
        <v>58</v>
      </c>
      <c r="N442" s="16">
        <f>[1]挂饰表!$J442</f>
        <v>138</v>
      </c>
      <c r="O442" s="16">
        <f>[1]挂饰表!$K442</f>
        <v>166</v>
      </c>
      <c r="P442" s="16">
        <f>[1]挂饰表!$L442</f>
        <v>97</v>
      </c>
      <c r="Q442" s="16" t="str">
        <f>[1]挂饰表!$M$3</f>
        <v>---</v>
      </c>
      <c r="R442" s="16">
        <f>[1]挂饰表!$N442</f>
        <v>166</v>
      </c>
      <c r="S442" s="16">
        <f>[1]挂饰表!$O442</f>
        <v>109</v>
      </c>
      <c r="T442" s="42">
        <f>[1]挂饰表!$P442</f>
        <v>69</v>
      </c>
      <c r="U442" s="20">
        <f>[1]挂饰表!Q442</f>
        <v>0.34499999999999997</v>
      </c>
      <c r="V442" s="20">
        <f>[1]挂饰表!R442</f>
        <v>0.27250000000000002</v>
      </c>
      <c r="W442" s="20">
        <f>[1]挂饰表!S442</f>
        <v>0.115</v>
      </c>
      <c r="X442" s="20" t="str">
        <f>[1]挂饰表!T442</f>
        <v>--</v>
      </c>
      <c r="Y442" s="42">
        <f>[1]挂饰表!U442</f>
        <v>59</v>
      </c>
      <c r="Z442" s="42">
        <f>[1]挂饰表!V442</f>
        <v>79</v>
      </c>
      <c r="AA442" s="42">
        <f>[1]挂饰表!W442</f>
        <v>69</v>
      </c>
      <c r="AB442" s="42">
        <f>[1]挂饰表!X442</f>
        <v>48</v>
      </c>
      <c r="AC442" s="42">
        <f>[1]挂饰表!Y442</f>
        <v>79</v>
      </c>
      <c r="AD442" s="42">
        <f>[1]挂饰表!Z442</f>
        <v>79</v>
      </c>
      <c r="AE442" s="20">
        <f>[1]挂饰表!AA442</f>
        <v>0</v>
      </c>
      <c r="AF442" s="20">
        <f>[1]挂饰表!AB442</f>
        <v>0</v>
      </c>
      <c r="AG442" s="20">
        <f>[1]挂饰表!AC442</f>
        <v>0</v>
      </c>
      <c r="AH442" s="20">
        <f>[1]挂饰表!AD442</f>
        <v>0</v>
      </c>
      <c r="AI442" s="20">
        <f>[1]挂饰表!AE442</f>
        <v>0</v>
      </c>
    </row>
    <row r="443" spans="2:35" ht="14.25" x14ac:dyDescent="0.2">
      <c r="B443" s="16">
        <v>441</v>
      </c>
      <c r="C443" s="16" t="str">
        <f t="shared" ca="1" si="49"/>
        <v>IC1870</v>
      </c>
      <c r="D443" s="16" t="str">
        <f t="shared" ca="1" si="53"/>
        <v>破旧的虚幻护腕</v>
      </c>
      <c r="E443" s="16" t="str">
        <f t="shared" ca="1" si="50"/>
        <v>破旧的</v>
      </c>
      <c r="F443" s="16" t="str">
        <f t="shared" ca="1" si="51"/>
        <v>虚幻</v>
      </c>
      <c r="G443" s="16" t="str">
        <f t="shared" ca="1" si="52"/>
        <v>护腕</v>
      </c>
      <c r="H443" s="16" t="str">
        <f t="shared" si="56"/>
        <v>c</v>
      </c>
      <c r="I443" s="19" t="s">
        <v>26</v>
      </c>
      <c r="J443" s="3" t="s">
        <v>40</v>
      </c>
      <c r="K443" s="16">
        <f t="shared" si="54"/>
        <v>5</v>
      </c>
      <c r="L443" s="16">
        <f t="shared" si="55"/>
        <v>1</v>
      </c>
      <c r="M443" s="16">
        <f>[1]挂饰表!$I443</f>
        <v>14</v>
      </c>
      <c r="N443" s="16">
        <f>[1]挂饰表!$J443</f>
        <v>0</v>
      </c>
      <c r="O443" s="16">
        <f>[1]挂饰表!$K443</f>
        <v>0</v>
      </c>
      <c r="P443" s="16">
        <f>[1]挂饰表!$L443</f>
        <v>0</v>
      </c>
      <c r="Q443" s="16" t="str">
        <f>[1]挂饰表!$M$3</f>
        <v>---</v>
      </c>
      <c r="R443" s="16">
        <f>[1]挂饰表!$N443</f>
        <v>0</v>
      </c>
      <c r="S443" s="16">
        <f>[1]挂饰表!$O443</f>
        <v>0</v>
      </c>
      <c r="T443" s="42">
        <f>[1]挂饰表!$P443</f>
        <v>0</v>
      </c>
      <c r="U443" s="20">
        <f>[1]挂饰表!Q443</f>
        <v>0</v>
      </c>
      <c r="V443" s="20">
        <f>[1]挂饰表!R443</f>
        <v>0</v>
      </c>
      <c r="W443" s="20">
        <f>[1]挂饰表!S443</f>
        <v>0</v>
      </c>
      <c r="X443" s="20" t="str">
        <f>[1]挂饰表!T443</f>
        <v>--</v>
      </c>
      <c r="Y443" s="42">
        <f>[1]挂饰表!U443</f>
        <v>0</v>
      </c>
      <c r="Z443" s="42">
        <f>[1]挂饰表!V443</f>
        <v>0</v>
      </c>
      <c r="AA443" s="42">
        <f>[1]挂饰表!W443</f>
        <v>0</v>
      </c>
      <c r="AB443" s="42">
        <f>[1]挂饰表!X443</f>
        <v>0</v>
      </c>
      <c r="AC443" s="42">
        <f>[1]挂饰表!Y443</f>
        <v>0</v>
      </c>
      <c r="AD443" s="42">
        <f>[1]挂饰表!Z443</f>
        <v>0</v>
      </c>
      <c r="AE443" s="20">
        <f>[1]挂饰表!AA443</f>
        <v>0</v>
      </c>
      <c r="AF443" s="20">
        <f>[1]挂饰表!AB443</f>
        <v>0</v>
      </c>
      <c r="AG443" s="20">
        <f>[1]挂饰表!AC443</f>
        <v>0</v>
      </c>
      <c r="AH443" s="20">
        <f>[1]挂饰表!AD443</f>
        <v>0</v>
      </c>
      <c r="AI443" s="20">
        <f>[1]挂饰表!AE443</f>
        <v>0</v>
      </c>
    </row>
    <row r="444" spans="2:35" ht="14.25" x14ac:dyDescent="0.2">
      <c r="B444" s="16">
        <v>442</v>
      </c>
      <c r="C444" s="16" t="str">
        <f t="shared" ca="1" si="49"/>
        <v>IC1851</v>
      </c>
      <c r="D444" s="16" t="str">
        <f t="shared" ca="1" si="53"/>
        <v>初级的虚幻戒指</v>
      </c>
      <c r="E444" s="16" t="str">
        <f t="shared" ca="1" si="50"/>
        <v>初级的</v>
      </c>
      <c r="F444" s="16" t="str">
        <f t="shared" ca="1" si="51"/>
        <v>虚幻</v>
      </c>
      <c r="G444" s="16" t="str">
        <f t="shared" ca="1" si="52"/>
        <v>戒指</v>
      </c>
      <c r="H444" s="16" t="str">
        <f t="shared" si="56"/>
        <v>c</v>
      </c>
      <c r="I444" s="19" t="s">
        <v>26</v>
      </c>
      <c r="J444" s="3" t="s">
        <v>40</v>
      </c>
      <c r="K444" s="16">
        <f t="shared" si="54"/>
        <v>5</v>
      </c>
      <c r="L444" s="16">
        <f t="shared" si="55"/>
        <v>2</v>
      </c>
      <c r="M444" s="16">
        <f>[1]挂饰表!$I444</f>
        <v>28</v>
      </c>
      <c r="N444" s="16">
        <f>[1]挂饰表!$J444</f>
        <v>0</v>
      </c>
      <c r="O444" s="16">
        <f>[1]挂饰表!$K444</f>
        <v>0</v>
      </c>
      <c r="P444" s="16">
        <f>[1]挂饰表!$L444</f>
        <v>0</v>
      </c>
      <c r="Q444" s="16" t="str">
        <f>[1]挂饰表!$M$3</f>
        <v>---</v>
      </c>
      <c r="R444" s="16">
        <f>[1]挂饰表!$N444</f>
        <v>0</v>
      </c>
      <c r="S444" s="16">
        <f>[1]挂饰表!$O444</f>
        <v>0</v>
      </c>
      <c r="T444" s="42">
        <f>[1]挂饰表!$P444</f>
        <v>0</v>
      </c>
      <c r="U444" s="20">
        <f>[1]挂饰表!Q444</f>
        <v>0</v>
      </c>
      <c r="V444" s="20">
        <f>[1]挂饰表!R444</f>
        <v>0</v>
      </c>
      <c r="W444" s="20">
        <f>[1]挂饰表!S444</f>
        <v>0</v>
      </c>
      <c r="X444" s="20" t="str">
        <f>[1]挂饰表!T444</f>
        <v>--</v>
      </c>
      <c r="Y444" s="42">
        <f>[1]挂饰表!U444</f>
        <v>0</v>
      </c>
      <c r="Z444" s="42">
        <f>[1]挂饰表!V444</f>
        <v>0</v>
      </c>
      <c r="AA444" s="42">
        <f>[1]挂饰表!W444</f>
        <v>0</v>
      </c>
      <c r="AB444" s="42">
        <f>[1]挂饰表!X444</f>
        <v>0</v>
      </c>
      <c r="AC444" s="42">
        <f>[1]挂饰表!Y444</f>
        <v>0</v>
      </c>
      <c r="AD444" s="42">
        <f>[1]挂饰表!Z444</f>
        <v>0</v>
      </c>
      <c r="AE444" s="20">
        <f>[1]挂饰表!AA444</f>
        <v>0</v>
      </c>
      <c r="AF444" s="20">
        <f>[1]挂饰表!AB444</f>
        <v>0</v>
      </c>
      <c r="AG444" s="20">
        <f>[1]挂饰表!AC444</f>
        <v>0</v>
      </c>
      <c r="AH444" s="20">
        <f>[1]挂饰表!AD444</f>
        <v>0</v>
      </c>
      <c r="AI444" s="20">
        <f>[1]挂饰表!AE444</f>
        <v>0</v>
      </c>
    </row>
    <row r="445" spans="2:35" ht="14.25" x14ac:dyDescent="0.2">
      <c r="B445" s="16">
        <v>443</v>
      </c>
      <c r="C445" s="16" t="str">
        <f t="shared" ca="1" si="49"/>
        <v>IC1895</v>
      </c>
      <c r="D445" s="16" t="str">
        <f t="shared" ca="1" si="53"/>
        <v>破旧的言语项链</v>
      </c>
      <c r="E445" s="16" t="str">
        <f t="shared" ca="1" si="50"/>
        <v>破旧的</v>
      </c>
      <c r="F445" s="16" t="str">
        <f t="shared" ca="1" si="51"/>
        <v>言语</v>
      </c>
      <c r="G445" s="16" t="str">
        <f t="shared" ca="1" si="52"/>
        <v>项链</v>
      </c>
      <c r="H445" s="16" t="str">
        <f t="shared" si="56"/>
        <v>c</v>
      </c>
      <c r="I445" s="19" t="s">
        <v>26</v>
      </c>
      <c r="J445" s="3" t="s">
        <v>40</v>
      </c>
      <c r="K445" s="16">
        <f t="shared" si="54"/>
        <v>5</v>
      </c>
      <c r="L445" s="16">
        <f t="shared" si="55"/>
        <v>3</v>
      </c>
      <c r="M445" s="16">
        <f>[1]挂饰表!$I445</f>
        <v>43</v>
      </c>
      <c r="N445" s="16">
        <f>[1]挂饰表!$J445</f>
        <v>0</v>
      </c>
      <c r="O445" s="16">
        <f>[1]挂饰表!$K445</f>
        <v>0</v>
      </c>
      <c r="P445" s="16">
        <f>[1]挂饰表!$L445</f>
        <v>0</v>
      </c>
      <c r="Q445" s="16" t="str">
        <f>[1]挂饰表!$M$3</f>
        <v>---</v>
      </c>
      <c r="R445" s="16">
        <f>[1]挂饰表!$N445</f>
        <v>0</v>
      </c>
      <c r="S445" s="16">
        <f>[1]挂饰表!$O445</f>
        <v>0</v>
      </c>
      <c r="T445" s="42">
        <f>[1]挂饰表!$P445</f>
        <v>0</v>
      </c>
      <c r="U445" s="20">
        <f>[1]挂饰表!Q445</f>
        <v>0</v>
      </c>
      <c r="V445" s="20">
        <f>[1]挂饰表!R445</f>
        <v>0</v>
      </c>
      <c r="W445" s="20">
        <f>[1]挂饰表!S445</f>
        <v>0</v>
      </c>
      <c r="X445" s="20" t="str">
        <f>[1]挂饰表!T445</f>
        <v>--</v>
      </c>
      <c r="Y445" s="42">
        <f>[1]挂饰表!U445</f>
        <v>0</v>
      </c>
      <c r="Z445" s="42">
        <f>[1]挂饰表!V445</f>
        <v>0</v>
      </c>
      <c r="AA445" s="42">
        <f>[1]挂饰表!W445</f>
        <v>0</v>
      </c>
      <c r="AB445" s="42">
        <f>[1]挂饰表!X445</f>
        <v>0</v>
      </c>
      <c r="AC445" s="42">
        <f>[1]挂饰表!Y445</f>
        <v>0</v>
      </c>
      <c r="AD445" s="42">
        <f>[1]挂饰表!Z445</f>
        <v>0</v>
      </c>
      <c r="AE445" s="20">
        <f>[1]挂饰表!AA445</f>
        <v>0</v>
      </c>
      <c r="AF445" s="20">
        <f>[1]挂饰表!AB445</f>
        <v>0</v>
      </c>
      <c r="AG445" s="20">
        <f>[1]挂饰表!AC445</f>
        <v>0</v>
      </c>
      <c r="AH445" s="20">
        <f>[1]挂饰表!AD445</f>
        <v>0</v>
      </c>
      <c r="AI445" s="20">
        <f>[1]挂饰表!AE445</f>
        <v>0</v>
      </c>
    </row>
    <row r="446" spans="2:35" ht="14.25" x14ac:dyDescent="0.2">
      <c r="B446" s="16">
        <v>444</v>
      </c>
      <c r="C446" s="16" t="str">
        <f t="shared" ca="1" si="49"/>
        <v>IC1743</v>
      </c>
      <c r="D446" s="16" t="str">
        <f t="shared" ca="1" si="53"/>
        <v>一般的精灵戒指</v>
      </c>
      <c r="E446" s="16" t="str">
        <f t="shared" ca="1" si="50"/>
        <v>一般的</v>
      </c>
      <c r="F446" s="16" t="str">
        <f t="shared" ca="1" si="51"/>
        <v>精灵</v>
      </c>
      <c r="G446" s="16" t="str">
        <f t="shared" ca="1" si="52"/>
        <v>戒指</v>
      </c>
      <c r="H446" s="16" t="str">
        <f t="shared" si="56"/>
        <v>c</v>
      </c>
      <c r="I446" s="19" t="s">
        <v>26</v>
      </c>
      <c r="J446" s="3" t="s">
        <v>40</v>
      </c>
      <c r="K446" s="16">
        <f t="shared" si="54"/>
        <v>5</v>
      </c>
      <c r="L446" s="16">
        <f t="shared" si="55"/>
        <v>4</v>
      </c>
      <c r="M446" s="16">
        <f>[1]挂饰表!$I446</f>
        <v>57</v>
      </c>
      <c r="N446" s="16">
        <f>[1]挂饰表!$J446</f>
        <v>0</v>
      </c>
      <c r="O446" s="16">
        <f>[1]挂饰表!$K446</f>
        <v>0</v>
      </c>
      <c r="P446" s="16">
        <f>[1]挂饰表!$L446</f>
        <v>0</v>
      </c>
      <c r="Q446" s="16" t="str">
        <f>[1]挂饰表!$M$3</f>
        <v>---</v>
      </c>
      <c r="R446" s="16">
        <f>[1]挂饰表!$N446</f>
        <v>0</v>
      </c>
      <c r="S446" s="16">
        <f>[1]挂饰表!$O446</f>
        <v>0</v>
      </c>
      <c r="T446" s="42">
        <f>[1]挂饰表!$P446</f>
        <v>0</v>
      </c>
      <c r="U446" s="20">
        <f>[1]挂饰表!Q446</f>
        <v>0</v>
      </c>
      <c r="V446" s="20">
        <f>[1]挂饰表!R446</f>
        <v>0</v>
      </c>
      <c r="W446" s="20">
        <f>[1]挂饰表!S446</f>
        <v>0</v>
      </c>
      <c r="X446" s="20" t="str">
        <f>[1]挂饰表!T446</f>
        <v>--</v>
      </c>
      <c r="Y446" s="42">
        <f>[1]挂饰表!U446</f>
        <v>0</v>
      </c>
      <c r="Z446" s="42">
        <f>[1]挂饰表!V446</f>
        <v>0</v>
      </c>
      <c r="AA446" s="42">
        <f>[1]挂饰表!W446</f>
        <v>0</v>
      </c>
      <c r="AB446" s="42">
        <f>[1]挂饰表!X446</f>
        <v>0</v>
      </c>
      <c r="AC446" s="42">
        <f>[1]挂饰表!Y446</f>
        <v>0</v>
      </c>
      <c r="AD446" s="42">
        <f>[1]挂饰表!Z446</f>
        <v>0</v>
      </c>
      <c r="AE446" s="20">
        <f>[1]挂饰表!AA446</f>
        <v>0</v>
      </c>
      <c r="AF446" s="20">
        <f>[1]挂饰表!AB446</f>
        <v>0</v>
      </c>
      <c r="AG446" s="20">
        <f>[1]挂饰表!AC446</f>
        <v>0</v>
      </c>
      <c r="AH446" s="20">
        <f>[1]挂饰表!AD446</f>
        <v>0</v>
      </c>
      <c r="AI446" s="20">
        <f>[1]挂饰表!AE446</f>
        <v>0</v>
      </c>
    </row>
    <row r="447" spans="2:35" ht="14.25" x14ac:dyDescent="0.2">
      <c r="B447" s="16">
        <v>445</v>
      </c>
      <c r="C447" s="16" t="str">
        <f t="shared" ca="1" si="49"/>
        <v>IC1872</v>
      </c>
      <c r="D447" s="16" t="str">
        <f t="shared" ca="1" si="53"/>
        <v>一般的晨曦护腕</v>
      </c>
      <c r="E447" s="16" t="str">
        <f t="shared" ca="1" si="50"/>
        <v>一般的</v>
      </c>
      <c r="F447" s="16" t="str">
        <f t="shared" ca="1" si="51"/>
        <v>晨曦</v>
      </c>
      <c r="G447" s="16" t="str">
        <f t="shared" ca="1" si="52"/>
        <v>护腕</v>
      </c>
      <c r="H447" s="16" t="str">
        <f t="shared" si="56"/>
        <v>c</v>
      </c>
      <c r="I447" s="19" t="s">
        <v>26</v>
      </c>
      <c r="J447" s="3" t="s">
        <v>40</v>
      </c>
      <c r="K447" s="16">
        <f t="shared" si="54"/>
        <v>5</v>
      </c>
      <c r="L447" s="16">
        <f t="shared" si="55"/>
        <v>5</v>
      </c>
      <c r="M447" s="16">
        <f>[1]挂饰表!$I447</f>
        <v>71</v>
      </c>
      <c r="N447" s="16">
        <f>[1]挂饰表!$J447</f>
        <v>0</v>
      </c>
      <c r="O447" s="16">
        <f>[1]挂饰表!$K447</f>
        <v>0</v>
      </c>
      <c r="P447" s="16">
        <f>[1]挂饰表!$L447</f>
        <v>0</v>
      </c>
      <c r="Q447" s="16" t="str">
        <f>[1]挂饰表!$M$3</f>
        <v>---</v>
      </c>
      <c r="R447" s="16">
        <f>[1]挂饰表!$N447</f>
        <v>0</v>
      </c>
      <c r="S447" s="16">
        <f>[1]挂饰表!$O447</f>
        <v>0</v>
      </c>
      <c r="T447" s="42">
        <f>[1]挂饰表!$P447</f>
        <v>0</v>
      </c>
      <c r="U447" s="20">
        <f>[1]挂饰表!Q447</f>
        <v>0</v>
      </c>
      <c r="V447" s="20">
        <f>[1]挂饰表!R447</f>
        <v>0</v>
      </c>
      <c r="W447" s="20">
        <f>[1]挂饰表!S447</f>
        <v>0</v>
      </c>
      <c r="X447" s="20" t="str">
        <f>[1]挂饰表!T447</f>
        <v>--</v>
      </c>
      <c r="Y447" s="42">
        <f>[1]挂饰表!U447</f>
        <v>0</v>
      </c>
      <c r="Z447" s="42">
        <f>[1]挂饰表!V447</f>
        <v>0</v>
      </c>
      <c r="AA447" s="42">
        <f>[1]挂饰表!W447</f>
        <v>0</v>
      </c>
      <c r="AB447" s="42">
        <f>[1]挂饰表!X447</f>
        <v>0</v>
      </c>
      <c r="AC447" s="42">
        <f>[1]挂饰表!Y447</f>
        <v>0</v>
      </c>
      <c r="AD447" s="42">
        <f>[1]挂饰表!Z447</f>
        <v>0</v>
      </c>
      <c r="AE447" s="20">
        <f>[1]挂饰表!AA447</f>
        <v>0</v>
      </c>
      <c r="AF447" s="20">
        <f>[1]挂饰表!AB447</f>
        <v>0</v>
      </c>
      <c r="AG447" s="20">
        <f>[1]挂饰表!AC447</f>
        <v>0</v>
      </c>
      <c r="AH447" s="20">
        <f>[1]挂饰表!AD447</f>
        <v>0</v>
      </c>
      <c r="AI447" s="20">
        <f>[1]挂饰表!AE447</f>
        <v>0</v>
      </c>
    </row>
    <row r="448" spans="2:35" ht="14.25" x14ac:dyDescent="0.2">
      <c r="B448" s="16">
        <v>446</v>
      </c>
      <c r="C448" s="16" t="str">
        <f t="shared" ca="1" si="49"/>
        <v>IC1854</v>
      </c>
      <c r="D448" s="16" t="str">
        <f t="shared" ca="1" si="53"/>
        <v>初级的斯塞提戒指</v>
      </c>
      <c r="E448" s="16" t="str">
        <f t="shared" ca="1" si="50"/>
        <v>初级的</v>
      </c>
      <c r="F448" s="16" t="str">
        <f t="shared" ca="1" si="51"/>
        <v>斯塞提</v>
      </c>
      <c r="G448" s="16" t="str">
        <f t="shared" ca="1" si="52"/>
        <v>戒指</v>
      </c>
      <c r="H448" s="16" t="str">
        <f t="shared" si="56"/>
        <v>c</v>
      </c>
      <c r="I448" s="19" t="s">
        <v>26</v>
      </c>
      <c r="J448" s="3" t="s">
        <v>40</v>
      </c>
      <c r="K448" s="16">
        <f t="shared" si="54"/>
        <v>5</v>
      </c>
      <c r="L448" s="16">
        <f t="shared" si="55"/>
        <v>6</v>
      </c>
      <c r="M448" s="16">
        <f>[1]挂饰表!$I448</f>
        <v>85</v>
      </c>
      <c r="N448" s="16">
        <f>[1]挂饰表!$J448</f>
        <v>0</v>
      </c>
      <c r="O448" s="16">
        <f>[1]挂饰表!$K448</f>
        <v>0</v>
      </c>
      <c r="P448" s="16">
        <f>[1]挂饰表!$L448</f>
        <v>0</v>
      </c>
      <c r="Q448" s="16" t="str">
        <f>[1]挂饰表!$M$3</f>
        <v>---</v>
      </c>
      <c r="R448" s="16">
        <f>[1]挂饰表!$N448</f>
        <v>0</v>
      </c>
      <c r="S448" s="16">
        <f>[1]挂饰表!$O448</f>
        <v>0</v>
      </c>
      <c r="T448" s="42">
        <f>[1]挂饰表!$P448</f>
        <v>0</v>
      </c>
      <c r="U448" s="20">
        <f>[1]挂饰表!Q448</f>
        <v>0</v>
      </c>
      <c r="V448" s="20">
        <f>[1]挂饰表!R448</f>
        <v>0</v>
      </c>
      <c r="W448" s="20">
        <f>[1]挂饰表!S448</f>
        <v>0</v>
      </c>
      <c r="X448" s="20" t="str">
        <f>[1]挂饰表!T448</f>
        <v>--</v>
      </c>
      <c r="Y448" s="42">
        <f>[1]挂饰表!U448</f>
        <v>0</v>
      </c>
      <c r="Z448" s="42">
        <f>[1]挂饰表!V448</f>
        <v>0</v>
      </c>
      <c r="AA448" s="42">
        <f>[1]挂饰表!W448</f>
        <v>0</v>
      </c>
      <c r="AB448" s="42">
        <f>[1]挂饰表!X448</f>
        <v>0</v>
      </c>
      <c r="AC448" s="42">
        <f>[1]挂饰表!Y448</f>
        <v>0</v>
      </c>
      <c r="AD448" s="42">
        <f>[1]挂饰表!Z448</f>
        <v>0</v>
      </c>
      <c r="AE448" s="20">
        <f>[1]挂饰表!AA448</f>
        <v>0</v>
      </c>
      <c r="AF448" s="20">
        <f>[1]挂饰表!AB448</f>
        <v>0</v>
      </c>
      <c r="AG448" s="20">
        <f>[1]挂饰表!AC448</f>
        <v>0</v>
      </c>
      <c r="AH448" s="20">
        <f>[1]挂饰表!AD448</f>
        <v>0</v>
      </c>
      <c r="AI448" s="20">
        <f>[1]挂饰表!AE448</f>
        <v>0</v>
      </c>
    </row>
    <row r="449" spans="2:35" ht="14.25" x14ac:dyDescent="0.2">
      <c r="B449" s="16">
        <v>447</v>
      </c>
      <c r="C449" s="16" t="str">
        <f t="shared" ca="1" si="49"/>
        <v>IC1934</v>
      </c>
      <c r="D449" s="16" t="str">
        <f t="shared" ca="1" si="53"/>
        <v>一般的卡尼亚护腕</v>
      </c>
      <c r="E449" s="16" t="str">
        <f t="shared" ca="1" si="50"/>
        <v>一般的</v>
      </c>
      <c r="F449" s="16" t="str">
        <f t="shared" ca="1" si="51"/>
        <v>卡尼亚</v>
      </c>
      <c r="G449" s="16" t="str">
        <f t="shared" ca="1" si="52"/>
        <v>护腕</v>
      </c>
      <c r="H449" s="16" t="str">
        <f t="shared" si="56"/>
        <v>c</v>
      </c>
      <c r="I449" s="19" t="s">
        <v>26</v>
      </c>
      <c r="J449" s="3" t="s">
        <v>40</v>
      </c>
      <c r="K449" s="16">
        <f t="shared" si="54"/>
        <v>5</v>
      </c>
      <c r="L449" s="16">
        <f t="shared" si="55"/>
        <v>7</v>
      </c>
      <c r="M449" s="16">
        <f>[1]挂饰表!$I449</f>
        <v>99</v>
      </c>
      <c r="N449" s="16">
        <f>[1]挂饰表!$J449</f>
        <v>0</v>
      </c>
      <c r="O449" s="16">
        <f>[1]挂饰表!$K449</f>
        <v>0</v>
      </c>
      <c r="P449" s="16">
        <f>[1]挂饰表!$L449</f>
        <v>0</v>
      </c>
      <c r="Q449" s="16" t="str">
        <f>[1]挂饰表!$M$3</f>
        <v>---</v>
      </c>
      <c r="R449" s="16">
        <f>[1]挂饰表!$N449</f>
        <v>0</v>
      </c>
      <c r="S449" s="16">
        <f>[1]挂饰表!$O449</f>
        <v>0</v>
      </c>
      <c r="T449" s="42">
        <f>[1]挂饰表!$P449</f>
        <v>0</v>
      </c>
      <c r="U449" s="20">
        <f>[1]挂饰表!Q449</f>
        <v>0</v>
      </c>
      <c r="V449" s="20">
        <f>[1]挂饰表!R449</f>
        <v>0</v>
      </c>
      <c r="W449" s="20">
        <f>[1]挂饰表!S449</f>
        <v>0</v>
      </c>
      <c r="X449" s="20" t="str">
        <f>[1]挂饰表!T449</f>
        <v>--</v>
      </c>
      <c r="Y449" s="42">
        <f>[1]挂饰表!U449</f>
        <v>0</v>
      </c>
      <c r="Z449" s="42">
        <f>[1]挂饰表!V449</f>
        <v>0</v>
      </c>
      <c r="AA449" s="42">
        <f>[1]挂饰表!W449</f>
        <v>0</v>
      </c>
      <c r="AB449" s="42">
        <f>[1]挂饰表!X449</f>
        <v>0</v>
      </c>
      <c r="AC449" s="42">
        <f>[1]挂饰表!Y449</f>
        <v>0</v>
      </c>
      <c r="AD449" s="42">
        <f>[1]挂饰表!Z449</f>
        <v>0</v>
      </c>
      <c r="AE449" s="20">
        <f>[1]挂饰表!AA449</f>
        <v>0</v>
      </c>
      <c r="AF449" s="20">
        <f>[1]挂饰表!AB449</f>
        <v>0</v>
      </c>
      <c r="AG449" s="20">
        <f>[1]挂饰表!AC449</f>
        <v>0</v>
      </c>
      <c r="AH449" s="20">
        <f>[1]挂饰表!AD449</f>
        <v>0</v>
      </c>
      <c r="AI449" s="20">
        <f>[1]挂饰表!AE449</f>
        <v>0</v>
      </c>
    </row>
    <row r="450" spans="2:35" ht="14.25" x14ac:dyDescent="0.2">
      <c r="B450" s="16">
        <v>448</v>
      </c>
      <c r="C450" s="16" t="str">
        <f t="shared" ca="1" si="49"/>
        <v>IC1932</v>
      </c>
      <c r="D450" s="16" t="str">
        <f t="shared" ca="1" si="53"/>
        <v>一般的精灵护腕</v>
      </c>
      <c r="E450" s="16" t="str">
        <f t="shared" ca="1" si="50"/>
        <v>一般的</v>
      </c>
      <c r="F450" s="16" t="str">
        <f t="shared" ca="1" si="51"/>
        <v>精灵</v>
      </c>
      <c r="G450" s="16" t="str">
        <f t="shared" ca="1" si="52"/>
        <v>护腕</v>
      </c>
      <c r="H450" s="16" t="str">
        <f t="shared" si="56"/>
        <v>c</v>
      </c>
      <c r="I450" s="19" t="s">
        <v>26</v>
      </c>
      <c r="J450" s="3" t="s">
        <v>40</v>
      </c>
      <c r="K450" s="16">
        <f t="shared" si="54"/>
        <v>5</v>
      </c>
      <c r="L450" s="16">
        <f t="shared" si="55"/>
        <v>8</v>
      </c>
      <c r="M450" s="16">
        <f>[1]挂饰表!$I450</f>
        <v>114</v>
      </c>
      <c r="N450" s="16">
        <f>[1]挂饰表!$J450</f>
        <v>0</v>
      </c>
      <c r="O450" s="16">
        <f>[1]挂饰表!$K450</f>
        <v>0</v>
      </c>
      <c r="P450" s="16">
        <f>[1]挂饰表!$L450</f>
        <v>0</v>
      </c>
      <c r="Q450" s="16" t="str">
        <f>[1]挂饰表!$M$3</f>
        <v>---</v>
      </c>
      <c r="R450" s="16">
        <f>[1]挂饰表!$N450</f>
        <v>0</v>
      </c>
      <c r="S450" s="16">
        <f>[1]挂饰表!$O450</f>
        <v>0</v>
      </c>
      <c r="T450" s="42">
        <f>[1]挂饰表!$P450</f>
        <v>0</v>
      </c>
      <c r="U450" s="20">
        <f>[1]挂饰表!Q450</f>
        <v>0</v>
      </c>
      <c r="V450" s="20">
        <f>[1]挂饰表!R450</f>
        <v>0</v>
      </c>
      <c r="W450" s="20">
        <f>[1]挂饰表!S450</f>
        <v>0</v>
      </c>
      <c r="X450" s="20" t="str">
        <f>[1]挂饰表!T450</f>
        <v>--</v>
      </c>
      <c r="Y450" s="42">
        <f>[1]挂饰表!U450</f>
        <v>0</v>
      </c>
      <c r="Z450" s="42">
        <f>[1]挂饰表!V450</f>
        <v>0</v>
      </c>
      <c r="AA450" s="42">
        <f>[1]挂饰表!W450</f>
        <v>0</v>
      </c>
      <c r="AB450" s="42">
        <f>[1]挂饰表!X450</f>
        <v>0</v>
      </c>
      <c r="AC450" s="42">
        <f>[1]挂饰表!Y450</f>
        <v>0</v>
      </c>
      <c r="AD450" s="42">
        <f>[1]挂饰表!Z450</f>
        <v>0</v>
      </c>
      <c r="AE450" s="20">
        <f>[1]挂饰表!AA450</f>
        <v>0</v>
      </c>
      <c r="AF450" s="20">
        <f>[1]挂饰表!AB450</f>
        <v>0</v>
      </c>
      <c r="AG450" s="20">
        <f>[1]挂饰表!AC450</f>
        <v>0</v>
      </c>
      <c r="AH450" s="20">
        <f>[1]挂饰表!AD450</f>
        <v>0</v>
      </c>
      <c r="AI450" s="20">
        <f>[1]挂饰表!AE450</f>
        <v>0</v>
      </c>
    </row>
    <row r="451" spans="2:35" ht="14.25" x14ac:dyDescent="0.2">
      <c r="B451" s="16">
        <v>449</v>
      </c>
      <c r="C451" s="16" t="str">
        <f t="shared" ref="C451:C514" ca="1" si="57">VLOOKUP(G451&amp;INT(RAND()*(15-1)+1),dropimge,4,FALSE)</f>
        <v>IC1870</v>
      </c>
      <c r="D451" s="16" t="str">
        <f t="shared" ca="1" si="53"/>
        <v>神奇的言语护腕</v>
      </c>
      <c r="E451" s="16" t="str">
        <f t="shared" ref="E451:E514" ca="1" si="58">VLOOKUP(H451,dropaffix1,INT(RAND()*(6-2)+2),FALSE)</f>
        <v>神奇的</v>
      </c>
      <c r="F451" s="16" t="str">
        <f t="shared" ref="F451:F514" ca="1" si="59">VLOOKUP(INT(RAND()*(21-1)+1),dropaffix2,2,FALSE)</f>
        <v>言语</v>
      </c>
      <c r="G451" s="16" t="str">
        <f t="shared" ref="G451:G514" ca="1" si="60">VLOOKUP(INT(RAND()*(4-1)+1),dropaffix3,2,FALSE)</f>
        <v>护腕</v>
      </c>
      <c r="H451" s="16" t="str">
        <f t="shared" si="56"/>
        <v>s</v>
      </c>
      <c r="I451" s="19" t="s">
        <v>26</v>
      </c>
      <c r="J451" s="3" t="s">
        <v>41</v>
      </c>
      <c r="K451" s="16">
        <f t="shared" si="54"/>
        <v>9</v>
      </c>
      <c r="L451" s="16">
        <f t="shared" si="55"/>
        <v>1</v>
      </c>
      <c r="M451" s="16">
        <f>[1]挂饰表!$I451</f>
        <v>15</v>
      </c>
      <c r="N451" s="16">
        <f>[1]挂饰表!$J451</f>
        <v>13</v>
      </c>
      <c r="O451" s="16">
        <f>[1]挂饰表!$K451</f>
        <v>10</v>
      </c>
      <c r="P451" s="16">
        <f>[1]挂饰表!$L451</f>
        <v>11</v>
      </c>
      <c r="Q451" s="16" t="str">
        <f>[1]挂饰表!$M$3</f>
        <v>---</v>
      </c>
      <c r="R451" s="16">
        <f>[1]挂饰表!$N451</f>
        <v>13</v>
      </c>
      <c r="S451" s="16">
        <f>[1]挂饰表!$O451</f>
        <v>9</v>
      </c>
      <c r="T451" s="42">
        <f>[1]挂饰表!$P451</f>
        <v>6</v>
      </c>
      <c r="U451" s="20">
        <f>[1]挂饰表!Q451</f>
        <v>0.03</v>
      </c>
      <c r="V451" s="20">
        <f>[1]挂饰表!R451</f>
        <v>2.2499999999999999E-2</v>
      </c>
      <c r="W451" s="20">
        <f>[1]挂饰表!S451</f>
        <v>0.01</v>
      </c>
      <c r="X451" s="20" t="str">
        <f>[1]挂饰表!T451</f>
        <v>--</v>
      </c>
      <c r="Y451" s="42">
        <f>[1]挂饰表!U451</f>
        <v>6</v>
      </c>
      <c r="Z451" s="42">
        <f>[1]挂饰表!V451</f>
        <v>7</v>
      </c>
      <c r="AA451" s="42">
        <f>[1]挂饰表!W451</f>
        <v>6</v>
      </c>
      <c r="AB451" s="42">
        <f>[1]挂饰表!X451</f>
        <v>4</v>
      </c>
      <c r="AC451" s="42">
        <f>[1]挂饰表!Y451</f>
        <v>6</v>
      </c>
      <c r="AD451" s="42">
        <f>[1]挂饰表!Z451</f>
        <v>5</v>
      </c>
      <c r="AE451" s="20">
        <f>[1]挂饰表!AA451</f>
        <v>0</v>
      </c>
      <c r="AF451" s="20">
        <f>[1]挂饰表!AB451</f>
        <v>0</v>
      </c>
      <c r="AG451" s="20">
        <f>[1]挂饰表!AC451</f>
        <v>0</v>
      </c>
      <c r="AH451" s="20">
        <f>[1]挂饰表!AD451</f>
        <v>0</v>
      </c>
      <c r="AI451" s="20">
        <f>[1]挂饰表!AE451</f>
        <v>0</v>
      </c>
    </row>
    <row r="452" spans="2:35" ht="14.25" x14ac:dyDescent="0.2">
      <c r="B452" s="16">
        <v>450</v>
      </c>
      <c r="C452" s="16" t="str">
        <f t="shared" ca="1" si="57"/>
        <v>IC1932</v>
      </c>
      <c r="D452" s="16" t="str">
        <f t="shared" ref="D452:D515" ca="1" si="61">E452&amp;F452&amp;G452</f>
        <v>传说的遗迹护腕</v>
      </c>
      <c r="E452" s="16" t="str">
        <f t="shared" ca="1" si="58"/>
        <v>传说的</v>
      </c>
      <c r="F452" s="16" t="str">
        <f t="shared" ca="1" si="59"/>
        <v>遗迹</v>
      </c>
      <c r="G452" s="16" t="str">
        <f t="shared" ca="1" si="60"/>
        <v>护腕</v>
      </c>
      <c r="H452" s="16" t="str">
        <f t="shared" si="56"/>
        <v>s</v>
      </c>
      <c r="I452" s="19" t="s">
        <v>26</v>
      </c>
      <c r="J452" s="3" t="s">
        <v>41</v>
      </c>
      <c r="K452" s="16">
        <f t="shared" ref="K452:K515" si="62">VLOOKUP(J452,profession1,5,FALSE)</f>
        <v>9</v>
      </c>
      <c r="L452" s="16">
        <f t="shared" si="55"/>
        <v>2</v>
      </c>
      <c r="M452" s="16">
        <f>[1]挂饰表!$I452</f>
        <v>31</v>
      </c>
      <c r="N452" s="16">
        <f>[1]挂饰表!$J452</f>
        <v>26</v>
      </c>
      <c r="O452" s="16">
        <f>[1]挂饰表!$K452</f>
        <v>21</v>
      </c>
      <c r="P452" s="16">
        <f>[1]挂饰表!$L452</f>
        <v>22</v>
      </c>
      <c r="Q452" s="16" t="str">
        <f>[1]挂饰表!$M$3</f>
        <v>---</v>
      </c>
      <c r="R452" s="16">
        <f>[1]挂饰表!$N452</f>
        <v>26</v>
      </c>
      <c r="S452" s="16">
        <f>[1]挂饰表!$O452</f>
        <v>18</v>
      </c>
      <c r="T452" s="42">
        <f>[1]挂饰表!$P452</f>
        <v>11</v>
      </c>
      <c r="U452" s="20">
        <f>[1]挂饰表!Q452</f>
        <v>5.5E-2</v>
      </c>
      <c r="V452" s="20">
        <f>[1]挂饰表!R452</f>
        <v>4.4999999999999998E-2</v>
      </c>
      <c r="W452" s="20">
        <f>[1]挂饰表!S452</f>
        <v>1.8333333333333333E-2</v>
      </c>
      <c r="X452" s="20" t="str">
        <f>[1]挂饰表!T452</f>
        <v>--</v>
      </c>
      <c r="Y452" s="42">
        <f>[1]挂饰表!U452</f>
        <v>13</v>
      </c>
      <c r="Z452" s="42">
        <f>[1]挂饰表!V452</f>
        <v>14</v>
      </c>
      <c r="AA452" s="42">
        <f>[1]挂饰表!W452</f>
        <v>13</v>
      </c>
      <c r="AB452" s="42">
        <f>[1]挂饰表!X452</f>
        <v>8</v>
      </c>
      <c r="AC452" s="42">
        <f>[1]挂饰表!Y452</f>
        <v>13</v>
      </c>
      <c r="AD452" s="42">
        <f>[1]挂饰表!Z452</f>
        <v>9</v>
      </c>
      <c r="AE452" s="20">
        <f>[1]挂饰表!AA452</f>
        <v>0</v>
      </c>
      <c r="AF452" s="20">
        <f>[1]挂饰表!AB452</f>
        <v>0</v>
      </c>
      <c r="AG452" s="20">
        <f>[1]挂饰表!AC452</f>
        <v>0</v>
      </c>
      <c r="AH452" s="20">
        <f>[1]挂饰表!AD452</f>
        <v>0</v>
      </c>
      <c r="AI452" s="20">
        <f>[1]挂饰表!AE452</f>
        <v>0</v>
      </c>
    </row>
    <row r="453" spans="2:35" ht="14.25" x14ac:dyDescent="0.2">
      <c r="B453" s="16">
        <v>451</v>
      </c>
      <c r="C453" s="16" t="str">
        <f t="shared" ca="1" si="57"/>
        <v>IC1931</v>
      </c>
      <c r="D453" s="16" t="str">
        <f t="shared" ca="1" si="61"/>
        <v>神秘的混乱护腕</v>
      </c>
      <c r="E453" s="16" t="str">
        <f t="shared" ca="1" si="58"/>
        <v>神秘的</v>
      </c>
      <c r="F453" s="16" t="str">
        <f t="shared" ca="1" si="59"/>
        <v>混乱</v>
      </c>
      <c r="G453" s="16" t="str">
        <f t="shared" ca="1" si="60"/>
        <v>护腕</v>
      </c>
      <c r="H453" s="16" t="str">
        <f t="shared" si="56"/>
        <v>s</v>
      </c>
      <c r="I453" s="19" t="s">
        <v>26</v>
      </c>
      <c r="J453" s="3" t="s">
        <v>41</v>
      </c>
      <c r="K453" s="16">
        <f t="shared" si="62"/>
        <v>9</v>
      </c>
      <c r="L453" s="16">
        <f t="shared" si="55"/>
        <v>3</v>
      </c>
      <c r="M453" s="16">
        <f>[1]挂饰表!$I453</f>
        <v>46</v>
      </c>
      <c r="N453" s="16">
        <f>[1]挂饰表!$J453</f>
        <v>39</v>
      </c>
      <c r="O453" s="16">
        <f>[1]挂饰表!$K453</f>
        <v>31</v>
      </c>
      <c r="P453" s="16">
        <f>[1]挂饰表!$L453</f>
        <v>33</v>
      </c>
      <c r="Q453" s="16" t="str">
        <f>[1]挂饰表!$M$3</f>
        <v>---</v>
      </c>
      <c r="R453" s="16">
        <f>[1]挂饰表!$N453</f>
        <v>39</v>
      </c>
      <c r="S453" s="16">
        <f>[1]挂饰表!$O453</f>
        <v>27</v>
      </c>
      <c r="T453" s="42">
        <f>[1]挂饰表!$P453</f>
        <v>17</v>
      </c>
      <c r="U453" s="20">
        <f>[1]挂饰表!Q453</f>
        <v>8.5000000000000006E-2</v>
      </c>
      <c r="V453" s="20">
        <f>[1]挂饰表!R453</f>
        <v>6.7500000000000004E-2</v>
      </c>
      <c r="W453" s="20">
        <f>[1]挂饰表!S453</f>
        <v>2.8333333333333335E-2</v>
      </c>
      <c r="X453" s="20" t="str">
        <f>[1]挂饰表!T453</f>
        <v>--</v>
      </c>
      <c r="Y453" s="42">
        <f>[1]挂饰表!U453</f>
        <v>19</v>
      </c>
      <c r="Z453" s="42">
        <f>[1]挂饰表!V453</f>
        <v>21</v>
      </c>
      <c r="AA453" s="42">
        <f>[1]挂饰表!W453</f>
        <v>19</v>
      </c>
      <c r="AB453" s="42">
        <f>[1]挂饰表!X453</f>
        <v>11</v>
      </c>
      <c r="AC453" s="42">
        <f>[1]挂饰表!Y453</f>
        <v>19</v>
      </c>
      <c r="AD453" s="42">
        <f>[1]挂饰表!Z453</f>
        <v>14</v>
      </c>
      <c r="AE453" s="20">
        <f>[1]挂饰表!AA453</f>
        <v>0</v>
      </c>
      <c r="AF453" s="20">
        <f>[1]挂饰表!AB453</f>
        <v>0</v>
      </c>
      <c r="AG453" s="20">
        <f>[1]挂饰表!AC453</f>
        <v>0</v>
      </c>
      <c r="AH453" s="20">
        <f>[1]挂饰表!AD453</f>
        <v>0</v>
      </c>
      <c r="AI453" s="20">
        <f>[1]挂饰表!AE453</f>
        <v>0</v>
      </c>
    </row>
    <row r="454" spans="2:35" ht="14.25" x14ac:dyDescent="0.2">
      <c r="B454" s="16">
        <v>452</v>
      </c>
      <c r="C454" s="16" t="str">
        <f t="shared" ca="1" si="57"/>
        <v>IC1886</v>
      </c>
      <c r="D454" s="16" t="str">
        <f t="shared" ca="1" si="61"/>
        <v>神奇的精灵项链</v>
      </c>
      <c r="E454" s="16" t="str">
        <f t="shared" ca="1" si="58"/>
        <v>神奇的</v>
      </c>
      <c r="F454" s="16" t="str">
        <f t="shared" ca="1" si="59"/>
        <v>精灵</v>
      </c>
      <c r="G454" s="16" t="str">
        <f t="shared" ca="1" si="60"/>
        <v>项链</v>
      </c>
      <c r="H454" s="16" t="str">
        <f t="shared" si="56"/>
        <v>s</v>
      </c>
      <c r="I454" s="19" t="s">
        <v>26</v>
      </c>
      <c r="J454" s="3" t="s">
        <v>41</v>
      </c>
      <c r="K454" s="16">
        <f t="shared" si="62"/>
        <v>9</v>
      </c>
      <c r="L454" s="16">
        <f t="shared" si="55"/>
        <v>4</v>
      </c>
      <c r="M454" s="16">
        <f>[1]挂饰表!$I454</f>
        <v>61</v>
      </c>
      <c r="N454" s="16">
        <f>[1]挂饰表!$J454</f>
        <v>52</v>
      </c>
      <c r="O454" s="16">
        <f>[1]挂饰表!$K454</f>
        <v>41</v>
      </c>
      <c r="P454" s="16">
        <f>[1]挂饰表!$L454</f>
        <v>44</v>
      </c>
      <c r="Q454" s="16" t="str">
        <f>[1]挂饰表!$M$3</f>
        <v>---</v>
      </c>
      <c r="R454" s="16">
        <f>[1]挂饰表!$N454</f>
        <v>52</v>
      </c>
      <c r="S454" s="16">
        <f>[1]挂饰表!$O454</f>
        <v>36</v>
      </c>
      <c r="T454" s="42">
        <f>[1]挂饰表!$P454</f>
        <v>23</v>
      </c>
      <c r="U454" s="20">
        <f>[1]挂饰表!Q454</f>
        <v>0.115</v>
      </c>
      <c r="V454" s="20">
        <f>[1]挂饰表!R454</f>
        <v>0.09</v>
      </c>
      <c r="W454" s="20">
        <f>[1]挂饰表!S454</f>
        <v>3.8333333333333337E-2</v>
      </c>
      <c r="X454" s="20" t="str">
        <f>[1]挂饰表!T454</f>
        <v>--</v>
      </c>
      <c r="Y454" s="42">
        <f>[1]挂饰表!U454</f>
        <v>25</v>
      </c>
      <c r="Z454" s="42">
        <f>[1]挂饰表!V454</f>
        <v>28</v>
      </c>
      <c r="AA454" s="42">
        <f>[1]挂饰表!W454</f>
        <v>25</v>
      </c>
      <c r="AB454" s="42">
        <f>[1]挂饰表!X454</f>
        <v>15</v>
      </c>
      <c r="AC454" s="42">
        <f>[1]挂饰表!Y454</f>
        <v>25</v>
      </c>
      <c r="AD454" s="42">
        <f>[1]挂饰表!Z454</f>
        <v>18</v>
      </c>
      <c r="AE454" s="20">
        <f>[1]挂饰表!AA454</f>
        <v>0</v>
      </c>
      <c r="AF454" s="20">
        <f>[1]挂饰表!AB454</f>
        <v>0</v>
      </c>
      <c r="AG454" s="20">
        <f>[1]挂饰表!AC454</f>
        <v>0</v>
      </c>
      <c r="AH454" s="20">
        <f>[1]挂饰表!AD454</f>
        <v>0</v>
      </c>
      <c r="AI454" s="20">
        <f>[1]挂饰表!AE454</f>
        <v>0</v>
      </c>
    </row>
    <row r="455" spans="2:35" ht="14.25" x14ac:dyDescent="0.2">
      <c r="B455" s="16">
        <v>453</v>
      </c>
      <c r="C455" s="16" t="str">
        <f t="shared" ca="1" si="57"/>
        <v>IC1743</v>
      </c>
      <c r="D455" s="16" t="str">
        <f t="shared" ca="1" si="61"/>
        <v>璀璨的言语戒指</v>
      </c>
      <c r="E455" s="16" t="str">
        <f t="shared" ca="1" si="58"/>
        <v>璀璨的</v>
      </c>
      <c r="F455" s="16" t="str">
        <f t="shared" ca="1" si="59"/>
        <v>言语</v>
      </c>
      <c r="G455" s="16" t="str">
        <f t="shared" ca="1" si="60"/>
        <v>戒指</v>
      </c>
      <c r="H455" s="16" t="str">
        <f t="shared" si="56"/>
        <v>s</v>
      </c>
      <c r="I455" s="19" t="s">
        <v>26</v>
      </c>
      <c r="J455" s="3" t="s">
        <v>41</v>
      </c>
      <c r="K455" s="16">
        <f t="shared" si="62"/>
        <v>9</v>
      </c>
      <c r="L455" s="16">
        <f t="shared" si="55"/>
        <v>5</v>
      </c>
      <c r="M455" s="16">
        <f>[1]挂饰表!$I455</f>
        <v>77</v>
      </c>
      <c r="N455" s="16">
        <f>[1]挂饰表!$J455</f>
        <v>65</v>
      </c>
      <c r="O455" s="16">
        <f>[1]挂饰表!$K455</f>
        <v>52</v>
      </c>
      <c r="P455" s="16">
        <f>[1]挂饰表!$L455</f>
        <v>54</v>
      </c>
      <c r="Q455" s="16" t="str">
        <f>[1]挂饰表!$M$3</f>
        <v>---</v>
      </c>
      <c r="R455" s="16">
        <f>[1]挂饰表!$N455</f>
        <v>65</v>
      </c>
      <c r="S455" s="16">
        <f>[1]挂饰表!$O455</f>
        <v>45</v>
      </c>
      <c r="T455" s="42">
        <f>[1]挂饰表!$P455</f>
        <v>29</v>
      </c>
      <c r="U455" s="20">
        <f>[1]挂饰表!Q455</f>
        <v>0.14499999999999999</v>
      </c>
      <c r="V455" s="20">
        <f>[1]挂饰表!R455</f>
        <v>0.1125</v>
      </c>
      <c r="W455" s="20">
        <f>[1]挂饰表!S455</f>
        <v>4.8333333333333332E-2</v>
      </c>
      <c r="X455" s="20" t="str">
        <f>[1]挂饰表!T455</f>
        <v>--</v>
      </c>
      <c r="Y455" s="42">
        <f>[1]挂饰表!U455</f>
        <v>31</v>
      </c>
      <c r="Z455" s="42">
        <f>[1]挂饰表!V455</f>
        <v>35</v>
      </c>
      <c r="AA455" s="42">
        <f>[1]挂饰表!W455</f>
        <v>31</v>
      </c>
      <c r="AB455" s="42">
        <f>[1]挂饰表!X455</f>
        <v>19</v>
      </c>
      <c r="AC455" s="42">
        <f>[1]挂饰表!Y455</f>
        <v>31</v>
      </c>
      <c r="AD455" s="42">
        <f>[1]挂饰表!Z455</f>
        <v>23</v>
      </c>
      <c r="AE455" s="20">
        <f>[1]挂饰表!AA455</f>
        <v>0</v>
      </c>
      <c r="AF455" s="20">
        <f>[1]挂饰表!AB455</f>
        <v>0</v>
      </c>
      <c r="AG455" s="20">
        <f>[1]挂饰表!AC455</f>
        <v>0</v>
      </c>
      <c r="AH455" s="20">
        <f>[1]挂饰表!AD455</f>
        <v>0</v>
      </c>
      <c r="AI455" s="20">
        <f>[1]挂饰表!AE455</f>
        <v>0</v>
      </c>
    </row>
    <row r="456" spans="2:35" ht="14.25" x14ac:dyDescent="0.2">
      <c r="B456" s="16">
        <v>454</v>
      </c>
      <c r="C456" s="16" t="str">
        <f t="shared" ca="1" si="57"/>
        <v>IC1943</v>
      </c>
      <c r="D456" s="16" t="str">
        <f t="shared" ca="1" si="61"/>
        <v>传说的魔王戒指</v>
      </c>
      <c r="E456" s="16" t="str">
        <f t="shared" ca="1" si="58"/>
        <v>传说的</v>
      </c>
      <c r="F456" s="16" t="str">
        <f t="shared" ca="1" si="59"/>
        <v>魔王</v>
      </c>
      <c r="G456" s="16" t="str">
        <f t="shared" ca="1" si="60"/>
        <v>戒指</v>
      </c>
      <c r="H456" s="16" t="str">
        <f t="shared" si="56"/>
        <v>s</v>
      </c>
      <c r="I456" s="19" t="s">
        <v>26</v>
      </c>
      <c r="J456" s="3" t="s">
        <v>41</v>
      </c>
      <c r="K456" s="16">
        <f t="shared" si="62"/>
        <v>9</v>
      </c>
      <c r="L456" s="16">
        <f t="shared" si="55"/>
        <v>6</v>
      </c>
      <c r="M456" s="16">
        <f>[1]挂饰表!$I456</f>
        <v>92</v>
      </c>
      <c r="N456" s="16">
        <f>[1]挂饰表!$J456</f>
        <v>78</v>
      </c>
      <c r="O456" s="16">
        <f>[1]挂饰表!$K456</f>
        <v>62</v>
      </c>
      <c r="P456" s="16">
        <f>[1]挂饰表!$L456</f>
        <v>65</v>
      </c>
      <c r="Q456" s="16" t="str">
        <f>[1]挂饰表!$M$3</f>
        <v>---</v>
      </c>
      <c r="R456" s="16">
        <f>[1]挂饰表!$N456</f>
        <v>78</v>
      </c>
      <c r="S456" s="16">
        <f>[1]挂饰表!$O456</f>
        <v>54</v>
      </c>
      <c r="T456" s="42">
        <f>[1]挂饰表!$P456</f>
        <v>34</v>
      </c>
      <c r="U456" s="20">
        <f>[1]挂饰表!Q456</f>
        <v>0.17</v>
      </c>
      <c r="V456" s="20">
        <f>[1]挂饰表!R456</f>
        <v>0.13500000000000001</v>
      </c>
      <c r="W456" s="20">
        <f>[1]挂饰表!S456</f>
        <v>5.6666666666666671E-2</v>
      </c>
      <c r="X456" s="20" t="str">
        <f>[1]挂饰表!T456</f>
        <v>--</v>
      </c>
      <c r="Y456" s="42">
        <f>[1]挂饰表!U456</f>
        <v>38</v>
      </c>
      <c r="Z456" s="42">
        <f>[1]挂饰表!V456</f>
        <v>42</v>
      </c>
      <c r="AA456" s="42">
        <f>[1]挂饰表!W456</f>
        <v>38</v>
      </c>
      <c r="AB456" s="42">
        <f>[1]挂饰表!X456</f>
        <v>23</v>
      </c>
      <c r="AC456" s="42">
        <f>[1]挂饰表!Y456</f>
        <v>38</v>
      </c>
      <c r="AD456" s="42">
        <f>[1]挂饰表!Z456</f>
        <v>28</v>
      </c>
      <c r="AE456" s="20">
        <f>[1]挂饰表!AA456</f>
        <v>0</v>
      </c>
      <c r="AF456" s="20">
        <f>[1]挂饰表!AB456</f>
        <v>0</v>
      </c>
      <c r="AG456" s="20">
        <f>[1]挂饰表!AC456</f>
        <v>0</v>
      </c>
      <c r="AH456" s="20">
        <f>[1]挂饰表!AD456</f>
        <v>0</v>
      </c>
      <c r="AI456" s="20">
        <f>[1]挂饰表!AE456</f>
        <v>0</v>
      </c>
    </row>
    <row r="457" spans="2:35" ht="14.25" x14ac:dyDescent="0.2">
      <c r="B457" s="16">
        <v>455</v>
      </c>
      <c r="C457" s="16" t="str">
        <f t="shared" ca="1" si="57"/>
        <v>IC1892</v>
      </c>
      <c r="D457" s="16" t="str">
        <f t="shared" ca="1" si="61"/>
        <v>传说的精灵项链</v>
      </c>
      <c r="E457" s="16" t="str">
        <f t="shared" ca="1" si="58"/>
        <v>传说的</v>
      </c>
      <c r="F457" s="16" t="str">
        <f t="shared" ca="1" si="59"/>
        <v>精灵</v>
      </c>
      <c r="G457" s="16" t="str">
        <f t="shared" ca="1" si="60"/>
        <v>项链</v>
      </c>
      <c r="H457" s="16" t="str">
        <f t="shared" si="56"/>
        <v>s</v>
      </c>
      <c r="I457" s="19" t="s">
        <v>26</v>
      </c>
      <c r="J457" s="3" t="s">
        <v>41</v>
      </c>
      <c r="K457" s="16">
        <f t="shared" si="62"/>
        <v>9</v>
      </c>
      <c r="L457" s="16">
        <f t="shared" si="55"/>
        <v>7</v>
      </c>
      <c r="M457" s="16">
        <f>[1]挂饰表!$I457</f>
        <v>108</v>
      </c>
      <c r="N457" s="16">
        <f>[1]挂饰表!$J457</f>
        <v>90</v>
      </c>
      <c r="O457" s="16">
        <f>[1]挂饰表!$K457</f>
        <v>72</v>
      </c>
      <c r="P457" s="16">
        <f>[1]挂饰表!$L457</f>
        <v>76</v>
      </c>
      <c r="Q457" s="16" t="str">
        <f>[1]挂饰表!$M$3</f>
        <v>---</v>
      </c>
      <c r="R457" s="16">
        <f>[1]挂饰表!$N457</f>
        <v>91</v>
      </c>
      <c r="S457" s="16">
        <f>[1]挂饰表!$O457</f>
        <v>63</v>
      </c>
      <c r="T457" s="42">
        <f>[1]挂饰表!$P457</f>
        <v>40</v>
      </c>
      <c r="U457" s="20">
        <f>[1]挂饰表!Q457</f>
        <v>0.2</v>
      </c>
      <c r="V457" s="20">
        <f>[1]挂饰表!R457</f>
        <v>0.1575</v>
      </c>
      <c r="W457" s="20">
        <f>[1]挂饰表!S457</f>
        <v>6.6666666666666666E-2</v>
      </c>
      <c r="X457" s="20" t="str">
        <f>[1]挂饰表!T457</f>
        <v>--</v>
      </c>
      <c r="Y457" s="42">
        <f>[1]挂饰表!U457</f>
        <v>44</v>
      </c>
      <c r="Z457" s="42">
        <f>[1]挂饰表!V457</f>
        <v>50</v>
      </c>
      <c r="AA457" s="42">
        <f>[1]挂饰表!W457</f>
        <v>44</v>
      </c>
      <c r="AB457" s="42">
        <f>[1]挂饰表!X457</f>
        <v>27</v>
      </c>
      <c r="AC457" s="42">
        <f>[1]挂饰表!Y457</f>
        <v>44</v>
      </c>
      <c r="AD457" s="42">
        <f>[1]挂饰表!Z457</f>
        <v>32</v>
      </c>
      <c r="AE457" s="20">
        <f>[1]挂饰表!AA457</f>
        <v>0</v>
      </c>
      <c r="AF457" s="20">
        <f>[1]挂饰表!AB457</f>
        <v>0</v>
      </c>
      <c r="AG457" s="20">
        <f>[1]挂饰表!AC457</f>
        <v>0</v>
      </c>
      <c r="AH457" s="20">
        <f>[1]挂饰表!AD457</f>
        <v>0</v>
      </c>
      <c r="AI457" s="20">
        <f>[1]挂饰表!AE457</f>
        <v>0</v>
      </c>
    </row>
    <row r="458" spans="2:35" ht="14.25" x14ac:dyDescent="0.2">
      <c r="B458" s="16">
        <v>456</v>
      </c>
      <c r="C458" s="16" t="str">
        <f t="shared" ca="1" si="57"/>
        <v>IC1898</v>
      </c>
      <c r="D458" s="16" t="str">
        <f t="shared" ca="1" si="61"/>
        <v>传说的白银项链</v>
      </c>
      <c r="E458" s="16" t="str">
        <f t="shared" ca="1" si="58"/>
        <v>传说的</v>
      </c>
      <c r="F458" s="16" t="str">
        <f t="shared" ca="1" si="59"/>
        <v>白银</v>
      </c>
      <c r="G458" s="16" t="str">
        <f t="shared" ca="1" si="60"/>
        <v>项链</v>
      </c>
      <c r="H458" s="16" t="str">
        <f t="shared" si="56"/>
        <v>s</v>
      </c>
      <c r="I458" s="19" t="s">
        <v>26</v>
      </c>
      <c r="J458" s="3" t="s">
        <v>41</v>
      </c>
      <c r="K458" s="16">
        <f t="shared" si="62"/>
        <v>9</v>
      </c>
      <c r="L458" s="16">
        <f t="shared" si="55"/>
        <v>8</v>
      </c>
      <c r="M458" s="16">
        <f>[1]挂饰表!$I458</f>
        <v>123</v>
      </c>
      <c r="N458" s="16">
        <f>[1]挂饰表!$J458</f>
        <v>103</v>
      </c>
      <c r="O458" s="16">
        <f>[1]挂饰表!$K458</f>
        <v>83</v>
      </c>
      <c r="P458" s="16">
        <f>[1]挂饰表!$L458</f>
        <v>87</v>
      </c>
      <c r="Q458" s="16" t="str">
        <f>[1]挂饰表!$M$3</f>
        <v>---</v>
      </c>
      <c r="R458" s="16">
        <f>[1]挂饰表!$N458</f>
        <v>104</v>
      </c>
      <c r="S458" s="16">
        <f>[1]挂饰表!$O458</f>
        <v>72</v>
      </c>
      <c r="T458" s="42">
        <f>[1]挂饰表!$P458</f>
        <v>46</v>
      </c>
      <c r="U458" s="20">
        <f>[1]挂饰表!Q458</f>
        <v>0.23</v>
      </c>
      <c r="V458" s="20">
        <f>[1]挂饰表!R458</f>
        <v>0.18</v>
      </c>
      <c r="W458" s="20">
        <f>[1]挂饰表!S458</f>
        <v>7.6666666666666675E-2</v>
      </c>
      <c r="X458" s="20" t="str">
        <f>[1]挂饰表!T458</f>
        <v>--</v>
      </c>
      <c r="Y458" s="42">
        <f>[1]挂饰表!U458</f>
        <v>50</v>
      </c>
      <c r="Z458" s="42">
        <f>[1]挂饰表!V458</f>
        <v>57</v>
      </c>
      <c r="AA458" s="42">
        <f>[1]挂饰表!W458</f>
        <v>50</v>
      </c>
      <c r="AB458" s="42">
        <f>[1]挂饰表!X458</f>
        <v>30</v>
      </c>
      <c r="AC458" s="42">
        <f>[1]挂饰表!Y458</f>
        <v>50</v>
      </c>
      <c r="AD458" s="42">
        <f>[1]挂饰表!Z458</f>
        <v>37</v>
      </c>
      <c r="AE458" s="20">
        <f>[1]挂饰表!AA458</f>
        <v>0</v>
      </c>
      <c r="AF458" s="20">
        <f>[1]挂饰表!AB458</f>
        <v>0</v>
      </c>
      <c r="AG458" s="20">
        <f>[1]挂饰表!AC458</f>
        <v>0</v>
      </c>
      <c r="AH458" s="20">
        <f>[1]挂饰表!AD458</f>
        <v>0</v>
      </c>
      <c r="AI458" s="20">
        <f>[1]挂饰表!AE458</f>
        <v>0</v>
      </c>
    </row>
    <row r="459" spans="2:35" ht="14.25" x14ac:dyDescent="0.2">
      <c r="B459" s="16">
        <v>457</v>
      </c>
      <c r="C459" s="16" t="str">
        <f t="shared" ca="1" si="57"/>
        <v>IC1872</v>
      </c>
      <c r="D459" s="16" t="str">
        <f t="shared" ca="1" si="61"/>
        <v>精致的言语护腕</v>
      </c>
      <c r="E459" s="16" t="str">
        <f t="shared" ca="1" si="58"/>
        <v>精致的</v>
      </c>
      <c r="F459" s="16" t="str">
        <f t="shared" ca="1" si="59"/>
        <v>言语</v>
      </c>
      <c r="G459" s="16" t="str">
        <f t="shared" ca="1" si="60"/>
        <v>护腕</v>
      </c>
      <c r="H459" s="16" t="str">
        <f t="shared" si="56"/>
        <v>a</v>
      </c>
      <c r="I459" s="19" t="s">
        <v>26</v>
      </c>
      <c r="J459" s="3" t="s">
        <v>41</v>
      </c>
      <c r="K459" s="16">
        <f t="shared" si="62"/>
        <v>9</v>
      </c>
      <c r="L459" s="16">
        <f t="shared" si="55"/>
        <v>1</v>
      </c>
      <c r="M459" s="16">
        <f>[1]挂饰表!$I459</f>
        <v>9</v>
      </c>
      <c r="N459" s="16">
        <f>[1]挂饰表!$J459</f>
        <v>15</v>
      </c>
      <c r="O459" s="16">
        <f>[1]挂饰表!$K459</f>
        <v>12</v>
      </c>
      <c r="P459" s="16">
        <f>[1]挂饰表!$L459</f>
        <v>12</v>
      </c>
      <c r="Q459" s="16" t="str">
        <f>[1]挂饰表!$M$3</f>
        <v>---</v>
      </c>
      <c r="R459" s="16">
        <f>[1]挂饰表!$N459</f>
        <v>15</v>
      </c>
      <c r="S459" s="16">
        <f>[1]挂饰表!$O459</f>
        <v>10</v>
      </c>
      <c r="T459" s="42">
        <f>[1]挂饰表!$P459</f>
        <v>7</v>
      </c>
      <c r="U459" s="20">
        <f>[1]挂饰表!Q459</f>
        <v>3.5000000000000003E-2</v>
      </c>
      <c r="V459" s="20">
        <f>[1]挂饰表!R459</f>
        <v>2.5000000000000001E-2</v>
      </c>
      <c r="W459" s="20">
        <f>[1]挂饰表!S459</f>
        <v>1.1666666666666667E-2</v>
      </c>
      <c r="X459" s="20" t="str">
        <f>[1]挂饰表!T459</f>
        <v>--</v>
      </c>
      <c r="Y459" s="42">
        <f>[1]挂饰表!U459</f>
        <v>7</v>
      </c>
      <c r="Z459" s="42">
        <f>[1]挂饰表!V459</f>
        <v>8</v>
      </c>
      <c r="AA459" s="42">
        <f>[1]挂饰表!W459</f>
        <v>7</v>
      </c>
      <c r="AB459" s="42">
        <f>[1]挂饰表!X459</f>
        <v>4</v>
      </c>
      <c r="AC459" s="42">
        <f>[1]挂饰表!Y459</f>
        <v>7</v>
      </c>
      <c r="AD459" s="42">
        <f>[1]挂饰表!Z459</f>
        <v>5</v>
      </c>
      <c r="AE459" s="20">
        <f>[1]挂饰表!AA459</f>
        <v>0</v>
      </c>
      <c r="AF459" s="20">
        <f>[1]挂饰表!AB459</f>
        <v>0</v>
      </c>
      <c r="AG459" s="20">
        <f>[1]挂饰表!AC459</f>
        <v>0</v>
      </c>
      <c r="AH459" s="20">
        <f>[1]挂饰表!AD459</f>
        <v>0</v>
      </c>
      <c r="AI459" s="20">
        <f>[1]挂饰表!AE459</f>
        <v>0</v>
      </c>
    </row>
    <row r="460" spans="2:35" ht="14.25" x14ac:dyDescent="0.2">
      <c r="B460" s="16">
        <v>458</v>
      </c>
      <c r="C460" s="16" t="str">
        <f t="shared" ca="1" si="57"/>
        <v>IC1943</v>
      </c>
      <c r="D460" s="16" t="str">
        <f t="shared" ca="1" si="61"/>
        <v>拉风的魔王戒指</v>
      </c>
      <c r="E460" s="16" t="str">
        <f t="shared" ca="1" si="58"/>
        <v>拉风的</v>
      </c>
      <c r="F460" s="16" t="str">
        <f t="shared" ca="1" si="59"/>
        <v>魔王</v>
      </c>
      <c r="G460" s="16" t="str">
        <f t="shared" ca="1" si="60"/>
        <v>戒指</v>
      </c>
      <c r="H460" s="16" t="str">
        <f t="shared" si="56"/>
        <v>a</v>
      </c>
      <c r="I460" s="19" t="s">
        <v>26</v>
      </c>
      <c r="J460" s="3" t="s">
        <v>41</v>
      </c>
      <c r="K460" s="16">
        <f t="shared" si="62"/>
        <v>9</v>
      </c>
      <c r="L460" s="16">
        <f t="shared" ref="L460:L523" si="63">L452</f>
        <v>2</v>
      </c>
      <c r="M460" s="16">
        <f>[1]挂饰表!$I460</f>
        <v>17</v>
      </c>
      <c r="N460" s="16">
        <f>[1]挂饰表!$J460</f>
        <v>30</v>
      </c>
      <c r="O460" s="16">
        <f>[1]挂饰表!$K460</f>
        <v>24</v>
      </c>
      <c r="P460" s="16">
        <f>[1]挂饰表!$L460</f>
        <v>25</v>
      </c>
      <c r="Q460" s="16" t="str">
        <f>[1]挂饰表!$M$3</f>
        <v>---</v>
      </c>
      <c r="R460" s="16">
        <f>[1]挂饰表!$N460</f>
        <v>30</v>
      </c>
      <c r="S460" s="16">
        <f>[1]挂饰表!$O460</f>
        <v>21</v>
      </c>
      <c r="T460" s="42">
        <f>[1]挂饰表!$P460</f>
        <v>13</v>
      </c>
      <c r="U460" s="20">
        <f>[1]挂饰表!Q460</f>
        <v>6.5000000000000002E-2</v>
      </c>
      <c r="V460" s="20">
        <f>[1]挂饰表!R460</f>
        <v>5.2499999999999998E-2</v>
      </c>
      <c r="W460" s="20">
        <f>[1]挂饰表!S460</f>
        <v>2.1666666666666664E-2</v>
      </c>
      <c r="X460" s="20" t="str">
        <f>[1]挂饰表!T460</f>
        <v>--</v>
      </c>
      <c r="Y460" s="42">
        <f>[1]挂饰表!U460</f>
        <v>14</v>
      </c>
      <c r="Z460" s="42">
        <f>[1]挂饰表!V460</f>
        <v>16</v>
      </c>
      <c r="AA460" s="42">
        <f>[1]挂饰表!W460</f>
        <v>14</v>
      </c>
      <c r="AB460" s="42">
        <f>[1]挂饰表!X460</f>
        <v>9</v>
      </c>
      <c r="AC460" s="42">
        <f>[1]挂饰表!Y460</f>
        <v>14</v>
      </c>
      <c r="AD460" s="42">
        <f>[1]挂饰表!Z460</f>
        <v>11</v>
      </c>
      <c r="AE460" s="20">
        <f>[1]挂饰表!AA460</f>
        <v>0</v>
      </c>
      <c r="AF460" s="20">
        <f>[1]挂饰表!AB460</f>
        <v>0</v>
      </c>
      <c r="AG460" s="20">
        <f>[1]挂饰表!AC460</f>
        <v>0</v>
      </c>
      <c r="AH460" s="20">
        <f>[1]挂饰表!AD460</f>
        <v>0</v>
      </c>
      <c r="AI460" s="20">
        <f>[1]挂饰表!AE460</f>
        <v>0</v>
      </c>
    </row>
    <row r="461" spans="2:35" ht="14.25" x14ac:dyDescent="0.2">
      <c r="B461" s="16">
        <v>459</v>
      </c>
      <c r="C461" s="16" t="str">
        <f t="shared" ca="1" si="57"/>
        <v>IC1869</v>
      </c>
      <c r="D461" s="16" t="str">
        <f t="shared" ca="1" si="61"/>
        <v>犀利的智慧护腕</v>
      </c>
      <c r="E461" s="16" t="str">
        <f t="shared" ca="1" si="58"/>
        <v>犀利的</v>
      </c>
      <c r="F461" s="16" t="str">
        <f t="shared" ca="1" si="59"/>
        <v>智慧</v>
      </c>
      <c r="G461" s="16" t="str">
        <f t="shared" ca="1" si="60"/>
        <v>护腕</v>
      </c>
      <c r="H461" s="16" t="str">
        <f t="shared" si="56"/>
        <v>a</v>
      </c>
      <c r="I461" s="19" t="s">
        <v>26</v>
      </c>
      <c r="J461" s="3" t="s">
        <v>41</v>
      </c>
      <c r="K461" s="16">
        <f t="shared" si="62"/>
        <v>9</v>
      </c>
      <c r="L461" s="16">
        <f t="shared" si="63"/>
        <v>3</v>
      </c>
      <c r="M461" s="16">
        <f>[1]挂饰表!$I461</f>
        <v>26</v>
      </c>
      <c r="N461" s="16">
        <f>[1]挂饰表!$J461</f>
        <v>44</v>
      </c>
      <c r="O461" s="16">
        <f>[1]挂饰表!$K461</f>
        <v>36</v>
      </c>
      <c r="P461" s="16">
        <f>[1]挂饰表!$L461</f>
        <v>37</v>
      </c>
      <c r="Q461" s="16" t="str">
        <f>[1]挂饰表!$M$3</f>
        <v>---</v>
      </c>
      <c r="R461" s="16">
        <f>[1]挂饰表!$N461</f>
        <v>45</v>
      </c>
      <c r="S461" s="16">
        <f>[1]挂饰表!$O461</f>
        <v>31</v>
      </c>
      <c r="T461" s="42">
        <f>[1]挂饰表!$P461</f>
        <v>20</v>
      </c>
      <c r="U461" s="20">
        <f>[1]挂饰表!Q461</f>
        <v>0.1</v>
      </c>
      <c r="V461" s="20">
        <f>[1]挂饰表!R461</f>
        <v>7.7499999999999999E-2</v>
      </c>
      <c r="W461" s="20">
        <f>[1]挂饰表!S461</f>
        <v>3.3333333333333333E-2</v>
      </c>
      <c r="X461" s="20" t="str">
        <f>[1]挂饰表!T461</f>
        <v>--</v>
      </c>
      <c r="Y461" s="42">
        <f>[1]挂饰表!U461</f>
        <v>22</v>
      </c>
      <c r="Z461" s="42">
        <f>[1]挂饰表!V461</f>
        <v>24</v>
      </c>
      <c r="AA461" s="42">
        <f>[1]挂饰表!W461</f>
        <v>22</v>
      </c>
      <c r="AB461" s="42">
        <f>[1]挂饰表!X461</f>
        <v>13</v>
      </c>
      <c r="AC461" s="42">
        <f>[1]挂饰表!Y461</f>
        <v>22</v>
      </c>
      <c r="AD461" s="42">
        <f>[1]挂饰表!Z461</f>
        <v>16</v>
      </c>
      <c r="AE461" s="20">
        <f>[1]挂饰表!AA461</f>
        <v>0</v>
      </c>
      <c r="AF461" s="20">
        <f>[1]挂饰表!AB461</f>
        <v>0</v>
      </c>
      <c r="AG461" s="20">
        <f>[1]挂饰表!AC461</f>
        <v>0</v>
      </c>
      <c r="AH461" s="20">
        <f>[1]挂饰表!AD461</f>
        <v>0</v>
      </c>
      <c r="AI461" s="20">
        <f>[1]挂饰表!AE461</f>
        <v>0</v>
      </c>
    </row>
    <row r="462" spans="2:35" ht="14.25" x14ac:dyDescent="0.2">
      <c r="B462" s="16">
        <v>460</v>
      </c>
      <c r="C462" s="16" t="str">
        <f t="shared" ca="1" si="57"/>
        <v>IC1886</v>
      </c>
      <c r="D462" s="16" t="str">
        <f t="shared" ca="1" si="61"/>
        <v>精致的青铜项链</v>
      </c>
      <c r="E462" s="16" t="str">
        <f t="shared" ca="1" si="58"/>
        <v>精致的</v>
      </c>
      <c r="F462" s="16" t="str">
        <f t="shared" ca="1" si="59"/>
        <v>青铜</v>
      </c>
      <c r="G462" s="16" t="str">
        <f t="shared" ca="1" si="60"/>
        <v>项链</v>
      </c>
      <c r="H462" s="16" t="str">
        <f t="shared" si="56"/>
        <v>a</v>
      </c>
      <c r="I462" s="19" t="s">
        <v>26</v>
      </c>
      <c r="J462" s="3" t="s">
        <v>41</v>
      </c>
      <c r="K462" s="16">
        <f t="shared" si="62"/>
        <v>9</v>
      </c>
      <c r="L462" s="16">
        <f t="shared" si="63"/>
        <v>4</v>
      </c>
      <c r="M462" s="16">
        <f>[1]挂饰表!$I462</f>
        <v>35</v>
      </c>
      <c r="N462" s="16">
        <f>[1]挂饰表!$J462</f>
        <v>59</v>
      </c>
      <c r="O462" s="16">
        <f>[1]挂饰表!$K462</f>
        <v>47</v>
      </c>
      <c r="P462" s="16">
        <f>[1]挂饰表!$L462</f>
        <v>50</v>
      </c>
      <c r="Q462" s="16" t="str">
        <f>[1]挂饰表!$M$3</f>
        <v>---</v>
      </c>
      <c r="R462" s="16">
        <f>[1]挂饰表!$N462</f>
        <v>60</v>
      </c>
      <c r="S462" s="16">
        <f>[1]挂饰表!$O462</f>
        <v>41</v>
      </c>
      <c r="T462" s="42">
        <f>[1]挂饰表!$P462</f>
        <v>26</v>
      </c>
      <c r="U462" s="20">
        <f>[1]挂饰表!Q462</f>
        <v>0.13</v>
      </c>
      <c r="V462" s="20">
        <f>[1]挂饰表!R462</f>
        <v>0.10249999999999999</v>
      </c>
      <c r="W462" s="20">
        <f>[1]挂饰表!S462</f>
        <v>4.3333333333333328E-2</v>
      </c>
      <c r="X462" s="20" t="str">
        <f>[1]挂饰表!T462</f>
        <v>--</v>
      </c>
      <c r="Y462" s="42">
        <f>[1]挂饰表!U462</f>
        <v>29</v>
      </c>
      <c r="Z462" s="42">
        <f>[1]挂饰表!V462</f>
        <v>32</v>
      </c>
      <c r="AA462" s="42">
        <f>[1]挂饰表!W462</f>
        <v>29</v>
      </c>
      <c r="AB462" s="42">
        <f>[1]挂饰表!X462</f>
        <v>17</v>
      </c>
      <c r="AC462" s="42">
        <f>[1]挂饰表!Y462</f>
        <v>29</v>
      </c>
      <c r="AD462" s="42">
        <f>[1]挂饰表!Z462</f>
        <v>21</v>
      </c>
      <c r="AE462" s="20">
        <f>[1]挂饰表!AA462</f>
        <v>0</v>
      </c>
      <c r="AF462" s="20">
        <f>[1]挂饰表!AB462</f>
        <v>0</v>
      </c>
      <c r="AG462" s="20">
        <f>[1]挂饰表!AC462</f>
        <v>0</v>
      </c>
      <c r="AH462" s="20">
        <f>[1]挂饰表!AD462</f>
        <v>0</v>
      </c>
      <c r="AI462" s="20">
        <f>[1]挂饰表!AE462</f>
        <v>0</v>
      </c>
    </row>
    <row r="463" spans="2:35" ht="14.25" x14ac:dyDescent="0.2">
      <c r="B463" s="16">
        <v>461</v>
      </c>
      <c r="C463" s="16" t="str">
        <f t="shared" ca="1" si="57"/>
        <v>IC1933</v>
      </c>
      <c r="D463" s="16" t="str">
        <f t="shared" ca="1" si="61"/>
        <v>精致的空灵护腕</v>
      </c>
      <c r="E463" s="16" t="str">
        <f t="shared" ca="1" si="58"/>
        <v>精致的</v>
      </c>
      <c r="F463" s="16" t="str">
        <f t="shared" ca="1" si="59"/>
        <v>空灵</v>
      </c>
      <c r="G463" s="16" t="str">
        <f t="shared" ca="1" si="60"/>
        <v>护腕</v>
      </c>
      <c r="H463" s="16" t="str">
        <f t="shared" si="56"/>
        <v>a</v>
      </c>
      <c r="I463" s="19" t="s">
        <v>26</v>
      </c>
      <c r="J463" s="3" t="s">
        <v>41</v>
      </c>
      <c r="K463" s="16">
        <f t="shared" si="62"/>
        <v>9</v>
      </c>
      <c r="L463" s="16">
        <f t="shared" si="63"/>
        <v>5</v>
      </c>
      <c r="M463" s="16">
        <f>[1]挂饰表!$I463</f>
        <v>43</v>
      </c>
      <c r="N463" s="16">
        <f>[1]挂饰表!$J463</f>
        <v>74</v>
      </c>
      <c r="O463" s="16">
        <f>[1]挂饰表!$K463</f>
        <v>59</v>
      </c>
      <c r="P463" s="16">
        <f>[1]挂饰表!$L463</f>
        <v>62</v>
      </c>
      <c r="Q463" s="16" t="str">
        <f>[1]挂饰表!$M$3</f>
        <v>---</v>
      </c>
      <c r="R463" s="16">
        <f>[1]挂饰表!$N463</f>
        <v>75</v>
      </c>
      <c r="S463" s="16">
        <f>[1]挂饰表!$O463</f>
        <v>51</v>
      </c>
      <c r="T463" s="42">
        <f>[1]挂饰表!$P463</f>
        <v>33</v>
      </c>
      <c r="U463" s="20">
        <f>[1]挂饰表!Q463</f>
        <v>0.16500000000000001</v>
      </c>
      <c r="V463" s="20">
        <f>[1]挂饰表!R463</f>
        <v>0.1275</v>
      </c>
      <c r="W463" s="20">
        <f>[1]挂饰表!S463</f>
        <v>5.5E-2</v>
      </c>
      <c r="X463" s="20" t="str">
        <f>[1]挂饰表!T463</f>
        <v>--</v>
      </c>
      <c r="Y463" s="42">
        <f>[1]挂饰表!U463</f>
        <v>36</v>
      </c>
      <c r="Z463" s="42">
        <f>[1]挂饰表!V463</f>
        <v>41</v>
      </c>
      <c r="AA463" s="42">
        <f>[1]挂饰表!W463</f>
        <v>36</v>
      </c>
      <c r="AB463" s="42">
        <f>[1]挂饰表!X463</f>
        <v>22</v>
      </c>
      <c r="AC463" s="42">
        <f>[1]挂饰表!Y463</f>
        <v>36</v>
      </c>
      <c r="AD463" s="42">
        <f>[1]挂饰表!Z463</f>
        <v>27</v>
      </c>
      <c r="AE463" s="20">
        <f>[1]挂饰表!AA463</f>
        <v>0</v>
      </c>
      <c r="AF463" s="20">
        <f>[1]挂饰表!AB463</f>
        <v>0</v>
      </c>
      <c r="AG463" s="20">
        <f>[1]挂饰表!AC463</f>
        <v>0</v>
      </c>
      <c r="AH463" s="20">
        <f>[1]挂饰表!AD463</f>
        <v>0</v>
      </c>
      <c r="AI463" s="20">
        <f>[1]挂饰表!AE463</f>
        <v>0</v>
      </c>
    </row>
    <row r="464" spans="2:35" ht="14.25" x14ac:dyDescent="0.2">
      <c r="B464" s="16">
        <v>462</v>
      </c>
      <c r="C464" s="16" t="str">
        <f t="shared" ca="1" si="57"/>
        <v>IC1778</v>
      </c>
      <c r="D464" s="16" t="str">
        <f t="shared" ca="1" si="61"/>
        <v>拉风的白银戒指</v>
      </c>
      <c r="E464" s="16" t="str">
        <f t="shared" ca="1" si="58"/>
        <v>拉风的</v>
      </c>
      <c r="F464" s="16" t="str">
        <f t="shared" ca="1" si="59"/>
        <v>白银</v>
      </c>
      <c r="G464" s="16" t="str">
        <f t="shared" ca="1" si="60"/>
        <v>戒指</v>
      </c>
      <c r="H464" s="16" t="str">
        <f t="shared" si="56"/>
        <v>a</v>
      </c>
      <c r="I464" s="19" t="s">
        <v>26</v>
      </c>
      <c r="J464" s="3" t="s">
        <v>41</v>
      </c>
      <c r="K464" s="16">
        <f t="shared" si="62"/>
        <v>9</v>
      </c>
      <c r="L464" s="16">
        <f t="shared" si="63"/>
        <v>6</v>
      </c>
      <c r="M464" s="16">
        <f>[1]挂饰表!$I464</f>
        <v>52</v>
      </c>
      <c r="N464" s="16">
        <f>[1]挂饰表!$J464</f>
        <v>89</v>
      </c>
      <c r="O464" s="16">
        <f>[1]挂饰表!$K464</f>
        <v>71</v>
      </c>
      <c r="P464" s="16">
        <f>[1]挂饰表!$L464</f>
        <v>75</v>
      </c>
      <c r="Q464" s="16" t="str">
        <f>[1]挂饰表!$M$3</f>
        <v>---</v>
      </c>
      <c r="R464" s="16">
        <f>[1]挂饰表!$N464</f>
        <v>90</v>
      </c>
      <c r="S464" s="16">
        <f>[1]挂饰表!$O464</f>
        <v>62</v>
      </c>
      <c r="T464" s="42">
        <f>[1]挂饰表!$P464</f>
        <v>39</v>
      </c>
      <c r="U464" s="20">
        <f>[1]挂饰表!Q464</f>
        <v>0.19500000000000001</v>
      </c>
      <c r="V464" s="20">
        <f>[1]挂饰表!R464</f>
        <v>0.155</v>
      </c>
      <c r="W464" s="20">
        <f>[1]挂饰表!S464</f>
        <v>6.5000000000000002E-2</v>
      </c>
      <c r="X464" s="20" t="str">
        <f>[1]挂饰表!T464</f>
        <v>--</v>
      </c>
      <c r="Y464" s="42">
        <f>[1]挂饰表!U464</f>
        <v>43</v>
      </c>
      <c r="Z464" s="42">
        <f>[1]挂饰表!V464</f>
        <v>49</v>
      </c>
      <c r="AA464" s="42">
        <f>[1]挂饰表!W464</f>
        <v>43</v>
      </c>
      <c r="AB464" s="42">
        <f>[1]挂饰表!X464</f>
        <v>26</v>
      </c>
      <c r="AC464" s="42">
        <f>[1]挂饰表!Y464</f>
        <v>43</v>
      </c>
      <c r="AD464" s="42">
        <f>[1]挂饰表!Z464</f>
        <v>32</v>
      </c>
      <c r="AE464" s="20">
        <f>[1]挂饰表!AA464</f>
        <v>0</v>
      </c>
      <c r="AF464" s="20">
        <f>[1]挂饰表!AB464</f>
        <v>0</v>
      </c>
      <c r="AG464" s="20">
        <f>[1]挂饰表!AC464</f>
        <v>0</v>
      </c>
      <c r="AH464" s="20">
        <f>[1]挂饰表!AD464</f>
        <v>0</v>
      </c>
      <c r="AI464" s="20">
        <f>[1]挂饰表!AE464</f>
        <v>0</v>
      </c>
    </row>
    <row r="465" spans="2:35" ht="14.25" x14ac:dyDescent="0.2">
      <c r="B465" s="16">
        <v>463</v>
      </c>
      <c r="C465" s="16" t="str">
        <f t="shared" ca="1" si="57"/>
        <v>IC1905</v>
      </c>
      <c r="D465" s="16" t="str">
        <f t="shared" ca="1" si="61"/>
        <v>犀利的智慧护腕</v>
      </c>
      <c r="E465" s="16" t="str">
        <f t="shared" ca="1" si="58"/>
        <v>犀利的</v>
      </c>
      <c r="F465" s="16" t="str">
        <f t="shared" ca="1" si="59"/>
        <v>智慧</v>
      </c>
      <c r="G465" s="16" t="str">
        <f t="shared" ca="1" si="60"/>
        <v>护腕</v>
      </c>
      <c r="H465" s="16" t="str">
        <f t="shared" si="56"/>
        <v>a</v>
      </c>
      <c r="I465" s="19" t="s">
        <v>26</v>
      </c>
      <c r="J465" s="3" t="s">
        <v>41</v>
      </c>
      <c r="K465" s="16">
        <f t="shared" si="62"/>
        <v>9</v>
      </c>
      <c r="L465" s="16">
        <f t="shared" si="63"/>
        <v>7</v>
      </c>
      <c r="M465" s="16">
        <f>[1]挂饰表!$I465</f>
        <v>60</v>
      </c>
      <c r="N465" s="16">
        <f>[1]挂饰表!$J465</f>
        <v>104</v>
      </c>
      <c r="O465" s="16">
        <f>[1]挂饰表!$K465</f>
        <v>83</v>
      </c>
      <c r="P465" s="16">
        <f>[1]挂饰表!$L465</f>
        <v>87</v>
      </c>
      <c r="Q465" s="16" t="str">
        <f>[1]挂饰表!$M$3</f>
        <v>---</v>
      </c>
      <c r="R465" s="16">
        <f>[1]挂饰表!$N465</f>
        <v>105</v>
      </c>
      <c r="S465" s="16">
        <f>[1]挂饰表!$O465</f>
        <v>72</v>
      </c>
      <c r="T465" s="42">
        <f>[1]挂饰表!$P465</f>
        <v>46</v>
      </c>
      <c r="U465" s="20">
        <f>[1]挂饰表!Q465</f>
        <v>0.23</v>
      </c>
      <c r="V465" s="20">
        <f>[1]挂饰表!R465</f>
        <v>0.18</v>
      </c>
      <c r="W465" s="20">
        <f>[1]挂饰表!S465</f>
        <v>7.6666666666666675E-2</v>
      </c>
      <c r="X465" s="20" t="str">
        <f>[1]挂饰表!T465</f>
        <v>--</v>
      </c>
      <c r="Y465" s="42">
        <f>[1]挂饰表!U465</f>
        <v>50</v>
      </c>
      <c r="Z465" s="42">
        <f>[1]挂饰表!V465</f>
        <v>57</v>
      </c>
      <c r="AA465" s="42">
        <f>[1]挂饰表!W465</f>
        <v>50</v>
      </c>
      <c r="AB465" s="42">
        <f>[1]挂饰表!X465</f>
        <v>31</v>
      </c>
      <c r="AC465" s="42">
        <f>[1]挂饰表!Y465</f>
        <v>50</v>
      </c>
      <c r="AD465" s="42">
        <f>[1]挂饰表!Z465</f>
        <v>37</v>
      </c>
      <c r="AE465" s="20">
        <f>[1]挂饰表!AA465</f>
        <v>0</v>
      </c>
      <c r="AF465" s="20">
        <f>[1]挂饰表!AB465</f>
        <v>0</v>
      </c>
      <c r="AG465" s="20">
        <f>[1]挂饰表!AC465</f>
        <v>0</v>
      </c>
      <c r="AH465" s="20">
        <f>[1]挂饰表!AD465</f>
        <v>0</v>
      </c>
      <c r="AI465" s="20">
        <f>[1]挂饰表!AE465</f>
        <v>0</v>
      </c>
    </row>
    <row r="466" spans="2:35" ht="14.25" x14ac:dyDescent="0.2">
      <c r="B466" s="16">
        <v>464</v>
      </c>
      <c r="C466" s="16" t="str">
        <f t="shared" ca="1" si="57"/>
        <v>IC1867</v>
      </c>
      <c r="D466" s="16" t="str">
        <f t="shared" ca="1" si="61"/>
        <v>拉风的晨曦护腕</v>
      </c>
      <c r="E466" s="16" t="str">
        <f t="shared" ca="1" si="58"/>
        <v>拉风的</v>
      </c>
      <c r="F466" s="16" t="str">
        <f t="shared" ca="1" si="59"/>
        <v>晨曦</v>
      </c>
      <c r="G466" s="16" t="str">
        <f t="shared" ca="1" si="60"/>
        <v>护腕</v>
      </c>
      <c r="H466" s="16" t="str">
        <f t="shared" si="56"/>
        <v>a</v>
      </c>
      <c r="I466" s="19" t="s">
        <v>26</v>
      </c>
      <c r="J466" s="3" t="s">
        <v>41</v>
      </c>
      <c r="K466" s="16">
        <f t="shared" si="62"/>
        <v>9</v>
      </c>
      <c r="L466" s="16">
        <f t="shared" si="63"/>
        <v>8</v>
      </c>
      <c r="M466" s="16">
        <f>[1]挂饰表!$I466</f>
        <v>69</v>
      </c>
      <c r="N466" s="16">
        <f>[1]挂饰表!$J466</f>
        <v>119</v>
      </c>
      <c r="O466" s="16">
        <f>[1]挂饰表!$K466</f>
        <v>95</v>
      </c>
      <c r="P466" s="16">
        <f>[1]挂饰表!$L466</f>
        <v>100</v>
      </c>
      <c r="Q466" s="16" t="str">
        <f>[1]挂饰表!$M$3</f>
        <v>---</v>
      </c>
      <c r="R466" s="16">
        <f>[1]挂饰表!$N466</f>
        <v>120</v>
      </c>
      <c r="S466" s="16">
        <f>[1]挂饰表!$O466</f>
        <v>82</v>
      </c>
      <c r="T466" s="42">
        <f>[1]挂饰表!$P466</f>
        <v>52</v>
      </c>
      <c r="U466" s="20">
        <f>[1]挂饰表!Q466</f>
        <v>0.26</v>
      </c>
      <c r="V466" s="20">
        <f>[1]挂饰表!R466</f>
        <v>0.20499999999999999</v>
      </c>
      <c r="W466" s="20">
        <f>[1]挂饰表!S466</f>
        <v>8.6666666666666656E-2</v>
      </c>
      <c r="X466" s="20" t="str">
        <f>[1]挂饰表!T466</f>
        <v>--</v>
      </c>
      <c r="Y466" s="42">
        <f>[1]挂饰表!U466</f>
        <v>57</v>
      </c>
      <c r="Z466" s="42">
        <f>[1]挂饰表!V466</f>
        <v>65</v>
      </c>
      <c r="AA466" s="42">
        <f>[1]挂饰表!W466</f>
        <v>57</v>
      </c>
      <c r="AB466" s="42">
        <f>[1]挂饰表!X466</f>
        <v>35</v>
      </c>
      <c r="AC466" s="42">
        <f>[1]挂饰表!Y466</f>
        <v>57</v>
      </c>
      <c r="AD466" s="42">
        <f>[1]挂饰表!Z466</f>
        <v>42</v>
      </c>
      <c r="AE466" s="20">
        <f>[1]挂饰表!AA466</f>
        <v>0</v>
      </c>
      <c r="AF466" s="20">
        <f>[1]挂饰表!AB466</f>
        <v>0</v>
      </c>
      <c r="AG466" s="20">
        <f>[1]挂饰表!AC466</f>
        <v>0</v>
      </c>
      <c r="AH466" s="20">
        <f>[1]挂饰表!AD466</f>
        <v>0</v>
      </c>
      <c r="AI466" s="20">
        <f>[1]挂饰表!AE466</f>
        <v>0</v>
      </c>
    </row>
    <row r="467" spans="2:35" ht="14.25" x14ac:dyDescent="0.2">
      <c r="B467" s="16">
        <v>465</v>
      </c>
      <c r="C467" s="16" t="str">
        <f t="shared" ca="1" si="57"/>
        <v>IC1934</v>
      </c>
      <c r="D467" s="16" t="str">
        <f t="shared" ca="1" si="61"/>
        <v>坚硬的斯塞提护腕</v>
      </c>
      <c r="E467" s="16" t="str">
        <f t="shared" ca="1" si="58"/>
        <v>坚硬的</v>
      </c>
      <c r="F467" s="16" t="str">
        <f t="shared" ca="1" si="59"/>
        <v>斯塞提</v>
      </c>
      <c r="G467" s="16" t="str">
        <f t="shared" ca="1" si="60"/>
        <v>护腕</v>
      </c>
      <c r="H467" s="16" t="str">
        <f t="shared" si="56"/>
        <v>b</v>
      </c>
      <c r="I467" s="19" t="s">
        <v>26</v>
      </c>
      <c r="J467" s="3" t="s">
        <v>41</v>
      </c>
      <c r="K467" s="16">
        <f t="shared" si="62"/>
        <v>9</v>
      </c>
      <c r="L467" s="16">
        <f t="shared" si="63"/>
        <v>1</v>
      </c>
      <c r="M467" s="16">
        <f>[1]挂饰表!$I467</f>
        <v>9</v>
      </c>
      <c r="N467" s="16">
        <f>[1]挂饰表!$J467</f>
        <v>21</v>
      </c>
      <c r="O467" s="16">
        <f>[1]挂饰表!$K467</f>
        <v>16</v>
      </c>
      <c r="P467" s="16">
        <f>[1]挂饰表!$L467</f>
        <v>17</v>
      </c>
      <c r="Q467" s="16" t="str">
        <f>[1]挂饰表!$M$3</f>
        <v>---</v>
      </c>
      <c r="R467" s="16">
        <f>[1]挂饰表!$N467</f>
        <v>21</v>
      </c>
      <c r="S467" s="16">
        <f>[1]挂饰表!$O467</f>
        <v>14</v>
      </c>
      <c r="T467" s="42">
        <f>[1]挂饰表!$P467</f>
        <v>9</v>
      </c>
      <c r="U467" s="20">
        <f>[1]挂饰表!Q467</f>
        <v>4.4999999999999998E-2</v>
      </c>
      <c r="V467" s="20">
        <f>[1]挂饰表!R467</f>
        <v>3.5000000000000003E-2</v>
      </c>
      <c r="W467" s="20">
        <f>[1]挂饰表!S467</f>
        <v>1.4999999999999999E-2</v>
      </c>
      <c r="X467" s="20" t="str">
        <f>[1]挂饰表!T467</f>
        <v>--</v>
      </c>
      <c r="Y467" s="42">
        <f>[1]挂饰表!U467</f>
        <v>10</v>
      </c>
      <c r="Z467" s="42">
        <f>[1]挂饰表!V467</f>
        <v>11</v>
      </c>
      <c r="AA467" s="42">
        <f>[1]挂饰表!W467</f>
        <v>10</v>
      </c>
      <c r="AB467" s="42">
        <f>[1]挂饰表!X467</f>
        <v>6</v>
      </c>
      <c r="AC467" s="42">
        <f>[1]挂饰表!Y467</f>
        <v>10</v>
      </c>
      <c r="AD467" s="42">
        <f>[1]挂饰表!Z467</f>
        <v>7</v>
      </c>
      <c r="AE467" s="20">
        <f>[1]挂饰表!AA467</f>
        <v>0</v>
      </c>
      <c r="AF467" s="20">
        <f>[1]挂饰表!AB467</f>
        <v>0</v>
      </c>
      <c r="AG467" s="20">
        <f>[1]挂饰表!AC467</f>
        <v>0</v>
      </c>
      <c r="AH467" s="20">
        <f>[1]挂饰表!AD467</f>
        <v>0</v>
      </c>
      <c r="AI467" s="20">
        <f>[1]挂饰表!AE467</f>
        <v>0</v>
      </c>
    </row>
    <row r="468" spans="2:35" ht="14.25" x14ac:dyDescent="0.2">
      <c r="B468" s="16">
        <v>466</v>
      </c>
      <c r="C468" s="16" t="str">
        <f t="shared" ca="1" si="57"/>
        <v>IC1853</v>
      </c>
      <c r="D468" s="16" t="str">
        <f t="shared" ca="1" si="61"/>
        <v>凌厉的虚幻戒指</v>
      </c>
      <c r="E468" s="16" t="str">
        <f t="shared" ca="1" si="58"/>
        <v>凌厉的</v>
      </c>
      <c r="F468" s="16" t="str">
        <f t="shared" ca="1" si="59"/>
        <v>虚幻</v>
      </c>
      <c r="G468" s="16" t="str">
        <f t="shared" ca="1" si="60"/>
        <v>戒指</v>
      </c>
      <c r="H468" s="16" t="str">
        <f t="shared" si="56"/>
        <v>b</v>
      </c>
      <c r="I468" s="19" t="s">
        <v>26</v>
      </c>
      <c r="J468" s="3" t="s">
        <v>41</v>
      </c>
      <c r="K468" s="16">
        <f t="shared" si="62"/>
        <v>9</v>
      </c>
      <c r="L468" s="16">
        <f t="shared" si="63"/>
        <v>2</v>
      </c>
      <c r="M468" s="16">
        <f>[1]挂饰表!$I468</f>
        <v>18</v>
      </c>
      <c r="N468" s="16">
        <f>[1]挂饰表!$J468</f>
        <v>41</v>
      </c>
      <c r="O468" s="16">
        <f>[1]挂饰表!$K468</f>
        <v>33</v>
      </c>
      <c r="P468" s="16">
        <f>[1]挂饰表!$L468</f>
        <v>35</v>
      </c>
      <c r="Q468" s="16" t="str">
        <f>[1]挂饰表!$M$3</f>
        <v>---</v>
      </c>
      <c r="R468" s="16">
        <f>[1]挂饰表!$N468</f>
        <v>41</v>
      </c>
      <c r="S468" s="16">
        <f>[1]挂饰表!$O468</f>
        <v>29</v>
      </c>
      <c r="T468" s="42">
        <f>[1]挂饰表!$P468</f>
        <v>18</v>
      </c>
      <c r="U468" s="20">
        <f>[1]挂饰表!Q468</f>
        <v>0.09</v>
      </c>
      <c r="V468" s="20">
        <f>[1]挂饰表!R468</f>
        <v>7.2499999999999995E-2</v>
      </c>
      <c r="W468" s="20">
        <f>[1]挂饰表!S468</f>
        <v>0.03</v>
      </c>
      <c r="X468" s="20" t="str">
        <f>[1]挂饰表!T468</f>
        <v>--</v>
      </c>
      <c r="Y468" s="42">
        <f>[1]挂饰表!U468</f>
        <v>20</v>
      </c>
      <c r="Z468" s="42">
        <f>[1]挂饰表!V468</f>
        <v>22</v>
      </c>
      <c r="AA468" s="42">
        <f>[1]挂饰表!W468</f>
        <v>20</v>
      </c>
      <c r="AB468" s="42">
        <f>[1]挂饰表!X468</f>
        <v>12</v>
      </c>
      <c r="AC468" s="42">
        <f>[1]挂饰表!Y468</f>
        <v>20</v>
      </c>
      <c r="AD468" s="42">
        <f>[1]挂饰表!Z468</f>
        <v>15</v>
      </c>
      <c r="AE468" s="20">
        <f>[1]挂饰表!AA468</f>
        <v>0</v>
      </c>
      <c r="AF468" s="20">
        <f>[1]挂饰表!AB468</f>
        <v>0</v>
      </c>
      <c r="AG468" s="20">
        <f>[1]挂饰表!AC468</f>
        <v>0</v>
      </c>
      <c r="AH468" s="20">
        <f>[1]挂饰表!AD468</f>
        <v>0</v>
      </c>
      <c r="AI468" s="20">
        <f>[1]挂饰表!AE468</f>
        <v>0</v>
      </c>
    </row>
    <row r="469" spans="2:35" ht="14.25" x14ac:dyDescent="0.2">
      <c r="B469" s="16">
        <v>467</v>
      </c>
      <c r="C469" s="16" t="str">
        <f t="shared" ca="1" si="57"/>
        <v>IC1928</v>
      </c>
      <c r="D469" s="16" t="str">
        <f t="shared" ca="1" si="61"/>
        <v>优质的精灵项链</v>
      </c>
      <c r="E469" s="16" t="str">
        <f t="shared" ca="1" si="58"/>
        <v>优质的</v>
      </c>
      <c r="F469" s="16" t="str">
        <f t="shared" ca="1" si="59"/>
        <v>精灵</v>
      </c>
      <c r="G469" s="16" t="str">
        <f t="shared" ca="1" si="60"/>
        <v>项链</v>
      </c>
      <c r="H469" s="16" t="str">
        <f t="shared" si="56"/>
        <v>b</v>
      </c>
      <c r="I469" s="19" t="s">
        <v>26</v>
      </c>
      <c r="J469" s="3" t="s">
        <v>41</v>
      </c>
      <c r="K469" s="16">
        <f t="shared" si="62"/>
        <v>9</v>
      </c>
      <c r="L469" s="16">
        <f t="shared" si="63"/>
        <v>3</v>
      </c>
      <c r="M469" s="16">
        <f>[1]挂饰表!$I469</f>
        <v>27</v>
      </c>
      <c r="N469" s="16">
        <f>[1]挂饰表!$J469</f>
        <v>62</v>
      </c>
      <c r="O469" s="16">
        <f>[1]挂饰表!$K469</f>
        <v>49</v>
      </c>
      <c r="P469" s="16">
        <f>[1]挂饰表!$L469</f>
        <v>52</v>
      </c>
      <c r="Q469" s="16" t="str">
        <f>[1]挂饰表!$M$3</f>
        <v>---</v>
      </c>
      <c r="R469" s="16">
        <f>[1]挂饰表!$N469</f>
        <v>62</v>
      </c>
      <c r="S469" s="16">
        <f>[1]挂饰表!$O469</f>
        <v>43</v>
      </c>
      <c r="T469" s="42">
        <f>[1]挂饰表!$P469</f>
        <v>27</v>
      </c>
      <c r="U469" s="20">
        <f>[1]挂饰表!Q469</f>
        <v>0.13500000000000001</v>
      </c>
      <c r="V469" s="20">
        <f>[1]挂饰表!R469</f>
        <v>0.1075</v>
      </c>
      <c r="W469" s="20">
        <f>[1]挂饰表!S469</f>
        <v>4.4999999999999998E-2</v>
      </c>
      <c r="X469" s="20" t="str">
        <f>[1]挂饰表!T469</f>
        <v>--</v>
      </c>
      <c r="Y469" s="42">
        <f>[1]挂饰表!U469</f>
        <v>30</v>
      </c>
      <c r="Z469" s="42">
        <f>[1]挂饰表!V469</f>
        <v>34</v>
      </c>
      <c r="AA469" s="42">
        <f>[1]挂饰表!W469</f>
        <v>30</v>
      </c>
      <c r="AB469" s="42">
        <f>[1]挂饰表!X469</f>
        <v>18</v>
      </c>
      <c r="AC469" s="42">
        <f>[1]挂饰表!Y469</f>
        <v>30</v>
      </c>
      <c r="AD469" s="42">
        <f>[1]挂饰表!Z469</f>
        <v>22</v>
      </c>
      <c r="AE469" s="20">
        <f>[1]挂饰表!AA469</f>
        <v>0</v>
      </c>
      <c r="AF469" s="20">
        <f>[1]挂饰表!AB469</f>
        <v>0</v>
      </c>
      <c r="AG469" s="20">
        <f>[1]挂饰表!AC469</f>
        <v>0</v>
      </c>
      <c r="AH469" s="20">
        <f>[1]挂饰表!AD469</f>
        <v>0</v>
      </c>
      <c r="AI469" s="20">
        <f>[1]挂饰表!AE469</f>
        <v>0</v>
      </c>
    </row>
    <row r="470" spans="2:35" ht="14.25" x14ac:dyDescent="0.2">
      <c r="B470" s="16">
        <v>468</v>
      </c>
      <c r="C470" s="16" t="str">
        <f t="shared" ca="1" si="57"/>
        <v>IC1867</v>
      </c>
      <c r="D470" s="16" t="str">
        <f t="shared" ca="1" si="61"/>
        <v>优质的智慧护腕</v>
      </c>
      <c r="E470" s="16" t="str">
        <f t="shared" ca="1" si="58"/>
        <v>优质的</v>
      </c>
      <c r="F470" s="16" t="str">
        <f t="shared" ca="1" si="59"/>
        <v>智慧</v>
      </c>
      <c r="G470" s="16" t="str">
        <f t="shared" ca="1" si="60"/>
        <v>护腕</v>
      </c>
      <c r="H470" s="16" t="str">
        <f t="shared" si="56"/>
        <v>b</v>
      </c>
      <c r="I470" s="19" t="s">
        <v>26</v>
      </c>
      <c r="J470" s="3" t="s">
        <v>41</v>
      </c>
      <c r="K470" s="16">
        <f t="shared" si="62"/>
        <v>9</v>
      </c>
      <c r="L470" s="16">
        <f t="shared" si="63"/>
        <v>4</v>
      </c>
      <c r="M470" s="16">
        <f>[1]挂饰表!$I470</f>
        <v>36</v>
      </c>
      <c r="N470" s="16">
        <f>[1]挂饰表!$J470</f>
        <v>82</v>
      </c>
      <c r="O470" s="16">
        <f>[1]挂饰表!$K470</f>
        <v>66</v>
      </c>
      <c r="P470" s="16">
        <f>[1]挂饰表!$L470</f>
        <v>69</v>
      </c>
      <c r="Q470" s="16" t="str">
        <f>[1]挂饰表!$M$3</f>
        <v>---</v>
      </c>
      <c r="R470" s="16">
        <f>[1]挂饰表!$N470</f>
        <v>83</v>
      </c>
      <c r="S470" s="16">
        <f>[1]挂饰表!$O470</f>
        <v>57</v>
      </c>
      <c r="T470" s="42">
        <f>[1]挂饰表!$P470</f>
        <v>36</v>
      </c>
      <c r="U470" s="20">
        <f>[1]挂饰表!Q470</f>
        <v>0.18</v>
      </c>
      <c r="V470" s="20">
        <f>[1]挂饰表!R470</f>
        <v>0.14249999999999999</v>
      </c>
      <c r="W470" s="20">
        <f>[1]挂饰表!S470</f>
        <v>0.06</v>
      </c>
      <c r="X470" s="20" t="str">
        <f>[1]挂饰表!T470</f>
        <v>--</v>
      </c>
      <c r="Y470" s="42">
        <f>[1]挂饰表!U470</f>
        <v>40</v>
      </c>
      <c r="Z470" s="42">
        <f>[1]挂饰表!V470</f>
        <v>45</v>
      </c>
      <c r="AA470" s="42">
        <f>[1]挂饰表!W470</f>
        <v>40</v>
      </c>
      <c r="AB470" s="42">
        <f>[1]挂饰表!X470</f>
        <v>24</v>
      </c>
      <c r="AC470" s="42">
        <f>[1]挂饰表!Y470</f>
        <v>40</v>
      </c>
      <c r="AD470" s="42">
        <f>[1]挂饰表!Z470</f>
        <v>29</v>
      </c>
      <c r="AE470" s="20">
        <f>[1]挂饰表!AA470</f>
        <v>0</v>
      </c>
      <c r="AF470" s="20">
        <f>[1]挂饰表!AB470</f>
        <v>0</v>
      </c>
      <c r="AG470" s="20">
        <f>[1]挂饰表!AC470</f>
        <v>0</v>
      </c>
      <c r="AH470" s="20">
        <f>[1]挂饰表!AD470</f>
        <v>0</v>
      </c>
      <c r="AI470" s="20">
        <f>[1]挂饰表!AE470</f>
        <v>0</v>
      </c>
    </row>
    <row r="471" spans="2:35" ht="14.25" x14ac:dyDescent="0.2">
      <c r="B471" s="16">
        <v>469</v>
      </c>
      <c r="C471" s="16" t="str">
        <f t="shared" ca="1" si="57"/>
        <v>IC1742</v>
      </c>
      <c r="D471" s="16" t="str">
        <f t="shared" ca="1" si="61"/>
        <v>坚硬的精钢项链</v>
      </c>
      <c r="E471" s="16" t="str">
        <f t="shared" ca="1" si="58"/>
        <v>坚硬的</v>
      </c>
      <c r="F471" s="16" t="str">
        <f t="shared" ca="1" si="59"/>
        <v>精钢</v>
      </c>
      <c r="G471" s="16" t="str">
        <f t="shared" ca="1" si="60"/>
        <v>项链</v>
      </c>
      <c r="H471" s="16" t="str">
        <f t="shared" si="56"/>
        <v>b</v>
      </c>
      <c r="I471" s="19" t="s">
        <v>26</v>
      </c>
      <c r="J471" s="3" t="s">
        <v>41</v>
      </c>
      <c r="K471" s="16">
        <f t="shared" si="62"/>
        <v>9</v>
      </c>
      <c r="L471" s="16">
        <f t="shared" si="63"/>
        <v>5</v>
      </c>
      <c r="M471" s="16">
        <f>[1]挂饰表!$I471</f>
        <v>46</v>
      </c>
      <c r="N471" s="16">
        <f>[1]挂饰表!$J471</f>
        <v>103</v>
      </c>
      <c r="O471" s="16">
        <f>[1]挂饰表!$K471</f>
        <v>82</v>
      </c>
      <c r="P471" s="16">
        <f>[1]挂饰表!$L471</f>
        <v>86</v>
      </c>
      <c r="Q471" s="16" t="str">
        <f>[1]挂饰表!$M$3</f>
        <v>---</v>
      </c>
      <c r="R471" s="16">
        <f>[1]挂饰表!$N471</f>
        <v>104</v>
      </c>
      <c r="S471" s="16">
        <f>[1]挂饰表!$O471</f>
        <v>71</v>
      </c>
      <c r="T471" s="42">
        <f>[1]挂饰表!$P471</f>
        <v>45</v>
      </c>
      <c r="U471" s="20">
        <f>[1]挂饰表!Q471</f>
        <v>0.22500000000000001</v>
      </c>
      <c r="V471" s="20">
        <f>[1]挂饰表!R471</f>
        <v>0.17749999999999999</v>
      </c>
      <c r="W471" s="20">
        <f>[1]挂饰表!S471</f>
        <v>7.4999999999999997E-2</v>
      </c>
      <c r="X471" s="20" t="str">
        <f>[1]挂饰表!T471</f>
        <v>--</v>
      </c>
      <c r="Y471" s="42">
        <f>[1]挂饰表!U471</f>
        <v>50</v>
      </c>
      <c r="Z471" s="42">
        <f>[1]挂饰表!V471</f>
        <v>56</v>
      </c>
      <c r="AA471" s="42">
        <f>[1]挂饰表!W471</f>
        <v>50</v>
      </c>
      <c r="AB471" s="42">
        <f>[1]挂饰表!X471</f>
        <v>30</v>
      </c>
      <c r="AC471" s="42">
        <f>[1]挂饰表!Y471</f>
        <v>50</v>
      </c>
      <c r="AD471" s="42">
        <f>[1]挂饰表!Z471</f>
        <v>37</v>
      </c>
      <c r="AE471" s="20">
        <f>[1]挂饰表!AA471</f>
        <v>0</v>
      </c>
      <c r="AF471" s="20">
        <f>[1]挂饰表!AB471</f>
        <v>0</v>
      </c>
      <c r="AG471" s="20">
        <f>[1]挂饰表!AC471</f>
        <v>0</v>
      </c>
      <c r="AH471" s="20">
        <f>[1]挂饰表!AD471</f>
        <v>0</v>
      </c>
      <c r="AI471" s="20">
        <f>[1]挂饰表!AE471</f>
        <v>0</v>
      </c>
    </row>
    <row r="472" spans="2:35" ht="14.25" x14ac:dyDescent="0.2">
      <c r="B472" s="16">
        <v>470</v>
      </c>
      <c r="C472" s="16" t="str">
        <f t="shared" ca="1" si="57"/>
        <v>IC1930</v>
      </c>
      <c r="D472" s="16" t="str">
        <f t="shared" ca="1" si="61"/>
        <v>坚硬的颓废戒指</v>
      </c>
      <c r="E472" s="16" t="str">
        <f t="shared" ca="1" si="58"/>
        <v>坚硬的</v>
      </c>
      <c r="F472" s="16" t="str">
        <f t="shared" ca="1" si="59"/>
        <v>颓废</v>
      </c>
      <c r="G472" s="16" t="str">
        <f t="shared" ca="1" si="60"/>
        <v>戒指</v>
      </c>
      <c r="H472" s="16" t="str">
        <f t="shared" si="56"/>
        <v>b</v>
      </c>
      <c r="I472" s="19" t="s">
        <v>26</v>
      </c>
      <c r="J472" s="3" t="s">
        <v>41</v>
      </c>
      <c r="K472" s="16">
        <f t="shared" si="62"/>
        <v>9</v>
      </c>
      <c r="L472" s="16">
        <f t="shared" si="63"/>
        <v>6</v>
      </c>
      <c r="M472" s="16">
        <f>[1]挂饰表!$I472</f>
        <v>55</v>
      </c>
      <c r="N472" s="16">
        <f>[1]挂饰表!$J472</f>
        <v>123</v>
      </c>
      <c r="O472" s="16">
        <f>[1]挂饰表!$K472</f>
        <v>98</v>
      </c>
      <c r="P472" s="16">
        <f>[1]挂饰表!$L472</f>
        <v>104</v>
      </c>
      <c r="Q472" s="16" t="str">
        <f>[1]挂饰表!$M$3</f>
        <v>---</v>
      </c>
      <c r="R472" s="16">
        <f>[1]挂饰表!$N472</f>
        <v>124</v>
      </c>
      <c r="S472" s="16">
        <f>[1]挂饰表!$O472</f>
        <v>86</v>
      </c>
      <c r="T472" s="42">
        <f>[1]挂饰表!$P472</f>
        <v>54</v>
      </c>
      <c r="U472" s="20">
        <f>[1]挂饰表!Q472</f>
        <v>0.27</v>
      </c>
      <c r="V472" s="20">
        <f>[1]挂饰表!R472</f>
        <v>0.215</v>
      </c>
      <c r="W472" s="20">
        <f>[1]挂饰表!S472</f>
        <v>0.09</v>
      </c>
      <c r="X472" s="20" t="str">
        <f>[1]挂饰表!T472</f>
        <v>--</v>
      </c>
      <c r="Y472" s="42">
        <f>[1]挂饰表!U472</f>
        <v>60</v>
      </c>
      <c r="Z472" s="42">
        <f>[1]挂饰表!V472</f>
        <v>67</v>
      </c>
      <c r="AA472" s="42">
        <f>[1]挂饰表!W472</f>
        <v>60</v>
      </c>
      <c r="AB472" s="42">
        <f>[1]挂饰表!X472</f>
        <v>36</v>
      </c>
      <c r="AC472" s="42">
        <f>[1]挂饰表!Y472</f>
        <v>60</v>
      </c>
      <c r="AD472" s="42">
        <f>[1]挂饰表!Z472</f>
        <v>44</v>
      </c>
      <c r="AE472" s="20">
        <f>[1]挂饰表!AA472</f>
        <v>0</v>
      </c>
      <c r="AF472" s="20">
        <f>[1]挂饰表!AB472</f>
        <v>0</v>
      </c>
      <c r="AG472" s="20">
        <f>[1]挂饰表!AC472</f>
        <v>0</v>
      </c>
      <c r="AH472" s="20">
        <f>[1]挂饰表!AD472</f>
        <v>0</v>
      </c>
      <c r="AI472" s="20">
        <f>[1]挂饰表!AE472</f>
        <v>0</v>
      </c>
    </row>
    <row r="473" spans="2:35" ht="14.25" x14ac:dyDescent="0.2">
      <c r="B473" s="16">
        <v>471</v>
      </c>
      <c r="C473" s="16" t="str">
        <f t="shared" ca="1" si="57"/>
        <v>IC1900</v>
      </c>
      <c r="D473" s="16" t="str">
        <f t="shared" ca="1" si="61"/>
        <v>凌厉的虚幻项链</v>
      </c>
      <c r="E473" s="16" t="str">
        <f t="shared" ca="1" si="58"/>
        <v>凌厉的</v>
      </c>
      <c r="F473" s="16" t="str">
        <f t="shared" ca="1" si="59"/>
        <v>虚幻</v>
      </c>
      <c r="G473" s="16" t="str">
        <f t="shared" ca="1" si="60"/>
        <v>项链</v>
      </c>
      <c r="H473" s="16" t="str">
        <f t="shared" si="56"/>
        <v>b</v>
      </c>
      <c r="I473" s="19" t="s">
        <v>26</v>
      </c>
      <c r="J473" s="3" t="s">
        <v>41</v>
      </c>
      <c r="K473" s="16">
        <f t="shared" si="62"/>
        <v>9</v>
      </c>
      <c r="L473" s="16">
        <f t="shared" si="63"/>
        <v>7</v>
      </c>
      <c r="M473" s="16">
        <f>[1]挂饰表!$I473</f>
        <v>64</v>
      </c>
      <c r="N473" s="16">
        <f>[1]挂饰表!$J473</f>
        <v>144</v>
      </c>
      <c r="O473" s="16">
        <f>[1]挂饰表!$K473</f>
        <v>115</v>
      </c>
      <c r="P473" s="16">
        <f>[1]挂饰表!$L473</f>
        <v>121</v>
      </c>
      <c r="Q473" s="16" t="str">
        <f>[1]挂饰表!$M$3</f>
        <v>---</v>
      </c>
      <c r="R473" s="16">
        <f>[1]挂饰表!$N473</f>
        <v>145</v>
      </c>
      <c r="S473" s="16">
        <f>[1]挂饰表!$O473</f>
        <v>100</v>
      </c>
      <c r="T473" s="42">
        <f>[1]挂饰表!$P473</f>
        <v>64</v>
      </c>
      <c r="U473" s="20">
        <f>[1]挂饰表!Q473</f>
        <v>0.32</v>
      </c>
      <c r="V473" s="20">
        <f>[1]挂饰表!R473</f>
        <v>0.25</v>
      </c>
      <c r="W473" s="20">
        <f>[1]挂饰表!S473</f>
        <v>0.10666666666666666</v>
      </c>
      <c r="X473" s="20" t="str">
        <f>[1]挂饰表!T473</f>
        <v>--</v>
      </c>
      <c r="Y473" s="42">
        <f>[1]挂饰表!U473</f>
        <v>70</v>
      </c>
      <c r="Z473" s="42">
        <f>[1]挂饰表!V473</f>
        <v>79</v>
      </c>
      <c r="AA473" s="42">
        <f>[1]挂饰表!W473</f>
        <v>70</v>
      </c>
      <c r="AB473" s="42">
        <f>[1]挂饰表!X473</f>
        <v>42</v>
      </c>
      <c r="AC473" s="42">
        <f>[1]挂饰表!Y473</f>
        <v>70</v>
      </c>
      <c r="AD473" s="42">
        <f>[1]挂饰表!Z473</f>
        <v>51</v>
      </c>
      <c r="AE473" s="20">
        <f>[1]挂饰表!AA473</f>
        <v>0</v>
      </c>
      <c r="AF473" s="20">
        <f>[1]挂饰表!AB473</f>
        <v>0</v>
      </c>
      <c r="AG473" s="20">
        <f>[1]挂饰表!AC473</f>
        <v>0</v>
      </c>
      <c r="AH473" s="20">
        <f>[1]挂饰表!AD473</f>
        <v>0</v>
      </c>
      <c r="AI473" s="20">
        <f>[1]挂饰表!AE473</f>
        <v>0</v>
      </c>
    </row>
    <row r="474" spans="2:35" ht="14.25" x14ac:dyDescent="0.2">
      <c r="B474" s="16">
        <v>472</v>
      </c>
      <c r="C474" s="16" t="str">
        <f t="shared" ca="1" si="57"/>
        <v>IC1871</v>
      </c>
      <c r="D474" s="16" t="str">
        <f t="shared" ca="1" si="61"/>
        <v>凌厉的白银护腕</v>
      </c>
      <c r="E474" s="16" t="str">
        <f t="shared" ca="1" si="58"/>
        <v>凌厉的</v>
      </c>
      <c r="F474" s="16" t="str">
        <f t="shared" ca="1" si="59"/>
        <v>白银</v>
      </c>
      <c r="G474" s="16" t="str">
        <f t="shared" ca="1" si="60"/>
        <v>护腕</v>
      </c>
      <c r="H474" s="16" t="str">
        <f t="shared" si="56"/>
        <v>b</v>
      </c>
      <c r="I474" s="19" t="s">
        <v>26</v>
      </c>
      <c r="J474" s="3" t="s">
        <v>41</v>
      </c>
      <c r="K474" s="16">
        <f t="shared" si="62"/>
        <v>9</v>
      </c>
      <c r="L474" s="16">
        <f t="shared" si="63"/>
        <v>8</v>
      </c>
      <c r="M474" s="16">
        <f>[1]挂饰表!$I474</f>
        <v>73</v>
      </c>
      <c r="N474" s="16">
        <f>[1]挂饰表!$J474</f>
        <v>164</v>
      </c>
      <c r="O474" s="16">
        <f>[1]挂饰表!$K474</f>
        <v>131</v>
      </c>
      <c r="P474" s="16">
        <f>[1]挂饰表!$L474</f>
        <v>138</v>
      </c>
      <c r="Q474" s="16" t="str">
        <f>[1]挂饰表!$M$3</f>
        <v>---</v>
      </c>
      <c r="R474" s="16">
        <f>[1]挂饰表!$N474</f>
        <v>166</v>
      </c>
      <c r="S474" s="16">
        <f>[1]挂饰表!$O474</f>
        <v>114</v>
      </c>
      <c r="T474" s="42">
        <f>[1]挂饰表!$P474</f>
        <v>73</v>
      </c>
      <c r="U474" s="20">
        <f>[1]挂饰表!Q474</f>
        <v>0.36499999999999999</v>
      </c>
      <c r="V474" s="20">
        <f>[1]挂饰表!R474</f>
        <v>0.28499999999999998</v>
      </c>
      <c r="W474" s="20">
        <f>[1]挂饰表!S474</f>
        <v>0.12166666666666666</v>
      </c>
      <c r="X474" s="20" t="str">
        <f>[1]挂饰表!T474</f>
        <v>--</v>
      </c>
      <c r="Y474" s="42">
        <f>[1]挂饰表!U474</f>
        <v>79</v>
      </c>
      <c r="Z474" s="42">
        <f>[1]挂饰表!V474</f>
        <v>90</v>
      </c>
      <c r="AA474" s="42">
        <f>[1]挂饰表!W474</f>
        <v>79</v>
      </c>
      <c r="AB474" s="42">
        <f>[1]挂饰表!X474</f>
        <v>48</v>
      </c>
      <c r="AC474" s="42">
        <f>[1]挂饰表!Y474</f>
        <v>79</v>
      </c>
      <c r="AD474" s="42">
        <f>[1]挂饰表!Z474</f>
        <v>59</v>
      </c>
      <c r="AE474" s="20">
        <f>[1]挂饰表!AA474</f>
        <v>0</v>
      </c>
      <c r="AF474" s="20">
        <f>[1]挂饰表!AB474</f>
        <v>0</v>
      </c>
      <c r="AG474" s="20">
        <f>[1]挂饰表!AC474</f>
        <v>0</v>
      </c>
      <c r="AH474" s="20">
        <f>[1]挂饰表!AD474</f>
        <v>0</v>
      </c>
      <c r="AI474" s="20">
        <f>[1]挂饰表!AE474</f>
        <v>0</v>
      </c>
    </row>
    <row r="475" spans="2:35" ht="14.25" x14ac:dyDescent="0.2">
      <c r="B475" s="16">
        <v>473</v>
      </c>
      <c r="C475" s="16" t="str">
        <f t="shared" ca="1" si="57"/>
        <v>IC1889</v>
      </c>
      <c r="D475" s="16" t="str">
        <f t="shared" ca="1" si="61"/>
        <v>一般的空灵项链</v>
      </c>
      <c r="E475" s="16" t="str">
        <f t="shared" ca="1" si="58"/>
        <v>一般的</v>
      </c>
      <c r="F475" s="16" t="str">
        <f t="shared" ca="1" si="59"/>
        <v>空灵</v>
      </c>
      <c r="G475" s="16" t="str">
        <f t="shared" ca="1" si="60"/>
        <v>项链</v>
      </c>
      <c r="H475" s="16" t="str">
        <f t="shared" si="56"/>
        <v>c</v>
      </c>
      <c r="I475" s="19" t="s">
        <v>26</v>
      </c>
      <c r="J475" s="3" t="s">
        <v>41</v>
      </c>
      <c r="K475" s="16">
        <f t="shared" si="62"/>
        <v>9</v>
      </c>
      <c r="L475" s="16">
        <f t="shared" si="63"/>
        <v>1</v>
      </c>
      <c r="M475" s="16">
        <f>[1]挂饰表!$I475</f>
        <v>18</v>
      </c>
      <c r="N475" s="16">
        <f>[1]挂饰表!$J475</f>
        <v>0</v>
      </c>
      <c r="O475" s="16">
        <f>[1]挂饰表!$K475</f>
        <v>0</v>
      </c>
      <c r="P475" s="16">
        <f>[1]挂饰表!$L475</f>
        <v>0</v>
      </c>
      <c r="Q475" s="16" t="str">
        <f>[1]挂饰表!$M$3</f>
        <v>---</v>
      </c>
      <c r="R475" s="16">
        <f>[1]挂饰表!$N475</f>
        <v>0</v>
      </c>
      <c r="S475" s="16">
        <f>[1]挂饰表!$O475</f>
        <v>0</v>
      </c>
      <c r="T475" s="42">
        <f>[1]挂饰表!$P475</f>
        <v>0</v>
      </c>
      <c r="U475" s="20">
        <f>[1]挂饰表!Q475</f>
        <v>0</v>
      </c>
      <c r="V475" s="20">
        <f>[1]挂饰表!R475</f>
        <v>0</v>
      </c>
      <c r="W475" s="20">
        <f>[1]挂饰表!S475</f>
        <v>0</v>
      </c>
      <c r="X475" s="20" t="str">
        <f>[1]挂饰表!T475</f>
        <v>--</v>
      </c>
      <c r="Y475" s="42">
        <f>[1]挂饰表!U475</f>
        <v>0</v>
      </c>
      <c r="Z475" s="42">
        <f>[1]挂饰表!V475</f>
        <v>0</v>
      </c>
      <c r="AA475" s="42">
        <f>[1]挂饰表!W475</f>
        <v>0</v>
      </c>
      <c r="AB475" s="42">
        <f>[1]挂饰表!X475</f>
        <v>0</v>
      </c>
      <c r="AC475" s="42">
        <f>[1]挂饰表!Y475</f>
        <v>0</v>
      </c>
      <c r="AD475" s="42">
        <f>[1]挂饰表!Z475</f>
        <v>0</v>
      </c>
      <c r="AE475" s="20">
        <f>[1]挂饰表!AA475</f>
        <v>0</v>
      </c>
      <c r="AF475" s="20">
        <f>[1]挂饰表!AB475</f>
        <v>0</v>
      </c>
      <c r="AG475" s="20">
        <f>[1]挂饰表!AC475</f>
        <v>0</v>
      </c>
      <c r="AH475" s="20">
        <f>[1]挂饰表!AD475</f>
        <v>0</v>
      </c>
      <c r="AI475" s="20">
        <f>[1]挂饰表!AE475</f>
        <v>0</v>
      </c>
    </row>
    <row r="476" spans="2:35" ht="14.25" x14ac:dyDescent="0.2">
      <c r="B476" s="16">
        <v>474</v>
      </c>
      <c r="C476" s="16" t="str">
        <f t="shared" ca="1" si="57"/>
        <v>IC1882</v>
      </c>
      <c r="D476" s="16" t="str">
        <f t="shared" ca="1" si="61"/>
        <v>普通的塞尔塔项链</v>
      </c>
      <c r="E476" s="16" t="str">
        <f t="shared" ca="1" si="58"/>
        <v>普通的</v>
      </c>
      <c r="F476" s="16" t="str">
        <f t="shared" ca="1" si="59"/>
        <v>塞尔塔</v>
      </c>
      <c r="G476" s="16" t="str">
        <f t="shared" ca="1" si="60"/>
        <v>项链</v>
      </c>
      <c r="H476" s="16" t="str">
        <f t="shared" si="56"/>
        <v>c</v>
      </c>
      <c r="I476" s="19" t="s">
        <v>26</v>
      </c>
      <c r="J476" s="3" t="s">
        <v>41</v>
      </c>
      <c r="K476" s="16">
        <f t="shared" si="62"/>
        <v>9</v>
      </c>
      <c r="L476" s="16">
        <f t="shared" si="63"/>
        <v>2</v>
      </c>
      <c r="M476" s="16">
        <f>[1]挂饰表!$I476</f>
        <v>36</v>
      </c>
      <c r="N476" s="16">
        <f>[1]挂饰表!$J476</f>
        <v>0</v>
      </c>
      <c r="O476" s="16">
        <f>[1]挂饰表!$K476</f>
        <v>0</v>
      </c>
      <c r="P476" s="16">
        <f>[1]挂饰表!$L476</f>
        <v>0</v>
      </c>
      <c r="Q476" s="16" t="str">
        <f>[1]挂饰表!$M$3</f>
        <v>---</v>
      </c>
      <c r="R476" s="16">
        <f>[1]挂饰表!$N476</f>
        <v>0</v>
      </c>
      <c r="S476" s="16">
        <f>[1]挂饰表!$O476</f>
        <v>0</v>
      </c>
      <c r="T476" s="42">
        <f>[1]挂饰表!$P476</f>
        <v>0</v>
      </c>
      <c r="U476" s="20">
        <f>[1]挂饰表!Q476</f>
        <v>0</v>
      </c>
      <c r="V476" s="20">
        <f>[1]挂饰表!R476</f>
        <v>0</v>
      </c>
      <c r="W476" s="20">
        <f>[1]挂饰表!S476</f>
        <v>0</v>
      </c>
      <c r="X476" s="20" t="str">
        <f>[1]挂饰表!T476</f>
        <v>--</v>
      </c>
      <c r="Y476" s="42">
        <f>[1]挂饰表!U476</f>
        <v>0</v>
      </c>
      <c r="Z476" s="42">
        <f>[1]挂饰表!V476</f>
        <v>0</v>
      </c>
      <c r="AA476" s="42">
        <f>[1]挂饰表!W476</f>
        <v>0</v>
      </c>
      <c r="AB476" s="42">
        <f>[1]挂饰表!X476</f>
        <v>0</v>
      </c>
      <c r="AC476" s="42">
        <f>[1]挂饰表!Y476</f>
        <v>0</v>
      </c>
      <c r="AD476" s="42">
        <f>[1]挂饰表!Z476</f>
        <v>0</v>
      </c>
      <c r="AE476" s="20">
        <f>[1]挂饰表!AA476</f>
        <v>0</v>
      </c>
      <c r="AF476" s="20">
        <f>[1]挂饰表!AB476</f>
        <v>0</v>
      </c>
      <c r="AG476" s="20">
        <f>[1]挂饰表!AC476</f>
        <v>0</v>
      </c>
      <c r="AH476" s="20">
        <f>[1]挂饰表!AD476</f>
        <v>0</v>
      </c>
      <c r="AI476" s="20">
        <f>[1]挂饰表!AE476</f>
        <v>0</v>
      </c>
    </row>
    <row r="477" spans="2:35" ht="14.25" x14ac:dyDescent="0.2">
      <c r="B477" s="16">
        <v>475</v>
      </c>
      <c r="C477" s="16" t="str">
        <f t="shared" ca="1" si="57"/>
        <v>IC1883</v>
      </c>
      <c r="D477" s="16" t="str">
        <f t="shared" ca="1" si="61"/>
        <v>破旧的精灵项链</v>
      </c>
      <c r="E477" s="16" t="str">
        <f t="shared" ca="1" si="58"/>
        <v>破旧的</v>
      </c>
      <c r="F477" s="16" t="str">
        <f t="shared" ca="1" si="59"/>
        <v>精灵</v>
      </c>
      <c r="G477" s="16" t="str">
        <f t="shared" ca="1" si="60"/>
        <v>项链</v>
      </c>
      <c r="H477" s="16" t="str">
        <f t="shared" si="56"/>
        <v>c</v>
      </c>
      <c r="I477" s="19" t="s">
        <v>26</v>
      </c>
      <c r="J477" s="3" t="s">
        <v>41</v>
      </c>
      <c r="K477" s="16">
        <f t="shared" si="62"/>
        <v>9</v>
      </c>
      <c r="L477" s="16">
        <f t="shared" si="63"/>
        <v>3</v>
      </c>
      <c r="M477" s="16">
        <f>[1]挂饰表!$I477</f>
        <v>53</v>
      </c>
      <c r="N477" s="16">
        <f>[1]挂饰表!$J477</f>
        <v>0</v>
      </c>
      <c r="O477" s="16">
        <f>[1]挂饰表!$K477</f>
        <v>0</v>
      </c>
      <c r="P477" s="16">
        <f>[1]挂饰表!$L477</f>
        <v>0</v>
      </c>
      <c r="Q477" s="16" t="str">
        <f>[1]挂饰表!$M$3</f>
        <v>---</v>
      </c>
      <c r="R477" s="16">
        <f>[1]挂饰表!$N477</f>
        <v>0</v>
      </c>
      <c r="S477" s="16">
        <f>[1]挂饰表!$O477</f>
        <v>0</v>
      </c>
      <c r="T477" s="42">
        <f>[1]挂饰表!$P477</f>
        <v>0</v>
      </c>
      <c r="U477" s="20">
        <f>[1]挂饰表!Q477</f>
        <v>0</v>
      </c>
      <c r="V477" s="20">
        <f>[1]挂饰表!R477</f>
        <v>0</v>
      </c>
      <c r="W477" s="20">
        <f>[1]挂饰表!S477</f>
        <v>0</v>
      </c>
      <c r="X477" s="20" t="str">
        <f>[1]挂饰表!T477</f>
        <v>--</v>
      </c>
      <c r="Y477" s="42">
        <f>[1]挂饰表!U477</f>
        <v>0</v>
      </c>
      <c r="Z477" s="42">
        <f>[1]挂饰表!V477</f>
        <v>0</v>
      </c>
      <c r="AA477" s="42">
        <f>[1]挂饰表!W477</f>
        <v>0</v>
      </c>
      <c r="AB477" s="42">
        <f>[1]挂饰表!X477</f>
        <v>0</v>
      </c>
      <c r="AC477" s="42">
        <f>[1]挂饰表!Y477</f>
        <v>0</v>
      </c>
      <c r="AD477" s="42">
        <f>[1]挂饰表!Z477</f>
        <v>0</v>
      </c>
      <c r="AE477" s="20">
        <f>[1]挂饰表!AA477</f>
        <v>0</v>
      </c>
      <c r="AF477" s="20">
        <f>[1]挂饰表!AB477</f>
        <v>0</v>
      </c>
      <c r="AG477" s="20">
        <f>[1]挂饰表!AC477</f>
        <v>0</v>
      </c>
      <c r="AH477" s="20">
        <f>[1]挂饰表!AD477</f>
        <v>0</v>
      </c>
      <c r="AI477" s="20">
        <f>[1]挂饰表!AE477</f>
        <v>0</v>
      </c>
    </row>
    <row r="478" spans="2:35" ht="14.25" x14ac:dyDescent="0.2">
      <c r="B478" s="16">
        <v>476</v>
      </c>
      <c r="C478" s="16" t="str">
        <f t="shared" ca="1" si="57"/>
        <v>IC1898</v>
      </c>
      <c r="D478" s="16" t="str">
        <f t="shared" ca="1" si="61"/>
        <v>普通的精钢项链</v>
      </c>
      <c r="E478" s="16" t="str">
        <f t="shared" ca="1" si="58"/>
        <v>普通的</v>
      </c>
      <c r="F478" s="16" t="str">
        <f t="shared" ca="1" si="59"/>
        <v>精钢</v>
      </c>
      <c r="G478" s="16" t="str">
        <f t="shared" ca="1" si="60"/>
        <v>项链</v>
      </c>
      <c r="H478" s="16" t="str">
        <f t="shared" si="56"/>
        <v>c</v>
      </c>
      <c r="I478" s="19" t="s">
        <v>26</v>
      </c>
      <c r="J478" s="3" t="s">
        <v>41</v>
      </c>
      <c r="K478" s="16">
        <f t="shared" si="62"/>
        <v>9</v>
      </c>
      <c r="L478" s="16">
        <f t="shared" si="63"/>
        <v>4</v>
      </c>
      <c r="M478" s="16">
        <f>[1]挂饰表!$I478</f>
        <v>71</v>
      </c>
      <c r="N478" s="16">
        <f>[1]挂饰表!$J478</f>
        <v>0</v>
      </c>
      <c r="O478" s="16">
        <f>[1]挂饰表!$K478</f>
        <v>0</v>
      </c>
      <c r="P478" s="16">
        <f>[1]挂饰表!$L478</f>
        <v>0</v>
      </c>
      <c r="Q478" s="16" t="str">
        <f>[1]挂饰表!$M$3</f>
        <v>---</v>
      </c>
      <c r="R478" s="16">
        <f>[1]挂饰表!$N478</f>
        <v>0</v>
      </c>
      <c r="S478" s="16">
        <f>[1]挂饰表!$O478</f>
        <v>0</v>
      </c>
      <c r="T478" s="42">
        <f>[1]挂饰表!$P478</f>
        <v>0</v>
      </c>
      <c r="U478" s="20">
        <f>[1]挂饰表!Q478</f>
        <v>0</v>
      </c>
      <c r="V478" s="20">
        <f>[1]挂饰表!R478</f>
        <v>0</v>
      </c>
      <c r="W478" s="20">
        <f>[1]挂饰表!S478</f>
        <v>0</v>
      </c>
      <c r="X478" s="20" t="str">
        <f>[1]挂饰表!T478</f>
        <v>--</v>
      </c>
      <c r="Y478" s="42">
        <f>[1]挂饰表!U478</f>
        <v>0</v>
      </c>
      <c r="Z478" s="42">
        <f>[1]挂饰表!V478</f>
        <v>0</v>
      </c>
      <c r="AA478" s="42">
        <f>[1]挂饰表!W478</f>
        <v>0</v>
      </c>
      <c r="AB478" s="42">
        <f>[1]挂饰表!X478</f>
        <v>0</v>
      </c>
      <c r="AC478" s="42">
        <f>[1]挂饰表!Y478</f>
        <v>0</v>
      </c>
      <c r="AD478" s="42">
        <f>[1]挂饰表!Z478</f>
        <v>0</v>
      </c>
      <c r="AE478" s="20">
        <f>[1]挂饰表!AA478</f>
        <v>0</v>
      </c>
      <c r="AF478" s="20">
        <f>[1]挂饰表!AB478</f>
        <v>0</v>
      </c>
      <c r="AG478" s="20">
        <f>[1]挂饰表!AC478</f>
        <v>0</v>
      </c>
      <c r="AH478" s="20">
        <f>[1]挂饰表!AD478</f>
        <v>0</v>
      </c>
      <c r="AI478" s="20">
        <f>[1]挂饰表!AE478</f>
        <v>0</v>
      </c>
    </row>
    <row r="479" spans="2:35" ht="14.25" x14ac:dyDescent="0.2">
      <c r="B479" s="16">
        <v>477</v>
      </c>
      <c r="C479" s="16" t="str">
        <f t="shared" ca="1" si="57"/>
        <v>IC1875</v>
      </c>
      <c r="D479" s="16" t="str">
        <f t="shared" ca="1" si="61"/>
        <v>普通的女神护腕</v>
      </c>
      <c r="E479" s="16" t="str">
        <f t="shared" ca="1" si="58"/>
        <v>普通的</v>
      </c>
      <c r="F479" s="16" t="str">
        <f t="shared" ca="1" si="59"/>
        <v>女神</v>
      </c>
      <c r="G479" s="16" t="str">
        <f t="shared" ca="1" si="60"/>
        <v>护腕</v>
      </c>
      <c r="H479" s="16" t="str">
        <f t="shared" si="56"/>
        <v>c</v>
      </c>
      <c r="I479" s="19" t="s">
        <v>26</v>
      </c>
      <c r="J479" s="3" t="s">
        <v>41</v>
      </c>
      <c r="K479" s="16">
        <f t="shared" si="62"/>
        <v>9</v>
      </c>
      <c r="L479" s="16">
        <f t="shared" si="63"/>
        <v>5</v>
      </c>
      <c r="M479" s="16">
        <f>[1]挂饰表!$I479</f>
        <v>89</v>
      </c>
      <c r="N479" s="16">
        <f>[1]挂饰表!$J479</f>
        <v>0</v>
      </c>
      <c r="O479" s="16">
        <f>[1]挂饰表!$K479</f>
        <v>0</v>
      </c>
      <c r="P479" s="16">
        <f>[1]挂饰表!$L479</f>
        <v>0</v>
      </c>
      <c r="Q479" s="16" t="str">
        <f>[1]挂饰表!$M$3</f>
        <v>---</v>
      </c>
      <c r="R479" s="16">
        <f>[1]挂饰表!$N479</f>
        <v>0</v>
      </c>
      <c r="S479" s="16">
        <f>[1]挂饰表!$O479</f>
        <v>0</v>
      </c>
      <c r="T479" s="42">
        <f>[1]挂饰表!$P479</f>
        <v>0</v>
      </c>
      <c r="U479" s="20">
        <f>[1]挂饰表!Q479</f>
        <v>0</v>
      </c>
      <c r="V479" s="20">
        <f>[1]挂饰表!R479</f>
        <v>0</v>
      </c>
      <c r="W479" s="20">
        <f>[1]挂饰表!S479</f>
        <v>0</v>
      </c>
      <c r="X479" s="20" t="str">
        <f>[1]挂饰表!T479</f>
        <v>--</v>
      </c>
      <c r="Y479" s="42">
        <f>[1]挂饰表!U479</f>
        <v>0</v>
      </c>
      <c r="Z479" s="42">
        <f>[1]挂饰表!V479</f>
        <v>0</v>
      </c>
      <c r="AA479" s="42">
        <f>[1]挂饰表!W479</f>
        <v>0</v>
      </c>
      <c r="AB479" s="42">
        <f>[1]挂饰表!X479</f>
        <v>0</v>
      </c>
      <c r="AC479" s="42">
        <f>[1]挂饰表!Y479</f>
        <v>0</v>
      </c>
      <c r="AD479" s="42">
        <f>[1]挂饰表!Z479</f>
        <v>0</v>
      </c>
      <c r="AE479" s="20">
        <f>[1]挂饰表!AA479</f>
        <v>0</v>
      </c>
      <c r="AF479" s="20">
        <f>[1]挂饰表!AB479</f>
        <v>0</v>
      </c>
      <c r="AG479" s="20">
        <f>[1]挂饰表!AC479</f>
        <v>0</v>
      </c>
      <c r="AH479" s="20">
        <f>[1]挂饰表!AD479</f>
        <v>0</v>
      </c>
      <c r="AI479" s="20">
        <f>[1]挂饰表!AE479</f>
        <v>0</v>
      </c>
    </row>
    <row r="480" spans="2:35" ht="14.25" x14ac:dyDescent="0.2">
      <c r="B480" s="16">
        <v>478</v>
      </c>
      <c r="C480" s="16" t="str">
        <f t="shared" ca="1" si="57"/>
        <v>IC1880</v>
      </c>
      <c r="D480" s="16" t="str">
        <f t="shared" ca="1" si="61"/>
        <v>初级的虚幻项链</v>
      </c>
      <c r="E480" s="16" t="str">
        <f t="shared" ca="1" si="58"/>
        <v>初级的</v>
      </c>
      <c r="F480" s="16" t="str">
        <f t="shared" ca="1" si="59"/>
        <v>虚幻</v>
      </c>
      <c r="G480" s="16" t="str">
        <f t="shared" ca="1" si="60"/>
        <v>项链</v>
      </c>
      <c r="H480" s="16" t="str">
        <f t="shared" si="56"/>
        <v>c</v>
      </c>
      <c r="I480" s="19" t="s">
        <v>26</v>
      </c>
      <c r="J480" s="3" t="s">
        <v>41</v>
      </c>
      <c r="K480" s="16">
        <f t="shared" si="62"/>
        <v>9</v>
      </c>
      <c r="L480" s="16">
        <f t="shared" si="63"/>
        <v>6</v>
      </c>
      <c r="M480" s="16">
        <f>[1]挂饰表!$I480</f>
        <v>107</v>
      </c>
      <c r="N480" s="16">
        <f>[1]挂饰表!$J480</f>
        <v>0</v>
      </c>
      <c r="O480" s="16">
        <f>[1]挂饰表!$K480</f>
        <v>0</v>
      </c>
      <c r="P480" s="16">
        <f>[1]挂饰表!$L480</f>
        <v>0</v>
      </c>
      <c r="Q480" s="16" t="str">
        <f>[1]挂饰表!$M$3</f>
        <v>---</v>
      </c>
      <c r="R480" s="16">
        <f>[1]挂饰表!$N480</f>
        <v>0</v>
      </c>
      <c r="S480" s="16">
        <f>[1]挂饰表!$O480</f>
        <v>0</v>
      </c>
      <c r="T480" s="42">
        <f>[1]挂饰表!$P480</f>
        <v>0</v>
      </c>
      <c r="U480" s="20">
        <f>[1]挂饰表!Q480</f>
        <v>0</v>
      </c>
      <c r="V480" s="20">
        <f>[1]挂饰表!R480</f>
        <v>0</v>
      </c>
      <c r="W480" s="20">
        <f>[1]挂饰表!S480</f>
        <v>0</v>
      </c>
      <c r="X480" s="20" t="str">
        <f>[1]挂饰表!T480</f>
        <v>--</v>
      </c>
      <c r="Y480" s="42">
        <f>[1]挂饰表!U480</f>
        <v>0</v>
      </c>
      <c r="Z480" s="42">
        <f>[1]挂饰表!V480</f>
        <v>0</v>
      </c>
      <c r="AA480" s="42">
        <f>[1]挂饰表!W480</f>
        <v>0</v>
      </c>
      <c r="AB480" s="42">
        <f>[1]挂饰表!X480</f>
        <v>0</v>
      </c>
      <c r="AC480" s="42">
        <f>[1]挂饰表!Y480</f>
        <v>0</v>
      </c>
      <c r="AD480" s="42">
        <f>[1]挂饰表!Z480</f>
        <v>0</v>
      </c>
      <c r="AE480" s="20">
        <f>[1]挂饰表!AA480</f>
        <v>0</v>
      </c>
      <c r="AF480" s="20">
        <f>[1]挂饰表!AB480</f>
        <v>0</v>
      </c>
      <c r="AG480" s="20">
        <f>[1]挂饰表!AC480</f>
        <v>0</v>
      </c>
      <c r="AH480" s="20">
        <f>[1]挂饰表!AD480</f>
        <v>0</v>
      </c>
      <c r="AI480" s="20">
        <f>[1]挂饰表!AE480</f>
        <v>0</v>
      </c>
    </row>
    <row r="481" spans="2:35" ht="14.25" x14ac:dyDescent="0.2">
      <c r="B481" s="16">
        <v>479</v>
      </c>
      <c r="C481" s="16" t="str">
        <f t="shared" ca="1" si="57"/>
        <v>IC1869</v>
      </c>
      <c r="D481" s="16" t="str">
        <f t="shared" ca="1" si="61"/>
        <v>普通的塞尔塔护腕</v>
      </c>
      <c r="E481" s="16" t="str">
        <f t="shared" ca="1" si="58"/>
        <v>普通的</v>
      </c>
      <c r="F481" s="16" t="str">
        <f t="shared" ca="1" si="59"/>
        <v>塞尔塔</v>
      </c>
      <c r="G481" s="16" t="str">
        <f t="shared" ca="1" si="60"/>
        <v>护腕</v>
      </c>
      <c r="H481" s="16" t="str">
        <f t="shared" si="56"/>
        <v>c</v>
      </c>
      <c r="I481" s="19" t="s">
        <v>26</v>
      </c>
      <c r="J481" s="3" t="s">
        <v>41</v>
      </c>
      <c r="K481" s="16">
        <f t="shared" si="62"/>
        <v>9</v>
      </c>
      <c r="L481" s="16">
        <f t="shared" si="63"/>
        <v>7</v>
      </c>
      <c r="M481" s="16">
        <f>[1]挂饰表!$I481</f>
        <v>124</v>
      </c>
      <c r="N481" s="16">
        <f>[1]挂饰表!$J481</f>
        <v>0</v>
      </c>
      <c r="O481" s="16">
        <f>[1]挂饰表!$K481</f>
        <v>0</v>
      </c>
      <c r="P481" s="16">
        <f>[1]挂饰表!$L481</f>
        <v>0</v>
      </c>
      <c r="Q481" s="16" t="str">
        <f>[1]挂饰表!$M$3</f>
        <v>---</v>
      </c>
      <c r="R481" s="16">
        <f>[1]挂饰表!$N481</f>
        <v>0</v>
      </c>
      <c r="S481" s="16">
        <f>[1]挂饰表!$O481</f>
        <v>0</v>
      </c>
      <c r="T481" s="42">
        <f>[1]挂饰表!$P481</f>
        <v>0</v>
      </c>
      <c r="U481" s="20">
        <f>[1]挂饰表!Q481</f>
        <v>0</v>
      </c>
      <c r="V481" s="20">
        <f>[1]挂饰表!R481</f>
        <v>0</v>
      </c>
      <c r="W481" s="20">
        <f>[1]挂饰表!S481</f>
        <v>0</v>
      </c>
      <c r="X481" s="20" t="str">
        <f>[1]挂饰表!T481</f>
        <v>--</v>
      </c>
      <c r="Y481" s="42">
        <f>[1]挂饰表!U481</f>
        <v>0</v>
      </c>
      <c r="Z481" s="42">
        <f>[1]挂饰表!V481</f>
        <v>0</v>
      </c>
      <c r="AA481" s="42">
        <f>[1]挂饰表!W481</f>
        <v>0</v>
      </c>
      <c r="AB481" s="42">
        <f>[1]挂饰表!X481</f>
        <v>0</v>
      </c>
      <c r="AC481" s="42">
        <f>[1]挂饰表!Y481</f>
        <v>0</v>
      </c>
      <c r="AD481" s="42">
        <f>[1]挂饰表!Z481</f>
        <v>0</v>
      </c>
      <c r="AE481" s="20">
        <f>[1]挂饰表!AA481</f>
        <v>0</v>
      </c>
      <c r="AF481" s="20">
        <f>[1]挂饰表!AB481</f>
        <v>0</v>
      </c>
      <c r="AG481" s="20">
        <f>[1]挂饰表!AC481</f>
        <v>0</v>
      </c>
      <c r="AH481" s="20">
        <f>[1]挂饰表!AD481</f>
        <v>0</v>
      </c>
      <c r="AI481" s="20">
        <f>[1]挂饰表!AE481</f>
        <v>0</v>
      </c>
    </row>
    <row r="482" spans="2:35" ht="14.25" x14ac:dyDescent="0.2">
      <c r="B482" s="16">
        <v>480</v>
      </c>
      <c r="C482" s="16" t="str">
        <f t="shared" ca="1" si="57"/>
        <v>IC1930</v>
      </c>
      <c r="D482" s="16" t="str">
        <f t="shared" ca="1" si="61"/>
        <v>一般的混乱戒指</v>
      </c>
      <c r="E482" s="16" t="str">
        <f t="shared" ca="1" si="58"/>
        <v>一般的</v>
      </c>
      <c r="F482" s="16" t="str">
        <f t="shared" ca="1" si="59"/>
        <v>混乱</v>
      </c>
      <c r="G482" s="16" t="str">
        <f t="shared" ca="1" si="60"/>
        <v>戒指</v>
      </c>
      <c r="H482" s="16" t="str">
        <f t="shared" si="56"/>
        <v>c</v>
      </c>
      <c r="I482" s="19" t="s">
        <v>26</v>
      </c>
      <c r="J482" s="3" t="s">
        <v>41</v>
      </c>
      <c r="K482" s="16">
        <f t="shared" si="62"/>
        <v>9</v>
      </c>
      <c r="L482" s="16">
        <f t="shared" si="63"/>
        <v>8</v>
      </c>
      <c r="M482" s="16">
        <f>[1]挂饰表!$I482</f>
        <v>142</v>
      </c>
      <c r="N482" s="16">
        <f>[1]挂饰表!$J482</f>
        <v>0</v>
      </c>
      <c r="O482" s="16">
        <f>[1]挂饰表!$K482</f>
        <v>0</v>
      </c>
      <c r="P482" s="16">
        <f>[1]挂饰表!$L482</f>
        <v>0</v>
      </c>
      <c r="Q482" s="16" t="str">
        <f>[1]挂饰表!$M$3</f>
        <v>---</v>
      </c>
      <c r="R482" s="16">
        <f>[1]挂饰表!$N482</f>
        <v>0</v>
      </c>
      <c r="S482" s="16">
        <f>[1]挂饰表!$O482</f>
        <v>0</v>
      </c>
      <c r="T482" s="42">
        <f>[1]挂饰表!$P482</f>
        <v>0</v>
      </c>
      <c r="U482" s="20">
        <f>[1]挂饰表!Q482</f>
        <v>0</v>
      </c>
      <c r="V482" s="20">
        <f>[1]挂饰表!R482</f>
        <v>0</v>
      </c>
      <c r="W482" s="20">
        <f>[1]挂饰表!S482</f>
        <v>0</v>
      </c>
      <c r="X482" s="20" t="str">
        <f>[1]挂饰表!T482</f>
        <v>--</v>
      </c>
      <c r="Y482" s="42">
        <f>[1]挂饰表!U482</f>
        <v>0</v>
      </c>
      <c r="Z482" s="42">
        <f>[1]挂饰表!V482</f>
        <v>0</v>
      </c>
      <c r="AA482" s="42">
        <f>[1]挂饰表!W482</f>
        <v>0</v>
      </c>
      <c r="AB482" s="42">
        <f>[1]挂饰表!X482</f>
        <v>0</v>
      </c>
      <c r="AC482" s="42">
        <f>[1]挂饰表!Y482</f>
        <v>0</v>
      </c>
      <c r="AD482" s="42">
        <f>[1]挂饰表!Z482</f>
        <v>0</v>
      </c>
      <c r="AE482" s="20">
        <f>[1]挂饰表!AA482</f>
        <v>0</v>
      </c>
      <c r="AF482" s="20">
        <f>[1]挂饰表!AB482</f>
        <v>0</v>
      </c>
      <c r="AG482" s="20">
        <f>[1]挂饰表!AC482</f>
        <v>0</v>
      </c>
      <c r="AH482" s="20">
        <f>[1]挂饰表!AD482</f>
        <v>0</v>
      </c>
      <c r="AI482" s="20">
        <f>[1]挂饰表!AE482</f>
        <v>0</v>
      </c>
    </row>
    <row r="483" spans="2:35" ht="14.25" x14ac:dyDescent="0.2">
      <c r="B483" s="16">
        <v>481</v>
      </c>
      <c r="C483" s="16" t="str">
        <f t="shared" ca="1" si="57"/>
        <v>IC1877</v>
      </c>
      <c r="D483" s="16" t="str">
        <f t="shared" ca="1" si="61"/>
        <v>传说的魔王项链</v>
      </c>
      <c r="E483" s="16" t="str">
        <f t="shared" ca="1" si="58"/>
        <v>传说的</v>
      </c>
      <c r="F483" s="16" t="str">
        <f t="shared" ca="1" si="59"/>
        <v>魔王</v>
      </c>
      <c r="G483" s="16" t="str">
        <f t="shared" ca="1" si="60"/>
        <v>项链</v>
      </c>
      <c r="H483" s="16" t="str">
        <f t="shared" si="56"/>
        <v>s</v>
      </c>
      <c r="I483" s="19" t="s">
        <v>26</v>
      </c>
      <c r="J483" s="3" t="s">
        <v>42</v>
      </c>
      <c r="K483" s="16">
        <f t="shared" si="62"/>
        <v>1</v>
      </c>
      <c r="L483" s="16">
        <f t="shared" si="63"/>
        <v>1</v>
      </c>
      <c r="M483" s="16">
        <f>[1]挂饰表!$I483</f>
        <v>18</v>
      </c>
      <c r="N483" s="16">
        <f>[1]挂饰表!$J483</f>
        <v>14</v>
      </c>
      <c r="O483" s="16">
        <f>[1]挂饰表!$K483</f>
        <v>10</v>
      </c>
      <c r="P483" s="16">
        <f>[1]挂饰表!$L483</f>
        <v>12</v>
      </c>
      <c r="Q483" s="16" t="str">
        <f>[1]挂饰表!$M$3</f>
        <v>---</v>
      </c>
      <c r="R483" s="16">
        <f>[1]挂饰表!$N483</f>
        <v>10</v>
      </c>
      <c r="S483" s="16">
        <f>[1]挂饰表!$O483</f>
        <v>9</v>
      </c>
      <c r="T483" s="42">
        <f>[1]挂饰表!$P483</f>
        <v>5</v>
      </c>
      <c r="U483" s="20">
        <f>[1]挂饰表!Q483</f>
        <v>2.5000000000000001E-2</v>
      </c>
      <c r="V483" s="20">
        <f>[1]挂饰表!R483</f>
        <v>2.2499999999999999E-2</v>
      </c>
      <c r="W483" s="20">
        <f>[1]挂饰表!S483</f>
        <v>8.3333333333333332E-3</v>
      </c>
      <c r="X483" s="20" t="str">
        <f>[1]挂饰表!T483</f>
        <v>--</v>
      </c>
      <c r="Y483" s="42">
        <f>[1]挂饰表!U483</f>
        <v>5</v>
      </c>
      <c r="Z483" s="42">
        <f>[1]挂饰表!V483</f>
        <v>5</v>
      </c>
      <c r="AA483" s="42">
        <f>[1]挂饰表!W483</f>
        <v>7</v>
      </c>
      <c r="AB483" s="42">
        <f>[1]挂饰表!X483</f>
        <v>6</v>
      </c>
      <c r="AC483" s="42">
        <f>[1]挂饰表!Y483</f>
        <v>5</v>
      </c>
      <c r="AD483" s="42">
        <f>[1]挂饰表!Z483</f>
        <v>4</v>
      </c>
      <c r="AE483" s="20">
        <f>[1]挂饰表!AA483</f>
        <v>0</v>
      </c>
      <c r="AF483" s="20">
        <f>[1]挂饰表!AB483</f>
        <v>0</v>
      </c>
      <c r="AG483" s="20">
        <f>[1]挂饰表!AC483</f>
        <v>0</v>
      </c>
      <c r="AH483" s="20">
        <f>[1]挂饰表!AD483</f>
        <v>0</v>
      </c>
      <c r="AI483" s="20">
        <f>[1]挂饰表!AE483</f>
        <v>0</v>
      </c>
    </row>
    <row r="484" spans="2:35" ht="14.25" x14ac:dyDescent="0.2">
      <c r="B484" s="16">
        <v>482</v>
      </c>
      <c r="C484" s="16" t="str">
        <f t="shared" ca="1" si="57"/>
        <v>IC1858</v>
      </c>
      <c r="D484" s="16" t="str">
        <f t="shared" ca="1" si="61"/>
        <v>璀璨的白银戒指</v>
      </c>
      <c r="E484" s="16" t="str">
        <f t="shared" ca="1" si="58"/>
        <v>璀璨的</v>
      </c>
      <c r="F484" s="16" t="str">
        <f t="shared" ca="1" si="59"/>
        <v>白银</v>
      </c>
      <c r="G484" s="16" t="str">
        <f t="shared" ca="1" si="60"/>
        <v>戒指</v>
      </c>
      <c r="H484" s="16" t="str">
        <f t="shared" ref="H484:H547" si="64">H452</f>
        <v>s</v>
      </c>
      <c r="I484" s="19" t="s">
        <v>26</v>
      </c>
      <c r="J484" s="3" t="s">
        <v>42</v>
      </c>
      <c r="K484" s="16">
        <f t="shared" si="62"/>
        <v>1</v>
      </c>
      <c r="L484" s="16">
        <f t="shared" si="63"/>
        <v>2</v>
      </c>
      <c r="M484" s="16">
        <f>[1]挂饰表!$I484</f>
        <v>37</v>
      </c>
      <c r="N484" s="16">
        <f>[1]挂饰表!$J484</f>
        <v>29</v>
      </c>
      <c r="O484" s="16">
        <f>[1]挂饰表!$K484</f>
        <v>20</v>
      </c>
      <c r="P484" s="16">
        <f>[1]挂饰表!$L484</f>
        <v>24</v>
      </c>
      <c r="Q484" s="16" t="str">
        <f>[1]挂饰表!$M$3</f>
        <v>---</v>
      </c>
      <c r="R484" s="16">
        <f>[1]挂饰表!$N484</f>
        <v>20</v>
      </c>
      <c r="S484" s="16">
        <f>[1]挂饰表!$O484</f>
        <v>18</v>
      </c>
      <c r="T484" s="42">
        <f>[1]挂饰表!$P484</f>
        <v>11</v>
      </c>
      <c r="U484" s="20">
        <f>[1]挂饰表!Q484</f>
        <v>5.5E-2</v>
      </c>
      <c r="V484" s="20">
        <f>[1]挂饰表!R484</f>
        <v>4.4999999999999998E-2</v>
      </c>
      <c r="W484" s="20">
        <f>[1]挂饰表!S484</f>
        <v>1.8333333333333333E-2</v>
      </c>
      <c r="X484" s="20" t="str">
        <f>[1]挂饰表!T484</f>
        <v>--</v>
      </c>
      <c r="Y484" s="42">
        <f>[1]挂饰表!U484</f>
        <v>11</v>
      </c>
      <c r="Z484" s="42">
        <f>[1]挂饰表!V484</f>
        <v>11</v>
      </c>
      <c r="AA484" s="42">
        <f>[1]挂饰表!W484</f>
        <v>14</v>
      </c>
      <c r="AB484" s="42">
        <f>[1]挂饰表!X484</f>
        <v>13</v>
      </c>
      <c r="AC484" s="42">
        <f>[1]挂饰表!Y484</f>
        <v>9</v>
      </c>
      <c r="AD484" s="42">
        <f>[1]挂饰表!Z484</f>
        <v>8</v>
      </c>
      <c r="AE484" s="20">
        <f>[1]挂饰表!AA484</f>
        <v>0</v>
      </c>
      <c r="AF484" s="20">
        <f>[1]挂饰表!AB484</f>
        <v>0</v>
      </c>
      <c r="AG484" s="20">
        <f>[1]挂饰表!AC484</f>
        <v>0</v>
      </c>
      <c r="AH484" s="20">
        <f>[1]挂饰表!AD484</f>
        <v>0</v>
      </c>
      <c r="AI484" s="20">
        <f>[1]挂饰表!AE484</f>
        <v>0</v>
      </c>
    </row>
    <row r="485" spans="2:35" ht="14.25" x14ac:dyDescent="0.2">
      <c r="B485" s="16">
        <v>483</v>
      </c>
      <c r="C485" s="16" t="str">
        <f t="shared" ca="1" si="57"/>
        <v>IC1934</v>
      </c>
      <c r="D485" s="16" t="str">
        <f t="shared" ca="1" si="61"/>
        <v>璀璨的斯塞提护腕</v>
      </c>
      <c r="E485" s="16" t="str">
        <f t="shared" ca="1" si="58"/>
        <v>璀璨的</v>
      </c>
      <c r="F485" s="16" t="str">
        <f t="shared" ca="1" si="59"/>
        <v>斯塞提</v>
      </c>
      <c r="G485" s="16" t="str">
        <f t="shared" ca="1" si="60"/>
        <v>护腕</v>
      </c>
      <c r="H485" s="16" t="str">
        <f t="shared" si="64"/>
        <v>s</v>
      </c>
      <c r="I485" s="19" t="s">
        <v>26</v>
      </c>
      <c r="J485" s="3" t="s">
        <v>42</v>
      </c>
      <c r="K485" s="16">
        <f t="shared" si="62"/>
        <v>1</v>
      </c>
      <c r="L485" s="16">
        <f t="shared" si="63"/>
        <v>3</v>
      </c>
      <c r="M485" s="16">
        <f>[1]挂饰表!$I485</f>
        <v>55</v>
      </c>
      <c r="N485" s="16">
        <f>[1]挂饰表!$J485</f>
        <v>43</v>
      </c>
      <c r="O485" s="16">
        <f>[1]挂饰表!$K485</f>
        <v>29</v>
      </c>
      <c r="P485" s="16">
        <f>[1]挂饰表!$L485</f>
        <v>36</v>
      </c>
      <c r="Q485" s="16" t="str">
        <f>[1]挂饰表!$M$3</f>
        <v>---</v>
      </c>
      <c r="R485" s="16">
        <f>[1]挂饰表!$N485</f>
        <v>29</v>
      </c>
      <c r="S485" s="16">
        <f>[1]挂饰表!$O485</f>
        <v>27</v>
      </c>
      <c r="T485" s="42">
        <f>[1]挂饰表!$P485</f>
        <v>16</v>
      </c>
      <c r="U485" s="20">
        <f>[1]挂饰表!Q485</f>
        <v>0.08</v>
      </c>
      <c r="V485" s="20">
        <f>[1]挂饰表!R485</f>
        <v>6.7500000000000004E-2</v>
      </c>
      <c r="W485" s="20">
        <f>[1]挂饰表!S485</f>
        <v>2.6666666666666665E-2</v>
      </c>
      <c r="X485" s="20" t="str">
        <f>[1]挂饰表!T485</f>
        <v>--</v>
      </c>
      <c r="Y485" s="42">
        <f>[1]挂饰表!U485</f>
        <v>16</v>
      </c>
      <c r="Z485" s="42">
        <f>[1]挂饰表!V485</f>
        <v>16</v>
      </c>
      <c r="AA485" s="42">
        <f>[1]挂饰表!W485</f>
        <v>21</v>
      </c>
      <c r="AB485" s="42">
        <f>[1]挂饰表!X485</f>
        <v>19</v>
      </c>
      <c r="AC485" s="42">
        <f>[1]挂饰表!Y485</f>
        <v>14</v>
      </c>
      <c r="AD485" s="42">
        <f>[1]挂饰表!Z485</f>
        <v>11</v>
      </c>
      <c r="AE485" s="20">
        <f>[1]挂饰表!AA485</f>
        <v>0</v>
      </c>
      <c r="AF485" s="20">
        <f>[1]挂饰表!AB485</f>
        <v>0</v>
      </c>
      <c r="AG485" s="20">
        <f>[1]挂饰表!AC485</f>
        <v>0</v>
      </c>
      <c r="AH485" s="20">
        <f>[1]挂饰表!AD485</f>
        <v>0</v>
      </c>
      <c r="AI485" s="20">
        <f>[1]挂饰表!AE485</f>
        <v>0</v>
      </c>
    </row>
    <row r="486" spans="2:35" ht="14.25" x14ac:dyDescent="0.2">
      <c r="B486" s="16">
        <v>484</v>
      </c>
      <c r="C486" s="16" t="str">
        <f t="shared" ca="1" si="57"/>
        <v>IC1933</v>
      </c>
      <c r="D486" s="16" t="str">
        <f t="shared" ca="1" si="61"/>
        <v>神奇的水晶护腕</v>
      </c>
      <c r="E486" s="16" t="str">
        <f t="shared" ca="1" si="58"/>
        <v>神奇的</v>
      </c>
      <c r="F486" s="16" t="str">
        <f t="shared" ca="1" si="59"/>
        <v>水晶</v>
      </c>
      <c r="G486" s="16" t="str">
        <f t="shared" ca="1" si="60"/>
        <v>护腕</v>
      </c>
      <c r="H486" s="16" t="str">
        <f t="shared" si="64"/>
        <v>s</v>
      </c>
      <c r="I486" s="19" t="s">
        <v>26</v>
      </c>
      <c r="J486" s="3" t="s">
        <v>42</v>
      </c>
      <c r="K486" s="16">
        <f t="shared" si="62"/>
        <v>1</v>
      </c>
      <c r="L486" s="16">
        <f t="shared" si="63"/>
        <v>4</v>
      </c>
      <c r="M486" s="16">
        <f>[1]挂饰表!$I486</f>
        <v>74</v>
      </c>
      <c r="N486" s="16">
        <f>[1]挂饰表!$J486</f>
        <v>57</v>
      </c>
      <c r="O486" s="16">
        <f>[1]挂饰表!$K486</f>
        <v>39</v>
      </c>
      <c r="P486" s="16">
        <f>[1]挂饰表!$L486</f>
        <v>48</v>
      </c>
      <c r="Q486" s="16" t="str">
        <f>[1]挂饰表!$M$3</f>
        <v>---</v>
      </c>
      <c r="R486" s="16">
        <f>[1]挂饰表!$N486</f>
        <v>39</v>
      </c>
      <c r="S486" s="16">
        <f>[1]挂饰表!$O486</f>
        <v>36</v>
      </c>
      <c r="T486" s="42">
        <f>[1]挂饰表!$P486</f>
        <v>22</v>
      </c>
      <c r="U486" s="20">
        <f>[1]挂饰表!Q486</f>
        <v>0.11</v>
      </c>
      <c r="V486" s="20">
        <f>[1]挂饰表!R486</f>
        <v>0.09</v>
      </c>
      <c r="W486" s="20">
        <f>[1]挂饰表!S486</f>
        <v>3.6666666666666667E-2</v>
      </c>
      <c r="X486" s="20" t="str">
        <f>[1]挂饰表!T486</f>
        <v>--</v>
      </c>
      <c r="Y486" s="42">
        <f>[1]挂饰表!U486</f>
        <v>22</v>
      </c>
      <c r="Z486" s="42">
        <f>[1]挂饰表!V486</f>
        <v>22</v>
      </c>
      <c r="AA486" s="42">
        <f>[1]挂饰表!W486</f>
        <v>28</v>
      </c>
      <c r="AB486" s="42">
        <f>[1]挂饰表!X486</f>
        <v>25</v>
      </c>
      <c r="AC486" s="42">
        <f>[1]挂饰表!Y486</f>
        <v>18</v>
      </c>
      <c r="AD486" s="42">
        <f>[1]挂饰表!Z486</f>
        <v>15</v>
      </c>
      <c r="AE486" s="20">
        <f>[1]挂饰表!AA486</f>
        <v>0</v>
      </c>
      <c r="AF486" s="20">
        <f>[1]挂饰表!AB486</f>
        <v>0</v>
      </c>
      <c r="AG486" s="20">
        <f>[1]挂饰表!AC486</f>
        <v>0</v>
      </c>
      <c r="AH486" s="20">
        <f>[1]挂饰表!AD486</f>
        <v>0</v>
      </c>
      <c r="AI486" s="20">
        <f>[1]挂饰表!AE486</f>
        <v>0</v>
      </c>
    </row>
    <row r="487" spans="2:35" ht="14.25" x14ac:dyDescent="0.2">
      <c r="B487" s="16">
        <v>485</v>
      </c>
      <c r="C487" s="16" t="str">
        <f t="shared" ca="1" si="57"/>
        <v>IC1877</v>
      </c>
      <c r="D487" s="16" t="str">
        <f t="shared" ca="1" si="61"/>
        <v>神秘的言语项链</v>
      </c>
      <c r="E487" s="16" t="str">
        <f t="shared" ca="1" si="58"/>
        <v>神秘的</v>
      </c>
      <c r="F487" s="16" t="str">
        <f t="shared" ca="1" si="59"/>
        <v>言语</v>
      </c>
      <c r="G487" s="16" t="str">
        <f t="shared" ca="1" si="60"/>
        <v>项链</v>
      </c>
      <c r="H487" s="16" t="str">
        <f t="shared" si="64"/>
        <v>s</v>
      </c>
      <c r="I487" s="19" t="s">
        <v>26</v>
      </c>
      <c r="J487" s="3" t="s">
        <v>42</v>
      </c>
      <c r="K487" s="16">
        <f t="shared" si="62"/>
        <v>1</v>
      </c>
      <c r="L487" s="16">
        <f t="shared" si="63"/>
        <v>5</v>
      </c>
      <c r="M487" s="16">
        <f>[1]挂饰表!$I487</f>
        <v>92</v>
      </c>
      <c r="N487" s="16">
        <f>[1]挂饰表!$J487</f>
        <v>71</v>
      </c>
      <c r="O487" s="16">
        <f>[1]挂饰表!$K487</f>
        <v>49</v>
      </c>
      <c r="P487" s="16">
        <f>[1]挂饰表!$L487</f>
        <v>60</v>
      </c>
      <c r="Q487" s="16" t="str">
        <f>[1]挂饰表!$M$3</f>
        <v>---</v>
      </c>
      <c r="R487" s="16">
        <f>[1]挂饰表!$N487</f>
        <v>49</v>
      </c>
      <c r="S487" s="16">
        <f>[1]挂饰表!$O487</f>
        <v>45</v>
      </c>
      <c r="T487" s="42">
        <f>[1]挂饰表!$P487</f>
        <v>27</v>
      </c>
      <c r="U487" s="20">
        <f>[1]挂饰表!Q487</f>
        <v>0.13500000000000001</v>
      </c>
      <c r="V487" s="20">
        <f>[1]挂饰表!R487</f>
        <v>0.1125</v>
      </c>
      <c r="W487" s="20">
        <f>[1]挂饰表!S487</f>
        <v>4.4999999999999998E-2</v>
      </c>
      <c r="X487" s="20" t="str">
        <f>[1]挂饰表!T487</f>
        <v>--</v>
      </c>
      <c r="Y487" s="42">
        <f>[1]挂饰表!U487</f>
        <v>27</v>
      </c>
      <c r="Z487" s="42">
        <f>[1]挂饰表!V487</f>
        <v>27</v>
      </c>
      <c r="AA487" s="42">
        <f>[1]挂饰表!W487</f>
        <v>35</v>
      </c>
      <c r="AB487" s="42">
        <f>[1]挂饰表!X487</f>
        <v>31</v>
      </c>
      <c r="AC487" s="42">
        <f>[1]挂饰表!Y487</f>
        <v>23</v>
      </c>
      <c r="AD487" s="42">
        <f>[1]挂饰表!Z487</f>
        <v>19</v>
      </c>
      <c r="AE487" s="20">
        <f>[1]挂饰表!AA487</f>
        <v>0</v>
      </c>
      <c r="AF487" s="20">
        <f>[1]挂饰表!AB487</f>
        <v>0</v>
      </c>
      <c r="AG487" s="20">
        <f>[1]挂饰表!AC487</f>
        <v>0</v>
      </c>
      <c r="AH487" s="20">
        <f>[1]挂饰表!AD487</f>
        <v>0</v>
      </c>
      <c r="AI487" s="20">
        <f>[1]挂饰表!AE487</f>
        <v>0</v>
      </c>
    </row>
    <row r="488" spans="2:35" ht="14.25" x14ac:dyDescent="0.2">
      <c r="B488" s="16">
        <v>486</v>
      </c>
      <c r="C488" s="16" t="str">
        <f t="shared" ca="1" si="57"/>
        <v>IC1871</v>
      </c>
      <c r="D488" s="16" t="str">
        <f t="shared" ca="1" si="61"/>
        <v>璀璨的魔王护腕</v>
      </c>
      <c r="E488" s="16" t="str">
        <f t="shared" ca="1" si="58"/>
        <v>璀璨的</v>
      </c>
      <c r="F488" s="16" t="str">
        <f t="shared" ca="1" si="59"/>
        <v>魔王</v>
      </c>
      <c r="G488" s="16" t="str">
        <f t="shared" ca="1" si="60"/>
        <v>护腕</v>
      </c>
      <c r="H488" s="16" t="str">
        <f t="shared" si="64"/>
        <v>s</v>
      </c>
      <c r="I488" s="19" t="s">
        <v>26</v>
      </c>
      <c r="J488" s="3" t="s">
        <v>42</v>
      </c>
      <c r="K488" s="16">
        <f t="shared" si="62"/>
        <v>1</v>
      </c>
      <c r="L488" s="16">
        <f t="shared" si="63"/>
        <v>6</v>
      </c>
      <c r="M488" s="16">
        <f>[1]挂饰表!$I488</f>
        <v>111</v>
      </c>
      <c r="N488" s="16">
        <f>[1]挂饰表!$J488</f>
        <v>86</v>
      </c>
      <c r="O488" s="16">
        <f>[1]挂饰表!$K488</f>
        <v>59</v>
      </c>
      <c r="P488" s="16">
        <f>[1]挂饰表!$L488</f>
        <v>72</v>
      </c>
      <c r="Q488" s="16" t="str">
        <f>[1]挂饰表!$M$3</f>
        <v>---</v>
      </c>
      <c r="R488" s="16">
        <f>[1]挂饰表!$N488</f>
        <v>59</v>
      </c>
      <c r="S488" s="16">
        <f>[1]挂饰表!$O488</f>
        <v>54</v>
      </c>
      <c r="T488" s="42">
        <f>[1]挂饰表!$P488</f>
        <v>33</v>
      </c>
      <c r="U488" s="20">
        <f>[1]挂饰表!Q488</f>
        <v>0.16500000000000001</v>
      </c>
      <c r="V488" s="20">
        <f>[1]挂饰表!R488</f>
        <v>0.13500000000000001</v>
      </c>
      <c r="W488" s="20">
        <f>[1]挂饰表!S488</f>
        <v>5.5E-2</v>
      </c>
      <c r="X488" s="20" t="str">
        <f>[1]挂饰表!T488</f>
        <v>--</v>
      </c>
      <c r="Y488" s="42">
        <f>[1]挂饰表!U488</f>
        <v>33</v>
      </c>
      <c r="Z488" s="42">
        <f>[1]挂饰表!V488</f>
        <v>33</v>
      </c>
      <c r="AA488" s="42">
        <f>[1]挂饰表!W488</f>
        <v>42</v>
      </c>
      <c r="AB488" s="42">
        <f>[1]挂饰表!X488</f>
        <v>38</v>
      </c>
      <c r="AC488" s="42">
        <f>[1]挂饰表!Y488</f>
        <v>28</v>
      </c>
      <c r="AD488" s="42">
        <f>[1]挂饰表!Z488</f>
        <v>23</v>
      </c>
      <c r="AE488" s="20">
        <f>[1]挂饰表!AA488</f>
        <v>0</v>
      </c>
      <c r="AF488" s="20">
        <f>[1]挂饰表!AB488</f>
        <v>0</v>
      </c>
      <c r="AG488" s="20">
        <f>[1]挂饰表!AC488</f>
        <v>0</v>
      </c>
      <c r="AH488" s="20">
        <f>[1]挂饰表!AD488</f>
        <v>0</v>
      </c>
      <c r="AI488" s="20">
        <f>[1]挂饰表!AE488</f>
        <v>0</v>
      </c>
    </row>
    <row r="489" spans="2:35" ht="14.25" x14ac:dyDescent="0.2">
      <c r="B489" s="16">
        <v>487</v>
      </c>
      <c r="C489" s="16" t="str">
        <f t="shared" ca="1" si="57"/>
        <v>IC1883</v>
      </c>
      <c r="D489" s="16" t="str">
        <f t="shared" ca="1" si="61"/>
        <v>璀璨的白银项链</v>
      </c>
      <c r="E489" s="16" t="str">
        <f t="shared" ca="1" si="58"/>
        <v>璀璨的</v>
      </c>
      <c r="F489" s="16" t="str">
        <f t="shared" ca="1" si="59"/>
        <v>白银</v>
      </c>
      <c r="G489" s="16" t="str">
        <f t="shared" ca="1" si="60"/>
        <v>项链</v>
      </c>
      <c r="H489" s="16" t="str">
        <f t="shared" si="64"/>
        <v>s</v>
      </c>
      <c r="I489" s="19" t="s">
        <v>26</v>
      </c>
      <c r="J489" s="3" t="s">
        <v>42</v>
      </c>
      <c r="K489" s="16">
        <f t="shared" si="62"/>
        <v>1</v>
      </c>
      <c r="L489" s="16">
        <f t="shared" si="63"/>
        <v>7</v>
      </c>
      <c r="M489" s="16">
        <f>[1]挂饰表!$I489</f>
        <v>129</v>
      </c>
      <c r="N489" s="16">
        <f>[1]挂饰表!$J489</f>
        <v>100</v>
      </c>
      <c r="O489" s="16">
        <f>[1]挂饰表!$K489</f>
        <v>69</v>
      </c>
      <c r="P489" s="16">
        <f>[1]挂饰表!$L489</f>
        <v>84</v>
      </c>
      <c r="Q489" s="16" t="str">
        <f>[1]挂饰表!$M$3</f>
        <v>---</v>
      </c>
      <c r="R489" s="16">
        <f>[1]挂饰表!$N489</f>
        <v>69</v>
      </c>
      <c r="S489" s="16">
        <f>[1]挂饰表!$O489</f>
        <v>63</v>
      </c>
      <c r="T489" s="42">
        <f>[1]挂饰表!$P489</f>
        <v>38</v>
      </c>
      <c r="U489" s="20">
        <f>[1]挂饰表!Q489</f>
        <v>0.19</v>
      </c>
      <c r="V489" s="20">
        <f>[1]挂饰表!R489</f>
        <v>0.1575</v>
      </c>
      <c r="W489" s="20">
        <f>[1]挂饰表!S489</f>
        <v>6.3333333333333325E-2</v>
      </c>
      <c r="X489" s="20" t="str">
        <f>[1]挂饰表!T489</f>
        <v>--</v>
      </c>
      <c r="Y489" s="42">
        <f>[1]挂饰表!U489</f>
        <v>38</v>
      </c>
      <c r="Z489" s="42">
        <f>[1]挂饰表!V489</f>
        <v>38</v>
      </c>
      <c r="AA489" s="42">
        <f>[1]挂饰表!W489</f>
        <v>50</v>
      </c>
      <c r="AB489" s="42">
        <f>[1]挂饰表!X489</f>
        <v>44</v>
      </c>
      <c r="AC489" s="42">
        <f>[1]挂饰表!Y489</f>
        <v>32</v>
      </c>
      <c r="AD489" s="42">
        <f>[1]挂饰表!Z489</f>
        <v>27</v>
      </c>
      <c r="AE489" s="20">
        <f>[1]挂饰表!AA489</f>
        <v>0</v>
      </c>
      <c r="AF489" s="20">
        <f>[1]挂饰表!AB489</f>
        <v>0</v>
      </c>
      <c r="AG489" s="20">
        <f>[1]挂饰表!AC489</f>
        <v>0</v>
      </c>
      <c r="AH489" s="20">
        <f>[1]挂饰表!AD489</f>
        <v>0</v>
      </c>
      <c r="AI489" s="20">
        <f>[1]挂饰表!AE489</f>
        <v>0</v>
      </c>
    </row>
    <row r="490" spans="2:35" ht="14.25" x14ac:dyDescent="0.2">
      <c r="B490" s="16">
        <v>488</v>
      </c>
      <c r="C490" s="16" t="str">
        <f t="shared" ca="1" si="57"/>
        <v>IC1867</v>
      </c>
      <c r="D490" s="16" t="str">
        <f t="shared" ca="1" si="61"/>
        <v>神秘的晨曦护腕</v>
      </c>
      <c r="E490" s="16" t="str">
        <f t="shared" ca="1" si="58"/>
        <v>神秘的</v>
      </c>
      <c r="F490" s="16" t="str">
        <f t="shared" ca="1" si="59"/>
        <v>晨曦</v>
      </c>
      <c r="G490" s="16" t="str">
        <f t="shared" ca="1" si="60"/>
        <v>护腕</v>
      </c>
      <c r="H490" s="16" t="str">
        <f t="shared" si="64"/>
        <v>s</v>
      </c>
      <c r="I490" s="19" t="s">
        <v>26</v>
      </c>
      <c r="J490" s="3" t="s">
        <v>42</v>
      </c>
      <c r="K490" s="16">
        <f t="shared" si="62"/>
        <v>1</v>
      </c>
      <c r="L490" s="16">
        <f t="shared" si="63"/>
        <v>8</v>
      </c>
      <c r="M490" s="16">
        <f>[1]挂饰表!$I490</f>
        <v>147</v>
      </c>
      <c r="N490" s="16">
        <f>[1]挂饰表!$J490</f>
        <v>114</v>
      </c>
      <c r="O490" s="16">
        <f>[1]挂饰表!$K490</f>
        <v>78</v>
      </c>
      <c r="P490" s="16">
        <f>[1]挂饰表!$L490</f>
        <v>96</v>
      </c>
      <c r="Q490" s="16" t="str">
        <f>[1]挂饰表!$M$3</f>
        <v>---</v>
      </c>
      <c r="R490" s="16">
        <f>[1]挂饰表!$N490</f>
        <v>78</v>
      </c>
      <c r="S490" s="16">
        <f>[1]挂饰表!$O490</f>
        <v>72</v>
      </c>
      <c r="T490" s="42">
        <f>[1]挂饰表!$P490</f>
        <v>44</v>
      </c>
      <c r="U490" s="20">
        <f>[1]挂饰表!Q490</f>
        <v>0.22</v>
      </c>
      <c r="V490" s="20">
        <f>[1]挂饰表!R490</f>
        <v>0.18</v>
      </c>
      <c r="W490" s="20">
        <f>[1]挂饰表!S490</f>
        <v>7.3333333333333334E-2</v>
      </c>
      <c r="X490" s="20" t="str">
        <f>[1]挂饰表!T490</f>
        <v>--</v>
      </c>
      <c r="Y490" s="42">
        <f>[1]挂饰表!U490</f>
        <v>44</v>
      </c>
      <c r="Z490" s="42">
        <f>[1]挂饰表!V490</f>
        <v>44</v>
      </c>
      <c r="AA490" s="42">
        <f>[1]挂饰表!W490</f>
        <v>57</v>
      </c>
      <c r="AB490" s="42">
        <f>[1]挂饰表!X490</f>
        <v>50</v>
      </c>
      <c r="AC490" s="42">
        <f>[1]挂饰表!Y490</f>
        <v>37</v>
      </c>
      <c r="AD490" s="42">
        <f>[1]挂饰表!Z490</f>
        <v>30</v>
      </c>
      <c r="AE490" s="20">
        <f>[1]挂饰表!AA490</f>
        <v>0</v>
      </c>
      <c r="AF490" s="20">
        <f>[1]挂饰表!AB490</f>
        <v>0</v>
      </c>
      <c r="AG490" s="20">
        <f>[1]挂饰表!AC490</f>
        <v>0</v>
      </c>
      <c r="AH490" s="20">
        <f>[1]挂饰表!AD490</f>
        <v>0</v>
      </c>
      <c r="AI490" s="20">
        <f>[1]挂饰表!AE490</f>
        <v>0</v>
      </c>
    </row>
    <row r="491" spans="2:35" ht="14.25" x14ac:dyDescent="0.2">
      <c r="B491" s="16">
        <v>489</v>
      </c>
      <c r="C491" s="16" t="str">
        <f t="shared" ca="1" si="57"/>
        <v>IC1778</v>
      </c>
      <c r="D491" s="16" t="str">
        <f t="shared" ca="1" si="61"/>
        <v>精致的水晶戒指</v>
      </c>
      <c r="E491" s="16" t="str">
        <f t="shared" ca="1" si="58"/>
        <v>精致的</v>
      </c>
      <c r="F491" s="16" t="str">
        <f t="shared" ca="1" si="59"/>
        <v>水晶</v>
      </c>
      <c r="G491" s="16" t="str">
        <f t="shared" ca="1" si="60"/>
        <v>戒指</v>
      </c>
      <c r="H491" s="16" t="str">
        <f t="shared" si="64"/>
        <v>a</v>
      </c>
      <c r="I491" s="19" t="s">
        <v>26</v>
      </c>
      <c r="J491" s="3" t="s">
        <v>42</v>
      </c>
      <c r="K491" s="16">
        <f t="shared" si="62"/>
        <v>1</v>
      </c>
      <c r="L491" s="16">
        <f t="shared" si="63"/>
        <v>1</v>
      </c>
      <c r="M491" s="16">
        <f>[1]挂饰表!$I491</f>
        <v>10</v>
      </c>
      <c r="N491" s="16">
        <f>[1]挂饰表!$J491</f>
        <v>16</v>
      </c>
      <c r="O491" s="16">
        <f>[1]挂饰表!$K491</f>
        <v>11</v>
      </c>
      <c r="P491" s="16">
        <f>[1]挂饰表!$L491</f>
        <v>14</v>
      </c>
      <c r="Q491" s="16" t="str">
        <f>[1]挂饰表!$M$3</f>
        <v>---</v>
      </c>
      <c r="R491" s="16">
        <f>[1]挂饰表!$N491</f>
        <v>11</v>
      </c>
      <c r="S491" s="16">
        <f>[1]挂饰表!$O491</f>
        <v>10</v>
      </c>
      <c r="T491" s="42">
        <f>[1]挂饰表!$P491</f>
        <v>6</v>
      </c>
      <c r="U491" s="20">
        <f>[1]挂饰表!Q491</f>
        <v>0.03</v>
      </c>
      <c r="V491" s="20">
        <f>[1]挂饰表!R491</f>
        <v>2.5000000000000001E-2</v>
      </c>
      <c r="W491" s="20">
        <f>[1]挂饰表!S491</f>
        <v>0.01</v>
      </c>
      <c r="X491" s="20" t="str">
        <f>[1]挂饰表!T491</f>
        <v>--</v>
      </c>
      <c r="Y491" s="42">
        <f>[1]挂饰表!U491</f>
        <v>6</v>
      </c>
      <c r="Z491" s="42">
        <f>[1]挂饰表!V491</f>
        <v>6</v>
      </c>
      <c r="AA491" s="42">
        <f>[1]挂饰表!W491</f>
        <v>8</v>
      </c>
      <c r="AB491" s="42">
        <f>[1]挂饰表!X491</f>
        <v>7</v>
      </c>
      <c r="AC491" s="42">
        <f>[1]挂饰表!Y491</f>
        <v>5</v>
      </c>
      <c r="AD491" s="42">
        <f>[1]挂饰表!Z491</f>
        <v>4</v>
      </c>
      <c r="AE491" s="20">
        <f>[1]挂饰表!AA491</f>
        <v>0</v>
      </c>
      <c r="AF491" s="20">
        <f>[1]挂饰表!AB491</f>
        <v>0</v>
      </c>
      <c r="AG491" s="20">
        <f>[1]挂饰表!AC491</f>
        <v>0</v>
      </c>
      <c r="AH491" s="20">
        <f>[1]挂饰表!AD491</f>
        <v>0</v>
      </c>
      <c r="AI491" s="20">
        <f>[1]挂饰表!AE491</f>
        <v>0</v>
      </c>
    </row>
    <row r="492" spans="2:35" ht="14.25" x14ac:dyDescent="0.2">
      <c r="B492" s="16">
        <v>490</v>
      </c>
      <c r="C492" s="16" t="str">
        <f t="shared" ca="1" si="57"/>
        <v>IC1902</v>
      </c>
      <c r="D492" s="16" t="str">
        <f t="shared" ca="1" si="61"/>
        <v>精致的虚幻戒指</v>
      </c>
      <c r="E492" s="16" t="str">
        <f t="shared" ca="1" si="58"/>
        <v>精致的</v>
      </c>
      <c r="F492" s="16" t="str">
        <f t="shared" ca="1" si="59"/>
        <v>虚幻</v>
      </c>
      <c r="G492" s="16" t="str">
        <f t="shared" ca="1" si="60"/>
        <v>戒指</v>
      </c>
      <c r="H492" s="16" t="str">
        <f t="shared" si="64"/>
        <v>a</v>
      </c>
      <c r="I492" s="19" t="s">
        <v>26</v>
      </c>
      <c r="J492" s="3" t="s">
        <v>42</v>
      </c>
      <c r="K492" s="16">
        <f t="shared" si="62"/>
        <v>1</v>
      </c>
      <c r="L492" s="16">
        <f t="shared" si="63"/>
        <v>2</v>
      </c>
      <c r="M492" s="16">
        <f>[1]挂饰表!$I492</f>
        <v>21</v>
      </c>
      <c r="N492" s="16">
        <f>[1]挂饰表!$J492</f>
        <v>33</v>
      </c>
      <c r="O492" s="16">
        <f>[1]挂饰表!$K492</f>
        <v>22</v>
      </c>
      <c r="P492" s="16">
        <f>[1]挂饰表!$L492</f>
        <v>27</v>
      </c>
      <c r="Q492" s="16" t="str">
        <f>[1]挂饰表!$M$3</f>
        <v>---</v>
      </c>
      <c r="R492" s="16">
        <f>[1]挂饰表!$N492</f>
        <v>22</v>
      </c>
      <c r="S492" s="16">
        <f>[1]挂饰表!$O492</f>
        <v>21</v>
      </c>
      <c r="T492" s="42">
        <f>[1]挂饰表!$P492</f>
        <v>12</v>
      </c>
      <c r="U492" s="20">
        <f>[1]挂饰表!Q492</f>
        <v>0.06</v>
      </c>
      <c r="V492" s="20">
        <f>[1]挂饰表!R492</f>
        <v>5.2499999999999998E-2</v>
      </c>
      <c r="W492" s="20">
        <f>[1]挂饰表!S492</f>
        <v>0.02</v>
      </c>
      <c r="X492" s="20" t="str">
        <f>[1]挂饰表!T492</f>
        <v>--</v>
      </c>
      <c r="Y492" s="42">
        <f>[1]挂饰表!U492</f>
        <v>12</v>
      </c>
      <c r="Z492" s="42">
        <f>[1]挂饰表!V492</f>
        <v>12</v>
      </c>
      <c r="AA492" s="42">
        <f>[1]挂饰表!W492</f>
        <v>16</v>
      </c>
      <c r="AB492" s="42">
        <f>[1]挂饰表!X492</f>
        <v>14</v>
      </c>
      <c r="AC492" s="42">
        <f>[1]挂饰表!Y492</f>
        <v>11</v>
      </c>
      <c r="AD492" s="42">
        <f>[1]挂饰表!Z492</f>
        <v>9</v>
      </c>
      <c r="AE492" s="20">
        <f>[1]挂饰表!AA492</f>
        <v>0</v>
      </c>
      <c r="AF492" s="20">
        <f>[1]挂饰表!AB492</f>
        <v>0</v>
      </c>
      <c r="AG492" s="20">
        <f>[1]挂饰表!AC492</f>
        <v>0</v>
      </c>
      <c r="AH492" s="20">
        <f>[1]挂饰表!AD492</f>
        <v>0</v>
      </c>
      <c r="AI492" s="20">
        <f>[1]挂饰表!AE492</f>
        <v>0</v>
      </c>
    </row>
    <row r="493" spans="2:35" ht="14.25" x14ac:dyDescent="0.2">
      <c r="B493" s="16">
        <v>491</v>
      </c>
      <c r="C493" s="16" t="str">
        <f t="shared" ca="1" si="57"/>
        <v>IC1892</v>
      </c>
      <c r="D493" s="16" t="str">
        <f t="shared" ca="1" si="61"/>
        <v>犀利的智慧项链</v>
      </c>
      <c r="E493" s="16" t="str">
        <f t="shared" ca="1" si="58"/>
        <v>犀利的</v>
      </c>
      <c r="F493" s="16" t="str">
        <f t="shared" ca="1" si="59"/>
        <v>智慧</v>
      </c>
      <c r="G493" s="16" t="str">
        <f t="shared" ca="1" si="60"/>
        <v>项链</v>
      </c>
      <c r="H493" s="16" t="str">
        <f t="shared" si="64"/>
        <v>a</v>
      </c>
      <c r="I493" s="19" t="s">
        <v>26</v>
      </c>
      <c r="J493" s="3" t="s">
        <v>42</v>
      </c>
      <c r="K493" s="16">
        <f t="shared" si="62"/>
        <v>1</v>
      </c>
      <c r="L493" s="16">
        <f t="shared" si="63"/>
        <v>3</v>
      </c>
      <c r="M493" s="16">
        <f>[1]挂饰表!$I493</f>
        <v>31</v>
      </c>
      <c r="N493" s="16">
        <f>[1]挂饰表!$J493</f>
        <v>49</v>
      </c>
      <c r="O493" s="16">
        <f>[1]挂饰表!$K493</f>
        <v>34</v>
      </c>
      <c r="P493" s="16">
        <f>[1]挂饰表!$L493</f>
        <v>41</v>
      </c>
      <c r="Q493" s="16" t="str">
        <f>[1]挂饰表!$M$3</f>
        <v>---</v>
      </c>
      <c r="R493" s="16">
        <f>[1]挂饰表!$N493</f>
        <v>34</v>
      </c>
      <c r="S493" s="16">
        <f>[1]挂饰表!$O493</f>
        <v>31</v>
      </c>
      <c r="T493" s="42">
        <f>[1]挂饰表!$P493</f>
        <v>19</v>
      </c>
      <c r="U493" s="20">
        <f>[1]挂饰表!Q493</f>
        <v>9.5000000000000001E-2</v>
      </c>
      <c r="V493" s="20">
        <f>[1]挂饰表!R493</f>
        <v>7.7499999999999999E-2</v>
      </c>
      <c r="W493" s="20">
        <f>[1]挂饰表!S493</f>
        <v>3.1666666666666662E-2</v>
      </c>
      <c r="X493" s="20" t="str">
        <f>[1]挂饰表!T493</f>
        <v>--</v>
      </c>
      <c r="Y493" s="42">
        <f>[1]挂饰表!U493</f>
        <v>19</v>
      </c>
      <c r="Z493" s="42">
        <f>[1]挂饰表!V493</f>
        <v>19</v>
      </c>
      <c r="AA493" s="42">
        <f>[1]挂饰表!W493</f>
        <v>24</v>
      </c>
      <c r="AB493" s="42">
        <f>[1]挂饰表!X493</f>
        <v>22</v>
      </c>
      <c r="AC493" s="42">
        <f>[1]挂饰表!Y493</f>
        <v>16</v>
      </c>
      <c r="AD493" s="42">
        <f>[1]挂饰表!Z493</f>
        <v>13</v>
      </c>
      <c r="AE493" s="20">
        <f>[1]挂饰表!AA493</f>
        <v>0</v>
      </c>
      <c r="AF493" s="20">
        <f>[1]挂饰表!AB493</f>
        <v>0</v>
      </c>
      <c r="AG493" s="20">
        <f>[1]挂饰表!AC493</f>
        <v>0</v>
      </c>
      <c r="AH493" s="20">
        <f>[1]挂饰表!AD493</f>
        <v>0</v>
      </c>
      <c r="AI493" s="20">
        <f>[1]挂饰表!AE493</f>
        <v>0</v>
      </c>
    </row>
    <row r="494" spans="2:35" ht="14.25" x14ac:dyDescent="0.2">
      <c r="B494" s="16">
        <v>492</v>
      </c>
      <c r="C494" s="16" t="str">
        <f t="shared" ca="1" si="57"/>
        <v>IC1886</v>
      </c>
      <c r="D494" s="16" t="str">
        <f t="shared" ca="1" si="61"/>
        <v>拉风的言语项链</v>
      </c>
      <c r="E494" s="16" t="str">
        <f t="shared" ca="1" si="58"/>
        <v>拉风的</v>
      </c>
      <c r="F494" s="16" t="str">
        <f t="shared" ca="1" si="59"/>
        <v>言语</v>
      </c>
      <c r="G494" s="16" t="str">
        <f t="shared" ca="1" si="60"/>
        <v>项链</v>
      </c>
      <c r="H494" s="16" t="str">
        <f t="shared" si="64"/>
        <v>a</v>
      </c>
      <c r="I494" s="19" t="s">
        <v>26</v>
      </c>
      <c r="J494" s="3" t="s">
        <v>42</v>
      </c>
      <c r="K494" s="16">
        <f t="shared" si="62"/>
        <v>1</v>
      </c>
      <c r="L494" s="16">
        <f t="shared" si="63"/>
        <v>4</v>
      </c>
      <c r="M494" s="16">
        <f>[1]挂饰表!$I494</f>
        <v>41</v>
      </c>
      <c r="N494" s="16">
        <f>[1]挂饰表!$J494</f>
        <v>66</v>
      </c>
      <c r="O494" s="16">
        <f>[1]挂饰表!$K494</f>
        <v>45</v>
      </c>
      <c r="P494" s="16">
        <f>[1]挂饰表!$L494</f>
        <v>55</v>
      </c>
      <c r="Q494" s="16" t="str">
        <f>[1]挂饰表!$M$3</f>
        <v>---</v>
      </c>
      <c r="R494" s="16">
        <f>[1]挂饰表!$N494</f>
        <v>45</v>
      </c>
      <c r="S494" s="16">
        <f>[1]挂饰表!$O494</f>
        <v>41</v>
      </c>
      <c r="T494" s="42">
        <f>[1]挂饰表!$P494</f>
        <v>25</v>
      </c>
      <c r="U494" s="20">
        <f>[1]挂饰表!Q494</f>
        <v>0.125</v>
      </c>
      <c r="V494" s="20">
        <f>[1]挂饰表!R494</f>
        <v>0.10249999999999999</v>
      </c>
      <c r="W494" s="20">
        <f>[1]挂饰表!S494</f>
        <v>4.1666666666666671E-2</v>
      </c>
      <c r="X494" s="20" t="str">
        <f>[1]挂饰表!T494</f>
        <v>--</v>
      </c>
      <c r="Y494" s="42">
        <f>[1]挂饰表!U494</f>
        <v>25</v>
      </c>
      <c r="Z494" s="42">
        <f>[1]挂饰表!V494</f>
        <v>25</v>
      </c>
      <c r="AA494" s="42">
        <f>[1]挂饰表!W494</f>
        <v>32</v>
      </c>
      <c r="AB494" s="42">
        <f>[1]挂饰表!X494</f>
        <v>29</v>
      </c>
      <c r="AC494" s="42">
        <f>[1]挂饰表!Y494</f>
        <v>21</v>
      </c>
      <c r="AD494" s="42">
        <f>[1]挂饰表!Z494</f>
        <v>17</v>
      </c>
      <c r="AE494" s="20">
        <f>[1]挂饰表!AA494</f>
        <v>0</v>
      </c>
      <c r="AF494" s="20">
        <f>[1]挂饰表!AB494</f>
        <v>0</v>
      </c>
      <c r="AG494" s="20">
        <f>[1]挂饰表!AC494</f>
        <v>0</v>
      </c>
      <c r="AH494" s="20">
        <f>[1]挂饰表!AD494</f>
        <v>0</v>
      </c>
      <c r="AI494" s="20">
        <f>[1]挂饰表!AE494</f>
        <v>0</v>
      </c>
    </row>
    <row r="495" spans="2:35" ht="14.25" x14ac:dyDescent="0.2">
      <c r="B495" s="16">
        <v>493</v>
      </c>
      <c r="C495" s="16" t="str">
        <f t="shared" ca="1" si="57"/>
        <v>IC1873</v>
      </c>
      <c r="D495" s="16" t="str">
        <f t="shared" ca="1" si="61"/>
        <v>拉风的精灵护腕</v>
      </c>
      <c r="E495" s="16" t="str">
        <f t="shared" ca="1" si="58"/>
        <v>拉风的</v>
      </c>
      <c r="F495" s="16" t="str">
        <f t="shared" ca="1" si="59"/>
        <v>精灵</v>
      </c>
      <c r="G495" s="16" t="str">
        <f t="shared" ca="1" si="60"/>
        <v>护腕</v>
      </c>
      <c r="H495" s="16" t="str">
        <f t="shared" si="64"/>
        <v>a</v>
      </c>
      <c r="I495" s="19" t="s">
        <v>26</v>
      </c>
      <c r="J495" s="3" t="s">
        <v>42</v>
      </c>
      <c r="K495" s="16">
        <f t="shared" si="62"/>
        <v>1</v>
      </c>
      <c r="L495" s="16">
        <f t="shared" si="63"/>
        <v>5</v>
      </c>
      <c r="M495" s="16">
        <f>[1]挂饰表!$I495</f>
        <v>52</v>
      </c>
      <c r="N495" s="16">
        <f>[1]挂饰表!$J495</f>
        <v>82</v>
      </c>
      <c r="O495" s="16">
        <f>[1]挂饰表!$K495</f>
        <v>56</v>
      </c>
      <c r="P495" s="16">
        <f>[1]挂饰表!$L495</f>
        <v>69</v>
      </c>
      <c r="Q495" s="16" t="str">
        <f>[1]挂饰表!$M$3</f>
        <v>---</v>
      </c>
      <c r="R495" s="16">
        <f>[1]挂饰表!$N495</f>
        <v>56</v>
      </c>
      <c r="S495" s="16">
        <f>[1]挂饰表!$O495</f>
        <v>51</v>
      </c>
      <c r="T495" s="42">
        <f>[1]挂饰表!$P495</f>
        <v>31</v>
      </c>
      <c r="U495" s="20">
        <f>[1]挂饰表!Q495</f>
        <v>0.155</v>
      </c>
      <c r="V495" s="20">
        <f>[1]挂饰表!R495</f>
        <v>0.1275</v>
      </c>
      <c r="W495" s="20">
        <f>[1]挂饰表!S495</f>
        <v>5.1666666666666666E-2</v>
      </c>
      <c r="X495" s="20" t="str">
        <f>[1]挂饰表!T495</f>
        <v>--</v>
      </c>
      <c r="Y495" s="42">
        <f>[1]挂饰表!U495</f>
        <v>31</v>
      </c>
      <c r="Z495" s="42">
        <f>[1]挂饰表!V495</f>
        <v>31</v>
      </c>
      <c r="AA495" s="42">
        <f>[1]挂饰表!W495</f>
        <v>41</v>
      </c>
      <c r="AB495" s="42">
        <f>[1]挂饰表!X495</f>
        <v>36</v>
      </c>
      <c r="AC495" s="42">
        <f>[1]挂饰表!Y495</f>
        <v>27</v>
      </c>
      <c r="AD495" s="42">
        <f>[1]挂饰表!Z495</f>
        <v>22</v>
      </c>
      <c r="AE495" s="20">
        <f>[1]挂饰表!AA495</f>
        <v>0</v>
      </c>
      <c r="AF495" s="20">
        <f>[1]挂饰表!AB495</f>
        <v>0</v>
      </c>
      <c r="AG495" s="20">
        <f>[1]挂饰表!AC495</f>
        <v>0</v>
      </c>
      <c r="AH495" s="20">
        <f>[1]挂饰表!AD495</f>
        <v>0</v>
      </c>
      <c r="AI495" s="20">
        <f>[1]挂饰表!AE495</f>
        <v>0</v>
      </c>
    </row>
    <row r="496" spans="2:35" ht="14.25" x14ac:dyDescent="0.2">
      <c r="B496" s="16">
        <v>494</v>
      </c>
      <c r="C496" s="16" t="str">
        <f t="shared" ca="1" si="57"/>
        <v>IC1902</v>
      </c>
      <c r="D496" s="16" t="str">
        <f t="shared" ca="1" si="61"/>
        <v>精致的遗迹戒指</v>
      </c>
      <c r="E496" s="16" t="str">
        <f t="shared" ca="1" si="58"/>
        <v>精致的</v>
      </c>
      <c r="F496" s="16" t="str">
        <f t="shared" ca="1" si="59"/>
        <v>遗迹</v>
      </c>
      <c r="G496" s="16" t="str">
        <f t="shared" ca="1" si="60"/>
        <v>戒指</v>
      </c>
      <c r="H496" s="16" t="str">
        <f t="shared" si="64"/>
        <v>a</v>
      </c>
      <c r="I496" s="19" t="s">
        <v>26</v>
      </c>
      <c r="J496" s="3" t="s">
        <v>42</v>
      </c>
      <c r="K496" s="16">
        <f t="shared" si="62"/>
        <v>1</v>
      </c>
      <c r="L496" s="16">
        <f t="shared" si="63"/>
        <v>6</v>
      </c>
      <c r="M496" s="16">
        <f>[1]挂饰表!$I496</f>
        <v>62</v>
      </c>
      <c r="N496" s="16">
        <f>[1]挂饰表!$J496</f>
        <v>98</v>
      </c>
      <c r="O496" s="16">
        <f>[1]挂饰表!$K496</f>
        <v>67</v>
      </c>
      <c r="P496" s="16">
        <f>[1]挂饰表!$L496</f>
        <v>82</v>
      </c>
      <c r="Q496" s="16" t="str">
        <f>[1]挂饰表!$M$3</f>
        <v>---</v>
      </c>
      <c r="R496" s="16">
        <f>[1]挂饰表!$N496</f>
        <v>67</v>
      </c>
      <c r="S496" s="16">
        <f>[1]挂饰表!$O496</f>
        <v>62</v>
      </c>
      <c r="T496" s="42">
        <f>[1]挂饰表!$P496</f>
        <v>37</v>
      </c>
      <c r="U496" s="20">
        <f>[1]挂饰表!Q496</f>
        <v>0.185</v>
      </c>
      <c r="V496" s="20">
        <f>[1]挂饰表!R496</f>
        <v>0.155</v>
      </c>
      <c r="W496" s="20">
        <f>[1]挂饰表!S496</f>
        <v>6.1666666666666668E-2</v>
      </c>
      <c r="X496" s="20" t="str">
        <f>[1]挂饰表!T496</f>
        <v>--</v>
      </c>
      <c r="Y496" s="42">
        <f>[1]挂饰表!U496</f>
        <v>37</v>
      </c>
      <c r="Z496" s="42">
        <f>[1]挂饰表!V496</f>
        <v>37</v>
      </c>
      <c r="AA496" s="42">
        <f>[1]挂饰表!W496</f>
        <v>49</v>
      </c>
      <c r="AB496" s="42">
        <f>[1]挂饰表!X496</f>
        <v>43</v>
      </c>
      <c r="AC496" s="42">
        <f>[1]挂饰表!Y496</f>
        <v>32</v>
      </c>
      <c r="AD496" s="42">
        <f>[1]挂饰表!Z496</f>
        <v>26</v>
      </c>
      <c r="AE496" s="20">
        <f>[1]挂饰表!AA496</f>
        <v>0</v>
      </c>
      <c r="AF496" s="20">
        <f>[1]挂饰表!AB496</f>
        <v>0</v>
      </c>
      <c r="AG496" s="20">
        <f>[1]挂饰表!AC496</f>
        <v>0</v>
      </c>
      <c r="AH496" s="20">
        <f>[1]挂饰表!AD496</f>
        <v>0</v>
      </c>
      <c r="AI496" s="20">
        <f>[1]挂饰表!AE496</f>
        <v>0</v>
      </c>
    </row>
    <row r="497" spans="2:35" ht="14.25" x14ac:dyDescent="0.2">
      <c r="B497" s="16">
        <v>495</v>
      </c>
      <c r="C497" s="16" t="str">
        <f t="shared" ca="1" si="57"/>
        <v>IC1902</v>
      </c>
      <c r="D497" s="16" t="str">
        <f t="shared" ca="1" si="61"/>
        <v>犀利的忏悔戒指</v>
      </c>
      <c r="E497" s="16" t="str">
        <f t="shared" ca="1" si="58"/>
        <v>犀利的</v>
      </c>
      <c r="F497" s="16" t="str">
        <f t="shared" ca="1" si="59"/>
        <v>忏悔</v>
      </c>
      <c r="G497" s="16" t="str">
        <f t="shared" ca="1" si="60"/>
        <v>戒指</v>
      </c>
      <c r="H497" s="16" t="str">
        <f t="shared" si="64"/>
        <v>a</v>
      </c>
      <c r="I497" s="19" t="s">
        <v>26</v>
      </c>
      <c r="J497" s="3" t="s">
        <v>42</v>
      </c>
      <c r="K497" s="16">
        <f t="shared" si="62"/>
        <v>1</v>
      </c>
      <c r="L497" s="16">
        <f t="shared" si="63"/>
        <v>7</v>
      </c>
      <c r="M497" s="16">
        <f>[1]挂饰表!$I497</f>
        <v>73</v>
      </c>
      <c r="N497" s="16">
        <f>[1]挂饰表!$J497</f>
        <v>115</v>
      </c>
      <c r="O497" s="16">
        <f>[1]挂饰表!$K497</f>
        <v>79</v>
      </c>
      <c r="P497" s="16">
        <f>[1]挂饰表!$L497</f>
        <v>96</v>
      </c>
      <c r="Q497" s="16" t="str">
        <f>[1]挂饰表!$M$3</f>
        <v>---</v>
      </c>
      <c r="R497" s="16">
        <f>[1]挂饰表!$N497</f>
        <v>79</v>
      </c>
      <c r="S497" s="16">
        <f>[1]挂饰表!$O497</f>
        <v>72</v>
      </c>
      <c r="T497" s="42">
        <f>[1]挂饰表!$P497</f>
        <v>44</v>
      </c>
      <c r="U497" s="20">
        <f>[1]挂饰表!Q497</f>
        <v>0.22</v>
      </c>
      <c r="V497" s="20">
        <f>[1]挂饰表!R497</f>
        <v>0.18</v>
      </c>
      <c r="W497" s="20">
        <f>[1]挂饰表!S497</f>
        <v>7.3333333333333334E-2</v>
      </c>
      <c r="X497" s="20" t="str">
        <f>[1]挂饰表!T497</f>
        <v>--</v>
      </c>
      <c r="Y497" s="42">
        <f>[1]挂饰表!U497</f>
        <v>44</v>
      </c>
      <c r="Z497" s="42">
        <f>[1]挂饰表!V497</f>
        <v>44</v>
      </c>
      <c r="AA497" s="42">
        <f>[1]挂饰表!W497</f>
        <v>57</v>
      </c>
      <c r="AB497" s="42">
        <f>[1]挂饰表!X497</f>
        <v>50</v>
      </c>
      <c r="AC497" s="42">
        <f>[1]挂饰表!Y497</f>
        <v>37</v>
      </c>
      <c r="AD497" s="42">
        <f>[1]挂饰表!Z497</f>
        <v>31</v>
      </c>
      <c r="AE497" s="20">
        <f>[1]挂饰表!AA497</f>
        <v>0</v>
      </c>
      <c r="AF497" s="20">
        <f>[1]挂饰表!AB497</f>
        <v>0</v>
      </c>
      <c r="AG497" s="20">
        <f>[1]挂饰表!AC497</f>
        <v>0</v>
      </c>
      <c r="AH497" s="20">
        <f>[1]挂饰表!AD497</f>
        <v>0</v>
      </c>
      <c r="AI497" s="20">
        <f>[1]挂饰表!AE497</f>
        <v>0</v>
      </c>
    </row>
    <row r="498" spans="2:35" ht="14.25" x14ac:dyDescent="0.2">
      <c r="B498" s="16">
        <v>496</v>
      </c>
      <c r="C498" s="16" t="str">
        <f t="shared" ca="1" si="57"/>
        <v>IC1903</v>
      </c>
      <c r="D498" s="16" t="str">
        <f t="shared" ca="1" si="61"/>
        <v>闪耀的精灵戒指</v>
      </c>
      <c r="E498" s="16" t="str">
        <f t="shared" ca="1" si="58"/>
        <v>闪耀的</v>
      </c>
      <c r="F498" s="16" t="str">
        <f t="shared" ca="1" si="59"/>
        <v>精灵</v>
      </c>
      <c r="G498" s="16" t="str">
        <f t="shared" ca="1" si="60"/>
        <v>戒指</v>
      </c>
      <c r="H498" s="16" t="str">
        <f t="shared" si="64"/>
        <v>a</v>
      </c>
      <c r="I498" s="19" t="s">
        <v>26</v>
      </c>
      <c r="J498" s="3" t="s">
        <v>42</v>
      </c>
      <c r="K498" s="16">
        <f t="shared" si="62"/>
        <v>1</v>
      </c>
      <c r="L498" s="16">
        <f t="shared" si="63"/>
        <v>8</v>
      </c>
      <c r="M498" s="16">
        <f>[1]挂饰表!$I498</f>
        <v>83</v>
      </c>
      <c r="N498" s="16">
        <f>[1]挂饰表!$J498</f>
        <v>131</v>
      </c>
      <c r="O498" s="16">
        <f>[1]挂饰表!$K498</f>
        <v>90</v>
      </c>
      <c r="P498" s="16">
        <f>[1]挂饰表!$L498</f>
        <v>110</v>
      </c>
      <c r="Q498" s="16" t="str">
        <f>[1]挂饰表!$M$3</f>
        <v>---</v>
      </c>
      <c r="R498" s="16">
        <f>[1]挂饰表!$N498</f>
        <v>90</v>
      </c>
      <c r="S498" s="16">
        <f>[1]挂饰表!$O498</f>
        <v>82</v>
      </c>
      <c r="T498" s="42">
        <f>[1]挂饰表!$P498</f>
        <v>50</v>
      </c>
      <c r="U498" s="20">
        <f>[1]挂饰表!Q498</f>
        <v>0.25</v>
      </c>
      <c r="V498" s="20">
        <f>[1]挂饰表!R498</f>
        <v>0.20499999999999999</v>
      </c>
      <c r="W498" s="20">
        <f>[1]挂饰表!S498</f>
        <v>8.3333333333333343E-2</v>
      </c>
      <c r="X498" s="20" t="str">
        <f>[1]挂饰表!T498</f>
        <v>--</v>
      </c>
      <c r="Y498" s="42">
        <f>[1]挂饰表!U498</f>
        <v>50</v>
      </c>
      <c r="Z498" s="42">
        <f>[1]挂饰表!V498</f>
        <v>50</v>
      </c>
      <c r="AA498" s="42">
        <f>[1]挂饰表!W498</f>
        <v>65</v>
      </c>
      <c r="AB498" s="42">
        <f>[1]挂饰表!X498</f>
        <v>57</v>
      </c>
      <c r="AC498" s="42">
        <f>[1]挂饰表!Y498</f>
        <v>42</v>
      </c>
      <c r="AD498" s="42">
        <f>[1]挂饰表!Z498</f>
        <v>35</v>
      </c>
      <c r="AE498" s="20">
        <f>[1]挂饰表!AA498</f>
        <v>0</v>
      </c>
      <c r="AF498" s="20">
        <f>[1]挂饰表!AB498</f>
        <v>0</v>
      </c>
      <c r="AG498" s="20">
        <f>[1]挂饰表!AC498</f>
        <v>0</v>
      </c>
      <c r="AH498" s="20">
        <f>[1]挂饰表!AD498</f>
        <v>0</v>
      </c>
      <c r="AI498" s="20">
        <f>[1]挂饰表!AE498</f>
        <v>0</v>
      </c>
    </row>
    <row r="499" spans="2:35" ht="14.25" x14ac:dyDescent="0.2">
      <c r="B499" s="16">
        <v>497</v>
      </c>
      <c r="C499" s="16" t="str">
        <f t="shared" ca="1" si="57"/>
        <v>IC1858</v>
      </c>
      <c r="D499" s="16" t="str">
        <f t="shared" ca="1" si="61"/>
        <v>坚硬的青铜戒指</v>
      </c>
      <c r="E499" s="16" t="str">
        <f t="shared" ca="1" si="58"/>
        <v>坚硬的</v>
      </c>
      <c r="F499" s="16" t="str">
        <f t="shared" ca="1" si="59"/>
        <v>青铜</v>
      </c>
      <c r="G499" s="16" t="str">
        <f t="shared" ca="1" si="60"/>
        <v>戒指</v>
      </c>
      <c r="H499" s="16" t="str">
        <f t="shared" si="64"/>
        <v>b</v>
      </c>
      <c r="I499" s="19" t="s">
        <v>26</v>
      </c>
      <c r="J499" s="3" t="s">
        <v>42</v>
      </c>
      <c r="K499" s="16">
        <f t="shared" si="62"/>
        <v>1</v>
      </c>
      <c r="L499" s="16">
        <f t="shared" si="63"/>
        <v>1</v>
      </c>
      <c r="M499" s="16">
        <f>[1]挂饰表!$I499</f>
        <v>11</v>
      </c>
      <c r="N499" s="16">
        <f>[1]挂饰表!$J499</f>
        <v>23</v>
      </c>
      <c r="O499" s="16">
        <f>[1]挂饰表!$K499</f>
        <v>16</v>
      </c>
      <c r="P499" s="16">
        <f>[1]挂饰表!$L499</f>
        <v>19</v>
      </c>
      <c r="Q499" s="16" t="str">
        <f>[1]挂饰表!$M$3</f>
        <v>---</v>
      </c>
      <c r="R499" s="16">
        <f>[1]挂饰表!$N499</f>
        <v>16</v>
      </c>
      <c r="S499" s="16">
        <f>[1]挂饰表!$O499</f>
        <v>14</v>
      </c>
      <c r="T499" s="42">
        <f>[1]挂饰表!$P499</f>
        <v>9</v>
      </c>
      <c r="U499" s="20">
        <f>[1]挂饰表!Q499</f>
        <v>4.4999999999999998E-2</v>
      </c>
      <c r="V499" s="20">
        <f>[1]挂饰表!R499</f>
        <v>3.5000000000000003E-2</v>
      </c>
      <c r="W499" s="20">
        <f>[1]挂饰表!S499</f>
        <v>1.4999999999999999E-2</v>
      </c>
      <c r="X499" s="20" t="str">
        <f>[1]挂饰表!T499</f>
        <v>--</v>
      </c>
      <c r="Y499" s="42">
        <f>[1]挂饰表!U499</f>
        <v>9</v>
      </c>
      <c r="Z499" s="42">
        <f>[1]挂饰表!V499</f>
        <v>9</v>
      </c>
      <c r="AA499" s="42">
        <f>[1]挂饰表!W499</f>
        <v>11</v>
      </c>
      <c r="AB499" s="42">
        <f>[1]挂饰表!X499</f>
        <v>10</v>
      </c>
      <c r="AC499" s="42">
        <f>[1]挂饰表!Y499</f>
        <v>7</v>
      </c>
      <c r="AD499" s="42">
        <f>[1]挂饰表!Z499</f>
        <v>6</v>
      </c>
      <c r="AE499" s="20">
        <f>[1]挂饰表!AA499</f>
        <v>0</v>
      </c>
      <c r="AF499" s="20">
        <f>[1]挂饰表!AB499</f>
        <v>0</v>
      </c>
      <c r="AG499" s="20">
        <f>[1]挂饰表!AC499</f>
        <v>0</v>
      </c>
      <c r="AH499" s="20">
        <f>[1]挂饰表!AD499</f>
        <v>0</v>
      </c>
      <c r="AI499" s="20">
        <f>[1]挂饰表!AE499</f>
        <v>0</v>
      </c>
    </row>
    <row r="500" spans="2:35" ht="14.25" x14ac:dyDescent="0.2">
      <c r="B500" s="16">
        <v>498</v>
      </c>
      <c r="C500" s="16" t="str">
        <f t="shared" ca="1" si="57"/>
        <v>IC1869</v>
      </c>
      <c r="D500" s="16" t="str">
        <f t="shared" ca="1" si="61"/>
        <v>优质的塞尔塔护腕</v>
      </c>
      <c r="E500" s="16" t="str">
        <f t="shared" ca="1" si="58"/>
        <v>优质的</v>
      </c>
      <c r="F500" s="16" t="str">
        <f t="shared" ca="1" si="59"/>
        <v>塞尔塔</v>
      </c>
      <c r="G500" s="16" t="str">
        <f t="shared" ca="1" si="60"/>
        <v>护腕</v>
      </c>
      <c r="H500" s="16" t="str">
        <f t="shared" si="64"/>
        <v>b</v>
      </c>
      <c r="I500" s="19" t="s">
        <v>26</v>
      </c>
      <c r="J500" s="3" t="s">
        <v>42</v>
      </c>
      <c r="K500" s="16">
        <f t="shared" si="62"/>
        <v>1</v>
      </c>
      <c r="L500" s="16">
        <f t="shared" si="63"/>
        <v>2</v>
      </c>
      <c r="M500" s="16">
        <f>[1]挂饰表!$I500</f>
        <v>22</v>
      </c>
      <c r="N500" s="16">
        <f>[1]挂饰表!$J500</f>
        <v>45</v>
      </c>
      <c r="O500" s="16">
        <f>[1]挂饰表!$K500</f>
        <v>31</v>
      </c>
      <c r="P500" s="16">
        <f>[1]挂饰表!$L500</f>
        <v>38</v>
      </c>
      <c r="Q500" s="16" t="str">
        <f>[1]挂饰表!$M$3</f>
        <v>---</v>
      </c>
      <c r="R500" s="16">
        <f>[1]挂饰表!$N500</f>
        <v>31</v>
      </c>
      <c r="S500" s="16">
        <f>[1]挂饰表!$O500</f>
        <v>29</v>
      </c>
      <c r="T500" s="42">
        <f>[1]挂饰表!$P500</f>
        <v>17</v>
      </c>
      <c r="U500" s="20">
        <f>[1]挂饰表!Q500</f>
        <v>8.5000000000000006E-2</v>
      </c>
      <c r="V500" s="20">
        <f>[1]挂饰表!R500</f>
        <v>7.2499999999999995E-2</v>
      </c>
      <c r="W500" s="20">
        <f>[1]挂饰表!S500</f>
        <v>2.8333333333333335E-2</v>
      </c>
      <c r="X500" s="20" t="str">
        <f>[1]挂饰表!T500</f>
        <v>--</v>
      </c>
      <c r="Y500" s="42">
        <f>[1]挂饰表!U500</f>
        <v>17</v>
      </c>
      <c r="Z500" s="42">
        <f>[1]挂饰表!V500</f>
        <v>17</v>
      </c>
      <c r="AA500" s="42">
        <f>[1]挂饰表!W500</f>
        <v>22</v>
      </c>
      <c r="AB500" s="42">
        <f>[1]挂饰表!X500</f>
        <v>20</v>
      </c>
      <c r="AC500" s="42">
        <f>[1]挂饰表!Y500</f>
        <v>15</v>
      </c>
      <c r="AD500" s="42">
        <f>[1]挂饰表!Z500</f>
        <v>12</v>
      </c>
      <c r="AE500" s="20">
        <f>[1]挂饰表!AA500</f>
        <v>0</v>
      </c>
      <c r="AF500" s="20">
        <f>[1]挂饰表!AB500</f>
        <v>0</v>
      </c>
      <c r="AG500" s="20">
        <f>[1]挂饰表!AC500</f>
        <v>0</v>
      </c>
      <c r="AH500" s="20">
        <f>[1]挂饰表!AD500</f>
        <v>0</v>
      </c>
      <c r="AI500" s="20">
        <f>[1]挂饰表!AE500</f>
        <v>0</v>
      </c>
    </row>
    <row r="501" spans="2:35" ht="14.25" x14ac:dyDescent="0.2">
      <c r="B501" s="16">
        <v>499</v>
      </c>
      <c r="C501" s="16" t="str">
        <f t="shared" ca="1" si="57"/>
        <v>IC1880</v>
      </c>
      <c r="D501" s="16" t="str">
        <f t="shared" ca="1" si="61"/>
        <v>优质的精灵项链</v>
      </c>
      <c r="E501" s="16" t="str">
        <f t="shared" ca="1" si="58"/>
        <v>优质的</v>
      </c>
      <c r="F501" s="16" t="str">
        <f t="shared" ca="1" si="59"/>
        <v>精灵</v>
      </c>
      <c r="G501" s="16" t="str">
        <f t="shared" ca="1" si="60"/>
        <v>项链</v>
      </c>
      <c r="H501" s="16" t="str">
        <f t="shared" si="64"/>
        <v>b</v>
      </c>
      <c r="I501" s="19" t="s">
        <v>26</v>
      </c>
      <c r="J501" s="3" t="s">
        <v>42</v>
      </c>
      <c r="K501" s="16">
        <f t="shared" si="62"/>
        <v>1</v>
      </c>
      <c r="L501" s="16">
        <f t="shared" si="63"/>
        <v>3</v>
      </c>
      <c r="M501" s="16">
        <f>[1]挂饰表!$I501</f>
        <v>33</v>
      </c>
      <c r="N501" s="16">
        <f>[1]挂饰表!$J501</f>
        <v>68</v>
      </c>
      <c r="O501" s="16">
        <f>[1]挂饰表!$K501</f>
        <v>47</v>
      </c>
      <c r="P501" s="16">
        <f>[1]挂饰表!$L501</f>
        <v>57</v>
      </c>
      <c r="Q501" s="16" t="str">
        <f>[1]挂饰表!$M$3</f>
        <v>---</v>
      </c>
      <c r="R501" s="16">
        <f>[1]挂饰表!$N501</f>
        <v>47</v>
      </c>
      <c r="S501" s="16">
        <f>[1]挂饰表!$O501</f>
        <v>43</v>
      </c>
      <c r="T501" s="42">
        <f>[1]挂饰表!$P501</f>
        <v>26</v>
      </c>
      <c r="U501" s="20">
        <f>[1]挂饰表!Q501</f>
        <v>0.13</v>
      </c>
      <c r="V501" s="20">
        <f>[1]挂饰表!R501</f>
        <v>0.1075</v>
      </c>
      <c r="W501" s="20">
        <f>[1]挂饰表!S501</f>
        <v>4.3333333333333328E-2</v>
      </c>
      <c r="X501" s="20" t="str">
        <f>[1]挂饰表!T501</f>
        <v>--</v>
      </c>
      <c r="Y501" s="42">
        <f>[1]挂饰表!U501</f>
        <v>26</v>
      </c>
      <c r="Z501" s="42">
        <f>[1]挂饰表!V501</f>
        <v>26</v>
      </c>
      <c r="AA501" s="42">
        <f>[1]挂饰表!W501</f>
        <v>34</v>
      </c>
      <c r="AB501" s="42">
        <f>[1]挂饰表!X501</f>
        <v>30</v>
      </c>
      <c r="AC501" s="42">
        <f>[1]挂饰表!Y501</f>
        <v>22</v>
      </c>
      <c r="AD501" s="42">
        <f>[1]挂饰表!Z501</f>
        <v>18</v>
      </c>
      <c r="AE501" s="20">
        <f>[1]挂饰表!AA501</f>
        <v>0</v>
      </c>
      <c r="AF501" s="20">
        <f>[1]挂饰表!AB501</f>
        <v>0</v>
      </c>
      <c r="AG501" s="20">
        <f>[1]挂饰表!AC501</f>
        <v>0</v>
      </c>
      <c r="AH501" s="20">
        <f>[1]挂饰表!AD501</f>
        <v>0</v>
      </c>
      <c r="AI501" s="20">
        <f>[1]挂饰表!AE501</f>
        <v>0</v>
      </c>
    </row>
    <row r="502" spans="2:35" ht="14.25" x14ac:dyDescent="0.2">
      <c r="B502" s="16">
        <v>500</v>
      </c>
      <c r="C502" s="16" t="str">
        <f t="shared" ca="1" si="57"/>
        <v>IC1882</v>
      </c>
      <c r="D502" s="16" t="str">
        <f t="shared" ca="1" si="61"/>
        <v>凌厉的忏悔项链</v>
      </c>
      <c r="E502" s="16" t="str">
        <f t="shared" ca="1" si="58"/>
        <v>凌厉的</v>
      </c>
      <c r="F502" s="16" t="str">
        <f t="shared" ca="1" si="59"/>
        <v>忏悔</v>
      </c>
      <c r="G502" s="16" t="str">
        <f t="shared" ca="1" si="60"/>
        <v>项链</v>
      </c>
      <c r="H502" s="16" t="str">
        <f t="shared" si="64"/>
        <v>b</v>
      </c>
      <c r="I502" s="19" t="s">
        <v>26</v>
      </c>
      <c r="J502" s="3" t="s">
        <v>42</v>
      </c>
      <c r="K502" s="16">
        <f t="shared" si="62"/>
        <v>1</v>
      </c>
      <c r="L502" s="16">
        <f t="shared" si="63"/>
        <v>4</v>
      </c>
      <c r="M502" s="16">
        <f>[1]挂饰表!$I502</f>
        <v>44</v>
      </c>
      <c r="N502" s="16">
        <f>[1]挂饰表!$J502</f>
        <v>91</v>
      </c>
      <c r="O502" s="16">
        <f>[1]挂饰表!$K502</f>
        <v>62</v>
      </c>
      <c r="P502" s="16">
        <f>[1]挂饰表!$L502</f>
        <v>76</v>
      </c>
      <c r="Q502" s="16" t="str">
        <f>[1]挂饰表!$M$3</f>
        <v>---</v>
      </c>
      <c r="R502" s="16">
        <f>[1]挂饰表!$N502</f>
        <v>62</v>
      </c>
      <c r="S502" s="16">
        <f>[1]挂饰表!$O502</f>
        <v>57</v>
      </c>
      <c r="T502" s="42">
        <f>[1]挂饰表!$P502</f>
        <v>35</v>
      </c>
      <c r="U502" s="20">
        <f>[1]挂饰表!Q502</f>
        <v>0.17499999999999999</v>
      </c>
      <c r="V502" s="20">
        <f>[1]挂饰表!R502</f>
        <v>0.14249999999999999</v>
      </c>
      <c r="W502" s="20">
        <f>[1]挂饰表!S502</f>
        <v>5.8333333333333327E-2</v>
      </c>
      <c r="X502" s="20" t="str">
        <f>[1]挂饰表!T502</f>
        <v>--</v>
      </c>
      <c r="Y502" s="42">
        <f>[1]挂饰表!U502</f>
        <v>35</v>
      </c>
      <c r="Z502" s="42">
        <f>[1]挂饰表!V502</f>
        <v>35</v>
      </c>
      <c r="AA502" s="42">
        <f>[1]挂饰表!W502</f>
        <v>45</v>
      </c>
      <c r="AB502" s="42">
        <f>[1]挂饰表!X502</f>
        <v>40</v>
      </c>
      <c r="AC502" s="42">
        <f>[1]挂饰表!Y502</f>
        <v>29</v>
      </c>
      <c r="AD502" s="42">
        <f>[1]挂饰表!Z502</f>
        <v>24</v>
      </c>
      <c r="AE502" s="20">
        <f>[1]挂饰表!AA502</f>
        <v>0</v>
      </c>
      <c r="AF502" s="20">
        <f>[1]挂饰表!AB502</f>
        <v>0</v>
      </c>
      <c r="AG502" s="20">
        <f>[1]挂饰表!AC502</f>
        <v>0</v>
      </c>
      <c r="AH502" s="20">
        <f>[1]挂饰表!AD502</f>
        <v>0</v>
      </c>
      <c r="AI502" s="20">
        <f>[1]挂饰表!AE502</f>
        <v>0</v>
      </c>
    </row>
    <row r="503" spans="2:35" ht="14.25" x14ac:dyDescent="0.2">
      <c r="B503" s="16">
        <v>501</v>
      </c>
      <c r="C503" s="16" t="str">
        <f t="shared" ca="1" si="57"/>
        <v>IC1872</v>
      </c>
      <c r="D503" s="16" t="str">
        <f t="shared" ca="1" si="61"/>
        <v>发亮的精钢护腕</v>
      </c>
      <c r="E503" s="16" t="str">
        <f t="shared" ca="1" si="58"/>
        <v>发亮的</v>
      </c>
      <c r="F503" s="16" t="str">
        <f t="shared" ca="1" si="59"/>
        <v>精钢</v>
      </c>
      <c r="G503" s="16" t="str">
        <f t="shared" ca="1" si="60"/>
        <v>护腕</v>
      </c>
      <c r="H503" s="16" t="str">
        <f t="shared" si="64"/>
        <v>b</v>
      </c>
      <c r="I503" s="19" t="s">
        <v>26</v>
      </c>
      <c r="J503" s="3" t="s">
        <v>42</v>
      </c>
      <c r="K503" s="16">
        <f t="shared" si="62"/>
        <v>1</v>
      </c>
      <c r="L503" s="16">
        <f t="shared" si="63"/>
        <v>5</v>
      </c>
      <c r="M503" s="16">
        <f>[1]挂饰表!$I503</f>
        <v>55</v>
      </c>
      <c r="N503" s="16">
        <f>[1]挂饰表!$J503</f>
        <v>113</v>
      </c>
      <c r="O503" s="16">
        <f>[1]挂饰表!$K503</f>
        <v>78</v>
      </c>
      <c r="P503" s="16">
        <f>[1]挂饰表!$L503</f>
        <v>95</v>
      </c>
      <c r="Q503" s="16" t="str">
        <f>[1]挂饰表!$M$3</f>
        <v>---</v>
      </c>
      <c r="R503" s="16">
        <f>[1]挂饰表!$N503</f>
        <v>78</v>
      </c>
      <c r="S503" s="16">
        <f>[1]挂饰表!$O503</f>
        <v>71</v>
      </c>
      <c r="T503" s="42">
        <f>[1]挂饰表!$P503</f>
        <v>43</v>
      </c>
      <c r="U503" s="20">
        <f>[1]挂饰表!Q503</f>
        <v>0.215</v>
      </c>
      <c r="V503" s="20">
        <f>[1]挂饰表!R503</f>
        <v>0.17749999999999999</v>
      </c>
      <c r="W503" s="20">
        <f>[1]挂饰表!S503</f>
        <v>7.166666666666667E-2</v>
      </c>
      <c r="X503" s="20" t="str">
        <f>[1]挂饰表!T503</f>
        <v>--</v>
      </c>
      <c r="Y503" s="42">
        <f>[1]挂饰表!U503</f>
        <v>43</v>
      </c>
      <c r="Z503" s="42">
        <f>[1]挂饰表!V503</f>
        <v>43</v>
      </c>
      <c r="AA503" s="42">
        <f>[1]挂饰表!W503</f>
        <v>56</v>
      </c>
      <c r="AB503" s="42">
        <f>[1]挂饰表!X503</f>
        <v>50</v>
      </c>
      <c r="AC503" s="42">
        <f>[1]挂饰表!Y503</f>
        <v>37</v>
      </c>
      <c r="AD503" s="42">
        <f>[1]挂饰表!Z503</f>
        <v>30</v>
      </c>
      <c r="AE503" s="20">
        <f>[1]挂饰表!AA503</f>
        <v>0</v>
      </c>
      <c r="AF503" s="20">
        <f>[1]挂饰表!AB503</f>
        <v>0</v>
      </c>
      <c r="AG503" s="20">
        <f>[1]挂饰表!AC503</f>
        <v>0</v>
      </c>
      <c r="AH503" s="20">
        <f>[1]挂饰表!AD503</f>
        <v>0</v>
      </c>
      <c r="AI503" s="20">
        <f>[1]挂饰表!AE503</f>
        <v>0</v>
      </c>
    </row>
    <row r="504" spans="2:35" ht="14.25" x14ac:dyDescent="0.2">
      <c r="B504" s="16">
        <v>502</v>
      </c>
      <c r="C504" s="16" t="str">
        <f t="shared" ca="1" si="57"/>
        <v>IC1873</v>
      </c>
      <c r="D504" s="16" t="str">
        <f t="shared" ca="1" si="61"/>
        <v>凌厉的玄铁护腕</v>
      </c>
      <c r="E504" s="16" t="str">
        <f t="shared" ca="1" si="58"/>
        <v>凌厉的</v>
      </c>
      <c r="F504" s="16" t="str">
        <f t="shared" ca="1" si="59"/>
        <v>玄铁</v>
      </c>
      <c r="G504" s="16" t="str">
        <f t="shared" ca="1" si="60"/>
        <v>护腕</v>
      </c>
      <c r="H504" s="16" t="str">
        <f t="shared" si="64"/>
        <v>b</v>
      </c>
      <c r="I504" s="19" t="s">
        <v>26</v>
      </c>
      <c r="J504" s="3" t="s">
        <v>42</v>
      </c>
      <c r="K504" s="16">
        <f t="shared" si="62"/>
        <v>1</v>
      </c>
      <c r="L504" s="16">
        <f t="shared" si="63"/>
        <v>6</v>
      </c>
      <c r="M504" s="16">
        <f>[1]挂饰表!$I504</f>
        <v>66</v>
      </c>
      <c r="N504" s="16">
        <f>[1]挂饰表!$J504</f>
        <v>136</v>
      </c>
      <c r="O504" s="16">
        <f>[1]挂饰表!$K504</f>
        <v>93</v>
      </c>
      <c r="P504" s="16">
        <f>[1]挂饰表!$L504</f>
        <v>114</v>
      </c>
      <c r="Q504" s="16" t="str">
        <f>[1]挂饰表!$M$3</f>
        <v>---</v>
      </c>
      <c r="R504" s="16">
        <f>[1]挂饰表!$N504</f>
        <v>93</v>
      </c>
      <c r="S504" s="16">
        <f>[1]挂饰表!$O504</f>
        <v>86</v>
      </c>
      <c r="T504" s="42">
        <f>[1]挂饰表!$P504</f>
        <v>52</v>
      </c>
      <c r="U504" s="20">
        <f>[1]挂饰表!Q504</f>
        <v>0.26</v>
      </c>
      <c r="V504" s="20">
        <f>[1]挂饰表!R504</f>
        <v>0.215</v>
      </c>
      <c r="W504" s="20">
        <f>[1]挂饰表!S504</f>
        <v>8.6666666666666656E-2</v>
      </c>
      <c r="X504" s="20" t="str">
        <f>[1]挂饰表!T504</f>
        <v>--</v>
      </c>
      <c r="Y504" s="42">
        <f>[1]挂饰表!U504</f>
        <v>52</v>
      </c>
      <c r="Z504" s="42">
        <f>[1]挂饰表!V504</f>
        <v>52</v>
      </c>
      <c r="AA504" s="42">
        <f>[1]挂饰表!W504</f>
        <v>67</v>
      </c>
      <c r="AB504" s="42">
        <f>[1]挂饰表!X504</f>
        <v>60</v>
      </c>
      <c r="AC504" s="42">
        <f>[1]挂饰表!Y504</f>
        <v>44</v>
      </c>
      <c r="AD504" s="42">
        <f>[1]挂饰表!Z504</f>
        <v>36</v>
      </c>
      <c r="AE504" s="20">
        <f>[1]挂饰表!AA504</f>
        <v>0</v>
      </c>
      <c r="AF504" s="20">
        <f>[1]挂饰表!AB504</f>
        <v>0</v>
      </c>
      <c r="AG504" s="20">
        <f>[1]挂饰表!AC504</f>
        <v>0</v>
      </c>
      <c r="AH504" s="20">
        <f>[1]挂饰表!AD504</f>
        <v>0</v>
      </c>
      <c r="AI504" s="20">
        <f>[1]挂饰表!AE504</f>
        <v>0</v>
      </c>
    </row>
    <row r="505" spans="2:35" ht="14.25" x14ac:dyDescent="0.2">
      <c r="B505" s="16">
        <v>503</v>
      </c>
      <c r="C505" s="16" t="str">
        <f t="shared" ca="1" si="57"/>
        <v>IC1889</v>
      </c>
      <c r="D505" s="16" t="str">
        <f t="shared" ca="1" si="61"/>
        <v>发亮的空灵项链</v>
      </c>
      <c r="E505" s="16" t="str">
        <f t="shared" ca="1" si="58"/>
        <v>发亮的</v>
      </c>
      <c r="F505" s="16" t="str">
        <f t="shared" ca="1" si="59"/>
        <v>空灵</v>
      </c>
      <c r="G505" s="16" t="str">
        <f t="shared" ca="1" si="60"/>
        <v>项链</v>
      </c>
      <c r="H505" s="16" t="str">
        <f t="shared" si="64"/>
        <v>b</v>
      </c>
      <c r="I505" s="19" t="s">
        <v>26</v>
      </c>
      <c r="J505" s="3" t="s">
        <v>42</v>
      </c>
      <c r="K505" s="16">
        <f t="shared" si="62"/>
        <v>1</v>
      </c>
      <c r="L505" s="16">
        <f t="shared" si="63"/>
        <v>7</v>
      </c>
      <c r="M505" s="16">
        <f>[1]挂饰表!$I505</f>
        <v>77</v>
      </c>
      <c r="N505" s="16">
        <f>[1]挂饰表!$J505</f>
        <v>159</v>
      </c>
      <c r="O505" s="16">
        <f>[1]挂饰表!$K505</f>
        <v>109</v>
      </c>
      <c r="P505" s="16">
        <f>[1]挂饰表!$L505</f>
        <v>133</v>
      </c>
      <c r="Q505" s="16" t="str">
        <f>[1]挂饰表!$M$3</f>
        <v>---</v>
      </c>
      <c r="R505" s="16">
        <f>[1]挂饰表!$N505</f>
        <v>109</v>
      </c>
      <c r="S505" s="16">
        <f>[1]挂饰表!$O505</f>
        <v>100</v>
      </c>
      <c r="T505" s="42">
        <f>[1]挂饰表!$P505</f>
        <v>60</v>
      </c>
      <c r="U505" s="20">
        <f>[1]挂饰表!Q505</f>
        <v>0.3</v>
      </c>
      <c r="V505" s="20">
        <f>[1]挂饰表!R505</f>
        <v>0.25</v>
      </c>
      <c r="W505" s="20">
        <f>[1]挂饰表!S505</f>
        <v>0.1</v>
      </c>
      <c r="X505" s="20" t="str">
        <f>[1]挂饰表!T505</f>
        <v>--</v>
      </c>
      <c r="Y505" s="42">
        <f>[1]挂饰表!U505</f>
        <v>60</v>
      </c>
      <c r="Z505" s="42">
        <f>[1]挂饰表!V505</f>
        <v>60</v>
      </c>
      <c r="AA505" s="42">
        <f>[1]挂饰表!W505</f>
        <v>79</v>
      </c>
      <c r="AB505" s="42">
        <f>[1]挂饰表!X505</f>
        <v>70</v>
      </c>
      <c r="AC505" s="42">
        <f>[1]挂饰表!Y505</f>
        <v>51</v>
      </c>
      <c r="AD505" s="42">
        <f>[1]挂饰表!Z505</f>
        <v>42</v>
      </c>
      <c r="AE505" s="20">
        <f>[1]挂饰表!AA505</f>
        <v>0</v>
      </c>
      <c r="AF505" s="20">
        <f>[1]挂饰表!AB505</f>
        <v>0</v>
      </c>
      <c r="AG505" s="20">
        <f>[1]挂饰表!AC505</f>
        <v>0</v>
      </c>
      <c r="AH505" s="20">
        <f>[1]挂饰表!AD505</f>
        <v>0</v>
      </c>
      <c r="AI505" s="20">
        <f>[1]挂饰表!AE505</f>
        <v>0</v>
      </c>
    </row>
    <row r="506" spans="2:35" ht="14.25" x14ac:dyDescent="0.2">
      <c r="B506" s="16">
        <v>504</v>
      </c>
      <c r="C506" s="16" t="str">
        <f t="shared" ca="1" si="57"/>
        <v>IC1902</v>
      </c>
      <c r="D506" s="16" t="str">
        <f t="shared" ca="1" si="61"/>
        <v>发亮的颓废戒指</v>
      </c>
      <c r="E506" s="16" t="str">
        <f t="shared" ca="1" si="58"/>
        <v>发亮的</v>
      </c>
      <c r="F506" s="16" t="str">
        <f t="shared" ca="1" si="59"/>
        <v>颓废</v>
      </c>
      <c r="G506" s="16" t="str">
        <f t="shared" ca="1" si="60"/>
        <v>戒指</v>
      </c>
      <c r="H506" s="16" t="str">
        <f t="shared" si="64"/>
        <v>b</v>
      </c>
      <c r="I506" s="19" t="s">
        <v>26</v>
      </c>
      <c r="J506" s="3" t="s">
        <v>42</v>
      </c>
      <c r="K506" s="16">
        <f t="shared" si="62"/>
        <v>1</v>
      </c>
      <c r="L506" s="16">
        <f t="shared" si="63"/>
        <v>8</v>
      </c>
      <c r="M506" s="16">
        <f>[1]挂饰表!$I506</f>
        <v>88</v>
      </c>
      <c r="N506" s="16">
        <f>[1]挂饰表!$J506</f>
        <v>181</v>
      </c>
      <c r="O506" s="16">
        <f>[1]挂饰表!$K506</f>
        <v>124</v>
      </c>
      <c r="P506" s="16">
        <f>[1]挂饰表!$L506</f>
        <v>152</v>
      </c>
      <c r="Q506" s="16" t="str">
        <f>[1]挂饰表!$M$3</f>
        <v>---</v>
      </c>
      <c r="R506" s="16">
        <f>[1]挂饰表!$N506</f>
        <v>124</v>
      </c>
      <c r="S506" s="16">
        <f>[1]挂饰表!$O506</f>
        <v>114</v>
      </c>
      <c r="T506" s="42">
        <f>[1]挂饰表!$P506</f>
        <v>69</v>
      </c>
      <c r="U506" s="20">
        <f>[1]挂饰表!Q506</f>
        <v>0.34499999999999997</v>
      </c>
      <c r="V506" s="20">
        <f>[1]挂饰表!R506</f>
        <v>0.28499999999999998</v>
      </c>
      <c r="W506" s="20">
        <f>[1]挂饰表!S506</f>
        <v>0.115</v>
      </c>
      <c r="X506" s="20" t="str">
        <f>[1]挂饰表!T506</f>
        <v>--</v>
      </c>
      <c r="Y506" s="42">
        <f>[1]挂饰表!U506</f>
        <v>69</v>
      </c>
      <c r="Z506" s="42">
        <f>[1]挂饰表!V506</f>
        <v>69</v>
      </c>
      <c r="AA506" s="42">
        <f>[1]挂饰表!W506</f>
        <v>90</v>
      </c>
      <c r="AB506" s="42">
        <f>[1]挂饰表!X506</f>
        <v>79</v>
      </c>
      <c r="AC506" s="42">
        <f>[1]挂饰表!Y506</f>
        <v>59</v>
      </c>
      <c r="AD506" s="42">
        <f>[1]挂饰表!Z506</f>
        <v>48</v>
      </c>
      <c r="AE506" s="20">
        <f>[1]挂饰表!AA506</f>
        <v>0</v>
      </c>
      <c r="AF506" s="20">
        <f>[1]挂饰表!AB506</f>
        <v>0</v>
      </c>
      <c r="AG506" s="20">
        <f>[1]挂饰表!AC506</f>
        <v>0</v>
      </c>
      <c r="AH506" s="20">
        <f>[1]挂饰表!AD506</f>
        <v>0</v>
      </c>
      <c r="AI506" s="20">
        <f>[1]挂饰表!AE506</f>
        <v>0</v>
      </c>
    </row>
    <row r="507" spans="2:35" ht="14.25" x14ac:dyDescent="0.2">
      <c r="B507" s="16">
        <v>505</v>
      </c>
      <c r="C507" s="16" t="str">
        <f t="shared" ca="1" si="57"/>
        <v>IC1851</v>
      </c>
      <c r="D507" s="16" t="str">
        <f t="shared" ca="1" si="61"/>
        <v>破旧的卡尼亚戒指</v>
      </c>
      <c r="E507" s="16" t="str">
        <f t="shared" ca="1" si="58"/>
        <v>破旧的</v>
      </c>
      <c r="F507" s="16" t="str">
        <f t="shared" ca="1" si="59"/>
        <v>卡尼亚</v>
      </c>
      <c r="G507" s="16" t="str">
        <f t="shared" ca="1" si="60"/>
        <v>戒指</v>
      </c>
      <c r="H507" s="16" t="str">
        <f t="shared" si="64"/>
        <v>c</v>
      </c>
      <c r="I507" s="19" t="s">
        <v>26</v>
      </c>
      <c r="J507" s="3" t="s">
        <v>42</v>
      </c>
      <c r="K507" s="16">
        <f t="shared" si="62"/>
        <v>1</v>
      </c>
      <c r="L507" s="16">
        <f t="shared" si="63"/>
        <v>1</v>
      </c>
      <c r="M507" s="16">
        <f>[1]挂饰表!$I507</f>
        <v>21</v>
      </c>
      <c r="N507" s="16">
        <f>[1]挂饰表!$J507</f>
        <v>0</v>
      </c>
      <c r="O507" s="16">
        <f>[1]挂饰表!$K507</f>
        <v>0</v>
      </c>
      <c r="P507" s="16">
        <f>[1]挂饰表!$L507</f>
        <v>0</v>
      </c>
      <c r="Q507" s="16" t="str">
        <f>[1]挂饰表!$M$3</f>
        <v>---</v>
      </c>
      <c r="R507" s="16">
        <f>[1]挂饰表!$N507</f>
        <v>0</v>
      </c>
      <c r="S507" s="16">
        <f>[1]挂饰表!$O507</f>
        <v>0</v>
      </c>
      <c r="T507" s="42">
        <f>[1]挂饰表!$P507</f>
        <v>0</v>
      </c>
      <c r="U507" s="20">
        <f>[1]挂饰表!Q507</f>
        <v>0</v>
      </c>
      <c r="V507" s="20">
        <f>[1]挂饰表!R507</f>
        <v>0</v>
      </c>
      <c r="W507" s="20">
        <f>[1]挂饰表!S507</f>
        <v>0</v>
      </c>
      <c r="X507" s="20" t="str">
        <f>[1]挂饰表!T507</f>
        <v>--</v>
      </c>
      <c r="Y507" s="42">
        <f>[1]挂饰表!U507</f>
        <v>0</v>
      </c>
      <c r="Z507" s="42">
        <f>[1]挂饰表!V507</f>
        <v>0</v>
      </c>
      <c r="AA507" s="42">
        <f>[1]挂饰表!W507</f>
        <v>0</v>
      </c>
      <c r="AB507" s="42">
        <f>[1]挂饰表!X507</f>
        <v>0</v>
      </c>
      <c r="AC507" s="42">
        <f>[1]挂饰表!Y507</f>
        <v>0</v>
      </c>
      <c r="AD507" s="42">
        <f>[1]挂饰表!Z507</f>
        <v>0</v>
      </c>
      <c r="AE507" s="20">
        <f>[1]挂饰表!AA507</f>
        <v>0</v>
      </c>
      <c r="AF507" s="20">
        <f>[1]挂饰表!AB507</f>
        <v>0</v>
      </c>
      <c r="AG507" s="20">
        <f>[1]挂饰表!AC507</f>
        <v>0</v>
      </c>
      <c r="AH507" s="20">
        <f>[1]挂饰表!AD507</f>
        <v>0</v>
      </c>
      <c r="AI507" s="20">
        <f>[1]挂饰表!AE507</f>
        <v>0</v>
      </c>
    </row>
    <row r="508" spans="2:35" ht="14.25" x14ac:dyDescent="0.2">
      <c r="B508" s="16">
        <v>506</v>
      </c>
      <c r="C508" s="16" t="str">
        <f t="shared" ca="1" si="57"/>
        <v>IC1742</v>
      </c>
      <c r="D508" s="16" t="str">
        <f t="shared" ca="1" si="61"/>
        <v>初级的虚幻项链</v>
      </c>
      <c r="E508" s="16" t="str">
        <f t="shared" ca="1" si="58"/>
        <v>初级的</v>
      </c>
      <c r="F508" s="16" t="str">
        <f t="shared" ca="1" si="59"/>
        <v>虚幻</v>
      </c>
      <c r="G508" s="16" t="str">
        <f t="shared" ca="1" si="60"/>
        <v>项链</v>
      </c>
      <c r="H508" s="16" t="str">
        <f t="shared" si="64"/>
        <v>c</v>
      </c>
      <c r="I508" s="19" t="s">
        <v>26</v>
      </c>
      <c r="J508" s="3" t="s">
        <v>42</v>
      </c>
      <c r="K508" s="16">
        <f t="shared" si="62"/>
        <v>1</v>
      </c>
      <c r="L508" s="16">
        <f t="shared" si="63"/>
        <v>2</v>
      </c>
      <c r="M508" s="16">
        <f>[1]挂饰表!$I508</f>
        <v>43</v>
      </c>
      <c r="N508" s="16">
        <f>[1]挂饰表!$J508</f>
        <v>0</v>
      </c>
      <c r="O508" s="16">
        <f>[1]挂饰表!$K508</f>
        <v>0</v>
      </c>
      <c r="P508" s="16">
        <f>[1]挂饰表!$L508</f>
        <v>0</v>
      </c>
      <c r="Q508" s="16" t="str">
        <f>[1]挂饰表!$M$3</f>
        <v>---</v>
      </c>
      <c r="R508" s="16">
        <f>[1]挂饰表!$N508</f>
        <v>0</v>
      </c>
      <c r="S508" s="16">
        <f>[1]挂饰表!$O508</f>
        <v>0</v>
      </c>
      <c r="T508" s="42">
        <f>[1]挂饰表!$P508</f>
        <v>0</v>
      </c>
      <c r="U508" s="20">
        <f>[1]挂饰表!Q508</f>
        <v>0</v>
      </c>
      <c r="V508" s="20">
        <f>[1]挂饰表!R508</f>
        <v>0</v>
      </c>
      <c r="W508" s="20">
        <f>[1]挂饰表!S508</f>
        <v>0</v>
      </c>
      <c r="X508" s="20" t="str">
        <f>[1]挂饰表!T508</f>
        <v>--</v>
      </c>
      <c r="Y508" s="42">
        <f>[1]挂饰表!U508</f>
        <v>0</v>
      </c>
      <c r="Z508" s="42">
        <f>[1]挂饰表!V508</f>
        <v>0</v>
      </c>
      <c r="AA508" s="42">
        <f>[1]挂饰表!W508</f>
        <v>0</v>
      </c>
      <c r="AB508" s="42">
        <f>[1]挂饰表!X508</f>
        <v>0</v>
      </c>
      <c r="AC508" s="42">
        <f>[1]挂饰表!Y508</f>
        <v>0</v>
      </c>
      <c r="AD508" s="42">
        <f>[1]挂饰表!Z508</f>
        <v>0</v>
      </c>
      <c r="AE508" s="20">
        <f>[1]挂饰表!AA508</f>
        <v>0</v>
      </c>
      <c r="AF508" s="20">
        <f>[1]挂饰表!AB508</f>
        <v>0</v>
      </c>
      <c r="AG508" s="20">
        <f>[1]挂饰表!AC508</f>
        <v>0</v>
      </c>
      <c r="AH508" s="20">
        <f>[1]挂饰表!AD508</f>
        <v>0</v>
      </c>
      <c r="AI508" s="20">
        <f>[1]挂饰表!AE508</f>
        <v>0</v>
      </c>
    </row>
    <row r="509" spans="2:35" ht="14.25" x14ac:dyDescent="0.2">
      <c r="B509" s="16">
        <v>507</v>
      </c>
      <c r="C509" s="16" t="str">
        <f t="shared" ca="1" si="57"/>
        <v>IC1880</v>
      </c>
      <c r="D509" s="16" t="str">
        <f t="shared" ca="1" si="61"/>
        <v>初级的虚幻项链</v>
      </c>
      <c r="E509" s="16" t="str">
        <f t="shared" ca="1" si="58"/>
        <v>初级的</v>
      </c>
      <c r="F509" s="16" t="str">
        <f t="shared" ca="1" si="59"/>
        <v>虚幻</v>
      </c>
      <c r="G509" s="16" t="str">
        <f t="shared" ca="1" si="60"/>
        <v>项链</v>
      </c>
      <c r="H509" s="16" t="str">
        <f t="shared" si="64"/>
        <v>c</v>
      </c>
      <c r="I509" s="19" t="s">
        <v>26</v>
      </c>
      <c r="J509" s="3" t="s">
        <v>42</v>
      </c>
      <c r="K509" s="16">
        <f t="shared" si="62"/>
        <v>1</v>
      </c>
      <c r="L509" s="16">
        <f t="shared" si="63"/>
        <v>3</v>
      </c>
      <c r="M509" s="16">
        <f>[1]挂饰表!$I509</f>
        <v>64</v>
      </c>
      <c r="N509" s="16">
        <f>[1]挂饰表!$J509</f>
        <v>0</v>
      </c>
      <c r="O509" s="16">
        <f>[1]挂饰表!$K509</f>
        <v>0</v>
      </c>
      <c r="P509" s="16">
        <f>[1]挂饰表!$L509</f>
        <v>0</v>
      </c>
      <c r="Q509" s="16" t="str">
        <f>[1]挂饰表!$M$3</f>
        <v>---</v>
      </c>
      <c r="R509" s="16">
        <f>[1]挂饰表!$N509</f>
        <v>0</v>
      </c>
      <c r="S509" s="16">
        <f>[1]挂饰表!$O509</f>
        <v>0</v>
      </c>
      <c r="T509" s="42">
        <f>[1]挂饰表!$P509</f>
        <v>0</v>
      </c>
      <c r="U509" s="20">
        <f>[1]挂饰表!Q509</f>
        <v>0</v>
      </c>
      <c r="V509" s="20">
        <f>[1]挂饰表!R509</f>
        <v>0</v>
      </c>
      <c r="W509" s="20">
        <f>[1]挂饰表!S509</f>
        <v>0</v>
      </c>
      <c r="X509" s="20" t="str">
        <f>[1]挂饰表!T509</f>
        <v>--</v>
      </c>
      <c r="Y509" s="42">
        <f>[1]挂饰表!U509</f>
        <v>0</v>
      </c>
      <c r="Z509" s="42">
        <f>[1]挂饰表!V509</f>
        <v>0</v>
      </c>
      <c r="AA509" s="42">
        <f>[1]挂饰表!W509</f>
        <v>0</v>
      </c>
      <c r="AB509" s="42">
        <f>[1]挂饰表!X509</f>
        <v>0</v>
      </c>
      <c r="AC509" s="42">
        <f>[1]挂饰表!Y509</f>
        <v>0</v>
      </c>
      <c r="AD509" s="42">
        <f>[1]挂饰表!Z509</f>
        <v>0</v>
      </c>
      <c r="AE509" s="20">
        <f>[1]挂饰表!AA509</f>
        <v>0</v>
      </c>
      <c r="AF509" s="20">
        <f>[1]挂饰表!AB509</f>
        <v>0</v>
      </c>
      <c r="AG509" s="20">
        <f>[1]挂饰表!AC509</f>
        <v>0</v>
      </c>
      <c r="AH509" s="20">
        <f>[1]挂饰表!AD509</f>
        <v>0</v>
      </c>
      <c r="AI509" s="20">
        <f>[1]挂饰表!AE509</f>
        <v>0</v>
      </c>
    </row>
    <row r="510" spans="2:35" ht="14.25" x14ac:dyDescent="0.2">
      <c r="B510" s="16">
        <v>508</v>
      </c>
      <c r="C510" s="16" t="str">
        <f t="shared" ca="1" si="57"/>
        <v>IC1902</v>
      </c>
      <c r="D510" s="16" t="str">
        <f t="shared" ca="1" si="61"/>
        <v>初级的忏悔戒指</v>
      </c>
      <c r="E510" s="16" t="str">
        <f t="shared" ca="1" si="58"/>
        <v>初级的</v>
      </c>
      <c r="F510" s="16" t="str">
        <f t="shared" ca="1" si="59"/>
        <v>忏悔</v>
      </c>
      <c r="G510" s="16" t="str">
        <f t="shared" ca="1" si="60"/>
        <v>戒指</v>
      </c>
      <c r="H510" s="16" t="str">
        <f t="shared" si="64"/>
        <v>c</v>
      </c>
      <c r="I510" s="19" t="s">
        <v>26</v>
      </c>
      <c r="J510" s="3" t="s">
        <v>42</v>
      </c>
      <c r="K510" s="16">
        <f t="shared" si="62"/>
        <v>1</v>
      </c>
      <c r="L510" s="16">
        <f t="shared" si="63"/>
        <v>4</v>
      </c>
      <c r="M510" s="16">
        <f>[1]挂饰表!$I510</f>
        <v>85</v>
      </c>
      <c r="N510" s="16">
        <f>[1]挂饰表!$J510</f>
        <v>0</v>
      </c>
      <c r="O510" s="16">
        <f>[1]挂饰表!$K510</f>
        <v>0</v>
      </c>
      <c r="P510" s="16">
        <f>[1]挂饰表!$L510</f>
        <v>0</v>
      </c>
      <c r="Q510" s="16" t="str">
        <f>[1]挂饰表!$M$3</f>
        <v>---</v>
      </c>
      <c r="R510" s="16">
        <f>[1]挂饰表!$N510</f>
        <v>0</v>
      </c>
      <c r="S510" s="16">
        <f>[1]挂饰表!$O510</f>
        <v>0</v>
      </c>
      <c r="T510" s="42">
        <f>[1]挂饰表!$P510</f>
        <v>0</v>
      </c>
      <c r="U510" s="20">
        <f>[1]挂饰表!Q510</f>
        <v>0</v>
      </c>
      <c r="V510" s="20">
        <f>[1]挂饰表!R510</f>
        <v>0</v>
      </c>
      <c r="W510" s="20">
        <f>[1]挂饰表!S510</f>
        <v>0</v>
      </c>
      <c r="X510" s="20" t="str">
        <f>[1]挂饰表!T510</f>
        <v>--</v>
      </c>
      <c r="Y510" s="42">
        <f>[1]挂饰表!U510</f>
        <v>0</v>
      </c>
      <c r="Z510" s="42">
        <f>[1]挂饰表!V510</f>
        <v>0</v>
      </c>
      <c r="AA510" s="42">
        <f>[1]挂饰表!W510</f>
        <v>0</v>
      </c>
      <c r="AB510" s="42">
        <f>[1]挂饰表!X510</f>
        <v>0</v>
      </c>
      <c r="AC510" s="42">
        <f>[1]挂饰表!Y510</f>
        <v>0</v>
      </c>
      <c r="AD510" s="42">
        <f>[1]挂饰表!Z510</f>
        <v>0</v>
      </c>
      <c r="AE510" s="20">
        <f>[1]挂饰表!AA510</f>
        <v>0</v>
      </c>
      <c r="AF510" s="20">
        <f>[1]挂饰表!AB510</f>
        <v>0</v>
      </c>
      <c r="AG510" s="20">
        <f>[1]挂饰表!AC510</f>
        <v>0</v>
      </c>
      <c r="AH510" s="20">
        <f>[1]挂饰表!AD510</f>
        <v>0</v>
      </c>
      <c r="AI510" s="20">
        <f>[1]挂饰表!AE510</f>
        <v>0</v>
      </c>
    </row>
    <row r="511" spans="2:35" ht="14.25" x14ac:dyDescent="0.2">
      <c r="B511" s="16">
        <v>509</v>
      </c>
      <c r="C511" s="16" t="str">
        <f t="shared" ca="1" si="57"/>
        <v>IC1889</v>
      </c>
      <c r="D511" s="16" t="str">
        <f t="shared" ca="1" si="61"/>
        <v>初级的女神项链</v>
      </c>
      <c r="E511" s="16" t="str">
        <f t="shared" ca="1" si="58"/>
        <v>初级的</v>
      </c>
      <c r="F511" s="16" t="str">
        <f t="shared" ca="1" si="59"/>
        <v>女神</v>
      </c>
      <c r="G511" s="16" t="str">
        <f t="shared" ca="1" si="60"/>
        <v>项链</v>
      </c>
      <c r="H511" s="16" t="str">
        <f t="shared" si="64"/>
        <v>c</v>
      </c>
      <c r="I511" s="19" t="s">
        <v>26</v>
      </c>
      <c r="J511" s="3" t="s">
        <v>42</v>
      </c>
      <c r="K511" s="16">
        <f t="shared" si="62"/>
        <v>1</v>
      </c>
      <c r="L511" s="16">
        <f t="shared" si="63"/>
        <v>5</v>
      </c>
      <c r="M511" s="16">
        <f>[1]挂饰表!$I511</f>
        <v>107</v>
      </c>
      <c r="N511" s="16">
        <f>[1]挂饰表!$J511</f>
        <v>0</v>
      </c>
      <c r="O511" s="16">
        <f>[1]挂饰表!$K511</f>
        <v>0</v>
      </c>
      <c r="P511" s="16">
        <f>[1]挂饰表!$L511</f>
        <v>0</v>
      </c>
      <c r="Q511" s="16" t="str">
        <f>[1]挂饰表!$M$3</f>
        <v>---</v>
      </c>
      <c r="R511" s="16">
        <f>[1]挂饰表!$N511</f>
        <v>0</v>
      </c>
      <c r="S511" s="16">
        <f>[1]挂饰表!$O511</f>
        <v>0</v>
      </c>
      <c r="T511" s="42">
        <f>[1]挂饰表!$P511</f>
        <v>0</v>
      </c>
      <c r="U511" s="20">
        <f>[1]挂饰表!Q511</f>
        <v>0</v>
      </c>
      <c r="V511" s="20">
        <f>[1]挂饰表!R511</f>
        <v>0</v>
      </c>
      <c r="W511" s="20">
        <f>[1]挂饰表!S511</f>
        <v>0</v>
      </c>
      <c r="X511" s="20" t="str">
        <f>[1]挂饰表!T511</f>
        <v>--</v>
      </c>
      <c r="Y511" s="42">
        <f>[1]挂饰表!U511</f>
        <v>0</v>
      </c>
      <c r="Z511" s="42">
        <f>[1]挂饰表!V511</f>
        <v>0</v>
      </c>
      <c r="AA511" s="42">
        <f>[1]挂饰表!W511</f>
        <v>0</v>
      </c>
      <c r="AB511" s="42">
        <f>[1]挂饰表!X511</f>
        <v>0</v>
      </c>
      <c r="AC511" s="42">
        <f>[1]挂饰表!Y511</f>
        <v>0</v>
      </c>
      <c r="AD511" s="42">
        <f>[1]挂饰表!Z511</f>
        <v>0</v>
      </c>
      <c r="AE511" s="20">
        <f>[1]挂饰表!AA511</f>
        <v>0</v>
      </c>
      <c r="AF511" s="20">
        <f>[1]挂饰表!AB511</f>
        <v>0</v>
      </c>
      <c r="AG511" s="20">
        <f>[1]挂饰表!AC511</f>
        <v>0</v>
      </c>
      <c r="AH511" s="20">
        <f>[1]挂饰表!AD511</f>
        <v>0</v>
      </c>
      <c r="AI511" s="20">
        <f>[1]挂饰表!AE511</f>
        <v>0</v>
      </c>
    </row>
    <row r="512" spans="2:35" ht="14.25" x14ac:dyDescent="0.2">
      <c r="B512" s="16">
        <v>510</v>
      </c>
      <c r="C512" s="16" t="str">
        <f t="shared" ca="1" si="57"/>
        <v>IC1898</v>
      </c>
      <c r="D512" s="16" t="str">
        <f t="shared" ca="1" si="61"/>
        <v>破旧的魔王项链</v>
      </c>
      <c r="E512" s="16" t="str">
        <f t="shared" ca="1" si="58"/>
        <v>破旧的</v>
      </c>
      <c r="F512" s="16" t="str">
        <f t="shared" ca="1" si="59"/>
        <v>魔王</v>
      </c>
      <c r="G512" s="16" t="str">
        <f t="shared" ca="1" si="60"/>
        <v>项链</v>
      </c>
      <c r="H512" s="16" t="str">
        <f t="shared" si="64"/>
        <v>c</v>
      </c>
      <c r="I512" s="19" t="s">
        <v>26</v>
      </c>
      <c r="J512" s="3" t="s">
        <v>42</v>
      </c>
      <c r="K512" s="16">
        <f t="shared" si="62"/>
        <v>1</v>
      </c>
      <c r="L512" s="16">
        <f t="shared" si="63"/>
        <v>6</v>
      </c>
      <c r="M512" s="16">
        <f>[1]挂饰表!$I512</f>
        <v>128</v>
      </c>
      <c r="N512" s="16">
        <f>[1]挂饰表!$J512</f>
        <v>0</v>
      </c>
      <c r="O512" s="16">
        <f>[1]挂饰表!$K512</f>
        <v>0</v>
      </c>
      <c r="P512" s="16">
        <f>[1]挂饰表!$L512</f>
        <v>0</v>
      </c>
      <c r="Q512" s="16" t="str">
        <f>[1]挂饰表!$M$3</f>
        <v>---</v>
      </c>
      <c r="R512" s="16">
        <f>[1]挂饰表!$N512</f>
        <v>0</v>
      </c>
      <c r="S512" s="16">
        <f>[1]挂饰表!$O512</f>
        <v>0</v>
      </c>
      <c r="T512" s="42">
        <f>[1]挂饰表!$P512</f>
        <v>0</v>
      </c>
      <c r="U512" s="20">
        <f>[1]挂饰表!Q512</f>
        <v>0</v>
      </c>
      <c r="V512" s="20">
        <f>[1]挂饰表!R512</f>
        <v>0</v>
      </c>
      <c r="W512" s="20">
        <f>[1]挂饰表!S512</f>
        <v>0</v>
      </c>
      <c r="X512" s="20" t="str">
        <f>[1]挂饰表!T512</f>
        <v>--</v>
      </c>
      <c r="Y512" s="42">
        <f>[1]挂饰表!U512</f>
        <v>0</v>
      </c>
      <c r="Z512" s="42">
        <f>[1]挂饰表!V512</f>
        <v>0</v>
      </c>
      <c r="AA512" s="42">
        <f>[1]挂饰表!W512</f>
        <v>0</v>
      </c>
      <c r="AB512" s="42">
        <f>[1]挂饰表!X512</f>
        <v>0</v>
      </c>
      <c r="AC512" s="42">
        <f>[1]挂饰表!Y512</f>
        <v>0</v>
      </c>
      <c r="AD512" s="42">
        <f>[1]挂饰表!Z512</f>
        <v>0</v>
      </c>
      <c r="AE512" s="20">
        <f>[1]挂饰表!AA512</f>
        <v>0</v>
      </c>
      <c r="AF512" s="20">
        <f>[1]挂饰表!AB512</f>
        <v>0</v>
      </c>
      <c r="AG512" s="20">
        <f>[1]挂饰表!AC512</f>
        <v>0</v>
      </c>
      <c r="AH512" s="20">
        <f>[1]挂饰表!AD512</f>
        <v>0</v>
      </c>
      <c r="AI512" s="20">
        <f>[1]挂饰表!AE512</f>
        <v>0</v>
      </c>
    </row>
    <row r="513" spans="2:35" ht="14.25" x14ac:dyDescent="0.2">
      <c r="B513" s="16">
        <v>511</v>
      </c>
      <c r="C513" s="16" t="str">
        <f t="shared" ca="1" si="57"/>
        <v>IC1924</v>
      </c>
      <c r="D513" s="16" t="str">
        <f t="shared" ca="1" si="61"/>
        <v>普通的精灵项链</v>
      </c>
      <c r="E513" s="16" t="str">
        <f t="shared" ca="1" si="58"/>
        <v>普通的</v>
      </c>
      <c r="F513" s="16" t="str">
        <f t="shared" ca="1" si="59"/>
        <v>精灵</v>
      </c>
      <c r="G513" s="16" t="str">
        <f t="shared" ca="1" si="60"/>
        <v>项链</v>
      </c>
      <c r="H513" s="16" t="str">
        <f t="shared" si="64"/>
        <v>c</v>
      </c>
      <c r="I513" s="19" t="s">
        <v>26</v>
      </c>
      <c r="J513" s="3" t="s">
        <v>42</v>
      </c>
      <c r="K513" s="16">
        <f t="shared" si="62"/>
        <v>1</v>
      </c>
      <c r="L513" s="16">
        <f t="shared" si="63"/>
        <v>7</v>
      </c>
      <c r="M513" s="16">
        <f>[1]挂饰表!$I513</f>
        <v>149</v>
      </c>
      <c r="N513" s="16">
        <f>[1]挂饰表!$J513</f>
        <v>0</v>
      </c>
      <c r="O513" s="16">
        <f>[1]挂饰表!$K513</f>
        <v>0</v>
      </c>
      <c r="P513" s="16">
        <f>[1]挂饰表!$L513</f>
        <v>0</v>
      </c>
      <c r="Q513" s="16" t="str">
        <f>[1]挂饰表!$M$3</f>
        <v>---</v>
      </c>
      <c r="R513" s="16">
        <f>[1]挂饰表!$N513</f>
        <v>0</v>
      </c>
      <c r="S513" s="16">
        <f>[1]挂饰表!$O513</f>
        <v>0</v>
      </c>
      <c r="T513" s="42">
        <f>[1]挂饰表!$P513</f>
        <v>0</v>
      </c>
      <c r="U513" s="20">
        <f>[1]挂饰表!Q513</f>
        <v>0</v>
      </c>
      <c r="V513" s="20">
        <f>[1]挂饰表!R513</f>
        <v>0</v>
      </c>
      <c r="W513" s="20">
        <f>[1]挂饰表!S513</f>
        <v>0</v>
      </c>
      <c r="X513" s="20" t="str">
        <f>[1]挂饰表!T513</f>
        <v>--</v>
      </c>
      <c r="Y513" s="42">
        <f>[1]挂饰表!U513</f>
        <v>0</v>
      </c>
      <c r="Z513" s="42">
        <f>[1]挂饰表!V513</f>
        <v>0</v>
      </c>
      <c r="AA513" s="42">
        <f>[1]挂饰表!W513</f>
        <v>0</v>
      </c>
      <c r="AB513" s="42">
        <f>[1]挂饰表!X513</f>
        <v>0</v>
      </c>
      <c r="AC513" s="42">
        <f>[1]挂饰表!Y513</f>
        <v>0</v>
      </c>
      <c r="AD513" s="42">
        <f>[1]挂饰表!Z513</f>
        <v>0</v>
      </c>
      <c r="AE513" s="20">
        <f>[1]挂饰表!AA513</f>
        <v>0</v>
      </c>
      <c r="AF513" s="20">
        <f>[1]挂饰表!AB513</f>
        <v>0</v>
      </c>
      <c r="AG513" s="20">
        <f>[1]挂饰表!AC513</f>
        <v>0</v>
      </c>
      <c r="AH513" s="20">
        <f>[1]挂饰表!AD513</f>
        <v>0</v>
      </c>
      <c r="AI513" s="20">
        <f>[1]挂饰表!AE513</f>
        <v>0</v>
      </c>
    </row>
    <row r="514" spans="2:35" ht="14.25" x14ac:dyDescent="0.2">
      <c r="B514" s="16">
        <v>512</v>
      </c>
      <c r="C514" s="16" t="str">
        <f t="shared" ca="1" si="57"/>
        <v>IC1878</v>
      </c>
      <c r="D514" s="16" t="str">
        <f t="shared" ca="1" si="61"/>
        <v>一般的水晶项链</v>
      </c>
      <c r="E514" s="16" t="str">
        <f t="shared" ca="1" si="58"/>
        <v>一般的</v>
      </c>
      <c r="F514" s="16" t="str">
        <f t="shared" ca="1" si="59"/>
        <v>水晶</v>
      </c>
      <c r="G514" s="16" t="str">
        <f t="shared" ca="1" si="60"/>
        <v>项链</v>
      </c>
      <c r="H514" s="16" t="str">
        <f t="shared" si="64"/>
        <v>c</v>
      </c>
      <c r="I514" s="19" t="s">
        <v>26</v>
      </c>
      <c r="J514" s="3" t="s">
        <v>42</v>
      </c>
      <c r="K514" s="16">
        <f t="shared" si="62"/>
        <v>1</v>
      </c>
      <c r="L514" s="16">
        <f t="shared" si="63"/>
        <v>8</v>
      </c>
      <c r="M514" s="16">
        <f>[1]挂饰表!$I514</f>
        <v>170</v>
      </c>
      <c r="N514" s="16">
        <f>[1]挂饰表!$J514</f>
        <v>0</v>
      </c>
      <c r="O514" s="16">
        <f>[1]挂饰表!$K514</f>
        <v>0</v>
      </c>
      <c r="P514" s="16">
        <f>[1]挂饰表!$L514</f>
        <v>0</v>
      </c>
      <c r="Q514" s="16" t="str">
        <f>[1]挂饰表!$M$3</f>
        <v>---</v>
      </c>
      <c r="R514" s="16">
        <f>[1]挂饰表!$N514</f>
        <v>0</v>
      </c>
      <c r="S514" s="16">
        <f>[1]挂饰表!$O514</f>
        <v>0</v>
      </c>
      <c r="T514" s="42">
        <f>[1]挂饰表!$P514</f>
        <v>0</v>
      </c>
      <c r="U514" s="20">
        <f>[1]挂饰表!Q514</f>
        <v>0</v>
      </c>
      <c r="V514" s="20">
        <f>[1]挂饰表!R514</f>
        <v>0</v>
      </c>
      <c r="W514" s="20">
        <f>[1]挂饰表!S514</f>
        <v>0</v>
      </c>
      <c r="X514" s="20" t="str">
        <f>[1]挂饰表!T514</f>
        <v>--</v>
      </c>
      <c r="Y514" s="42">
        <f>[1]挂饰表!U514</f>
        <v>0</v>
      </c>
      <c r="Z514" s="42">
        <f>[1]挂饰表!V514</f>
        <v>0</v>
      </c>
      <c r="AA514" s="42">
        <f>[1]挂饰表!W514</f>
        <v>0</v>
      </c>
      <c r="AB514" s="42">
        <f>[1]挂饰表!X514</f>
        <v>0</v>
      </c>
      <c r="AC514" s="42">
        <f>[1]挂饰表!Y514</f>
        <v>0</v>
      </c>
      <c r="AD514" s="42">
        <f>[1]挂饰表!Z514</f>
        <v>0</v>
      </c>
      <c r="AE514" s="20">
        <f>[1]挂饰表!AA514</f>
        <v>0</v>
      </c>
      <c r="AF514" s="20">
        <f>[1]挂饰表!AB514</f>
        <v>0</v>
      </c>
      <c r="AG514" s="20">
        <f>[1]挂饰表!AC514</f>
        <v>0</v>
      </c>
      <c r="AH514" s="20">
        <f>[1]挂饰表!AD514</f>
        <v>0</v>
      </c>
      <c r="AI514" s="20">
        <f>[1]挂饰表!AE514</f>
        <v>0</v>
      </c>
    </row>
    <row r="515" spans="2:35" ht="14.25" x14ac:dyDescent="0.2">
      <c r="B515" s="16">
        <v>513</v>
      </c>
      <c r="C515" s="16" t="str">
        <f t="shared" ref="C515:C578" ca="1" si="65">VLOOKUP(G515&amp;INT(RAND()*(15-1)+1),dropimge,4,FALSE)</f>
        <v>IC1742</v>
      </c>
      <c r="D515" s="16" t="str">
        <f t="shared" ca="1" si="61"/>
        <v>璀璨的塞尔塔项链</v>
      </c>
      <c r="E515" s="16" t="str">
        <f t="shared" ref="E515:E578" ca="1" si="66">VLOOKUP(H515,dropaffix1,INT(RAND()*(6-2)+2),FALSE)</f>
        <v>璀璨的</v>
      </c>
      <c r="F515" s="16" t="str">
        <f t="shared" ref="F515:F578" ca="1" si="67">VLOOKUP(INT(RAND()*(21-1)+1),dropaffix2,2,FALSE)</f>
        <v>塞尔塔</v>
      </c>
      <c r="G515" s="16" t="str">
        <f t="shared" ref="G515:G578" ca="1" si="68">VLOOKUP(INT(RAND()*(4-1)+1),dropaffix3,2,FALSE)</f>
        <v>项链</v>
      </c>
      <c r="H515" s="16" t="str">
        <f t="shared" si="64"/>
        <v>s</v>
      </c>
      <c r="I515" s="19" t="s">
        <v>26</v>
      </c>
      <c r="J515" s="3" t="s">
        <v>43</v>
      </c>
      <c r="K515" s="16">
        <f t="shared" si="62"/>
        <v>10</v>
      </c>
      <c r="L515" s="16">
        <f t="shared" si="63"/>
        <v>1</v>
      </c>
      <c r="M515" s="16">
        <f>[1]挂饰表!$I515</f>
        <v>14</v>
      </c>
      <c r="N515" s="16">
        <f>[1]挂饰表!$J515</f>
        <v>11</v>
      </c>
      <c r="O515" s="16">
        <f>[1]挂饰表!$K515</f>
        <v>10</v>
      </c>
      <c r="P515" s="16">
        <f>[1]挂饰表!$L515</f>
        <v>9</v>
      </c>
      <c r="Q515" s="16" t="str">
        <f>[1]挂饰表!$M$3</f>
        <v>---</v>
      </c>
      <c r="R515" s="16">
        <f>[1]挂饰表!$N515</f>
        <v>11</v>
      </c>
      <c r="S515" s="16">
        <f>[1]挂饰表!$O515</f>
        <v>7</v>
      </c>
      <c r="T515" s="42">
        <f>[1]挂饰表!$P515</f>
        <v>6</v>
      </c>
      <c r="U515" s="20">
        <f>[1]挂饰表!Q515</f>
        <v>0.03</v>
      </c>
      <c r="V515" s="20">
        <f>[1]挂饰表!R515</f>
        <v>1.7500000000000002E-2</v>
      </c>
      <c r="W515" s="20">
        <f>[1]挂饰表!S515</f>
        <v>0.01</v>
      </c>
      <c r="X515" s="20" t="str">
        <f>[1]挂饰表!T515</f>
        <v>--</v>
      </c>
      <c r="Y515" s="42">
        <f>[1]挂饰表!U515</f>
        <v>5</v>
      </c>
      <c r="Z515" s="42">
        <f>[1]挂饰表!V515</f>
        <v>5</v>
      </c>
      <c r="AA515" s="42">
        <f>[1]挂饰表!W515</f>
        <v>4</v>
      </c>
      <c r="AB515" s="42">
        <f>[1]挂饰表!X515</f>
        <v>6</v>
      </c>
      <c r="AC515" s="42">
        <f>[1]挂饰表!Y515</f>
        <v>6</v>
      </c>
      <c r="AD515" s="42">
        <f>[1]挂饰表!Z515</f>
        <v>7</v>
      </c>
      <c r="AE515" s="20">
        <f>[1]挂饰表!AA515</f>
        <v>0</v>
      </c>
      <c r="AF515" s="20">
        <f>[1]挂饰表!AB515</f>
        <v>0</v>
      </c>
      <c r="AG515" s="20">
        <f>[1]挂饰表!AC515</f>
        <v>0</v>
      </c>
      <c r="AH515" s="20">
        <f>[1]挂饰表!AD515</f>
        <v>0</v>
      </c>
      <c r="AI515" s="20">
        <f>[1]挂饰表!AE515</f>
        <v>0</v>
      </c>
    </row>
    <row r="516" spans="2:35" ht="14.25" x14ac:dyDescent="0.2">
      <c r="B516" s="16">
        <v>514</v>
      </c>
      <c r="C516" s="16" t="str">
        <f t="shared" ca="1" si="65"/>
        <v>IC1930</v>
      </c>
      <c r="D516" s="16" t="str">
        <f t="shared" ref="D516:D579" ca="1" si="69">E516&amp;F516&amp;G516</f>
        <v>传说的魔王戒指</v>
      </c>
      <c r="E516" s="16" t="str">
        <f t="shared" ca="1" si="66"/>
        <v>传说的</v>
      </c>
      <c r="F516" s="16" t="str">
        <f t="shared" ca="1" si="67"/>
        <v>魔王</v>
      </c>
      <c r="G516" s="16" t="str">
        <f t="shared" ca="1" si="68"/>
        <v>戒指</v>
      </c>
      <c r="H516" s="16" t="str">
        <f t="shared" si="64"/>
        <v>s</v>
      </c>
      <c r="I516" s="19" t="s">
        <v>26</v>
      </c>
      <c r="J516" s="3" t="s">
        <v>43</v>
      </c>
      <c r="K516" s="16">
        <f t="shared" ref="K516:K579" si="70">VLOOKUP(J516,profession1,5,FALSE)</f>
        <v>10</v>
      </c>
      <c r="L516" s="16">
        <f t="shared" si="63"/>
        <v>2</v>
      </c>
      <c r="M516" s="16">
        <f>[1]挂饰表!$I516</f>
        <v>28</v>
      </c>
      <c r="N516" s="16">
        <f>[1]挂饰表!$J516</f>
        <v>22</v>
      </c>
      <c r="O516" s="16">
        <f>[1]挂饰表!$K516</f>
        <v>20</v>
      </c>
      <c r="P516" s="16">
        <f>[1]挂饰表!$L516</f>
        <v>17</v>
      </c>
      <c r="Q516" s="16" t="str">
        <f>[1]挂饰表!$M$3</f>
        <v>---</v>
      </c>
      <c r="R516" s="16">
        <f>[1]挂饰表!$N516</f>
        <v>22</v>
      </c>
      <c r="S516" s="16">
        <f>[1]挂饰表!$O516</f>
        <v>15</v>
      </c>
      <c r="T516" s="42">
        <f>[1]挂饰表!$P516</f>
        <v>13</v>
      </c>
      <c r="U516" s="20">
        <f>[1]挂饰表!Q516</f>
        <v>6.5000000000000002E-2</v>
      </c>
      <c r="V516" s="20">
        <f>[1]挂饰表!R516</f>
        <v>3.7499999999999999E-2</v>
      </c>
      <c r="W516" s="20">
        <f>[1]挂饰表!S516</f>
        <v>2.1666666666666664E-2</v>
      </c>
      <c r="X516" s="20" t="str">
        <f>[1]挂饰表!T516</f>
        <v>--</v>
      </c>
      <c r="Y516" s="42">
        <f>[1]挂饰表!U516</f>
        <v>9</v>
      </c>
      <c r="Z516" s="42">
        <f>[1]挂饰表!V516</f>
        <v>9</v>
      </c>
      <c r="AA516" s="42">
        <f>[1]挂饰表!W516</f>
        <v>8</v>
      </c>
      <c r="AB516" s="42">
        <f>[1]挂饰表!X516</f>
        <v>13</v>
      </c>
      <c r="AC516" s="42">
        <f>[1]挂饰表!Y516</f>
        <v>13</v>
      </c>
      <c r="AD516" s="42">
        <f>[1]挂饰表!Z516</f>
        <v>14</v>
      </c>
      <c r="AE516" s="20">
        <f>[1]挂饰表!AA516</f>
        <v>0</v>
      </c>
      <c r="AF516" s="20">
        <f>[1]挂饰表!AB516</f>
        <v>0</v>
      </c>
      <c r="AG516" s="20">
        <f>[1]挂饰表!AC516</f>
        <v>0</v>
      </c>
      <c r="AH516" s="20">
        <f>[1]挂饰表!AD516</f>
        <v>0</v>
      </c>
      <c r="AI516" s="20">
        <f>[1]挂饰表!AE516</f>
        <v>0</v>
      </c>
    </row>
    <row r="517" spans="2:35" ht="14.25" x14ac:dyDescent="0.2">
      <c r="B517" s="16">
        <v>515</v>
      </c>
      <c r="C517" s="16" t="str">
        <f t="shared" ca="1" si="65"/>
        <v>IC1934</v>
      </c>
      <c r="D517" s="16" t="str">
        <f t="shared" ca="1" si="69"/>
        <v>璀璨的白银护腕</v>
      </c>
      <c r="E517" s="16" t="str">
        <f t="shared" ca="1" si="66"/>
        <v>璀璨的</v>
      </c>
      <c r="F517" s="16" t="str">
        <f t="shared" ca="1" si="67"/>
        <v>白银</v>
      </c>
      <c r="G517" s="16" t="str">
        <f t="shared" ca="1" si="68"/>
        <v>护腕</v>
      </c>
      <c r="H517" s="16" t="str">
        <f t="shared" si="64"/>
        <v>s</v>
      </c>
      <c r="I517" s="19" t="s">
        <v>26</v>
      </c>
      <c r="J517" s="3" t="s">
        <v>43</v>
      </c>
      <c r="K517" s="16">
        <f t="shared" si="70"/>
        <v>10</v>
      </c>
      <c r="L517" s="16">
        <f t="shared" si="63"/>
        <v>3</v>
      </c>
      <c r="M517" s="16">
        <f>[1]挂饰表!$I517</f>
        <v>41</v>
      </c>
      <c r="N517" s="16">
        <f>[1]挂饰表!$J517</f>
        <v>33</v>
      </c>
      <c r="O517" s="16">
        <f>[1]挂饰表!$K517</f>
        <v>29</v>
      </c>
      <c r="P517" s="16">
        <f>[1]挂饰表!$L517</f>
        <v>26</v>
      </c>
      <c r="Q517" s="16" t="str">
        <f>[1]挂饰表!$M$3</f>
        <v>---</v>
      </c>
      <c r="R517" s="16">
        <f>[1]挂饰表!$N517</f>
        <v>33</v>
      </c>
      <c r="S517" s="16">
        <f>[1]挂饰表!$O517</f>
        <v>22</v>
      </c>
      <c r="T517" s="42">
        <f>[1]挂饰表!$P517</f>
        <v>19</v>
      </c>
      <c r="U517" s="20">
        <f>[1]挂饰表!Q517</f>
        <v>9.5000000000000001E-2</v>
      </c>
      <c r="V517" s="20">
        <f>[1]挂饰表!R517</f>
        <v>5.5E-2</v>
      </c>
      <c r="W517" s="20">
        <f>[1]挂饰表!S517</f>
        <v>3.1666666666666662E-2</v>
      </c>
      <c r="X517" s="20" t="str">
        <f>[1]挂饰表!T517</f>
        <v>--</v>
      </c>
      <c r="Y517" s="42">
        <f>[1]挂饰表!U517</f>
        <v>14</v>
      </c>
      <c r="Z517" s="42">
        <f>[1]挂饰表!V517</f>
        <v>14</v>
      </c>
      <c r="AA517" s="42">
        <f>[1]挂饰表!W517</f>
        <v>11</v>
      </c>
      <c r="AB517" s="42">
        <f>[1]挂饰表!X517</f>
        <v>19</v>
      </c>
      <c r="AC517" s="42">
        <f>[1]挂饰表!Y517</f>
        <v>19</v>
      </c>
      <c r="AD517" s="42">
        <f>[1]挂饰表!Z517</f>
        <v>21</v>
      </c>
      <c r="AE517" s="20">
        <f>[1]挂饰表!AA517</f>
        <v>0</v>
      </c>
      <c r="AF517" s="20">
        <f>[1]挂饰表!AB517</f>
        <v>0</v>
      </c>
      <c r="AG517" s="20">
        <f>[1]挂饰表!AC517</f>
        <v>0</v>
      </c>
      <c r="AH517" s="20">
        <f>[1]挂饰表!AD517</f>
        <v>0</v>
      </c>
      <c r="AI517" s="20">
        <f>[1]挂饰表!AE517</f>
        <v>0</v>
      </c>
    </row>
    <row r="518" spans="2:35" ht="14.25" x14ac:dyDescent="0.2">
      <c r="B518" s="16">
        <v>516</v>
      </c>
      <c r="C518" s="16" t="str">
        <f t="shared" ca="1" si="65"/>
        <v>IC1858</v>
      </c>
      <c r="D518" s="16" t="str">
        <f t="shared" ca="1" si="69"/>
        <v>璀璨的遗迹戒指</v>
      </c>
      <c r="E518" s="16" t="str">
        <f t="shared" ca="1" si="66"/>
        <v>璀璨的</v>
      </c>
      <c r="F518" s="16" t="str">
        <f t="shared" ca="1" si="67"/>
        <v>遗迹</v>
      </c>
      <c r="G518" s="16" t="str">
        <f t="shared" ca="1" si="68"/>
        <v>戒指</v>
      </c>
      <c r="H518" s="16" t="str">
        <f t="shared" si="64"/>
        <v>s</v>
      </c>
      <c r="I518" s="19" t="s">
        <v>26</v>
      </c>
      <c r="J518" s="3" t="s">
        <v>43</v>
      </c>
      <c r="K518" s="16">
        <f t="shared" si="70"/>
        <v>10</v>
      </c>
      <c r="L518" s="16">
        <f t="shared" si="63"/>
        <v>4</v>
      </c>
      <c r="M518" s="16">
        <f>[1]挂饰表!$I518</f>
        <v>55</v>
      </c>
      <c r="N518" s="16">
        <f>[1]挂饰表!$J518</f>
        <v>44</v>
      </c>
      <c r="O518" s="16">
        <f>[1]挂饰表!$K518</f>
        <v>39</v>
      </c>
      <c r="P518" s="16">
        <f>[1]挂饰表!$L518</f>
        <v>35</v>
      </c>
      <c r="Q518" s="16" t="str">
        <f>[1]挂饰表!$M$3</f>
        <v>---</v>
      </c>
      <c r="R518" s="16">
        <f>[1]挂饰表!$N518</f>
        <v>44</v>
      </c>
      <c r="S518" s="16">
        <f>[1]挂饰表!$O518</f>
        <v>29</v>
      </c>
      <c r="T518" s="42">
        <f>[1]挂饰表!$P518</f>
        <v>25</v>
      </c>
      <c r="U518" s="20">
        <f>[1]挂饰表!Q518</f>
        <v>0.125</v>
      </c>
      <c r="V518" s="20">
        <f>[1]挂饰表!R518</f>
        <v>7.2499999999999995E-2</v>
      </c>
      <c r="W518" s="20">
        <f>[1]挂饰表!S518</f>
        <v>4.1666666666666671E-2</v>
      </c>
      <c r="X518" s="20" t="str">
        <f>[1]挂饰表!T518</f>
        <v>--</v>
      </c>
      <c r="Y518" s="42">
        <f>[1]挂饰表!U518</f>
        <v>18</v>
      </c>
      <c r="Z518" s="42">
        <f>[1]挂饰表!V518</f>
        <v>18</v>
      </c>
      <c r="AA518" s="42">
        <f>[1]挂饰表!W518</f>
        <v>15</v>
      </c>
      <c r="AB518" s="42">
        <f>[1]挂饰表!X518</f>
        <v>25</v>
      </c>
      <c r="AC518" s="42">
        <f>[1]挂饰表!Y518</f>
        <v>25</v>
      </c>
      <c r="AD518" s="42">
        <f>[1]挂饰表!Z518</f>
        <v>28</v>
      </c>
      <c r="AE518" s="20">
        <f>[1]挂饰表!AA518</f>
        <v>0</v>
      </c>
      <c r="AF518" s="20">
        <f>[1]挂饰表!AB518</f>
        <v>0</v>
      </c>
      <c r="AG518" s="20">
        <f>[1]挂饰表!AC518</f>
        <v>0</v>
      </c>
      <c r="AH518" s="20">
        <f>[1]挂饰表!AD518</f>
        <v>0</v>
      </c>
      <c r="AI518" s="20">
        <f>[1]挂饰表!AE518</f>
        <v>0</v>
      </c>
    </row>
    <row r="519" spans="2:35" ht="14.25" x14ac:dyDescent="0.2">
      <c r="B519" s="16">
        <v>517</v>
      </c>
      <c r="C519" s="16" t="str">
        <f t="shared" ca="1" si="65"/>
        <v>IC1934</v>
      </c>
      <c r="D519" s="16" t="str">
        <f t="shared" ca="1" si="69"/>
        <v>传说的水晶护腕</v>
      </c>
      <c r="E519" s="16" t="str">
        <f t="shared" ca="1" si="66"/>
        <v>传说的</v>
      </c>
      <c r="F519" s="16" t="str">
        <f t="shared" ca="1" si="67"/>
        <v>水晶</v>
      </c>
      <c r="G519" s="16" t="str">
        <f t="shared" ca="1" si="68"/>
        <v>护腕</v>
      </c>
      <c r="H519" s="16" t="str">
        <f t="shared" si="64"/>
        <v>s</v>
      </c>
      <c r="I519" s="19" t="s">
        <v>26</v>
      </c>
      <c r="J519" s="3" t="s">
        <v>43</v>
      </c>
      <c r="K519" s="16">
        <f t="shared" si="70"/>
        <v>10</v>
      </c>
      <c r="L519" s="16">
        <f t="shared" si="63"/>
        <v>5</v>
      </c>
      <c r="M519" s="16">
        <f>[1]挂饰表!$I519</f>
        <v>69</v>
      </c>
      <c r="N519" s="16">
        <f>[1]挂饰表!$J519</f>
        <v>54</v>
      </c>
      <c r="O519" s="16">
        <f>[1]挂饰表!$K519</f>
        <v>49</v>
      </c>
      <c r="P519" s="16">
        <f>[1]挂饰表!$L519</f>
        <v>44</v>
      </c>
      <c r="Q519" s="16" t="str">
        <f>[1]挂饰表!$M$3</f>
        <v>---</v>
      </c>
      <c r="R519" s="16">
        <f>[1]挂饰表!$N519</f>
        <v>54</v>
      </c>
      <c r="S519" s="16">
        <f>[1]挂饰表!$O519</f>
        <v>37</v>
      </c>
      <c r="T519" s="42">
        <f>[1]挂饰表!$P519</f>
        <v>31</v>
      </c>
      <c r="U519" s="20">
        <f>[1]挂饰表!Q519</f>
        <v>0.155</v>
      </c>
      <c r="V519" s="20">
        <f>[1]挂饰表!R519</f>
        <v>9.2499999999999999E-2</v>
      </c>
      <c r="W519" s="20">
        <f>[1]挂饰表!S519</f>
        <v>5.1666666666666666E-2</v>
      </c>
      <c r="X519" s="20" t="str">
        <f>[1]挂饰表!T519</f>
        <v>--</v>
      </c>
      <c r="Y519" s="42">
        <f>[1]挂饰表!U519</f>
        <v>23</v>
      </c>
      <c r="Z519" s="42">
        <f>[1]挂饰表!V519</f>
        <v>23</v>
      </c>
      <c r="AA519" s="42">
        <f>[1]挂饰表!W519</f>
        <v>19</v>
      </c>
      <c r="AB519" s="42">
        <f>[1]挂饰表!X519</f>
        <v>31</v>
      </c>
      <c r="AC519" s="42">
        <f>[1]挂饰表!Y519</f>
        <v>31</v>
      </c>
      <c r="AD519" s="42">
        <f>[1]挂饰表!Z519</f>
        <v>35</v>
      </c>
      <c r="AE519" s="20">
        <f>[1]挂饰表!AA519</f>
        <v>0</v>
      </c>
      <c r="AF519" s="20">
        <f>[1]挂饰表!AB519</f>
        <v>0</v>
      </c>
      <c r="AG519" s="20">
        <f>[1]挂饰表!AC519</f>
        <v>0</v>
      </c>
      <c r="AH519" s="20">
        <f>[1]挂饰表!AD519</f>
        <v>0</v>
      </c>
      <c r="AI519" s="20">
        <f>[1]挂饰表!AE519</f>
        <v>0</v>
      </c>
    </row>
    <row r="520" spans="2:35" ht="14.25" x14ac:dyDescent="0.2">
      <c r="B520" s="16">
        <v>518</v>
      </c>
      <c r="C520" s="16" t="str">
        <f t="shared" ca="1" si="65"/>
        <v>IC1872</v>
      </c>
      <c r="D520" s="16" t="str">
        <f t="shared" ca="1" si="69"/>
        <v>传说的水晶护腕</v>
      </c>
      <c r="E520" s="16" t="str">
        <f t="shared" ca="1" si="66"/>
        <v>传说的</v>
      </c>
      <c r="F520" s="16" t="str">
        <f t="shared" ca="1" si="67"/>
        <v>水晶</v>
      </c>
      <c r="G520" s="16" t="str">
        <f t="shared" ca="1" si="68"/>
        <v>护腕</v>
      </c>
      <c r="H520" s="16" t="str">
        <f t="shared" si="64"/>
        <v>s</v>
      </c>
      <c r="I520" s="19" t="s">
        <v>26</v>
      </c>
      <c r="J520" s="3" t="s">
        <v>43</v>
      </c>
      <c r="K520" s="16">
        <f t="shared" si="70"/>
        <v>10</v>
      </c>
      <c r="L520" s="16">
        <f t="shared" si="63"/>
        <v>6</v>
      </c>
      <c r="M520" s="16">
        <f>[1]挂饰表!$I520</f>
        <v>83</v>
      </c>
      <c r="N520" s="16">
        <f>[1]挂饰表!$J520</f>
        <v>65</v>
      </c>
      <c r="O520" s="16">
        <f>[1]挂饰表!$K520</f>
        <v>59</v>
      </c>
      <c r="P520" s="16">
        <f>[1]挂饰表!$L520</f>
        <v>52</v>
      </c>
      <c r="Q520" s="16" t="str">
        <f>[1]挂饰表!$M$3</f>
        <v>---</v>
      </c>
      <c r="R520" s="16">
        <f>[1]挂饰表!$N520</f>
        <v>65</v>
      </c>
      <c r="S520" s="16">
        <f>[1]挂饰表!$O520</f>
        <v>44</v>
      </c>
      <c r="T520" s="42">
        <f>[1]挂饰表!$P520</f>
        <v>38</v>
      </c>
      <c r="U520" s="20">
        <f>[1]挂饰表!Q520</f>
        <v>0.19</v>
      </c>
      <c r="V520" s="20">
        <f>[1]挂饰表!R520</f>
        <v>0.11</v>
      </c>
      <c r="W520" s="20">
        <f>[1]挂饰表!S520</f>
        <v>6.3333333333333325E-2</v>
      </c>
      <c r="X520" s="20" t="str">
        <f>[1]挂饰表!T520</f>
        <v>--</v>
      </c>
      <c r="Y520" s="42">
        <f>[1]挂饰表!U520</f>
        <v>28</v>
      </c>
      <c r="Z520" s="42">
        <f>[1]挂饰表!V520</f>
        <v>28</v>
      </c>
      <c r="AA520" s="42">
        <f>[1]挂饰表!W520</f>
        <v>23</v>
      </c>
      <c r="AB520" s="42">
        <f>[1]挂饰表!X520</f>
        <v>38</v>
      </c>
      <c r="AC520" s="42">
        <f>[1]挂饰表!Y520</f>
        <v>38</v>
      </c>
      <c r="AD520" s="42">
        <f>[1]挂饰表!Z520</f>
        <v>42</v>
      </c>
      <c r="AE520" s="20">
        <f>[1]挂饰表!AA520</f>
        <v>0</v>
      </c>
      <c r="AF520" s="20">
        <f>[1]挂饰表!AB520</f>
        <v>0</v>
      </c>
      <c r="AG520" s="20">
        <f>[1]挂饰表!AC520</f>
        <v>0</v>
      </c>
      <c r="AH520" s="20">
        <f>[1]挂饰表!AD520</f>
        <v>0</v>
      </c>
      <c r="AI520" s="20">
        <f>[1]挂饰表!AE520</f>
        <v>0</v>
      </c>
    </row>
    <row r="521" spans="2:35" ht="14.25" x14ac:dyDescent="0.2">
      <c r="B521" s="16">
        <v>519</v>
      </c>
      <c r="C521" s="16" t="str">
        <f t="shared" ca="1" si="65"/>
        <v>IC1867</v>
      </c>
      <c r="D521" s="16" t="str">
        <f t="shared" ca="1" si="69"/>
        <v>神秘的混乱护腕</v>
      </c>
      <c r="E521" s="16" t="str">
        <f t="shared" ca="1" si="66"/>
        <v>神秘的</v>
      </c>
      <c r="F521" s="16" t="str">
        <f t="shared" ca="1" si="67"/>
        <v>混乱</v>
      </c>
      <c r="G521" s="16" t="str">
        <f t="shared" ca="1" si="68"/>
        <v>护腕</v>
      </c>
      <c r="H521" s="16" t="str">
        <f t="shared" si="64"/>
        <v>s</v>
      </c>
      <c r="I521" s="19" t="s">
        <v>26</v>
      </c>
      <c r="J521" s="3" t="s">
        <v>43</v>
      </c>
      <c r="K521" s="16">
        <f t="shared" si="70"/>
        <v>10</v>
      </c>
      <c r="L521" s="16">
        <f t="shared" si="63"/>
        <v>7</v>
      </c>
      <c r="M521" s="16">
        <f>[1]挂饰表!$I521</f>
        <v>97</v>
      </c>
      <c r="N521" s="16">
        <f>[1]挂饰表!$J521</f>
        <v>76</v>
      </c>
      <c r="O521" s="16">
        <f>[1]挂饰表!$K521</f>
        <v>69</v>
      </c>
      <c r="P521" s="16">
        <f>[1]挂饰表!$L521</f>
        <v>61</v>
      </c>
      <c r="Q521" s="16" t="str">
        <f>[1]挂饰表!$M$3</f>
        <v>---</v>
      </c>
      <c r="R521" s="16">
        <f>[1]挂饰表!$N521</f>
        <v>76</v>
      </c>
      <c r="S521" s="16">
        <f>[1]挂饰表!$O521</f>
        <v>51</v>
      </c>
      <c r="T521" s="42">
        <f>[1]挂饰表!$P521</f>
        <v>44</v>
      </c>
      <c r="U521" s="20">
        <f>[1]挂饰表!Q521</f>
        <v>0.22</v>
      </c>
      <c r="V521" s="20">
        <f>[1]挂饰表!R521</f>
        <v>0.1275</v>
      </c>
      <c r="W521" s="20">
        <f>[1]挂饰表!S521</f>
        <v>7.3333333333333334E-2</v>
      </c>
      <c r="X521" s="20" t="str">
        <f>[1]挂饰表!T521</f>
        <v>--</v>
      </c>
      <c r="Y521" s="42">
        <f>[1]挂饰表!U521</f>
        <v>32</v>
      </c>
      <c r="Z521" s="42">
        <f>[1]挂饰表!V521</f>
        <v>32</v>
      </c>
      <c r="AA521" s="42">
        <f>[1]挂饰表!W521</f>
        <v>27</v>
      </c>
      <c r="AB521" s="42">
        <f>[1]挂饰表!X521</f>
        <v>44</v>
      </c>
      <c r="AC521" s="42">
        <f>[1]挂饰表!Y521</f>
        <v>44</v>
      </c>
      <c r="AD521" s="42">
        <f>[1]挂饰表!Z521</f>
        <v>50</v>
      </c>
      <c r="AE521" s="20">
        <f>[1]挂饰表!AA521</f>
        <v>0</v>
      </c>
      <c r="AF521" s="20">
        <f>[1]挂饰表!AB521</f>
        <v>0</v>
      </c>
      <c r="AG521" s="20">
        <f>[1]挂饰表!AC521</f>
        <v>0</v>
      </c>
      <c r="AH521" s="20">
        <f>[1]挂饰表!AD521</f>
        <v>0</v>
      </c>
      <c r="AI521" s="20">
        <f>[1]挂饰表!AE521</f>
        <v>0</v>
      </c>
    </row>
    <row r="522" spans="2:35" ht="14.25" x14ac:dyDescent="0.2">
      <c r="B522" s="16">
        <v>520</v>
      </c>
      <c r="C522" s="16" t="str">
        <f t="shared" ca="1" si="65"/>
        <v>IC1883</v>
      </c>
      <c r="D522" s="16" t="str">
        <f t="shared" ca="1" si="69"/>
        <v>璀璨的言语项链</v>
      </c>
      <c r="E522" s="16" t="str">
        <f t="shared" ca="1" si="66"/>
        <v>璀璨的</v>
      </c>
      <c r="F522" s="16" t="str">
        <f t="shared" ca="1" si="67"/>
        <v>言语</v>
      </c>
      <c r="G522" s="16" t="str">
        <f t="shared" ca="1" si="68"/>
        <v>项链</v>
      </c>
      <c r="H522" s="16" t="str">
        <f t="shared" si="64"/>
        <v>s</v>
      </c>
      <c r="I522" s="19" t="s">
        <v>26</v>
      </c>
      <c r="J522" s="3" t="s">
        <v>43</v>
      </c>
      <c r="K522" s="16">
        <f t="shared" si="70"/>
        <v>10</v>
      </c>
      <c r="L522" s="16">
        <f t="shared" si="63"/>
        <v>8</v>
      </c>
      <c r="M522" s="16">
        <f>[1]挂饰表!$I522</f>
        <v>111</v>
      </c>
      <c r="N522" s="16">
        <f>[1]挂饰表!$J522</f>
        <v>87</v>
      </c>
      <c r="O522" s="16">
        <f>[1]挂饰表!$K522</f>
        <v>78</v>
      </c>
      <c r="P522" s="16">
        <f>[1]挂饰表!$L522</f>
        <v>70</v>
      </c>
      <c r="Q522" s="16" t="str">
        <f>[1]挂饰表!$M$3</f>
        <v>---</v>
      </c>
      <c r="R522" s="16">
        <f>[1]挂饰表!$N522</f>
        <v>87</v>
      </c>
      <c r="S522" s="16">
        <f>[1]挂饰表!$O522</f>
        <v>59</v>
      </c>
      <c r="T522" s="42">
        <f>[1]挂饰表!$P522</f>
        <v>50</v>
      </c>
      <c r="U522" s="20">
        <f>[1]挂饰表!Q522</f>
        <v>0.25</v>
      </c>
      <c r="V522" s="20">
        <f>[1]挂饰表!R522</f>
        <v>0.14749999999999999</v>
      </c>
      <c r="W522" s="20">
        <f>[1]挂饰表!S522</f>
        <v>8.3333333333333343E-2</v>
      </c>
      <c r="X522" s="20" t="str">
        <f>[1]挂饰表!T522</f>
        <v>--</v>
      </c>
      <c r="Y522" s="42">
        <f>[1]挂饰表!U522</f>
        <v>37</v>
      </c>
      <c r="Z522" s="42">
        <f>[1]挂饰表!V522</f>
        <v>37</v>
      </c>
      <c r="AA522" s="42">
        <f>[1]挂饰表!W522</f>
        <v>30</v>
      </c>
      <c r="AB522" s="42">
        <f>[1]挂饰表!X522</f>
        <v>50</v>
      </c>
      <c r="AC522" s="42">
        <f>[1]挂饰表!Y522</f>
        <v>50</v>
      </c>
      <c r="AD522" s="42">
        <f>[1]挂饰表!Z522</f>
        <v>57</v>
      </c>
      <c r="AE522" s="20">
        <f>[1]挂饰表!AA522</f>
        <v>0</v>
      </c>
      <c r="AF522" s="20">
        <f>[1]挂饰表!AB522</f>
        <v>0</v>
      </c>
      <c r="AG522" s="20">
        <f>[1]挂饰表!AC522</f>
        <v>0</v>
      </c>
      <c r="AH522" s="20">
        <f>[1]挂饰表!AD522</f>
        <v>0</v>
      </c>
      <c r="AI522" s="20">
        <f>[1]挂饰表!AE522</f>
        <v>0</v>
      </c>
    </row>
    <row r="523" spans="2:35" ht="14.25" x14ac:dyDescent="0.2">
      <c r="B523" s="16">
        <v>521</v>
      </c>
      <c r="C523" s="16" t="str">
        <f t="shared" ca="1" si="65"/>
        <v>IC1778</v>
      </c>
      <c r="D523" s="16" t="str">
        <f t="shared" ca="1" si="69"/>
        <v>精致的忏悔戒指</v>
      </c>
      <c r="E523" s="16" t="str">
        <f t="shared" ca="1" si="66"/>
        <v>精致的</v>
      </c>
      <c r="F523" s="16" t="str">
        <f t="shared" ca="1" si="67"/>
        <v>忏悔</v>
      </c>
      <c r="G523" s="16" t="str">
        <f t="shared" ca="1" si="68"/>
        <v>戒指</v>
      </c>
      <c r="H523" s="16" t="str">
        <f t="shared" si="64"/>
        <v>a</v>
      </c>
      <c r="I523" s="19" t="s">
        <v>26</v>
      </c>
      <c r="J523" s="3" t="s">
        <v>43</v>
      </c>
      <c r="K523" s="16">
        <f t="shared" si="70"/>
        <v>10</v>
      </c>
      <c r="L523" s="16">
        <f t="shared" si="63"/>
        <v>1</v>
      </c>
      <c r="M523" s="16">
        <f>[1]挂饰表!$I523</f>
        <v>8</v>
      </c>
      <c r="N523" s="16">
        <f>[1]挂饰表!$J523</f>
        <v>12</v>
      </c>
      <c r="O523" s="16">
        <f>[1]挂饰表!$K523</f>
        <v>11</v>
      </c>
      <c r="P523" s="16">
        <f>[1]挂饰表!$L523</f>
        <v>10</v>
      </c>
      <c r="Q523" s="16" t="str">
        <f>[1]挂饰表!$M$3</f>
        <v>---</v>
      </c>
      <c r="R523" s="16">
        <f>[1]挂饰表!$N523</f>
        <v>12</v>
      </c>
      <c r="S523" s="16">
        <f>[1]挂饰表!$O523</f>
        <v>8</v>
      </c>
      <c r="T523" s="42">
        <f>[1]挂饰表!$P523</f>
        <v>7</v>
      </c>
      <c r="U523" s="20">
        <f>[1]挂饰表!Q523</f>
        <v>3.5000000000000003E-2</v>
      </c>
      <c r="V523" s="20">
        <f>[1]挂饰表!R523</f>
        <v>0.02</v>
      </c>
      <c r="W523" s="20">
        <f>[1]挂饰表!S523</f>
        <v>1.1666666666666667E-2</v>
      </c>
      <c r="X523" s="20" t="str">
        <f>[1]挂饰表!T523</f>
        <v>--</v>
      </c>
      <c r="Y523" s="42">
        <f>[1]挂饰表!U523</f>
        <v>5</v>
      </c>
      <c r="Z523" s="42">
        <f>[1]挂饰表!V523</f>
        <v>5</v>
      </c>
      <c r="AA523" s="42">
        <f>[1]挂饰表!W523</f>
        <v>4</v>
      </c>
      <c r="AB523" s="42">
        <f>[1]挂饰表!X523</f>
        <v>7</v>
      </c>
      <c r="AC523" s="42">
        <f>[1]挂饰表!Y523</f>
        <v>7</v>
      </c>
      <c r="AD523" s="42">
        <f>[1]挂饰表!Z523</f>
        <v>8</v>
      </c>
      <c r="AE523" s="20">
        <f>[1]挂饰表!AA523</f>
        <v>0</v>
      </c>
      <c r="AF523" s="20">
        <f>[1]挂饰表!AB523</f>
        <v>0</v>
      </c>
      <c r="AG523" s="20">
        <f>[1]挂饰表!AC523</f>
        <v>0</v>
      </c>
      <c r="AH523" s="20">
        <f>[1]挂饰表!AD523</f>
        <v>0</v>
      </c>
      <c r="AI523" s="20">
        <f>[1]挂饰表!AE523</f>
        <v>0</v>
      </c>
    </row>
    <row r="524" spans="2:35" ht="14.25" x14ac:dyDescent="0.2">
      <c r="B524" s="16">
        <v>522</v>
      </c>
      <c r="C524" s="16" t="str">
        <f t="shared" ca="1" si="65"/>
        <v>IC1858</v>
      </c>
      <c r="D524" s="16" t="str">
        <f t="shared" ca="1" si="69"/>
        <v>闪耀的斯塞提戒指</v>
      </c>
      <c r="E524" s="16" t="str">
        <f t="shared" ca="1" si="66"/>
        <v>闪耀的</v>
      </c>
      <c r="F524" s="16" t="str">
        <f t="shared" ca="1" si="67"/>
        <v>斯塞提</v>
      </c>
      <c r="G524" s="16" t="str">
        <f t="shared" ca="1" si="68"/>
        <v>戒指</v>
      </c>
      <c r="H524" s="16" t="str">
        <f t="shared" si="64"/>
        <v>a</v>
      </c>
      <c r="I524" s="19" t="s">
        <v>26</v>
      </c>
      <c r="J524" s="3" t="s">
        <v>43</v>
      </c>
      <c r="K524" s="16">
        <f t="shared" si="70"/>
        <v>10</v>
      </c>
      <c r="L524" s="16">
        <f t="shared" ref="L524:L587" si="71">L516</f>
        <v>2</v>
      </c>
      <c r="M524" s="16">
        <f>[1]挂饰表!$I524</f>
        <v>16</v>
      </c>
      <c r="N524" s="16">
        <f>[1]挂饰表!$J524</f>
        <v>25</v>
      </c>
      <c r="O524" s="16">
        <f>[1]挂饰表!$K524</f>
        <v>22</v>
      </c>
      <c r="P524" s="16">
        <f>[1]挂饰表!$L524</f>
        <v>20</v>
      </c>
      <c r="Q524" s="16" t="str">
        <f>[1]挂饰表!$M$3</f>
        <v>---</v>
      </c>
      <c r="R524" s="16">
        <f>[1]挂饰表!$N524</f>
        <v>25</v>
      </c>
      <c r="S524" s="16">
        <f>[1]挂饰表!$O524</f>
        <v>17</v>
      </c>
      <c r="T524" s="42">
        <f>[1]挂饰表!$P524</f>
        <v>14</v>
      </c>
      <c r="U524" s="20">
        <f>[1]挂饰表!Q524</f>
        <v>7.0000000000000007E-2</v>
      </c>
      <c r="V524" s="20">
        <f>[1]挂饰表!R524</f>
        <v>4.2500000000000003E-2</v>
      </c>
      <c r="W524" s="20">
        <f>[1]挂饰表!S524</f>
        <v>2.3333333333333334E-2</v>
      </c>
      <c r="X524" s="20" t="str">
        <f>[1]挂饰表!T524</f>
        <v>--</v>
      </c>
      <c r="Y524" s="42">
        <f>[1]挂饰表!U524</f>
        <v>11</v>
      </c>
      <c r="Z524" s="42">
        <f>[1]挂饰表!V524</f>
        <v>11</v>
      </c>
      <c r="AA524" s="42">
        <f>[1]挂饰表!W524</f>
        <v>9</v>
      </c>
      <c r="AB524" s="42">
        <f>[1]挂饰表!X524</f>
        <v>14</v>
      </c>
      <c r="AC524" s="42">
        <f>[1]挂饰表!Y524</f>
        <v>14</v>
      </c>
      <c r="AD524" s="42">
        <f>[1]挂饰表!Z524</f>
        <v>16</v>
      </c>
      <c r="AE524" s="20">
        <f>[1]挂饰表!AA524</f>
        <v>0</v>
      </c>
      <c r="AF524" s="20">
        <f>[1]挂饰表!AB524</f>
        <v>0</v>
      </c>
      <c r="AG524" s="20">
        <f>[1]挂饰表!AC524</f>
        <v>0</v>
      </c>
      <c r="AH524" s="20">
        <f>[1]挂饰表!AD524</f>
        <v>0</v>
      </c>
      <c r="AI524" s="20">
        <f>[1]挂饰表!AE524</f>
        <v>0</v>
      </c>
    </row>
    <row r="525" spans="2:35" ht="14.25" x14ac:dyDescent="0.2">
      <c r="B525" s="16">
        <v>523</v>
      </c>
      <c r="C525" s="16" t="str">
        <f t="shared" ca="1" si="65"/>
        <v>IC1743</v>
      </c>
      <c r="D525" s="16" t="str">
        <f t="shared" ca="1" si="69"/>
        <v>闪耀的精灵戒指</v>
      </c>
      <c r="E525" s="16" t="str">
        <f t="shared" ca="1" si="66"/>
        <v>闪耀的</v>
      </c>
      <c r="F525" s="16" t="str">
        <f t="shared" ca="1" si="67"/>
        <v>精灵</v>
      </c>
      <c r="G525" s="16" t="str">
        <f t="shared" ca="1" si="68"/>
        <v>戒指</v>
      </c>
      <c r="H525" s="16" t="str">
        <f t="shared" si="64"/>
        <v>a</v>
      </c>
      <c r="I525" s="19" t="s">
        <v>26</v>
      </c>
      <c r="J525" s="3" t="s">
        <v>43</v>
      </c>
      <c r="K525" s="16">
        <f t="shared" si="70"/>
        <v>10</v>
      </c>
      <c r="L525" s="16">
        <f t="shared" si="71"/>
        <v>3</v>
      </c>
      <c r="M525" s="16">
        <f>[1]挂饰表!$I525</f>
        <v>23</v>
      </c>
      <c r="N525" s="16">
        <f>[1]挂饰表!$J525</f>
        <v>37</v>
      </c>
      <c r="O525" s="16">
        <f>[1]挂饰表!$K525</f>
        <v>34</v>
      </c>
      <c r="P525" s="16">
        <f>[1]挂饰表!$L525</f>
        <v>30</v>
      </c>
      <c r="Q525" s="16" t="str">
        <f>[1]挂饰表!$M$3</f>
        <v>---</v>
      </c>
      <c r="R525" s="16">
        <f>[1]挂饰表!$N525</f>
        <v>37</v>
      </c>
      <c r="S525" s="16">
        <f>[1]挂饰表!$O525</f>
        <v>25</v>
      </c>
      <c r="T525" s="42">
        <f>[1]挂饰表!$P525</f>
        <v>22</v>
      </c>
      <c r="U525" s="20">
        <f>[1]挂饰表!Q525</f>
        <v>0.11</v>
      </c>
      <c r="V525" s="20">
        <f>[1]挂饰表!R525</f>
        <v>6.25E-2</v>
      </c>
      <c r="W525" s="20">
        <f>[1]挂饰表!S525</f>
        <v>3.6666666666666667E-2</v>
      </c>
      <c r="X525" s="20" t="str">
        <f>[1]挂饰表!T525</f>
        <v>--</v>
      </c>
      <c r="Y525" s="42">
        <f>[1]挂饰表!U525</f>
        <v>16</v>
      </c>
      <c r="Z525" s="42">
        <f>[1]挂饰表!V525</f>
        <v>16</v>
      </c>
      <c r="AA525" s="42">
        <f>[1]挂饰表!W525</f>
        <v>13</v>
      </c>
      <c r="AB525" s="42">
        <f>[1]挂饰表!X525</f>
        <v>22</v>
      </c>
      <c r="AC525" s="42">
        <f>[1]挂饰表!Y525</f>
        <v>22</v>
      </c>
      <c r="AD525" s="42">
        <f>[1]挂饰表!Z525</f>
        <v>24</v>
      </c>
      <c r="AE525" s="20">
        <f>[1]挂饰表!AA525</f>
        <v>0</v>
      </c>
      <c r="AF525" s="20">
        <f>[1]挂饰表!AB525</f>
        <v>0</v>
      </c>
      <c r="AG525" s="20">
        <f>[1]挂饰表!AC525</f>
        <v>0</v>
      </c>
      <c r="AH525" s="20">
        <f>[1]挂饰表!AD525</f>
        <v>0</v>
      </c>
      <c r="AI525" s="20">
        <f>[1]挂饰表!AE525</f>
        <v>0</v>
      </c>
    </row>
    <row r="526" spans="2:35" ht="14.25" x14ac:dyDescent="0.2">
      <c r="B526" s="16">
        <v>524</v>
      </c>
      <c r="C526" s="16" t="str">
        <f t="shared" ca="1" si="65"/>
        <v>IC1778</v>
      </c>
      <c r="D526" s="16" t="str">
        <f t="shared" ca="1" si="69"/>
        <v>闪耀的晨曦戒指</v>
      </c>
      <c r="E526" s="16" t="str">
        <f t="shared" ca="1" si="66"/>
        <v>闪耀的</v>
      </c>
      <c r="F526" s="16" t="str">
        <f t="shared" ca="1" si="67"/>
        <v>晨曦</v>
      </c>
      <c r="G526" s="16" t="str">
        <f t="shared" ca="1" si="68"/>
        <v>戒指</v>
      </c>
      <c r="H526" s="16" t="str">
        <f t="shared" si="64"/>
        <v>a</v>
      </c>
      <c r="I526" s="19" t="s">
        <v>26</v>
      </c>
      <c r="J526" s="3" t="s">
        <v>43</v>
      </c>
      <c r="K526" s="16">
        <f t="shared" si="70"/>
        <v>10</v>
      </c>
      <c r="L526" s="16">
        <f t="shared" si="71"/>
        <v>4</v>
      </c>
      <c r="M526" s="16">
        <f>[1]挂饰表!$I526</f>
        <v>31</v>
      </c>
      <c r="N526" s="16">
        <f>[1]挂饰表!$J526</f>
        <v>50</v>
      </c>
      <c r="O526" s="16">
        <f>[1]挂饰表!$K526</f>
        <v>45</v>
      </c>
      <c r="P526" s="16">
        <f>[1]挂饰表!$L526</f>
        <v>40</v>
      </c>
      <c r="Q526" s="16" t="str">
        <f>[1]挂饰表!$M$3</f>
        <v>---</v>
      </c>
      <c r="R526" s="16">
        <f>[1]挂饰表!$N526</f>
        <v>50</v>
      </c>
      <c r="S526" s="16">
        <f>[1]挂饰表!$O526</f>
        <v>34</v>
      </c>
      <c r="T526" s="42">
        <f>[1]挂饰表!$P526</f>
        <v>29</v>
      </c>
      <c r="U526" s="20">
        <f>[1]挂饰表!Q526</f>
        <v>0.14499999999999999</v>
      </c>
      <c r="V526" s="20">
        <f>[1]挂饰表!R526</f>
        <v>8.5000000000000006E-2</v>
      </c>
      <c r="W526" s="20">
        <f>[1]挂饰表!S526</f>
        <v>4.8333333333333332E-2</v>
      </c>
      <c r="X526" s="20" t="str">
        <f>[1]挂饰表!T526</f>
        <v>--</v>
      </c>
      <c r="Y526" s="42">
        <f>[1]挂饰表!U526</f>
        <v>21</v>
      </c>
      <c r="Z526" s="42">
        <f>[1]挂饰表!V526</f>
        <v>21</v>
      </c>
      <c r="AA526" s="42">
        <f>[1]挂饰表!W526</f>
        <v>17</v>
      </c>
      <c r="AB526" s="42">
        <f>[1]挂饰表!X526</f>
        <v>29</v>
      </c>
      <c r="AC526" s="42">
        <f>[1]挂饰表!Y526</f>
        <v>29</v>
      </c>
      <c r="AD526" s="42">
        <f>[1]挂饰表!Z526</f>
        <v>32</v>
      </c>
      <c r="AE526" s="20">
        <f>[1]挂饰表!AA526</f>
        <v>0</v>
      </c>
      <c r="AF526" s="20">
        <f>[1]挂饰表!AB526</f>
        <v>0</v>
      </c>
      <c r="AG526" s="20">
        <f>[1]挂饰表!AC526</f>
        <v>0</v>
      </c>
      <c r="AH526" s="20">
        <f>[1]挂饰表!AD526</f>
        <v>0</v>
      </c>
      <c r="AI526" s="20">
        <f>[1]挂饰表!AE526</f>
        <v>0</v>
      </c>
    </row>
    <row r="527" spans="2:35" ht="14.25" x14ac:dyDescent="0.2">
      <c r="B527" s="16">
        <v>525</v>
      </c>
      <c r="C527" s="16" t="str">
        <f t="shared" ca="1" si="65"/>
        <v>IC1870</v>
      </c>
      <c r="D527" s="16" t="str">
        <f t="shared" ca="1" si="69"/>
        <v>拉风的遗迹护腕</v>
      </c>
      <c r="E527" s="16" t="str">
        <f t="shared" ca="1" si="66"/>
        <v>拉风的</v>
      </c>
      <c r="F527" s="16" t="str">
        <f t="shared" ca="1" si="67"/>
        <v>遗迹</v>
      </c>
      <c r="G527" s="16" t="str">
        <f t="shared" ca="1" si="68"/>
        <v>护腕</v>
      </c>
      <c r="H527" s="16" t="str">
        <f t="shared" si="64"/>
        <v>a</v>
      </c>
      <c r="I527" s="19" t="s">
        <v>26</v>
      </c>
      <c r="J527" s="3" t="s">
        <v>43</v>
      </c>
      <c r="K527" s="16">
        <f t="shared" si="70"/>
        <v>10</v>
      </c>
      <c r="L527" s="16">
        <f t="shared" si="71"/>
        <v>5</v>
      </c>
      <c r="M527" s="16">
        <f>[1]挂饰表!$I527</f>
        <v>39</v>
      </c>
      <c r="N527" s="16">
        <f>[1]挂饰表!$J527</f>
        <v>62</v>
      </c>
      <c r="O527" s="16">
        <f>[1]挂饰表!$K527</f>
        <v>56</v>
      </c>
      <c r="P527" s="16">
        <f>[1]挂饰表!$L527</f>
        <v>50</v>
      </c>
      <c r="Q527" s="16" t="str">
        <f>[1]挂饰表!$M$3</f>
        <v>---</v>
      </c>
      <c r="R527" s="16">
        <f>[1]挂饰表!$N527</f>
        <v>62</v>
      </c>
      <c r="S527" s="16">
        <f>[1]挂饰表!$O527</f>
        <v>42</v>
      </c>
      <c r="T527" s="42">
        <f>[1]挂饰表!$P527</f>
        <v>36</v>
      </c>
      <c r="U527" s="20">
        <f>[1]挂饰表!Q527</f>
        <v>0.18</v>
      </c>
      <c r="V527" s="20">
        <f>[1]挂饰表!R527</f>
        <v>0.105</v>
      </c>
      <c r="W527" s="20">
        <f>[1]挂饰表!S527</f>
        <v>0.06</v>
      </c>
      <c r="X527" s="20" t="str">
        <f>[1]挂饰表!T527</f>
        <v>--</v>
      </c>
      <c r="Y527" s="42">
        <f>[1]挂饰表!U527</f>
        <v>27</v>
      </c>
      <c r="Z527" s="42">
        <f>[1]挂饰表!V527</f>
        <v>27</v>
      </c>
      <c r="AA527" s="42">
        <f>[1]挂饰表!W527</f>
        <v>22</v>
      </c>
      <c r="AB527" s="42">
        <f>[1]挂饰表!X527</f>
        <v>36</v>
      </c>
      <c r="AC527" s="42">
        <f>[1]挂饰表!Y527</f>
        <v>36</v>
      </c>
      <c r="AD527" s="42">
        <f>[1]挂饰表!Z527</f>
        <v>41</v>
      </c>
      <c r="AE527" s="20">
        <f>[1]挂饰表!AA527</f>
        <v>0</v>
      </c>
      <c r="AF527" s="20">
        <f>[1]挂饰表!AB527</f>
        <v>0</v>
      </c>
      <c r="AG527" s="20">
        <f>[1]挂饰表!AC527</f>
        <v>0</v>
      </c>
      <c r="AH527" s="20">
        <f>[1]挂饰表!AD527</f>
        <v>0</v>
      </c>
      <c r="AI527" s="20">
        <f>[1]挂饰表!AE527</f>
        <v>0</v>
      </c>
    </row>
    <row r="528" spans="2:35" ht="14.25" x14ac:dyDescent="0.2">
      <c r="B528" s="16">
        <v>526</v>
      </c>
      <c r="C528" s="16" t="str">
        <f t="shared" ca="1" si="65"/>
        <v>IC1933</v>
      </c>
      <c r="D528" s="16" t="str">
        <f t="shared" ca="1" si="69"/>
        <v>犀利的颓废护腕</v>
      </c>
      <c r="E528" s="16" t="str">
        <f t="shared" ca="1" si="66"/>
        <v>犀利的</v>
      </c>
      <c r="F528" s="16" t="str">
        <f t="shared" ca="1" si="67"/>
        <v>颓废</v>
      </c>
      <c r="G528" s="16" t="str">
        <f t="shared" ca="1" si="68"/>
        <v>护腕</v>
      </c>
      <c r="H528" s="16" t="str">
        <f t="shared" si="64"/>
        <v>a</v>
      </c>
      <c r="I528" s="19" t="s">
        <v>26</v>
      </c>
      <c r="J528" s="3" t="s">
        <v>43</v>
      </c>
      <c r="K528" s="16">
        <f t="shared" si="70"/>
        <v>10</v>
      </c>
      <c r="L528" s="16">
        <f t="shared" si="71"/>
        <v>6</v>
      </c>
      <c r="M528" s="16">
        <f>[1]挂饰表!$I528</f>
        <v>47</v>
      </c>
      <c r="N528" s="16">
        <f>[1]挂饰表!$J528</f>
        <v>75</v>
      </c>
      <c r="O528" s="16">
        <f>[1]挂饰表!$K528</f>
        <v>67</v>
      </c>
      <c r="P528" s="16">
        <f>[1]挂饰表!$L528</f>
        <v>60</v>
      </c>
      <c r="Q528" s="16" t="str">
        <f>[1]挂饰表!$M$3</f>
        <v>---</v>
      </c>
      <c r="R528" s="16">
        <f>[1]挂饰表!$N528</f>
        <v>75</v>
      </c>
      <c r="S528" s="16">
        <f>[1]挂饰表!$O528</f>
        <v>51</v>
      </c>
      <c r="T528" s="42">
        <f>[1]挂饰表!$P528</f>
        <v>43</v>
      </c>
      <c r="U528" s="20">
        <f>[1]挂饰表!Q528</f>
        <v>0.215</v>
      </c>
      <c r="V528" s="20">
        <f>[1]挂饰表!R528</f>
        <v>0.1275</v>
      </c>
      <c r="W528" s="20">
        <f>[1]挂饰表!S528</f>
        <v>7.166666666666667E-2</v>
      </c>
      <c r="X528" s="20" t="str">
        <f>[1]挂饰表!T528</f>
        <v>--</v>
      </c>
      <c r="Y528" s="42">
        <f>[1]挂饰表!U528</f>
        <v>32</v>
      </c>
      <c r="Z528" s="42">
        <f>[1]挂饰表!V528</f>
        <v>32</v>
      </c>
      <c r="AA528" s="42">
        <f>[1]挂饰表!W528</f>
        <v>26</v>
      </c>
      <c r="AB528" s="42">
        <f>[1]挂饰表!X528</f>
        <v>43</v>
      </c>
      <c r="AC528" s="42">
        <f>[1]挂饰表!Y528</f>
        <v>43</v>
      </c>
      <c r="AD528" s="42">
        <f>[1]挂饰表!Z528</f>
        <v>49</v>
      </c>
      <c r="AE528" s="20">
        <f>[1]挂饰表!AA528</f>
        <v>0</v>
      </c>
      <c r="AF528" s="20">
        <f>[1]挂饰表!AB528</f>
        <v>0</v>
      </c>
      <c r="AG528" s="20">
        <f>[1]挂饰表!AC528</f>
        <v>0</v>
      </c>
      <c r="AH528" s="20">
        <f>[1]挂饰表!AD528</f>
        <v>0</v>
      </c>
      <c r="AI528" s="20">
        <f>[1]挂饰表!AE528</f>
        <v>0</v>
      </c>
    </row>
    <row r="529" spans="2:35" ht="14.25" x14ac:dyDescent="0.2">
      <c r="B529" s="16">
        <v>527</v>
      </c>
      <c r="C529" s="16" t="str">
        <f t="shared" ca="1" si="65"/>
        <v>IC1743</v>
      </c>
      <c r="D529" s="16" t="str">
        <f t="shared" ca="1" si="69"/>
        <v>精致的智慧戒指</v>
      </c>
      <c r="E529" s="16" t="str">
        <f t="shared" ca="1" si="66"/>
        <v>精致的</v>
      </c>
      <c r="F529" s="16" t="str">
        <f t="shared" ca="1" si="67"/>
        <v>智慧</v>
      </c>
      <c r="G529" s="16" t="str">
        <f t="shared" ca="1" si="68"/>
        <v>戒指</v>
      </c>
      <c r="H529" s="16" t="str">
        <f t="shared" si="64"/>
        <v>a</v>
      </c>
      <c r="I529" s="19" t="s">
        <v>26</v>
      </c>
      <c r="J529" s="3" t="s">
        <v>43</v>
      </c>
      <c r="K529" s="16">
        <f t="shared" si="70"/>
        <v>10</v>
      </c>
      <c r="L529" s="16">
        <f t="shared" si="71"/>
        <v>7</v>
      </c>
      <c r="M529" s="16">
        <f>[1]挂饰表!$I529</f>
        <v>54</v>
      </c>
      <c r="N529" s="16">
        <f>[1]挂饰表!$J529</f>
        <v>87</v>
      </c>
      <c r="O529" s="16">
        <f>[1]挂饰表!$K529</f>
        <v>79</v>
      </c>
      <c r="P529" s="16">
        <f>[1]挂饰表!$L529</f>
        <v>70</v>
      </c>
      <c r="Q529" s="16" t="str">
        <f>[1]挂饰表!$M$3</f>
        <v>---</v>
      </c>
      <c r="R529" s="16">
        <f>[1]挂饰表!$N529</f>
        <v>87</v>
      </c>
      <c r="S529" s="16">
        <f>[1]挂饰表!$O529</f>
        <v>59</v>
      </c>
      <c r="T529" s="42">
        <f>[1]挂饰表!$P529</f>
        <v>50</v>
      </c>
      <c r="U529" s="20">
        <f>[1]挂饰表!Q529</f>
        <v>0.25</v>
      </c>
      <c r="V529" s="20">
        <f>[1]挂饰表!R529</f>
        <v>0.14749999999999999</v>
      </c>
      <c r="W529" s="20">
        <f>[1]挂饰表!S529</f>
        <v>8.3333333333333343E-2</v>
      </c>
      <c r="X529" s="20" t="str">
        <f>[1]挂饰表!T529</f>
        <v>--</v>
      </c>
      <c r="Y529" s="42">
        <f>[1]挂饰表!U529</f>
        <v>37</v>
      </c>
      <c r="Z529" s="42">
        <f>[1]挂饰表!V529</f>
        <v>37</v>
      </c>
      <c r="AA529" s="42">
        <f>[1]挂饰表!W529</f>
        <v>31</v>
      </c>
      <c r="AB529" s="42">
        <f>[1]挂饰表!X529</f>
        <v>50</v>
      </c>
      <c r="AC529" s="42">
        <f>[1]挂饰表!Y529</f>
        <v>50</v>
      </c>
      <c r="AD529" s="42">
        <f>[1]挂饰表!Z529</f>
        <v>57</v>
      </c>
      <c r="AE529" s="20">
        <f>[1]挂饰表!AA529</f>
        <v>0</v>
      </c>
      <c r="AF529" s="20">
        <f>[1]挂饰表!AB529</f>
        <v>0</v>
      </c>
      <c r="AG529" s="20">
        <f>[1]挂饰表!AC529</f>
        <v>0</v>
      </c>
      <c r="AH529" s="20">
        <f>[1]挂饰表!AD529</f>
        <v>0</v>
      </c>
      <c r="AI529" s="20">
        <f>[1]挂饰表!AE529</f>
        <v>0</v>
      </c>
    </row>
    <row r="530" spans="2:35" ht="14.25" x14ac:dyDescent="0.2">
      <c r="B530" s="16">
        <v>528</v>
      </c>
      <c r="C530" s="16" t="str">
        <f t="shared" ca="1" si="65"/>
        <v>IC1857</v>
      </c>
      <c r="D530" s="16" t="str">
        <f t="shared" ca="1" si="69"/>
        <v>拉风的水晶戒指</v>
      </c>
      <c r="E530" s="16" t="str">
        <f t="shared" ca="1" si="66"/>
        <v>拉风的</v>
      </c>
      <c r="F530" s="16" t="str">
        <f t="shared" ca="1" si="67"/>
        <v>水晶</v>
      </c>
      <c r="G530" s="16" t="str">
        <f t="shared" ca="1" si="68"/>
        <v>戒指</v>
      </c>
      <c r="H530" s="16" t="str">
        <f t="shared" si="64"/>
        <v>a</v>
      </c>
      <c r="I530" s="19" t="s">
        <v>26</v>
      </c>
      <c r="J530" s="3" t="s">
        <v>43</v>
      </c>
      <c r="K530" s="16">
        <f t="shared" si="70"/>
        <v>10</v>
      </c>
      <c r="L530" s="16">
        <f t="shared" si="71"/>
        <v>8</v>
      </c>
      <c r="M530" s="16">
        <f>[1]挂饰表!$I530</f>
        <v>62</v>
      </c>
      <c r="N530" s="16">
        <f>[1]挂饰表!$J530</f>
        <v>100</v>
      </c>
      <c r="O530" s="16">
        <f>[1]挂饰表!$K530</f>
        <v>90</v>
      </c>
      <c r="P530" s="16">
        <f>[1]挂饰表!$L530</f>
        <v>80</v>
      </c>
      <c r="Q530" s="16" t="str">
        <f>[1]挂饰表!$M$3</f>
        <v>---</v>
      </c>
      <c r="R530" s="16">
        <f>[1]挂饰表!$N530</f>
        <v>100</v>
      </c>
      <c r="S530" s="16">
        <f>[1]挂饰表!$O530</f>
        <v>67</v>
      </c>
      <c r="T530" s="42">
        <f>[1]挂饰表!$P530</f>
        <v>57</v>
      </c>
      <c r="U530" s="20">
        <f>[1]挂饰表!Q530</f>
        <v>0.28499999999999998</v>
      </c>
      <c r="V530" s="20">
        <f>[1]挂饰表!R530</f>
        <v>0.16750000000000001</v>
      </c>
      <c r="W530" s="20">
        <f>[1]挂饰表!S530</f>
        <v>9.5000000000000001E-2</v>
      </c>
      <c r="X530" s="20" t="str">
        <f>[1]挂饰表!T530</f>
        <v>--</v>
      </c>
      <c r="Y530" s="42">
        <f>[1]挂饰表!U530</f>
        <v>42</v>
      </c>
      <c r="Z530" s="42">
        <f>[1]挂饰表!V530</f>
        <v>42</v>
      </c>
      <c r="AA530" s="42">
        <f>[1]挂饰表!W530</f>
        <v>35</v>
      </c>
      <c r="AB530" s="42">
        <f>[1]挂饰表!X530</f>
        <v>57</v>
      </c>
      <c r="AC530" s="42">
        <f>[1]挂饰表!Y530</f>
        <v>57</v>
      </c>
      <c r="AD530" s="42">
        <f>[1]挂饰表!Z530</f>
        <v>65</v>
      </c>
      <c r="AE530" s="20">
        <f>[1]挂饰表!AA530</f>
        <v>0</v>
      </c>
      <c r="AF530" s="20">
        <f>[1]挂饰表!AB530</f>
        <v>0</v>
      </c>
      <c r="AG530" s="20">
        <f>[1]挂饰表!AC530</f>
        <v>0</v>
      </c>
      <c r="AH530" s="20">
        <f>[1]挂饰表!AD530</f>
        <v>0</v>
      </c>
      <c r="AI530" s="20">
        <f>[1]挂饰表!AE530</f>
        <v>0</v>
      </c>
    </row>
    <row r="531" spans="2:35" ht="14.25" x14ac:dyDescent="0.2">
      <c r="B531" s="16">
        <v>529</v>
      </c>
      <c r="C531" s="16" t="str">
        <f t="shared" ca="1" si="65"/>
        <v>IC1934</v>
      </c>
      <c r="D531" s="16" t="str">
        <f t="shared" ca="1" si="69"/>
        <v>优质的卡尼亚护腕</v>
      </c>
      <c r="E531" s="16" t="str">
        <f t="shared" ca="1" si="66"/>
        <v>优质的</v>
      </c>
      <c r="F531" s="16" t="str">
        <f t="shared" ca="1" si="67"/>
        <v>卡尼亚</v>
      </c>
      <c r="G531" s="16" t="str">
        <f t="shared" ca="1" si="68"/>
        <v>护腕</v>
      </c>
      <c r="H531" s="16" t="str">
        <f t="shared" si="64"/>
        <v>b</v>
      </c>
      <c r="I531" s="19" t="s">
        <v>26</v>
      </c>
      <c r="J531" s="3" t="s">
        <v>43</v>
      </c>
      <c r="K531" s="16">
        <f t="shared" si="70"/>
        <v>10</v>
      </c>
      <c r="L531" s="16">
        <f t="shared" si="71"/>
        <v>1</v>
      </c>
      <c r="M531" s="16">
        <f>[1]挂饰表!$I531</f>
        <v>8</v>
      </c>
      <c r="N531" s="16">
        <f>[1]挂饰表!$J531</f>
        <v>17</v>
      </c>
      <c r="O531" s="16">
        <f>[1]挂饰表!$K531</f>
        <v>16</v>
      </c>
      <c r="P531" s="16">
        <f>[1]挂饰表!$L531</f>
        <v>14</v>
      </c>
      <c r="Q531" s="16" t="str">
        <f>[1]挂饰表!$M$3</f>
        <v>---</v>
      </c>
      <c r="R531" s="16">
        <f>[1]挂饰表!$N531</f>
        <v>17</v>
      </c>
      <c r="S531" s="16">
        <f>[1]挂饰表!$O531</f>
        <v>12</v>
      </c>
      <c r="T531" s="42">
        <f>[1]挂饰表!$P531</f>
        <v>10</v>
      </c>
      <c r="U531" s="20">
        <f>[1]挂饰表!Q531</f>
        <v>0.05</v>
      </c>
      <c r="V531" s="20">
        <f>[1]挂饰表!R531</f>
        <v>0.03</v>
      </c>
      <c r="W531" s="20">
        <f>[1]挂饰表!S531</f>
        <v>1.6666666666666666E-2</v>
      </c>
      <c r="X531" s="20" t="str">
        <f>[1]挂饰表!T531</f>
        <v>--</v>
      </c>
      <c r="Y531" s="42">
        <f>[1]挂饰表!U531</f>
        <v>7</v>
      </c>
      <c r="Z531" s="42">
        <f>[1]挂饰表!V531</f>
        <v>7</v>
      </c>
      <c r="AA531" s="42">
        <f>[1]挂饰表!W531</f>
        <v>6</v>
      </c>
      <c r="AB531" s="42">
        <f>[1]挂饰表!X531</f>
        <v>10</v>
      </c>
      <c r="AC531" s="42">
        <f>[1]挂饰表!Y531</f>
        <v>10</v>
      </c>
      <c r="AD531" s="42">
        <f>[1]挂饰表!Z531</f>
        <v>11</v>
      </c>
      <c r="AE531" s="20">
        <f>[1]挂饰表!AA531</f>
        <v>0</v>
      </c>
      <c r="AF531" s="20">
        <f>[1]挂饰表!AB531</f>
        <v>0</v>
      </c>
      <c r="AG531" s="20">
        <f>[1]挂饰表!AC531</f>
        <v>0</v>
      </c>
      <c r="AH531" s="20">
        <f>[1]挂饰表!AD531</f>
        <v>0</v>
      </c>
      <c r="AI531" s="20">
        <f>[1]挂饰表!AE531</f>
        <v>0</v>
      </c>
    </row>
    <row r="532" spans="2:35" ht="14.25" x14ac:dyDescent="0.2">
      <c r="B532" s="16">
        <v>530</v>
      </c>
      <c r="C532" s="16" t="str">
        <f t="shared" ca="1" si="65"/>
        <v>IC1903</v>
      </c>
      <c r="D532" s="16" t="str">
        <f t="shared" ca="1" si="69"/>
        <v>凌厉的水晶戒指</v>
      </c>
      <c r="E532" s="16" t="str">
        <f t="shared" ca="1" si="66"/>
        <v>凌厉的</v>
      </c>
      <c r="F532" s="16" t="str">
        <f t="shared" ca="1" si="67"/>
        <v>水晶</v>
      </c>
      <c r="G532" s="16" t="str">
        <f t="shared" ca="1" si="68"/>
        <v>戒指</v>
      </c>
      <c r="H532" s="16" t="str">
        <f t="shared" si="64"/>
        <v>b</v>
      </c>
      <c r="I532" s="19" t="s">
        <v>26</v>
      </c>
      <c r="J532" s="3" t="s">
        <v>43</v>
      </c>
      <c r="K532" s="16">
        <f t="shared" si="70"/>
        <v>10</v>
      </c>
      <c r="L532" s="16">
        <f t="shared" si="71"/>
        <v>2</v>
      </c>
      <c r="M532" s="16">
        <f>[1]挂饰表!$I532</f>
        <v>16</v>
      </c>
      <c r="N532" s="16">
        <f>[1]挂饰表!$J532</f>
        <v>35</v>
      </c>
      <c r="O532" s="16">
        <f>[1]挂饰表!$K532</f>
        <v>31</v>
      </c>
      <c r="P532" s="16">
        <f>[1]挂饰表!$L532</f>
        <v>28</v>
      </c>
      <c r="Q532" s="16" t="str">
        <f>[1]挂饰表!$M$3</f>
        <v>---</v>
      </c>
      <c r="R532" s="16">
        <f>[1]挂饰表!$N532</f>
        <v>35</v>
      </c>
      <c r="S532" s="16">
        <f>[1]挂饰表!$O532</f>
        <v>23</v>
      </c>
      <c r="T532" s="42">
        <f>[1]挂饰表!$P532</f>
        <v>20</v>
      </c>
      <c r="U532" s="20">
        <f>[1]挂饰表!Q532</f>
        <v>0.1</v>
      </c>
      <c r="V532" s="20">
        <f>[1]挂饰表!R532</f>
        <v>5.7500000000000002E-2</v>
      </c>
      <c r="W532" s="20">
        <f>[1]挂饰表!S532</f>
        <v>3.3333333333333333E-2</v>
      </c>
      <c r="X532" s="20" t="str">
        <f>[1]挂饰表!T532</f>
        <v>--</v>
      </c>
      <c r="Y532" s="42">
        <f>[1]挂饰表!U532</f>
        <v>15</v>
      </c>
      <c r="Z532" s="42">
        <f>[1]挂饰表!V532</f>
        <v>15</v>
      </c>
      <c r="AA532" s="42">
        <f>[1]挂饰表!W532</f>
        <v>12</v>
      </c>
      <c r="AB532" s="42">
        <f>[1]挂饰表!X532</f>
        <v>20</v>
      </c>
      <c r="AC532" s="42">
        <f>[1]挂饰表!Y532</f>
        <v>20</v>
      </c>
      <c r="AD532" s="42">
        <f>[1]挂饰表!Z532</f>
        <v>22</v>
      </c>
      <c r="AE532" s="20">
        <f>[1]挂饰表!AA532</f>
        <v>0</v>
      </c>
      <c r="AF532" s="20">
        <f>[1]挂饰表!AB532</f>
        <v>0</v>
      </c>
      <c r="AG532" s="20">
        <f>[1]挂饰表!AC532</f>
        <v>0</v>
      </c>
      <c r="AH532" s="20">
        <f>[1]挂饰表!AD532</f>
        <v>0</v>
      </c>
      <c r="AI532" s="20">
        <f>[1]挂饰表!AE532</f>
        <v>0</v>
      </c>
    </row>
    <row r="533" spans="2:35" ht="14.25" x14ac:dyDescent="0.2">
      <c r="B533" s="16">
        <v>531</v>
      </c>
      <c r="C533" s="16" t="str">
        <f t="shared" ca="1" si="65"/>
        <v>IC1928</v>
      </c>
      <c r="D533" s="16" t="str">
        <f t="shared" ca="1" si="69"/>
        <v>发亮的颓废项链</v>
      </c>
      <c r="E533" s="16" t="str">
        <f t="shared" ca="1" si="66"/>
        <v>发亮的</v>
      </c>
      <c r="F533" s="16" t="str">
        <f t="shared" ca="1" si="67"/>
        <v>颓废</v>
      </c>
      <c r="G533" s="16" t="str">
        <f t="shared" ca="1" si="68"/>
        <v>项链</v>
      </c>
      <c r="H533" s="16" t="str">
        <f t="shared" si="64"/>
        <v>b</v>
      </c>
      <c r="I533" s="19" t="s">
        <v>26</v>
      </c>
      <c r="J533" s="3" t="s">
        <v>43</v>
      </c>
      <c r="K533" s="16">
        <f t="shared" si="70"/>
        <v>10</v>
      </c>
      <c r="L533" s="16">
        <f t="shared" si="71"/>
        <v>3</v>
      </c>
      <c r="M533" s="16">
        <f>[1]挂饰表!$I533</f>
        <v>25</v>
      </c>
      <c r="N533" s="16">
        <f>[1]挂饰表!$J533</f>
        <v>52</v>
      </c>
      <c r="O533" s="16">
        <f>[1]挂饰表!$K533</f>
        <v>47</v>
      </c>
      <c r="P533" s="16">
        <f>[1]挂饰表!$L533</f>
        <v>41</v>
      </c>
      <c r="Q533" s="16" t="str">
        <f>[1]挂饰表!$M$3</f>
        <v>---</v>
      </c>
      <c r="R533" s="16">
        <f>[1]挂饰表!$N533</f>
        <v>52</v>
      </c>
      <c r="S533" s="16">
        <f>[1]挂饰表!$O533</f>
        <v>35</v>
      </c>
      <c r="T533" s="42">
        <f>[1]挂饰表!$P533</f>
        <v>30</v>
      </c>
      <c r="U533" s="20">
        <f>[1]挂饰表!Q533</f>
        <v>0.15</v>
      </c>
      <c r="V533" s="20">
        <f>[1]挂饰表!R533</f>
        <v>8.7499999999999994E-2</v>
      </c>
      <c r="W533" s="20">
        <f>[1]挂饰表!S533</f>
        <v>0.05</v>
      </c>
      <c r="X533" s="20" t="str">
        <f>[1]挂饰表!T533</f>
        <v>--</v>
      </c>
      <c r="Y533" s="42">
        <f>[1]挂饰表!U533</f>
        <v>22</v>
      </c>
      <c r="Z533" s="42">
        <f>[1]挂饰表!V533</f>
        <v>22</v>
      </c>
      <c r="AA533" s="42">
        <f>[1]挂饰表!W533</f>
        <v>18</v>
      </c>
      <c r="AB533" s="42">
        <f>[1]挂饰表!X533</f>
        <v>30</v>
      </c>
      <c r="AC533" s="42">
        <f>[1]挂饰表!Y533</f>
        <v>30</v>
      </c>
      <c r="AD533" s="42">
        <f>[1]挂饰表!Z533</f>
        <v>34</v>
      </c>
      <c r="AE533" s="20">
        <f>[1]挂饰表!AA533</f>
        <v>0</v>
      </c>
      <c r="AF533" s="20">
        <f>[1]挂饰表!AB533</f>
        <v>0</v>
      </c>
      <c r="AG533" s="20">
        <f>[1]挂饰表!AC533</f>
        <v>0</v>
      </c>
      <c r="AH533" s="20">
        <f>[1]挂饰表!AD533</f>
        <v>0</v>
      </c>
      <c r="AI533" s="20">
        <f>[1]挂饰表!AE533</f>
        <v>0</v>
      </c>
    </row>
    <row r="534" spans="2:35" ht="14.25" x14ac:dyDescent="0.2">
      <c r="B534" s="16">
        <v>532</v>
      </c>
      <c r="C534" s="16" t="str">
        <f t="shared" ca="1" si="65"/>
        <v>IC1872</v>
      </c>
      <c r="D534" s="16" t="str">
        <f t="shared" ca="1" si="69"/>
        <v>优质的遗迹护腕</v>
      </c>
      <c r="E534" s="16" t="str">
        <f t="shared" ca="1" si="66"/>
        <v>优质的</v>
      </c>
      <c r="F534" s="16" t="str">
        <f t="shared" ca="1" si="67"/>
        <v>遗迹</v>
      </c>
      <c r="G534" s="16" t="str">
        <f t="shared" ca="1" si="68"/>
        <v>护腕</v>
      </c>
      <c r="H534" s="16" t="str">
        <f t="shared" si="64"/>
        <v>b</v>
      </c>
      <c r="I534" s="19" t="s">
        <v>26</v>
      </c>
      <c r="J534" s="3" t="s">
        <v>43</v>
      </c>
      <c r="K534" s="16">
        <f t="shared" si="70"/>
        <v>10</v>
      </c>
      <c r="L534" s="16">
        <f t="shared" si="71"/>
        <v>4</v>
      </c>
      <c r="M534" s="16">
        <f>[1]挂饰表!$I534</f>
        <v>33</v>
      </c>
      <c r="N534" s="16">
        <f>[1]挂饰表!$J534</f>
        <v>69</v>
      </c>
      <c r="O534" s="16">
        <f>[1]挂饰表!$K534</f>
        <v>62</v>
      </c>
      <c r="P534" s="16">
        <f>[1]挂饰表!$L534</f>
        <v>55</v>
      </c>
      <c r="Q534" s="16" t="str">
        <f>[1]挂饰表!$M$3</f>
        <v>---</v>
      </c>
      <c r="R534" s="16">
        <f>[1]挂饰表!$N534</f>
        <v>69</v>
      </c>
      <c r="S534" s="16">
        <f>[1]挂饰表!$O534</f>
        <v>47</v>
      </c>
      <c r="T534" s="42">
        <f>[1]挂饰表!$P534</f>
        <v>40</v>
      </c>
      <c r="U534" s="20">
        <f>[1]挂饰表!Q534</f>
        <v>0.2</v>
      </c>
      <c r="V534" s="20">
        <f>[1]挂饰表!R534</f>
        <v>0.11749999999999999</v>
      </c>
      <c r="W534" s="20">
        <f>[1]挂饰表!S534</f>
        <v>6.6666666666666666E-2</v>
      </c>
      <c r="X534" s="20" t="str">
        <f>[1]挂饰表!T534</f>
        <v>--</v>
      </c>
      <c r="Y534" s="42">
        <f>[1]挂饰表!U534</f>
        <v>29</v>
      </c>
      <c r="Z534" s="42">
        <f>[1]挂饰表!V534</f>
        <v>29</v>
      </c>
      <c r="AA534" s="42">
        <f>[1]挂饰表!W534</f>
        <v>24</v>
      </c>
      <c r="AB534" s="42">
        <f>[1]挂饰表!X534</f>
        <v>40</v>
      </c>
      <c r="AC534" s="42">
        <f>[1]挂饰表!Y534</f>
        <v>40</v>
      </c>
      <c r="AD534" s="42">
        <f>[1]挂饰表!Z534</f>
        <v>45</v>
      </c>
      <c r="AE534" s="20">
        <f>[1]挂饰表!AA534</f>
        <v>0</v>
      </c>
      <c r="AF534" s="20">
        <f>[1]挂饰表!AB534</f>
        <v>0</v>
      </c>
      <c r="AG534" s="20">
        <f>[1]挂饰表!AC534</f>
        <v>0</v>
      </c>
      <c r="AH534" s="20">
        <f>[1]挂饰表!AD534</f>
        <v>0</v>
      </c>
      <c r="AI534" s="20">
        <f>[1]挂饰表!AE534</f>
        <v>0</v>
      </c>
    </row>
    <row r="535" spans="2:35" ht="14.25" x14ac:dyDescent="0.2">
      <c r="B535" s="16">
        <v>533</v>
      </c>
      <c r="C535" s="16" t="str">
        <f t="shared" ca="1" si="65"/>
        <v>IC1853</v>
      </c>
      <c r="D535" s="16" t="str">
        <f t="shared" ca="1" si="69"/>
        <v>坚硬的虚幻戒指</v>
      </c>
      <c r="E535" s="16" t="str">
        <f t="shared" ca="1" si="66"/>
        <v>坚硬的</v>
      </c>
      <c r="F535" s="16" t="str">
        <f t="shared" ca="1" si="67"/>
        <v>虚幻</v>
      </c>
      <c r="G535" s="16" t="str">
        <f t="shared" ca="1" si="68"/>
        <v>戒指</v>
      </c>
      <c r="H535" s="16" t="str">
        <f t="shared" si="64"/>
        <v>b</v>
      </c>
      <c r="I535" s="19" t="s">
        <v>26</v>
      </c>
      <c r="J535" s="3" t="s">
        <v>43</v>
      </c>
      <c r="K535" s="16">
        <f t="shared" si="70"/>
        <v>10</v>
      </c>
      <c r="L535" s="16">
        <f t="shared" si="71"/>
        <v>5</v>
      </c>
      <c r="M535" s="16">
        <f>[1]挂饰表!$I535</f>
        <v>41</v>
      </c>
      <c r="N535" s="16">
        <f>[1]挂饰表!$J535</f>
        <v>86</v>
      </c>
      <c r="O535" s="16">
        <f>[1]挂饰表!$K535</f>
        <v>78</v>
      </c>
      <c r="P535" s="16">
        <f>[1]挂饰表!$L535</f>
        <v>69</v>
      </c>
      <c r="Q535" s="16" t="str">
        <f>[1]挂饰表!$M$3</f>
        <v>---</v>
      </c>
      <c r="R535" s="16">
        <f>[1]挂饰表!$N535</f>
        <v>86</v>
      </c>
      <c r="S535" s="16">
        <f>[1]挂饰表!$O535</f>
        <v>58</v>
      </c>
      <c r="T535" s="42">
        <f>[1]挂饰表!$P535</f>
        <v>50</v>
      </c>
      <c r="U535" s="20">
        <f>[1]挂饰表!Q535</f>
        <v>0.25</v>
      </c>
      <c r="V535" s="20">
        <f>[1]挂饰表!R535</f>
        <v>0.14499999999999999</v>
      </c>
      <c r="W535" s="20">
        <f>[1]挂饰表!S535</f>
        <v>8.3333333333333343E-2</v>
      </c>
      <c r="X535" s="20" t="str">
        <f>[1]挂饰表!T535</f>
        <v>--</v>
      </c>
      <c r="Y535" s="42">
        <f>[1]挂饰表!U535</f>
        <v>37</v>
      </c>
      <c r="Z535" s="42">
        <f>[1]挂饰表!V535</f>
        <v>37</v>
      </c>
      <c r="AA535" s="42">
        <f>[1]挂饰表!W535</f>
        <v>30</v>
      </c>
      <c r="AB535" s="42">
        <f>[1]挂饰表!X535</f>
        <v>50</v>
      </c>
      <c r="AC535" s="42">
        <f>[1]挂饰表!Y535</f>
        <v>50</v>
      </c>
      <c r="AD535" s="42">
        <f>[1]挂饰表!Z535</f>
        <v>56</v>
      </c>
      <c r="AE535" s="20">
        <f>[1]挂饰表!AA535</f>
        <v>0</v>
      </c>
      <c r="AF535" s="20">
        <f>[1]挂饰表!AB535</f>
        <v>0</v>
      </c>
      <c r="AG535" s="20">
        <f>[1]挂饰表!AC535</f>
        <v>0</v>
      </c>
      <c r="AH535" s="20">
        <f>[1]挂饰表!AD535</f>
        <v>0</v>
      </c>
      <c r="AI535" s="20">
        <f>[1]挂饰表!AE535</f>
        <v>0</v>
      </c>
    </row>
    <row r="536" spans="2:35" ht="14.25" x14ac:dyDescent="0.2">
      <c r="B536" s="16">
        <v>534</v>
      </c>
      <c r="C536" s="16" t="str">
        <f t="shared" ca="1" si="65"/>
        <v>IC1943</v>
      </c>
      <c r="D536" s="16" t="str">
        <f t="shared" ca="1" si="69"/>
        <v>发亮的混乱戒指</v>
      </c>
      <c r="E536" s="16" t="str">
        <f t="shared" ca="1" si="66"/>
        <v>发亮的</v>
      </c>
      <c r="F536" s="16" t="str">
        <f t="shared" ca="1" si="67"/>
        <v>混乱</v>
      </c>
      <c r="G536" s="16" t="str">
        <f t="shared" ca="1" si="68"/>
        <v>戒指</v>
      </c>
      <c r="H536" s="16" t="str">
        <f t="shared" si="64"/>
        <v>b</v>
      </c>
      <c r="I536" s="19" t="s">
        <v>26</v>
      </c>
      <c r="J536" s="3" t="s">
        <v>43</v>
      </c>
      <c r="K536" s="16">
        <f t="shared" si="70"/>
        <v>10</v>
      </c>
      <c r="L536" s="16">
        <f t="shared" si="71"/>
        <v>6</v>
      </c>
      <c r="M536" s="16">
        <f>[1]挂饰表!$I536</f>
        <v>49</v>
      </c>
      <c r="N536" s="16">
        <f>[1]挂饰表!$J536</f>
        <v>104</v>
      </c>
      <c r="O536" s="16">
        <f>[1]挂饰表!$K536</f>
        <v>93</v>
      </c>
      <c r="P536" s="16">
        <f>[1]挂饰表!$L536</f>
        <v>83</v>
      </c>
      <c r="Q536" s="16" t="str">
        <f>[1]挂饰表!$M$3</f>
        <v>---</v>
      </c>
      <c r="R536" s="16">
        <f>[1]挂饰表!$N536</f>
        <v>104</v>
      </c>
      <c r="S536" s="16">
        <f>[1]挂饰表!$O536</f>
        <v>70</v>
      </c>
      <c r="T536" s="42">
        <f>[1]挂饰表!$P536</f>
        <v>60</v>
      </c>
      <c r="U536" s="20">
        <f>[1]挂饰表!Q536</f>
        <v>0.3</v>
      </c>
      <c r="V536" s="20">
        <f>[1]挂饰表!R536</f>
        <v>0.17499999999999999</v>
      </c>
      <c r="W536" s="20">
        <f>[1]挂饰表!S536</f>
        <v>0.1</v>
      </c>
      <c r="X536" s="20" t="str">
        <f>[1]挂饰表!T536</f>
        <v>--</v>
      </c>
      <c r="Y536" s="42">
        <f>[1]挂饰表!U536</f>
        <v>44</v>
      </c>
      <c r="Z536" s="42">
        <f>[1]挂饰表!V536</f>
        <v>44</v>
      </c>
      <c r="AA536" s="42">
        <f>[1]挂饰表!W536</f>
        <v>36</v>
      </c>
      <c r="AB536" s="42">
        <f>[1]挂饰表!X536</f>
        <v>60</v>
      </c>
      <c r="AC536" s="42">
        <f>[1]挂饰表!Y536</f>
        <v>60</v>
      </c>
      <c r="AD536" s="42">
        <f>[1]挂饰表!Z536</f>
        <v>67</v>
      </c>
      <c r="AE536" s="20">
        <f>[1]挂饰表!AA536</f>
        <v>0</v>
      </c>
      <c r="AF536" s="20">
        <f>[1]挂饰表!AB536</f>
        <v>0</v>
      </c>
      <c r="AG536" s="20">
        <f>[1]挂饰表!AC536</f>
        <v>0</v>
      </c>
      <c r="AH536" s="20">
        <f>[1]挂饰表!AD536</f>
        <v>0</v>
      </c>
      <c r="AI536" s="20">
        <f>[1]挂饰表!AE536</f>
        <v>0</v>
      </c>
    </row>
    <row r="537" spans="2:35" ht="14.25" x14ac:dyDescent="0.2">
      <c r="B537" s="16">
        <v>535</v>
      </c>
      <c r="C537" s="16" t="str">
        <f t="shared" ca="1" si="65"/>
        <v>IC1928</v>
      </c>
      <c r="D537" s="16" t="str">
        <f t="shared" ca="1" si="69"/>
        <v>发亮的混乱项链</v>
      </c>
      <c r="E537" s="16" t="str">
        <f t="shared" ca="1" si="66"/>
        <v>发亮的</v>
      </c>
      <c r="F537" s="16" t="str">
        <f t="shared" ca="1" si="67"/>
        <v>混乱</v>
      </c>
      <c r="G537" s="16" t="str">
        <f t="shared" ca="1" si="68"/>
        <v>项链</v>
      </c>
      <c r="H537" s="16" t="str">
        <f t="shared" si="64"/>
        <v>b</v>
      </c>
      <c r="I537" s="19" t="s">
        <v>26</v>
      </c>
      <c r="J537" s="3" t="s">
        <v>43</v>
      </c>
      <c r="K537" s="16">
        <f t="shared" si="70"/>
        <v>10</v>
      </c>
      <c r="L537" s="16">
        <f t="shared" si="71"/>
        <v>7</v>
      </c>
      <c r="M537" s="16">
        <f>[1]挂饰表!$I537</f>
        <v>57</v>
      </c>
      <c r="N537" s="16">
        <f>[1]挂饰表!$J537</f>
        <v>121</v>
      </c>
      <c r="O537" s="16">
        <f>[1]挂饰表!$K537</f>
        <v>109</v>
      </c>
      <c r="P537" s="16">
        <f>[1]挂饰表!$L537</f>
        <v>97</v>
      </c>
      <c r="Q537" s="16" t="str">
        <f>[1]挂饰表!$M$3</f>
        <v>---</v>
      </c>
      <c r="R537" s="16">
        <f>[1]挂饰表!$N537</f>
        <v>121</v>
      </c>
      <c r="S537" s="16">
        <f>[1]挂饰表!$O537</f>
        <v>82</v>
      </c>
      <c r="T537" s="42">
        <f>[1]挂饰表!$P537</f>
        <v>70</v>
      </c>
      <c r="U537" s="20">
        <f>[1]挂饰表!Q537</f>
        <v>0.35</v>
      </c>
      <c r="V537" s="20">
        <f>[1]挂饰表!R537</f>
        <v>0.20499999999999999</v>
      </c>
      <c r="W537" s="20">
        <f>[1]挂饰表!S537</f>
        <v>0.11666666666666665</v>
      </c>
      <c r="X537" s="20" t="str">
        <f>[1]挂饰表!T537</f>
        <v>--</v>
      </c>
      <c r="Y537" s="42">
        <f>[1]挂饰表!U537</f>
        <v>51</v>
      </c>
      <c r="Z537" s="42">
        <f>[1]挂饰表!V537</f>
        <v>51</v>
      </c>
      <c r="AA537" s="42">
        <f>[1]挂饰表!W537</f>
        <v>42</v>
      </c>
      <c r="AB537" s="42">
        <f>[1]挂饰表!X537</f>
        <v>70</v>
      </c>
      <c r="AC537" s="42">
        <f>[1]挂饰表!Y537</f>
        <v>70</v>
      </c>
      <c r="AD537" s="42">
        <f>[1]挂饰表!Z537</f>
        <v>79</v>
      </c>
      <c r="AE537" s="20">
        <f>[1]挂饰表!AA537</f>
        <v>0</v>
      </c>
      <c r="AF537" s="20">
        <f>[1]挂饰表!AB537</f>
        <v>0</v>
      </c>
      <c r="AG537" s="20">
        <f>[1]挂饰表!AC537</f>
        <v>0</v>
      </c>
      <c r="AH537" s="20">
        <f>[1]挂饰表!AD537</f>
        <v>0</v>
      </c>
      <c r="AI537" s="20">
        <f>[1]挂饰表!AE537</f>
        <v>0</v>
      </c>
    </row>
    <row r="538" spans="2:35" ht="14.25" x14ac:dyDescent="0.2">
      <c r="B538" s="16">
        <v>536</v>
      </c>
      <c r="C538" s="16" t="str">
        <f t="shared" ca="1" si="65"/>
        <v>IC1924</v>
      </c>
      <c r="D538" s="16" t="str">
        <f t="shared" ca="1" si="69"/>
        <v>坚硬的虚幻项链</v>
      </c>
      <c r="E538" s="16" t="str">
        <f t="shared" ca="1" si="66"/>
        <v>坚硬的</v>
      </c>
      <c r="F538" s="16" t="str">
        <f t="shared" ca="1" si="67"/>
        <v>虚幻</v>
      </c>
      <c r="G538" s="16" t="str">
        <f t="shared" ca="1" si="68"/>
        <v>项链</v>
      </c>
      <c r="H538" s="16" t="str">
        <f t="shared" si="64"/>
        <v>b</v>
      </c>
      <c r="I538" s="19" t="s">
        <v>26</v>
      </c>
      <c r="J538" s="3" t="s">
        <v>43</v>
      </c>
      <c r="K538" s="16">
        <f t="shared" si="70"/>
        <v>10</v>
      </c>
      <c r="L538" s="16">
        <f t="shared" si="71"/>
        <v>8</v>
      </c>
      <c r="M538" s="16">
        <f>[1]挂饰表!$I538</f>
        <v>66</v>
      </c>
      <c r="N538" s="16">
        <f>[1]挂饰表!$J538</f>
        <v>138</v>
      </c>
      <c r="O538" s="16">
        <f>[1]挂饰表!$K538</f>
        <v>124</v>
      </c>
      <c r="P538" s="16">
        <f>[1]挂饰表!$L538</f>
        <v>111</v>
      </c>
      <c r="Q538" s="16" t="str">
        <f>[1]挂饰表!$M$3</f>
        <v>---</v>
      </c>
      <c r="R538" s="16">
        <f>[1]挂饰表!$N538</f>
        <v>138</v>
      </c>
      <c r="S538" s="16">
        <f>[1]挂饰表!$O538</f>
        <v>93</v>
      </c>
      <c r="T538" s="42">
        <f>[1]挂饰表!$P538</f>
        <v>79</v>
      </c>
      <c r="U538" s="20">
        <f>[1]挂饰表!Q538</f>
        <v>0.39500000000000002</v>
      </c>
      <c r="V538" s="20">
        <f>[1]挂饰表!R538</f>
        <v>0.23250000000000001</v>
      </c>
      <c r="W538" s="20">
        <f>[1]挂饰表!S538</f>
        <v>0.13166666666666665</v>
      </c>
      <c r="X538" s="20" t="str">
        <f>[1]挂饰表!T538</f>
        <v>--</v>
      </c>
      <c r="Y538" s="42">
        <f>[1]挂饰表!U538</f>
        <v>59</v>
      </c>
      <c r="Z538" s="42">
        <f>[1]挂饰表!V538</f>
        <v>59</v>
      </c>
      <c r="AA538" s="42">
        <f>[1]挂饰表!W538</f>
        <v>48</v>
      </c>
      <c r="AB538" s="42">
        <f>[1]挂饰表!X538</f>
        <v>79</v>
      </c>
      <c r="AC538" s="42">
        <f>[1]挂饰表!Y538</f>
        <v>79</v>
      </c>
      <c r="AD538" s="42">
        <f>[1]挂饰表!Z538</f>
        <v>90</v>
      </c>
      <c r="AE538" s="20">
        <f>[1]挂饰表!AA538</f>
        <v>0</v>
      </c>
      <c r="AF538" s="20">
        <f>[1]挂饰表!AB538</f>
        <v>0</v>
      </c>
      <c r="AG538" s="20">
        <f>[1]挂饰表!AC538</f>
        <v>0</v>
      </c>
      <c r="AH538" s="20">
        <f>[1]挂饰表!AD538</f>
        <v>0</v>
      </c>
      <c r="AI538" s="20">
        <f>[1]挂饰表!AE538</f>
        <v>0</v>
      </c>
    </row>
    <row r="539" spans="2:35" ht="14.25" x14ac:dyDescent="0.2">
      <c r="B539" s="16">
        <v>537</v>
      </c>
      <c r="C539" s="16" t="str">
        <f t="shared" ca="1" si="65"/>
        <v>IC1883</v>
      </c>
      <c r="D539" s="16" t="str">
        <f t="shared" ca="1" si="69"/>
        <v>普通的晨曦项链</v>
      </c>
      <c r="E539" s="16" t="str">
        <f t="shared" ca="1" si="66"/>
        <v>普通的</v>
      </c>
      <c r="F539" s="16" t="str">
        <f t="shared" ca="1" si="67"/>
        <v>晨曦</v>
      </c>
      <c r="G539" s="16" t="str">
        <f t="shared" ca="1" si="68"/>
        <v>项链</v>
      </c>
      <c r="H539" s="16" t="str">
        <f t="shared" si="64"/>
        <v>c</v>
      </c>
      <c r="I539" s="19" t="s">
        <v>26</v>
      </c>
      <c r="J539" s="3" t="s">
        <v>43</v>
      </c>
      <c r="K539" s="16">
        <f t="shared" si="70"/>
        <v>10</v>
      </c>
      <c r="L539" s="16">
        <f t="shared" si="71"/>
        <v>1</v>
      </c>
      <c r="M539" s="16">
        <f>[1]挂饰表!$I539</f>
        <v>16</v>
      </c>
      <c r="N539" s="16">
        <f>[1]挂饰表!$J539</f>
        <v>0</v>
      </c>
      <c r="O539" s="16">
        <f>[1]挂饰表!$K539</f>
        <v>0</v>
      </c>
      <c r="P539" s="16">
        <f>[1]挂饰表!$L539</f>
        <v>0</v>
      </c>
      <c r="Q539" s="16" t="str">
        <f>[1]挂饰表!$M$3</f>
        <v>---</v>
      </c>
      <c r="R539" s="16">
        <f>[1]挂饰表!$N539</f>
        <v>0</v>
      </c>
      <c r="S539" s="16">
        <f>[1]挂饰表!$O539</f>
        <v>0</v>
      </c>
      <c r="T539" s="42">
        <f>[1]挂饰表!$P539</f>
        <v>0</v>
      </c>
      <c r="U539" s="20">
        <f>[1]挂饰表!Q539</f>
        <v>0</v>
      </c>
      <c r="V539" s="20">
        <f>[1]挂饰表!R539</f>
        <v>0</v>
      </c>
      <c r="W539" s="20">
        <f>[1]挂饰表!S539</f>
        <v>0</v>
      </c>
      <c r="X539" s="20" t="str">
        <f>[1]挂饰表!T539</f>
        <v>--</v>
      </c>
      <c r="Y539" s="42">
        <f>[1]挂饰表!U539</f>
        <v>0</v>
      </c>
      <c r="Z539" s="42">
        <f>[1]挂饰表!V539</f>
        <v>0</v>
      </c>
      <c r="AA539" s="42">
        <f>[1]挂饰表!W539</f>
        <v>0</v>
      </c>
      <c r="AB539" s="42">
        <f>[1]挂饰表!X539</f>
        <v>0</v>
      </c>
      <c r="AC539" s="42">
        <f>[1]挂饰表!Y539</f>
        <v>0</v>
      </c>
      <c r="AD539" s="42">
        <f>[1]挂饰表!Z539</f>
        <v>0</v>
      </c>
      <c r="AE539" s="20">
        <f>[1]挂饰表!AA539</f>
        <v>0</v>
      </c>
      <c r="AF539" s="20">
        <f>[1]挂饰表!AB539</f>
        <v>0</v>
      </c>
      <c r="AG539" s="20">
        <f>[1]挂饰表!AC539</f>
        <v>0</v>
      </c>
      <c r="AH539" s="20">
        <f>[1]挂饰表!AD539</f>
        <v>0</v>
      </c>
      <c r="AI539" s="20">
        <f>[1]挂饰表!AE539</f>
        <v>0</v>
      </c>
    </row>
    <row r="540" spans="2:35" ht="14.25" x14ac:dyDescent="0.2">
      <c r="B540" s="16">
        <v>538</v>
      </c>
      <c r="C540" s="16" t="str">
        <f t="shared" ca="1" si="65"/>
        <v>IC1930</v>
      </c>
      <c r="D540" s="16" t="str">
        <f t="shared" ca="1" si="69"/>
        <v>初级的晨曦戒指</v>
      </c>
      <c r="E540" s="16" t="str">
        <f t="shared" ca="1" si="66"/>
        <v>初级的</v>
      </c>
      <c r="F540" s="16" t="str">
        <f t="shared" ca="1" si="67"/>
        <v>晨曦</v>
      </c>
      <c r="G540" s="16" t="str">
        <f t="shared" ca="1" si="68"/>
        <v>戒指</v>
      </c>
      <c r="H540" s="16" t="str">
        <f t="shared" si="64"/>
        <v>c</v>
      </c>
      <c r="I540" s="19" t="s">
        <v>26</v>
      </c>
      <c r="J540" s="3" t="s">
        <v>43</v>
      </c>
      <c r="K540" s="16">
        <f t="shared" si="70"/>
        <v>10</v>
      </c>
      <c r="L540" s="16">
        <f t="shared" si="71"/>
        <v>2</v>
      </c>
      <c r="M540" s="16">
        <f>[1]挂饰表!$I540</f>
        <v>32</v>
      </c>
      <c r="N540" s="16">
        <f>[1]挂饰表!$J540</f>
        <v>0</v>
      </c>
      <c r="O540" s="16">
        <f>[1]挂饰表!$K540</f>
        <v>0</v>
      </c>
      <c r="P540" s="16">
        <f>[1]挂饰表!$L540</f>
        <v>0</v>
      </c>
      <c r="Q540" s="16" t="str">
        <f>[1]挂饰表!$M$3</f>
        <v>---</v>
      </c>
      <c r="R540" s="16">
        <f>[1]挂饰表!$N540</f>
        <v>0</v>
      </c>
      <c r="S540" s="16">
        <f>[1]挂饰表!$O540</f>
        <v>0</v>
      </c>
      <c r="T540" s="42">
        <f>[1]挂饰表!$P540</f>
        <v>0</v>
      </c>
      <c r="U540" s="20">
        <f>[1]挂饰表!Q540</f>
        <v>0</v>
      </c>
      <c r="V540" s="20">
        <f>[1]挂饰表!R540</f>
        <v>0</v>
      </c>
      <c r="W540" s="20">
        <f>[1]挂饰表!S540</f>
        <v>0</v>
      </c>
      <c r="X540" s="20" t="str">
        <f>[1]挂饰表!T540</f>
        <v>--</v>
      </c>
      <c r="Y540" s="42">
        <f>[1]挂饰表!U540</f>
        <v>0</v>
      </c>
      <c r="Z540" s="42">
        <f>[1]挂饰表!V540</f>
        <v>0</v>
      </c>
      <c r="AA540" s="42">
        <f>[1]挂饰表!W540</f>
        <v>0</v>
      </c>
      <c r="AB540" s="42">
        <f>[1]挂饰表!X540</f>
        <v>0</v>
      </c>
      <c r="AC540" s="42">
        <f>[1]挂饰表!Y540</f>
        <v>0</v>
      </c>
      <c r="AD540" s="42">
        <f>[1]挂饰表!Z540</f>
        <v>0</v>
      </c>
      <c r="AE540" s="20">
        <f>[1]挂饰表!AA540</f>
        <v>0</v>
      </c>
      <c r="AF540" s="20">
        <f>[1]挂饰表!AB540</f>
        <v>0</v>
      </c>
      <c r="AG540" s="20">
        <f>[1]挂饰表!AC540</f>
        <v>0</v>
      </c>
      <c r="AH540" s="20">
        <f>[1]挂饰表!AD540</f>
        <v>0</v>
      </c>
      <c r="AI540" s="20">
        <f>[1]挂饰表!AE540</f>
        <v>0</v>
      </c>
    </row>
    <row r="541" spans="2:35" ht="14.25" x14ac:dyDescent="0.2">
      <c r="B541" s="16">
        <v>539</v>
      </c>
      <c r="C541" s="16" t="str">
        <f t="shared" ca="1" si="65"/>
        <v>IC1892</v>
      </c>
      <c r="D541" s="16" t="str">
        <f t="shared" ca="1" si="69"/>
        <v>破旧的青铜项链</v>
      </c>
      <c r="E541" s="16" t="str">
        <f t="shared" ca="1" si="66"/>
        <v>破旧的</v>
      </c>
      <c r="F541" s="16" t="str">
        <f t="shared" ca="1" si="67"/>
        <v>青铜</v>
      </c>
      <c r="G541" s="16" t="str">
        <f t="shared" ca="1" si="68"/>
        <v>项链</v>
      </c>
      <c r="H541" s="16" t="str">
        <f t="shared" si="64"/>
        <v>c</v>
      </c>
      <c r="I541" s="19" t="s">
        <v>26</v>
      </c>
      <c r="J541" s="3" t="s">
        <v>43</v>
      </c>
      <c r="K541" s="16">
        <f t="shared" si="70"/>
        <v>10</v>
      </c>
      <c r="L541" s="16">
        <f t="shared" si="71"/>
        <v>3</v>
      </c>
      <c r="M541" s="16">
        <f>[1]挂饰表!$I541</f>
        <v>48</v>
      </c>
      <c r="N541" s="16">
        <f>[1]挂饰表!$J541</f>
        <v>0</v>
      </c>
      <c r="O541" s="16">
        <f>[1]挂饰表!$K541</f>
        <v>0</v>
      </c>
      <c r="P541" s="16">
        <f>[1]挂饰表!$L541</f>
        <v>0</v>
      </c>
      <c r="Q541" s="16" t="str">
        <f>[1]挂饰表!$M$3</f>
        <v>---</v>
      </c>
      <c r="R541" s="16">
        <f>[1]挂饰表!$N541</f>
        <v>0</v>
      </c>
      <c r="S541" s="16">
        <f>[1]挂饰表!$O541</f>
        <v>0</v>
      </c>
      <c r="T541" s="42">
        <f>[1]挂饰表!$P541</f>
        <v>0</v>
      </c>
      <c r="U541" s="20">
        <f>[1]挂饰表!Q541</f>
        <v>0</v>
      </c>
      <c r="V541" s="20">
        <f>[1]挂饰表!R541</f>
        <v>0</v>
      </c>
      <c r="W541" s="20">
        <f>[1]挂饰表!S541</f>
        <v>0</v>
      </c>
      <c r="X541" s="20" t="str">
        <f>[1]挂饰表!T541</f>
        <v>--</v>
      </c>
      <c r="Y541" s="42">
        <f>[1]挂饰表!U541</f>
        <v>0</v>
      </c>
      <c r="Z541" s="42">
        <f>[1]挂饰表!V541</f>
        <v>0</v>
      </c>
      <c r="AA541" s="42">
        <f>[1]挂饰表!W541</f>
        <v>0</v>
      </c>
      <c r="AB541" s="42">
        <f>[1]挂饰表!X541</f>
        <v>0</v>
      </c>
      <c r="AC541" s="42">
        <f>[1]挂饰表!Y541</f>
        <v>0</v>
      </c>
      <c r="AD541" s="42">
        <f>[1]挂饰表!Z541</f>
        <v>0</v>
      </c>
      <c r="AE541" s="20">
        <f>[1]挂饰表!AA541</f>
        <v>0</v>
      </c>
      <c r="AF541" s="20">
        <f>[1]挂饰表!AB541</f>
        <v>0</v>
      </c>
      <c r="AG541" s="20">
        <f>[1]挂饰表!AC541</f>
        <v>0</v>
      </c>
      <c r="AH541" s="20">
        <f>[1]挂饰表!AD541</f>
        <v>0</v>
      </c>
      <c r="AI541" s="20">
        <f>[1]挂饰表!AE541</f>
        <v>0</v>
      </c>
    </row>
    <row r="542" spans="2:35" ht="14.25" x14ac:dyDescent="0.2">
      <c r="B542" s="16">
        <v>540</v>
      </c>
      <c r="C542" s="16" t="str">
        <f t="shared" ca="1" si="65"/>
        <v>IC1869</v>
      </c>
      <c r="D542" s="16" t="str">
        <f t="shared" ca="1" si="69"/>
        <v>破旧的斯塞提护腕</v>
      </c>
      <c r="E542" s="16" t="str">
        <f t="shared" ca="1" si="66"/>
        <v>破旧的</v>
      </c>
      <c r="F542" s="16" t="str">
        <f t="shared" ca="1" si="67"/>
        <v>斯塞提</v>
      </c>
      <c r="G542" s="16" t="str">
        <f t="shared" ca="1" si="68"/>
        <v>护腕</v>
      </c>
      <c r="H542" s="16" t="str">
        <f t="shared" si="64"/>
        <v>c</v>
      </c>
      <c r="I542" s="19" t="s">
        <v>26</v>
      </c>
      <c r="J542" s="3" t="s">
        <v>43</v>
      </c>
      <c r="K542" s="16">
        <f t="shared" si="70"/>
        <v>10</v>
      </c>
      <c r="L542" s="16">
        <f t="shared" si="71"/>
        <v>4</v>
      </c>
      <c r="M542" s="16">
        <f>[1]挂饰表!$I542</f>
        <v>64</v>
      </c>
      <c r="N542" s="16">
        <f>[1]挂饰表!$J542</f>
        <v>0</v>
      </c>
      <c r="O542" s="16">
        <f>[1]挂饰表!$K542</f>
        <v>0</v>
      </c>
      <c r="P542" s="16">
        <f>[1]挂饰表!$L542</f>
        <v>0</v>
      </c>
      <c r="Q542" s="16" t="str">
        <f>[1]挂饰表!$M$3</f>
        <v>---</v>
      </c>
      <c r="R542" s="16">
        <f>[1]挂饰表!$N542</f>
        <v>0</v>
      </c>
      <c r="S542" s="16">
        <f>[1]挂饰表!$O542</f>
        <v>0</v>
      </c>
      <c r="T542" s="42">
        <f>[1]挂饰表!$P542</f>
        <v>0</v>
      </c>
      <c r="U542" s="20">
        <f>[1]挂饰表!Q542</f>
        <v>0</v>
      </c>
      <c r="V542" s="20">
        <f>[1]挂饰表!R542</f>
        <v>0</v>
      </c>
      <c r="W542" s="20">
        <f>[1]挂饰表!S542</f>
        <v>0</v>
      </c>
      <c r="X542" s="20" t="str">
        <f>[1]挂饰表!T542</f>
        <v>--</v>
      </c>
      <c r="Y542" s="42">
        <f>[1]挂饰表!U542</f>
        <v>0</v>
      </c>
      <c r="Z542" s="42">
        <f>[1]挂饰表!V542</f>
        <v>0</v>
      </c>
      <c r="AA542" s="42">
        <f>[1]挂饰表!W542</f>
        <v>0</v>
      </c>
      <c r="AB542" s="42">
        <f>[1]挂饰表!X542</f>
        <v>0</v>
      </c>
      <c r="AC542" s="42">
        <f>[1]挂饰表!Y542</f>
        <v>0</v>
      </c>
      <c r="AD542" s="42">
        <f>[1]挂饰表!Z542</f>
        <v>0</v>
      </c>
      <c r="AE542" s="20">
        <f>[1]挂饰表!AA542</f>
        <v>0</v>
      </c>
      <c r="AF542" s="20">
        <f>[1]挂饰表!AB542</f>
        <v>0</v>
      </c>
      <c r="AG542" s="20">
        <f>[1]挂饰表!AC542</f>
        <v>0</v>
      </c>
      <c r="AH542" s="20">
        <f>[1]挂饰表!AD542</f>
        <v>0</v>
      </c>
      <c r="AI542" s="20">
        <f>[1]挂饰表!AE542</f>
        <v>0</v>
      </c>
    </row>
    <row r="543" spans="2:35" ht="14.25" x14ac:dyDescent="0.2">
      <c r="B543" s="16">
        <v>541</v>
      </c>
      <c r="C543" s="16" t="str">
        <f t="shared" ca="1" si="65"/>
        <v>IC1878</v>
      </c>
      <c r="D543" s="16" t="str">
        <f t="shared" ca="1" si="69"/>
        <v>普通的魔王项链</v>
      </c>
      <c r="E543" s="16" t="str">
        <f t="shared" ca="1" si="66"/>
        <v>普通的</v>
      </c>
      <c r="F543" s="16" t="str">
        <f t="shared" ca="1" si="67"/>
        <v>魔王</v>
      </c>
      <c r="G543" s="16" t="str">
        <f t="shared" ca="1" si="68"/>
        <v>项链</v>
      </c>
      <c r="H543" s="16" t="str">
        <f t="shared" si="64"/>
        <v>c</v>
      </c>
      <c r="I543" s="19" t="s">
        <v>26</v>
      </c>
      <c r="J543" s="3" t="s">
        <v>43</v>
      </c>
      <c r="K543" s="16">
        <f t="shared" si="70"/>
        <v>10</v>
      </c>
      <c r="L543" s="16">
        <f t="shared" si="71"/>
        <v>5</v>
      </c>
      <c r="M543" s="16">
        <f>[1]挂饰表!$I543</f>
        <v>80</v>
      </c>
      <c r="N543" s="16">
        <f>[1]挂饰表!$J543</f>
        <v>0</v>
      </c>
      <c r="O543" s="16">
        <f>[1]挂饰表!$K543</f>
        <v>0</v>
      </c>
      <c r="P543" s="16">
        <f>[1]挂饰表!$L543</f>
        <v>0</v>
      </c>
      <c r="Q543" s="16" t="str">
        <f>[1]挂饰表!$M$3</f>
        <v>---</v>
      </c>
      <c r="R543" s="16">
        <f>[1]挂饰表!$N543</f>
        <v>0</v>
      </c>
      <c r="S543" s="16">
        <f>[1]挂饰表!$O543</f>
        <v>0</v>
      </c>
      <c r="T543" s="42">
        <f>[1]挂饰表!$P543</f>
        <v>0</v>
      </c>
      <c r="U543" s="20">
        <f>[1]挂饰表!Q543</f>
        <v>0</v>
      </c>
      <c r="V543" s="20">
        <f>[1]挂饰表!R543</f>
        <v>0</v>
      </c>
      <c r="W543" s="20">
        <f>[1]挂饰表!S543</f>
        <v>0</v>
      </c>
      <c r="X543" s="20" t="str">
        <f>[1]挂饰表!T543</f>
        <v>--</v>
      </c>
      <c r="Y543" s="42">
        <f>[1]挂饰表!U543</f>
        <v>0</v>
      </c>
      <c r="Z543" s="42">
        <f>[1]挂饰表!V543</f>
        <v>0</v>
      </c>
      <c r="AA543" s="42">
        <f>[1]挂饰表!W543</f>
        <v>0</v>
      </c>
      <c r="AB543" s="42">
        <f>[1]挂饰表!X543</f>
        <v>0</v>
      </c>
      <c r="AC543" s="42">
        <f>[1]挂饰表!Y543</f>
        <v>0</v>
      </c>
      <c r="AD543" s="42">
        <f>[1]挂饰表!Z543</f>
        <v>0</v>
      </c>
      <c r="AE543" s="20">
        <f>[1]挂饰表!AA543</f>
        <v>0</v>
      </c>
      <c r="AF543" s="20">
        <f>[1]挂饰表!AB543</f>
        <v>0</v>
      </c>
      <c r="AG543" s="20">
        <f>[1]挂饰表!AC543</f>
        <v>0</v>
      </c>
      <c r="AH543" s="20">
        <f>[1]挂饰表!AD543</f>
        <v>0</v>
      </c>
      <c r="AI543" s="20">
        <f>[1]挂饰表!AE543</f>
        <v>0</v>
      </c>
    </row>
    <row r="544" spans="2:35" ht="14.25" x14ac:dyDescent="0.2">
      <c r="B544" s="16">
        <v>542</v>
      </c>
      <c r="C544" s="16" t="str">
        <f t="shared" ca="1" si="65"/>
        <v>IC1877</v>
      </c>
      <c r="D544" s="16" t="str">
        <f t="shared" ca="1" si="69"/>
        <v>一般的玄铁项链</v>
      </c>
      <c r="E544" s="16" t="str">
        <f t="shared" ca="1" si="66"/>
        <v>一般的</v>
      </c>
      <c r="F544" s="16" t="str">
        <f t="shared" ca="1" si="67"/>
        <v>玄铁</v>
      </c>
      <c r="G544" s="16" t="str">
        <f t="shared" ca="1" si="68"/>
        <v>项链</v>
      </c>
      <c r="H544" s="16" t="str">
        <f t="shared" si="64"/>
        <v>c</v>
      </c>
      <c r="I544" s="19" t="s">
        <v>26</v>
      </c>
      <c r="J544" s="3" t="s">
        <v>43</v>
      </c>
      <c r="K544" s="16">
        <f t="shared" si="70"/>
        <v>10</v>
      </c>
      <c r="L544" s="16">
        <f t="shared" si="71"/>
        <v>6</v>
      </c>
      <c r="M544" s="16">
        <f>[1]挂饰表!$I544</f>
        <v>96</v>
      </c>
      <c r="N544" s="16">
        <f>[1]挂饰表!$J544</f>
        <v>0</v>
      </c>
      <c r="O544" s="16">
        <f>[1]挂饰表!$K544</f>
        <v>0</v>
      </c>
      <c r="P544" s="16">
        <f>[1]挂饰表!$L544</f>
        <v>0</v>
      </c>
      <c r="Q544" s="16" t="str">
        <f>[1]挂饰表!$M$3</f>
        <v>---</v>
      </c>
      <c r="R544" s="16">
        <f>[1]挂饰表!$N544</f>
        <v>0</v>
      </c>
      <c r="S544" s="16">
        <f>[1]挂饰表!$O544</f>
        <v>0</v>
      </c>
      <c r="T544" s="42">
        <f>[1]挂饰表!$P544</f>
        <v>0</v>
      </c>
      <c r="U544" s="20">
        <f>[1]挂饰表!Q544</f>
        <v>0</v>
      </c>
      <c r="V544" s="20">
        <f>[1]挂饰表!R544</f>
        <v>0</v>
      </c>
      <c r="W544" s="20">
        <f>[1]挂饰表!S544</f>
        <v>0</v>
      </c>
      <c r="X544" s="20" t="str">
        <f>[1]挂饰表!T544</f>
        <v>--</v>
      </c>
      <c r="Y544" s="42">
        <f>[1]挂饰表!U544</f>
        <v>0</v>
      </c>
      <c r="Z544" s="42">
        <f>[1]挂饰表!V544</f>
        <v>0</v>
      </c>
      <c r="AA544" s="42">
        <f>[1]挂饰表!W544</f>
        <v>0</v>
      </c>
      <c r="AB544" s="42">
        <f>[1]挂饰表!X544</f>
        <v>0</v>
      </c>
      <c r="AC544" s="42">
        <f>[1]挂饰表!Y544</f>
        <v>0</v>
      </c>
      <c r="AD544" s="42">
        <f>[1]挂饰表!Z544</f>
        <v>0</v>
      </c>
      <c r="AE544" s="20">
        <f>[1]挂饰表!AA544</f>
        <v>0</v>
      </c>
      <c r="AF544" s="20">
        <f>[1]挂饰表!AB544</f>
        <v>0</v>
      </c>
      <c r="AG544" s="20">
        <f>[1]挂饰表!AC544</f>
        <v>0</v>
      </c>
      <c r="AH544" s="20">
        <f>[1]挂饰表!AD544</f>
        <v>0</v>
      </c>
      <c r="AI544" s="20">
        <f>[1]挂饰表!AE544</f>
        <v>0</v>
      </c>
    </row>
    <row r="545" spans="2:35" ht="14.25" x14ac:dyDescent="0.2">
      <c r="B545" s="16">
        <v>543</v>
      </c>
      <c r="C545" s="16" t="str">
        <f t="shared" ca="1" si="65"/>
        <v>IC1906</v>
      </c>
      <c r="D545" s="16" t="str">
        <f t="shared" ca="1" si="69"/>
        <v>普通的魔王护腕</v>
      </c>
      <c r="E545" s="16" t="str">
        <f t="shared" ca="1" si="66"/>
        <v>普通的</v>
      </c>
      <c r="F545" s="16" t="str">
        <f t="shared" ca="1" si="67"/>
        <v>魔王</v>
      </c>
      <c r="G545" s="16" t="str">
        <f t="shared" ca="1" si="68"/>
        <v>护腕</v>
      </c>
      <c r="H545" s="16" t="str">
        <f t="shared" si="64"/>
        <v>c</v>
      </c>
      <c r="I545" s="19" t="s">
        <v>26</v>
      </c>
      <c r="J545" s="3" t="s">
        <v>43</v>
      </c>
      <c r="K545" s="16">
        <f t="shared" si="70"/>
        <v>10</v>
      </c>
      <c r="L545" s="16">
        <f t="shared" si="71"/>
        <v>7</v>
      </c>
      <c r="M545" s="16">
        <f>[1]挂饰表!$I545</f>
        <v>112</v>
      </c>
      <c r="N545" s="16">
        <f>[1]挂饰表!$J545</f>
        <v>0</v>
      </c>
      <c r="O545" s="16">
        <f>[1]挂饰表!$K545</f>
        <v>0</v>
      </c>
      <c r="P545" s="16">
        <f>[1]挂饰表!$L545</f>
        <v>0</v>
      </c>
      <c r="Q545" s="16" t="str">
        <f>[1]挂饰表!$M$3</f>
        <v>---</v>
      </c>
      <c r="R545" s="16">
        <f>[1]挂饰表!$N545</f>
        <v>0</v>
      </c>
      <c r="S545" s="16">
        <f>[1]挂饰表!$O545</f>
        <v>0</v>
      </c>
      <c r="T545" s="42">
        <f>[1]挂饰表!$P545</f>
        <v>0</v>
      </c>
      <c r="U545" s="20">
        <f>[1]挂饰表!Q545</f>
        <v>0</v>
      </c>
      <c r="V545" s="20">
        <f>[1]挂饰表!R545</f>
        <v>0</v>
      </c>
      <c r="W545" s="20">
        <f>[1]挂饰表!S545</f>
        <v>0</v>
      </c>
      <c r="X545" s="20" t="str">
        <f>[1]挂饰表!T545</f>
        <v>--</v>
      </c>
      <c r="Y545" s="42">
        <f>[1]挂饰表!U545</f>
        <v>0</v>
      </c>
      <c r="Z545" s="42">
        <f>[1]挂饰表!V545</f>
        <v>0</v>
      </c>
      <c r="AA545" s="42">
        <f>[1]挂饰表!W545</f>
        <v>0</v>
      </c>
      <c r="AB545" s="42">
        <f>[1]挂饰表!X545</f>
        <v>0</v>
      </c>
      <c r="AC545" s="42">
        <f>[1]挂饰表!Y545</f>
        <v>0</v>
      </c>
      <c r="AD545" s="42">
        <f>[1]挂饰表!Z545</f>
        <v>0</v>
      </c>
      <c r="AE545" s="20">
        <f>[1]挂饰表!AA545</f>
        <v>0</v>
      </c>
      <c r="AF545" s="20">
        <f>[1]挂饰表!AB545</f>
        <v>0</v>
      </c>
      <c r="AG545" s="20">
        <f>[1]挂饰表!AC545</f>
        <v>0</v>
      </c>
      <c r="AH545" s="20">
        <f>[1]挂饰表!AD545</f>
        <v>0</v>
      </c>
      <c r="AI545" s="20">
        <f>[1]挂饰表!AE545</f>
        <v>0</v>
      </c>
    </row>
    <row r="546" spans="2:35" ht="14.25" x14ac:dyDescent="0.2">
      <c r="B546" s="16">
        <v>544</v>
      </c>
      <c r="C546" s="16" t="str">
        <f t="shared" ca="1" si="65"/>
        <v>IC1877</v>
      </c>
      <c r="D546" s="16" t="str">
        <f t="shared" ca="1" si="69"/>
        <v>破旧的精灵项链</v>
      </c>
      <c r="E546" s="16" t="str">
        <f t="shared" ca="1" si="66"/>
        <v>破旧的</v>
      </c>
      <c r="F546" s="16" t="str">
        <f t="shared" ca="1" si="67"/>
        <v>精灵</v>
      </c>
      <c r="G546" s="16" t="str">
        <f t="shared" ca="1" si="68"/>
        <v>项链</v>
      </c>
      <c r="H546" s="16" t="str">
        <f t="shared" si="64"/>
        <v>c</v>
      </c>
      <c r="I546" s="19" t="s">
        <v>26</v>
      </c>
      <c r="J546" s="3" t="s">
        <v>43</v>
      </c>
      <c r="K546" s="16">
        <f t="shared" si="70"/>
        <v>10</v>
      </c>
      <c r="L546" s="16">
        <f t="shared" si="71"/>
        <v>8</v>
      </c>
      <c r="M546" s="16">
        <f>[1]挂饰表!$I546</f>
        <v>128</v>
      </c>
      <c r="N546" s="16">
        <f>[1]挂饰表!$J546</f>
        <v>0</v>
      </c>
      <c r="O546" s="16">
        <f>[1]挂饰表!$K546</f>
        <v>0</v>
      </c>
      <c r="P546" s="16">
        <f>[1]挂饰表!$L546</f>
        <v>0</v>
      </c>
      <c r="Q546" s="16" t="str">
        <f>[1]挂饰表!$M$3</f>
        <v>---</v>
      </c>
      <c r="R546" s="16">
        <f>[1]挂饰表!$N546</f>
        <v>0</v>
      </c>
      <c r="S546" s="16">
        <f>[1]挂饰表!$O546</f>
        <v>0</v>
      </c>
      <c r="T546" s="42">
        <f>[1]挂饰表!$P546</f>
        <v>0</v>
      </c>
      <c r="U546" s="20">
        <f>[1]挂饰表!Q546</f>
        <v>0</v>
      </c>
      <c r="V546" s="20">
        <f>[1]挂饰表!R546</f>
        <v>0</v>
      </c>
      <c r="W546" s="20">
        <f>[1]挂饰表!S546</f>
        <v>0</v>
      </c>
      <c r="X546" s="20" t="str">
        <f>[1]挂饰表!T546</f>
        <v>--</v>
      </c>
      <c r="Y546" s="42">
        <f>[1]挂饰表!U546</f>
        <v>0</v>
      </c>
      <c r="Z546" s="42">
        <f>[1]挂饰表!V546</f>
        <v>0</v>
      </c>
      <c r="AA546" s="42">
        <f>[1]挂饰表!W546</f>
        <v>0</v>
      </c>
      <c r="AB546" s="42">
        <f>[1]挂饰表!X546</f>
        <v>0</v>
      </c>
      <c r="AC546" s="42">
        <f>[1]挂饰表!Y546</f>
        <v>0</v>
      </c>
      <c r="AD546" s="42">
        <f>[1]挂饰表!Z546</f>
        <v>0</v>
      </c>
      <c r="AE546" s="20">
        <f>[1]挂饰表!AA546</f>
        <v>0</v>
      </c>
      <c r="AF546" s="20">
        <f>[1]挂饰表!AB546</f>
        <v>0</v>
      </c>
      <c r="AG546" s="20">
        <f>[1]挂饰表!AC546</f>
        <v>0</v>
      </c>
      <c r="AH546" s="20">
        <f>[1]挂饰表!AD546</f>
        <v>0</v>
      </c>
      <c r="AI546" s="20">
        <f>[1]挂饰表!AE546</f>
        <v>0</v>
      </c>
    </row>
    <row r="547" spans="2:35" ht="14.25" x14ac:dyDescent="0.2">
      <c r="B547" s="16">
        <v>545</v>
      </c>
      <c r="C547" s="16" t="str">
        <f t="shared" ca="1" si="65"/>
        <v>IC1898</v>
      </c>
      <c r="D547" s="16" t="str">
        <f t="shared" ca="1" si="69"/>
        <v>神奇的白银项链</v>
      </c>
      <c r="E547" s="16" t="str">
        <f t="shared" ca="1" si="66"/>
        <v>神奇的</v>
      </c>
      <c r="F547" s="16" t="str">
        <f t="shared" ca="1" si="67"/>
        <v>白银</v>
      </c>
      <c r="G547" s="16" t="str">
        <f t="shared" ca="1" si="68"/>
        <v>项链</v>
      </c>
      <c r="H547" s="16" t="str">
        <f t="shared" si="64"/>
        <v>s</v>
      </c>
      <c r="I547" s="19" t="s">
        <v>26</v>
      </c>
      <c r="J547" s="3" t="s">
        <v>44</v>
      </c>
      <c r="K547" s="16">
        <f t="shared" si="70"/>
        <v>10</v>
      </c>
      <c r="L547" s="16">
        <f t="shared" si="71"/>
        <v>1</v>
      </c>
      <c r="M547" s="16">
        <f>[1]挂饰表!$I547</f>
        <v>14</v>
      </c>
      <c r="N547" s="16">
        <f>[1]挂饰表!$J547</f>
        <v>12</v>
      </c>
      <c r="O547" s="16">
        <f>[1]挂饰表!$K547</f>
        <v>13</v>
      </c>
      <c r="P547" s="16">
        <f>[1]挂饰表!$L547</f>
        <v>10</v>
      </c>
      <c r="Q547" s="16" t="str">
        <f>[1]挂饰表!$M$3</f>
        <v>---</v>
      </c>
      <c r="R547" s="16">
        <f>[1]挂饰表!$N547</f>
        <v>13</v>
      </c>
      <c r="S547" s="16">
        <f>[1]挂饰表!$O547</f>
        <v>9</v>
      </c>
      <c r="T547" s="42">
        <f>[1]挂饰表!$P547</f>
        <v>5</v>
      </c>
      <c r="U547" s="20">
        <f>[1]挂饰表!Q547</f>
        <v>2.5000000000000001E-2</v>
      </c>
      <c r="V547" s="20">
        <f>[1]挂饰表!R547</f>
        <v>2.2499999999999999E-2</v>
      </c>
      <c r="W547" s="20">
        <f>[1]挂饰表!S547</f>
        <v>8.3333333333333332E-3</v>
      </c>
      <c r="X547" s="20" t="str">
        <f>[1]挂饰表!T547</f>
        <v>--</v>
      </c>
      <c r="Y547" s="42">
        <f>[1]挂饰表!U547</f>
        <v>5</v>
      </c>
      <c r="Z547" s="42">
        <f>[1]挂饰表!V547</f>
        <v>5</v>
      </c>
      <c r="AA547" s="42">
        <f>[1]挂饰表!W547</f>
        <v>4</v>
      </c>
      <c r="AB547" s="42">
        <f>[1]挂饰表!X547</f>
        <v>5</v>
      </c>
      <c r="AC547" s="42">
        <f>[1]挂饰表!Y547</f>
        <v>6</v>
      </c>
      <c r="AD547" s="42">
        <f>[1]挂饰表!Z547</f>
        <v>7</v>
      </c>
      <c r="AE547" s="20">
        <f>[1]挂饰表!AA547</f>
        <v>0</v>
      </c>
      <c r="AF547" s="20">
        <f>[1]挂饰表!AB547</f>
        <v>0</v>
      </c>
      <c r="AG547" s="20">
        <f>[1]挂饰表!AC547</f>
        <v>0</v>
      </c>
      <c r="AH547" s="20">
        <f>[1]挂饰表!AD547</f>
        <v>0</v>
      </c>
      <c r="AI547" s="20">
        <f>[1]挂饰表!AE547</f>
        <v>0</v>
      </c>
    </row>
    <row r="548" spans="2:35" ht="14.25" x14ac:dyDescent="0.2">
      <c r="B548" s="16">
        <v>546</v>
      </c>
      <c r="C548" s="16" t="str">
        <f t="shared" ca="1" si="65"/>
        <v>IC1931</v>
      </c>
      <c r="D548" s="16" t="str">
        <f t="shared" ca="1" si="69"/>
        <v>传说的女神护腕</v>
      </c>
      <c r="E548" s="16" t="str">
        <f t="shared" ca="1" si="66"/>
        <v>传说的</v>
      </c>
      <c r="F548" s="16" t="str">
        <f t="shared" ca="1" si="67"/>
        <v>女神</v>
      </c>
      <c r="G548" s="16" t="str">
        <f t="shared" ca="1" si="68"/>
        <v>护腕</v>
      </c>
      <c r="H548" s="16" t="str">
        <f t="shared" ref="H548:H611" si="72">H516</f>
        <v>s</v>
      </c>
      <c r="I548" s="19" t="s">
        <v>26</v>
      </c>
      <c r="J548" s="3" t="s">
        <v>44</v>
      </c>
      <c r="K548" s="16">
        <f t="shared" si="70"/>
        <v>10</v>
      </c>
      <c r="L548" s="16">
        <f t="shared" si="71"/>
        <v>2</v>
      </c>
      <c r="M548" s="16">
        <f>[1]挂饰表!$I548</f>
        <v>28</v>
      </c>
      <c r="N548" s="16">
        <f>[1]挂饰表!$J548</f>
        <v>24</v>
      </c>
      <c r="O548" s="16">
        <f>[1]挂饰表!$K548</f>
        <v>26</v>
      </c>
      <c r="P548" s="16">
        <f>[1]挂饰表!$L548</f>
        <v>20</v>
      </c>
      <c r="Q548" s="16" t="str">
        <f>[1]挂饰表!$M$3</f>
        <v>---</v>
      </c>
      <c r="R548" s="16">
        <f>[1]挂饰表!$N548</f>
        <v>26</v>
      </c>
      <c r="S548" s="16">
        <f>[1]挂饰表!$O548</f>
        <v>19</v>
      </c>
      <c r="T548" s="42">
        <f>[1]挂饰表!$P548</f>
        <v>11</v>
      </c>
      <c r="U548" s="20">
        <f>[1]挂饰表!Q548</f>
        <v>5.5E-2</v>
      </c>
      <c r="V548" s="20">
        <f>[1]挂饰表!R548</f>
        <v>4.7500000000000001E-2</v>
      </c>
      <c r="W548" s="20">
        <f>[1]挂饰表!S548</f>
        <v>1.8333333333333333E-2</v>
      </c>
      <c r="X548" s="20" t="str">
        <f>[1]挂饰表!T548</f>
        <v>--</v>
      </c>
      <c r="Y548" s="42">
        <f>[1]挂饰表!U548</f>
        <v>11</v>
      </c>
      <c r="Z548" s="42">
        <f>[1]挂饰表!V548</f>
        <v>11</v>
      </c>
      <c r="AA548" s="42">
        <f>[1]挂饰表!W548</f>
        <v>8</v>
      </c>
      <c r="AB548" s="42">
        <f>[1]挂饰表!X548</f>
        <v>9</v>
      </c>
      <c r="AC548" s="42">
        <f>[1]挂饰表!Y548</f>
        <v>13</v>
      </c>
      <c r="AD548" s="42">
        <f>[1]挂饰表!Z548</f>
        <v>14</v>
      </c>
      <c r="AE548" s="20">
        <f>[1]挂饰表!AA548</f>
        <v>0</v>
      </c>
      <c r="AF548" s="20">
        <f>[1]挂饰表!AB548</f>
        <v>0</v>
      </c>
      <c r="AG548" s="20">
        <f>[1]挂饰表!AC548</f>
        <v>0</v>
      </c>
      <c r="AH548" s="20">
        <f>[1]挂饰表!AD548</f>
        <v>0</v>
      </c>
      <c r="AI548" s="20">
        <f>[1]挂饰表!AE548</f>
        <v>0</v>
      </c>
    </row>
    <row r="549" spans="2:35" ht="14.25" x14ac:dyDescent="0.2">
      <c r="B549" s="16">
        <v>547</v>
      </c>
      <c r="C549" s="16" t="str">
        <f t="shared" ca="1" si="65"/>
        <v>IC1878</v>
      </c>
      <c r="D549" s="16" t="str">
        <f t="shared" ca="1" si="69"/>
        <v>传说的空灵项链</v>
      </c>
      <c r="E549" s="16" t="str">
        <f t="shared" ca="1" si="66"/>
        <v>传说的</v>
      </c>
      <c r="F549" s="16" t="str">
        <f t="shared" ca="1" si="67"/>
        <v>空灵</v>
      </c>
      <c r="G549" s="16" t="str">
        <f t="shared" ca="1" si="68"/>
        <v>项链</v>
      </c>
      <c r="H549" s="16" t="str">
        <f t="shared" si="72"/>
        <v>s</v>
      </c>
      <c r="I549" s="19" t="s">
        <v>26</v>
      </c>
      <c r="J549" s="3" t="s">
        <v>44</v>
      </c>
      <c r="K549" s="16">
        <f t="shared" si="70"/>
        <v>10</v>
      </c>
      <c r="L549" s="16">
        <f t="shared" si="71"/>
        <v>3</v>
      </c>
      <c r="M549" s="16">
        <f>[1]挂饰表!$I549</f>
        <v>41</v>
      </c>
      <c r="N549" s="16">
        <f>[1]挂饰表!$J549</f>
        <v>37</v>
      </c>
      <c r="O549" s="16">
        <f>[1]挂饰表!$K549</f>
        <v>39</v>
      </c>
      <c r="P549" s="16">
        <f>[1]挂饰表!$L549</f>
        <v>29</v>
      </c>
      <c r="Q549" s="16" t="str">
        <f>[1]挂饰表!$M$3</f>
        <v>---</v>
      </c>
      <c r="R549" s="16">
        <f>[1]挂饰表!$N549</f>
        <v>39</v>
      </c>
      <c r="S549" s="16">
        <f>[1]挂饰表!$O549</f>
        <v>28</v>
      </c>
      <c r="T549" s="42">
        <f>[1]挂饰表!$P549</f>
        <v>16</v>
      </c>
      <c r="U549" s="20">
        <f>[1]挂饰表!Q549</f>
        <v>0.08</v>
      </c>
      <c r="V549" s="20">
        <f>[1]挂饰表!R549</f>
        <v>7.0000000000000007E-2</v>
      </c>
      <c r="W549" s="20">
        <f>[1]挂饰表!S549</f>
        <v>2.6666666666666665E-2</v>
      </c>
      <c r="X549" s="20" t="str">
        <f>[1]挂饰表!T549</f>
        <v>--</v>
      </c>
      <c r="Y549" s="42">
        <f>[1]挂饰表!U549</f>
        <v>16</v>
      </c>
      <c r="Z549" s="42">
        <f>[1]挂饰表!V549</f>
        <v>16</v>
      </c>
      <c r="AA549" s="42">
        <f>[1]挂饰表!W549</f>
        <v>11</v>
      </c>
      <c r="AB549" s="42">
        <f>[1]挂饰表!X549</f>
        <v>14</v>
      </c>
      <c r="AC549" s="42">
        <f>[1]挂饰表!Y549</f>
        <v>19</v>
      </c>
      <c r="AD549" s="42">
        <f>[1]挂饰表!Z549</f>
        <v>21</v>
      </c>
      <c r="AE549" s="20">
        <f>[1]挂饰表!AA549</f>
        <v>0</v>
      </c>
      <c r="AF549" s="20">
        <f>[1]挂饰表!AB549</f>
        <v>0</v>
      </c>
      <c r="AG549" s="20">
        <f>[1]挂饰表!AC549</f>
        <v>0</v>
      </c>
      <c r="AH549" s="20">
        <f>[1]挂饰表!AD549</f>
        <v>0</v>
      </c>
      <c r="AI549" s="20">
        <f>[1]挂饰表!AE549</f>
        <v>0</v>
      </c>
    </row>
    <row r="550" spans="2:35" ht="14.25" x14ac:dyDescent="0.2">
      <c r="B550" s="16">
        <v>548</v>
      </c>
      <c r="C550" s="16" t="str">
        <f t="shared" ca="1" si="65"/>
        <v>IC1889</v>
      </c>
      <c r="D550" s="16" t="str">
        <f t="shared" ca="1" si="69"/>
        <v>璀璨的忏悔项链</v>
      </c>
      <c r="E550" s="16" t="str">
        <f t="shared" ca="1" si="66"/>
        <v>璀璨的</v>
      </c>
      <c r="F550" s="16" t="str">
        <f t="shared" ca="1" si="67"/>
        <v>忏悔</v>
      </c>
      <c r="G550" s="16" t="str">
        <f t="shared" ca="1" si="68"/>
        <v>项链</v>
      </c>
      <c r="H550" s="16" t="str">
        <f t="shared" si="72"/>
        <v>s</v>
      </c>
      <c r="I550" s="19" t="s">
        <v>26</v>
      </c>
      <c r="J550" s="3" t="s">
        <v>44</v>
      </c>
      <c r="K550" s="16">
        <f t="shared" si="70"/>
        <v>10</v>
      </c>
      <c r="L550" s="16">
        <f t="shared" si="71"/>
        <v>4</v>
      </c>
      <c r="M550" s="16">
        <f>[1]挂饰表!$I550</f>
        <v>55</v>
      </c>
      <c r="N550" s="16">
        <f>[1]挂饰表!$J550</f>
        <v>49</v>
      </c>
      <c r="O550" s="16">
        <f>[1]挂饰表!$K550</f>
        <v>52</v>
      </c>
      <c r="P550" s="16">
        <f>[1]挂饰表!$L550</f>
        <v>39</v>
      </c>
      <c r="Q550" s="16" t="str">
        <f>[1]挂饰表!$M$3</f>
        <v>---</v>
      </c>
      <c r="R550" s="16">
        <f>[1]挂饰表!$N550</f>
        <v>52</v>
      </c>
      <c r="S550" s="16">
        <f>[1]挂饰表!$O550</f>
        <v>38</v>
      </c>
      <c r="T550" s="42">
        <f>[1]挂饰表!$P550</f>
        <v>22</v>
      </c>
      <c r="U550" s="20">
        <f>[1]挂饰表!Q550</f>
        <v>0.11</v>
      </c>
      <c r="V550" s="20">
        <f>[1]挂饰表!R550</f>
        <v>9.5000000000000001E-2</v>
      </c>
      <c r="W550" s="20">
        <f>[1]挂饰表!S550</f>
        <v>3.6666666666666667E-2</v>
      </c>
      <c r="X550" s="20" t="str">
        <f>[1]挂饰表!T550</f>
        <v>--</v>
      </c>
      <c r="Y550" s="42">
        <f>[1]挂饰表!U550</f>
        <v>22</v>
      </c>
      <c r="Z550" s="42">
        <f>[1]挂饰表!V550</f>
        <v>22</v>
      </c>
      <c r="AA550" s="42">
        <f>[1]挂饰表!W550</f>
        <v>15</v>
      </c>
      <c r="AB550" s="42">
        <f>[1]挂饰表!X550</f>
        <v>18</v>
      </c>
      <c r="AC550" s="42">
        <f>[1]挂饰表!Y550</f>
        <v>25</v>
      </c>
      <c r="AD550" s="42">
        <f>[1]挂饰表!Z550</f>
        <v>28</v>
      </c>
      <c r="AE550" s="20">
        <f>[1]挂饰表!AA550</f>
        <v>0</v>
      </c>
      <c r="AF550" s="20">
        <f>[1]挂饰表!AB550</f>
        <v>0</v>
      </c>
      <c r="AG550" s="20">
        <f>[1]挂饰表!AC550</f>
        <v>0</v>
      </c>
      <c r="AH550" s="20">
        <f>[1]挂饰表!AD550</f>
        <v>0</v>
      </c>
      <c r="AI550" s="20">
        <f>[1]挂饰表!AE550</f>
        <v>0</v>
      </c>
    </row>
    <row r="551" spans="2:35" ht="14.25" x14ac:dyDescent="0.2">
      <c r="B551" s="16">
        <v>549</v>
      </c>
      <c r="C551" s="16" t="str">
        <f t="shared" ca="1" si="65"/>
        <v>IC1852</v>
      </c>
      <c r="D551" s="16" t="str">
        <f t="shared" ca="1" si="69"/>
        <v>神奇的水晶戒指</v>
      </c>
      <c r="E551" s="16" t="str">
        <f t="shared" ca="1" si="66"/>
        <v>神奇的</v>
      </c>
      <c r="F551" s="16" t="str">
        <f t="shared" ca="1" si="67"/>
        <v>水晶</v>
      </c>
      <c r="G551" s="16" t="str">
        <f t="shared" ca="1" si="68"/>
        <v>戒指</v>
      </c>
      <c r="H551" s="16" t="str">
        <f t="shared" si="72"/>
        <v>s</v>
      </c>
      <c r="I551" s="19" t="s">
        <v>26</v>
      </c>
      <c r="J551" s="3" t="s">
        <v>44</v>
      </c>
      <c r="K551" s="16">
        <f t="shared" si="70"/>
        <v>10</v>
      </c>
      <c r="L551" s="16">
        <f t="shared" si="71"/>
        <v>5</v>
      </c>
      <c r="M551" s="16">
        <f>[1]挂饰表!$I551</f>
        <v>69</v>
      </c>
      <c r="N551" s="16">
        <f>[1]挂饰表!$J551</f>
        <v>61</v>
      </c>
      <c r="O551" s="16">
        <f>[1]挂饰表!$K551</f>
        <v>65</v>
      </c>
      <c r="P551" s="16">
        <f>[1]挂饰表!$L551</f>
        <v>49</v>
      </c>
      <c r="Q551" s="16" t="str">
        <f>[1]挂饰表!$M$3</f>
        <v>---</v>
      </c>
      <c r="R551" s="16">
        <f>[1]挂饰表!$N551</f>
        <v>65</v>
      </c>
      <c r="S551" s="16">
        <f>[1]挂饰表!$O551</f>
        <v>47</v>
      </c>
      <c r="T551" s="42">
        <f>[1]挂饰表!$P551</f>
        <v>27</v>
      </c>
      <c r="U551" s="20">
        <f>[1]挂饰表!Q551</f>
        <v>0.13500000000000001</v>
      </c>
      <c r="V551" s="20">
        <f>[1]挂饰表!R551</f>
        <v>0.11749999999999999</v>
      </c>
      <c r="W551" s="20">
        <f>[1]挂饰表!S551</f>
        <v>4.4999999999999998E-2</v>
      </c>
      <c r="X551" s="20" t="str">
        <f>[1]挂饰表!T551</f>
        <v>--</v>
      </c>
      <c r="Y551" s="42">
        <f>[1]挂饰表!U551</f>
        <v>27</v>
      </c>
      <c r="Z551" s="42">
        <f>[1]挂饰表!V551</f>
        <v>27</v>
      </c>
      <c r="AA551" s="42">
        <f>[1]挂饰表!W551</f>
        <v>19</v>
      </c>
      <c r="AB551" s="42">
        <f>[1]挂饰表!X551</f>
        <v>23</v>
      </c>
      <c r="AC551" s="42">
        <f>[1]挂饰表!Y551</f>
        <v>31</v>
      </c>
      <c r="AD551" s="42">
        <f>[1]挂饰表!Z551</f>
        <v>35</v>
      </c>
      <c r="AE551" s="20">
        <f>[1]挂饰表!AA551</f>
        <v>0</v>
      </c>
      <c r="AF551" s="20">
        <f>[1]挂饰表!AB551</f>
        <v>0</v>
      </c>
      <c r="AG551" s="20">
        <f>[1]挂饰表!AC551</f>
        <v>0</v>
      </c>
      <c r="AH551" s="20">
        <f>[1]挂饰表!AD551</f>
        <v>0</v>
      </c>
      <c r="AI551" s="20">
        <f>[1]挂饰表!AE551</f>
        <v>0</v>
      </c>
    </row>
    <row r="552" spans="2:35" ht="14.25" x14ac:dyDescent="0.2">
      <c r="B552" s="16">
        <v>550</v>
      </c>
      <c r="C552" s="16" t="str">
        <f t="shared" ca="1" si="65"/>
        <v>IC1895</v>
      </c>
      <c r="D552" s="16" t="str">
        <f t="shared" ca="1" si="69"/>
        <v>璀璨的青铜项链</v>
      </c>
      <c r="E552" s="16" t="str">
        <f t="shared" ca="1" si="66"/>
        <v>璀璨的</v>
      </c>
      <c r="F552" s="16" t="str">
        <f t="shared" ca="1" si="67"/>
        <v>青铜</v>
      </c>
      <c r="G552" s="16" t="str">
        <f t="shared" ca="1" si="68"/>
        <v>项链</v>
      </c>
      <c r="H552" s="16" t="str">
        <f t="shared" si="72"/>
        <v>s</v>
      </c>
      <c r="I552" s="19" t="s">
        <v>26</v>
      </c>
      <c r="J552" s="3" t="s">
        <v>44</v>
      </c>
      <c r="K552" s="16">
        <f t="shared" si="70"/>
        <v>10</v>
      </c>
      <c r="L552" s="16">
        <f t="shared" si="71"/>
        <v>6</v>
      </c>
      <c r="M552" s="16">
        <f>[1]挂饰表!$I552</f>
        <v>83</v>
      </c>
      <c r="N552" s="16">
        <f>[1]挂饰表!$J552</f>
        <v>73</v>
      </c>
      <c r="O552" s="16">
        <f>[1]挂饰表!$K552</f>
        <v>78</v>
      </c>
      <c r="P552" s="16">
        <f>[1]挂饰表!$L552</f>
        <v>59</v>
      </c>
      <c r="Q552" s="16" t="str">
        <f>[1]挂饰表!$M$3</f>
        <v>---</v>
      </c>
      <c r="R552" s="16">
        <f>[1]挂饰表!$N552</f>
        <v>78</v>
      </c>
      <c r="S552" s="16">
        <f>[1]挂饰表!$O552</f>
        <v>56</v>
      </c>
      <c r="T552" s="42">
        <f>[1]挂饰表!$P552</f>
        <v>33</v>
      </c>
      <c r="U552" s="20">
        <f>[1]挂饰表!Q552</f>
        <v>0.16500000000000001</v>
      </c>
      <c r="V552" s="20">
        <f>[1]挂饰表!R552</f>
        <v>0.14000000000000001</v>
      </c>
      <c r="W552" s="20">
        <f>[1]挂饰表!S552</f>
        <v>5.5E-2</v>
      </c>
      <c r="X552" s="20" t="str">
        <f>[1]挂饰表!T552</f>
        <v>--</v>
      </c>
      <c r="Y552" s="42">
        <f>[1]挂饰表!U552</f>
        <v>33</v>
      </c>
      <c r="Z552" s="42">
        <f>[1]挂饰表!V552</f>
        <v>33</v>
      </c>
      <c r="AA552" s="42">
        <f>[1]挂饰表!W552</f>
        <v>23</v>
      </c>
      <c r="AB552" s="42">
        <f>[1]挂饰表!X552</f>
        <v>28</v>
      </c>
      <c r="AC552" s="42">
        <f>[1]挂饰表!Y552</f>
        <v>38</v>
      </c>
      <c r="AD552" s="42">
        <f>[1]挂饰表!Z552</f>
        <v>42</v>
      </c>
      <c r="AE552" s="20">
        <f>[1]挂饰表!AA552</f>
        <v>0</v>
      </c>
      <c r="AF552" s="20">
        <f>[1]挂饰表!AB552</f>
        <v>0</v>
      </c>
      <c r="AG552" s="20">
        <f>[1]挂饰表!AC552</f>
        <v>0</v>
      </c>
      <c r="AH552" s="20">
        <f>[1]挂饰表!AD552</f>
        <v>0</v>
      </c>
      <c r="AI552" s="20">
        <f>[1]挂饰表!AE552</f>
        <v>0</v>
      </c>
    </row>
    <row r="553" spans="2:35" ht="14.25" x14ac:dyDescent="0.2">
      <c r="B553" s="16">
        <v>551</v>
      </c>
      <c r="C553" s="16" t="str">
        <f t="shared" ca="1" si="65"/>
        <v>IC1935</v>
      </c>
      <c r="D553" s="16" t="str">
        <f t="shared" ca="1" si="69"/>
        <v>传说的水晶护腕</v>
      </c>
      <c r="E553" s="16" t="str">
        <f t="shared" ca="1" si="66"/>
        <v>传说的</v>
      </c>
      <c r="F553" s="16" t="str">
        <f t="shared" ca="1" si="67"/>
        <v>水晶</v>
      </c>
      <c r="G553" s="16" t="str">
        <f t="shared" ca="1" si="68"/>
        <v>护腕</v>
      </c>
      <c r="H553" s="16" t="str">
        <f t="shared" si="72"/>
        <v>s</v>
      </c>
      <c r="I553" s="19" t="s">
        <v>26</v>
      </c>
      <c r="J553" s="3" t="s">
        <v>44</v>
      </c>
      <c r="K553" s="16">
        <f t="shared" si="70"/>
        <v>10</v>
      </c>
      <c r="L553" s="16">
        <f t="shared" si="71"/>
        <v>7</v>
      </c>
      <c r="M553" s="16">
        <f>[1]挂饰表!$I553</f>
        <v>97</v>
      </c>
      <c r="N553" s="16">
        <f>[1]挂饰表!$J553</f>
        <v>86</v>
      </c>
      <c r="O553" s="16">
        <f>[1]挂饰表!$K553</f>
        <v>91</v>
      </c>
      <c r="P553" s="16">
        <f>[1]挂饰表!$L553</f>
        <v>69</v>
      </c>
      <c r="Q553" s="16" t="str">
        <f>[1]挂饰表!$M$3</f>
        <v>---</v>
      </c>
      <c r="R553" s="16">
        <f>[1]挂饰表!$N553</f>
        <v>91</v>
      </c>
      <c r="S553" s="16">
        <f>[1]挂饰表!$O553</f>
        <v>66</v>
      </c>
      <c r="T553" s="42">
        <f>[1]挂饰表!$P553</f>
        <v>38</v>
      </c>
      <c r="U553" s="20">
        <f>[1]挂饰表!Q553</f>
        <v>0.19</v>
      </c>
      <c r="V553" s="20">
        <f>[1]挂饰表!R553</f>
        <v>0.16500000000000001</v>
      </c>
      <c r="W553" s="20">
        <f>[1]挂饰表!S553</f>
        <v>6.3333333333333325E-2</v>
      </c>
      <c r="X553" s="20" t="str">
        <f>[1]挂饰表!T553</f>
        <v>--</v>
      </c>
      <c r="Y553" s="42">
        <f>[1]挂饰表!U553</f>
        <v>38</v>
      </c>
      <c r="Z553" s="42">
        <f>[1]挂饰表!V553</f>
        <v>38</v>
      </c>
      <c r="AA553" s="42">
        <f>[1]挂饰表!W553</f>
        <v>27</v>
      </c>
      <c r="AB553" s="42">
        <f>[1]挂饰表!X553</f>
        <v>32</v>
      </c>
      <c r="AC553" s="42">
        <f>[1]挂饰表!Y553</f>
        <v>44</v>
      </c>
      <c r="AD553" s="42">
        <f>[1]挂饰表!Z553</f>
        <v>50</v>
      </c>
      <c r="AE553" s="20">
        <f>[1]挂饰表!AA553</f>
        <v>0</v>
      </c>
      <c r="AF553" s="20">
        <f>[1]挂饰表!AB553</f>
        <v>0</v>
      </c>
      <c r="AG553" s="20">
        <f>[1]挂饰表!AC553</f>
        <v>0</v>
      </c>
      <c r="AH553" s="20">
        <f>[1]挂饰表!AD553</f>
        <v>0</v>
      </c>
      <c r="AI553" s="20">
        <f>[1]挂饰表!AE553</f>
        <v>0</v>
      </c>
    </row>
    <row r="554" spans="2:35" ht="14.25" x14ac:dyDescent="0.2">
      <c r="B554" s="16">
        <v>552</v>
      </c>
      <c r="C554" s="16" t="str">
        <f t="shared" ca="1" si="65"/>
        <v>IC1889</v>
      </c>
      <c r="D554" s="16" t="str">
        <f t="shared" ca="1" si="69"/>
        <v>璀璨的塞尔塔项链</v>
      </c>
      <c r="E554" s="16" t="str">
        <f t="shared" ca="1" si="66"/>
        <v>璀璨的</v>
      </c>
      <c r="F554" s="16" t="str">
        <f t="shared" ca="1" si="67"/>
        <v>塞尔塔</v>
      </c>
      <c r="G554" s="16" t="str">
        <f t="shared" ca="1" si="68"/>
        <v>项链</v>
      </c>
      <c r="H554" s="16" t="str">
        <f t="shared" si="72"/>
        <v>s</v>
      </c>
      <c r="I554" s="19" t="s">
        <v>26</v>
      </c>
      <c r="J554" s="3" t="s">
        <v>44</v>
      </c>
      <c r="K554" s="16">
        <f t="shared" si="70"/>
        <v>10</v>
      </c>
      <c r="L554" s="16">
        <f t="shared" si="71"/>
        <v>8</v>
      </c>
      <c r="M554" s="16">
        <f>[1]挂饰表!$I554</f>
        <v>111</v>
      </c>
      <c r="N554" s="16">
        <f>[1]挂饰表!$J554</f>
        <v>98</v>
      </c>
      <c r="O554" s="16">
        <f>[1]挂饰表!$K554</f>
        <v>104</v>
      </c>
      <c r="P554" s="16">
        <f>[1]挂饰表!$L554</f>
        <v>78</v>
      </c>
      <c r="Q554" s="16" t="str">
        <f>[1]挂饰表!$M$3</f>
        <v>---</v>
      </c>
      <c r="R554" s="16">
        <f>[1]挂饰表!$N554</f>
        <v>104</v>
      </c>
      <c r="S554" s="16">
        <f>[1]挂饰表!$O554</f>
        <v>75</v>
      </c>
      <c r="T554" s="42">
        <f>[1]挂饰表!$P554</f>
        <v>44</v>
      </c>
      <c r="U554" s="20">
        <f>[1]挂饰表!Q554</f>
        <v>0.22</v>
      </c>
      <c r="V554" s="20">
        <f>[1]挂饰表!R554</f>
        <v>0.1875</v>
      </c>
      <c r="W554" s="20">
        <f>[1]挂饰表!S554</f>
        <v>7.3333333333333334E-2</v>
      </c>
      <c r="X554" s="20" t="str">
        <f>[1]挂饰表!T554</f>
        <v>--</v>
      </c>
      <c r="Y554" s="42">
        <f>[1]挂饰表!U554</f>
        <v>44</v>
      </c>
      <c r="Z554" s="42">
        <f>[1]挂饰表!V554</f>
        <v>44</v>
      </c>
      <c r="AA554" s="42">
        <f>[1]挂饰表!W554</f>
        <v>30</v>
      </c>
      <c r="AB554" s="42">
        <f>[1]挂饰表!X554</f>
        <v>37</v>
      </c>
      <c r="AC554" s="42">
        <f>[1]挂饰表!Y554</f>
        <v>50</v>
      </c>
      <c r="AD554" s="42">
        <f>[1]挂饰表!Z554</f>
        <v>57</v>
      </c>
      <c r="AE554" s="20">
        <f>[1]挂饰表!AA554</f>
        <v>0</v>
      </c>
      <c r="AF554" s="20">
        <f>[1]挂饰表!AB554</f>
        <v>0</v>
      </c>
      <c r="AG554" s="20">
        <f>[1]挂饰表!AC554</f>
        <v>0</v>
      </c>
      <c r="AH554" s="20">
        <f>[1]挂饰表!AD554</f>
        <v>0</v>
      </c>
      <c r="AI554" s="20">
        <f>[1]挂饰表!AE554</f>
        <v>0</v>
      </c>
    </row>
    <row r="555" spans="2:35" ht="14.25" x14ac:dyDescent="0.2">
      <c r="B555" s="16">
        <v>553</v>
      </c>
      <c r="C555" s="16" t="str">
        <f t="shared" ca="1" si="65"/>
        <v>IC1778</v>
      </c>
      <c r="D555" s="16" t="str">
        <f t="shared" ca="1" si="69"/>
        <v>拉风的混乱戒指</v>
      </c>
      <c r="E555" s="16" t="str">
        <f t="shared" ca="1" si="66"/>
        <v>拉风的</v>
      </c>
      <c r="F555" s="16" t="str">
        <f t="shared" ca="1" si="67"/>
        <v>混乱</v>
      </c>
      <c r="G555" s="16" t="str">
        <f t="shared" ca="1" si="68"/>
        <v>戒指</v>
      </c>
      <c r="H555" s="16" t="str">
        <f t="shared" si="72"/>
        <v>a</v>
      </c>
      <c r="I555" s="19" t="s">
        <v>26</v>
      </c>
      <c r="J555" s="3" t="s">
        <v>44</v>
      </c>
      <c r="K555" s="16">
        <f t="shared" si="70"/>
        <v>10</v>
      </c>
      <c r="L555" s="16">
        <f t="shared" si="71"/>
        <v>1</v>
      </c>
      <c r="M555" s="16">
        <f>[1]挂饰表!$I555</f>
        <v>8</v>
      </c>
      <c r="N555" s="16">
        <f>[1]挂饰表!$J555</f>
        <v>14</v>
      </c>
      <c r="O555" s="16">
        <f>[1]挂饰表!$K555</f>
        <v>15</v>
      </c>
      <c r="P555" s="16">
        <f>[1]挂饰表!$L555</f>
        <v>11</v>
      </c>
      <c r="Q555" s="16" t="str">
        <f>[1]挂饰表!$M$3</f>
        <v>---</v>
      </c>
      <c r="R555" s="16">
        <f>[1]挂饰表!$N555</f>
        <v>15</v>
      </c>
      <c r="S555" s="16">
        <f>[1]挂饰表!$O555</f>
        <v>11</v>
      </c>
      <c r="T555" s="42">
        <f>[1]挂饰表!$P555</f>
        <v>6</v>
      </c>
      <c r="U555" s="20">
        <f>[1]挂饰表!Q555</f>
        <v>0.03</v>
      </c>
      <c r="V555" s="20">
        <f>[1]挂饰表!R555</f>
        <v>2.75E-2</v>
      </c>
      <c r="W555" s="20">
        <f>[1]挂饰表!S555</f>
        <v>0.01</v>
      </c>
      <c r="X555" s="20" t="str">
        <f>[1]挂饰表!T555</f>
        <v>--</v>
      </c>
      <c r="Y555" s="42">
        <f>[1]挂饰表!U555</f>
        <v>6</v>
      </c>
      <c r="Z555" s="42">
        <f>[1]挂饰表!V555</f>
        <v>6</v>
      </c>
      <c r="AA555" s="42">
        <f>[1]挂饰表!W555</f>
        <v>4</v>
      </c>
      <c r="AB555" s="42">
        <f>[1]挂饰表!X555</f>
        <v>5</v>
      </c>
      <c r="AC555" s="42">
        <f>[1]挂饰表!Y555</f>
        <v>7</v>
      </c>
      <c r="AD555" s="42">
        <f>[1]挂饰表!Z555</f>
        <v>8</v>
      </c>
      <c r="AE555" s="20">
        <f>[1]挂饰表!AA555</f>
        <v>0</v>
      </c>
      <c r="AF555" s="20">
        <f>[1]挂饰表!AB555</f>
        <v>0</v>
      </c>
      <c r="AG555" s="20">
        <f>[1]挂饰表!AC555</f>
        <v>0</v>
      </c>
      <c r="AH555" s="20">
        <f>[1]挂饰表!AD555</f>
        <v>0</v>
      </c>
      <c r="AI555" s="20">
        <f>[1]挂饰表!AE555</f>
        <v>0</v>
      </c>
    </row>
    <row r="556" spans="2:35" ht="14.25" x14ac:dyDescent="0.2">
      <c r="B556" s="16">
        <v>554</v>
      </c>
      <c r="C556" s="16" t="str">
        <f t="shared" ca="1" si="65"/>
        <v>IC1900</v>
      </c>
      <c r="D556" s="16" t="str">
        <f t="shared" ca="1" si="69"/>
        <v>精致的晨曦项链</v>
      </c>
      <c r="E556" s="16" t="str">
        <f t="shared" ca="1" si="66"/>
        <v>精致的</v>
      </c>
      <c r="F556" s="16" t="str">
        <f t="shared" ca="1" si="67"/>
        <v>晨曦</v>
      </c>
      <c r="G556" s="16" t="str">
        <f t="shared" ca="1" si="68"/>
        <v>项链</v>
      </c>
      <c r="H556" s="16" t="str">
        <f t="shared" si="72"/>
        <v>a</v>
      </c>
      <c r="I556" s="19" t="s">
        <v>26</v>
      </c>
      <c r="J556" s="3" t="s">
        <v>44</v>
      </c>
      <c r="K556" s="16">
        <f t="shared" si="70"/>
        <v>10</v>
      </c>
      <c r="L556" s="16">
        <f t="shared" si="71"/>
        <v>2</v>
      </c>
      <c r="M556" s="16">
        <f>[1]挂饰表!$I556</f>
        <v>16</v>
      </c>
      <c r="N556" s="16">
        <f>[1]挂饰表!$J556</f>
        <v>28</v>
      </c>
      <c r="O556" s="16">
        <f>[1]挂饰表!$K556</f>
        <v>30</v>
      </c>
      <c r="P556" s="16">
        <f>[1]挂饰表!$L556</f>
        <v>22</v>
      </c>
      <c r="Q556" s="16" t="str">
        <f>[1]挂饰表!$M$3</f>
        <v>---</v>
      </c>
      <c r="R556" s="16">
        <f>[1]挂饰表!$N556</f>
        <v>30</v>
      </c>
      <c r="S556" s="16">
        <f>[1]挂饰表!$O556</f>
        <v>22</v>
      </c>
      <c r="T556" s="42">
        <f>[1]挂饰表!$P556</f>
        <v>12</v>
      </c>
      <c r="U556" s="20">
        <f>[1]挂饰表!Q556</f>
        <v>0.06</v>
      </c>
      <c r="V556" s="20">
        <f>[1]挂饰表!R556</f>
        <v>5.5E-2</v>
      </c>
      <c r="W556" s="20">
        <f>[1]挂饰表!S556</f>
        <v>0.02</v>
      </c>
      <c r="X556" s="20" t="str">
        <f>[1]挂饰表!T556</f>
        <v>--</v>
      </c>
      <c r="Y556" s="42">
        <f>[1]挂饰表!U556</f>
        <v>12</v>
      </c>
      <c r="Z556" s="42">
        <f>[1]挂饰表!V556</f>
        <v>12</v>
      </c>
      <c r="AA556" s="42">
        <f>[1]挂饰表!W556</f>
        <v>9</v>
      </c>
      <c r="AB556" s="42">
        <f>[1]挂饰表!X556</f>
        <v>11</v>
      </c>
      <c r="AC556" s="42">
        <f>[1]挂饰表!Y556</f>
        <v>14</v>
      </c>
      <c r="AD556" s="42">
        <f>[1]挂饰表!Z556</f>
        <v>16</v>
      </c>
      <c r="AE556" s="20">
        <f>[1]挂饰表!AA556</f>
        <v>0</v>
      </c>
      <c r="AF556" s="20">
        <f>[1]挂饰表!AB556</f>
        <v>0</v>
      </c>
      <c r="AG556" s="20">
        <f>[1]挂饰表!AC556</f>
        <v>0</v>
      </c>
      <c r="AH556" s="20">
        <f>[1]挂饰表!AD556</f>
        <v>0</v>
      </c>
      <c r="AI556" s="20">
        <f>[1]挂饰表!AE556</f>
        <v>0</v>
      </c>
    </row>
    <row r="557" spans="2:35" ht="14.25" x14ac:dyDescent="0.2">
      <c r="B557" s="16">
        <v>555</v>
      </c>
      <c r="C557" s="16" t="str">
        <f t="shared" ca="1" si="65"/>
        <v>IC1886</v>
      </c>
      <c r="D557" s="16" t="str">
        <f t="shared" ca="1" si="69"/>
        <v>闪耀的白银项链</v>
      </c>
      <c r="E557" s="16" t="str">
        <f t="shared" ca="1" si="66"/>
        <v>闪耀的</v>
      </c>
      <c r="F557" s="16" t="str">
        <f t="shared" ca="1" si="67"/>
        <v>白银</v>
      </c>
      <c r="G557" s="16" t="str">
        <f t="shared" ca="1" si="68"/>
        <v>项链</v>
      </c>
      <c r="H557" s="16" t="str">
        <f t="shared" si="72"/>
        <v>a</v>
      </c>
      <c r="I557" s="19" t="s">
        <v>26</v>
      </c>
      <c r="J557" s="3" t="s">
        <v>44</v>
      </c>
      <c r="K557" s="16">
        <f t="shared" si="70"/>
        <v>10</v>
      </c>
      <c r="L557" s="16">
        <f t="shared" si="71"/>
        <v>3</v>
      </c>
      <c r="M557" s="16">
        <f>[1]挂饰表!$I557</f>
        <v>23</v>
      </c>
      <c r="N557" s="16">
        <f>[1]挂饰表!$J557</f>
        <v>42</v>
      </c>
      <c r="O557" s="16">
        <f>[1]挂饰表!$K557</f>
        <v>45</v>
      </c>
      <c r="P557" s="16">
        <f>[1]挂饰表!$L557</f>
        <v>34</v>
      </c>
      <c r="Q557" s="16" t="str">
        <f>[1]挂饰表!$M$3</f>
        <v>---</v>
      </c>
      <c r="R557" s="16">
        <f>[1]挂饰表!$N557</f>
        <v>45</v>
      </c>
      <c r="S557" s="16">
        <f>[1]挂饰表!$O557</f>
        <v>32</v>
      </c>
      <c r="T557" s="42">
        <f>[1]挂饰表!$P557</f>
        <v>19</v>
      </c>
      <c r="U557" s="20">
        <f>[1]挂饰表!Q557</f>
        <v>9.5000000000000001E-2</v>
      </c>
      <c r="V557" s="20">
        <f>[1]挂饰表!R557</f>
        <v>0.08</v>
      </c>
      <c r="W557" s="20">
        <f>[1]挂饰表!S557</f>
        <v>3.1666666666666662E-2</v>
      </c>
      <c r="X557" s="20" t="str">
        <f>[1]挂饰表!T557</f>
        <v>--</v>
      </c>
      <c r="Y557" s="42">
        <f>[1]挂饰表!U557</f>
        <v>19</v>
      </c>
      <c r="Z557" s="42">
        <f>[1]挂饰表!V557</f>
        <v>19</v>
      </c>
      <c r="AA557" s="42">
        <f>[1]挂饰表!W557</f>
        <v>13</v>
      </c>
      <c r="AB557" s="42">
        <f>[1]挂饰表!X557</f>
        <v>16</v>
      </c>
      <c r="AC557" s="42">
        <f>[1]挂饰表!Y557</f>
        <v>22</v>
      </c>
      <c r="AD557" s="42">
        <f>[1]挂饰表!Z557</f>
        <v>24</v>
      </c>
      <c r="AE557" s="20">
        <f>[1]挂饰表!AA557</f>
        <v>0</v>
      </c>
      <c r="AF557" s="20">
        <f>[1]挂饰表!AB557</f>
        <v>0</v>
      </c>
      <c r="AG557" s="20">
        <f>[1]挂饰表!AC557</f>
        <v>0</v>
      </c>
      <c r="AH557" s="20">
        <f>[1]挂饰表!AD557</f>
        <v>0</v>
      </c>
      <c r="AI557" s="20">
        <f>[1]挂饰表!AE557</f>
        <v>0</v>
      </c>
    </row>
    <row r="558" spans="2:35" ht="14.25" x14ac:dyDescent="0.2">
      <c r="B558" s="16">
        <v>556</v>
      </c>
      <c r="C558" s="16" t="str">
        <f t="shared" ca="1" si="65"/>
        <v>IC1852</v>
      </c>
      <c r="D558" s="16" t="str">
        <f t="shared" ca="1" si="69"/>
        <v>拉风的忏悔戒指</v>
      </c>
      <c r="E558" s="16" t="str">
        <f t="shared" ca="1" si="66"/>
        <v>拉风的</v>
      </c>
      <c r="F558" s="16" t="str">
        <f t="shared" ca="1" si="67"/>
        <v>忏悔</v>
      </c>
      <c r="G558" s="16" t="str">
        <f t="shared" ca="1" si="68"/>
        <v>戒指</v>
      </c>
      <c r="H558" s="16" t="str">
        <f t="shared" si="72"/>
        <v>a</v>
      </c>
      <c r="I558" s="19" t="s">
        <v>26</v>
      </c>
      <c r="J558" s="3" t="s">
        <v>44</v>
      </c>
      <c r="K558" s="16">
        <f t="shared" si="70"/>
        <v>10</v>
      </c>
      <c r="L558" s="16">
        <f t="shared" si="71"/>
        <v>4</v>
      </c>
      <c r="M558" s="16">
        <f>[1]挂饰表!$I558</f>
        <v>31</v>
      </c>
      <c r="N558" s="16">
        <f>[1]挂饰表!$J558</f>
        <v>56</v>
      </c>
      <c r="O558" s="16">
        <f>[1]挂饰表!$K558</f>
        <v>60</v>
      </c>
      <c r="P558" s="16">
        <f>[1]挂饰表!$L558</f>
        <v>45</v>
      </c>
      <c r="Q558" s="16" t="str">
        <f>[1]挂饰表!$M$3</f>
        <v>---</v>
      </c>
      <c r="R558" s="16">
        <f>[1]挂饰表!$N558</f>
        <v>60</v>
      </c>
      <c r="S558" s="16">
        <f>[1]挂饰表!$O558</f>
        <v>43</v>
      </c>
      <c r="T558" s="42">
        <f>[1]挂饰表!$P558</f>
        <v>25</v>
      </c>
      <c r="U558" s="20">
        <f>[1]挂饰表!Q558</f>
        <v>0.125</v>
      </c>
      <c r="V558" s="20">
        <f>[1]挂饰表!R558</f>
        <v>0.1075</v>
      </c>
      <c r="W558" s="20">
        <f>[1]挂饰表!S558</f>
        <v>4.1666666666666671E-2</v>
      </c>
      <c r="X558" s="20" t="str">
        <f>[1]挂饰表!T558</f>
        <v>--</v>
      </c>
      <c r="Y558" s="42">
        <f>[1]挂饰表!U558</f>
        <v>25</v>
      </c>
      <c r="Z558" s="42">
        <f>[1]挂饰表!V558</f>
        <v>25</v>
      </c>
      <c r="AA558" s="42">
        <f>[1]挂饰表!W558</f>
        <v>17</v>
      </c>
      <c r="AB558" s="42">
        <f>[1]挂饰表!X558</f>
        <v>21</v>
      </c>
      <c r="AC558" s="42">
        <f>[1]挂饰表!Y558</f>
        <v>29</v>
      </c>
      <c r="AD558" s="42">
        <f>[1]挂饰表!Z558</f>
        <v>32</v>
      </c>
      <c r="AE558" s="20">
        <f>[1]挂饰表!AA558</f>
        <v>0</v>
      </c>
      <c r="AF558" s="20">
        <f>[1]挂饰表!AB558</f>
        <v>0</v>
      </c>
      <c r="AG558" s="20">
        <f>[1]挂饰表!AC558</f>
        <v>0</v>
      </c>
      <c r="AH558" s="20">
        <f>[1]挂饰表!AD558</f>
        <v>0</v>
      </c>
      <c r="AI558" s="20">
        <f>[1]挂饰表!AE558</f>
        <v>0</v>
      </c>
    </row>
    <row r="559" spans="2:35" ht="14.25" x14ac:dyDescent="0.2">
      <c r="B559" s="16">
        <v>557</v>
      </c>
      <c r="C559" s="16" t="str">
        <f t="shared" ca="1" si="65"/>
        <v>IC1882</v>
      </c>
      <c r="D559" s="16" t="str">
        <f t="shared" ca="1" si="69"/>
        <v>拉风的青铜项链</v>
      </c>
      <c r="E559" s="16" t="str">
        <f t="shared" ca="1" si="66"/>
        <v>拉风的</v>
      </c>
      <c r="F559" s="16" t="str">
        <f t="shared" ca="1" si="67"/>
        <v>青铜</v>
      </c>
      <c r="G559" s="16" t="str">
        <f t="shared" ca="1" si="68"/>
        <v>项链</v>
      </c>
      <c r="H559" s="16" t="str">
        <f t="shared" si="72"/>
        <v>a</v>
      </c>
      <c r="I559" s="19" t="s">
        <v>26</v>
      </c>
      <c r="J559" s="3" t="s">
        <v>44</v>
      </c>
      <c r="K559" s="16">
        <f t="shared" si="70"/>
        <v>10</v>
      </c>
      <c r="L559" s="16">
        <f t="shared" si="71"/>
        <v>5</v>
      </c>
      <c r="M559" s="16">
        <f>[1]挂饰表!$I559</f>
        <v>39</v>
      </c>
      <c r="N559" s="16">
        <f>[1]挂饰表!$J559</f>
        <v>70</v>
      </c>
      <c r="O559" s="16">
        <f>[1]挂饰表!$K559</f>
        <v>75</v>
      </c>
      <c r="P559" s="16">
        <f>[1]挂饰表!$L559</f>
        <v>56</v>
      </c>
      <c r="Q559" s="16" t="str">
        <f>[1]挂饰表!$M$3</f>
        <v>---</v>
      </c>
      <c r="R559" s="16">
        <f>[1]挂饰表!$N559</f>
        <v>75</v>
      </c>
      <c r="S559" s="16">
        <f>[1]挂饰表!$O559</f>
        <v>54</v>
      </c>
      <c r="T559" s="42">
        <f>[1]挂饰表!$P559</f>
        <v>31</v>
      </c>
      <c r="U559" s="20">
        <f>[1]挂饰表!Q559</f>
        <v>0.155</v>
      </c>
      <c r="V559" s="20">
        <f>[1]挂饰表!R559</f>
        <v>0.13500000000000001</v>
      </c>
      <c r="W559" s="20">
        <f>[1]挂饰表!S559</f>
        <v>5.1666666666666666E-2</v>
      </c>
      <c r="X559" s="20" t="str">
        <f>[1]挂饰表!T559</f>
        <v>--</v>
      </c>
      <c r="Y559" s="42">
        <f>[1]挂饰表!U559</f>
        <v>31</v>
      </c>
      <c r="Z559" s="42">
        <f>[1]挂饰表!V559</f>
        <v>31</v>
      </c>
      <c r="AA559" s="42">
        <f>[1]挂饰表!W559</f>
        <v>22</v>
      </c>
      <c r="AB559" s="42">
        <f>[1]挂饰表!X559</f>
        <v>27</v>
      </c>
      <c r="AC559" s="42">
        <f>[1]挂饰表!Y559</f>
        <v>36</v>
      </c>
      <c r="AD559" s="42">
        <f>[1]挂饰表!Z559</f>
        <v>41</v>
      </c>
      <c r="AE559" s="20">
        <f>[1]挂饰表!AA559</f>
        <v>0</v>
      </c>
      <c r="AF559" s="20">
        <f>[1]挂饰表!AB559</f>
        <v>0</v>
      </c>
      <c r="AG559" s="20">
        <f>[1]挂饰表!AC559</f>
        <v>0</v>
      </c>
      <c r="AH559" s="20">
        <f>[1]挂饰表!AD559</f>
        <v>0</v>
      </c>
      <c r="AI559" s="20">
        <f>[1]挂饰表!AE559</f>
        <v>0</v>
      </c>
    </row>
    <row r="560" spans="2:35" ht="14.25" x14ac:dyDescent="0.2">
      <c r="B560" s="16">
        <v>558</v>
      </c>
      <c r="C560" s="16" t="str">
        <f t="shared" ca="1" si="65"/>
        <v>IC1873</v>
      </c>
      <c r="D560" s="16" t="str">
        <f t="shared" ca="1" si="69"/>
        <v>犀利的虚幻护腕</v>
      </c>
      <c r="E560" s="16" t="str">
        <f t="shared" ca="1" si="66"/>
        <v>犀利的</v>
      </c>
      <c r="F560" s="16" t="str">
        <f t="shared" ca="1" si="67"/>
        <v>虚幻</v>
      </c>
      <c r="G560" s="16" t="str">
        <f t="shared" ca="1" si="68"/>
        <v>护腕</v>
      </c>
      <c r="H560" s="16" t="str">
        <f t="shared" si="72"/>
        <v>a</v>
      </c>
      <c r="I560" s="19" t="s">
        <v>26</v>
      </c>
      <c r="J560" s="3" t="s">
        <v>44</v>
      </c>
      <c r="K560" s="16">
        <f t="shared" si="70"/>
        <v>10</v>
      </c>
      <c r="L560" s="16">
        <f t="shared" si="71"/>
        <v>6</v>
      </c>
      <c r="M560" s="16">
        <f>[1]挂饰表!$I560</f>
        <v>47</v>
      </c>
      <c r="N560" s="16">
        <f>[1]挂饰表!$J560</f>
        <v>84</v>
      </c>
      <c r="O560" s="16">
        <f>[1]挂饰表!$K560</f>
        <v>90</v>
      </c>
      <c r="P560" s="16">
        <f>[1]挂饰表!$L560</f>
        <v>67</v>
      </c>
      <c r="Q560" s="16" t="str">
        <f>[1]挂饰表!$M$3</f>
        <v>---</v>
      </c>
      <c r="R560" s="16">
        <f>[1]挂饰表!$N560</f>
        <v>90</v>
      </c>
      <c r="S560" s="16">
        <f>[1]挂饰表!$O560</f>
        <v>65</v>
      </c>
      <c r="T560" s="42">
        <f>[1]挂饰表!$P560</f>
        <v>37</v>
      </c>
      <c r="U560" s="20">
        <f>[1]挂饰表!Q560</f>
        <v>0.185</v>
      </c>
      <c r="V560" s="20">
        <f>[1]挂饰表!R560</f>
        <v>0.16250000000000001</v>
      </c>
      <c r="W560" s="20">
        <f>[1]挂饰表!S560</f>
        <v>6.1666666666666668E-2</v>
      </c>
      <c r="X560" s="20" t="str">
        <f>[1]挂饰表!T560</f>
        <v>--</v>
      </c>
      <c r="Y560" s="42">
        <f>[1]挂饰表!U560</f>
        <v>37</v>
      </c>
      <c r="Z560" s="42">
        <f>[1]挂饰表!V560</f>
        <v>37</v>
      </c>
      <c r="AA560" s="42">
        <f>[1]挂饰表!W560</f>
        <v>26</v>
      </c>
      <c r="AB560" s="42">
        <f>[1]挂饰表!X560</f>
        <v>32</v>
      </c>
      <c r="AC560" s="42">
        <f>[1]挂饰表!Y560</f>
        <v>43</v>
      </c>
      <c r="AD560" s="42">
        <f>[1]挂饰表!Z560</f>
        <v>49</v>
      </c>
      <c r="AE560" s="20">
        <f>[1]挂饰表!AA560</f>
        <v>0</v>
      </c>
      <c r="AF560" s="20">
        <f>[1]挂饰表!AB560</f>
        <v>0</v>
      </c>
      <c r="AG560" s="20">
        <f>[1]挂饰表!AC560</f>
        <v>0</v>
      </c>
      <c r="AH560" s="20">
        <f>[1]挂饰表!AD560</f>
        <v>0</v>
      </c>
      <c r="AI560" s="20">
        <f>[1]挂饰表!AE560</f>
        <v>0</v>
      </c>
    </row>
    <row r="561" spans="2:35" ht="14.25" x14ac:dyDescent="0.2">
      <c r="B561" s="16">
        <v>559</v>
      </c>
      <c r="C561" s="16" t="str">
        <f t="shared" ca="1" si="65"/>
        <v>IC1858</v>
      </c>
      <c r="D561" s="16" t="str">
        <f t="shared" ca="1" si="69"/>
        <v>精致的斯塞提戒指</v>
      </c>
      <c r="E561" s="16" t="str">
        <f t="shared" ca="1" si="66"/>
        <v>精致的</v>
      </c>
      <c r="F561" s="16" t="str">
        <f t="shared" ca="1" si="67"/>
        <v>斯塞提</v>
      </c>
      <c r="G561" s="16" t="str">
        <f t="shared" ca="1" si="68"/>
        <v>戒指</v>
      </c>
      <c r="H561" s="16" t="str">
        <f t="shared" si="72"/>
        <v>a</v>
      </c>
      <c r="I561" s="19" t="s">
        <v>26</v>
      </c>
      <c r="J561" s="3" t="s">
        <v>44</v>
      </c>
      <c r="K561" s="16">
        <f t="shared" si="70"/>
        <v>10</v>
      </c>
      <c r="L561" s="16">
        <f t="shared" si="71"/>
        <v>7</v>
      </c>
      <c r="M561" s="16">
        <f>[1]挂饰表!$I561</f>
        <v>54</v>
      </c>
      <c r="N561" s="16">
        <f>[1]挂饰表!$J561</f>
        <v>98</v>
      </c>
      <c r="O561" s="16">
        <f>[1]挂饰表!$K561</f>
        <v>105</v>
      </c>
      <c r="P561" s="16">
        <f>[1]挂饰表!$L561</f>
        <v>79</v>
      </c>
      <c r="Q561" s="16" t="str">
        <f>[1]挂饰表!$M$3</f>
        <v>---</v>
      </c>
      <c r="R561" s="16">
        <f>[1]挂饰表!$N561</f>
        <v>105</v>
      </c>
      <c r="S561" s="16">
        <f>[1]挂饰表!$O561</f>
        <v>75</v>
      </c>
      <c r="T561" s="42">
        <f>[1]挂饰表!$P561</f>
        <v>44</v>
      </c>
      <c r="U561" s="20">
        <f>[1]挂饰表!Q561</f>
        <v>0.22</v>
      </c>
      <c r="V561" s="20">
        <f>[1]挂饰表!R561</f>
        <v>0.1875</v>
      </c>
      <c r="W561" s="20">
        <f>[1]挂饰表!S561</f>
        <v>7.3333333333333334E-2</v>
      </c>
      <c r="X561" s="20" t="str">
        <f>[1]挂饰表!T561</f>
        <v>--</v>
      </c>
      <c r="Y561" s="42">
        <f>[1]挂饰表!U561</f>
        <v>44</v>
      </c>
      <c r="Z561" s="42">
        <f>[1]挂饰表!V561</f>
        <v>44</v>
      </c>
      <c r="AA561" s="42">
        <f>[1]挂饰表!W561</f>
        <v>31</v>
      </c>
      <c r="AB561" s="42">
        <f>[1]挂饰表!X561</f>
        <v>37</v>
      </c>
      <c r="AC561" s="42">
        <f>[1]挂饰表!Y561</f>
        <v>50</v>
      </c>
      <c r="AD561" s="42">
        <f>[1]挂饰表!Z561</f>
        <v>57</v>
      </c>
      <c r="AE561" s="20">
        <f>[1]挂饰表!AA561</f>
        <v>0</v>
      </c>
      <c r="AF561" s="20">
        <f>[1]挂饰表!AB561</f>
        <v>0</v>
      </c>
      <c r="AG561" s="20">
        <f>[1]挂饰表!AC561</f>
        <v>0</v>
      </c>
      <c r="AH561" s="20">
        <f>[1]挂饰表!AD561</f>
        <v>0</v>
      </c>
      <c r="AI561" s="20">
        <f>[1]挂饰表!AE561</f>
        <v>0</v>
      </c>
    </row>
    <row r="562" spans="2:35" ht="14.25" x14ac:dyDescent="0.2">
      <c r="B562" s="16">
        <v>560</v>
      </c>
      <c r="C562" s="16" t="str">
        <f t="shared" ca="1" si="65"/>
        <v>IC1892</v>
      </c>
      <c r="D562" s="16" t="str">
        <f t="shared" ca="1" si="69"/>
        <v>闪耀的遗迹项链</v>
      </c>
      <c r="E562" s="16" t="str">
        <f t="shared" ca="1" si="66"/>
        <v>闪耀的</v>
      </c>
      <c r="F562" s="16" t="str">
        <f t="shared" ca="1" si="67"/>
        <v>遗迹</v>
      </c>
      <c r="G562" s="16" t="str">
        <f t="shared" ca="1" si="68"/>
        <v>项链</v>
      </c>
      <c r="H562" s="16" t="str">
        <f t="shared" si="72"/>
        <v>a</v>
      </c>
      <c r="I562" s="19" t="s">
        <v>26</v>
      </c>
      <c r="J562" s="3" t="s">
        <v>44</v>
      </c>
      <c r="K562" s="16">
        <f t="shared" si="70"/>
        <v>10</v>
      </c>
      <c r="L562" s="16">
        <f t="shared" si="71"/>
        <v>8</v>
      </c>
      <c r="M562" s="16">
        <f>[1]挂饰表!$I562</f>
        <v>62</v>
      </c>
      <c r="N562" s="16">
        <f>[1]挂饰表!$J562</f>
        <v>112</v>
      </c>
      <c r="O562" s="16">
        <f>[1]挂饰表!$K562</f>
        <v>120</v>
      </c>
      <c r="P562" s="16">
        <f>[1]挂饰表!$L562</f>
        <v>90</v>
      </c>
      <c r="Q562" s="16" t="str">
        <f>[1]挂饰表!$M$3</f>
        <v>---</v>
      </c>
      <c r="R562" s="16">
        <f>[1]挂饰表!$N562</f>
        <v>120</v>
      </c>
      <c r="S562" s="16">
        <f>[1]挂饰表!$O562</f>
        <v>86</v>
      </c>
      <c r="T562" s="42">
        <f>[1]挂饰表!$P562</f>
        <v>50</v>
      </c>
      <c r="U562" s="20">
        <f>[1]挂饰表!Q562</f>
        <v>0.25</v>
      </c>
      <c r="V562" s="20">
        <f>[1]挂饰表!R562</f>
        <v>0.215</v>
      </c>
      <c r="W562" s="20">
        <f>[1]挂饰表!S562</f>
        <v>8.3333333333333343E-2</v>
      </c>
      <c r="X562" s="20" t="str">
        <f>[1]挂饰表!T562</f>
        <v>--</v>
      </c>
      <c r="Y562" s="42">
        <f>[1]挂饰表!U562</f>
        <v>50</v>
      </c>
      <c r="Z562" s="42">
        <f>[1]挂饰表!V562</f>
        <v>50</v>
      </c>
      <c r="AA562" s="42">
        <f>[1]挂饰表!W562</f>
        <v>35</v>
      </c>
      <c r="AB562" s="42">
        <f>[1]挂饰表!X562</f>
        <v>42</v>
      </c>
      <c r="AC562" s="42">
        <f>[1]挂饰表!Y562</f>
        <v>57</v>
      </c>
      <c r="AD562" s="42">
        <f>[1]挂饰表!Z562</f>
        <v>65</v>
      </c>
      <c r="AE562" s="20">
        <f>[1]挂饰表!AA562</f>
        <v>0</v>
      </c>
      <c r="AF562" s="20">
        <f>[1]挂饰表!AB562</f>
        <v>0</v>
      </c>
      <c r="AG562" s="20">
        <f>[1]挂饰表!AC562</f>
        <v>0</v>
      </c>
      <c r="AH562" s="20">
        <f>[1]挂饰表!AD562</f>
        <v>0</v>
      </c>
      <c r="AI562" s="20">
        <f>[1]挂饰表!AE562</f>
        <v>0</v>
      </c>
    </row>
    <row r="563" spans="2:35" ht="14.25" x14ac:dyDescent="0.2">
      <c r="B563" s="16">
        <v>561</v>
      </c>
      <c r="C563" s="16" t="str">
        <f t="shared" ca="1" si="65"/>
        <v>IC1869</v>
      </c>
      <c r="D563" s="16" t="str">
        <f t="shared" ca="1" si="69"/>
        <v>发亮的水晶护腕</v>
      </c>
      <c r="E563" s="16" t="str">
        <f t="shared" ca="1" si="66"/>
        <v>发亮的</v>
      </c>
      <c r="F563" s="16" t="str">
        <f t="shared" ca="1" si="67"/>
        <v>水晶</v>
      </c>
      <c r="G563" s="16" t="str">
        <f t="shared" ca="1" si="68"/>
        <v>护腕</v>
      </c>
      <c r="H563" s="16" t="str">
        <f t="shared" si="72"/>
        <v>b</v>
      </c>
      <c r="I563" s="19" t="s">
        <v>26</v>
      </c>
      <c r="J563" s="3" t="s">
        <v>44</v>
      </c>
      <c r="K563" s="16">
        <f t="shared" si="70"/>
        <v>10</v>
      </c>
      <c r="L563" s="16">
        <f t="shared" si="71"/>
        <v>1</v>
      </c>
      <c r="M563" s="16">
        <f>[1]挂饰表!$I563</f>
        <v>8</v>
      </c>
      <c r="N563" s="16">
        <f>[1]挂饰表!$J563</f>
        <v>19</v>
      </c>
      <c r="O563" s="16">
        <f>[1]挂饰表!$K563</f>
        <v>21</v>
      </c>
      <c r="P563" s="16">
        <f>[1]挂饰表!$L563</f>
        <v>16</v>
      </c>
      <c r="Q563" s="16" t="str">
        <f>[1]挂饰表!$M$3</f>
        <v>---</v>
      </c>
      <c r="R563" s="16">
        <f>[1]挂饰表!$N563</f>
        <v>21</v>
      </c>
      <c r="S563" s="16">
        <f>[1]挂饰表!$O563</f>
        <v>15</v>
      </c>
      <c r="T563" s="42">
        <f>[1]挂饰表!$P563</f>
        <v>9</v>
      </c>
      <c r="U563" s="20">
        <f>[1]挂饰表!Q563</f>
        <v>4.4999999999999998E-2</v>
      </c>
      <c r="V563" s="20">
        <f>[1]挂饰表!R563</f>
        <v>3.7499999999999999E-2</v>
      </c>
      <c r="W563" s="20">
        <f>[1]挂饰表!S563</f>
        <v>1.4999999999999999E-2</v>
      </c>
      <c r="X563" s="20" t="str">
        <f>[1]挂饰表!T563</f>
        <v>--</v>
      </c>
      <c r="Y563" s="42">
        <f>[1]挂饰表!U563</f>
        <v>9</v>
      </c>
      <c r="Z563" s="42">
        <f>[1]挂饰表!V563</f>
        <v>9</v>
      </c>
      <c r="AA563" s="42">
        <f>[1]挂饰表!W563</f>
        <v>6</v>
      </c>
      <c r="AB563" s="42">
        <f>[1]挂饰表!X563</f>
        <v>7</v>
      </c>
      <c r="AC563" s="42">
        <f>[1]挂饰表!Y563</f>
        <v>10</v>
      </c>
      <c r="AD563" s="42">
        <f>[1]挂饰表!Z563</f>
        <v>11</v>
      </c>
      <c r="AE563" s="20">
        <f>[1]挂饰表!AA563</f>
        <v>0</v>
      </c>
      <c r="AF563" s="20">
        <f>[1]挂饰表!AB563</f>
        <v>0</v>
      </c>
      <c r="AG563" s="20">
        <f>[1]挂饰表!AC563</f>
        <v>0</v>
      </c>
      <c r="AH563" s="20">
        <f>[1]挂饰表!AD563</f>
        <v>0</v>
      </c>
      <c r="AI563" s="20">
        <f>[1]挂饰表!AE563</f>
        <v>0</v>
      </c>
    </row>
    <row r="564" spans="2:35" ht="14.25" x14ac:dyDescent="0.2">
      <c r="B564" s="16">
        <v>562</v>
      </c>
      <c r="C564" s="16" t="str">
        <f t="shared" ca="1" si="65"/>
        <v>IC1867</v>
      </c>
      <c r="D564" s="16" t="str">
        <f t="shared" ca="1" si="69"/>
        <v>发亮的水晶护腕</v>
      </c>
      <c r="E564" s="16" t="str">
        <f t="shared" ca="1" si="66"/>
        <v>发亮的</v>
      </c>
      <c r="F564" s="16" t="str">
        <f t="shared" ca="1" si="67"/>
        <v>水晶</v>
      </c>
      <c r="G564" s="16" t="str">
        <f t="shared" ca="1" si="68"/>
        <v>护腕</v>
      </c>
      <c r="H564" s="16" t="str">
        <f t="shared" si="72"/>
        <v>b</v>
      </c>
      <c r="I564" s="19" t="s">
        <v>26</v>
      </c>
      <c r="J564" s="3" t="s">
        <v>44</v>
      </c>
      <c r="K564" s="16">
        <f t="shared" si="70"/>
        <v>10</v>
      </c>
      <c r="L564" s="16">
        <f t="shared" si="71"/>
        <v>2</v>
      </c>
      <c r="M564" s="16">
        <f>[1]挂饰表!$I564</f>
        <v>16</v>
      </c>
      <c r="N564" s="16">
        <f>[1]挂饰表!$J564</f>
        <v>39</v>
      </c>
      <c r="O564" s="16">
        <f>[1]挂饰表!$K564</f>
        <v>41</v>
      </c>
      <c r="P564" s="16">
        <f>[1]挂饰表!$L564</f>
        <v>31</v>
      </c>
      <c r="Q564" s="16" t="str">
        <f>[1]挂饰表!$M$3</f>
        <v>---</v>
      </c>
      <c r="R564" s="16">
        <f>[1]挂饰表!$N564</f>
        <v>41</v>
      </c>
      <c r="S564" s="16">
        <f>[1]挂饰表!$O564</f>
        <v>30</v>
      </c>
      <c r="T564" s="42">
        <f>[1]挂饰表!$P564</f>
        <v>17</v>
      </c>
      <c r="U564" s="20">
        <f>[1]挂饰表!Q564</f>
        <v>8.5000000000000006E-2</v>
      </c>
      <c r="V564" s="20">
        <f>[1]挂饰表!R564</f>
        <v>7.4999999999999997E-2</v>
      </c>
      <c r="W564" s="20">
        <f>[1]挂饰表!S564</f>
        <v>2.8333333333333335E-2</v>
      </c>
      <c r="X564" s="20" t="str">
        <f>[1]挂饰表!T564</f>
        <v>--</v>
      </c>
      <c r="Y564" s="42">
        <f>[1]挂饰表!U564</f>
        <v>17</v>
      </c>
      <c r="Z564" s="42">
        <f>[1]挂饰表!V564</f>
        <v>17</v>
      </c>
      <c r="AA564" s="42">
        <f>[1]挂饰表!W564</f>
        <v>12</v>
      </c>
      <c r="AB564" s="42">
        <f>[1]挂饰表!X564</f>
        <v>15</v>
      </c>
      <c r="AC564" s="42">
        <f>[1]挂饰表!Y564</f>
        <v>20</v>
      </c>
      <c r="AD564" s="42">
        <f>[1]挂饰表!Z564</f>
        <v>22</v>
      </c>
      <c r="AE564" s="20">
        <f>[1]挂饰表!AA564</f>
        <v>0</v>
      </c>
      <c r="AF564" s="20">
        <f>[1]挂饰表!AB564</f>
        <v>0</v>
      </c>
      <c r="AG564" s="20">
        <f>[1]挂饰表!AC564</f>
        <v>0</v>
      </c>
      <c r="AH564" s="20">
        <f>[1]挂饰表!AD564</f>
        <v>0</v>
      </c>
      <c r="AI564" s="20">
        <f>[1]挂饰表!AE564</f>
        <v>0</v>
      </c>
    </row>
    <row r="565" spans="2:35" ht="14.25" x14ac:dyDescent="0.2">
      <c r="B565" s="16">
        <v>563</v>
      </c>
      <c r="C565" s="16" t="str">
        <f t="shared" ca="1" si="65"/>
        <v>IC1870</v>
      </c>
      <c r="D565" s="16" t="str">
        <f t="shared" ca="1" si="69"/>
        <v>坚硬的卡尼亚护腕</v>
      </c>
      <c r="E565" s="16" t="str">
        <f t="shared" ca="1" si="66"/>
        <v>坚硬的</v>
      </c>
      <c r="F565" s="16" t="str">
        <f t="shared" ca="1" si="67"/>
        <v>卡尼亚</v>
      </c>
      <c r="G565" s="16" t="str">
        <f t="shared" ca="1" si="68"/>
        <v>护腕</v>
      </c>
      <c r="H565" s="16" t="str">
        <f t="shared" si="72"/>
        <v>b</v>
      </c>
      <c r="I565" s="19" t="s">
        <v>26</v>
      </c>
      <c r="J565" s="3" t="s">
        <v>44</v>
      </c>
      <c r="K565" s="16">
        <f t="shared" si="70"/>
        <v>10</v>
      </c>
      <c r="L565" s="16">
        <f t="shared" si="71"/>
        <v>3</v>
      </c>
      <c r="M565" s="16">
        <f>[1]挂饰表!$I565</f>
        <v>25</v>
      </c>
      <c r="N565" s="16">
        <f>[1]挂饰表!$J565</f>
        <v>58</v>
      </c>
      <c r="O565" s="16">
        <f>[1]挂饰表!$K565</f>
        <v>62</v>
      </c>
      <c r="P565" s="16">
        <f>[1]挂饰表!$L565</f>
        <v>47</v>
      </c>
      <c r="Q565" s="16" t="str">
        <f>[1]挂饰表!$M$3</f>
        <v>---</v>
      </c>
      <c r="R565" s="16">
        <f>[1]挂饰表!$N565</f>
        <v>62</v>
      </c>
      <c r="S565" s="16">
        <f>[1]挂饰表!$O565</f>
        <v>45</v>
      </c>
      <c r="T565" s="42">
        <f>[1]挂饰表!$P565</f>
        <v>26</v>
      </c>
      <c r="U565" s="20">
        <f>[1]挂饰表!Q565</f>
        <v>0.13</v>
      </c>
      <c r="V565" s="20">
        <f>[1]挂饰表!R565</f>
        <v>0.1125</v>
      </c>
      <c r="W565" s="20">
        <f>[1]挂饰表!S565</f>
        <v>4.3333333333333328E-2</v>
      </c>
      <c r="X565" s="20" t="str">
        <f>[1]挂饰表!T565</f>
        <v>--</v>
      </c>
      <c r="Y565" s="42">
        <f>[1]挂饰表!U565</f>
        <v>26</v>
      </c>
      <c r="Z565" s="42">
        <f>[1]挂饰表!V565</f>
        <v>26</v>
      </c>
      <c r="AA565" s="42">
        <f>[1]挂饰表!W565</f>
        <v>18</v>
      </c>
      <c r="AB565" s="42">
        <f>[1]挂饰表!X565</f>
        <v>22</v>
      </c>
      <c r="AC565" s="42">
        <f>[1]挂饰表!Y565</f>
        <v>30</v>
      </c>
      <c r="AD565" s="42">
        <f>[1]挂饰表!Z565</f>
        <v>34</v>
      </c>
      <c r="AE565" s="20">
        <f>[1]挂饰表!AA565</f>
        <v>0</v>
      </c>
      <c r="AF565" s="20">
        <f>[1]挂饰表!AB565</f>
        <v>0</v>
      </c>
      <c r="AG565" s="20">
        <f>[1]挂饰表!AC565</f>
        <v>0</v>
      </c>
      <c r="AH565" s="20">
        <f>[1]挂饰表!AD565</f>
        <v>0</v>
      </c>
      <c r="AI565" s="20">
        <f>[1]挂饰表!AE565</f>
        <v>0</v>
      </c>
    </row>
    <row r="566" spans="2:35" ht="14.25" x14ac:dyDescent="0.2">
      <c r="B566" s="16">
        <v>564</v>
      </c>
      <c r="C566" s="16" t="str">
        <f t="shared" ca="1" si="65"/>
        <v>IC1872</v>
      </c>
      <c r="D566" s="16" t="str">
        <f t="shared" ca="1" si="69"/>
        <v>坚硬的精钢护腕</v>
      </c>
      <c r="E566" s="16" t="str">
        <f t="shared" ca="1" si="66"/>
        <v>坚硬的</v>
      </c>
      <c r="F566" s="16" t="str">
        <f t="shared" ca="1" si="67"/>
        <v>精钢</v>
      </c>
      <c r="G566" s="16" t="str">
        <f t="shared" ca="1" si="68"/>
        <v>护腕</v>
      </c>
      <c r="H566" s="16" t="str">
        <f t="shared" si="72"/>
        <v>b</v>
      </c>
      <c r="I566" s="19" t="s">
        <v>26</v>
      </c>
      <c r="J566" s="3" t="s">
        <v>44</v>
      </c>
      <c r="K566" s="16">
        <f t="shared" si="70"/>
        <v>10</v>
      </c>
      <c r="L566" s="16">
        <f t="shared" si="71"/>
        <v>4</v>
      </c>
      <c r="M566" s="16">
        <f>[1]挂饰表!$I566</f>
        <v>33</v>
      </c>
      <c r="N566" s="16">
        <f>[1]挂饰表!$J566</f>
        <v>78</v>
      </c>
      <c r="O566" s="16">
        <f>[1]挂饰表!$K566</f>
        <v>83</v>
      </c>
      <c r="P566" s="16">
        <f>[1]挂饰表!$L566</f>
        <v>62</v>
      </c>
      <c r="Q566" s="16" t="str">
        <f>[1]挂饰表!$M$3</f>
        <v>---</v>
      </c>
      <c r="R566" s="16">
        <f>[1]挂饰表!$N566</f>
        <v>83</v>
      </c>
      <c r="S566" s="16">
        <f>[1]挂饰表!$O566</f>
        <v>60</v>
      </c>
      <c r="T566" s="42">
        <f>[1]挂饰表!$P566</f>
        <v>35</v>
      </c>
      <c r="U566" s="20">
        <f>[1]挂饰表!Q566</f>
        <v>0.17499999999999999</v>
      </c>
      <c r="V566" s="20">
        <f>[1]挂饰表!R566</f>
        <v>0.15</v>
      </c>
      <c r="W566" s="20">
        <f>[1]挂饰表!S566</f>
        <v>5.8333333333333327E-2</v>
      </c>
      <c r="X566" s="20" t="str">
        <f>[1]挂饰表!T566</f>
        <v>--</v>
      </c>
      <c r="Y566" s="42">
        <f>[1]挂饰表!U566</f>
        <v>35</v>
      </c>
      <c r="Z566" s="42">
        <f>[1]挂饰表!V566</f>
        <v>35</v>
      </c>
      <c r="AA566" s="42">
        <f>[1]挂饰表!W566</f>
        <v>24</v>
      </c>
      <c r="AB566" s="42">
        <f>[1]挂饰表!X566</f>
        <v>29</v>
      </c>
      <c r="AC566" s="42">
        <f>[1]挂饰表!Y566</f>
        <v>40</v>
      </c>
      <c r="AD566" s="42">
        <f>[1]挂饰表!Z566</f>
        <v>45</v>
      </c>
      <c r="AE566" s="20">
        <f>[1]挂饰表!AA566</f>
        <v>0</v>
      </c>
      <c r="AF566" s="20">
        <f>[1]挂饰表!AB566</f>
        <v>0</v>
      </c>
      <c r="AG566" s="20">
        <f>[1]挂饰表!AC566</f>
        <v>0</v>
      </c>
      <c r="AH566" s="20">
        <f>[1]挂饰表!AD566</f>
        <v>0</v>
      </c>
      <c r="AI566" s="20">
        <f>[1]挂饰表!AE566</f>
        <v>0</v>
      </c>
    </row>
    <row r="567" spans="2:35" ht="14.25" x14ac:dyDescent="0.2">
      <c r="B567" s="16">
        <v>565</v>
      </c>
      <c r="C567" s="16" t="str">
        <f t="shared" ca="1" si="65"/>
        <v>IC1900</v>
      </c>
      <c r="D567" s="16" t="str">
        <f t="shared" ca="1" si="69"/>
        <v>坚硬的颓废项链</v>
      </c>
      <c r="E567" s="16" t="str">
        <f t="shared" ca="1" si="66"/>
        <v>坚硬的</v>
      </c>
      <c r="F567" s="16" t="str">
        <f t="shared" ca="1" si="67"/>
        <v>颓废</v>
      </c>
      <c r="G567" s="16" t="str">
        <f t="shared" ca="1" si="68"/>
        <v>项链</v>
      </c>
      <c r="H567" s="16" t="str">
        <f t="shared" si="72"/>
        <v>b</v>
      </c>
      <c r="I567" s="19" t="s">
        <v>26</v>
      </c>
      <c r="J567" s="3" t="s">
        <v>44</v>
      </c>
      <c r="K567" s="16">
        <f t="shared" si="70"/>
        <v>10</v>
      </c>
      <c r="L567" s="16">
        <f t="shared" si="71"/>
        <v>5</v>
      </c>
      <c r="M567" s="16">
        <f>[1]挂饰表!$I567</f>
        <v>41</v>
      </c>
      <c r="N567" s="16">
        <f>[1]挂饰表!$J567</f>
        <v>97</v>
      </c>
      <c r="O567" s="16">
        <f>[1]挂饰表!$K567</f>
        <v>104</v>
      </c>
      <c r="P567" s="16">
        <f>[1]挂饰表!$L567</f>
        <v>78</v>
      </c>
      <c r="Q567" s="16" t="str">
        <f>[1]挂饰表!$M$3</f>
        <v>---</v>
      </c>
      <c r="R567" s="16">
        <f>[1]挂饰表!$N567</f>
        <v>104</v>
      </c>
      <c r="S567" s="16">
        <f>[1]挂饰表!$O567</f>
        <v>75</v>
      </c>
      <c r="T567" s="42">
        <f>[1]挂饰表!$P567</f>
        <v>43</v>
      </c>
      <c r="U567" s="20">
        <f>[1]挂饰表!Q567</f>
        <v>0.215</v>
      </c>
      <c r="V567" s="20">
        <f>[1]挂饰表!R567</f>
        <v>0.1875</v>
      </c>
      <c r="W567" s="20">
        <f>[1]挂饰表!S567</f>
        <v>7.166666666666667E-2</v>
      </c>
      <c r="X567" s="20" t="str">
        <f>[1]挂饰表!T567</f>
        <v>--</v>
      </c>
      <c r="Y567" s="42">
        <f>[1]挂饰表!U567</f>
        <v>43</v>
      </c>
      <c r="Z567" s="42">
        <f>[1]挂饰表!V567</f>
        <v>43</v>
      </c>
      <c r="AA567" s="42">
        <f>[1]挂饰表!W567</f>
        <v>30</v>
      </c>
      <c r="AB567" s="42">
        <f>[1]挂饰表!X567</f>
        <v>37</v>
      </c>
      <c r="AC567" s="42">
        <f>[1]挂饰表!Y567</f>
        <v>50</v>
      </c>
      <c r="AD567" s="42">
        <f>[1]挂饰表!Z567</f>
        <v>56</v>
      </c>
      <c r="AE567" s="20">
        <f>[1]挂饰表!AA567</f>
        <v>0</v>
      </c>
      <c r="AF567" s="20">
        <f>[1]挂饰表!AB567</f>
        <v>0</v>
      </c>
      <c r="AG567" s="20">
        <f>[1]挂饰表!AC567</f>
        <v>0</v>
      </c>
      <c r="AH567" s="20">
        <f>[1]挂饰表!AD567</f>
        <v>0</v>
      </c>
      <c r="AI567" s="20">
        <f>[1]挂饰表!AE567</f>
        <v>0</v>
      </c>
    </row>
    <row r="568" spans="2:35" ht="14.25" x14ac:dyDescent="0.2">
      <c r="B568" s="16">
        <v>566</v>
      </c>
      <c r="C568" s="16" t="str">
        <f t="shared" ca="1" si="65"/>
        <v>IC1902</v>
      </c>
      <c r="D568" s="16" t="str">
        <f t="shared" ca="1" si="69"/>
        <v>发亮的晨曦戒指</v>
      </c>
      <c r="E568" s="16" t="str">
        <f t="shared" ca="1" si="66"/>
        <v>发亮的</v>
      </c>
      <c r="F568" s="16" t="str">
        <f t="shared" ca="1" si="67"/>
        <v>晨曦</v>
      </c>
      <c r="G568" s="16" t="str">
        <f t="shared" ca="1" si="68"/>
        <v>戒指</v>
      </c>
      <c r="H568" s="16" t="str">
        <f t="shared" si="72"/>
        <v>b</v>
      </c>
      <c r="I568" s="19" t="s">
        <v>26</v>
      </c>
      <c r="J568" s="3" t="s">
        <v>44</v>
      </c>
      <c r="K568" s="16">
        <f t="shared" si="70"/>
        <v>10</v>
      </c>
      <c r="L568" s="16">
        <f t="shared" si="71"/>
        <v>6</v>
      </c>
      <c r="M568" s="16">
        <f>[1]挂饰表!$I568</f>
        <v>49</v>
      </c>
      <c r="N568" s="16">
        <f>[1]挂饰表!$J568</f>
        <v>117</v>
      </c>
      <c r="O568" s="16">
        <f>[1]挂饰表!$K568</f>
        <v>124</v>
      </c>
      <c r="P568" s="16">
        <f>[1]挂饰表!$L568</f>
        <v>93</v>
      </c>
      <c r="Q568" s="16" t="str">
        <f>[1]挂饰表!$M$3</f>
        <v>---</v>
      </c>
      <c r="R568" s="16">
        <f>[1]挂饰表!$N568</f>
        <v>124</v>
      </c>
      <c r="S568" s="16">
        <f>[1]挂饰表!$O568</f>
        <v>89</v>
      </c>
      <c r="T568" s="42">
        <f>[1]挂饰表!$P568</f>
        <v>52</v>
      </c>
      <c r="U568" s="20">
        <f>[1]挂饰表!Q568</f>
        <v>0.26</v>
      </c>
      <c r="V568" s="20">
        <f>[1]挂饰表!R568</f>
        <v>0.2225</v>
      </c>
      <c r="W568" s="20">
        <f>[1]挂饰表!S568</f>
        <v>8.6666666666666656E-2</v>
      </c>
      <c r="X568" s="20" t="str">
        <f>[1]挂饰表!T568</f>
        <v>--</v>
      </c>
      <c r="Y568" s="42">
        <f>[1]挂饰表!U568</f>
        <v>52</v>
      </c>
      <c r="Z568" s="42">
        <f>[1]挂饰表!V568</f>
        <v>52</v>
      </c>
      <c r="AA568" s="42">
        <f>[1]挂饰表!W568</f>
        <v>36</v>
      </c>
      <c r="AB568" s="42">
        <f>[1]挂饰表!X568</f>
        <v>44</v>
      </c>
      <c r="AC568" s="42">
        <f>[1]挂饰表!Y568</f>
        <v>60</v>
      </c>
      <c r="AD568" s="42">
        <f>[1]挂饰表!Z568</f>
        <v>67</v>
      </c>
      <c r="AE568" s="20">
        <f>[1]挂饰表!AA568</f>
        <v>0</v>
      </c>
      <c r="AF568" s="20">
        <f>[1]挂饰表!AB568</f>
        <v>0</v>
      </c>
      <c r="AG568" s="20">
        <f>[1]挂饰表!AC568</f>
        <v>0</v>
      </c>
      <c r="AH568" s="20">
        <f>[1]挂饰表!AD568</f>
        <v>0</v>
      </c>
      <c r="AI568" s="20">
        <f>[1]挂饰表!AE568</f>
        <v>0</v>
      </c>
    </row>
    <row r="569" spans="2:35" ht="14.25" x14ac:dyDescent="0.2">
      <c r="B569" s="16">
        <v>567</v>
      </c>
      <c r="C569" s="16" t="str">
        <f t="shared" ca="1" si="65"/>
        <v>IC1851</v>
      </c>
      <c r="D569" s="16" t="str">
        <f t="shared" ca="1" si="69"/>
        <v>发亮的女神戒指</v>
      </c>
      <c r="E569" s="16" t="str">
        <f t="shared" ca="1" si="66"/>
        <v>发亮的</v>
      </c>
      <c r="F569" s="16" t="str">
        <f t="shared" ca="1" si="67"/>
        <v>女神</v>
      </c>
      <c r="G569" s="16" t="str">
        <f t="shared" ca="1" si="68"/>
        <v>戒指</v>
      </c>
      <c r="H569" s="16" t="str">
        <f t="shared" si="72"/>
        <v>b</v>
      </c>
      <c r="I569" s="19" t="s">
        <v>26</v>
      </c>
      <c r="J569" s="3" t="s">
        <v>44</v>
      </c>
      <c r="K569" s="16">
        <f t="shared" si="70"/>
        <v>10</v>
      </c>
      <c r="L569" s="16">
        <f t="shared" si="71"/>
        <v>7</v>
      </c>
      <c r="M569" s="16">
        <f>[1]挂饰表!$I569</f>
        <v>57</v>
      </c>
      <c r="N569" s="16">
        <f>[1]挂饰表!$J569</f>
        <v>136</v>
      </c>
      <c r="O569" s="16">
        <f>[1]挂饰表!$K569</f>
        <v>145</v>
      </c>
      <c r="P569" s="16">
        <f>[1]挂饰表!$L569</f>
        <v>109</v>
      </c>
      <c r="Q569" s="16" t="str">
        <f>[1]挂饰表!$M$3</f>
        <v>---</v>
      </c>
      <c r="R569" s="16">
        <f>[1]挂饰表!$N569</f>
        <v>145</v>
      </c>
      <c r="S569" s="16">
        <f>[1]挂饰表!$O569</f>
        <v>104</v>
      </c>
      <c r="T569" s="42">
        <f>[1]挂饰表!$P569</f>
        <v>60</v>
      </c>
      <c r="U569" s="20">
        <f>[1]挂饰表!Q569</f>
        <v>0.3</v>
      </c>
      <c r="V569" s="20">
        <f>[1]挂饰表!R569</f>
        <v>0.26</v>
      </c>
      <c r="W569" s="20">
        <f>[1]挂饰表!S569</f>
        <v>0.1</v>
      </c>
      <c r="X569" s="20" t="str">
        <f>[1]挂饰表!T569</f>
        <v>--</v>
      </c>
      <c r="Y569" s="42">
        <f>[1]挂饰表!U569</f>
        <v>60</v>
      </c>
      <c r="Z569" s="42">
        <f>[1]挂饰表!V569</f>
        <v>60</v>
      </c>
      <c r="AA569" s="42">
        <f>[1]挂饰表!W569</f>
        <v>42</v>
      </c>
      <c r="AB569" s="42">
        <f>[1]挂饰表!X569</f>
        <v>51</v>
      </c>
      <c r="AC569" s="42">
        <f>[1]挂饰表!Y569</f>
        <v>70</v>
      </c>
      <c r="AD569" s="42">
        <f>[1]挂饰表!Z569</f>
        <v>79</v>
      </c>
      <c r="AE569" s="20">
        <f>[1]挂饰表!AA569</f>
        <v>0</v>
      </c>
      <c r="AF569" s="20">
        <f>[1]挂饰表!AB569</f>
        <v>0</v>
      </c>
      <c r="AG569" s="20">
        <f>[1]挂饰表!AC569</f>
        <v>0</v>
      </c>
      <c r="AH569" s="20">
        <f>[1]挂饰表!AD569</f>
        <v>0</v>
      </c>
      <c r="AI569" s="20">
        <f>[1]挂饰表!AE569</f>
        <v>0</v>
      </c>
    </row>
    <row r="570" spans="2:35" ht="14.25" x14ac:dyDescent="0.2">
      <c r="B570" s="16">
        <v>568</v>
      </c>
      <c r="C570" s="16" t="str">
        <f t="shared" ca="1" si="65"/>
        <v>IC1742</v>
      </c>
      <c r="D570" s="16" t="str">
        <f t="shared" ca="1" si="69"/>
        <v>坚硬的晨曦项链</v>
      </c>
      <c r="E570" s="16" t="str">
        <f t="shared" ca="1" si="66"/>
        <v>坚硬的</v>
      </c>
      <c r="F570" s="16" t="str">
        <f t="shared" ca="1" si="67"/>
        <v>晨曦</v>
      </c>
      <c r="G570" s="16" t="str">
        <f t="shared" ca="1" si="68"/>
        <v>项链</v>
      </c>
      <c r="H570" s="16" t="str">
        <f t="shared" si="72"/>
        <v>b</v>
      </c>
      <c r="I570" s="19" t="s">
        <v>26</v>
      </c>
      <c r="J570" s="3" t="s">
        <v>44</v>
      </c>
      <c r="K570" s="16">
        <f t="shared" si="70"/>
        <v>10</v>
      </c>
      <c r="L570" s="16">
        <f t="shared" si="71"/>
        <v>8</v>
      </c>
      <c r="M570" s="16">
        <f>[1]挂饰表!$I570</f>
        <v>66</v>
      </c>
      <c r="N570" s="16">
        <f>[1]挂饰表!$J570</f>
        <v>156</v>
      </c>
      <c r="O570" s="16">
        <f>[1]挂饰表!$K570</f>
        <v>166</v>
      </c>
      <c r="P570" s="16">
        <f>[1]挂饰表!$L570</f>
        <v>124</v>
      </c>
      <c r="Q570" s="16" t="str">
        <f>[1]挂饰表!$M$3</f>
        <v>---</v>
      </c>
      <c r="R570" s="16">
        <f>[1]挂饰表!$N570</f>
        <v>166</v>
      </c>
      <c r="S570" s="16">
        <f>[1]挂饰表!$O570</f>
        <v>119</v>
      </c>
      <c r="T570" s="42">
        <f>[1]挂饰表!$P570</f>
        <v>69</v>
      </c>
      <c r="U570" s="20">
        <f>[1]挂饰表!Q570</f>
        <v>0.34499999999999997</v>
      </c>
      <c r="V570" s="20">
        <f>[1]挂饰表!R570</f>
        <v>0.29749999999999999</v>
      </c>
      <c r="W570" s="20">
        <f>[1]挂饰表!S570</f>
        <v>0.115</v>
      </c>
      <c r="X570" s="20" t="str">
        <f>[1]挂饰表!T570</f>
        <v>--</v>
      </c>
      <c r="Y570" s="42">
        <f>[1]挂饰表!U570</f>
        <v>69</v>
      </c>
      <c r="Z570" s="42">
        <f>[1]挂饰表!V570</f>
        <v>69</v>
      </c>
      <c r="AA570" s="42">
        <f>[1]挂饰表!W570</f>
        <v>48</v>
      </c>
      <c r="AB570" s="42">
        <f>[1]挂饰表!X570</f>
        <v>59</v>
      </c>
      <c r="AC570" s="42">
        <f>[1]挂饰表!Y570</f>
        <v>79</v>
      </c>
      <c r="AD570" s="42">
        <f>[1]挂饰表!Z570</f>
        <v>90</v>
      </c>
      <c r="AE570" s="20">
        <f>[1]挂饰表!AA570</f>
        <v>0</v>
      </c>
      <c r="AF570" s="20">
        <f>[1]挂饰表!AB570</f>
        <v>0</v>
      </c>
      <c r="AG570" s="20">
        <f>[1]挂饰表!AC570</f>
        <v>0</v>
      </c>
      <c r="AH570" s="20">
        <f>[1]挂饰表!AD570</f>
        <v>0</v>
      </c>
      <c r="AI570" s="20">
        <f>[1]挂饰表!AE570</f>
        <v>0</v>
      </c>
    </row>
    <row r="571" spans="2:35" ht="14.25" x14ac:dyDescent="0.2">
      <c r="B571" s="16">
        <v>569</v>
      </c>
      <c r="C571" s="16" t="str">
        <f t="shared" ca="1" si="65"/>
        <v>IC1892</v>
      </c>
      <c r="D571" s="16" t="str">
        <f t="shared" ca="1" si="69"/>
        <v>初级的颓废项链</v>
      </c>
      <c r="E571" s="16" t="str">
        <f t="shared" ca="1" si="66"/>
        <v>初级的</v>
      </c>
      <c r="F571" s="16" t="str">
        <f t="shared" ca="1" si="67"/>
        <v>颓废</v>
      </c>
      <c r="G571" s="16" t="str">
        <f t="shared" ca="1" si="68"/>
        <v>项链</v>
      </c>
      <c r="H571" s="16" t="str">
        <f t="shared" si="72"/>
        <v>c</v>
      </c>
      <c r="I571" s="19" t="s">
        <v>26</v>
      </c>
      <c r="J571" s="3" t="s">
        <v>44</v>
      </c>
      <c r="K571" s="16">
        <f t="shared" si="70"/>
        <v>10</v>
      </c>
      <c r="L571" s="16">
        <f t="shared" si="71"/>
        <v>1</v>
      </c>
      <c r="M571" s="16">
        <f>[1]挂饰表!$I571</f>
        <v>16</v>
      </c>
      <c r="N571" s="16">
        <f>[1]挂饰表!$J571</f>
        <v>0</v>
      </c>
      <c r="O571" s="16">
        <f>[1]挂饰表!$K571</f>
        <v>0</v>
      </c>
      <c r="P571" s="16">
        <f>[1]挂饰表!$L571</f>
        <v>0</v>
      </c>
      <c r="Q571" s="16" t="str">
        <f>[1]挂饰表!$M$3</f>
        <v>---</v>
      </c>
      <c r="R571" s="16">
        <f>[1]挂饰表!$N571</f>
        <v>0</v>
      </c>
      <c r="S571" s="16">
        <f>[1]挂饰表!$O571</f>
        <v>0</v>
      </c>
      <c r="T571" s="42">
        <f>[1]挂饰表!$P571</f>
        <v>0</v>
      </c>
      <c r="U571" s="20">
        <f>[1]挂饰表!Q571</f>
        <v>0</v>
      </c>
      <c r="V571" s="20">
        <f>[1]挂饰表!R571</f>
        <v>0</v>
      </c>
      <c r="W571" s="20">
        <f>[1]挂饰表!S571</f>
        <v>0</v>
      </c>
      <c r="X571" s="20" t="str">
        <f>[1]挂饰表!T571</f>
        <v>--</v>
      </c>
      <c r="Y571" s="42">
        <f>[1]挂饰表!U571</f>
        <v>0</v>
      </c>
      <c r="Z571" s="42">
        <f>[1]挂饰表!V571</f>
        <v>0</v>
      </c>
      <c r="AA571" s="42">
        <f>[1]挂饰表!W571</f>
        <v>0</v>
      </c>
      <c r="AB571" s="42">
        <f>[1]挂饰表!X571</f>
        <v>0</v>
      </c>
      <c r="AC571" s="42">
        <f>[1]挂饰表!Y571</f>
        <v>0</v>
      </c>
      <c r="AD571" s="42">
        <f>[1]挂饰表!Z571</f>
        <v>0</v>
      </c>
      <c r="AE571" s="20">
        <f>[1]挂饰表!AA571</f>
        <v>0</v>
      </c>
      <c r="AF571" s="20">
        <f>[1]挂饰表!AB571</f>
        <v>0</v>
      </c>
      <c r="AG571" s="20">
        <f>[1]挂饰表!AC571</f>
        <v>0</v>
      </c>
      <c r="AH571" s="20">
        <f>[1]挂饰表!AD571</f>
        <v>0</v>
      </c>
      <c r="AI571" s="20">
        <f>[1]挂饰表!AE571</f>
        <v>0</v>
      </c>
    </row>
    <row r="572" spans="2:35" ht="14.25" x14ac:dyDescent="0.2">
      <c r="B572" s="16">
        <v>570</v>
      </c>
      <c r="C572" s="16" t="str">
        <f t="shared" ca="1" si="65"/>
        <v>IC1924</v>
      </c>
      <c r="D572" s="16" t="str">
        <f t="shared" ca="1" si="69"/>
        <v>初级的遗迹项链</v>
      </c>
      <c r="E572" s="16" t="str">
        <f t="shared" ca="1" si="66"/>
        <v>初级的</v>
      </c>
      <c r="F572" s="16" t="str">
        <f t="shared" ca="1" si="67"/>
        <v>遗迹</v>
      </c>
      <c r="G572" s="16" t="str">
        <f t="shared" ca="1" si="68"/>
        <v>项链</v>
      </c>
      <c r="H572" s="16" t="str">
        <f t="shared" si="72"/>
        <v>c</v>
      </c>
      <c r="I572" s="19" t="s">
        <v>26</v>
      </c>
      <c r="J572" s="3" t="s">
        <v>44</v>
      </c>
      <c r="K572" s="16">
        <f t="shared" si="70"/>
        <v>10</v>
      </c>
      <c r="L572" s="16">
        <f t="shared" si="71"/>
        <v>2</v>
      </c>
      <c r="M572" s="16">
        <f>[1]挂饰表!$I572</f>
        <v>32</v>
      </c>
      <c r="N572" s="16">
        <f>[1]挂饰表!$J572</f>
        <v>0</v>
      </c>
      <c r="O572" s="16">
        <f>[1]挂饰表!$K572</f>
        <v>0</v>
      </c>
      <c r="P572" s="16">
        <f>[1]挂饰表!$L572</f>
        <v>0</v>
      </c>
      <c r="Q572" s="16" t="str">
        <f>[1]挂饰表!$M$3</f>
        <v>---</v>
      </c>
      <c r="R572" s="16">
        <f>[1]挂饰表!$N572</f>
        <v>0</v>
      </c>
      <c r="S572" s="16">
        <f>[1]挂饰表!$O572</f>
        <v>0</v>
      </c>
      <c r="T572" s="42">
        <f>[1]挂饰表!$P572</f>
        <v>0</v>
      </c>
      <c r="U572" s="20">
        <f>[1]挂饰表!Q572</f>
        <v>0</v>
      </c>
      <c r="V572" s="20">
        <f>[1]挂饰表!R572</f>
        <v>0</v>
      </c>
      <c r="W572" s="20">
        <f>[1]挂饰表!S572</f>
        <v>0</v>
      </c>
      <c r="X572" s="20" t="str">
        <f>[1]挂饰表!T572</f>
        <v>--</v>
      </c>
      <c r="Y572" s="42">
        <f>[1]挂饰表!U572</f>
        <v>0</v>
      </c>
      <c r="Z572" s="42">
        <f>[1]挂饰表!V572</f>
        <v>0</v>
      </c>
      <c r="AA572" s="42">
        <f>[1]挂饰表!W572</f>
        <v>0</v>
      </c>
      <c r="AB572" s="42">
        <f>[1]挂饰表!X572</f>
        <v>0</v>
      </c>
      <c r="AC572" s="42">
        <f>[1]挂饰表!Y572</f>
        <v>0</v>
      </c>
      <c r="AD572" s="42">
        <f>[1]挂饰表!Z572</f>
        <v>0</v>
      </c>
      <c r="AE572" s="20">
        <f>[1]挂饰表!AA572</f>
        <v>0</v>
      </c>
      <c r="AF572" s="20">
        <f>[1]挂饰表!AB572</f>
        <v>0</v>
      </c>
      <c r="AG572" s="20">
        <f>[1]挂饰表!AC572</f>
        <v>0</v>
      </c>
      <c r="AH572" s="20">
        <f>[1]挂饰表!AD572</f>
        <v>0</v>
      </c>
      <c r="AI572" s="20">
        <f>[1]挂饰表!AE572</f>
        <v>0</v>
      </c>
    </row>
    <row r="573" spans="2:35" ht="14.25" x14ac:dyDescent="0.2">
      <c r="B573" s="16">
        <v>571</v>
      </c>
      <c r="C573" s="16" t="str">
        <f t="shared" ca="1" si="65"/>
        <v>IC1906</v>
      </c>
      <c r="D573" s="16" t="str">
        <f t="shared" ca="1" si="69"/>
        <v>初级的魔王护腕</v>
      </c>
      <c r="E573" s="16" t="str">
        <f t="shared" ca="1" si="66"/>
        <v>初级的</v>
      </c>
      <c r="F573" s="16" t="str">
        <f t="shared" ca="1" si="67"/>
        <v>魔王</v>
      </c>
      <c r="G573" s="16" t="str">
        <f t="shared" ca="1" si="68"/>
        <v>护腕</v>
      </c>
      <c r="H573" s="16" t="str">
        <f t="shared" si="72"/>
        <v>c</v>
      </c>
      <c r="I573" s="19" t="s">
        <v>26</v>
      </c>
      <c r="J573" s="3" t="s">
        <v>44</v>
      </c>
      <c r="K573" s="16">
        <f t="shared" si="70"/>
        <v>10</v>
      </c>
      <c r="L573" s="16">
        <f t="shared" si="71"/>
        <v>3</v>
      </c>
      <c r="M573" s="16">
        <f>[1]挂饰表!$I573</f>
        <v>48</v>
      </c>
      <c r="N573" s="16">
        <f>[1]挂饰表!$J573</f>
        <v>0</v>
      </c>
      <c r="O573" s="16">
        <f>[1]挂饰表!$K573</f>
        <v>0</v>
      </c>
      <c r="P573" s="16">
        <f>[1]挂饰表!$L573</f>
        <v>0</v>
      </c>
      <c r="Q573" s="16" t="str">
        <f>[1]挂饰表!$M$3</f>
        <v>---</v>
      </c>
      <c r="R573" s="16">
        <f>[1]挂饰表!$N573</f>
        <v>0</v>
      </c>
      <c r="S573" s="16">
        <f>[1]挂饰表!$O573</f>
        <v>0</v>
      </c>
      <c r="T573" s="42">
        <f>[1]挂饰表!$P573</f>
        <v>0</v>
      </c>
      <c r="U573" s="20">
        <f>[1]挂饰表!Q573</f>
        <v>0</v>
      </c>
      <c r="V573" s="20">
        <f>[1]挂饰表!R573</f>
        <v>0</v>
      </c>
      <c r="W573" s="20">
        <f>[1]挂饰表!S573</f>
        <v>0</v>
      </c>
      <c r="X573" s="20" t="str">
        <f>[1]挂饰表!T573</f>
        <v>--</v>
      </c>
      <c r="Y573" s="42">
        <f>[1]挂饰表!U573</f>
        <v>0</v>
      </c>
      <c r="Z573" s="42">
        <f>[1]挂饰表!V573</f>
        <v>0</v>
      </c>
      <c r="AA573" s="42">
        <f>[1]挂饰表!W573</f>
        <v>0</v>
      </c>
      <c r="AB573" s="42">
        <f>[1]挂饰表!X573</f>
        <v>0</v>
      </c>
      <c r="AC573" s="42">
        <f>[1]挂饰表!Y573</f>
        <v>0</v>
      </c>
      <c r="AD573" s="42">
        <f>[1]挂饰表!Z573</f>
        <v>0</v>
      </c>
      <c r="AE573" s="20">
        <f>[1]挂饰表!AA573</f>
        <v>0</v>
      </c>
      <c r="AF573" s="20">
        <f>[1]挂饰表!AB573</f>
        <v>0</v>
      </c>
      <c r="AG573" s="20">
        <f>[1]挂饰表!AC573</f>
        <v>0</v>
      </c>
      <c r="AH573" s="20">
        <f>[1]挂饰表!AD573</f>
        <v>0</v>
      </c>
      <c r="AI573" s="20">
        <f>[1]挂饰表!AE573</f>
        <v>0</v>
      </c>
    </row>
    <row r="574" spans="2:35" ht="14.25" x14ac:dyDescent="0.2">
      <c r="B574" s="16">
        <v>572</v>
      </c>
      <c r="C574" s="16" t="str">
        <f t="shared" ca="1" si="65"/>
        <v>IC1901</v>
      </c>
      <c r="D574" s="16" t="str">
        <f t="shared" ca="1" si="69"/>
        <v>普通的塞尔塔戒指</v>
      </c>
      <c r="E574" s="16" t="str">
        <f t="shared" ca="1" si="66"/>
        <v>普通的</v>
      </c>
      <c r="F574" s="16" t="str">
        <f t="shared" ca="1" si="67"/>
        <v>塞尔塔</v>
      </c>
      <c r="G574" s="16" t="str">
        <f t="shared" ca="1" si="68"/>
        <v>戒指</v>
      </c>
      <c r="H574" s="16" t="str">
        <f t="shared" si="72"/>
        <v>c</v>
      </c>
      <c r="I574" s="19" t="s">
        <v>26</v>
      </c>
      <c r="J574" s="3" t="s">
        <v>44</v>
      </c>
      <c r="K574" s="16">
        <f t="shared" si="70"/>
        <v>10</v>
      </c>
      <c r="L574" s="16">
        <f t="shared" si="71"/>
        <v>4</v>
      </c>
      <c r="M574" s="16">
        <f>[1]挂饰表!$I574</f>
        <v>64</v>
      </c>
      <c r="N574" s="16">
        <f>[1]挂饰表!$J574</f>
        <v>0</v>
      </c>
      <c r="O574" s="16">
        <f>[1]挂饰表!$K574</f>
        <v>0</v>
      </c>
      <c r="P574" s="16">
        <f>[1]挂饰表!$L574</f>
        <v>0</v>
      </c>
      <c r="Q574" s="16" t="str">
        <f>[1]挂饰表!$M$3</f>
        <v>---</v>
      </c>
      <c r="R574" s="16">
        <f>[1]挂饰表!$N574</f>
        <v>0</v>
      </c>
      <c r="S574" s="16">
        <f>[1]挂饰表!$O574</f>
        <v>0</v>
      </c>
      <c r="T574" s="42">
        <f>[1]挂饰表!$P574</f>
        <v>0</v>
      </c>
      <c r="U574" s="20">
        <f>[1]挂饰表!Q574</f>
        <v>0</v>
      </c>
      <c r="V574" s="20">
        <f>[1]挂饰表!R574</f>
        <v>0</v>
      </c>
      <c r="W574" s="20">
        <f>[1]挂饰表!S574</f>
        <v>0</v>
      </c>
      <c r="X574" s="20" t="str">
        <f>[1]挂饰表!T574</f>
        <v>--</v>
      </c>
      <c r="Y574" s="42">
        <f>[1]挂饰表!U574</f>
        <v>0</v>
      </c>
      <c r="Z574" s="42">
        <f>[1]挂饰表!V574</f>
        <v>0</v>
      </c>
      <c r="AA574" s="42">
        <f>[1]挂饰表!W574</f>
        <v>0</v>
      </c>
      <c r="AB574" s="42">
        <f>[1]挂饰表!X574</f>
        <v>0</v>
      </c>
      <c r="AC574" s="42">
        <f>[1]挂饰表!Y574</f>
        <v>0</v>
      </c>
      <c r="AD574" s="42">
        <f>[1]挂饰表!Z574</f>
        <v>0</v>
      </c>
      <c r="AE574" s="20">
        <f>[1]挂饰表!AA574</f>
        <v>0</v>
      </c>
      <c r="AF574" s="20">
        <f>[1]挂饰表!AB574</f>
        <v>0</v>
      </c>
      <c r="AG574" s="20">
        <f>[1]挂饰表!AC574</f>
        <v>0</v>
      </c>
      <c r="AH574" s="20">
        <f>[1]挂饰表!AD574</f>
        <v>0</v>
      </c>
      <c r="AI574" s="20">
        <f>[1]挂饰表!AE574</f>
        <v>0</v>
      </c>
    </row>
    <row r="575" spans="2:35" ht="14.25" x14ac:dyDescent="0.2">
      <c r="B575" s="16">
        <v>573</v>
      </c>
      <c r="C575" s="16" t="str">
        <f t="shared" ca="1" si="65"/>
        <v>IC1895</v>
      </c>
      <c r="D575" s="16" t="str">
        <f t="shared" ca="1" si="69"/>
        <v>初级的虚幻项链</v>
      </c>
      <c r="E575" s="16" t="str">
        <f t="shared" ca="1" si="66"/>
        <v>初级的</v>
      </c>
      <c r="F575" s="16" t="str">
        <f t="shared" ca="1" si="67"/>
        <v>虚幻</v>
      </c>
      <c r="G575" s="16" t="str">
        <f t="shared" ca="1" si="68"/>
        <v>项链</v>
      </c>
      <c r="H575" s="16" t="str">
        <f t="shared" si="72"/>
        <v>c</v>
      </c>
      <c r="I575" s="19" t="s">
        <v>26</v>
      </c>
      <c r="J575" s="3" t="s">
        <v>44</v>
      </c>
      <c r="K575" s="16">
        <f t="shared" si="70"/>
        <v>10</v>
      </c>
      <c r="L575" s="16">
        <f t="shared" si="71"/>
        <v>5</v>
      </c>
      <c r="M575" s="16">
        <f>[1]挂饰表!$I575</f>
        <v>80</v>
      </c>
      <c r="N575" s="16">
        <f>[1]挂饰表!$J575</f>
        <v>0</v>
      </c>
      <c r="O575" s="16">
        <f>[1]挂饰表!$K575</f>
        <v>0</v>
      </c>
      <c r="P575" s="16">
        <f>[1]挂饰表!$L575</f>
        <v>0</v>
      </c>
      <c r="Q575" s="16" t="str">
        <f>[1]挂饰表!$M$3</f>
        <v>---</v>
      </c>
      <c r="R575" s="16">
        <f>[1]挂饰表!$N575</f>
        <v>0</v>
      </c>
      <c r="S575" s="16">
        <f>[1]挂饰表!$O575</f>
        <v>0</v>
      </c>
      <c r="T575" s="42">
        <f>[1]挂饰表!$P575</f>
        <v>0</v>
      </c>
      <c r="U575" s="20">
        <f>[1]挂饰表!Q575</f>
        <v>0</v>
      </c>
      <c r="V575" s="20">
        <f>[1]挂饰表!R575</f>
        <v>0</v>
      </c>
      <c r="W575" s="20">
        <f>[1]挂饰表!S575</f>
        <v>0</v>
      </c>
      <c r="X575" s="20" t="str">
        <f>[1]挂饰表!T575</f>
        <v>--</v>
      </c>
      <c r="Y575" s="42">
        <f>[1]挂饰表!U575</f>
        <v>0</v>
      </c>
      <c r="Z575" s="42">
        <f>[1]挂饰表!V575</f>
        <v>0</v>
      </c>
      <c r="AA575" s="42">
        <f>[1]挂饰表!W575</f>
        <v>0</v>
      </c>
      <c r="AB575" s="42">
        <f>[1]挂饰表!X575</f>
        <v>0</v>
      </c>
      <c r="AC575" s="42">
        <f>[1]挂饰表!Y575</f>
        <v>0</v>
      </c>
      <c r="AD575" s="42">
        <f>[1]挂饰表!Z575</f>
        <v>0</v>
      </c>
      <c r="AE575" s="20">
        <f>[1]挂饰表!AA575</f>
        <v>0</v>
      </c>
      <c r="AF575" s="20">
        <f>[1]挂饰表!AB575</f>
        <v>0</v>
      </c>
      <c r="AG575" s="20">
        <f>[1]挂饰表!AC575</f>
        <v>0</v>
      </c>
      <c r="AH575" s="20">
        <f>[1]挂饰表!AD575</f>
        <v>0</v>
      </c>
      <c r="AI575" s="20">
        <f>[1]挂饰表!AE575</f>
        <v>0</v>
      </c>
    </row>
    <row r="576" spans="2:35" ht="14.25" x14ac:dyDescent="0.2">
      <c r="B576" s="16">
        <v>574</v>
      </c>
      <c r="C576" s="16" t="str">
        <f t="shared" ca="1" si="65"/>
        <v>IC1779</v>
      </c>
      <c r="D576" s="16" t="str">
        <f t="shared" ca="1" si="69"/>
        <v>普通的混乱戒指</v>
      </c>
      <c r="E576" s="16" t="str">
        <f t="shared" ca="1" si="66"/>
        <v>普通的</v>
      </c>
      <c r="F576" s="16" t="str">
        <f t="shared" ca="1" si="67"/>
        <v>混乱</v>
      </c>
      <c r="G576" s="16" t="str">
        <f t="shared" ca="1" si="68"/>
        <v>戒指</v>
      </c>
      <c r="H576" s="16" t="str">
        <f t="shared" si="72"/>
        <v>c</v>
      </c>
      <c r="I576" s="19" t="s">
        <v>26</v>
      </c>
      <c r="J576" s="3" t="s">
        <v>44</v>
      </c>
      <c r="K576" s="16">
        <f t="shared" si="70"/>
        <v>10</v>
      </c>
      <c r="L576" s="16">
        <f t="shared" si="71"/>
        <v>6</v>
      </c>
      <c r="M576" s="16">
        <f>[1]挂饰表!$I576</f>
        <v>96</v>
      </c>
      <c r="N576" s="16">
        <f>[1]挂饰表!$J576</f>
        <v>0</v>
      </c>
      <c r="O576" s="16">
        <f>[1]挂饰表!$K576</f>
        <v>0</v>
      </c>
      <c r="P576" s="16">
        <f>[1]挂饰表!$L576</f>
        <v>0</v>
      </c>
      <c r="Q576" s="16" t="str">
        <f>[1]挂饰表!$M$3</f>
        <v>---</v>
      </c>
      <c r="R576" s="16">
        <f>[1]挂饰表!$N576</f>
        <v>0</v>
      </c>
      <c r="S576" s="16">
        <f>[1]挂饰表!$O576</f>
        <v>0</v>
      </c>
      <c r="T576" s="42">
        <f>[1]挂饰表!$P576</f>
        <v>0</v>
      </c>
      <c r="U576" s="20">
        <f>[1]挂饰表!Q576</f>
        <v>0</v>
      </c>
      <c r="V576" s="20">
        <f>[1]挂饰表!R576</f>
        <v>0</v>
      </c>
      <c r="W576" s="20">
        <f>[1]挂饰表!S576</f>
        <v>0</v>
      </c>
      <c r="X576" s="20" t="str">
        <f>[1]挂饰表!T576</f>
        <v>--</v>
      </c>
      <c r="Y576" s="42">
        <f>[1]挂饰表!U576</f>
        <v>0</v>
      </c>
      <c r="Z576" s="42">
        <f>[1]挂饰表!V576</f>
        <v>0</v>
      </c>
      <c r="AA576" s="42">
        <f>[1]挂饰表!W576</f>
        <v>0</v>
      </c>
      <c r="AB576" s="42">
        <f>[1]挂饰表!X576</f>
        <v>0</v>
      </c>
      <c r="AC576" s="42">
        <f>[1]挂饰表!Y576</f>
        <v>0</v>
      </c>
      <c r="AD576" s="42">
        <f>[1]挂饰表!Z576</f>
        <v>0</v>
      </c>
      <c r="AE576" s="20">
        <f>[1]挂饰表!AA576</f>
        <v>0</v>
      </c>
      <c r="AF576" s="20">
        <f>[1]挂饰表!AB576</f>
        <v>0</v>
      </c>
      <c r="AG576" s="20">
        <f>[1]挂饰表!AC576</f>
        <v>0</v>
      </c>
      <c r="AH576" s="20">
        <f>[1]挂饰表!AD576</f>
        <v>0</v>
      </c>
      <c r="AI576" s="20">
        <f>[1]挂饰表!AE576</f>
        <v>0</v>
      </c>
    </row>
    <row r="577" spans="2:35" ht="14.25" x14ac:dyDescent="0.2">
      <c r="B577" s="16">
        <v>575</v>
      </c>
      <c r="C577" s="16" t="str">
        <f t="shared" ca="1" si="65"/>
        <v>IC1933</v>
      </c>
      <c r="D577" s="16" t="str">
        <f t="shared" ca="1" si="69"/>
        <v>初级的精灵护腕</v>
      </c>
      <c r="E577" s="16" t="str">
        <f t="shared" ca="1" si="66"/>
        <v>初级的</v>
      </c>
      <c r="F577" s="16" t="str">
        <f t="shared" ca="1" si="67"/>
        <v>精灵</v>
      </c>
      <c r="G577" s="16" t="str">
        <f t="shared" ca="1" si="68"/>
        <v>护腕</v>
      </c>
      <c r="H577" s="16" t="str">
        <f t="shared" si="72"/>
        <v>c</v>
      </c>
      <c r="I577" s="19" t="s">
        <v>26</v>
      </c>
      <c r="J577" s="3" t="s">
        <v>44</v>
      </c>
      <c r="K577" s="16">
        <f t="shared" si="70"/>
        <v>10</v>
      </c>
      <c r="L577" s="16">
        <f t="shared" si="71"/>
        <v>7</v>
      </c>
      <c r="M577" s="16">
        <f>[1]挂饰表!$I577</f>
        <v>112</v>
      </c>
      <c r="N577" s="16">
        <f>[1]挂饰表!$J577</f>
        <v>0</v>
      </c>
      <c r="O577" s="16">
        <f>[1]挂饰表!$K577</f>
        <v>0</v>
      </c>
      <c r="P577" s="16">
        <f>[1]挂饰表!$L577</f>
        <v>0</v>
      </c>
      <c r="Q577" s="16" t="str">
        <f>[1]挂饰表!$M$3</f>
        <v>---</v>
      </c>
      <c r="R577" s="16">
        <f>[1]挂饰表!$N577</f>
        <v>0</v>
      </c>
      <c r="S577" s="16">
        <f>[1]挂饰表!$O577</f>
        <v>0</v>
      </c>
      <c r="T577" s="42">
        <f>[1]挂饰表!$P577</f>
        <v>0</v>
      </c>
      <c r="U577" s="20">
        <f>[1]挂饰表!Q577</f>
        <v>0</v>
      </c>
      <c r="V577" s="20">
        <f>[1]挂饰表!R577</f>
        <v>0</v>
      </c>
      <c r="W577" s="20">
        <f>[1]挂饰表!S577</f>
        <v>0</v>
      </c>
      <c r="X577" s="20" t="str">
        <f>[1]挂饰表!T577</f>
        <v>--</v>
      </c>
      <c r="Y577" s="42">
        <f>[1]挂饰表!U577</f>
        <v>0</v>
      </c>
      <c r="Z577" s="42">
        <f>[1]挂饰表!V577</f>
        <v>0</v>
      </c>
      <c r="AA577" s="42">
        <f>[1]挂饰表!W577</f>
        <v>0</v>
      </c>
      <c r="AB577" s="42">
        <f>[1]挂饰表!X577</f>
        <v>0</v>
      </c>
      <c r="AC577" s="42">
        <f>[1]挂饰表!Y577</f>
        <v>0</v>
      </c>
      <c r="AD577" s="42">
        <f>[1]挂饰表!Z577</f>
        <v>0</v>
      </c>
      <c r="AE577" s="20">
        <f>[1]挂饰表!AA577</f>
        <v>0</v>
      </c>
      <c r="AF577" s="20">
        <f>[1]挂饰表!AB577</f>
        <v>0</v>
      </c>
      <c r="AG577" s="20">
        <f>[1]挂饰表!AC577</f>
        <v>0</v>
      </c>
      <c r="AH577" s="20">
        <f>[1]挂饰表!AD577</f>
        <v>0</v>
      </c>
      <c r="AI577" s="20">
        <f>[1]挂饰表!AE577</f>
        <v>0</v>
      </c>
    </row>
    <row r="578" spans="2:35" ht="14.25" x14ac:dyDescent="0.2">
      <c r="B578" s="16">
        <v>576</v>
      </c>
      <c r="C578" s="16" t="str">
        <f t="shared" ca="1" si="65"/>
        <v>IC1895</v>
      </c>
      <c r="D578" s="16" t="str">
        <f t="shared" ca="1" si="69"/>
        <v>普通的混乱项链</v>
      </c>
      <c r="E578" s="16" t="str">
        <f t="shared" ca="1" si="66"/>
        <v>普通的</v>
      </c>
      <c r="F578" s="16" t="str">
        <f t="shared" ca="1" si="67"/>
        <v>混乱</v>
      </c>
      <c r="G578" s="16" t="str">
        <f t="shared" ca="1" si="68"/>
        <v>项链</v>
      </c>
      <c r="H578" s="16" t="str">
        <f t="shared" si="72"/>
        <v>c</v>
      </c>
      <c r="I578" s="19" t="s">
        <v>26</v>
      </c>
      <c r="J578" s="3" t="s">
        <v>44</v>
      </c>
      <c r="K578" s="16">
        <f t="shared" si="70"/>
        <v>10</v>
      </c>
      <c r="L578" s="16">
        <f t="shared" si="71"/>
        <v>8</v>
      </c>
      <c r="M578" s="16">
        <f>[1]挂饰表!$I578</f>
        <v>128</v>
      </c>
      <c r="N578" s="16">
        <f>[1]挂饰表!$J578</f>
        <v>0</v>
      </c>
      <c r="O578" s="16">
        <f>[1]挂饰表!$K578</f>
        <v>0</v>
      </c>
      <c r="P578" s="16">
        <f>[1]挂饰表!$L578</f>
        <v>0</v>
      </c>
      <c r="Q578" s="16" t="str">
        <f>[1]挂饰表!$M$3</f>
        <v>---</v>
      </c>
      <c r="R578" s="16">
        <f>[1]挂饰表!$N578</f>
        <v>0</v>
      </c>
      <c r="S578" s="16">
        <f>[1]挂饰表!$O578</f>
        <v>0</v>
      </c>
      <c r="T578" s="42">
        <f>[1]挂饰表!$P578</f>
        <v>0</v>
      </c>
      <c r="U578" s="20">
        <f>[1]挂饰表!Q578</f>
        <v>0</v>
      </c>
      <c r="V578" s="20">
        <f>[1]挂饰表!R578</f>
        <v>0</v>
      </c>
      <c r="W578" s="20">
        <f>[1]挂饰表!S578</f>
        <v>0</v>
      </c>
      <c r="X578" s="20" t="str">
        <f>[1]挂饰表!T578</f>
        <v>--</v>
      </c>
      <c r="Y578" s="42">
        <f>[1]挂饰表!U578</f>
        <v>0</v>
      </c>
      <c r="Z578" s="42">
        <f>[1]挂饰表!V578</f>
        <v>0</v>
      </c>
      <c r="AA578" s="42">
        <f>[1]挂饰表!W578</f>
        <v>0</v>
      </c>
      <c r="AB578" s="42">
        <f>[1]挂饰表!X578</f>
        <v>0</v>
      </c>
      <c r="AC578" s="42">
        <f>[1]挂饰表!Y578</f>
        <v>0</v>
      </c>
      <c r="AD578" s="42">
        <f>[1]挂饰表!Z578</f>
        <v>0</v>
      </c>
      <c r="AE578" s="20">
        <f>[1]挂饰表!AA578</f>
        <v>0</v>
      </c>
      <c r="AF578" s="20">
        <f>[1]挂饰表!AB578</f>
        <v>0</v>
      </c>
      <c r="AG578" s="20">
        <f>[1]挂饰表!AC578</f>
        <v>0</v>
      </c>
      <c r="AH578" s="20">
        <f>[1]挂饰表!AD578</f>
        <v>0</v>
      </c>
      <c r="AI578" s="20">
        <f>[1]挂饰表!AE578</f>
        <v>0</v>
      </c>
    </row>
    <row r="579" spans="2:35" ht="14.25" x14ac:dyDescent="0.2">
      <c r="B579" s="16">
        <v>577</v>
      </c>
      <c r="C579" s="16" t="str">
        <f t="shared" ref="C579:C642" ca="1" si="73">VLOOKUP(G579&amp;INT(RAND()*(15-1)+1),dropimge,4,FALSE)</f>
        <v>IC1905</v>
      </c>
      <c r="D579" s="16" t="str">
        <f t="shared" ca="1" si="69"/>
        <v>璀璨的白银护腕</v>
      </c>
      <c r="E579" s="16" t="str">
        <f t="shared" ref="E579:E642" ca="1" si="74">VLOOKUP(H579,dropaffix1,INT(RAND()*(6-2)+2),FALSE)</f>
        <v>璀璨的</v>
      </c>
      <c r="F579" s="16" t="str">
        <f t="shared" ref="F579:F642" ca="1" si="75">VLOOKUP(INT(RAND()*(21-1)+1),dropaffix2,2,FALSE)</f>
        <v>白银</v>
      </c>
      <c r="G579" s="16" t="str">
        <f t="shared" ref="G579:G642" ca="1" si="76">VLOOKUP(INT(RAND()*(4-1)+1),dropaffix3,2,FALSE)</f>
        <v>护腕</v>
      </c>
      <c r="H579" s="16" t="str">
        <f t="shared" si="72"/>
        <v>s</v>
      </c>
      <c r="I579" s="19" t="s">
        <v>26</v>
      </c>
      <c r="J579" s="3" t="s">
        <v>45</v>
      </c>
      <c r="K579" s="16">
        <f t="shared" si="70"/>
        <v>0</v>
      </c>
      <c r="L579" s="16">
        <f t="shared" si="71"/>
        <v>1</v>
      </c>
      <c r="M579" s="16">
        <f>[1]挂饰表!$I579</f>
        <v>19</v>
      </c>
      <c r="N579" s="16">
        <f>[1]挂饰表!$J579</f>
        <v>18</v>
      </c>
      <c r="O579" s="16">
        <f>[1]挂饰表!$K579</f>
        <v>12</v>
      </c>
      <c r="P579" s="16">
        <f>[1]挂饰表!$L579</f>
        <v>16</v>
      </c>
      <c r="Q579" s="16" t="str">
        <f>[1]挂饰表!$M$3</f>
        <v>---</v>
      </c>
      <c r="R579" s="16">
        <f>[1]挂饰表!$N579</f>
        <v>13</v>
      </c>
      <c r="S579" s="16">
        <f>[1]挂饰表!$O579</f>
        <v>11</v>
      </c>
      <c r="T579" s="42">
        <f>[1]挂饰表!$P579</f>
        <v>7</v>
      </c>
      <c r="U579" s="20">
        <f>[1]挂饰表!Q579</f>
        <v>3.5000000000000003E-2</v>
      </c>
      <c r="V579" s="20">
        <f>[1]挂饰表!R579</f>
        <v>2.75E-2</v>
      </c>
      <c r="W579" s="20">
        <f>[1]挂饰表!S579</f>
        <v>1.1666666666666667E-2</v>
      </c>
      <c r="X579" s="20" t="str">
        <f>[1]挂饰表!T579</f>
        <v>--</v>
      </c>
      <c r="Y579" s="42">
        <f>[1]挂饰表!U579</f>
        <v>6</v>
      </c>
      <c r="Z579" s="42">
        <f>[1]挂饰表!V579</f>
        <v>6</v>
      </c>
      <c r="AA579" s="42">
        <f>[1]挂饰表!W579</f>
        <v>5</v>
      </c>
      <c r="AB579" s="42">
        <f>[1]挂饰表!X579</f>
        <v>8</v>
      </c>
      <c r="AC579" s="42">
        <f>[1]挂饰表!Y579</f>
        <v>8</v>
      </c>
      <c r="AD579" s="42">
        <f>[1]挂饰表!Z579</f>
        <v>8</v>
      </c>
      <c r="AE579" s="20">
        <f>[1]挂饰表!AA579</f>
        <v>0</v>
      </c>
      <c r="AF579" s="20">
        <f>[1]挂饰表!AB579</f>
        <v>0</v>
      </c>
      <c r="AG579" s="20">
        <f>[1]挂饰表!AC579</f>
        <v>0</v>
      </c>
      <c r="AH579" s="20">
        <f>[1]挂饰表!AD579</f>
        <v>0</v>
      </c>
      <c r="AI579" s="20">
        <f>[1]挂饰表!AE579</f>
        <v>0</v>
      </c>
    </row>
    <row r="580" spans="2:35" ht="14.25" x14ac:dyDescent="0.2">
      <c r="B580" s="16">
        <v>578</v>
      </c>
      <c r="C580" s="16" t="str">
        <f t="shared" ca="1" si="73"/>
        <v>IC1889</v>
      </c>
      <c r="D580" s="16" t="str">
        <f t="shared" ref="D580:D642" ca="1" si="77">E580&amp;F580&amp;G580</f>
        <v>璀璨的忏悔项链</v>
      </c>
      <c r="E580" s="16" t="str">
        <f t="shared" ca="1" si="74"/>
        <v>璀璨的</v>
      </c>
      <c r="F580" s="16" t="str">
        <f t="shared" ca="1" si="75"/>
        <v>忏悔</v>
      </c>
      <c r="G580" s="16" t="str">
        <f t="shared" ca="1" si="76"/>
        <v>项链</v>
      </c>
      <c r="H580" s="16" t="str">
        <f t="shared" si="72"/>
        <v>s</v>
      </c>
      <c r="I580" s="19" t="s">
        <v>26</v>
      </c>
      <c r="J580" s="3" t="s">
        <v>45</v>
      </c>
      <c r="K580" s="16">
        <f t="shared" ref="K580:K642" si="78">VLOOKUP(J580,profession1,5,FALSE)</f>
        <v>0</v>
      </c>
      <c r="L580" s="16">
        <f t="shared" si="71"/>
        <v>2</v>
      </c>
      <c r="M580" s="16">
        <f>[1]挂饰表!$I580</f>
        <v>39</v>
      </c>
      <c r="N580" s="16">
        <f>[1]挂饰表!$J580</f>
        <v>36</v>
      </c>
      <c r="O580" s="16">
        <f>[1]挂饰表!$K580</f>
        <v>24</v>
      </c>
      <c r="P580" s="16">
        <f>[1]挂饰表!$L580</f>
        <v>33</v>
      </c>
      <c r="Q580" s="16" t="str">
        <f>[1]挂饰表!$M$3</f>
        <v>---</v>
      </c>
      <c r="R580" s="16">
        <f>[1]挂饰表!$N580</f>
        <v>26</v>
      </c>
      <c r="S580" s="16">
        <f>[1]挂饰表!$O580</f>
        <v>22</v>
      </c>
      <c r="T580" s="42">
        <f>[1]挂饰表!$P580</f>
        <v>13</v>
      </c>
      <c r="U580" s="20">
        <f>[1]挂饰表!Q580</f>
        <v>6.5000000000000002E-2</v>
      </c>
      <c r="V580" s="20">
        <f>[1]挂饰表!R580</f>
        <v>5.5E-2</v>
      </c>
      <c r="W580" s="20">
        <f>[1]挂饰表!S580</f>
        <v>2.1666666666666664E-2</v>
      </c>
      <c r="X580" s="20" t="str">
        <f>[1]挂饰表!T580</f>
        <v>--</v>
      </c>
      <c r="Y580" s="42">
        <f>[1]挂饰表!U580</f>
        <v>11</v>
      </c>
      <c r="Z580" s="42">
        <f>[1]挂饰表!V580</f>
        <v>11</v>
      </c>
      <c r="AA580" s="42">
        <f>[1]挂饰表!W580</f>
        <v>9</v>
      </c>
      <c r="AB580" s="42">
        <f>[1]挂饰表!X580</f>
        <v>15</v>
      </c>
      <c r="AC580" s="42">
        <f>[1]挂饰表!Y580</f>
        <v>15</v>
      </c>
      <c r="AD580" s="42">
        <f>[1]挂饰表!Z580</f>
        <v>17</v>
      </c>
      <c r="AE580" s="20">
        <f>[1]挂饰表!AA580</f>
        <v>0</v>
      </c>
      <c r="AF580" s="20">
        <f>[1]挂饰表!AB580</f>
        <v>0</v>
      </c>
      <c r="AG580" s="20">
        <f>[1]挂饰表!AC580</f>
        <v>0</v>
      </c>
      <c r="AH580" s="20">
        <f>[1]挂饰表!AD580</f>
        <v>0</v>
      </c>
      <c r="AI580" s="20">
        <f>[1]挂饰表!AE580</f>
        <v>0</v>
      </c>
    </row>
    <row r="581" spans="2:35" ht="14.25" x14ac:dyDescent="0.2">
      <c r="B581" s="16">
        <v>579</v>
      </c>
      <c r="C581" s="16" t="str">
        <f t="shared" ca="1" si="73"/>
        <v>IC1871</v>
      </c>
      <c r="D581" s="16" t="str">
        <f t="shared" ca="1" si="77"/>
        <v>神奇的斯塞提护腕</v>
      </c>
      <c r="E581" s="16" t="str">
        <f t="shared" ca="1" si="74"/>
        <v>神奇的</v>
      </c>
      <c r="F581" s="16" t="str">
        <f t="shared" ca="1" si="75"/>
        <v>斯塞提</v>
      </c>
      <c r="G581" s="16" t="str">
        <f t="shared" ca="1" si="76"/>
        <v>护腕</v>
      </c>
      <c r="H581" s="16" t="str">
        <f t="shared" si="72"/>
        <v>s</v>
      </c>
      <c r="I581" s="19" t="s">
        <v>26</v>
      </c>
      <c r="J581" s="3" t="s">
        <v>45</v>
      </c>
      <c r="K581" s="16">
        <f t="shared" si="78"/>
        <v>0</v>
      </c>
      <c r="L581" s="16">
        <f t="shared" si="71"/>
        <v>3</v>
      </c>
      <c r="M581" s="16">
        <f>[1]挂饰表!$I581</f>
        <v>58</v>
      </c>
      <c r="N581" s="16">
        <f>[1]挂饰表!$J581</f>
        <v>54</v>
      </c>
      <c r="O581" s="16">
        <f>[1]挂饰表!$K581</f>
        <v>35</v>
      </c>
      <c r="P581" s="16">
        <f>[1]挂饰表!$L581</f>
        <v>49</v>
      </c>
      <c r="Q581" s="16" t="str">
        <f>[1]挂饰表!$M$3</f>
        <v>---</v>
      </c>
      <c r="R581" s="16">
        <f>[1]挂饰表!$N581</f>
        <v>39</v>
      </c>
      <c r="S581" s="16">
        <f>[1]挂饰表!$O581</f>
        <v>32</v>
      </c>
      <c r="T581" s="42">
        <f>[1]挂饰表!$P581</f>
        <v>20</v>
      </c>
      <c r="U581" s="20">
        <f>[1]挂饰表!Q581</f>
        <v>0.1</v>
      </c>
      <c r="V581" s="20">
        <f>[1]挂饰表!R581</f>
        <v>0.08</v>
      </c>
      <c r="W581" s="20">
        <f>[1]挂饰表!S581</f>
        <v>3.3333333333333333E-2</v>
      </c>
      <c r="X581" s="20" t="str">
        <f>[1]挂饰表!T581</f>
        <v>--</v>
      </c>
      <c r="Y581" s="42">
        <f>[1]挂饰表!U581</f>
        <v>17</v>
      </c>
      <c r="Z581" s="42">
        <f>[1]挂饰表!V581</f>
        <v>17</v>
      </c>
      <c r="AA581" s="42">
        <f>[1]挂饰表!W581</f>
        <v>14</v>
      </c>
      <c r="AB581" s="42">
        <f>[1]挂饰表!X581</f>
        <v>23</v>
      </c>
      <c r="AC581" s="42">
        <f>[1]挂饰表!Y581</f>
        <v>23</v>
      </c>
      <c r="AD581" s="42">
        <f>[1]挂饰表!Z581</f>
        <v>25</v>
      </c>
      <c r="AE581" s="20">
        <f>[1]挂饰表!AA581</f>
        <v>0</v>
      </c>
      <c r="AF581" s="20">
        <f>[1]挂饰表!AB581</f>
        <v>0</v>
      </c>
      <c r="AG581" s="20">
        <f>[1]挂饰表!AC581</f>
        <v>0</v>
      </c>
      <c r="AH581" s="20">
        <f>[1]挂饰表!AD581</f>
        <v>0</v>
      </c>
      <c r="AI581" s="20">
        <f>[1]挂饰表!AE581</f>
        <v>0</v>
      </c>
    </row>
    <row r="582" spans="2:35" ht="14.25" x14ac:dyDescent="0.2">
      <c r="B582" s="16">
        <v>580</v>
      </c>
      <c r="C582" s="16" t="str">
        <f t="shared" ca="1" si="73"/>
        <v>IC1870</v>
      </c>
      <c r="D582" s="16" t="str">
        <f t="shared" ca="1" si="77"/>
        <v>神奇的魔王护腕</v>
      </c>
      <c r="E582" s="16" t="str">
        <f t="shared" ca="1" si="74"/>
        <v>神奇的</v>
      </c>
      <c r="F582" s="16" t="str">
        <f t="shared" ca="1" si="75"/>
        <v>魔王</v>
      </c>
      <c r="G582" s="16" t="str">
        <f t="shared" ca="1" si="76"/>
        <v>护腕</v>
      </c>
      <c r="H582" s="16" t="str">
        <f t="shared" si="72"/>
        <v>s</v>
      </c>
      <c r="I582" s="19" t="s">
        <v>26</v>
      </c>
      <c r="J582" s="3" t="s">
        <v>45</v>
      </c>
      <c r="K582" s="16">
        <f t="shared" si="78"/>
        <v>0</v>
      </c>
      <c r="L582" s="16">
        <f t="shared" si="71"/>
        <v>4</v>
      </c>
      <c r="M582" s="16">
        <f>[1]挂饰表!$I582</f>
        <v>77</v>
      </c>
      <c r="N582" s="16">
        <f>[1]挂饰表!$J582</f>
        <v>72</v>
      </c>
      <c r="O582" s="16">
        <f>[1]挂饰表!$K582</f>
        <v>47</v>
      </c>
      <c r="P582" s="16">
        <f>[1]挂饰表!$L582</f>
        <v>65</v>
      </c>
      <c r="Q582" s="16" t="str">
        <f>[1]挂饰表!$M$3</f>
        <v>---</v>
      </c>
      <c r="R582" s="16">
        <f>[1]挂饰表!$N582</f>
        <v>52</v>
      </c>
      <c r="S582" s="16">
        <f>[1]挂饰表!$O582</f>
        <v>43</v>
      </c>
      <c r="T582" s="42">
        <f>[1]挂饰表!$P582</f>
        <v>26</v>
      </c>
      <c r="U582" s="20">
        <f>[1]挂饰表!Q582</f>
        <v>0.13</v>
      </c>
      <c r="V582" s="20">
        <f>[1]挂饰表!R582</f>
        <v>0.1075</v>
      </c>
      <c r="W582" s="20">
        <f>[1]挂饰表!S582</f>
        <v>4.3333333333333328E-2</v>
      </c>
      <c r="X582" s="20" t="str">
        <f>[1]挂饰表!T582</f>
        <v>--</v>
      </c>
      <c r="Y582" s="42">
        <f>[1]挂饰表!U582</f>
        <v>22</v>
      </c>
      <c r="Z582" s="42">
        <f>[1]挂饰表!V582</f>
        <v>22</v>
      </c>
      <c r="AA582" s="42">
        <f>[1]挂饰表!W582</f>
        <v>18</v>
      </c>
      <c r="AB582" s="42">
        <f>[1]挂饰表!X582</f>
        <v>30</v>
      </c>
      <c r="AC582" s="42">
        <f>[1]挂饰表!Y582</f>
        <v>30</v>
      </c>
      <c r="AD582" s="42">
        <f>[1]挂饰表!Z582</f>
        <v>34</v>
      </c>
      <c r="AE582" s="20">
        <f>[1]挂饰表!AA582</f>
        <v>0</v>
      </c>
      <c r="AF582" s="20">
        <f>[1]挂饰表!AB582</f>
        <v>0</v>
      </c>
      <c r="AG582" s="20">
        <f>[1]挂饰表!AC582</f>
        <v>0</v>
      </c>
      <c r="AH582" s="20">
        <f>[1]挂饰表!AD582</f>
        <v>0</v>
      </c>
      <c r="AI582" s="20">
        <f>[1]挂饰表!AE582</f>
        <v>0</v>
      </c>
    </row>
    <row r="583" spans="2:35" ht="14.25" x14ac:dyDescent="0.2">
      <c r="B583" s="16">
        <v>581</v>
      </c>
      <c r="C583" s="16" t="str">
        <f t="shared" ca="1" si="73"/>
        <v>IC1875</v>
      </c>
      <c r="D583" s="16" t="str">
        <f t="shared" ca="1" si="77"/>
        <v>神秘的水晶护腕</v>
      </c>
      <c r="E583" s="16" t="str">
        <f t="shared" ca="1" si="74"/>
        <v>神秘的</v>
      </c>
      <c r="F583" s="16" t="str">
        <f t="shared" ca="1" si="75"/>
        <v>水晶</v>
      </c>
      <c r="G583" s="16" t="str">
        <f t="shared" ca="1" si="76"/>
        <v>护腕</v>
      </c>
      <c r="H583" s="16" t="str">
        <f t="shared" si="72"/>
        <v>s</v>
      </c>
      <c r="I583" s="19" t="s">
        <v>26</v>
      </c>
      <c r="J583" s="3" t="s">
        <v>45</v>
      </c>
      <c r="K583" s="16">
        <f t="shared" si="78"/>
        <v>0</v>
      </c>
      <c r="L583" s="16">
        <f t="shared" si="71"/>
        <v>5</v>
      </c>
      <c r="M583" s="16">
        <f>[1]挂饰表!$I583</f>
        <v>97</v>
      </c>
      <c r="N583" s="16">
        <f>[1]挂饰表!$J583</f>
        <v>90</v>
      </c>
      <c r="O583" s="16">
        <f>[1]挂饰表!$K583</f>
        <v>59</v>
      </c>
      <c r="P583" s="16">
        <f>[1]挂饰表!$L583</f>
        <v>82</v>
      </c>
      <c r="Q583" s="16" t="str">
        <f>[1]挂饰表!$M$3</f>
        <v>---</v>
      </c>
      <c r="R583" s="16">
        <f>[1]挂饰表!$N583</f>
        <v>65</v>
      </c>
      <c r="S583" s="16">
        <f>[1]挂饰表!$O583</f>
        <v>54</v>
      </c>
      <c r="T583" s="42">
        <f>[1]挂饰表!$P583</f>
        <v>33</v>
      </c>
      <c r="U583" s="20">
        <f>[1]挂饰表!Q583</f>
        <v>0.16500000000000001</v>
      </c>
      <c r="V583" s="20">
        <f>[1]挂饰表!R583</f>
        <v>0.13500000000000001</v>
      </c>
      <c r="W583" s="20">
        <f>[1]挂饰表!S583</f>
        <v>5.5E-2</v>
      </c>
      <c r="X583" s="20" t="str">
        <f>[1]挂饰表!T583</f>
        <v>--</v>
      </c>
      <c r="Y583" s="42">
        <f>[1]挂饰表!U583</f>
        <v>28</v>
      </c>
      <c r="Z583" s="42">
        <f>[1]挂饰表!V583</f>
        <v>28</v>
      </c>
      <c r="AA583" s="42">
        <f>[1]挂饰表!W583</f>
        <v>23</v>
      </c>
      <c r="AB583" s="42">
        <f>[1]挂饰表!X583</f>
        <v>38</v>
      </c>
      <c r="AC583" s="42">
        <f>[1]挂饰表!Y583</f>
        <v>38</v>
      </c>
      <c r="AD583" s="42">
        <f>[1]挂饰表!Z583</f>
        <v>42</v>
      </c>
      <c r="AE583" s="20">
        <f>[1]挂饰表!AA583</f>
        <v>0</v>
      </c>
      <c r="AF583" s="20">
        <f>[1]挂饰表!AB583</f>
        <v>0</v>
      </c>
      <c r="AG583" s="20">
        <f>[1]挂饰表!AC583</f>
        <v>0</v>
      </c>
      <c r="AH583" s="20">
        <f>[1]挂饰表!AD583</f>
        <v>0</v>
      </c>
      <c r="AI583" s="20">
        <f>[1]挂饰表!AE583</f>
        <v>0</v>
      </c>
    </row>
    <row r="584" spans="2:35" ht="14.25" x14ac:dyDescent="0.2">
      <c r="B584" s="16">
        <v>582</v>
      </c>
      <c r="C584" s="16" t="str">
        <f t="shared" ca="1" si="73"/>
        <v>IC1742</v>
      </c>
      <c r="D584" s="16" t="str">
        <f t="shared" ca="1" si="77"/>
        <v>璀璨的精灵项链</v>
      </c>
      <c r="E584" s="16" t="str">
        <f t="shared" ca="1" si="74"/>
        <v>璀璨的</v>
      </c>
      <c r="F584" s="16" t="str">
        <f t="shared" ca="1" si="75"/>
        <v>精灵</v>
      </c>
      <c r="G584" s="16" t="str">
        <f t="shared" ca="1" si="76"/>
        <v>项链</v>
      </c>
      <c r="H584" s="16" t="str">
        <f t="shared" si="72"/>
        <v>s</v>
      </c>
      <c r="I584" s="19" t="s">
        <v>26</v>
      </c>
      <c r="J584" s="3" t="s">
        <v>45</v>
      </c>
      <c r="K584" s="16">
        <f t="shared" si="78"/>
        <v>0</v>
      </c>
      <c r="L584" s="16">
        <f t="shared" si="71"/>
        <v>6</v>
      </c>
      <c r="M584" s="16">
        <f>[1]挂饰表!$I584</f>
        <v>116</v>
      </c>
      <c r="N584" s="16">
        <f>[1]挂饰表!$J584</f>
        <v>108</v>
      </c>
      <c r="O584" s="16">
        <f>[1]挂饰表!$K584</f>
        <v>71</v>
      </c>
      <c r="P584" s="16">
        <f>[1]挂饰表!$L584</f>
        <v>98</v>
      </c>
      <c r="Q584" s="16" t="str">
        <f>[1]挂饰表!$M$3</f>
        <v>---</v>
      </c>
      <c r="R584" s="16">
        <f>[1]挂饰表!$N584</f>
        <v>78</v>
      </c>
      <c r="S584" s="16">
        <f>[1]挂饰表!$O584</f>
        <v>65</v>
      </c>
      <c r="T584" s="42">
        <f>[1]挂饰表!$P584</f>
        <v>39</v>
      </c>
      <c r="U584" s="20">
        <f>[1]挂饰表!Q584</f>
        <v>0.19500000000000001</v>
      </c>
      <c r="V584" s="20">
        <f>[1]挂饰表!R584</f>
        <v>0.16250000000000001</v>
      </c>
      <c r="W584" s="20">
        <f>[1]挂饰表!S584</f>
        <v>6.5000000000000002E-2</v>
      </c>
      <c r="X584" s="20" t="str">
        <f>[1]挂饰表!T584</f>
        <v>--</v>
      </c>
      <c r="Y584" s="42">
        <f>[1]挂饰表!U584</f>
        <v>33</v>
      </c>
      <c r="Z584" s="42">
        <f>[1]挂饰表!V584</f>
        <v>33</v>
      </c>
      <c r="AA584" s="42">
        <f>[1]挂饰表!W584</f>
        <v>27</v>
      </c>
      <c r="AB584" s="42">
        <f>[1]挂饰表!X584</f>
        <v>45</v>
      </c>
      <c r="AC584" s="42">
        <f>[1]挂饰表!Y584</f>
        <v>45</v>
      </c>
      <c r="AD584" s="42">
        <f>[1]挂饰表!Z584</f>
        <v>51</v>
      </c>
      <c r="AE584" s="20">
        <f>[1]挂饰表!AA584</f>
        <v>0</v>
      </c>
      <c r="AF584" s="20">
        <f>[1]挂饰表!AB584</f>
        <v>0</v>
      </c>
      <c r="AG584" s="20">
        <f>[1]挂饰表!AC584</f>
        <v>0</v>
      </c>
      <c r="AH584" s="20">
        <f>[1]挂饰表!AD584</f>
        <v>0</v>
      </c>
      <c r="AI584" s="20">
        <f>[1]挂饰表!AE584</f>
        <v>0</v>
      </c>
    </row>
    <row r="585" spans="2:35" ht="14.25" x14ac:dyDescent="0.2">
      <c r="B585" s="16">
        <v>583</v>
      </c>
      <c r="C585" s="16" t="str">
        <f t="shared" ca="1" si="73"/>
        <v>IC1902</v>
      </c>
      <c r="D585" s="16" t="str">
        <f t="shared" ca="1" si="77"/>
        <v>传说的言语戒指</v>
      </c>
      <c r="E585" s="16" t="str">
        <f t="shared" ca="1" si="74"/>
        <v>传说的</v>
      </c>
      <c r="F585" s="16" t="str">
        <f t="shared" ca="1" si="75"/>
        <v>言语</v>
      </c>
      <c r="G585" s="16" t="str">
        <f t="shared" ca="1" si="76"/>
        <v>戒指</v>
      </c>
      <c r="H585" s="16" t="str">
        <f t="shared" si="72"/>
        <v>s</v>
      </c>
      <c r="I585" s="19" t="s">
        <v>26</v>
      </c>
      <c r="J585" s="3" t="s">
        <v>45</v>
      </c>
      <c r="K585" s="16">
        <f t="shared" si="78"/>
        <v>0</v>
      </c>
      <c r="L585" s="16">
        <f t="shared" si="71"/>
        <v>7</v>
      </c>
      <c r="M585" s="16">
        <f>[1]挂饰表!$I585</f>
        <v>135</v>
      </c>
      <c r="N585" s="16">
        <f>[1]挂饰表!$J585</f>
        <v>126</v>
      </c>
      <c r="O585" s="16">
        <f>[1]挂饰表!$K585</f>
        <v>82</v>
      </c>
      <c r="P585" s="16">
        <f>[1]挂饰表!$L585</f>
        <v>114</v>
      </c>
      <c r="Q585" s="16" t="str">
        <f>[1]挂饰表!$M$3</f>
        <v>---</v>
      </c>
      <c r="R585" s="16">
        <f>[1]挂饰表!$N585</f>
        <v>91</v>
      </c>
      <c r="S585" s="16">
        <f>[1]挂饰表!$O585</f>
        <v>75</v>
      </c>
      <c r="T585" s="42">
        <f>[1]挂饰表!$P585</f>
        <v>46</v>
      </c>
      <c r="U585" s="20">
        <f>[1]挂饰表!Q585</f>
        <v>0.23</v>
      </c>
      <c r="V585" s="20">
        <f>[1]挂饰表!R585</f>
        <v>0.1875</v>
      </c>
      <c r="W585" s="20">
        <f>[1]挂饰表!S585</f>
        <v>7.6666666666666675E-2</v>
      </c>
      <c r="X585" s="20" t="str">
        <f>[1]挂饰表!T585</f>
        <v>--</v>
      </c>
      <c r="Y585" s="42">
        <f>[1]挂饰表!U585</f>
        <v>39</v>
      </c>
      <c r="Z585" s="42">
        <f>[1]挂饰表!V585</f>
        <v>39</v>
      </c>
      <c r="AA585" s="42">
        <f>[1]挂饰表!W585</f>
        <v>32</v>
      </c>
      <c r="AB585" s="42">
        <f>[1]挂饰表!X585</f>
        <v>53</v>
      </c>
      <c r="AC585" s="42">
        <f>[1]挂饰表!Y585</f>
        <v>53</v>
      </c>
      <c r="AD585" s="42">
        <f>[1]挂饰表!Z585</f>
        <v>59</v>
      </c>
      <c r="AE585" s="20">
        <f>[1]挂饰表!AA585</f>
        <v>0</v>
      </c>
      <c r="AF585" s="20">
        <f>[1]挂饰表!AB585</f>
        <v>0</v>
      </c>
      <c r="AG585" s="20">
        <f>[1]挂饰表!AC585</f>
        <v>0</v>
      </c>
      <c r="AH585" s="20">
        <f>[1]挂饰表!AD585</f>
        <v>0</v>
      </c>
      <c r="AI585" s="20">
        <f>[1]挂饰表!AE585</f>
        <v>0</v>
      </c>
    </row>
    <row r="586" spans="2:35" ht="14.25" x14ac:dyDescent="0.2">
      <c r="B586" s="16">
        <v>584</v>
      </c>
      <c r="C586" s="16" t="str">
        <f t="shared" ca="1" si="73"/>
        <v>IC1889</v>
      </c>
      <c r="D586" s="16" t="str">
        <f t="shared" ca="1" si="77"/>
        <v>璀璨的斯塞提项链</v>
      </c>
      <c r="E586" s="16" t="str">
        <f t="shared" ca="1" si="74"/>
        <v>璀璨的</v>
      </c>
      <c r="F586" s="16" t="str">
        <f t="shared" ca="1" si="75"/>
        <v>斯塞提</v>
      </c>
      <c r="G586" s="16" t="str">
        <f t="shared" ca="1" si="76"/>
        <v>项链</v>
      </c>
      <c r="H586" s="16" t="str">
        <f t="shared" si="72"/>
        <v>s</v>
      </c>
      <c r="I586" s="19" t="s">
        <v>26</v>
      </c>
      <c r="J586" s="3" t="s">
        <v>45</v>
      </c>
      <c r="K586" s="16">
        <f t="shared" si="78"/>
        <v>0</v>
      </c>
      <c r="L586" s="16">
        <f t="shared" si="71"/>
        <v>8</v>
      </c>
      <c r="M586" s="16">
        <f>[1]挂饰表!$I586</f>
        <v>155</v>
      </c>
      <c r="N586" s="16">
        <f>[1]挂饰表!$J586</f>
        <v>144</v>
      </c>
      <c r="O586" s="16">
        <f>[1]挂饰表!$K586</f>
        <v>94</v>
      </c>
      <c r="P586" s="16">
        <f>[1]挂饰表!$L586</f>
        <v>131</v>
      </c>
      <c r="Q586" s="16" t="str">
        <f>[1]挂饰表!$M$3</f>
        <v>---</v>
      </c>
      <c r="R586" s="16">
        <f>[1]挂饰表!$N586</f>
        <v>104</v>
      </c>
      <c r="S586" s="16">
        <f>[1]挂饰表!$O586</f>
        <v>86</v>
      </c>
      <c r="T586" s="42">
        <f>[1]挂饰表!$P586</f>
        <v>52</v>
      </c>
      <c r="U586" s="20">
        <f>[1]挂饰表!Q586</f>
        <v>0.26</v>
      </c>
      <c r="V586" s="20">
        <f>[1]挂饰表!R586</f>
        <v>0.215</v>
      </c>
      <c r="W586" s="20">
        <f>[1]挂饰表!S586</f>
        <v>8.6666666666666656E-2</v>
      </c>
      <c r="X586" s="20" t="str">
        <f>[1]挂饰表!T586</f>
        <v>--</v>
      </c>
      <c r="Y586" s="42">
        <f>[1]挂饰表!U586</f>
        <v>44</v>
      </c>
      <c r="Z586" s="42">
        <f>[1]挂饰表!V586</f>
        <v>44</v>
      </c>
      <c r="AA586" s="42">
        <f>[1]挂饰表!W586</f>
        <v>37</v>
      </c>
      <c r="AB586" s="42">
        <f>[1]挂饰表!X586</f>
        <v>60</v>
      </c>
      <c r="AC586" s="42">
        <f>[1]挂饰表!Y586</f>
        <v>60</v>
      </c>
      <c r="AD586" s="42">
        <f>[1]挂饰表!Z586</f>
        <v>68</v>
      </c>
      <c r="AE586" s="20">
        <f>[1]挂饰表!AA586</f>
        <v>0</v>
      </c>
      <c r="AF586" s="20">
        <f>[1]挂饰表!AB586</f>
        <v>0</v>
      </c>
      <c r="AG586" s="20">
        <f>[1]挂饰表!AC586</f>
        <v>0</v>
      </c>
      <c r="AH586" s="20">
        <f>[1]挂饰表!AD586</f>
        <v>0</v>
      </c>
      <c r="AI586" s="20">
        <f>[1]挂饰表!AE586</f>
        <v>0</v>
      </c>
    </row>
    <row r="587" spans="2:35" ht="14.25" x14ac:dyDescent="0.2">
      <c r="B587" s="16">
        <v>585</v>
      </c>
      <c r="C587" s="16" t="str">
        <f t="shared" ca="1" si="73"/>
        <v>IC1857</v>
      </c>
      <c r="D587" s="16" t="str">
        <f t="shared" ca="1" si="77"/>
        <v>闪耀的卡尼亚戒指</v>
      </c>
      <c r="E587" s="16" t="str">
        <f t="shared" ca="1" si="74"/>
        <v>闪耀的</v>
      </c>
      <c r="F587" s="16" t="str">
        <f t="shared" ca="1" si="75"/>
        <v>卡尼亚</v>
      </c>
      <c r="G587" s="16" t="str">
        <f t="shared" ca="1" si="76"/>
        <v>戒指</v>
      </c>
      <c r="H587" s="16" t="str">
        <f t="shared" si="72"/>
        <v>a</v>
      </c>
      <c r="I587" s="19" t="s">
        <v>26</v>
      </c>
      <c r="J587" s="3" t="s">
        <v>45</v>
      </c>
      <c r="K587" s="16">
        <f t="shared" si="78"/>
        <v>0</v>
      </c>
      <c r="L587" s="16">
        <f t="shared" si="71"/>
        <v>1</v>
      </c>
      <c r="M587" s="16">
        <f>[1]挂饰表!$I587</f>
        <v>11</v>
      </c>
      <c r="N587" s="16">
        <f>[1]挂饰表!$J587</f>
        <v>21</v>
      </c>
      <c r="O587" s="16">
        <f>[1]挂饰表!$K587</f>
        <v>13</v>
      </c>
      <c r="P587" s="16">
        <f>[1]挂饰表!$L587</f>
        <v>19</v>
      </c>
      <c r="Q587" s="16" t="str">
        <f>[1]挂饰表!$M$3</f>
        <v>---</v>
      </c>
      <c r="R587" s="16">
        <f>[1]挂饰表!$N587</f>
        <v>15</v>
      </c>
      <c r="S587" s="16">
        <f>[1]挂饰表!$O587</f>
        <v>12</v>
      </c>
      <c r="T587" s="42">
        <f>[1]挂饰表!$P587</f>
        <v>7</v>
      </c>
      <c r="U587" s="20">
        <f>[1]挂饰表!Q587</f>
        <v>3.5000000000000003E-2</v>
      </c>
      <c r="V587" s="20">
        <f>[1]挂饰表!R587</f>
        <v>0.03</v>
      </c>
      <c r="W587" s="20">
        <f>[1]挂饰表!S587</f>
        <v>1.1666666666666667E-2</v>
      </c>
      <c r="X587" s="20" t="str">
        <f>[1]挂饰表!T587</f>
        <v>--</v>
      </c>
      <c r="Y587" s="42">
        <f>[1]挂饰表!U587</f>
        <v>6</v>
      </c>
      <c r="Z587" s="42">
        <f>[1]挂饰表!V587</f>
        <v>6</v>
      </c>
      <c r="AA587" s="42">
        <f>[1]挂饰表!W587</f>
        <v>5</v>
      </c>
      <c r="AB587" s="42">
        <f>[1]挂饰表!X587</f>
        <v>9</v>
      </c>
      <c r="AC587" s="42">
        <f>[1]挂饰表!Y587</f>
        <v>9</v>
      </c>
      <c r="AD587" s="42">
        <f>[1]挂饰表!Z587</f>
        <v>10</v>
      </c>
      <c r="AE587" s="20">
        <f>[1]挂饰表!AA587</f>
        <v>0</v>
      </c>
      <c r="AF587" s="20">
        <f>[1]挂饰表!AB587</f>
        <v>0</v>
      </c>
      <c r="AG587" s="20">
        <f>[1]挂饰表!AC587</f>
        <v>0</v>
      </c>
      <c r="AH587" s="20">
        <f>[1]挂饰表!AD587</f>
        <v>0</v>
      </c>
      <c r="AI587" s="20">
        <f>[1]挂饰表!AE587</f>
        <v>0</v>
      </c>
    </row>
    <row r="588" spans="2:35" ht="14.25" x14ac:dyDescent="0.2">
      <c r="B588" s="16">
        <v>586</v>
      </c>
      <c r="C588" s="16" t="str">
        <f t="shared" ca="1" si="73"/>
        <v>IC1903</v>
      </c>
      <c r="D588" s="16" t="str">
        <f t="shared" ca="1" si="77"/>
        <v>闪耀的卡尼亚戒指</v>
      </c>
      <c r="E588" s="16" t="str">
        <f t="shared" ca="1" si="74"/>
        <v>闪耀的</v>
      </c>
      <c r="F588" s="16" t="str">
        <f t="shared" ca="1" si="75"/>
        <v>卡尼亚</v>
      </c>
      <c r="G588" s="16" t="str">
        <f t="shared" ca="1" si="76"/>
        <v>戒指</v>
      </c>
      <c r="H588" s="16" t="str">
        <f t="shared" si="72"/>
        <v>a</v>
      </c>
      <c r="I588" s="19" t="s">
        <v>26</v>
      </c>
      <c r="J588" s="3" t="s">
        <v>45</v>
      </c>
      <c r="K588" s="16">
        <f t="shared" si="78"/>
        <v>0</v>
      </c>
      <c r="L588" s="16">
        <f t="shared" ref="L588:L642" si="79">L580</f>
        <v>2</v>
      </c>
      <c r="M588" s="16">
        <f>[1]挂饰表!$I588</f>
        <v>22</v>
      </c>
      <c r="N588" s="16">
        <f>[1]挂饰表!$J588</f>
        <v>41</v>
      </c>
      <c r="O588" s="16">
        <f>[1]挂饰表!$K588</f>
        <v>27</v>
      </c>
      <c r="P588" s="16">
        <f>[1]挂饰表!$L588</f>
        <v>37</v>
      </c>
      <c r="Q588" s="16" t="str">
        <f>[1]挂饰表!$M$3</f>
        <v>---</v>
      </c>
      <c r="R588" s="16">
        <f>[1]挂饰表!$N588</f>
        <v>30</v>
      </c>
      <c r="S588" s="16">
        <f>[1]挂饰表!$O588</f>
        <v>25</v>
      </c>
      <c r="T588" s="42">
        <f>[1]挂饰表!$P588</f>
        <v>15</v>
      </c>
      <c r="U588" s="20">
        <f>[1]挂饰表!Q588</f>
        <v>7.4999999999999997E-2</v>
      </c>
      <c r="V588" s="20">
        <f>[1]挂饰表!R588</f>
        <v>6.25E-2</v>
      </c>
      <c r="W588" s="20">
        <f>[1]挂饰表!S588</f>
        <v>2.5000000000000001E-2</v>
      </c>
      <c r="X588" s="20" t="str">
        <f>[1]挂饰表!T588</f>
        <v>--</v>
      </c>
      <c r="Y588" s="42">
        <f>[1]挂饰表!U588</f>
        <v>13</v>
      </c>
      <c r="Z588" s="42">
        <f>[1]挂饰表!V588</f>
        <v>13</v>
      </c>
      <c r="AA588" s="42">
        <f>[1]挂饰表!W588</f>
        <v>10</v>
      </c>
      <c r="AB588" s="42">
        <f>[1]挂饰表!X588</f>
        <v>17</v>
      </c>
      <c r="AC588" s="42">
        <f>[1]挂饰表!Y588</f>
        <v>17</v>
      </c>
      <c r="AD588" s="42">
        <f>[1]挂饰表!Z588</f>
        <v>19</v>
      </c>
      <c r="AE588" s="20">
        <f>[1]挂饰表!AA588</f>
        <v>0</v>
      </c>
      <c r="AF588" s="20">
        <f>[1]挂饰表!AB588</f>
        <v>0</v>
      </c>
      <c r="AG588" s="20">
        <f>[1]挂饰表!AC588</f>
        <v>0</v>
      </c>
      <c r="AH588" s="20">
        <f>[1]挂饰表!AD588</f>
        <v>0</v>
      </c>
      <c r="AI588" s="20">
        <f>[1]挂饰表!AE588</f>
        <v>0</v>
      </c>
    </row>
    <row r="589" spans="2:35" ht="14.25" x14ac:dyDescent="0.2">
      <c r="B589" s="16">
        <v>587</v>
      </c>
      <c r="C589" s="16" t="str">
        <f t="shared" ca="1" si="73"/>
        <v>IC1872</v>
      </c>
      <c r="D589" s="16" t="str">
        <f t="shared" ca="1" si="77"/>
        <v>精致的青铜护腕</v>
      </c>
      <c r="E589" s="16" t="str">
        <f t="shared" ca="1" si="74"/>
        <v>精致的</v>
      </c>
      <c r="F589" s="16" t="str">
        <f t="shared" ca="1" si="75"/>
        <v>青铜</v>
      </c>
      <c r="G589" s="16" t="str">
        <f t="shared" ca="1" si="76"/>
        <v>护腕</v>
      </c>
      <c r="H589" s="16" t="str">
        <f t="shared" si="72"/>
        <v>a</v>
      </c>
      <c r="I589" s="19" t="s">
        <v>26</v>
      </c>
      <c r="J589" s="3" t="s">
        <v>45</v>
      </c>
      <c r="K589" s="16">
        <f t="shared" si="78"/>
        <v>0</v>
      </c>
      <c r="L589" s="16">
        <f t="shared" si="79"/>
        <v>3</v>
      </c>
      <c r="M589" s="16">
        <f>[1]挂饰表!$I589</f>
        <v>33</v>
      </c>
      <c r="N589" s="16">
        <f>[1]挂饰表!$J589</f>
        <v>62</v>
      </c>
      <c r="O589" s="16">
        <f>[1]挂饰表!$K589</f>
        <v>40</v>
      </c>
      <c r="P589" s="16">
        <f>[1]挂饰表!$L589</f>
        <v>56</v>
      </c>
      <c r="Q589" s="16" t="str">
        <f>[1]挂饰表!$M$3</f>
        <v>---</v>
      </c>
      <c r="R589" s="16">
        <f>[1]挂饰表!$N589</f>
        <v>45</v>
      </c>
      <c r="S589" s="16">
        <f>[1]挂饰表!$O589</f>
        <v>37</v>
      </c>
      <c r="T589" s="42">
        <f>[1]挂饰表!$P589</f>
        <v>22</v>
      </c>
      <c r="U589" s="20">
        <f>[1]挂饰表!Q589</f>
        <v>0.11</v>
      </c>
      <c r="V589" s="20">
        <f>[1]挂饰表!R589</f>
        <v>9.2499999999999999E-2</v>
      </c>
      <c r="W589" s="20">
        <f>[1]挂饰表!S589</f>
        <v>3.6666666666666667E-2</v>
      </c>
      <c r="X589" s="20" t="str">
        <f>[1]挂饰表!T589</f>
        <v>--</v>
      </c>
      <c r="Y589" s="42">
        <f>[1]挂饰表!U589</f>
        <v>19</v>
      </c>
      <c r="Z589" s="42">
        <f>[1]挂饰表!V589</f>
        <v>19</v>
      </c>
      <c r="AA589" s="42">
        <f>[1]挂饰表!W589</f>
        <v>16</v>
      </c>
      <c r="AB589" s="42">
        <f>[1]挂饰表!X589</f>
        <v>26</v>
      </c>
      <c r="AC589" s="42">
        <f>[1]挂饰表!Y589</f>
        <v>26</v>
      </c>
      <c r="AD589" s="42">
        <f>[1]挂饰表!Z589</f>
        <v>29</v>
      </c>
      <c r="AE589" s="20">
        <f>[1]挂饰表!AA589</f>
        <v>0</v>
      </c>
      <c r="AF589" s="20">
        <f>[1]挂饰表!AB589</f>
        <v>0</v>
      </c>
      <c r="AG589" s="20">
        <f>[1]挂饰表!AC589</f>
        <v>0</v>
      </c>
      <c r="AH589" s="20">
        <f>[1]挂饰表!AD589</f>
        <v>0</v>
      </c>
      <c r="AI589" s="20">
        <f>[1]挂饰表!AE589</f>
        <v>0</v>
      </c>
    </row>
    <row r="590" spans="2:35" ht="14.25" x14ac:dyDescent="0.2">
      <c r="B590" s="16">
        <v>588</v>
      </c>
      <c r="C590" s="16" t="str">
        <f t="shared" ca="1" si="73"/>
        <v>IC1935</v>
      </c>
      <c r="D590" s="16" t="str">
        <f t="shared" ca="1" si="77"/>
        <v>精致的遗迹护腕</v>
      </c>
      <c r="E590" s="16" t="str">
        <f t="shared" ca="1" si="74"/>
        <v>精致的</v>
      </c>
      <c r="F590" s="16" t="str">
        <f t="shared" ca="1" si="75"/>
        <v>遗迹</v>
      </c>
      <c r="G590" s="16" t="str">
        <f t="shared" ca="1" si="76"/>
        <v>护腕</v>
      </c>
      <c r="H590" s="16" t="str">
        <f t="shared" si="72"/>
        <v>a</v>
      </c>
      <c r="I590" s="19" t="s">
        <v>26</v>
      </c>
      <c r="J590" s="3" t="s">
        <v>45</v>
      </c>
      <c r="K590" s="16">
        <f t="shared" si="78"/>
        <v>0</v>
      </c>
      <c r="L590" s="16">
        <f t="shared" si="79"/>
        <v>4</v>
      </c>
      <c r="M590" s="16">
        <f>[1]挂饰表!$I590</f>
        <v>44</v>
      </c>
      <c r="N590" s="16">
        <f>[1]挂饰表!$J590</f>
        <v>82</v>
      </c>
      <c r="O590" s="16">
        <f>[1]挂饰表!$K590</f>
        <v>54</v>
      </c>
      <c r="P590" s="16">
        <f>[1]挂饰表!$L590</f>
        <v>75</v>
      </c>
      <c r="Q590" s="16" t="str">
        <f>[1]挂饰表!$M$3</f>
        <v>---</v>
      </c>
      <c r="R590" s="16">
        <f>[1]挂饰表!$N590</f>
        <v>60</v>
      </c>
      <c r="S590" s="16">
        <f>[1]挂饰表!$O590</f>
        <v>49</v>
      </c>
      <c r="T590" s="42">
        <f>[1]挂饰表!$P590</f>
        <v>30</v>
      </c>
      <c r="U590" s="20">
        <f>[1]挂饰表!Q590</f>
        <v>0.15</v>
      </c>
      <c r="V590" s="20">
        <f>[1]挂饰表!R590</f>
        <v>0.1225</v>
      </c>
      <c r="W590" s="20">
        <f>[1]挂饰表!S590</f>
        <v>0.05</v>
      </c>
      <c r="X590" s="20" t="str">
        <f>[1]挂饰表!T590</f>
        <v>--</v>
      </c>
      <c r="Y590" s="42">
        <f>[1]挂饰表!U590</f>
        <v>25</v>
      </c>
      <c r="Z590" s="42">
        <f>[1]挂饰表!V590</f>
        <v>25</v>
      </c>
      <c r="AA590" s="42">
        <f>[1]挂饰表!W590</f>
        <v>21</v>
      </c>
      <c r="AB590" s="42">
        <f>[1]挂饰表!X590</f>
        <v>34</v>
      </c>
      <c r="AC590" s="42">
        <f>[1]挂饰表!Y590</f>
        <v>34</v>
      </c>
      <c r="AD590" s="42">
        <f>[1]挂饰表!Z590</f>
        <v>39</v>
      </c>
      <c r="AE590" s="20">
        <f>[1]挂饰表!AA590</f>
        <v>0</v>
      </c>
      <c r="AF590" s="20">
        <f>[1]挂饰表!AB590</f>
        <v>0</v>
      </c>
      <c r="AG590" s="20">
        <f>[1]挂饰表!AC590</f>
        <v>0</v>
      </c>
      <c r="AH590" s="20">
        <f>[1]挂饰表!AD590</f>
        <v>0</v>
      </c>
      <c r="AI590" s="20">
        <f>[1]挂饰表!AE590</f>
        <v>0</v>
      </c>
    </row>
    <row r="591" spans="2:35" ht="14.25" x14ac:dyDescent="0.2">
      <c r="B591" s="16">
        <v>589</v>
      </c>
      <c r="C591" s="16" t="str">
        <f t="shared" ca="1" si="73"/>
        <v>IC1870</v>
      </c>
      <c r="D591" s="16" t="str">
        <f t="shared" ca="1" si="77"/>
        <v>犀利的混乱护腕</v>
      </c>
      <c r="E591" s="16" t="str">
        <f t="shared" ca="1" si="74"/>
        <v>犀利的</v>
      </c>
      <c r="F591" s="16" t="str">
        <f t="shared" ca="1" si="75"/>
        <v>混乱</v>
      </c>
      <c r="G591" s="16" t="str">
        <f t="shared" ca="1" si="76"/>
        <v>护腕</v>
      </c>
      <c r="H591" s="16" t="str">
        <f t="shared" si="72"/>
        <v>a</v>
      </c>
      <c r="I591" s="19" t="s">
        <v>26</v>
      </c>
      <c r="J591" s="3" t="s">
        <v>45</v>
      </c>
      <c r="K591" s="16">
        <f t="shared" si="78"/>
        <v>0</v>
      </c>
      <c r="L591" s="16">
        <f t="shared" si="79"/>
        <v>5</v>
      </c>
      <c r="M591" s="16">
        <f>[1]挂饰表!$I591</f>
        <v>54</v>
      </c>
      <c r="N591" s="16">
        <f>[1]挂饰表!$J591</f>
        <v>103</v>
      </c>
      <c r="O591" s="16">
        <f>[1]挂饰表!$K591</f>
        <v>67</v>
      </c>
      <c r="P591" s="16">
        <f>[1]挂饰表!$L591</f>
        <v>94</v>
      </c>
      <c r="Q591" s="16" t="str">
        <f>[1]挂饰表!$M$3</f>
        <v>---</v>
      </c>
      <c r="R591" s="16">
        <f>[1]挂饰表!$N591</f>
        <v>75</v>
      </c>
      <c r="S591" s="16">
        <f>[1]挂饰表!$O591</f>
        <v>62</v>
      </c>
      <c r="T591" s="42">
        <f>[1]挂饰表!$P591</f>
        <v>37</v>
      </c>
      <c r="U591" s="20">
        <f>[1]挂饰表!Q591</f>
        <v>0.185</v>
      </c>
      <c r="V591" s="20">
        <f>[1]挂饰表!R591</f>
        <v>0.155</v>
      </c>
      <c r="W591" s="20">
        <f>[1]挂饰表!S591</f>
        <v>6.1666666666666668E-2</v>
      </c>
      <c r="X591" s="20" t="str">
        <f>[1]挂饰表!T591</f>
        <v>--</v>
      </c>
      <c r="Y591" s="42">
        <f>[1]挂饰表!U591</f>
        <v>32</v>
      </c>
      <c r="Z591" s="42">
        <f>[1]挂饰表!V591</f>
        <v>32</v>
      </c>
      <c r="AA591" s="42">
        <f>[1]挂饰表!W591</f>
        <v>26</v>
      </c>
      <c r="AB591" s="42">
        <f>[1]挂饰表!X591</f>
        <v>43</v>
      </c>
      <c r="AC591" s="42">
        <f>[1]挂饰表!Y591</f>
        <v>43</v>
      </c>
      <c r="AD591" s="42">
        <f>[1]挂饰表!Z591</f>
        <v>49</v>
      </c>
      <c r="AE591" s="20">
        <f>[1]挂饰表!AA591</f>
        <v>0</v>
      </c>
      <c r="AF591" s="20">
        <f>[1]挂饰表!AB591</f>
        <v>0</v>
      </c>
      <c r="AG591" s="20">
        <f>[1]挂饰表!AC591</f>
        <v>0</v>
      </c>
      <c r="AH591" s="20">
        <f>[1]挂饰表!AD591</f>
        <v>0</v>
      </c>
      <c r="AI591" s="20">
        <f>[1]挂饰表!AE591</f>
        <v>0</v>
      </c>
    </row>
    <row r="592" spans="2:35" ht="14.25" x14ac:dyDescent="0.2">
      <c r="B592" s="16">
        <v>590</v>
      </c>
      <c r="C592" s="16" t="str">
        <f t="shared" ca="1" si="73"/>
        <v>IC1886</v>
      </c>
      <c r="D592" s="16" t="str">
        <f t="shared" ca="1" si="77"/>
        <v>精致的塞尔塔项链</v>
      </c>
      <c r="E592" s="16" t="str">
        <f t="shared" ca="1" si="74"/>
        <v>精致的</v>
      </c>
      <c r="F592" s="16" t="str">
        <f t="shared" ca="1" si="75"/>
        <v>塞尔塔</v>
      </c>
      <c r="G592" s="16" t="str">
        <f t="shared" ca="1" si="76"/>
        <v>项链</v>
      </c>
      <c r="H592" s="16" t="str">
        <f t="shared" si="72"/>
        <v>a</v>
      </c>
      <c r="I592" s="19" t="s">
        <v>26</v>
      </c>
      <c r="J592" s="3" t="s">
        <v>45</v>
      </c>
      <c r="K592" s="16">
        <f t="shared" si="78"/>
        <v>0</v>
      </c>
      <c r="L592" s="16">
        <f t="shared" si="79"/>
        <v>6</v>
      </c>
      <c r="M592" s="16">
        <f>[1]挂饰表!$I592</f>
        <v>65</v>
      </c>
      <c r="N592" s="16">
        <f>[1]挂饰表!$J592</f>
        <v>124</v>
      </c>
      <c r="O592" s="16">
        <f>[1]挂饰表!$K592</f>
        <v>81</v>
      </c>
      <c r="P592" s="16">
        <f>[1]挂饰表!$L592</f>
        <v>112</v>
      </c>
      <c r="Q592" s="16" t="str">
        <f>[1]挂饰表!$M$3</f>
        <v>---</v>
      </c>
      <c r="R592" s="16">
        <f>[1]挂饰表!$N592</f>
        <v>90</v>
      </c>
      <c r="S592" s="16">
        <f>[1]挂饰表!$O592</f>
        <v>74</v>
      </c>
      <c r="T592" s="42">
        <f>[1]挂饰表!$P592</f>
        <v>45</v>
      </c>
      <c r="U592" s="20">
        <f>[1]挂饰表!Q592</f>
        <v>0.22500000000000001</v>
      </c>
      <c r="V592" s="20">
        <f>[1]挂饰表!R592</f>
        <v>0.185</v>
      </c>
      <c r="W592" s="20">
        <f>[1]挂饰表!S592</f>
        <v>7.4999999999999997E-2</v>
      </c>
      <c r="X592" s="20" t="str">
        <f>[1]挂饰表!T592</f>
        <v>--</v>
      </c>
      <c r="Y592" s="42">
        <f>[1]挂饰表!U592</f>
        <v>38</v>
      </c>
      <c r="Z592" s="42">
        <f>[1]挂饰表!V592</f>
        <v>38</v>
      </c>
      <c r="AA592" s="42">
        <f>[1]挂饰表!W592</f>
        <v>31</v>
      </c>
      <c r="AB592" s="42">
        <f>[1]挂饰表!X592</f>
        <v>52</v>
      </c>
      <c r="AC592" s="42">
        <f>[1]挂饰表!Y592</f>
        <v>52</v>
      </c>
      <c r="AD592" s="42">
        <f>[1]挂饰表!Z592</f>
        <v>58</v>
      </c>
      <c r="AE592" s="20">
        <f>[1]挂饰表!AA592</f>
        <v>0</v>
      </c>
      <c r="AF592" s="20">
        <f>[1]挂饰表!AB592</f>
        <v>0</v>
      </c>
      <c r="AG592" s="20">
        <f>[1]挂饰表!AC592</f>
        <v>0</v>
      </c>
      <c r="AH592" s="20">
        <f>[1]挂饰表!AD592</f>
        <v>0</v>
      </c>
      <c r="AI592" s="20">
        <f>[1]挂饰表!AE592</f>
        <v>0</v>
      </c>
    </row>
    <row r="593" spans="2:35" ht="14.25" x14ac:dyDescent="0.2">
      <c r="B593" s="16">
        <v>591</v>
      </c>
      <c r="C593" s="16" t="str">
        <f t="shared" ca="1" si="73"/>
        <v>IC1935</v>
      </c>
      <c r="D593" s="16" t="str">
        <f t="shared" ca="1" si="77"/>
        <v>拉风的言语护腕</v>
      </c>
      <c r="E593" s="16" t="str">
        <f t="shared" ca="1" si="74"/>
        <v>拉风的</v>
      </c>
      <c r="F593" s="16" t="str">
        <f t="shared" ca="1" si="75"/>
        <v>言语</v>
      </c>
      <c r="G593" s="16" t="str">
        <f t="shared" ca="1" si="76"/>
        <v>护腕</v>
      </c>
      <c r="H593" s="16" t="str">
        <f t="shared" si="72"/>
        <v>a</v>
      </c>
      <c r="I593" s="19" t="s">
        <v>26</v>
      </c>
      <c r="J593" s="3" t="s">
        <v>45</v>
      </c>
      <c r="K593" s="16">
        <f t="shared" si="78"/>
        <v>0</v>
      </c>
      <c r="L593" s="16">
        <f t="shared" si="79"/>
        <v>7</v>
      </c>
      <c r="M593" s="16">
        <f>[1]挂饰表!$I593</f>
        <v>76</v>
      </c>
      <c r="N593" s="16">
        <f>[1]挂饰表!$J593</f>
        <v>144</v>
      </c>
      <c r="O593" s="16">
        <f>[1]挂饰表!$K593</f>
        <v>94</v>
      </c>
      <c r="P593" s="16">
        <f>[1]挂饰表!$L593</f>
        <v>131</v>
      </c>
      <c r="Q593" s="16" t="str">
        <f>[1]挂饰表!$M$3</f>
        <v>---</v>
      </c>
      <c r="R593" s="16">
        <f>[1]挂饰表!$N593</f>
        <v>105</v>
      </c>
      <c r="S593" s="16">
        <f>[1]挂饰表!$O593</f>
        <v>86</v>
      </c>
      <c r="T593" s="42">
        <f>[1]挂饰表!$P593</f>
        <v>52</v>
      </c>
      <c r="U593" s="20">
        <f>[1]挂饰表!Q593</f>
        <v>0.26</v>
      </c>
      <c r="V593" s="20">
        <f>[1]挂饰表!R593</f>
        <v>0.215</v>
      </c>
      <c r="W593" s="20">
        <f>[1]挂饰表!S593</f>
        <v>8.6666666666666656E-2</v>
      </c>
      <c r="X593" s="20" t="str">
        <f>[1]挂饰表!T593</f>
        <v>--</v>
      </c>
      <c r="Y593" s="42">
        <f>[1]挂饰表!U593</f>
        <v>45</v>
      </c>
      <c r="Z593" s="42">
        <f>[1]挂饰表!V593</f>
        <v>45</v>
      </c>
      <c r="AA593" s="42">
        <f>[1]挂饰表!W593</f>
        <v>37</v>
      </c>
      <c r="AB593" s="42">
        <f>[1]挂饰表!X593</f>
        <v>60</v>
      </c>
      <c r="AC593" s="42">
        <f>[1]挂饰表!Y593</f>
        <v>60</v>
      </c>
      <c r="AD593" s="42">
        <f>[1]挂饰表!Z593</f>
        <v>68</v>
      </c>
      <c r="AE593" s="20">
        <f>[1]挂饰表!AA593</f>
        <v>0</v>
      </c>
      <c r="AF593" s="20">
        <f>[1]挂饰表!AB593</f>
        <v>0</v>
      </c>
      <c r="AG593" s="20">
        <f>[1]挂饰表!AC593</f>
        <v>0</v>
      </c>
      <c r="AH593" s="20">
        <f>[1]挂饰表!AD593</f>
        <v>0</v>
      </c>
      <c r="AI593" s="20">
        <f>[1]挂饰表!AE593</f>
        <v>0</v>
      </c>
    </row>
    <row r="594" spans="2:35" ht="14.25" x14ac:dyDescent="0.2">
      <c r="B594" s="16">
        <v>592</v>
      </c>
      <c r="C594" s="16" t="str">
        <f t="shared" ca="1" si="73"/>
        <v>IC1889</v>
      </c>
      <c r="D594" s="16" t="str">
        <f t="shared" ca="1" si="77"/>
        <v>精致的青铜项链</v>
      </c>
      <c r="E594" s="16" t="str">
        <f t="shared" ca="1" si="74"/>
        <v>精致的</v>
      </c>
      <c r="F594" s="16" t="str">
        <f t="shared" ca="1" si="75"/>
        <v>青铜</v>
      </c>
      <c r="G594" s="16" t="str">
        <f t="shared" ca="1" si="76"/>
        <v>项链</v>
      </c>
      <c r="H594" s="16" t="str">
        <f t="shared" si="72"/>
        <v>a</v>
      </c>
      <c r="I594" s="19" t="s">
        <v>26</v>
      </c>
      <c r="J594" s="3" t="s">
        <v>45</v>
      </c>
      <c r="K594" s="16">
        <f t="shared" si="78"/>
        <v>0</v>
      </c>
      <c r="L594" s="16">
        <f t="shared" si="79"/>
        <v>8</v>
      </c>
      <c r="M594" s="16">
        <f>[1]挂饰表!$I594</f>
        <v>87</v>
      </c>
      <c r="N594" s="16">
        <f>[1]挂饰表!$J594</f>
        <v>165</v>
      </c>
      <c r="O594" s="16">
        <f>[1]挂饰表!$K594</f>
        <v>108</v>
      </c>
      <c r="P594" s="16">
        <f>[1]挂饰表!$L594</f>
        <v>150</v>
      </c>
      <c r="Q594" s="16" t="str">
        <f>[1]挂饰表!$M$3</f>
        <v>---</v>
      </c>
      <c r="R594" s="16">
        <f>[1]挂饰表!$N594</f>
        <v>120</v>
      </c>
      <c r="S594" s="16">
        <f>[1]挂饰表!$O594</f>
        <v>99</v>
      </c>
      <c r="T594" s="42">
        <f>[1]挂饰表!$P594</f>
        <v>60</v>
      </c>
      <c r="U594" s="20">
        <f>[1]挂饰表!Q594</f>
        <v>0.3</v>
      </c>
      <c r="V594" s="20">
        <f>[1]挂饰表!R594</f>
        <v>0.2475</v>
      </c>
      <c r="W594" s="20">
        <f>[1]挂饰表!S594</f>
        <v>0.1</v>
      </c>
      <c r="X594" s="20" t="str">
        <f>[1]挂饰表!T594</f>
        <v>--</v>
      </c>
      <c r="Y594" s="42">
        <f>[1]挂饰表!U594</f>
        <v>51</v>
      </c>
      <c r="Z594" s="42">
        <f>[1]挂饰表!V594</f>
        <v>51</v>
      </c>
      <c r="AA594" s="42">
        <f>[1]挂饰表!W594</f>
        <v>42</v>
      </c>
      <c r="AB594" s="42">
        <f>[1]挂饰表!X594</f>
        <v>69</v>
      </c>
      <c r="AC594" s="42">
        <f>[1]挂饰表!Y594</f>
        <v>69</v>
      </c>
      <c r="AD594" s="42">
        <f>[1]挂饰表!Z594</f>
        <v>78</v>
      </c>
      <c r="AE594" s="20">
        <f>[1]挂饰表!AA594</f>
        <v>0</v>
      </c>
      <c r="AF594" s="20">
        <f>[1]挂饰表!AB594</f>
        <v>0</v>
      </c>
      <c r="AG594" s="20">
        <f>[1]挂饰表!AC594</f>
        <v>0</v>
      </c>
      <c r="AH594" s="20">
        <f>[1]挂饰表!AD594</f>
        <v>0</v>
      </c>
      <c r="AI594" s="20">
        <f>[1]挂饰表!AE594</f>
        <v>0</v>
      </c>
    </row>
    <row r="595" spans="2:35" ht="14.25" x14ac:dyDescent="0.2">
      <c r="B595" s="16">
        <v>593</v>
      </c>
      <c r="C595" s="16" t="str">
        <f t="shared" ca="1" si="73"/>
        <v>IC1851</v>
      </c>
      <c r="D595" s="16" t="str">
        <f t="shared" ca="1" si="77"/>
        <v>优质的魔王戒指</v>
      </c>
      <c r="E595" s="16" t="str">
        <f t="shared" ca="1" si="74"/>
        <v>优质的</v>
      </c>
      <c r="F595" s="16" t="str">
        <f t="shared" ca="1" si="75"/>
        <v>魔王</v>
      </c>
      <c r="G595" s="16" t="str">
        <f t="shared" ca="1" si="76"/>
        <v>戒指</v>
      </c>
      <c r="H595" s="16" t="str">
        <f t="shared" si="72"/>
        <v>b</v>
      </c>
      <c r="I595" s="19" t="s">
        <v>26</v>
      </c>
      <c r="J595" s="3" t="s">
        <v>45</v>
      </c>
      <c r="K595" s="16">
        <f t="shared" si="78"/>
        <v>0</v>
      </c>
      <c r="L595" s="16">
        <f t="shared" si="79"/>
        <v>1</v>
      </c>
      <c r="M595" s="16">
        <f>[1]挂饰表!$I595</f>
        <v>11</v>
      </c>
      <c r="N595" s="16">
        <f>[1]挂饰表!$J595</f>
        <v>29</v>
      </c>
      <c r="O595" s="16">
        <f>[1]挂饰表!$K595</f>
        <v>19</v>
      </c>
      <c r="P595" s="16">
        <f>[1]挂饰表!$L595</f>
        <v>26</v>
      </c>
      <c r="Q595" s="16" t="str">
        <f>[1]挂饰表!$M$3</f>
        <v>---</v>
      </c>
      <c r="R595" s="16">
        <f>[1]挂饰表!$N595</f>
        <v>21</v>
      </c>
      <c r="S595" s="16">
        <f>[1]挂饰表!$O595</f>
        <v>17</v>
      </c>
      <c r="T595" s="42">
        <f>[1]挂饰表!$P595</f>
        <v>10</v>
      </c>
      <c r="U595" s="20">
        <f>[1]挂饰表!Q595</f>
        <v>0.05</v>
      </c>
      <c r="V595" s="20">
        <f>[1]挂饰表!R595</f>
        <v>4.2500000000000003E-2</v>
      </c>
      <c r="W595" s="20">
        <f>[1]挂饰表!S595</f>
        <v>1.6666666666666666E-2</v>
      </c>
      <c r="X595" s="20" t="str">
        <f>[1]挂饰表!T595</f>
        <v>--</v>
      </c>
      <c r="Y595" s="42">
        <f>[1]挂饰表!U595</f>
        <v>9</v>
      </c>
      <c r="Z595" s="42">
        <f>[1]挂饰表!V595</f>
        <v>9</v>
      </c>
      <c r="AA595" s="42">
        <f>[1]挂饰表!W595</f>
        <v>7</v>
      </c>
      <c r="AB595" s="42">
        <f>[1]挂饰表!X595</f>
        <v>12</v>
      </c>
      <c r="AC595" s="42">
        <f>[1]挂饰表!Y595</f>
        <v>12</v>
      </c>
      <c r="AD595" s="42">
        <f>[1]挂饰表!Z595</f>
        <v>13</v>
      </c>
      <c r="AE595" s="20">
        <f>[1]挂饰表!AA595</f>
        <v>0</v>
      </c>
      <c r="AF595" s="20">
        <f>[1]挂饰表!AB595</f>
        <v>0</v>
      </c>
      <c r="AG595" s="20">
        <f>[1]挂饰表!AC595</f>
        <v>0</v>
      </c>
      <c r="AH595" s="20">
        <f>[1]挂饰表!AD595</f>
        <v>0</v>
      </c>
      <c r="AI595" s="20">
        <f>[1]挂饰表!AE595</f>
        <v>0</v>
      </c>
    </row>
    <row r="596" spans="2:35" ht="14.25" x14ac:dyDescent="0.2">
      <c r="B596" s="16">
        <v>594</v>
      </c>
      <c r="C596" s="16" t="str">
        <f t="shared" ca="1" si="73"/>
        <v>IC1935</v>
      </c>
      <c r="D596" s="16" t="str">
        <f t="shared" ca="1" si="77"/>
        <v>坚硬的空灵护腕</v>
      </c>
      <c r="E596" s="16" t="str">
        <f t="shared" ca="1" si="74"/>
        <v>坚硬的</v>
      </c>
      <c r="F596" s="16" t="str">
        <f t="shared" ca="1" si="75"/>
        <v>空灵</v>
      </c>
      <c r="G596" s="16" t="str">
        <f t="shared" ca="1" si="76"/>
        <v>护腕</v>
      </c>
      <c r="H596" s="16" t="str">
        <f t="shared" si="72"/>
        <v>b</v>
      </c>
      <c r="I596" s="19" t="s">
        <v>26</v>
      </c>
      <c r="J596" s="3" t="s">
        <v>45</v>
      </c>
      <c r="K596" s="16">
        <f t="shared" si="78"/>
        <v>0</v>
      </c>
      <c r="L596" s="16">
        <f t="shared" si="79"/>
        <v>2</v>
      </c>
      <c r="M596" s="16">
        <f>[1]挂饰表!$I596</f>
        <v>23</v>
      </c>
      <c r="N596" s="16">
        <f>[1]挂饰表!$J596</f>
        <v>57</v>
      </c>
      <c r="O596" s="16">
        <f>[1]挂饰表!$K596</f>
        <v>37</v>
      </c>
      <c r="P596" s="16">
        <f>[1]挂饰表!$L596</f>
        <v>52</v>
      </c>
      <c r="Q596" s="16" t="str">
        <f>[1]挂饰表!$M$3</f>
        <v>---</v>
      </c>
      <c r="R596" s="16">
        <f>[1]挂饰表!$N596</f>
        <v>41</v>
      </c>
      <c r="S596" s="16">
        <f>[1]挂饰表!$O596</f>
        <v>34</v>
      </c>
      <c r="T596" s="42">
        <f>[1]挂饰表!$P596</f>
        <v>21</v>
      </c>
      <c r="U596" s="20">
        <f>[1]挂饰表!Q596</f>
        <v>0.105</v>
      </c>
      <c r="V596" s="20">
        <f>[1]挂饰表!R596</f>
        <v>8.5000000000000006E-2</v>
      </c>
      <c r="W596" s="20">
        <f>[1]挂饰表!S596</f>
        <v>3.5000000000000003E-2</v>
      </c>
      <c r="X596" s="20" t="str">
        <f>[1]挂饰表!T596</f>
        <v>--</v>
      </c>
      <c r="Y596" s="42">
        <f>[1]挂饰表!U596</f>
        <v>18</v>
      </c>
      <c r="Z596" s="42">
        <f>[1]挂饰表!V596</f>
        <v>18</v>
      </c>
      <c r="AA596" s="42">
        <f>[1]挂饰表!W596</f>
        <v>15</v>
      </c>
      <c r="AB596" s="42">
        <f>[1]挂饰表!X596</f>
        <v>24</v>
      </c>
      <c r="AC596" s="42">
        <f>[1]挂饰表!Y596</f>
        <v>24</v>
      </c>
      <c r="AD596" s="42">
        <f>[1]挂饰表!Z596</f>
        <v>27</v>
      </c>
      <c r="AE596" s="20">
        <f>[1]挂饰表!AA596</f>
        <v>0</v>
      </c>
      <c r="AF596" s="20">
        <f>[1]挂饰表!AB596</f>
        <v>0</v>
      </c>
      <c r="AG596" s="20">
        <f>[1]挂饰表!AC596</f>
        <v>0</v>
      </c>
      <c r="AH596" s="20">
        <f>[1]挂饰表!AD596</f>
        <v>0</v>
      </c>
      <c r="AI596" s="20">
        <f>[1]挂饰表!AE596</f>
        <v>0</v>
      </c>
    </row>
    <row r="597" spans="2:35" ht="14.25" x14ac:dyDescent="0.2">
      <c r="B597" s="16">
        <v>595</v>
      </c>
      <c r="C597" s="16" t="str">
        <f t="shared" ca="1" si="73"/>
        <v>IC1886</v>
      </c>
      <c r="D597" s="16" t="str">
        <f t="shared" ca="1" si="77"/>
        <v>坚硬的青铜项链</v>
      </c>
      <c r="E597" s="16" t="str">
        <f t="shared" ca="1" si="74"/>
        <v>坚硬的</v>
      </c>
      <c r="F597" s="16" t="str">
        <f t="shared" ca="1" si="75"/>
        <v>青铜</v>
      </c>
      <c r="G597" s="16" t="str">
        <f t="shared" ca="1" si="76"/>
        <v>项链</v>
      </c>
      <c r="H597" s="16" t="str">
        <f t="shared" si="72"/>
        <v>b</v>
      </c>
      <c r="I597" s="19" t="s">
        <v>26</v>
      </c>
      <c r="J597" s="3" t="s">
        <v>45</v>
      </c>
      <c r="K597" s="16">
        <f t="shared" si="78"/>
        <v>0</v>
      </c>
      <c r="L597" s="16">
        <f t="shared" si="79"/>
        <v>3</v>
      </c>
      <c r="M597" s="16">
        <f>[1]挂饰表!$I597</f>
        <v>34</v>
      </c>
      <c r="N597" s="16">
        <f>[1]挂饰表!$J597</f>
        <v>86</v>
      </c>
      <c r="O597" s="16">
        <f>[1]挂饰表!$K597</f>
        <v>56</v>
      </c>
      <c r="P597" s="16">
        <f>[1]挂饰表!$L597</f>
        <v>78</v>
      </c>
      <c r="Q597" s="16" t="str">
        <f>[1]挂饰表!$M$3</f>
        <v>---</v>
      </c>
      <c r="R597" s="16">
        <f>[1]挂饰表!$N597</f>
        <v>62</v>
      </c>
      <c r="S597" s="16">
        <f>[1]挂饰表!$O597</f>
        <v>51</v>
      </c>
      <c r="T597" s="42">
        <f>[1]挂饰表!$P597</f>
        <v>31</v>
      </c>
      <c r="U597" s="20">
        <f>[1]挂饰表!Q597</f>
        <v>0.155</v>
      </c>
      <c r="V597" s="20">
        <f>[1]挂饰表!R597</f>
        <v>0.1275</v>
      </c>
      <c r="W597" s="20">
        <f>[1]挂饰表!S597</f>
        <v>5.1666666666666666E-2</v>
      </c>
      <c r="X597" s="20" t="str">
        <f>[1]挂饰表!T597</f>
        <v>--</v>
      </c>
      <c r="Y597" s="42">
        <f>[1]挂饰表!U597</f>
        <v>26</v>
      </c>
      <c r="Z597" s="42">
        <f>[1]挂饰表!V597</f>
        <v>26</v>
      </c>
      <c r="AA597" s="42">
        <f>[1]挂饰表!W597</f>
        <v>22</v>
      </c>
      <c r="AB597" s="42">
        <f>[1]挂饰表!X597</f>
        <v>36</v>
      </c>
      <c r="AC597" s="42">
        <f>[1]挂饰表!Y597</f>
        <v>36</v>
      </c>
      <c r="AD597" s="42">
        <f>[1]挂饰表!Z597</f>
        <v>40</v>
      </c>
      <c r="AE597" s="20">
        <f>[1]挂饰表!AA597</f>
        <v>0</v>
      </c>
      <c r="AF597" s="20">
        <f>[1]挂饰表!AB597</f>
        <v>0</v>
      </c>
      <c r="AG597" s="20">
        <f>[1]挂饰表!AC597</f>
        <v>0</v>
      </c>
      <c r="AH597" s="20">
        <f>[1]挂饰表!AD597</f>
        <v>0</v>
      </c>
      <c r="AI597" s="20">
        <f>[1]挂饰表!AE597</f>
        <v>0</v>
      </c>
    </row>
    <row r="598" spans="2:35" ht="14.25" x14ac:dyDescent="0.2">
      <c r="B598" s="16">
        <v>596</v>
      </c>
      <c r="C598" s="16" t="str">
        <f t="shared" ca="1" si="73"/>
        <v>IC1931</v>
      </c>
      <c r="D598" s="16" t="str">
        <f t="shared" ca="1" si="77"/>
        <v>坚硬的精钢护腕</v>
      </c>
      <c r="E598" s="16" t="str">
        <f t="shared" ca="1" si="74"/>
        <v>坚硬的</v>
      </c>
      <c r="F598" s="16" t="str">
        <f t="shared" ca="1" si="75"/>
        <v>精钢</v>
      </c>
      <c r="G598" s="16" t="str">
        <f t="shared" ca="1" si="76"/>
        <v>护腕</v>
      </c>
      <c r="H598" s="16" t="str">
        <f t="shared" si="72"/>
        <v>b</v>
      </c>
      <c r="I598" s="19" t="s">
        <v>26</v>
      </c>
      <c r="J598" s="3" t="s">
        <v>45</v>
      </c>
      <c r="K598" s="16">
        <f t="shared" si="78"/>
        <v>0</v>
      </c>
      <c r="L598" s="16">
        <f t="shared" si="79"/>
        <v>4</v>
      </c>
      <c r="M598" s="16">
        <f>[1]挂饰表!$I598</f>
        <v>46</v>
      </c>
      <c r="N598" s="16">
        <f>[1]挂饰表!$J598</f>
        <v>114</v>
      </c>
      <c r="O598" s="16">
        <f>[1]挂饰表!$K598</f>
        <v>75</v>
      </c>
      <c r="P598" s="16">
        <f>[1]挂饰表!$L598</f>
        <v>104</v>
      </c>
      <c r="Q598" s="16" t="str">
        <f>[1]挂饰表!$M$3</f>
        <v>---</v>
      </c>
      <c r="R598" s="16">
        <f>[1]挂饰表!$N598</f>
        <v>83</v>
      </c>
      <c r="S598" s="16">
        <f>[1]挂饰表!$O598</f>
        <v>68</v>
      </c>
      <c r="T598" s="42">
        <f>[1]挂饰表!$P598</f>
        <v>41</v>
      </c>
      <c r="U598" s="20">
        <f>[1]挂饰表!Q598</f>
        <v>0.20499999999999999</v>
      </c>
      <c r="V598" s="20">
        <f>[1]挂饰表!R598</f>
        <v>0.17</v>
      </c>
      <c r="W598" s="20">
        <f>[1]挂饰表!S598</f>
        <v>6.8333333333333329E-2</v>
      </c>
      <c r="X598" s="20" t="str">
        <f>[1]挂饰表!T598</f>
        <v>--</v>
      </c>
      <c r="Y598" s="42">
        <f>[1]挂饰表!U598</f>
        <v>35</v>
      </c>
      <c r="Z598" s="42">
        <f>[1]挂饰表!V598</f>
        <v>35</v>
      </c>
      <c r="AA598" s="42">
        <f>[1]挂饰表!W598</f>
        <v>29</v>
      </c>
      <c r="AB598" s="42">
        <f>[1]挂饰表!X598</f>
        <v>48</v>
      </c>
      <c r="AC598" s="42">
        <f>[1]挂饰表!Y598</f>
        <v>48</v>
      </c>
      <c r="AD598" s="42">
        <f>[1]挂饰表!Z598</f>
        <v>54</v>
      </c>
      <c r="AE598" s="20">
        <f>[1]挂饰表!AA598</f>
        <v>0</v>
      </c>
      <c r="AF598" s="20">
        <f>[1]挂饰表!AB598</f>
        <v>0</v>
      </c>
      <c r="AG598" s="20">
        <f>[1]挂饰表!AC598</f>
        <v>0</v>
      </c>
      <c r="AH598" s="20">
        <f>[1]挂饰表!AD598</f>
        <v>0</v>
      </c>
      <c r="AI598" s="20">
        <f>[1]挂饰表!AE598</f>
        <v>0</v>
      </c>
    </row>
    <row r="599" spans="2:35" ht="14.25" x14ac:dyDescent="0.2">
      <c r="B599" s="16">
        <v>597</v>
      </c>
      <c r="C599" s="16" t="str">
        <f t="shared" ca="1" si="73"/>
        <v>IC1857</v>
      </c>
      <c r="D599" s="16" t="str">
        <f t="shared" ca="1" si="77"/>
        <v>发亮的混乱戒指</v>
      </c>
      <c r="E599" s="16" t="str">
        <f t="shared" ca="1" si="74"/>
        <v>发亮的</v>
      </c>
      <c r="F599" s="16" t="str">
        <f t="shared" ca="1" si="75"/>
        <v>混乱</v>
      </c>
      <c r="G599" s="16" t="str">
        <f t="shared" ca="1" si="76"/>
        <v>戒指</v>
      </c>
      <c r="H599" s="16" t="str">
        <f t="shared" si="72"/>
        <v>b</v>
      </c>
      <c r="I599" s="19" t="s">
        <v>26</v>
      </c>
      <c r="J599" s="3" t="s">
        <v>45</v>
      </c>
      <c r="K599" s="16">
        <f t="shared" si="78"/>
        <v>0</v>
      </c>
      <c r="L599" s="16">
        <f t="shared" si="79"/>
        <v>5</v>
      </c>
      <c r="M599" s="16">
        <f>[1]挂饰表!$I599</f>
        <v>57</v>
      </c>
      <c r="N599" s="16">
        <f>[1]挂饰表!$J599</f>
        <v>143</v>
      </c>
      <c r="O599" s="16">
        <f>[1]挂饰表!$K599</f>
        <v>93</v>
      </c>
      <c r="P599" s="16">
        <f>[1]挂饰表!$L599</f>
        <v>130</v>
      </c>
      <c r="Q599" s="16" t="str">
        <f>[1]挂饰表!$M$3</f>
        <v>---</v>
      </c>
      <c r="R599" s="16">
        <f>[1]挂饰表!$N599</f>
        <v>104</v>
      </c>
      <c r="S599" s="16">
        <f>[1]挂饰表!$O599</f>
        <v>86</v>
      </c>
      <c r="T599" s="42">
        <f>[1]挂饰表!$P599</f>
        <v>52</v>
      </c>
      <c r="U599" s="20">
        <f>[1]挂饰表!Q599</f>
        <v>0.26</v>
      </c>
      <c r="V599" s="20">
        <f>[1]挂饰表!R599</f>
        <v>0.215</v>
      </c>
      <c r="W599" s="20">
        <f>[1]挂饰表!S599</f>
        <v>8.6666666666666656E-2</v>
      </c>
      <c r="X599" s="20" t="str">
        <f>[1]挂饰表!T599</f>
        <v>--</v>
      </c>
      <c r="Y599" s="42">
        <f>[1]挂饰表!U599</f>
        <v>44</v>
      </c>
      <c r="Z599" s="42">
        <f>[1]挂饰表!V599</f>
        <v>44</v>
      </c>
      <c r="AA599" s="42">
        <f>[1]挂饰表!W599</f>
        <v>36</v>
      </c>
      <c r="AB599" s="42">
        <f>[1]挂饰表!X599</f>
        <v>60</v>
      </c>
      <c r="AC599" s="42">
        <f>[1]挂饰表!Y599</f>
        <v>60</v>
      </c>
      <c r="AD599" s="42">
        <f>[1]挂饰表!Z599</f>
        <v>67</v>
      </c>
      <c r="AE599" s="20">
        <f>[1]挂饰表!AA599</f>
        <v>0</v>
      </c>
      <c r="AF599" s="20">
        <f>[1]挂饰表!AB599</f>
        <v>0</v>
      </c>
      <c r="AG599" s="20">
        <f>[1]挂饰表!AC599</f>
        <v>0</v>
      </c>
      <c r="AH599" s="20">
        <f>[1]挂饰表!AD599</f>
        <v>0</v>
      </c>
      <c r="AI599" s="20">
        <f>[1]挂饰表!AE599</f>
        <v>0</v>
      </c>
    </row>
    <row r="600" spans="2:35" ht="14.25" x14ac:dyDescent="0.2">
      <c r="B600" s="16">
        <v>598</v>
      </c>
      <c r="C600" s="16" t="str">
        <f t="shared" ca="1" si="73"/>
        <v>IC1883</v>
      </c>
      <c r="D600" s="16" t="str">
        <f t="shared" ca="1" si="77"/>
        <v>发亮的青铜项链</v>
      </c>
      <c r="E600" s="16" t="str">
        <f t="shared" ca="1" si="74"/>
        <v>发亮的</v>
      </c>
      <c r="F600" s="16" t="str">
        <f t="shared" ca="1" si="75"/>
        <v>青铜</v>
      </c>
      <c r="G600" s="16" t="str">
        <f t="shared" ca="1" si="76"/>
        <v>项链</v>
      </c>
      <c r="H600" s="16" t="str">
        <f t="shared" si="72"/>
        <v>b</v>
      </c>
      <c r="I600" s="19" t="s">
        <v>26</v>
      </c>
      <c r="J600" s="3" t="s">
        <v>45</v>
      </c>
      <c r="K600" s="16">
        <f t="shared" si="78"/>
        <v>0</v>
      </c>
      <c r="L600" s="16">
        <f t="shared" si="79"/>
        <v>6</v>
      </c>
      <c r="M600" s="16">
        <f>[1]挂饰表!$I600</f>
        <v>69</v>
      </c>
      <c r="N600" s="16">
        <f>[1]挂饰表!$J600</f>
        <v>171</v>
      </c>
      <c r="O600" s="16">
        <f>[1]挂饰表!$K600</f>
        <v>112</v>
      </c>
      <c r="P600" s="16">
        <f>[1]挂饰表!$L600</f>
        <v>156</v>
      </c>
      <c r="Q600" s="16" t="str">
        <f>[1]挂饰表!$M$3</f>
        <v>---</v>
      </c>
      <c r="R600" s="16">
        <f>[1]挂饰表!$N600</f>
        <v>124</v>
      </c>
      <c r="S600" s="16">
        <f>[1]挂饰表!$O600</f>
        <v>103</v>
      </c>
      <c r="T600" s="42">
        <f>[1]挂饰表!$P600</f>
        <v>62</v>
      </c>
      <c r="U600" s="20">
        <f>[1]挂饰表!Q600</f>
        <v>0.31</v>
      </c>
      <c r="V600" s="20">
        <f>[1]挂饰表!R600</f>
        <v>0.25750000000000001</v>
      </c>
      <c r="W600" s="20">
        <f>[1]挂饰表!S600</f>
        <v>0.10333333333333333</v>
      </c>
      <c r="X600" s="20" t="str">
        <f>[1]挂饰表!T600</f>
        <v>--</v>
      </c>
      <c r="Y600" s="42">
        <f>[1]挂饰表!U600</f>
        <v>53</v>
      </c>
      <c r="Z600" s="42">
        <f>[1]挂饰表!V600</f>
        <v>53</v>
      </c>
      <c r="AA600" s="42">
        <f>[1]挂饰表!W600</f>
        <v>44</v>
      </c>
      <c r="AB600" s="42">
        <f>[1]挂饰表!X600</f>
        <v>72</v>
      </c>
      <c r="AC600" s="42">
        <f>[1]挂饰表!Y600</f>
        <v>72</v>
      </c>
      <c r="AD600" s="42">
        <f>[1]挂饰表!Z600</f>
        <v>81</v>
      </c>
      <c r="AE600" s="20">
        <f>[1]挂饰表!AA600</f>
        <v>0</v>
      </c>
      <c r="AF600" s="20">
        <f>[1]挂饰表!AB600</f>
        <v>0</v>
      </c>
      <c r="AG600" s="20">
        <f>[1]挂饰表!AC600</f>
        <v>0</v>
      </c>
      <c r="AH600" s="20">
        <f>[1]挂饰表!AD600</f>
        <v>0</v>
      </c>
      <c r="AI600" s="20">
        <f>[1]挂饰表!AE600</f>
        <v>0</v>
      </c>
    </row>
    <row r="601" spans="2:35" ht="14.25" x14ac:dyDescent="0.2">
      <c r="B601" s="16">
        <v>599</v>
      </c>
      <c r="C601" s="16" t="str">
        <f t="shared" ca="1" si="73"/>
        <v>IC1870</v>
      </c>
      <c r="D601" s="16" t="str">
        <f t="shared" ca="1" si="77"/>
        <v>发亮的颓废护腕</v>
      </c>
      <c r="E601" s="16" t="str">
        <f t="shared" ca="1" si="74"/>
        <v>发亮的</v>
      </c>
      <c r="F601" s="16" t="str">
        <f t="shared" ca="1" si="75"/>
        <v>颓废</v>
      </c>
      <c r="G601" s="16" t="str">
        <f t="shared" ca="1" si="76"/>
        <v>护腕</v>
      </c>
      <c r="H601" s="16" t="str">
        <f t="shared" si="72"/>
        <v>b</v>
      </c>
      <c r="I601" s="19" t="s">
        <v>26</v>
      </c>
      <c r="J601" s="3" t="s">
        <v>45</v>
      </c>
      <c r="K601" s="16">
        <f t="shared" si="78"/>
        <v>0</v>
      </c>
      <c r="L601" s="16">
        <f t="shared" si="79"/>
        <v>7</v>
      </c>
      <c r="M601" s="16">
        <f>[1]挂饰表!$I601</f>
        <v>80</v>
      </c>
      <c r="N601" s="16">
        <f>[1]挂饰表!$J601</f>
        <v>200</v>
      </c>
      <c r="O601" s="16">
        <f>[1]挂饰表!$K601</f>
        <v>131</v>
      </c>
      <c r="P601" s="16">
        <f>[1]挂饰表!$L601</f>
        <v>181</v>
      </c>
      <c r="Q601" s="16" t="str">
        <f>[1]挂饰表!$M$3</f>
        <v>---</v>
      </c>
      <c r="R601" s="16">
        <f>[1]挂饰表!$N601</f>
        <v>145</v>
      </c>
      <c r="S601" s="16">
        <f>[1]挂饰表!$O601</f>
        <v>120</v>
      </c>
      <c r="T601" s="42">
        <f>[1]挂饰表!$P601</f>
        <v>73</v>
      </c>
      <c r="U601" s="20">
        <f>[1]挂饰表!Q601</f>
        <v>0.36499999999999999</v>
      </c>
      <c r="V601" s="20">
        <f>[1]挂饰表!R601</f>
        <v>0.3</v>
      </c>
      <c r="W601" s="20">
        <f>[1]挂饰表!S601</f>
        <v>0.12166666666666666</v>
      </c>
      <c r="X601" s="20" t="str">
        <f>[1]挂饰表!T601</f>
        <v>--</v>
      </c>
      <c r="Y601" s="42">
        <f>[1]挂饰表!U601</f>
        <v>62</v>
      </c>
      <c r="Z601" s="42">
        <f>[1]挂饰表!V601</f>
        <v>62</v>
      </c>
      <c r="AA601" s="42">
        <f>[1]挂饰表!W601</f>
        <v>51</v>
      </c>
      <c r="AB601" s="42">
        <f>[1]挂饰表!X601</f>
        <v>83</v>
      </c>
      <c r="AC601" s="42">
        <f>[1]挂饰表!Y601</f>
        <v>83</v>
      </c>
      <c r="AD601" s="42">
        <f>[1]挂饰表!Z601</f>
        <v>94</v>
      </c>
      <c r="AE601" s="20">
        <f>[1]挂饰表!AA601</f>
        <v>0</v>
      </c>
      <c r="AF601" s="20">
        <f>[1]挂饰表!AB601</f>
        <v>0</v>
      </c>
      <c r="AG601" s="20">
        <f>[1]挂饰表!AC601</f>
        <v>0</v>
      </c>
      <c r="AH601" s="20">
        <f>[1]挂饰表!AD601</f>
        <v>0</v>
      </c>
      <c r="AI601" s="20">
        <f>[1]挂饰表!AE601</f>
        <v>0</v>
      </c>
    </row>
    <row r="602" spans="2:35" ht="14.25" x14ac:dyDescent="0.2">
      <c r="B602" s="16">
        <v>600</v>
      </c>
      <c r="C602" s="16" t="str">
        <f t="shared" ca="1" si="73"/>
        <v>IC1854</v>
      </c>
      <c r="D602" s="16" t="str">
        <f t="shared" ca="1" si="77"/>
        <v>坚硬的白银戒指</v>
      </c>
      <c r="E602" s="16" t="str">
        <f t="shared" ca="1" si="74"/>
        <v>坚硬的</v>
      </c>
      <c r="F602" s="16" t="str">
        <f t="shared" ca="1" si="75"/>
        <v>白银</v>
      </c>
      <c r="G602" s="16" t="str">
        <f t="shared" ca="1" si="76"/>
        <v>戒指</v>
      </c>
      <c r="H602" s="16" t="str">
        <f t="shared" si="72"/>
        <v>b</v>
      </c>
      <c r="I602" s="19" t="s">
        <v>26</v>
      </c>
      <c r="J602" s="3" t="s">
        <v>45</v>
      </c>
      <c r="K602" s="16">
        <f t="shared" si="78"/>
        <v>0</v>
      </c>
      <c r="L602" s="16">
        <f t="shared" si="79"/>
        <v>8</v>
      </c>
      <c r="M602" s="16">
        <f>[1]挂饰表!$I602</f>
        <v>92</v>
      </c>
      <c r="N602" s="16">
        <f>[1]挂饰表!$J602</f>
        <v>228</v>
      </c>
      <c r="O602" s="16">
        <f>[1]挂饰表!$K602</f>
        <v>149</v>
      </c>
      <c r="P602" s="16">
        <f>[1]挂饰表!$L602</f>
        <v>207</v>
      </c>
      <c r="Q602" s="16" t="str">
        <f>[1]挂饰表!$M$3</f>
        <v>---</v>
      </c>
      <c r="R602" s="16">
        <f>[1]挂饰表!$N602</f>
        <v>166</v>
      </c>
      <c r="S602" s="16">
        <f>[1]挂饰表!$O602</f>
        <v>137</v>
      </c>
      <c r="T602" s="42">
        <f>[1]挂饰表!$P602</f>
        <v>83</v>
      </c>
      <c r="U602" s="20">
        <f>[1]挂饰表!Q602</f>
        <v>0.41499999999999998</v>
      </c>
      <c r="V602" s="20">
        <f>[1]挂饰表!R602</f>
        <v>0.34250000000000003</v>
      </c>
      <c r="W602" s="20">
        <f>[1]挂饰表!S602</f>
        <v>0.13833333333333334</v>
      </c>
      <c r="X602" s="20" t="str">
        <f>[1]挂饰表!T602</f>
        <v>--</v>
      </c>
      <c r="Y602" s="42">
        <f>[1]挂饰表!U602</f>
        <v>71</v>
      </c>
      <c r="Z602" s="42">
        <f>[1]挂饰表!V602</f>
        <v>71</v>
      </c>
      <c r="AA602" s="42">
        <f>[1]挂饰表!W602</f>
        <v>58</v>
      </c>
      <c r="AB602" s="42">
        <f>[1]挂饰表!X602</f>
        <v>95</v>
      </c>
      <c r="AC602" s="42">
        <f>[1]挂饰表!Y602</f>
        <v>95</v>
      </c>
      <c r="AD602" s="42">
        <f>[1]挂饰表!Z602</f>
        <v>108</v>
      </c>
      <c r="AE602" s="20">
        <f>[1]挂饰表!AA602</f>
        <v>0</v>
      </c>
      <c r="AF602" s="20">
        <f>[1]挂饰表!AB602</f>
        <v>0</v>
      </c>
      <c r="AG602" s="20">
        <f>[1]挂饰表!AC602</f>
        <v>0</v>
      </c>
      <c r="AH602" s="20">
        <f>[1]挂饰表!AD602</f>
        <v>0</v>
      </c>
      <c r="AI602" s="20">
        <f>[1]挂饰表!AE602</f>
        <v>0</v>
      </c>
    </row>
    <row r="603" spans="2:35" ht="14.25" x14ac:dyDescent="0.2">
      <c r="B603" s="16">
        <v>601</v>
      </c>
      <c r="C603" s="16" t="str">
        <f t="shared" ca="1" si="73"/>
        <v>IC1892</v>
      </c>
      <c r="D603" s="16" t="str">
        <f t="shared" ca="1" si="77"/>
        <v>初级的卡尼亚项链</v>
      </c>
      <c r="E603" s="16" t="str">
        <f t="shared" ca="1" si="74"/>
        <v>初级的</v>
      </c>
      <c r="F603" s="16" t="str">
        <f t="shared" ca="1" si="75"/>
        <v>卡尼亚</v>
      </c>
      <c r="G603" s="16" t="str">
        <f t="shared" ca="1" si="76"/>
        <v>项链</v>
      </c>
      <c r="H603" s="16" t="str">
        <f t="shared" si="72"/>
        <v>c</v>
      </c>
      <c r="I603" s="19" t="s">
        <v>26</v>
      </c>
      <c r="J603" s="3" t="s">
        <v>45</v>
      </c>
      <c r="K603" s="16">
        <f t="shared" si="78"/>
        <v>0</v>
      </c>
      <c r="L603" s="16">
        <f t="shared" si="79"/>
        <v>1</v>
      </c>
      <c r="M603" s="16">
        <f>[1]挂饰表!$I603</f>
        <v>22</v>
      </c>
      <c r="N603" s="16">
        <f>[1]挂饰表!$J603</f>
        <v>0</v>
      </c>
      <c r="O603" s="16">
        <f>[1]挂饰表!$K603</f>
        <v>0</v>
      </c>
      <c r="P603" s="16">
        <f>[1]挂饰表!$L603</f>
        <v>0</v>
      </c>
      <c r="Q603" s="16" t="str">
        <f>[1]挂饰表!$M$3</f>
        <v>---</v>
      </c>
      <c r="R603" s="16">
        <f>[1]挂饰表!$N603</f>
        <v>0</v>
      </c>
      <c r="S603" s="16">
        <f>[1]挂饰表!$O603</f>
        <v>0</v>
      </c>
      <c r="T603" s="42">
        <f>[1]挂饰表!$P603</f>
        <v>0</v>
      </c>
      <c r="U603" s="20">
        <f>[1]挂饰表!Q603</f>
        <v>0</v>
      </c>
      <c r="V603" s="20">
        <f>[1]挂饰表!R603</f>
        <v>0</v>
      </c>
      <c r="W603" s="20">
        <f>[1]挂饰表!S603</f>
        <v>0</v>
      </c>
      <c r="X603" s="20" t="str">
        <f>[1]挂饰表!T603</f>
        <v>--</v>
      </c>
      <c r="Y603" s="42">
        <f>[1]挂饰表!U603</f>
        <v>0</v>
      </c>
      <c r="Z603" s="42">
        <f>[1]挂饰表!V603</f>
        <v>0</v>
      </c>
      <c r="AA603" s="42">
        <f>[1]挂饰表!W603</f>
        <v>0</v>
      </c>
      <c r="AB603" s="42">
        <f>[1]挂饰表!X603</f>
        <v>0</v>
      </c>
      <c r="AC603" s="42">
        <f>[1]挂饰表!Y603</f>
        <v>0</v>
      </c>
      <c r="AD603" s="42">
        <f>[1]挂饰表!Z603</f>
        <v>0</v>
      </c>
      <c r="AE603" s="20">
        <f>[1]挂饰表!AA603</f>
        <v>0</v>
      </c>
      <c r="AF603" s="20">
        <f>[1]挂饰表!AB603</f>
        <v>0</v>
      </c>
      <c r="AG603" s="20">
        <f>[1]挂饰表!AC603</f>
        <v>0</v>
      </c>
      <c r="AH603" s="20">
        <f>[1]挂饰表!AD603</f>
        <v>0</v>
      </c>
      <c r="AI603" s="20">
        <f>[1]挂饰表!AE603</f>
        <v>0</v>
      </c>
    </row>
    <row r="604" spans="2:35" ht="14.25" x14ac:dyDescent="0.2">
      <c r="B604" s="16">
        <v>602</v>
      </c>
      <c r="C604" s="16" t="str">
        <f t="shared" ca="1" si="73"/>
        <v>IC1878</v>
      </c>
      <c r="D604" s="16" t="str">
        <f t="shared" ca="1" si="77"/>
        <v>初级的白银项链</v>
      </c>
      <c r="E604" s="16" t="str">
        <f t="shared" ca="1" si="74"/>
        <v>初级的</v>
      </c>
      <c r="F604" s="16" t="str">
        <f t="shared" ca="1" si="75"/>
        <v>白银</v>
      </c>
      <c r="G604" s="16" t="str">
        <f t="shared" ca="1" si="76"/>
        <v>项链</v>
      </c>
      <c r="H604" s="16" t="str">
        <f t="shared" si="72"/>
        <v>c</v>
      </c>
      <c r="I604" s="19" t="s">
        <v>26</v>
      </c>
      <c r="J604" s="3" t="s">
        <v>45</v>
      </c>
      <c r="K604" s="16">
        <f t="shared" si="78"/>
        <v>0</v>
      </c>
      <c r="L604" s="16">
        <f t="shared" si="79"/>
        <v>2</v>
      </c>
      <c r="M604" s="16">
        <f>[1]挂饰表!$I604</f>
        <v>45</v>
      </c>
      <c r="N604" s="16">
        <f>[1]挂饰表!$J604</f>
        <v>0</v>
      </c>
      <c r="O604" s="16">
        <f>[1]挂饰表!$K604</f>
        <v>0</v>
      </c>
      <c r="P604" s="16">
        <f>[1]挂饰表!$L604</f>
        <v>0</v>
      </c>
      <c r="Q604" s="16" t="str">
        <f>[1]挂饰表!$M$3</f>
        <v>---</v>
      </c>
      <c r="R604" s="16">
        <f>[1]挂饰表!$N604</f>
        <v>0</v>
      </c>
      <c r="S604" s="16">
        <f>[1]挂饰表!$O604</f>
        <v>0</v>
      </c>
      <c r="T604" s="42">
        <f>[1]挂饰表!$P604</f>
        <v>0</v>
      </c>
      <c r="U604" s="20">
        <f>[1]挂饰表!Q604</f>
        <v>0</v>
      </c>
      <c r="V604" s="20">
        <f>[1]挂饰表!R604</f>
        <v>0</v>
      </c>
      <c r="W604" s="20">
        <f>[1]挂饰表!S604</f>
        <v>0</v>
      </c>
      <c r="X604" s="20" t="str">
        <f>[1]挂饰表!T604</f>
        <v>--</v>
      </c>
      <c r="Y604" s="42">
        <f>[1]挂饰表!U604</f>
        <v>0</v>
      </c>
      <c r="Z604" s="42">
        <f>[1]挂饰表!V604</f>
        <v>0</v>
      </c>
      <c r="AA604" s="42">
        <f>[1]挂饰表!W604</f>
        <v>0</v>
      </c>
      <c r="AB604" s="42">
        <f>[1]挂饰表!X604</f>
        <v>0</v>
      </c>
      <c r="AC604" s="42">
        <f>[1]挂饰表!Y604</f>
        <v>0</v>
      </c>
      <c r="AD604" s="42">
        <f>[1]挂饰表!Z604</f>
        <v>0</v>
      </c>
      <c r="AE604" s="20">
        <f>[1]挂饰表!AA604</f>
        <v>0</v>
      </c>
      <c r="AF604" s="20">
        <f>[1]挂饰表!AB604</f>
        <v>0</v>
      </c>
      <c r="AG604" s="20">
        <f>[1]挂饰表!AC604</f>
        <v>0</v>
      </c>
      <c r="AH604" s="20">
        <f>[1]挂饰表!AD604</f>
        <v>0</v>
      </c>
      <c r="AI604" s="20">
        <f>[1]挂饰表!AE604</f>
        <v>0</v>
      </c>
    </row>
    <row r="605" spans="2:35" ht="14.25" x14ac:dyDescent="0.2">
      <c r="B605" s="16">
        <v>603</v>
      </c>
      <c r="C605" s="16" t="str">
        <f t="shared" ca="1" si="73"/>
        <v>IC1898</v>
      </c>
      <c r="D605" s="16" t="str">
        <f t="shared" ca="1" si="77"/>
        <v>一般的卡尼亚项链</v>
      </c>
      <c r="E605" s="16" t="str">
        <f t="shared" ca="1" si="74"/>
        <v>一般的</v>
      </c>
      <c r="F605" s="16" t="str">
        <f t="shared" ca="1" si="75"/>
        <v>卡尼亚</v>
      </c>
      <c r="G605" s="16" t="str">
        <f t="shared" ca="1" si="76"/>
        <v>项链</v>
      </c>
      <c r="H605" s="16" t="str">
        <f t="shared" si="72"/>
        <v>c</v>
      </c>
      <c r="I605" s="19" t="s">
        <v>26</v>
      </c>
      <c r="J605" s="3" t="s">
        <v>45</v>
      </c>
      <c r="K605" s="16">
        <f t="shared" si="78"/>
        <v>0</v>
      </c>
      <c r="L605" s="16">
        <f t="shared" si="79"/>
        <v>3</v>
      </c>
      <c r="M605" s="16">
        <f>[1]挂饰表!$I605</f>
        <v>67</v>
      </c>
      <c r="N605" s="16">
        <f>[1]挂饰表!$J605</f>
        <v>0</v>
      </c>
      <c r="O605" s="16">
        <f>[1]挂饰表!$K605</f>
        <v>0</v>
      </c>
      <c r="P605" s="16">
        <f>[1]挂饰表!$L605</f>
        <v>0</v>
      </c>
      <c r="Q605" s="16" t="str">
        <f>[1]挂饰表!$M$3</f>
        <v>---</v>
      </c>
      <c r="R605" s="16">
        <f>[1]挂饰表!$N605</f>
        <v>0</v>
      </c>
      <c r="S605" s="16">
        <f>[1]挂饰表!$O605</f>
        <v>0</v>
      </c>
      <c r="T605" s="42">
        <f>[1]挂饰表!$P605</f>
        <v>0</v>
      </c>
      <c r="U605" s="20">
        <f>[1]挂饰表!Q605</f>
        <v>0</v>
      </c>
      <c r="V605" s="20">
        <f>[1]挂饰表!R605</f>
        <v>0</v>
      </c>
      <c r="W605" s="20">
        <f>[1]挂饰表!S605</f>
        <v>0</v>
      </c>
      <c r="X605" s="20" t="str">
        <f>[1]挂饰表!T605</f>
        <v>--</v>
      </c>
      <c r="Y605" s="42">
        <f>[1]挂饰表!U605</f>
        <v>0</v>
      </c>
      <c r="Z605" s="42">
        <f>[1]挂饰表!V605</f>
        <v>0</v>
      </c>
      <c r="AA605" s="42">
        <f>[1]挂饰表!W605</f>
        <v>0</v>
      </c>
      <c r="AB605" s="42">
        <f>[1]挂饰表!X605</f>
        <v>0</v>
      </c>
      <c r="AC605" s="42">
        <f>[1]挂饰表!Y605</f>
        <v>0</v>
      </c>
      <c r="AD605" s="42">
        <f>[1]挂饰表!Z605</f>
        <v>0</v>
      </c>
      <c r="AE605" s="20">
        <f>[1]挂饰表!AA605</f>
        <v>0</v>
      </c>
      <c r="AF605" s="20">
        <f>[1]挂饰表!AB605</f>
        <v>0</v>
      </c>
      <c r="AG605" s="20">
        <f>[1]挂饰表!AC605</f>
        <v>0</v>
      </c>
      <c r="AH605" s="20">
        <f>[1]挂饰表!AD605</f>
        <v>0</v>
      </c>
      <c r="AI605" s="20">
        <f>[1]挂饰表!AE605</f>
        <v>0</v>
      </c>
    </row>
    <row r="606" spans="2:35" ht="14.25" x14ac:dyDescent="0.2">
      <c r="B606" s="16">
        <v>604</v>
      </c>
      <c r="C606" s="16" t="str">
        <f t="shared" ca="1" si="73"/>
        <v>IC1852</v>
      </c>
      <c r="D606" s="16" t="str">
        <f t="shared" ca="1" si="77"/>
        <v>普通的青铜戒指</v>
      </c>
      <c r="E606" s="16" t="str">
        <f t="shared" ca="1" si="74"/>
        <v>普通的</v>
      </c>
      <c r="F606" s="16" t="str">
        <f t="shared" ca="1" si="75"/>
        <v>青铜</v>
      </c>
      <c r="G606" s="16" t="str">
        <f t="shared" ca="1" si="76"/>
        <v>戒指</v>
      </c>
      <c r="H606" s="16" t="str">
        <f t="shared" si="72"/>
        <v>c</v>
      </c>
      <c r="I606" s="19" t="s">
        <v>26</v>
      </c>
      <c r="J606" s="3" t="s">
        <v>45</v>
      </c>
      <c r="K606" s="16">
        <f t="shared" si="78"/>
        <v>0</v>
      </c>
      <c r="L606" s="16">
        <f t="shared" si="79"/>
        <v>4</v>
      </c>
      <c r="M606" s="16">
        <f>[1]挂饰表!$I606</f>
        <v>90</v>
      </c>
      <c r="N606" s="16">
        <f>[1]挂饰表!$J606</f>
        <v>0</v>
      </c>
      <c r="O606" s="16">
        <f>[1]挂饰表!$K606</f>
        <v>0</v>
      </c>
      <c r="P606" s="16">
        <f>[1]挂饰表!$L606</f>
        <v>0</v>
      </c>
      <c r="Q606" s="16" t="str">
        <f>[1]挂饰表!$M$3</f>
        <v>---</v>
      </c>
      <c r="R606" s="16">
        <f>[1]挂饰表!$N606</f>
        <v>0</v>
      </c>
      <c r="S606" s="16">
        <f>[1]挂饰表!$O606</f>
        <v>0</v>
      </c>
      <c r="T606" s="42">
        <f>[1]挂饰表!$P606</f>
        <v>0</v>
      </c>
      <c r="U606" s="20">
        <f>[1]挂饰表!Q606</f>
        <v>0</v>
      </c>
      <c r="V606" s="20">
        <f>[1]挂饰表!R606</f>
        <v>0</v>
      </c>
      <c r="W606" s="20">
        <f>[1]挂饰表!S606</f>
        <v>0</v>
      </c>
      <c r="X606" s="20" t="str">
        <f>[1]挂饰表!T606</f>
        <v>--</v>
      </c>
      <c r="Y606" s="42">
        <f>[1]挂饰表!U606</f>
        <v>0</v>
      </c>
      <c r="Z606" s="42">
        <f>[1]挂饰表!V606</f>
        <v>0</v>
      </c>
      <c r="AA606" s="42">
        <f>[1]挂饰表!W606</f>
        <v>0</v>
      </c>
      <c r="AB606" s="42">
        <f>[1]挂饰表!X606</f>
        <v>0</v>
      </c>
      <c r="AC606" s="42">
        <f>[1]挂饰表!Y606</f>
        <v>0</v>
      </c>
      <c r="AD606" s="42">
        <f>[1]挂饰表!Z606</f>
        <v>0</v>
      </c>
      <c r="AE606" s="20">
        <f>[1]挂饰表!AA606</f>
        <v>0</v>
      </c>
      <c r="AF606" s="20">
        <f>[1]挂饰表!AB606</f>
        <v>0</v>
      </c>
      <c r="AG606" s="20">
        <f>[1]挂饰表!AC606</f>
        <v>0</v>
      </c>
      <c r="AH606" s="20">
        <f>[1]挂饰表!AD606</f>
        <v>0</v>
      </c>
      <c r="AI606" s="20">
        <f>[1]挂饰表!AE606</f>
        <v>0</v>
      </c>
    </row>
    <row r="607" spans="2:35" ht="14.25" x14ac:dyDescent="0.2">
      <c r="B607" s="16">
        <v>605</v>
      </c>
      <c r="C607" s="16" t="str">
        <f t="shared" ca="1" si="73"/>
        <v>IC1853</v>
      </c>
      <c r="D607" s="16" t="str">
        <f t="shared" ca="1" si="77"/>
        <v>一般的混乱戒指</v>
      </c>
      <c r="E607" s="16" t="str">
        <f t="shared" ca="1" si="74"/>
        <v>一般的</v>
      </c>
      <c r="F607" s="16" t="str">
        <f t="shared" ca="1" si="75"/>
        <v>混乱</v>
      </c>
      <c r="G607" s="16" t="str">
        <f t="shared" ca="1" si="76"/>
        <v>戒指</v>
      </c>
      <c r="H607" s="16" t="str">
        <f t="shared" si="72"/>
        <v>c</v>
      </c>
      <c r="I607" s="19" t="s">
        <v>26</v>
      </c>
      <c r="J607" s="3" t="s">
        <v>45</v>
      </c>
      <c r="K607" s="16">
        <f t="shared" si="78"/>
        <v>0</v>
      </c>
      <c r="L607" s="16">
        <f t="shared" si="79"/>
        <v>5</v>
      </c>
      <c r="M607" s="16">
        <f>[1]挂饰表!$I607</f>
        <v>112</v>
      </c>
      <c r="N607" s="16">
        <f>[1]挂饰表!$J607</f>
        <v>0</v>
      </c>
      <c r="O607" s="16">
        <f>[1]挂饰表!$K607</f>
        <v>0</v>
      </c>
      <c r="P607" s="16">
        <f>[1]挂饰表!$L607</f>
        <v>0</v>
      </c>
      <c r="Q607" s="16" t="str">
        <f>[1]挂饰表!$M$3</f>
        <v>---</v>
      </c>
      <c r="R607" s="16">
        <f>[1]挂饰表!$N607</f>
        <v>0</v>
      </c>
      <c r="S607" s="16">
        <f>[1]挂饰表!$O607</f>
        <v>0</v>
      </c>
      <c r="T607" s="42">
        <f>[1]挂饰表!$P607</f>
        <v>0</v>
      </c>
      <c r="U607" s="20">
        <f>[1]挂饰表!Q607</f>
        <v>0</v>
      </c>
      <c r="V607" s="20">
        <f>[1]挂饰表!R607</f>
        <v>0</v>
      </c>
      <c r="W607" s="20">
        <f>[1]挂饰表!S607</f>
        <v>0</v>
      </c>
      <c r="X607" s="20" t="str">
        <f>[1]挂饰表!T607</f>
        <v>--</v>
      </c>
      <c r="Y607" s="42">
        <f>[1]挂饰表!U607</f>
        <v>0</v>
      </c>
      <c r="Z607" s="42">
        <f>[1]挂饰表!V607</f>
        <v>0</v>
      </c>
      <c r="AA607" s="42">
        <f>[1]挂饰表!W607</f>
        <v>0</v>
      </c>
      <c r="AB607" s="42">
        <f>[1]挂饰表!X607</f>
        <v>0</v>
      </c>
      <c r="AC607" s="42">
        <f>[1]挂饰表!Y607</f>
        <v>0</v>
      </c>
      <c r="AD607" s="42">
        <f>[1]挂饰表!Z607</f>
        <v>0</v>
      </c>
      <c r="AE607" s="20">
        <f>[1]挂饰表!AA607</f>
        <v>0</v>
      </c>
      <c r="AF607" s="20">
        <f>[1]挂饰表!AB607</f>
        <v>0</v>
      </c>
      <c r="AG607" s="20">
        <f>[1]挂饰表!AC607</f>
        <v>0</v>
      </c>
      <c r="AH607" s="20">
        <f>[1]挂饰表!AD607</f>
        <v>0</v>
      </c>
      <c r="AI607" s="20">
        <f>[1]挂饰表!AE607</f>
        <v>0</v>
      </c>
    </row>
    <row r="608" spans="2:35" ht="14.25" x14ac:dyDescent="0.2">
      <c r="B608" s="16">
        <v>606</v>
      </c>
      <c r="C608" s="16" t="str">
        <f t="shared" ca="1" si="73"/>
        <v>IC1902</v>
      </c>
      <c r="D608" s="16" t="str">
        <f t="shared" ca="1" si="77"/>
        <v>破旧的卡尼亚戒指</v>
      </c>
      <c r="E608" s="16" t="str">
        <f t="shared" ca="1" si="74"/>
        <v>破旧的</v>
      </c>
      <c r="F608" s="16" t="str">
        <f t="shared" ca="1" si="75"/>
        <v>卡尼亚</v>
      </c>
      <c r="G608" s="16" t="str">
        <f t="shared" ca="1" si="76"/>
        <v>戒指</v>
      </c>
      <c r="H608" s="16" t="str">
        <f t="shared" si="72"/>
        <v>c</v>
      </c>
      <c r="I608" s="19" t="s">
        <v>26</v>
      </c>
      <c r="J608" s="3" t="s">
        <v>45</v>
      </c>
      <c r="K608" s="16">
        <f t="shared" si="78"/>
        <v>0</v>
      </c>
      <c r="L608" s="16">
        <f t="shared" si="79"/>
        <v>6</v>
      </c>
      <c r="M608" s="16">
        <f>[1]挂饰表!$I608</f>
        <v>134</v>
      </c>
      <c r="N608" s="16">
        <f>[1]挂饰表!$J608</f>
        <v>0</v>
      </c>
      <c r="O608" s="16">
        <f>[1]挂饰表!$K608</f>
        <v>0</v>
      </c>
      <c r="P608" s="16">
        <f>[1]挂饰表!$L608</f>
        <v>0</v>
      </c>
      <c r="Q608" s="16" t="str">
        <f>[1]挂饰表!$M$3</f>
        <v>---</v>
      </c>
      <c r="R608" s="16">
        <f>[1]挂饰表!$N608</f>
        <v>0</v>
      </c>
      <c r="S608" s="16">
        <f>[1]挂饰表!$O608</f>
        <v>0</v>
      </c>
      <c r="T608" s="42">
        <f>[1]挂饰表!$P608</f>
        <v>0</v>
      </c>
      <c r="U608" s="20">
        <f>[1]挂饰表!Q608</f>
        <v>0</v>
      </c>
      <c r="V608" s="20">
        <f>[1]挂饰表!R608</f>
        <v>0</v>
      </c>
      <c r="W608" s="20">
        <f>[1]挂饰表!S608</f>
        <v>0</v>
      </c>
      <c r="X608" s="20" t="str">
        <f>[1]挂饰表!T608</f>
        <v>--</v>
      </c>
      <c r="Y608" s="42">
        <f>[1]挂饰表!U608</f>
        <v>0</v>
      </c>
      <c r="Z608" s="42">
        <f>[1]挂饰表!V608</f>
        <v>0</v>
      </c>
      <c r="AA608" s="42">
        <f>[1]挂饰表!W608</f>
        <v>0</v>
      </c>
      <c r="AB608" s="42">
        <f>[1]挂饰表!X608</f>
        <v>0</v>
      </c>
      <c r="AC608" s="42">
        <f>[1]挂饰表!Y608</f>
        <v>0</v>
      </c>
      <c r="AD608" s="42">
        <f>[1]挂饰表!Z608</f>
        <v>0</v>
      </c>
      <c r="AE608" s="20">
        <f>[1]挂饰表!AA608</f>
        <v>0</v>
      </c>
      <c r="AF608" s="20">
        <f>[1]挂饰表!AB608</f>
        <v>0</v>
      </c>
      <c r="AG608" s="20">
        <f>[1]挂饰表!AC608</f>
        <v>0</v>
      </c>
      <c r="AH608" s="20">
        <f>[1]挂饰表!AD608</f>
        <v>0</v>
      </c>
      <c r="AI608" s="20">
        <f>[1]挂饰表!AE608</f>
        <v>0</v>
      </c>
    </row>
    <row r="609" spans="2:35" ht="14.25" x14ac:dyDescent="0.2">
      <c r="B609" s="16">
        <v>607</v>
      </c>
      <c r="C609" s="16" t="str">
        <f t="shared" ca="1" si="73"/>
        <v>IC1900</v>
      </c>
      <c r="D609" s="16" t="str">
        <f t="shared" ca="1" si="77"/>
        <v>一般的晨曦项链</v>
      </c>
      <c r="E609" s="16" t="str">
        <f t="shared" ca="1" si="74"/>
        <v>一般的</v>
      </c>
      <c r="F609" s="16" t="str">
        <f t="shared" ca="1" si="75"/>
        <v>晨曦</v>
      </c>
      <c r="G609" s="16" t="str">
        <f t="shared" ca="1" si="76"/>
        <v>项链</v>
      </c>
      <c r="H609" s="16" t="str">
        <f t="shared" si="72"/>
        <v>c</v>
      </c>
      <c r="I609" s="19" t="s">
        <v>26</v>
      </c>
      <c r="J609" s="3" t="s">
        <v>45</v>
      </c>
      <c r="K609" s="16">
        <f t="shared" si="78"/>
        <v>0</v>
      </c>
      <c r="L609" s="16">
        <f t="shared" si="79"/>
        <v>7</v>
      </c>
      <c r="M609" s="16">
        <f>[1]挂饰表!$I609</f>
        <v>157</v>
      </c>
      <c r="N609" s="16">
        <f>[1]挂饰表!$J609</f>
        <v>0</v>
      </c>
      <c r="O609" s="16">
        <f>[1]挂饰表!$K609</f>
        <v>0</v>
      </c>
      <c r="P609" s="16">
        <f>[1]挂饰表!$L609</f>
        <v>0</v>
      </c>
      <c r="Q609" s="16" t="str">
        <f>[1]挂饰表!$M$3</f>
        <v>---</v>
      </c>
      <c r="R609" s="16">
        <f>[1]挂饰表!$N609</f>
        <v>0</v>
      </c>
      <c r="S609" s="16">
        <f>[1]挂饰表!$O609</f>
        <v>0</v>
      </c>
      <c r="T609" s="42">
        <f>[1]挂饰表!$P609</f>
        <v>0</v>
      </c>
      <c r="U609" s="20">
        <f>[1]挂饰表!Q609</f>
        <v>0</v>
      </c>
      <c r="V609" s="20">
        <f>[1]挂饰表!R609</f>
        <v>0</v>
      </c>
      <c r="W609" s="20">
        <f>[1]挂饰表!S609</f>
        <v>0</v>
      </c>
      <c r="X609" s="20" t="str">
        <f>[1]挂饰表!T609</f>
        <v>--</v>
      </c>
      <c r="Y609" s="42">
        <f>[1]挂饰表!U609</f>
        <v>0</v>
      </c>
      <c r="Z609" s="42">
        <f>[1]挂饰表!V609</f>
        <v>0</v>
      </c>
      <c r="AA609" s="42">
        <f>[1]挂饰表!W609</f>
        <v>0</v>
      </c>
      <c r="AB609" s="42">
        <f>[1]挂饰表!X609</f>
        <v>0</v>
      </c>
      <c r="AC609" s="42">
        <f>[1]挂饰表!Y609</f>
        <v>0</v>
      </c>
      <c r="AD609" s="42">
        <f>[1]挂饰表!Z609</f>
        <v>0</v>
      </c>
      <c r="AE609" s="20">
        <f>[1]挂饰表!AA609</f>
        <v>0</v>
      </c>
      <c r="AF609" s="20">
        <f>[1]挂饰表!AB609</f>
        <v>0</v>
      </c>
      <c r="AG609" s="20">
        <f>[1]挂饰表!AC609</f>
        <v>0</v>
      </c>
      <c r="AH609" s="20">
        <f>[1]挂饰表!AD609</f>
        <v>0</v>
      </c>
      <c r="AI609" s="20">
        <f>[1]挂饰表!AE609</f>
        <v>0</v>
      </c>
    </row>
    <row r="610" spans="2:35" ht="14.25" x14ac:dyDescent="0.2">
      <c r="B610" s="16">
        <v>608</v>
      </c>
      <c r="C610" s="16" t="str">
        <f t="shared" ca="1" si="73"/>
        <v>IC1903</v>
      </c>
      <c r="D610" s="16" t="str">
        <f t="shared" ca="1" si="77"/>
        <v>破旧的空灵戒指</v>
      </c>
      <c r="E610" s="16" t="str">
        <f t="shared" ca="1" si="74"/>
        <v>破旧的</v>
      </c>
      <c r="F610" s="16" t="str">
        <f t="shared" ca="1" si="75"/>
        <v>空灵</v>
      </c>
      <c r="G610" s="16" t="str">
        <f t="shared" ca="1" si="76"/>
        <v>戒指</v>
      </c>
      <c r="H610" s="16" t="str">
        <f t="shared" si="72"/>
        <v>c</v>
      </c>
      <c r="I610" s="19" t="s">
        <v>26</v>
      </c>
      <c r="J610" s="3" t="s">
        <v>45</v>
      </c>
      <c r="K610" s="16">
        <f t="shared" si="78"/>
        <v>0</v>
      </c>
      <c r="L610" s="16">
        <f t="shared" si="79"/>
        <v>8</v>
      </c>
      <c r="M610" s="16">
        <f>[1]挂饰表!$I610</f>
        <v>179</v>
      </c>
      <c r="N610" s="16">
        <f>[1]挂饰表!$J610</f>
        <v>0</v>
      </c>
      <c r="O610" s="16">
        <f>[1]挂饰表!$K610</f>
        <v>0</v>
      </c>
      <c r="P610" s="16">
        <f>[1]挂饰表!$L610</f>
        <v>0</v>
      </c>
      <c r="Q610" s="16" t="str">
        <f>[1]挂饰表!$M$3</f>
        <v>---</v>
      </c>
      <c r="R610" s="16">
        <f>[1]挂饰表!$N610</f>
        <v>0</v>
      </c>
      <c r="S610" s="16">
        <f>[1]挂饰表!$O610</f>
        <v>0</v>
      </c>
      <c r="T610" s="42">
        <f>[1]挂饰表!$P610</f>
        <v>0</v>
      </c>
      <c r="U610" s="20">
        <f>[1]挂饰表!Q610</f>
        <v>0</v>
      </c>
      <c r="V610" s="20">
        <f>[1]挂饰表!R610</f>
        <v>0</v>
      </c>
      <c r="W610" s="20">
        <f>[1]挂饰表!S610</f>
        <v>0</v>
      </c>
      <c r="X610" s="20" t="str">
        <f>[1]挂饰表!T610</f>
        <v>--</v>
      </c>
      <c r="Y610" s="42">
        <f>[1]挂饰表!U610</f>
        <v>0</v>
      </c>
      <c r="Z610" s="42">
        <f>[1]挂饰表!V610</f>
        <v>0</v>
      </c>
      <c r="AA610" s="42">
        <f>[1]挂饰表!W610</f>
        <v>0</v>
      </c>
      <c r="AB610" s="42">
        <f>[1]挂饰表!X610</f>
        <v>0</v>
      </c>
      <c r="AC610" s="42">
        <f>[1]挂饰表!Y610</f>
        <v>0</v>
      </c>
      <c r="AD610" s="42">
        <f>[1]挂饰表!Z610</f>
        <v>0</v>
      </c>
      <c r="AE610" s="20">
        <f>[1]挂饰表!AA610</f>
        <v>0</v>
      </c>
      <c r="AF610" s="20">
        <f>[1]挂饰表!AB610</f>
        <v>0</v>
      </c>
      <c r="AG610" s="20">
        <f>[1]挂饰表!AC610</f>
        <v>0</v>
      </c>
      <c r="AH610" s="20">
        <f>[1]挂饰表!AD610</f>
        <v>0</v>
      </c>
      <c r="AI610" s="20">
        <f>[1]挂饰表!AE610</f>
        <v>0</v>
      </c>
    </row>
    <row r="611" spans="2:35" ht="14.25" x14ac:dyDescent="0.2">
      <c r="B611" s="16">
        <v>609</v>
      </c>
      <c r="C611" s="16" t="str">
        <f t="shared" ca="1" si="73"/>
        <v>IC1905</v>
      </c>
      <c r="D611" s="16" t="str">
        <f t="shared" ca="1" si="77"/>
        <v>璀璨的青铜护腕</v>
      </c>
      <c r="E611" s="16" t="str">
        <f t="shared" ca="1" si="74"/>
        <v>璀璨的</v>
      </c>
      <c r="F611" s="16" t="str">
        <f t="shared" ca="1" si="75"/>
        <v>青铜</v>
      </c>
      <c r="G611" s="16" t="str">
        <f t="shared" ca="1" si="76"/>
        <v>护腕</v>
      </c>
      <c r="H611" s="16" t="str">
        <f t="shared" si="72"/>
        <v>s</v>
      </c>
      <c r="I611" s="19" t="s">
        <v>26</v>
      </c>
      <c r="J611" s="3" t="s">
        <v>46</v>
      </c>
      <c r="K611" s="16">
        <f t="shared" si="78"/>
        <v>1</v>
      </c>
      <c r="L611" s="16">
        <f t="shared" si="79"/>
        <v>1</v>
      </c>
      <c r="M611" s="16">
        <f>[1]挂饰表!$I611</f>
        <v>18</v>
      </c>
      <c r="N611" s="16">
        <f>[1]挂饰表!$J611</f>
        <v>18</v>
      </c>
      <c r="O611" s="16">
        <f>[1]挂饰表!$K611</f>
        <v>14</v>
      </c>
      <c r="P611" s="16">
        <f>[1]挂饰表!$L611</f>
        <v>14</v>
      </c>
      <c r="Q611" s="16" t="str">
        <f>[1]挂饰表!$M$3</f>
        <v>---</v>
      </c>
      <c r="R611" s="16">
        <f>[1]挂饰表!$N611</f>
        <v>14</v>
      </c>
      <c r="S611" s="16">
        <f>[1]挂饰表!$O611</f>
        <v>10</v>
      </c>
      <c r="T611" s="42">
        <f>[1]挂饰表!$P611</f>
        <v>7</v>
      </c>
      <c r="U611" s="20">
        <f>[1]挂饰表!Q611</f>
        <v>3.5000000000000003E-2</v>
      </c>
      <c r="V611" s="20">
        <f>[1]挂饰表!R611</f>
        <v>2.5000000000000001E-2</v>
      </c>
      <c r="W611" s="20">
        <f>[1]挂饰表!S611</f>
        <v>1.1666666666666667E-2</v>
      </c>
      <c r="X611" s="20" t="str">
        <f>[1]挂饰表!T611</f>
        <v>--</v>
      </c>
      <c r="Y611" s="42">
        <f>[1]挂饰表!U611</f>
        <v>7</v>
      </c>
      <c r="Z611" s="42">
        <f>[1]挂饰表!V611</f>
        <v>7</v>
      </c>
      <c r="AA611" s="42">
        <f>[1]挂饰表!W611</f>
        <v>7</v>
      </c>
      <c r="AB611" s="42">
        <f>[1]挂饰表!X611</f>
        <v>7</v>
      </c>
      <c r="AC611" s="42">
        <f>[1]挂饰表!Y611</f>
        <v>7</v>
      </c>
      <c r="AD611" s="42">
        <f>[1]挂饰表!Z611</f>
        <v>7</v>
      </c>
      <c r="AE611" s="20">
        <f>[1]挂饰表!AA611</f>
        <v>0</v>
      </c>
      <c r="AF611" s="20">
        <f>[1]挂饰表!AB611</f>
        <v>0</v>
      </c>
      <c r="AG611" s="20">
        <f>[1]挂饰表!AC611</f>
        <v>0</v>
      </c>
      <c r="AH611" s="20">
        <f>[1]挂饰表!AD611</f>
        <v>0</v>
      </c>
      <c r="AI611" s="20">
        <f>[1]挂饰表!AE611</f>
        <v>0</v>
      </c>
    </row>
    <row r="612" spans="2:35" ht="14.25" x14ac:dyDescent="0.2">
      <c r="B612" s="16">
        <v>610</v>
      </c>
      <c r="C612" s="16" t="str">
        <f t="shared" ca="1" si="73"/>
        <v>IC1867</v>
      </c>
      <c r="D612" s="16" t="str">
        <f t="shared" ca="1" si="77"/>
        <v>神奇的塞尔塔护腕</v>
      </c>
      <c r="E612" s="16" t="str">
        <f t="shared" ca="1" si="74"/>
        <v>神奇的</v>
      </c>
      <c r="F612" s="16" t="str">
        <f t="shared" ca="1" si="75"/>
        <v>塞尔塔</v>
      </c>
      <c r="G612" s="16" t="str">
        <f t="shared" ca="1" si="76"/>
        <v>护腕</v>
      </c>
      <c r="H612" s="16" t="str">
        <f t="shared" ref="H612:H642" si="80">H580</f>
        <v>s</v>
      </c>
      <c r="I612" s="19" t="s">
        <v>26</v>
      </c>
      <c r="J612" s="3" t="s">
        <v>46</v>
      </c>
      <c r="K612" s="16">
        <f t="shared" si="78"/>
        <v>1</v>
      </c>
      <c r="L612" s="16">
        <f t="shared" si="79"/>
        <v>2</v>
      </c>
      <c r="M612" s="16">
        <f>[1]挂饰表!$I612</f>
        <v>37</v>
      </c>
      <c r="N612" s="16">
        <f>[1]挂饰表!$J612</f>
        <v>36</v>
      </c>
      <c r="O612" s="16">
        <f>[1]挂饰表!$K612</f>
        <v>29</v>
      </c>
      <c r="P612" s="16">
        <f>[1]挂饰表!$L612</f>
        <v>29</v>
      </c>
      <c r="Q612" s="16" t="str">
        <f>[1]挂饰表!$M$3</f>
        <v>---</v>
      </c>
      <c r="R612" s="16">
        <f>[1]挂饰表!$N612</f>
        <v>29</v>
      </c>
      <c r="S612" s="16">
        <f>[1]挂饰表!$O612</f>
        <v>20</v>
      </c>
      <c r="T612" s="42">
        <f>[1]挂饰表!$P612</f>
        <v>14</v>
      </c>
      <c r="U612" s="20">
        <f>[1]挂饰表!Q612</f>
        <v>7.0000000000000007E-2</v>
      </c>
      <c r="V612" s="20">
        <f>[1]挂饰表!R612</f>
        <v>0.05</v>
      </c>
      <c r="W612" s="20">
        <f>[1]挂饰表!S612</f>
        <v>2.3333333333333334E-2</v>
      </c>
      <c r="X612" s="20" t="str">
        <f>[1]挂饰表!T612</f>
        <v>--</v>
      </c>
      <c r="Y612" s="42">
        <f>[1]挂饰表!U612</f>
        <v>13</v>
      </c>
      <c r="Z612" s="42">
        <f>[1]挂饰表!V612</f>
        <v>13</v>
      </c>
      <c r="AA612" s="42">
        <f>[1]挂饰表!W612</f>
        <v>13</v>
      </c>
      <c r="AB612" s="42">
        <f>[1]挂饰表!X612</f>
        <v>13</v>
      </c>
      <c r="AC612" s="42">
        <f>[1]挂饰表!Y612</f>
        <v>13</v>
      </c>
      <c r="AD612" s="42">
        <f>[1]挂饰表!Z612</f>
        <v>13</v>
      </c>
      <c r="AE612" s="20">
        <f>[1]挂饰表!AA612</f>
        <v>0</v>
      </c>
      <c r="AF612" s="20">
        <f>[1]挂饰表!AB612</f>
        <v>0</v>
      </c>
      <c r="AG612" s="20">
        <f>[1]挂饰表!AC612</f>
        <v>0</v>
      </c>
      <c r="AH612" s="20">
        <f>[1]挂饰表!AD612</f>
        <v>0</v>
      </c>
      <c r="AI612" s="20">
        <f>[1]挂饰表!AE612</f>
        <v>0</v>
      </c>
    </row>
    <row r="613" spans="2:35" ht="14.25" x14ac:dyDescent="0.2">
      <c r="B613" s="16">
        <v>611</v>
      </c>
      <c r="C613" s="16" t="str">
        <f t="shared" ca="1" si="73"/>
        <v>IC1869</v>
      </c>
      <c r="D613" s="16" t="str">
        <f t="shared" ca="1" si="77"/>
        <v>神秘的精灵护腕</v>
      </c>
      <c r="E613" s="16" t="str">
        <f t="shared" ca="1" si="74"/>
        <v>神秘的</v>
      </c>
      <c r="F613" s="16" t="str">
        <f t="shared" ca="1" si="75"/>
        <v>精灵</v>
      </c>
      <c r="G613" s="16" t="str">
        <f t="shared" ca="1" si="76"/>
        <v>护腕</v>
      </c>
      <c r="H613" s="16" t="str">
        <f t="shared" si="80"/>
        <v>s</v>
      </c>
      <c r="I613" s="19" t="s">
        <v>26</v>
      </c>
      <c r="J613" s="3" t="s">
        <v>46</v>
      </c>
      <c r="K613" s="16">
        <f t="shared" si="78"/>
        <v>1</v>
      </c>
      <c r="L613" s="16">
        <f t="shared" si="79"/>
        <v>3</v>
      </c>
      <c r="M613" s="16">
        <f>[1]挂饰表!$I613</f>
        <v>55</v>
      </c>
      <c r="N613" s="16">
        <f>[1]挂饰表!$J613</f>
        <v>54</v>
      </c>
      <c r="O613" s="16">
        <f>[1]挂饰表!$K613</f>
        <v>43</v>
      </c>
      <c r="P613" s="16">
        <f>[1]挂饰表!$L613</f>
        <v>43</v>
      </c>
      <c r="Q613" s="16" t="str">
        <f>[1]挂饰表!$M$3</f>
        <v>---</v>
      </c>
      <c r="R613" s="16">
        <f>[1]挂饰表!$N613</f>
        <v>43</v>
      </c>
      <c r="S613" s="16">
        <f>[1]挂饰表!$O613</f>
        <v>29</v>
      </c>
      <c r="T613" s="42">
        <f>[1]挂饰表!$P613</f>
        <v>22</v>
      </c>
      <c r="U613" s="20">
        <f>[1]挂饰表!Q613</f>
        <v>0.11</v>
      </c>
      <c r="V613" s="20">
        <f>[1]挂饰表!R613</f>
        <v>7.2499999999999995E-2</v>
      </c>
      <c r="W613" s="20">
        <f>[1]挂饰表!S613</f>
        <v>3.6666666666666667E-2</v>
      </c>
      <c r="X613" s="20" t="str">
        <f>[1]挂饰表!T613</f>
        <v>--</v>
      </c>
      <c r="Y613" s="42">
        <f>[1]挂饰表!U613</f>
        <v>20</v>
      </c>
      <c r="Z613" s="42">
        <f>[1]挂饰表!V613</f>
        <v>20</v>
      </c>
      <c r="AA613" s="42">
        <f>[1]挂饰表!W613</f>
        <v>20</v>
      </c>
      <c r="AB613" s="42">
        <f>[1]挂饰表!X613</f>
        <v>20</v>
      </c>
      <c r="AC613" s="42">
        <f>[1]挂饰表!Y613</f>
        <v>20</v>
      </c>
      <c r="AD613" s="42">
        <f>[1]挂饰表!Z613</f>
        <v>20</v>
      </c>
      <c r="AE613" s="20">
        <f>[1]挂饰表!AA613</f>
        <v>0</v>
      </c>
      <c r="AF613" s="20">
        <f>[1]挂饰表!AB613</f>
        <v>0</v>
      </c>
      <c r="AG613" s="20">
        <f>[1]挂饰表!AC613</f>
        <v>0</v>
      </c>
      <c r="AH613" s="20">
        <f>[1]挂饰表!AD613</f>
        <v>0</v>
      </c>
      <c r="AI613" s="20">
        <f>[1]挂饰表!AE613</f>
        <v>0</v>
      </c>
    </row>
    <row r="614" spans="2:35" ht="14.25" x14ac:dyDescent="0.2">
      <c r="B614" s="16">
        <v>612</v>
      </c>
      <c r="C614" s="16" t="str">
        <f t="shared" ca="1" si="73"/>
        <v>IC1883</v>
      </c>
      <c r="D614" s="16" t="str">
        <f t="shared" ca="1" si="77"/>
        <v>神奇的斯塞提项链</v>
      </c>
      <c r="E614" s="16" t="str">
        <f t="shared" ca="1" si="74"/>
        <v>神奇的</v>
      </c>
      <c r="F614" s="16" t="str">
        <f t="shared" ca="1" si="75"/>
        <v>斯塞提</v>
      </c>
      <c r="G614" s="16" t="str">
        <f t="shared" ca="1" si="76"/>
        <v>项链</v>
      </c>
      <c r="H614" s="16" t="str">
        <f t="shared" si="80"/>
        <v>s</v>
      </c>
      <c r="I614" s="19" t="s">
        <v>26</v>
      </c>
      <c r="J614" s="3" t="s">
        <v>46</v>
      </c>
      <c r="K614" s="16">
        <f t="shared" si="78"/>
        <v>1</v>
      </c>
      <c r="L614" s="16">
        <f t="shared" si="79"/>
        <v>4</v>
      </c>
      <c r="M614" s="16">
        <f>[1]挂饰表!$I614</f>
        <v>74</v>
      </c>
      <c r="N614" s="16">
        <f>[1]挂饰表!$J614</f>
        <v>72</v>
      </c>
      <c r="O614" s="16">
        <f>[1]挂饰表!$K614</f>
        <v>57</v>
      </c>
      <c r="P614" s="16">
        <f>[1]挂饰表!$L614</f>
        <v>57</v>
      </c>
      <c r="Q614" s="16" t="str">
        <f>[1]挂饰表!$M$3</f>
        <v>---</v>
      </c>
      <c r="R614" s="16">
        <f>[1]挂饰表!$N614</f>
        <v>57</v>
      </c>
      <c r="S614" s="16">
        <f>[1]挂饰表!$O614</f>
        <v>39</v>
      </c>
      <c r="T614" s="42">
        <f>[1]挂饰表!$P614</f>
        <v>29</v>
      </c>
      <c r="U614" s="20">
        <f>[1]挂饰表!Q614</f>
        <v>0.14499999999999999</v>
      </c>
      <c r="V614" s="20">
        <f>[1]挂饰表!R614</f>
        <v>9.7500000000000003E-2</v>
      </c>
      <c r="W614" s="20">
        <f>[1]挂饰表!S614</f>
        <v>4.8333333333333332E-2</v>
      </c>
      <c r="X614" s="20" t="str">
        <f>[1]挂饰表!T614</f>
        <v>--</v>
      </c>
      <c r="Y614" s="42">
        <f>[1]挂饰表!U614</f>
        <v>26</v>
      </c>
      <c r="Z614" s="42">
        <f>[1]挂饰表!V614</f>
        <v>26</v>
      </c>
      <c r="AA614" s="42">
        <f>[1]挂饰表!W614</f>
        <v>26</v>
      </c>
      <c r="AB614" s="42">
        <f>[1]挂饰表!X614</f>
        <v>26</v>
      </c>
      <c r="AC614" s="42">
        <f>[1]挂饰表!Y614</f>
        <v>26</v>
      </c>
      <c r="AD614" s="42">
        <f>[1]挂饰表!Z614</f>
        <v>26</v>
      </c>
      <c r="AE614" s="20">
        <f>[1]挂饰表!AA614</f>
        <v>0</v>
      </c>
      <c r="AF614" s="20">
        <f>[1]挂饰表!AB614</f>
        <v>0</v>
      </c>
      <c r="AG614" s="20">
        <f>[1]挂饰表!AC614</f>
        <v>0</v>
      </c>
      <c r="AH614" s="20">
        <f>[1]挂饰表!AD614</f>
        <v>0</v>
      </c>
      <c r="AI614" s="20">
        <f>[1]挂饰表!AE614</f>
        <v>0</v>
      </c>
    </row>
    <row r="615" spans="2:35" ht="14.25" x14ac:dyDescent="0.2">
      <c r="B615" s="16">
        <v>613</v>
      </c>
      <c r="C615" s="16" t="str">
        <f t="shared" ca="1" si="73"/>
        <v>IC1943</v>
      </c>
      <c r="D615" s="16" t="str">
        <f t="shared" ca="1" si="77"/>
        <v>璀璨的智慧戒指</v>
      </c>
      <c r="E615" s="16" t="str">
        <f t="shared" ca="1" si="74"/>
        <v>璀璨的</v>
      </c>
      <c r="F615" s="16" t="str">
        <f t="shared" ca="1" si="75"/>
        <v>智慧</v>
      </c>
      <c r="G615" s="16" t="str">
        <f t="shared" ca="1" si="76"/>
        <v>戒指</v>
      </c>
      <c r="H615" s="16" t="str">
        <f t="shared" si="80"/>
        <v>s</v>
      </c>
      <c r="I615" s="19" t="s">
        <v>26</v>
      </c>
      <c r="J615" s="3" t="s">
        <v>46</v>
      </c>
      <c r="K615" s="16">
        <f t="shared" si="78"/>
        <v>1</v>
      </c>
      <c r="L615" s="16">
        <f t="shared" si="79"/>
        <v>5</v>
      </c>
      <c r="M615" s="16">
        <f>[1]挂饰表!$I615</f>
        <v>92</v>
      </c>
      <c r="N615" s="16">
        <f>[1]挂饰表!$J615</f>
        <v>90</v>
      </c>
      <c r="O615" s="16">
        <f>[1]挂饰表!$K615</f>
        <v>72</v>
      </c>
      <c r="P615" s="16">
        <f>[1]挂饰表!$L615</f>
        <v>72</v>
      </c>
      <c r="Q615" s="16" t="str">
        <f>[1]挂饰表!$M$3</f>
        <v>---</v>
      </c>
      <c r="R615" s="16">
        <f>[1]挂饰表!$N615</f>
        <v>72</v>
      </c>
      <c r="S615" s="16">
        <f>[1]挂饰表!$O615</f>
        <v>49</v>
      </c>
      <c r="T615" s="42">
        <f>[1]挂饰表!$P615</f>
        <v>36</v>
      </c>
      <c r="U615" s="20">
        <f>[1]挂饰表!Q615</f>
        <v>0.18</v>
      </c>
      <c r="V615" s="20">
        <f>[1]挂饰表!R615</f>
        <v>0.1225</v>
      </c>
      <c r="W615" s="20">
        <f>[1]挂饰表!S615</f>
        <v>0.06</v>
      </c>
      <c r="X615" s="20" t="str">
        <f>[1]挂饰表!T615</f>
        <v>--</v>
      </c>
      <c r="Y615" s="42">
        <f>[1]挂饰表!U615</f>
        <v>33</v>
      </c>
      <c r="Z615" s="42">
        <f>[1]挂饰表!V615</f>
        <v>33</v>
      </c>
      <c r="AA615" s="42">
        <f>[1]挂饰表!W615</f>
        <v>33</v>
      </c>
      <c r="AB615" s="42">
        <f>[1]挂饰表!X615</f>
        <v>33</v>
      </c>
      <c r="AC615" s="42">
        <f>[1]挂饰表!Y615</f>
        <v>33</v>
      </c>
      <c r="AD615" s="42">
        <f>[1]挂饰表!Z615</f>
        <v>33</v>
      </c>
      <c r="AE615" s="20">
        <f>[1]挂饰表!AA615</f>
        <v>0</v>
      </c>
      <c r="AF615" s="20">
        <f>[1]挂饰表!AB615</f>
        <v>0</v>
      </c>
      <c r="AG615" s="20">
        <f>[1]挂饰表!AC615</f>
        <v>0</v>
      </c>
      <c r="AH615" s="20">
        <f>[1]挂饰表!AD615</f>
        <v>0</v>
      </c>
      <c r="AI615" s="20">
        <f>[1]挂饰表!AE615</f>
        <v>0</v>
      </c>
    </row>
    <row r="616" spans="2:35" ht="14.25" x14ac:dyDescent="0.2">
      <c r="B616" s="16">
        <v>614</v>
      </c>
      <c r="C616" s="16" t="str">
        <f t="shared" ca="1" si="73"/>
        <v>IC1924</v>
      </c>
      <c r="D616" s="16" t="str">
        <f t="shared" ca="1" si="77"/>
        <v>传说的颓废项链</v>
      </c>
      <c r="E616" s="16" t="str">
        <f t="shared" ca="1" si="74"/>
        <v>传说的</v>
      </c>
      <c r="F616" s="16" t="str">
        <f t="shared" ca="1" si="75"/>
        <v>颓废</v>
      </c>
      <c r="G616" s="16" t="str">
        <f t="shared" ca="1" si="76"/>
        <v>项链</v>
      </c>
      <c r="H616" s="16" t="str">
        <f t="shared" si="80"/>
        <v>s</v>
      </c>
      <c r="I616" s="19" t="s">
        <v>26</v>
      </c>
      <c r="J616" s="3" t="s">
        <v>46</v>
      </c>
      <c r="K616" s="16">
        <f t="shared" si="78"/>
        <v>1</v>
      </c>
      <c r="L616" s="16">
        <f t="shared" si="79"/>
        <v>6</v>
      </c>
      <c r="M616" s="16">
        <f>[1]挂饰表!$I616</f>
        <v>111</v>
      </c>
      <c r="N616" s="16">
        <f>[1]挂饰表!$J616</f>
        <v>108</v>
      </c>
      <c r="O616" s="16">
        <f>[1]挂饰表!$K616</f>
        <v>86</v>
      </c>
      <c r="P616" s="16">
        <f>[1]挂饰表!$L616</f>
        <v>86</v>
      </c>
      <c r="Q616" s="16" t="str">
        <f>[1]挂饰表!$M$3</f>
        <v>---</v>
      </c>
      <c r="R616" s="16">
        <f>[1]挂饰表!$N616</f>
        <v>86</v>
      </c>
      <c r="S616" s="16">
        <f>[1]挂饰表!$O616</f>
        <v>59</v>
      </c>
      <c r="T616" s="42">
        <f>[1]挂饰表!$P616</f>
        <v>43</v>
      </c>
      <c r="U616" s="20">
        <f>[1]挂饰表!Q616</f>
        <v>0.215</v>
      </c>
      <c r="V616" s="20">
        <f>[1]挂饰表!R616</f>
        <v>0.14749999999999999</v>
      </c>
      <c r="W616" s="20">
        <f>[1]挂饰表!S616</f>
        <v>7.166666666666667E-2</v>
      </c>
      <c r="X616" s="20" t="str">
        <f>[1]挂饰表!T616</f>
        <v>--</v>
      </c>
      <c r="Y616" s="42">
        <f>[1]挂饰表!U616</f>
        <v>39</v>
      </c>
      <c r="Z616" s="42">
        <f>[1]挂饰表!V616</f>
        <v>39</v>
      </c>
      <c r="AA616" s="42">
        <f>[1]挂饰表!W616</f>
        <v>39</v>
      </c>
      <c r="AB616" s="42">
        <f>[1]挂饰表!X616</f>
        <v>39</v>
      </c>
      <c r="AC616" s="42">
        <f>[1]挂饰表!Y616</f>
        <v>39</v>
      </c>
      <c r="AD616" s="42">
        <f>[1]挂饰表!Z616</f>
        <v>39</v>
      </c>
      <c r="AE616" s="20">
        <f>[1]挂饰表!AA616</f>
        <v>0</v>
      </c>
      <c r="AF616" s="20">
        <f>[1]挂饰表!AB616</f>
        <v>0</v>
      </c>
      <c r="AG616" s="20">
        <f>[1]挂饰表!AC616</f>
        <v>0</v>
      </c>
      <c r="AH616" s="20">
        <f>[1]挂饰表!AD616</f>
        <v>0</v>
      </c>
      <c r="AI616" s="20">
        <f>[1]挂饰表!AE616</f>
        <v>0</v>
      </c>
    </row>
    <row r="617" spans="2:35" ht="14.25" x14ac:dyDescent="0.2">
      <c r="B617" s="16">
        <v>615</v>
      </c>
      <c r="C617" s="16" t="str">
        <f t="shared" ca="1" si="73"/>
        <v>IC1933</v>
      </c>
      <c r="D617" s="16" t="str">
        <f t="shared" ca="1" si="77"/>
        <v>璀璨的卡尼亚护腕</v>
      </c>
      <c r="E617" s="16" t="str">
        <f t="shared" ca="1" si="74"/>
        <v>璀璨的</v>
      </c>
      <c r="F617" s="16" t="str">
        <f t="shared" ca="1" si="75"/>
        <v>卡尼亚</v>
      </c>
      <c r="G617" s="16" t="str">
        <f t="shared" ca="1" si="76"/>
        <v>护腕</v>
      </c>
      <c r="H617" s="16" t="str">
        <f t="shared" si="80"/>
        <v>s</v>
      </c>
      <c r="I617" s="19" t="s">
        <v>26</v>
      </c>
      <c r="J617" s="3" t="s">
        <v>46</v>
      </c>
      <c r="K617" s="16">
        <f t="shared" si="78"/>
        <v>1</v>
      </c>
      <c r="L617" s="16">
        <f t="shared" si="79"/>
        <v>7</v>
      </c>
      <c r="M617" s="16">
        <f>[1]挂饰表!$I617</f>
        <v>129</v>
      </c>
      <c r="N617" s="16">
        <f>[1]挂饰表!$J617</f>
        <v>126</v>
      </c>
      <c r="O617" s="16">
        <f>[1]挂饰表!$K617</f>
        <v>101</v>
      </c>
      <c r="P617" s="16">
        <f>[1]挂饰表!$L617</f>
        <v>101</v>
      </c>
      <c r="Q617" s="16" t="str">
        <f>[1]挂饰表!$M$3</f>
        <v>---</v>
      </c>
      <c r="R617" s="16">
        <f>[1]挂饰表!$N617</f>
        <v>101</v>
      </c>
      <c r="S617" s="16">
        <f>[1]挂饰表!$O617</f>
        <v>69</v>
      </c>
      <c r="T617" s="42">
        <f>[1]挂饰表!$P617</f>
        <v>50</v>
      </c>
      <c r="U617" s="20">
        <f>[1]挂饰表!Q617</f>
        <v>0.25</v>
      </c>
      <c r="V617" s="20">
        <f>[1]挂饰表!R617</f>
        <v>0.17249999999999999</v>
      </c>
      <c r="W617" s="20">
        <f>[1]挂饰表!S617</f>
        <v>8.3333333333333343E-2</v>
      </c>
      <c r="X617" s="20" t="str">
        <f>[1]挂饰表!T617</f>
        <v>--</v>
      </c>
      <c r="Y617" s="42">
        <f>[1]挂饰表!U617</f>
        <v>46</v>
      </c>
      <c r="Z617" s="42">
        <f>[1]挂饰表!V617</f>
        <v>46</v>
      </c>
      <c r="AA617" s="42">
        <f>[1]挂饰表!W617</f>
        <v>46</v>
      </c>
      <c r="AB617" s="42">
        <f>[1]挂饰表!X617</f>
        <v>46</v>
      </c>
      <c r="AC617" s="42">
        <f>[1]挂饰表!Y617</f>
        <v>46</v>
      </c>
      <c r="AD617" s="42">
        <f>[1]挂饰表!Z617</f>
        <v>46</v>
      </c>
      <c r="AE617" s="20">
        <f>[1]挂饰表!AA617</f>
        <v>0</v>
      </c>
      <c r="AF617" s="20">
        <f>[1]挂饰表!AB617</f>
        <v>0</v>
      </c>
      <c r="AG617" s="20">
        <f>[1]挂饰表!AC617</f>
        <v>0</v>
      </c>
      <c r="AH617" s="20">
        <f>[1]挂饰表!AD617</f>
        <v>0</v>
      </c>
      <c r="AI617" s="20">
        <f>[1]挂饰表!AE617</f>
        <v>0</v>
      </c>
    </row>
    <row r="618" spans="2:35" ht="14.25" x14ac:dyDescent="0.2">
      <c r="B618" s="16">
        <v>616</v>
      </c>
      <c r="C618" s="16" t="str">
        <f t="shared" ca="1" si="73"/>
        <v>IC1889</v>
      </c>
      <c r="D618" s="16" t="str">
        <f t="shared" ca="1" si="77"/>
        <v>神秘的青铜项链</v>
      </c>
      <c r="E618" s="16" t="str">
        <f t="shared" ca="1" si="74"/>
        <v>神秘的</v>
      </c>
      <c r="F618" s="16" t="str">
        <f t="shared" ca="1" si="75"/>
        <v>青铜</v>
      </c>
      <c r="G618" s="16" t="str">
        <f t="shared" ca="1" si="76"/>
        <v>项链</v>
      </c>
      <c r="H618" s="16" t="str">
        <f t="shared" si="80"/>
        <v>s</v>
      </c>
      <c r="I618" s="19" t="s">
        <v>26</v>
      </c>
      <c r="J618" s="3" t="s">
        <v>46</v>
      </c>
      <c r="K618" s="16">
        <f t="shared" si="78"/>
        <v>1</v>
      </c>
      <c r="L618" s="16">
        <f t="shared" si="79"/>
        <v>8</v>
      </c>
      <c r="M618" s="16">
        <f>[1]挂饰表!$I618</f>
        <v>147</v>
      </c>
      <c r="N618" s="16">
        <f>[1]挂饰表!$J618</f>
        <v>144</v>
      </c>
      <c r="O618" s="16">
        <f>[1]挂饰表!$K618</f>
        <v>115</v>
      </c>
      <c r="P618" s="16">
        <f>[1]挂饰表!$L618</f>
        <v>115</v>
      </c>
      <c r="Q618" s="16" t="str">
        <f>[1]挂饰表!$M$3</f>
        <v>---</v>
      </c>
      <c r="R618" s="16">
        <f>[1]挂饰表!$N618</f>
        <v>115</v>
      </c>
      <c r="S618" s="16">
        <f>[1]挂饰表!$O618</f>
        <v>78</v>
      </c>
      <c r="T618" s="42">
        <f>[1]挂饰表!$P618</f>
        <v>57</v>
      </c>
      <c r="U618" s="20">
        <f>[1]挂饰表!Q618</f>
        <v>0.28499999999999998</v>
      </c>
      <c r="V618" s="20">
        <f>[1]挂饰表!R618</f>
        <v>0.19500000000000001</v>
      </c>
      <c r="W618" s="20">
        <f>[1]挂饰表!S618</f>
        <v>9.5000000000000001E-2</v>
      </c>
      <c r="X618" s="20" t="str">
        <f>[1]挂饰表!T618</f>
        <v>--</v>
      </c>
      <c r="Y618" s="42">
        <f>[1]挂饰表!U618</f>
        <v>52</v>
      </c>
      <c r="Z618" s="42">
        <f>[1]挂饰表!V618</f>
        <v>52</v>
      </c>
      <c r="AA618" s="42">
        <f>[1]挂饰表!W618</f>
        <v>52</v>
      </c>
      <c r="AB618" s="42">
        <f>[1]挂饰表!X618</f>
        <v>52</v>
      </c>
      <c r="AC618" s="42">
        <f>[1]挂饰表!Y618</f>
        <v>52</v>
      </c>
      <c r="AD618" s="42">
        <f>[1]挂饰表!Z618</f>
        <v>52</v>
      </c>
      <c r="AE618" s="20">
        <f>[1]挂饰表!AA618</f>
        <v>0</v>
      </c>
      <c r="AF618" s="20">
        <f>[1]挂饰表!AB618</f>
        <v>0</v>
      </c>
      <c r="AG618" s="20">
        <f>[1]挂饰表!AC618</f>
        <v>0</v>
      </c>
      <c r="AH618" s="20">
        <f>[1]挂饰表!AD618</f>
        <v>0</v>
      </c>
      <c r="AI618" s="20">
        <f>[1]挂饰表!AE618</f>
        <v>0</v>
      </c>
    </row>
    <row r="619" spans="2:35" ht="14.25" x14ac:dyDescent="0.2">
      <c r="B619" s="16">
        <v>617</v>
      </c>
      <c r="C619" s="16" t="str">
        <f t="shared" ca="1" si="73"/>
        <v>IC1895</v>
      </c>
      <c r="D619" s="16" t="str">
        <f t="shared" ca="1" si="77"/>
        <v>闪耀的卡尼亚项链</v>
      </c>
      <c r="E619" s="16" t="str">
        <f t="shared" ca="1" si="74"/>
        <v>闪耀的</v>
      </c>
      <c r="F619" s="16" t="str">
        <f t="shared" ca="1" si="75"/>
        <v>卡尼亚</v>
      </c>
      <c r="G619" s="16" t="str">
        <f t="shared" ca="1" si="76"/>
        <v>项链</v>
      </c>
      <c r="H619" s="16" t="str">
        <f t="shared" si="80"/>
        <v>a</v>
      </c>
      <c r="I619" s="19" t="s">
        <v>26</v>
      </c>
      <c r="J619" s="3" t="s">
        <v>46</v>
      </c>
      <c r="K619" s="16">
        <f t="shared" si="78"/>
        <v>1</v>
      </c>
      <c r="L619" s="16">
        <f t="shared" si="79"/>
        <v>1</v>
      </c>
      <c r="M619" s="16">
        <f>[1]挂饰表!$I619</f>
        <v>10</v>
      </c>
      <c r="N619" s="16">
        <f>[1]挂饰表!$J619</f>
        <v>21</v>
      </c>
      <c r="O619" s="16">
        <f>[1]挂饰表!$K619</f>
        <v>16</v>
      </c>
      <c r="P619" s="16">
        <f>[1]挂饰表!$L619</f>
        <v>16</v>
      </c>
      <c r="Q619" s="16" t="str">
        <f>[1]挂饰表!$M$3</f>
        <v>---</v>
      </c>
      <c r="R619" s="16">
        <f>[1]挂饰表!$N619</f>
        <v>16</v>
      </c>
      <c r="S619" s="16">
        <f>[1]挂饰表!$O619</f>
        <v>11</v>
      </c>
      <c r="T619" s="42">
        <f>[1]挂饰表!$P619</f>
        <v>8</v>
      </c>
      <c r="U619" s="20">
        <f>[1]挂饰表!Q619</f>
        <v>0.04</v>
      </c>
      <c r="V619" s="20">
        <f>[1]挂饰表!R619</f>
        <v>2.75E-2</v>
      </c>
      <c r="W619" s="20">
        <f>[1]挂饰表!S619</f>
        <v>1.3333333333333332E-2</v>
      </c>
      <c r="X619" s="20" t="str">
        <f>[1]挂饰表!T619</f>
        <v>--</v>
      </c>
      <c r="Y619" s="42">
        <f>[1]挂饰表!U619</f>
        <v>7</v>
      </c>
      <c r="Z619" s="42">
        <f>[1]挂饰表!V619</f>
        <v>7</v>
      </c>
      <c r="AA619" s="42">
        <f>[1]挂饰表!W619</f>
        <v>7</v>
      </c>
      <c r="AB619" s="42">
        <f>[1]挂饰表!X619</f>
        <v>7</v>
      </c>
      <c r="AC619" s="42">
        <f>[1]挂饰表!Y619</f>
        <v>7</v>
      </c>
      <c r="AD619" s="42">
        <f>[1]挂饰表!Z619</f>
        <v>7</v>
      </c>
      <c r="AE619" s="20">
        <f>[1]挂饰表!AA619</f>
        <v>0</v>
      </c>
      <c r="AF619" s="20">
        <f>[1]挂饰表!AB619</f>
        <v>0</v>
      </c>
      <c r="AG619" s="20">
        <f>[1]挂饰表!AC619</f>
        <v>0</v>
      </c>
      <c r="AH619" s="20">
        <f>[1]挂饰表!AD619</f>
        <v>0</v>
      </c>
      <c r="AI619" s="20">
        <f>[1]挂饰表!AE619</f>
        <v>0</v>
      </c>
    </row>
    <row r="620" spans="2:35" ht="14.25" x14ac:dyDescent="0.2">
      <c r="B620" s="16">
        <v>618</v>
      </c>
      <c r="C620" s="16" t="str">
        <f t="shared" ca="1" si="73"/>
        <v>IC1883</v>
      </c>
      <c r="D620" s="16" t="str">
        <f t="shared" ca="1" si="77"/>
        <v>拉风的颓废项链</v>
      </c>
      <c r="E620" s="16" t="str">
        <f t="shared" ca="1" si="74"/>
        <v>拉风的</v>
      </c>
      <c r="F620" s="16" t="str">
        <f t="shared" ca="1" si="75"/>
        <v>颓废</v>
      </c>
      <c r="G620" s="16" t="str">
        <f t="shared" ca="1" si="76"/>
        <v>项链</v>
      </c>
      <c r="H620" s="16" t="str">
        <f t="shared" si="80"/>
        <v>a</v>
      </c>
      <c r="I620" s="19" t="s">
        <v>26</v>
      </c>
      <c r="J620" s="3" t="s">
        <v>46</v>
      </c>
      <c r="K620" s="16">
        <f t="shared" si="78"/>
        <v>1</v>
      </c>
      <c r="L620" s="16">
        <f t="shared" si="79"/>
        <v>2</v>
      </c>
      <c r="M620" s="16">
        <f>[1]挂饰表!$I620</f>
        <v>21</v>
      </c>
      <c r="N620" s="16">
        <f>[1]挂饰表!$J620</f>
        <v>41</v>
      </c>
      <c r="O620" s="16">
        <f>[1]挂饰表!$K620</f>
        <v>33</v>
      </c>
      <c r="P620" s="16">
        <f>[1]挂饰表!$L620</f>
        <v>33</v>
      </c>
      <c r="Q620" s="16" t="str">
        <f>[1]挂饰表!$M$3</f>
        <v>---</v>
      </c>
      <c r="R620" s="16">
        <f>[1]挂饰表!$N620</f>
        <v>33</v>
      </c>
      <c r="S620" s="16">
        <f>[1]挂饰表!$O620</f>
        <v>22</v>
      </c>
      <c r="T620" s="42">
        <f>[1]挂饰表!$P620</f>
        <v>16</v>
      </c>
      <c r="U620" s="20">
        <f>[1]挂饰表!Q620</f>
        <v>0.08</v>
      </c>
      <c r="V620" s="20">
        <f>[1]挂饰表!R620</f>
        <v>5.5E-2</v>
      </c>
      <c r="W620" s="20">
        <f>[1]挂饰表!S620</f>
        <v>2.6666666666666665E-2</v>
      </c>
      <c r="X620" s="20" t="str">
        <f>[1]挂饰表!T620</f>
        <v>--</v>
      </c>
      <c r="Y620" s="42">
        <f>[1]挂饰表!U620</f>
        <v>15</v>
      </c>
      <c r="Z620" s="42">
        <f>[1]挂饰表!V620</f>
        <v>15</v>
      </c>
      <c r="AA620" s="42">
        <f>[1]挂饰表!W620</f>
        <v>15</v>
      </c>
      <c r="AB620" s="42">
        <f>[1]挂饰表!X620</f>
        <v>15</v>
      </c>
      <c r="AC620" s="42">
        <f>[1]挂饰表!Y620</f>
        <v>15</v>
      </c>
      <c r="AD620" s="42">
        <f>[1]挂饰表!Z620</f>
        <v>15</v>
      </c>
      <c r="AE620" s="20">
        <f>[1]挂饰表!AA620</f>
        <v>0</v>
      </c>
      <c r="AF620" s="20">
        <f>[1]挂饰表!AB620</f>
        <v>0</v>
      </c>
      <c r="AG620" s="20">
        <f>[1]挂饰表!AC620</f>
        <v>0</v>
      </c>
      <c r="AH620" s="20">
        <f>[1]挂饰表!AD620</f>
        <v>0</v>
      </c>
      <c r="AI620" s="20">
        <f>[1]挂饰表!AE620</f>
        <v>0</v>
      </c>
    </row>
    <row r="621" spans="2:35" ht="14.25" x14ac:dyDescent="0.2">
      <c r="B621" s="16">
        <v>619</v>
      </c>
      <c r="C621" s="16" t="str">
        <f t="shared" ca="1" si="73"/>
        <v>IC1902</v>
      </c>
      <c r="D621" s="16" t="str">
        <f t="shared" ca="1" si="77"/>
        <v>精致的智慧戒指</v>
      </c>
      <c r="E621" s="16" t="str">
        <f t="shared" ca="1" si="74"/>
        <v>精致的</v>
      </c>
      <c r="F621" s="16" t="str">
        <f t="shared" ca="1" si="75"/>
        <v>智慧</v>
      </c>
      <c r="G621" s="16" t="str">
        <f t="shared" ca="1" si="76"/>
        <v>戒指</v>
      </c>
      <c r="H621" s="16" t="str">
        <f t="shared" si="80"/>
        <v>a</v>
      </c>
      <c r="I621" s="19" t="s">
        <v>26</v>
      </c>
      <c r="J621" s="3" t="s">
        <v>46</v>
      </c>
      <c r="K621" s="16">
        <f t="shared" si="78"/>
        <v>1</v>
      </c>
      <c r="L621" s="16">
        <f t="shared" si="79"/>
        <v>3</v>
      </c>
      <c r="M621" s="16">
        <f>[1]挂饰表!$I621</f>
        <v>31</v>
      </c>
      <c r="N621" s="16">
        <f>[1]挂饰表!$J621</f>
        <v>62</v>
      </c>
      <c r="O621" s="16">
        <f>[1]挂饰表!$K621</f>
        <v>49</v>
      </c>
      <c r="P621" s="16">
        <f>[1]挂饰表!$L621</f>
        <v>49</v>
      </c>
      <c r="Q621" s="16" t="str">
        <f>[1]挂饰表!$M$3</f>
        <v>---</v>
      </c>
      <c r="R621" s="16">
        <f>[1]挂饰表!$N621</f>
        <v>49</v>
      </c>
      <c r="S621" s="16">
        <f>[1]挂饰表!$O621</f>
        <v>34</v>
      </c>
      <c r="T621" s="42">
        <f>[1]挂饰表!$P621</f>
        <v>25</v>
      </c>
      <c r="U621" s="20">
        <f>[1]挂饰表!Q621</f>
        <v>0.125</v>
      </c>
      <c r="V621" s="20">
        <f>[1]挂饰表!R621</f>
        <v>8.5000000000000006E-2</v>
      </c>
      <c r="W621" s="20">
        <f>[1]挂饰表!S621</f>
        <v>4.1666666666666671E-2</v>
      </c>
      <c r="X621" s="20" t="str">
        <f>[1]挂饰表!T621</f>
        <v>--</v>
      </c>
      <c r="Y621" s="42">
        <f>[1]挂饰表!U621</f>
        <v>22</v>
      </c>
      <c r="Z621" s="42">
        <f>[1]挂饰表!V621</f>
        <v>22</v>
      </c>
      <c r="AA621" s="42">
        <f>[1]挂饰表!W621</f>
        <v>22</v>
      </c>
      <c r="AB621" s="42">
        <f>[1]挂饰表!X621</f>
        <v>22</v>
      </c>
      <c r="AC621" s="42">
        <f>[1]挂饰表!Y621</f>
        <v>22</v>
      </c>
      <c r="AD621" s="42">
        <f>[1]挂饰表!Z621</f>
        <v>22</v>
      </c>
      <c r="AE621" s="20">
        <f>[1]挂饰表!AA621</f>
        <v>0</v>
      </c>
      <c r="AF621" s="20">
        <f>[1]挂饰表!AB621</f>
        <v>0</v>
      </c>
      <c r="AG621" s="20">
        <f>[1]挂饰表!AC621</f>
        <v>0</v>
      </c>
      <c r="AH621" s="20">
        <f>[1]挂饰表!AD621</f>
        <v>0</v>
      </c>
      <c r="AI621" s="20">
        <f>[1]挂饰表!AE621</f>
        <v>0</v>
      </c>
    </row>
    <row r="622" spans="2:35" ht="14.25" x14ac:dyDescent="0.2">
      <c r="B622" s="16">
        <v>620</v>
      </c>
      <c r="C622" s="16" t="str">
        <f t="shared" ca="1" si="73"/>
        <v>IC1742</v>
      </c>
      <c r="D622" s="16" t="str">
        <f t="shared" ca="1" si="77"/>
        <v>犀利的言语项链</v>
      </c>
      <c r="E622" s="16" t="str">
        <f t="shared" ca="1" si="74"/>
        <v>犀利的</v>
      </c>
      <c r="F622" s="16" t="str">
        <f t="shared" ca="1" si="75"/>
        <v>言语</v>
      </c>
      <c r="G622" s="16" t="str">
        <f t="shared" ca="1" si="76"/>
        <v>项链</v>
      </c>
      <c r="H622" s="16" t="str">
        <f t="shared" si="80"/>
        <v>a</v>
      </c>
      <c r="I622" s="19" t="s">
        <v>26</v>
      </c>
      <c r="J622" s="3" t="s">
        <v>46</v>
      </c>
      <c r="K622" s="16">
        <f t="shared" si="78"/>
        <v>1</v>
      </c>
      <c r="L622" s="16">
        <f t="shared" si="79"/>
        <v>4</v>
      </c>
      <c r="M622" s="16">
        <f>[1]挂饰表!$I622</f>
        <v>41</v>
      </c>
      <c r="N622" s="16">
        <f>[1]挂饰表!$J622</f>
        <v>82</v>
      </c>
      <c r="O622" s="16">
        <f>[1]挂饰表!$K622</f>
        <v>66</v>
      </c>
      <c r="P622" s="16">
        <f>[1]挂饰表!$L622</f>
        <v>66</v>
      </c>
      <c r="Q622" s="16" t="str">
        <f>[1]挂饰表!$M$3</f>
        <v>---</v>
      </c>
      <c r="R622" s="16">
        <f>[1]挂饰表!$N622</f>
        <v>66</v>
      </c>
      <c r="S622" s="16">
        <f>[1]挂饰表!$O622</f>
        <v>45</v>
      </c>
      <c r="T622" s="42">
        <f>[1]挂饰表!$P622</f>
        <v>33</v>
      </c>
      <c r="U622" s="20">
        <f>[1]挂饰表!Q622</f>
        <v>0.16500000000000001</v>
      </c>
      <c r="V622" s="20">
        <f>[1]挂饰表!R622</f>
        <v>0.1125</v>
      </c>
      <c r="W622" s="20">
        <f>[1]挂饰表!S622</f>
        <v>5.5E-2</v>
      </c>
      <c r="X622" s="20" t="str">
        <f>[1]挂饰表!T622</f>
        <v>--</v>
      </c>
      <c r="Y622" s="42">
        <f>[1]挂饰表!U622</f>
        <v>30</v>
      </c>
      <c r="Z622" s="42">
        <f>[1]挂饰表!V622</f>
        <v>30</v>
      </c>
      <c r="AA622" s="42">
        <f>[1]挂饰表!W622</f>
        <v>30</v>
      </c>
      <c r="AB622" s="42">
        <f>[1]挂饰表!X622</f>
        <v>30</v>
      </c>
      <c r="AC622" s="42">
        <f>[1]挂饰表!Y622</f>
        <v>30</v>
      </c>
      <c r="AD622" s="42">
        <f>[1]挂饰表!Z622</f>
        <v>30</v>
      </c>
      <c r="AE622" s="20">
        <f>[1]挂饰表!AA622</f>
        <v>0</v>
      </c>
      <c r="AF622" s="20">
        <f>[1]挂饰表!AB622</f>
        <v>0</v>
      </c>
      <c r="AG622" s="20">
        <f>[1]挂饰表!AC622</f>
        <v>0</v>
      </c>
      <c r="AH622" s="20">
        <f>[1]挂饰表!AD622</f>
        <v>0</v>
      </c>
      <c r="AI622" s="20">
        <f>[1]挂饰表!AE622</f>
        <v>0</v>
      </c>
    </row>
    <row r="623" spans="2:35" ht="14.25" x14ac:dyDescent="0.2">
      <c r="B623" s="16">
        <v>621</v>
      </c>
      <c r="C623" s="16" t="str">
        <f t="shared" ca="1" si="73"/>
        <v>IC1870</v>
      </c>
      <c r="D623" s="16" t="str">
        <f t="shared" ca="1" si="77"/>
        <v>闪耀的言语护腕</v>
      </c>
      <c r="E623" s="16" t="str">
        <f t="shared" ca="1" si="74"/>
        <v>闪耀的</v>
      </c>
      <c r="F623" s="16" t="str">
        <f t="shared" ca="1" si="75"/>
        <v>言语</v>
      </c>
      <c r="G623" s="16" t="str">
        <f t="shared" ca="1" si="76"/>
        <v>护腕</v>
      </c>
      <c r="H623" s="16" t="str">
        <f t="shared" si="80"/>
        <v>a</v>
      </c>
      <c r="I623" s="19" t="s">
        <v>26</v>
      </c>
      <c r="J623" s="3" t="s">
        <v>46</v>
      </c>
      <c r="K623" s="16">
        <f t="shared" si="78"/>
        <v>1</v>
      </c>
      <c r="L623" s="16">
        <f t="shared" si="79"/>
        <v>5</v>
      </c>
      <c r="M623" s="16">
        <f>[1]挂饰表!$I623</f>
        <v>52</v>
      </c>
      <c r="N623" s="16">
        <f>[1]挂饰表!$J623</f>
        <v>103</v>
      </c>
      <c r="O623" s="16">
        <f>[1]挂饰表!$K623</f>
        <v>82</v>
      </c>
      <c r="P623" s="16">
        <f>[1]挂饰表!$L623</f>
        <v>82</v>
      </c>
      <c r="Q623" s="16" t="str">
        <f>[1]挂饰表!$M$3</f>
        <v>---</v>
      </c>
      <c r="R623" s="16">
        <f>[1]挂饰表!$N623</f>
        <v>82</v>
      </c>
      <c r="S623" s="16">
        <f>[1]挂饰表!$O623</f>
        <v>56</v>
      </c>
      <c r="T623" s="42">
        <f>[1]挂饰表!$P623</f>
        <v>41</v>
      </c>
      <c r="U623" s="20">
        <f>[1]挂饰表!Q623</f>
        <v>0.20499999999999999</v>
      </c>
      <c r="V623" s="20">
        <f>[1]挂饰表!R623</f>
        <v>0.14000000000000001</v>
      </c>
      <c r="W623" s="20">
        <f>[1]挂饰表!S623</f>
        <v>6.8333333333333329E-2</v>
      </c>
      <c r="X623" s="20" t="str">
        <f>[1]挂饰表!T623</f>
        <v>--</v>
      </c>
      <c r="Y623" s="42">
        <f>[1]挂饰表!U623</f>
        <v>37</v>
      </c>
      <c r="Z623" s="42">
        <f>[1]挂饰表!V623</f>
        <v>37</v>
      </c>
      <c r="AA623" s="42">
        <f>[1]挂饰表!W623</f>
        <v>37</v>
      </c>
      <c r="AB623" s="42">
        <f>[1]挂饰表!X623</f>
        <v>37</v>
      </c>
      <c r="AC623" s="42">
        <f>[1]挂饰表!Y623</f>
        <v>37</v>
      </c>
      <c r="AD623" s="42">
        <f>[1]挂饰表!Z623</f>
        <v>37</v>
      </c>
      <c r="AE623" s="20">
        <f>[1]挂饰表!AA623</f>
        <v>0</v>
      </c>
      <c r="AF623" s="20">
        <f>[1]挂饰表!AB623</f>
        <v>0</v>
      </c>
      <c r="AG623" s="20">
        <f>[1]挂饰表!AC623</f>
        <v>0</v>
      </c>
      <c r="AH623" s="20">
        <f>[1]挂饰表!AD623</f>
        <v>0</v>
      </c>
      <c r="AI623" s="20">
        <f>[1]挂饰表!AE623</f>
        <v>0</v>
      </c>
    </row>
    <row r="624" spans="2:35" ht="14.25" x14ac:dyDescent="0.2">
      <c r="B624" s="16">
        <v>622</v>
      </c>
      <c r="C624" s="16" t="str">
        <f t="shared" ca="1" si="73"/>
        <v>IC1870</v>
      </c>
      <c r="D624" s="16" t="str">
        <f t="shared" ca="1" si="77"/>
        <v>闪耀的混乱护腕</v>
      </c>
      <c r="E624" s="16" t="str">
        <f t="shared" ca="1" si="74"/>
        <v>闪耀的</v>
      </c>
      <c r="F624" s="16" t="str">
        <f t="shared" ca="1" si="75"/>
        <v>混乱</v>
      </c>
      <c r="G624" s="16" t="str">
        <f t="shared" ca="1" si="76"/>
        <v>护腕</v>
      </c>
      <c r="H624" s="16" t="str">
        <f t="shared" si="80"/>
        <v>a</v>
      </c>
      <c r="I624" s="19" t="s">
        <v>26</v>
      </c>
      <c r="J624" s="3" t="s">
        <v>46</v>
      </c>
      <c r="K624" s="16">
        <f t="shared" si="78"/>
        <v>1</v>
      </c>
      <c r="L624" s="16">
        <f t="shared" si="79"/>
        <v>6</v>
      </c>
      <c r="M624" s="16">
        <f>[1]挂饰表!$I624</f>
        <v>62</v>
      </c>
      <c r="N624" s="16">
        <f>[1]挂饰表!$J624</f>
        <v>124</v>
      </c>
      <c r="O624" s="16">
        <f>[1]挂饰表!$K624</f>
        <v>99</v>
      </c>
      <c r="P624" s="16">
        <f>[1]挂饰表!$L624</f>
        <v>99</v>
      </c>
      <c r="Q624" s="16" t="str">
        <f>[1]挂饰表!$M$3</f>
        <v>---</v>
      </c>
      <c r="R624" s="16">
        <f>[1]挂饰表!$N624</f>
        <v>99</v>
      </c>
      <c r="S624" s="16">
        <f>[1]挂饰表!$O624</f>
        <v>67</v>
      </c>
      <c r="T624" s="42">
        <f>[1]挂饰表!$P624</f>
        <v>49</v>
      </c>
      <c r="U624" s="20">
        <f>[1]挂饰表!Q624</f>
        <v>0.245</v>
      </c>
      <c r="V624" s="20">
        <f>[1]挂饰表!R624</f>
        <v>0.16750000000000001</v>
      </c>
      <c r="W624" s="20">
        <f>[1]挂饰表!S624</f>
        <v>8.1666666666666665E-2</v>
      </c>
      <c r="X624" s="20" t="str">
        <f>[1]挂饰表!T624</f>
        <v>--</v>
      </c>
      <c r="Y624" s="42">
        <f>[1]挂饰表!U624</f>
        <v>45</v>
      </c>
      <c r="Z624" s="42">
        <f>[1]挂饰表!V624</f>
        <v>45</v>
      </c>
      <c r="AA624" s="42">
        <f>[1]挂饰表!W624</f>
        <v>45</v>
      </c>
      <c r="AB624" s="42">
        <f>[1]挂饰表!X624</f>
        <v>45</v>
      </c>
      <c r="AC624" s="42">
        <f>[1]挂饰表!Y624</f>
        <v>45</v>
      </c>
      <c r="AD624" s="42">
        <f>[1]挂饰表!Z624</f>
        <v>45</v>
      </c>
      <c r="AE624" s="20">
        <f>[1]挂饰表!AA624</f>
        <v>0</v>
      </c>
      <c r="AF624" s="20">
        <f>[1]挂饰表!AB624</f>
        <v>0</v>
      </c>
      <c r="AG624" s="20">
        <f>[1]挂饰表!AC624</f>
        <v>0</v>
      </c>
      <c r="AH624" s="20">
        <f>[1]挂饰表!AD624</f>
        <v>0</v>
      </c>
      <c r="AI624" s="20">
        <f>[1]挂饰表!AE624</f>
        <v>0</v>
      </c>
    </row>
    <row r="625" spans="2:35" ht="14.25" x14ac:dyDescent="0.2">
      <c r="B625" s="16">
        <v>623</v>
      </c>
      <c r="C625" s="16" t="str">
        <f t="shared" ca="1" si="73"/>
        <v>IC1872</v>
      </c>
      <c r="D625" s="16" t="str">
        <f t="shared" ca="1" si="77"/>
        <v>犀利的空灵护腕</v>
      </c>
      <c r="E625" s="16" t="str">
        <f t="shared" ca="1" si="74"/>
        <v>犀利的</v>
      </c>
      <c r="F625" s="16" t="str">
        <f t="shared" ca="1" si="75"/>
        <v>空灵</v>
      </c>
      <c r="G625" s="16" t="str">
        <f t="shared" ca="1" si="76"/>
        <v>护腕</v>
      </c>
      <c r="H625" s="16" t="str">
        <f t="shared" si="80"/>
        <v>a</v>
      </c>
      <c r="I625" s="19" t="s">
        <v>26</v>
      </c>
      <c r="J625" s="3" t="s">
        <v>46</v>
      </c>
      <c r="K625" s="16">
        <f t="shared" si="78"/>
        <v>1</v>
      </c>
      <c r="L625" s="16">
        <f t="shared" si="79"/>
        <v>7</v>
      </c>
      <c r="M625" s="16">
        <f>[1]挂饰表!$I625</f>
        <v>73</v>
      </c>
      <c r="N625" s="16">
        <f>[1]挂饰表!$J625</f>
        <v>144</v>
      </c>
      <c r="O625" s="16">
        <f>[1]挂饰表!$K625</f>
        <v>115</v>
      </c>
      <c r="P625" s="16">
        <f>[1]挂饰表!$L625</f>
        <v>115</v>
      </c>
      <c r="Q625" s="16" t="str">
        <f>[1]挂饰表!$M$3</f>
        <v>---</v>
      </c>
      <c r="R625" s="16">
        <f>[1]挂饰表!$N625</f>
        <v>115</v>
      </c>
      <c r="S625" s="16">
        <f>[1]挂饰表!$O625</f>
        <v>79</v>
      </c>
      <c r="T625" s="42">
        <f>[1]挂饰表!$P625</f>
        <v>58</v>
      </c>
      <c r="U625" s="20">
        <f>[1]挂饰表!Q625</f>
        <v>0.28999999999999998</v>
      </c>
      <c r="V625" s="20">
        <f>[1]挂饰表!R625</f>
        <v>0.19750000000000001</v>
      </c>
      <c r="W625" s="20">
        <f>[1]挂饰表!S625</f>
        <v>9.6666666666666665E-2</v>
      </c>
      <c r="X625" s="20" t="str">
        <f>[1]挂饰表!T625</f>
        <v>--</v>
      </c>
      <c r="Y625" s="42">
        <f>[1]挂饰表!U625</f>
        <v>52</v>
      </c>
      <c r="Z625" s="42">
        <f>[1]挂饰表!V625</f>
        <v>52</v>
      </c>
      <c r="AA625" s="42">
        <f>[1]挂饰表!W625</f>
        <v>52</v>
      </c>
      <c r="AB625" s="42">
        <f>[1]挂饰表!X625</f>
        <v>52</v>
      </c>
      <c r="AC625" s="42">
        <f>[1]挂饰表!Y625</f>
        <v>52</v>
      </c>
      <c r="AD625" s="42">
        <f>[1]挂饰表!Z625</f>
        <v>52</v>
      </c>
      <c r="AE625" s="20">
        <f>[1]挂饰表!AA625</f>
        <v>0</v>
      </c>
      <c r="AF625" s="20">
        <f>[1]挂饰表!AB625</f>
        <v>0</v>
      </c>
      <c r="AG625" s="20">
        <f>[1]挂饰表!AC625</f>
        <v>0</v>
      </c>
      <c r="AH625" s="20">
        <f>[1]挂饰表!AD625</f>
        <v>0</v>
      </c>
      <c r="AI625" s="20">
        <f>[1]挂饰表!AE625</f>
        <v>0</v>
      </c>
    </row>
    <row r="626" spans="2:35" ht="14.25" x14ac:dyDescent="0.2">
      <c r="B626" s="16">
        <v>624</v>
      </c>
      <c r="C626" s="16" t="str">
        <f t="shared" ca="1" si="73"/>
        <v>IC1935</v>
      </c>
      <c r="D626" s="16" t="str">
        <f t="shared" ca="1" si="77"/>
        <v>拉风的青铜护腕</v>
      </c>
      <c r="E626" s="16" t="str">
        <f t="shared" ca="1" si="74"/>
        <v>拉风的</v>
      </c>
      <c r="F626" s="16" t="str">
        <f t="shared" ca="1" si="75"/>
        <v>青铜</v>
      </c>
      <c r="G626" s="16" t="str">
        <f t="shared" ca="1" si="76"/>
        <v>护腕</v>
      </c>
      <c r="H626" s="16" t="str">
        <f t="shared" si="80"/>
        <v>a</v>
      </c>
      <c r="I626" s="19" t="s">
        <v>26</v>
      </c>
      <c r="J626" s="3" t="s">
        <v>46</v>
      </c>
      <c r="K626" s="16">
        <f t="shared" si="78"/>
        <v>1</v>
      </c>
      <c r="L626" s="16">
        <f t="shared" si="79"/>
        <v>8</v>
      </c>
      <c r="M626" s="16">
        <f>[1]挂饰表!$I626</f>
        <v>83</v>
      </c>
      <c r="N626" s="16">
        <f>[1]挂饰表!$J626</f>
        <v>165</v>
      </c>
      <c r="O626" s="16">
        <f>[1]挂饰表!$K626</f>
        <v>132</v>
      </c>
      <c r="P626" s="16">
        <f>[1]挂饰表!$L626</f>
        <v>132</v>
      </c>
      <c r="Q626" s="16" t="str">
        <f>[1]挂饰表!$M$3</f>
        <v>---</v>
      </c>
      <c r="R626" s="16">
        <f>[1]挂饰表!$N626</f>
        <v>132</v>
      </c>
      <c r="S626" s="16">
        <f>[1]挂饰表!$O626</f>
        <v>90</v>
      </c>
      <c r="T626" s="42">
        <f>[1]挂饰表!$P626</f>
        <v>66</v>
      </c>
      <c r="U626" s="20">
        <f>[1]挂饰表!Q626</f>
        <v>0.33</v>
      </c>
      <c r="V626" s="20">
        <f>[1]挂饰表!R626</f>
        <v>0.22500000000000001</v>
      </c>
      <c r="W626" s="20">
        <f>[1]挂饰表!S626</f>
        <v>0.11</v>
      </c>
      <c r="X626" s="20" t="str">
        <f>[1]挂饰表!T626</f>
        <v>--</v>
      </c>
      <c r="Y626" s="42">
        <f>[1]挂饰表!U626</f>
        <v>60</v>
      </c>
      <c r="Z626" s="42">
        <f>[1]挂饰表!V626</f>
        <v>60</v>
      </c>
      <c r="AA626" s="42">
        <f>[1]挂饰表!W626</f>
        <v>60</v>
      </c>
      <c r="AB626" s="42">
        <f>[1]挂饰表!X626</f>
        <v>60</v>
      </c>
      <c r="AC626" s="42">
        <f>[1]挂饰表!Y626</f>
        <v>60</v>
      </c>
      <c r="AD626" s="42">
        <f>[1]挂饰表!Z626</f>
        <v>60</v>
      </c>
      <c r="AE626" s="20">
        <f>[1]挂饰表!AA626</f>
        <v>0</v>
      </c>
      <c r="AF626" s="20">
        <f>[1]挂饰表!AB626</f>
        <v>0</v>
      </c>
      <c r="AG626" s="20">
        <f>[1]挂饰表!AC626</f>
        <v>0</v>
      </c>
      <c r="AH626" s="20">
        <f>[1]挂饰表!AD626</f>
        <v>0</v>
      </c>
      <c r="AI626" s="20">
        <f>[1]挂饰表!AE626</f>
        <v>0</v>
      </c>
    </row>
    <row r="627" spans="2:35" ht="14.25" x14ac:dyDescent="0.2">
      <c r="B627" s="16">
        <v>625</v>
      </c>
      <c r="C627" s="16" t="str">
        <f t="shared" ca="1" si="73"/>
        <v>IC1870</v>
      </c>
      <c r="D627" s="16" t="str">
        <f t="shared" ca="1" si="77"/>
        <v>优质的颓废护腕</v>
      </c>
      <c r="E627" s="16" t="str">
        <f t="shared" ca="1" si="74"/>
        <v>优质的</v>
      </c>
      <c r="F627" s="16" t="str">
        <f t="shared" ca="1" si="75"/>
        <v>颓废</v>
      </c>
      <c r="G627" s="16" t="str">
        <f t="shared" ca="1" si="76"/>
        <v>护腕</v>
      </c>
      <c r="H627" s="16" t="str">
        <f t="shared" si="80"/>
        <v>b</v>
      </c>
      <c r="I627" s="19" t="s">
        <v>26</v>
      </c>
      <c r="J627" s="3" t="s">
        <v>46</v>
      </c>
      <c r="K627" s="16">
        <f t="shared" si="78"/>
        <v>1</v>
      </c>
      <c r="L627" s="16">
        <f t="shared" si="79"/>
        <v>1</v>
      </c>
      <c r="M627" s="16">
        <f>[1]挂饰表!$I627</f>
        <v>11</v>
      </c>
      <c r="N627" s="16">
        <f>[1]挂饰表!$J627</f>
        <v>29</v>
      </c>
      <c r="O627" s="16">
        <f>[1]挂饰表!$K627</f>
        <v>23</v>
      </c>
      <c r="P627" s="16">
        <f>[1]挂饰表!$L627</f>
        <v>23</v>
      </c>
      <c r="Q627" s="16" t="str">
        <f>[1]挂饰表!$M$3</f>
        <v>---</v>
      </c>
      <c r="R627" s="16">
        <f>[1]挂饰表!$N627</f>
        <v>23</v>
      </c>
      <c r="S627" s="16">
        <f>[1]挂饰表!$O627</f>
        <v>16</v>
      </c>
      <c r="T627" s="42">
        <f>[1]挂饰表!$P627</f>
        <v>11</v>
      </c>
      <c r="U627" s="20">
        <f>[1]挂饰表!Q627</f>
        <v>5.5E-2</v>
      </c>
      <c r="V627" s="20">
        <f>[1]挂饰表!R627</f>
        <v>0.04</v>
      </c>
      <c r="W627" s="20">
        <f>[1]挂饰表!S627</f>
        <v>1.8333333333333333E-2</v>
      </c>
      <c r="X627" s="20" t="str">
        <f>[1]挂饰表!T627</f>
        <v>--</v>
      </c>
      <c r="Y627" s="42">
        <f>[1]挂饰表!U627</f>
        <v>10</v>
      </c>
      <c r="Z627" s="42">
        <f>[1]挂饰表!V627</f>
        <v>10</v>
      </c>
      <c r="AA627" s="42">
        <f>[1]挂饰表!W627</f>
        <v>10</v>
      </c>
      <c r="AB627" s="42">
        <f>[1]挂饰表!X627</f>
        <v>10</v>
      </c>
      <c r="AC627" s="42">
        <f>[1]挂饰表!Y627</f>
        <v>10</v>
      </c>
      <c r="AD627" s="42">
        <f>[1]挂饰表!Z627</f>
        <v>10</v>
      </c>
      <c r="AE627" s="20">
        <f>[1]挂饰表!AA627</f>
        <v>0</v>
      </c>
      <c r="AF627" s="20">
        <f>[1]挂饰表!AB627</f>
        <v>0</v>
      </c>
      <c r="AG627" s="20">
        <f>[1]挂饰表!AC627</f>
        <v>0</v>
      </c>
      <c r="AH627" s="20">
        <f>[1]挂饰表!AD627</f>
        <v>0</v>
      </c>
      <c r="AI627" s="20">
        <f>[1]挂饰表!AE627</f>
        <v>0</v>
      </c>
    </row>
    <row r="628" spans="2:35" ht="14.25" x14ac:dyDescent="0.2">
      <c r="B628" s="16">
        <v>626</v>
      </c>
      <c r="C628" s="16" t="str">
        <f t="shared" ca="1" si="73"/>
        <v>IC1854</v>
      </c>
      <c r="D628" s="16" t="str">
        <f t="shared" ca="1" si="77"/>
        <v>优质的塞尔塔戒指</v>
      </c>
      <c r="E628" s="16" t="str">
        <f t="shared" ca="1" si="74"/>
        <v>优质的</v>
      </c>
      <c r="F628" s="16" t="str">
        <f t="shared" ca="1" si="75"/>
        <v>塞尔塔</v>
      </c>
      <c r="G628" s="16" t="str">
        <f t="shared" ca="1" si="76"/>
        <v>戒指</v>
      </c>
      <c r="H628" s="16" t="str">
        <f t="shared" si="80"/>
        <v>b</v>
      </c>
      <c r="I628" s="19" t="s">
        <v>26</v>
      </c>
      <c r="J628" s="3" t="s">
        <v>46</v>
      </c>
      <c r="K628" s="16">
        <f t="shared" si="78"/>
        <v>1</v>
      </c>
      <c r="L628" s="16">
        <f t="shared" si="79"/>
        <v>2</v>
      </c>
      <c r="M628" s="16">
        <f>[1]挂饰表!$I628</f>
        <v>22</v>
      </c>
      <c r="N628" s="16">
        <f>[1]挂饰表!$J628</f>
        <v>57</v>
      </c>
      <c r="O628" s="16">
        <f>[1]挂饰表!$K628</f>
        <v>46</v>
      </c>
      <c r="P628" s="16">
        <f>[1]挂饰表!$L628</f>
        <v>46</v>
      </c>
      <c r="Q628" s="16" t="str">
        <f>[1]挂饰表!$M$3</f>
        <v>---</v>
      </c>
      <c r="R628" s="16">
        <f>[1]挂饰表!$N628</f>
        <v>46</v>
      </c>
      <c r="S628" s="16">
        <f>[1]挂饰表!$O628</f>
        <v>31</v>
      </c>
      <c r="T628" s="42">
        <f>[1]挂饰表!$P628</f>
        <v>23</v>
      </c>
      <c r="U628" s="20">
        <f>[1]挂饰表!Q628</f>
        <v>0.115</v>
      </c>
      <c r="V628" s="20">
        <f>[1]挂饰表!R628</f>
        <v>7.7499999999999999E-2</v>
      </c>
      <c r="W628" s="20">
        <f>[1]挂饰表!S628</f>
        <v>3.8333333333333337E-2</v>
      </c>
      <c r="X628" s="20" t="str">
        <f>[1]挂饰表!T628</f>
        <v>--</v>
      </c>
      <c r="Y628" s="42">
        <f>[1]挂饰表!U628</f>
        <v>21</v>
      </c>
      <c r="Z628" s="42">
        <f>[1]挂饰表!V628</f>
        <v>21</v>
      </c>
      <c r="AA628" s="42">
        <f>[1]挂饰表!W628</f>
        <v>21</v>
      </c>
      <c r="AB628" s="42">
        <f>[1]挂饰表!X628</f>
        <v>21</v>
      </c>
      <c r="AC628" s="42">
        <f>[1]挂饰表!Y628</f>
        <v>21</v>
      </c>
      <c r="AD628" s="42">
        <f>[1]挂饰表!Z628</f>
        <v>21</v>
      </c>
      <c r="AE628" s="20">
        <f>[1]挂饰表!AA628</f>
        <v>0</v>
      </c>
      <c r="AF628" s="20">
        <f>[1]挂饰表!AB628</f>
        <v>0</v>
      </c>
      <c r="AG628" s="20">
        <f>[1]挂饰表!AC628</f>
        <v>0</v>
      </c>
      <c r="AH628" s="20">
        <f>[1]挂饰表!AD628</f>
        <v>0</v>
      </c>
      <c r="AI628" s="20">
        <f>[1]挂饰表!AE628</f>
        <v>0</v>
      </c>
    </row>
    <row r="629" spans="2:35" ht="14.25" x14ac:dyDescent="0.2">
      <c r="B629" s="16">
        <v>627</v>
      </c>
      <c r="C629" s="16" t="str">
        <f t="shared" ca="1" si="73"/>
        <v>IC1906</v>
      </c>
      <c r="D629" s="16" t="str">
        <f t="shared" ca="1" si="77"/>
        <v>优质的水晶护腕</v>
      </c>
      <c r="E629" s="16" t="str">
        <f t="shared" ca="1" si="74"/>
        <v>优质的</v>
      </c>
      <c r="F629" s="16" t="str">
        <f t="shared" ca="1" si="75"/>
        <v>水晶</v>
      </c>
      <c r="G629" s="16" t="str">
        <f t="shared" ca="1" si="76"/>
        <v>护腕</v>
      </c>
      <c r="H629" s="16" t="str">
        <f t="shared" si="80"/>
        <v>b</v>
      </c>
      <c r="I629" s="19" t="s">
        <v>26</v>
      </c>
      <c r="J629" s="3" t="s">
        <v>46</v>
      </c>
      <c r="K629" s="16">
        <f t="shared" si="78"/>
        <v>1</v>
      </c>
      <c r="L629" s="16">
        <f t="shared" si="79"/>
        <v>3</v>
      </c>
      <c r="M629" s="16">
        <f>[1]挂饰表!$I629</f>
        <v>33</v>
      </c>
      <c r="N629" s="16">
        <f>[1]挂饰表!$J629</f>
        <v>86</v>
      </c>
      <c r="O629" s="16">
        <f>[1]挂饰表!$K629</f>
        <v>68</v>
      </c>
      <c r="P629" s="16">
        <f>[1]挂饰表!$L629</f>
        <v>68</v>
      </c>
      <c r="Q629" s="16" t="str">
        <f>[1]挂饰表!$M$3</f>
        <v>---</v>
      </c>
      <c r="R629" s="16">
        <f>[1]挂饰表!$N629</f>
        <v>68</v>
      </c>
      <c r="S629" s="16">
        <f>[1]挂饰表!$O629</f>
        <v>47</v>
      </c>
      <c r="T629" s="42">
        <f>[1]挂饰表!$P629</f>
        <v>34</v>
      </c>
      <c r="U629" s="20">
        <f>[1]挂饰表!Q629</f>
        <v>0.17</v>
      </c>
      <c r="V629" s="20">
        <f>[1]挂饰表!R629</f>
        <v>0.11749999999999999</v>
      </c>
      <c r="W629" s="20">
        <f>[1]挂饰表!S629</f>
        <v>5.6666666666666671E-2</v>
      </c>
      <c r="X629" s="20" t="str">
        <f>[1]挂饰表!T629</f>
        <v>--</v>
      </c>
      <c r="Y629" s="42">
        <f>[1]挂饰表!U629</f>
        <v>31</v>
      </c>
      <c r="Z629" s="42">
        <f>[1]挂饰表!V629</f>
        <v>31</v>
      </c>
      <c r="AA629" s="42">
        <f>[1]挂饰表!W629</f>
        <v>31</v>
      </c>
      <c r="AB629" s="42">
        <f>[1]挂饰表!X629</f>
        <v>31</v>
      </c>
      <c r="AC629" s="42">
        <f>[1]挂饰表!Y629</f>
        <v>31</v>
      </c>
      <c r="AD629" s="42">
        <f>[1]挂饰表!Z629</f>
        <v>31</v>
      </c>
      <c r="AE629" s="20">
        <f>[1]挂饰表!AA629</f>
        <v>0</v>
      </c>
      <c r="AF629" s="20">
        <f>[1]挂饰表!AB629</f>
        <v>0</v>
      </c>
      <c r="AG629" s="20">
        <f>[1]挂饰表!AC629</f>
        <v>0</v>
      </c>
      <c r="AH629" s="20">
        <f>[1]挂饰表!AD629</f>
        <v>0</v>
      </c>
      <c r="AI629" s="20">
        <f>[1]挂饰表!AE629</f>
        <v>0</v>
      </c>
    </row>
    <row r="630" spans="2:35" ht="14.25" x14ac:dyDescent="0.2">
      <c r="B630" s="16">
        <v>628</v>
      </c>
      <c r="C630" s="16" t="str">
        <f t="shared" ca="1" si="73"/>
        <v>IC1882</v>
      </c>
      <c r="D630" s="16" t="str">
        <f t="shared" ca="1" si="77"/>
        <v>发亮的精钢项链</v>
      </c>
      <c r="E630" s="16" t="str">
        <f t="shared" ca="1" si="74"/>
        <v>发亮的</v>
      </c>
      <c r="F630" s="16" t="str">
        <f t="shared" ca="1" si="75"/>
        <v>精钢</v>
      </c>
      <c r="G630" s="16" t="str">
        <f t="shared" ca="1" si="76"/>
        <v>项链</v>
      </c>
      <c r="H630" s="16" t="str">
        <f t="shared" si="80"/>
        <v>b</v>
      </c>
      <c r="I630" s="19" t="s">
        <v>26</v>
      </c>
      <c r="J630" s="3" t="s">
        <v>46</v>
      </c>
      <c r="K630" s="16">
        <f t="shared" si="78"/>
        <v>1</v>
      </c>
      <c r="L630" s="16">
        <f t="shared" si="79"/>
        <v>4</v>
      </c>
      <c r="M630" s="16">
        <f>[1]挂饰表!$I630</f>
        <v>44</v>
      </c>
      <c r="N630" s="16">
        <f>[1]挂饰表!$J630</f>
        <v>114</v>
      </c>
      <c r="O630" s="16">
        <f>[1]挂饰表!$K630</f>
        <v>91</v>
      </c>
      <c r="P630" s="16">
        <f>[1]挂饰表!$L630</f>
        <v>91</v>
      </c>
      <c r="Q630" s="16" t="str">
        <f>[1]挂饰表!$M$3</f>
        <v>---</v>
      </c>
      <c r="R630" s="16">
        <f>[1]挂饰表!$N630</f>
        <v>91</v>
      </c>
      <c r="S630" s="16">
        <f>[1]挂饰表!$O630</f>
        <v>62</v>
      </c>
      <c r="T630" s="42">
        <f>[1]挂饰表!$P630</f>
        <v>46</v>
      </c>
      <c r="U630" s="20">
        <f>[1]挂饰表!Q630</f>
        <v>0.23</v>
      </c>
      <c r="V630" s="20">
        <f>[1]挂饰表!R630</f>
        <v>0.155</v>
      </c>
      <c r="W630" s="20">
        <f>[1]挂饰表!S630</f>
        <v>7.6666666666666675E-2</v>
      </c>
      <c r="X630" s="20" t="str">
        <f>[1]挂饰表!T630</f>
        <v>--</v>
      </c>
      <c r="Y630" s="42">
        <f>[1]挂饰表!U630</f>
        <v>41</v>
      </c>
      <c r="Z630" s="42">
        <f>[1]挂饰表!V630</f>
        <v>41</v>
      </c>
      <c r="AA630" s="42">
        <f>[1]挂饰表!W630</f>
        <v>41</v>
      </c>
      <c r="AB630" s="42">
        <f>[1]挂饰表!X630</f>
        <v>41</v>
      </c>
      <c r="AC630" s="42">
        <f>[1]挂饰表!Y630</f>
        <v>41</v>
      </c>
      <c r="AD630" s="42">
        <f>[1]挂饰表!Z630</f>
        <v>41</v>
      </c>
      <c r="AE630" s="20">
        <f>[1]挂饰表!AA630</f>
        <v>0</v>
      </c>
      <c r="AF630" s="20">
        <f>[1]挂饰表!AB630</f>
        <v>0</v>
      </c>
      <c r="AG630" s="20">
        <f>[1]挂饰表!AC630</f>
        <v>0</v>
      </c>
      <c r="AH630" s="20">
        <f>[1]挂饰表!AD630</f>
        <v>0</v>
      </c>
      <c r="AI630" s="20">
        <f>[1]挂饰表!AE630</f>
        <v>0</v>
      </c>
    </row>
    <row r="631" spans="2:35" ht="14.25" x14ac:dyDescent="0.2">
      <c r="B631" s="16">
        <v>629</v>
      </c>
      <c r="C631" s="16" t="str">
        <f t="shared" ca="1" si="73"/>
        <v>IC1883</v>
      </c>
      <c r="D631" s="16" t="str">
        <f t="shared" ca="1" si="77"/>
        <v>发亮的水晶项链</v>
      </c>
      <c r="E631" s="16" t="str">
        <f t="shared" ca="1" si="74"/>
        <v>发亮的</v>
      </c>
      <c r="F631" s="16" t="str">
        <f t="shared" ca="1" si="75"/>
        <v>水晶</v>
      </c>
      <c r="G631" s="16" t="str">
        <f t="shared" ca="1" si="76"/>
        <v>项链</v>
      </c>
      <c r="H631" s="16" t="str">
        <f t="shared" si="80"/>
        <v>b</v>
      </c>
      <c r="I631" s="19" t="s">
        <v>26</v>
      </c>
      <c r="J631" s="3" t="s">
        <v>46</v>
      </c>
      <c r="K631" s="16">
        <f t="shared" si="78"/>
        <v>1</v>
      </c>
      <c r="L631" s="16">
        <f t="shared" si="79"/>
        <v>5</v>
      </c>
      <c r="M631" s="16">
        <f>[1]挂饰表!$I631</f>
        <v>55</v>
      </c>
      <c r="N631" s="16">
        <f>[1]挂饰表!$J631</f>
        <v>143</v>
      </c>
      <c r="O631" s="16">
        <f>[1]挂饰表!$K631</f>
        <v>114</v>
      </c>
      <c r="P631" s="16">
        <f>[1]挂饰表!$L631</f>
        <v>114</v>
      </c>
      <c r="Q631" s="16" t="str">
        <f>[1]挂饰表!$M$3</f>
        <v>---</v>
      </c>
      <c r="R631" s="16">
        <f>[1]挂饰表!$N631</f>
        <v>114</v>
      </c>
      <c r="S631" s="16">
        <f>[1]挂饰表!$O631</f>
        <v>78</v>
      </c>
      <c r="T631" s="42">
        <f>[1]挂饰表!$P631</f>
        <v>57</v>
      </c>
      <c r="U631" s="20">
        <f>[1]挂饰表!Q631</f>
        <v>0.28499999999999998</v>
      </c>
      <c r="V631" s="20">
        <f>[1]挂饰表!R631</f>
        <v>0.19500000000000001</v>
      </c>
      <c r="W631" s="20">
        <f>[1]挂饰表!S631</f>
        <v>9.5000000000000001E-2</v>
      </c>
      <c r="X631" s="20" t="str">
        <f>[1]挂饰表!T631</f>
        <v>--</v>
      </c>
      <c r="Y631" s="42">
        <f>[1]挂饰表!U631</f>
        <v>52</v>
      </c>
      <c r="Z631" s="42">
        <f>[1]挂饰表!V631</f>
        <v>52</v>
      </c>
      <c r="AA631" s="42">
        <f>[1]挂饰表!W631</f>
        <v>52</v>
      </c>
      <c r="AB631" s="42">
        <f>[1]挂饰表!X631</f>
        <v>52</v>
      </c>
      <c r="AC631" s="42">
        <f>[1]挂饰表!Y631</f>
        <v>52</v>
      </c>
      <c r="AD631" s="42">
        <f>[1]挂饰表!Z631</f>
        <v>52</v>
      </c>
      <c r="AE631" s="20">
        <f>[1]挂饰表!AA631</f>
        <v>0</v>
      </c>
      <c r="AF631" s="20">
        <f>[1]挂饰表!AB631</f>
        <v>0</v>
      </c>
      <c r="AG631" s="20">
        <f>[1]挂饰表!AC631</f>
        <v>0</v>
      </c>
      <c r="AH631" s="20">
        <f>[1]挂饰表!AD631</f>
        <v>0</v>
      </c>
      <c r="AI631" s="20">
        <f>[1]挂饰表!AE631</f>
        <v>0</v>
      </c>
    </row>
    <row r="632" spans="2:35" ht="14.25" x14ac:dyDescent="0.2">
      <c r="B632" s="16">
        <v>630</v>
      </c>
      <c r="C632" s="16" t="str">
        <f t="shared" ca="1" si="73"/>
        <v>IC1898</v>
      </c>
      <c r="D632" s="16" t="str">
        <f t="shared" ca="1" si="77"/>
        <v>坚硬的忏悔项链</v>
      </c>
      <c r="E632" s="16" t="str">
        <f t="shared" ca="1" si="74"/>
        <v>坚硬的</v>
      </c>
      <c r="F632" s="16" t="str">
        <f t="shared" ca="1" si="75"/>
        <v>忏悔</v>
      </c>
      <c r="G632" s="16" t="str">
        <f t="shared" ca="1" si="76"/>
        <v>项链</v>
      </c>
      <c r="H632" s="16" t="str">
        <f t="shared" si="80"/>
        <v>b</v>
      </c>
      <c r="I632" s="19" t="s">
        <v>26</v>
      </c>
      <c r="J632" s="3" t="s">
        <v>46</v>
      </c>
      <c r="K632" s="16">
        <f t="shared" si="78"/>
        <v>1</v>
      </c>
      <c r="L632" s="16">
        <f t="shared" si="79"/>
        <v>6</v>
      </c>
      <c r="M632" s="16">
        <f>[1]挂饰表!$I632</f>
        <v>66</v>
      </c>
      <c r="N632" s="16">
        <f>[1]挂饰表!$J632</f>
        <v>171</v>
      </c>
      <c r="O632" s="16">
        <f>[1]挂饰表!$K632</f>
        <v>137</v>
      </c>
      <c r="P632" s="16">
        <f>[1]挂饰表!$L632</f>
        <v>137</v>
      </c>
      <c r="Q632" s="16" t="str">
        <f>[1]挂饰表!$M$3</f>
        <v>---</v>
      </c>
      <c r="R632" s="16">
        <f>[1]挂饰表!$N632</f>
        <v>137</v>
      </c>
      <c r="S632" s="16">
        <f>[1]挂饰表!$O632</f>
        <v>93</v>
      </c>
      <c r="T632" s="42">
        <f>[1]挂饰表!$P632</f>
        <v>68</v>
      </c>
      <c r="U632" s="20">
        <f>[1]挂饰表!Q632</f>
        <v>0.34</v>
      </c>
      <c r="V632" s="20">
        <f>[1]挂饰表!R632</f>
        <v>0.23250000000000001</v>
      </c>
      <c r="W632" s="20">
        <f>[1]挂饰表!S632</f>
        <v>0.11333333333333334</v>
      </c>
      <c r="X632" s="20" t="str">
        <f>[1]挂饰表!T632</f>
        <v>--</v>
      </c>
      <c r="Y632" s="42">
        <f>[1]挂饰表!U632</f>
        <v>62</v>
      </c>
      <c r="Z632" s="42">
        <f>[1]挂饰表!V632</f>
        <v>62</v>
      </c>
      <c r="AA632" s="42">
        <f>[1]挂饰表!W632</f>
        <v>62</v>
      </c>
      <c r="AB632" s="42">
        <f>[1]挂饰表!X632</f>
        <v>62</v>
      </c>
      <c r="AC632" s="42">
        <f>[1]挂饰表!Y632</f>
        <v>62</v>
      </c>
      <c r="AD632" s="42">
        <f>[1]挂饰表!Z632</f>
        <v>62</v>
      </c>
      <c r="AE632" s="20">
        <f>[1]挂饰表!AA632</f>
        <v>0</v>
      </c>
      <c r="AF632" s="20">
        <f>[1]挂饰表!AB632</f>
        <v>0</v>
      </c>
      <c r="AG632" s="20">
        <f>[1]挂饰表!AC632</f>
        <v>0</v>
      </c>
      <c r="AH632" s="20">
        <f>[1]挂饰表!AD632</f>
        <v>0</v>
      </c>
      <c r="AI632" s="20">
        <f>[1]挂饰表!AE632</f>
        <v>0</v>
      </c>
    </row>
    <row r="633" spans="2:35" ht="14.25" x14ac:dyDescent="0.2">
      <c r="B633" s="16">
        <v>631</v>
      </c>
      <c r="C633" s="16" t="str">
        <f t="shared" ca="1" si="73"/>
        <v>IC1880</v>
      </c>
      <c r="D633" s="16" t="str">
        <f t="shared" ca="1" si="77"/>
        <v>坚硬的混乱项链</v>
      </c>
      <c r="E633" s="16" t="str">
        <f t="shared" ca="1" si="74"/>
        <v>坚硬的</v>
      </c>
      <c r="F633" s="16" t="str">
        <f t="shared" ca="1" si="75"/>
        <v>混乱</v>
      </c>
      <c r="G633" s="16" t="str">
        <f t="shared" ca="1" si="76"/>
        <v>项链</v>
      </c>
      <c r="H633" s="16" t="str">
        <f t="shared" si="80"/>
        <v>b</v>
      </c>
      <c r="I633" s="19" t="s">
        <v>26</v>
      </c>
      <c r="J633" s="3" t="s">
        <v>46</v>
      </c>
      <c r="K633" s="16">
        <f t="shared" si="78"/>
        <v>1</v>
      </c>
      <c r="L633" s="16">
        <f t="shared" si="79"/>
        <v>7</v>
      </c>
      <c r="M633" s="16">
        <f>[1]挂饰表!$I633</f>
        <v>77</v>
      </c>
      <c r="N633" s="16">
        <f>[1]挂饰表!$J633</f>
        <v>200</v>
      </c>
      <c r="O633" s="16">
        <f>[1]挂饰表!$K633</f>
        <v>160</v>
      </c>
      <c r="P633" s="16">
        <f>[1]挂饰表!$L633</f>
        <v>160</v>
      </c>
      <c r="Q633" s="16" t="str">
        <f>[1]挂饰表!$M$3</f>
        <v>---</v>
      </c>
      <c r="R633" s="16">
        <f>[1]挂饰表!$N633</f>
        <v>160</v>
      </c>
      <c r="S633" s="16">
        <f>[1]挂饰表!$O633</f>
        <v>109</v>
      </c>
      <c r="T633" s="42">
        <f>[1]挂饰表!$P633</f>
        <v>80</v>
      </c>
      <c r="U633" s="20">
        <f>[1]挂饰表!Q633</f>
        <v>0.4</v>
      </c>
      <c r="V633" s="20">
        <f>[1]挂饰表!R633</f>
        <v>0.27250000000000002</v>
      </c>
      <c r="W633" s="20">
        <f>[1]挂饰表!S633</f>
        <v>0.13333333333333333</v>
      </c>
      <c r="X633" s="20" t="str">
        <f>[1]挂饰表!T633</f>
        <v>--</v>
      </c>
      <c r="Y633" s="42">
        <f>[1]挂饰表!U633</f>
        <v>73</v>
      </c>
      <c r="Z633" s="42">
        <f>[1]挂饰表!V633</f>
        <v>73</v>
      </c>
      <c r="AA633" s="42">
        <f>[1]挂饰表!W633</f>
        <v>73</v>
      </c>
      <c r="AB633" s="42">
        <f>[1]挂饰表!X633</f>
        <v>73</v>
      </c>
      <c r="AC633" s="42">
        <f>[1]挂饰表!Y633</f>
        <v>73</v>
      </c>
      <c r="AD633" s="42">
        <f>[1]挂饰表!Z633</f>
        <v>73</v>
      </c>
      <c r="AE633" s="20">
        <f>[1]挂饰表!AA633</f>
        <v>0</v>
      </c>
      <c r="AF633" s="20">
        <f>[1]挂饰表!AB633</f>
        <v>0</v>
      </c>
      <c r="AG633" s="20">
        <f>[1]挂饰表!AC633</f>
        <v>0</v>
      </c>
      <c r="AH633" s="20">
        <f>[1]挂饰表!AD633</f>
        <v>0</v>
      </c>
      <c r="AI633" s="20">
        <f>[1]挂饰表!AE633</f>
        <v>0</v>
      </c>
    </row>
    <row r="634" spans="2:35" ht="14.25" x14ac:dyDescent="0.2">
      <c r="B634" s="16">
        <v>632</v>
      </c>
      <c r="C634" s="16" t="str">
        <f t="shared" ca="1" si="73"/>
        <v>IC1886</v>
      </c>
      <c r="D634" s="16" t="str">
        <f t="shared" ca="1" si="77"/>
        <v>发亮的虚幻项链</v>
      </c>
      <c r="E634" s="16" t="str">
        <f t="shared" ca="1" si="74"/>
        <v>发亮的</v>
      </c>
      <c r="F634" s="16" t="str">
        <f t="shared" ca="1" si="75"/>
        <v>虚幻</v>
      </c>
      <c r="G634" s="16" t="str">
        <f t="shared" ca="1" si="76"/>
        <v>项链</v>
      </c>
      <c r="H634" s="16" t="str">
        <f t="shared" si="80"/>
        <v>b</v>
      </c>
      <c r="I634" s="19" t="s">
        <v>26</v>
      </c>
      <c r="J634" s="3" t="s">
        <v>46</v>
      </c>
      <c r="K634" s="16">
        <f t="shared" si="78"/>
        <v>1</v>
      </c>
      <c r="L634" s="16">
        <f t="shared" si="79"/>
        <v>8</v>
      </c>
      <c r="M634" s="16">
        <f>[1]挂饰表!$I634</f>
        <v>88</v>
      </c>
      <c r="N634" s="16">
        <f>[1]挂饰表!$J634</f>
        <v>228</v>
      </c>
      <c r="O634" s="16">
        <f>[1]挂饰表!$K634</f>
        <v>182</v>
      </c>
      <c r="P634" s="16">
        <f>[1]挂饰表!$L634</f>
        <v>182</v>
      </c>
      <c r="Q634" s="16" t="str">
        <f>[1]挂饰表!$M$3</f>
        <v>---</v>
      </c>
      <c r="R634" s="16">
        <f>[1]挂饰表!$N634</f>
        <v>182</v>
      </c>
      <c r="S634" s="16">
        <f>[1]挂饰表!$O634</f>
        <v>124</v>
      </c>
      <c r="T634" s="42">
        <f>[1]挂饰表!$P634</f>
        <v>91</v>
      </c>
      <c r="U634" s="20">
        <f>[1]挂饰表!Q634</f>
        <v>0.45500000000000002</v>
      </c>
      <c r="V634" s="20">
        <f>[1]挂饰表!R634</f>
        <v>0.31</v>
      </c>
      <c r="W634" s="20">
        <f>[1]挂饰表!S634</f>
        <v>0.15166666666666667</v>
      </c>
      <c r="X634" s="20" t="str">
        <f>[1]挂饰表!T634</f>
        <v>--</v>
      </c>
      <c r="Y634" s="42">
        <f>[1]挂饰表!U634</f>
        <v>83</v>
      </c>
      <c r="Z634" s="42">
        <f>[1]挂饰表!V634</f>
        <v>83</v>
      </c>
      <c r="AA634" s="42">
        <f>[1]挂饰表!W634</f>
        <v>83</v>
      </c>
      <c r="AB634" s="42">
        <f>[1]挂饰表!X634</f>
        <v>83</v>
      </c>
      <c r="AC634" s="42">
        <f>[1]挂饰表!Y634</f>
        <v>83</v>
      </c>
      <c r="AD634" s="42">
        <f>[1]挂饰表!Z634</f>
        <v>83</v>
      </c>
      <c r="AE634" s="20">
        <f>[1]挂饰表!AA634</f>
        <v>0</v>
      </c>
      <c r="AF634" s="20">
        <f>[1]挂饰表!AB634</f>
        <v>0</v>
      </c>
      <c r="AG634" s="20">
        <f>[1]挂饰表!AC634</f>
        <v>0</v>
      </c>
      <c r="AH634" s="20">
        <f>[1]挂饰表!AD634</f>
        <v>0</v>
      </c>
      <c r="AI634" s="20">
        <f>[1]挂饰表!AE634</f>
        <v>0</v>
      </c>
    </row>
    <row r="635" spans="2:35" ht="14.25" x14ac:dyDescent="0.2">
      <c r="B635" s="16">
        <v>633</v>
      </c>
      <c r="C635" s="16" t="str">
        <f t="shared" ca="1" si="73"/>
        <v>IC1931</v>
      </c>
      <c r="D635" s="16" t="str">
        <f t="shared" ca="1" si="77"/>
        <v>初级的精灵护腕</v>
      </c>
      <c r="E635" s="16" t="str">
        <f t="shared" ca="1" si="74"/>
        <v>初级的</v>
      </c>
      <c r="F635" s="16" t="str">
        <f t="shared" ca="1" si="75"/>
        <v>精灵</v>
      </c>
      <c r="G635" s="16" t="str">
        <f t="shared" ca="1" si="76"/>
        <v>护腕</v>
      </c>
      <c r="H635" s="16" t="str">
        <f t="shared" si="80"/>
        <v>c</v>
      </c>
      <c r="I635" s="19" t="s">
        <v>26</v>
      </c>
      <c r="J635" s="3" t="s">
        <v>46</v>
      </c>
      <c r="K635" s="16">
        <f t="shared" si="78"/>
        <v>1</v>
      </c>
      <c r="L635" s="16">
        <f t="shared" si="79"/>
        <v>1</v>
      </c>
      <c r="M635" s="16">
        <f>[1]挂饰表!$I635</f>
        <v>21</v>
      </c>
      <c r="N635" s="16">
        <f>[1]挂饰表!$J635</f>
        <v>0</v>
      </c>
      <c r="O635" s="16">
        <f>[1]挂饰表!$K635</f>
        <v>0</v>
      </c>
      <c r="P635" s="16">
        <f>[1]挂饰表!$L635</f>
        <v>0</v>
      </c>
      <c r="Q635" s="16" t="str">
        <f>[1]挂饰表!$M$3</f>
        <v>---</v>
      </c>
      <c r="R635" s="16">
        <f>[1]挂饰表!$N635</f>
        <v>0</v>
      </c>
      <c r="S635" s="16">
        <f>[1]挂饰表!$O635</f>
        <v>0</v>
      </c>
      <c r="T635" s="42">
        <f>[1]挂饰表!$P635</f>
        <v>0</v>
      </c>
      <c r="U635" s="20">
        <f>[1]挂饰表!Q635</f>
        <v>0</v>
      </c>
      <c r="V635" s="20">
        <f>[1]挂饰表!R635</f>
        <v>0</v>
      </c>
      <c r="W635" s="20">
        <f>[1]挂饰表!S635</f>
        <v>0</v>
      </c>
      <c r="X635" s="20" t="str">
        <f>[1]挂饰表!T635</f>
        <v>--</v>
      </c>
      <c r="Y635" s="42">
        <f>[1]挂饰表!U635</f>
        <v>0</v>
      </c>
      <c r="Z635" s="42">
        <f>[1]挂饰表!V635</f>
        <v>0</v>
      </c>
      <c r="AA635" s="42">
        <f>[1]挂饰表!W635</f>
        <v>0</v>
      </c>
      <c r="AB635" s="42">
        <f>[1]挂饰表!X635</f>
        <v>0</v>
      </c>
      <c r="AC635" s="42">
        <f>[1]挂饰表!Y635</f>
        <v>0</v>
      </c>
      <c r="AD635" s="42">
        <f>[1]挂饰表!Z635</f>
        <v>0</v>
      </c>
      <c r="AE635" s="20">
        <f>[1]挂饰表!AA635</f>
        <v>0</v>
      </c>
      <c r="AF635" s="20">
        <f>[1]挂饰表!AB635</f>
        <v>0</v>
      </c>
      <c r="AG635" s="20">
        <f>[1]挂饰表!AC635</f>
        <v>0</v>
      </c>
      <c r="AH635" s="20">
        <f>[1]挂饰表!AD635</f>
        <v>0</v>
      </c>
      <c r="AI635" s="20">
        <f>[1]挂饰表!AE635</f>
        <v>0</v>
      </c>
    </row>
    <row r="636" spans="2:35" ht="14.25" x14ac:dyDescent="0.2">
      <c r="B636" s="16">
        <v>634</v>
      </c>
      <c r="C636" s="16" t="str">
        <f t="shared" ca="1" si="73"/>
        <v>IC1924</v>
      </c>
      <c r="D636" s="16" t="str">
        <f t="shared" ca="1" si="77"/>
        <v>普通的空灵项链</v>
      </c>
      <c r="E636" s="16" t="str">
        <f t="shared" ca="1" si="74"/>
        <v>普通的</v>
      </c>
      <c r="F636" s="16" t="str">
        <f t="shared" ca="1" si="75"/>
        <v>空灵</v>
      </c>
      <c r="G636" s="16" t="str">
        <f t="shared" ca="1" si="76"/>
        <v>项链</v>
      </c>
      <c r="H636" s="16" t="str">
        <f t="shared" si="80"/>
        <v>c</v>
      </c>
      <c r="I636" s="19" t="s">
        <v>26</v>
      </c>
      <c r="J636" s="3" t="s">
        <v>46</v>
      </c>
      <c r="K636" s="16">
        <f t="shared" si="78"/>
        <v>1</v>
      </c>
      <c r="L636" s="16">
        <f t="shared" si="79"/>
        <v>2</v>
      </c>
      <c r="M636" s="16">
        <f>[1]挂饰表!$I636</f>
        <v>43</v>
      </c>
      <c r="N636" s="16">
        <f>[1]挂饰表!$J636</f>
        <v>0</v>
      </c>
      <c r="O636" s="16">
        <f>[1]挂饰表!$K636</f>
        <v>0</v>
      </c>
      <c r="P636" s="16">
        <f>[1]挂饰表!$L636</f>
        <v>0</v>
      </c>
      <c r="Q636" s="16" t="str">
        <f>[1]挂饰表!$M$3</f>
        <v>---</v>
      </c>
      <c r="R636" s="16">
        <f>[1]挂饰表!$N636</f>
        <v>0</v>
      </c>
      <c r="S636" s="16">
        <f>[1]挂饰表!$O636</f>
        <v>0</v>
      </c>
      <c r="T636" s="42">
        <f>[1]挂饰表!$P636</f>
        <v>0</v>
      </c>
      <c r="U636" s="20">
        <f>[1]挂饰表!Q636</f>
        <v>0</v>
      </c>
      <c r="V636" s="20">
        <f>[1]挂饰表!R636</f>
        <v>0</v>
      </c>
      <c r="W636" s="20">
        <f>[1]挂饰表!S636</f>
        <v>0</v>
      </c>
      <c r="X636" s="20" t="str">
        <f>[1]挂饰表!T636</f>
        <v>--</v>
      </c>
      <c r="Y636" s="42">
        <f>[1]挂饰表!U636</f>
        <v>0</v>
      </c>
      <c r="Z636" s="42">
        <f>[1]挂饰表!V636</f>
        <v>0</v>
      </c>
      <c r="AA636" s="42">
        <f>[1]挂饰表!W636</f>
        <v>0</v>
      </c>
      <c r="AB636" s="42">
        <f>[1]挂饰表!X636</f>
        <v>0</v>
      </c>
      <c r="AC636" s="42">
        <f>[1]挂饰表!Y636</f>
        <v>0</v>
      </c>
      <c r="AD636" s="42">
        <f>[1]挂饰表!Z636</f>
        <v>0</v>
      </c>
      <c r="AE636" s="20">
        <f>[1]挂饰表!AA636</f>
        <v>0</v>
      </c>
      <c r="AF636" s="20">
        <f>[1]挂饰表!AB636</f>
        <v>0</v>
      </c>
      <c r="AG636" s="20">
        <f>[1]挂饰表!AC636</f>
        <v>0</v>
      </c>
      <c r="AH636" s="20">
        <f>[1]挂饰表!AD636</f>
        <v>0</v>
      </c>
      <c r="AI636" s="20">
        <f>[1]挂饰表!AE636</f>
        <v>0</v>
      </c>
    </row>
    <row r="637" spans="2:35" ht="14.25" x14ac:dyDescent="0.2">
      <c r="B637" s="16">
        <v>635</v>
      </c>
      <c r="C637" s="16" t="str">
        <f t="shared" ca="1" si="73"/>
        <v>IC1870</v>
      </c>
      <c r="D637" s="16" t="str">
        <f t="shared" ca="1" si="77"/>
        <v>破旧的晨曦护腕</v>
      </c>
      <c r="E637" s="16" t="str">
        <f t="shared" ca="1" si="74"/>
        <v>破旧的</v>
      </c>
      <c r="F637" s="16" t="str">
        <f t="shared" ca="1" si="75"/>
        <v>晨曦</v>
      </c>
      <c r="G637" s="16" t="str">
        <f t="shared" ca="1" si="76"/>
        <v>护腕</v>
      </c>
      <c r="H637" s="16" t="str">
        <f t="shared" si="80"/>
        <v>c</v>
      </c>
      <c r="I637" s="19" t="s">
        <v>26</v>
      </c>
      <c r="J637" s="3" t="s">
        <v>46</v>
      </c>
      <c r="K637" s="16">
        <f t="shared" si="78"/>
        <v>1</v>
      </c>
      <c r="L637" s="16">
        <f t="shared" si="79"/>
        <v>3</v>
      </c>
      <c r="M637" s="16">
        <f>[1]挂饰表!$I637</f>
        <v>64</v>
      </c>
      <c r="N637" s="16">
        <f>[1]挂饰表!$J637</f>
        <v>0</v>
      </c>
      <c r="O637" s="16">
        <f>[1]挂饰表!$K637</f>
        <v>0</v>
      </c>
      <c r="P637" s="16">
        <f>[1]挂饰表!$L637</f>
        <v>0</v>
      </c>
      <c r="Q637" s="16" t="str">
        <f>[1]挂饰表!$M$3</f>
        <v>---</v>
      </c>
      <c r="R637" s="16">
        <f>[1]挂饰表!$N637</f>
        <v>0</v>
      </c>
      <c r="S637" s="16">
        <f>[1]挂饰表!$O637</f>
        <v>0</v>
      </c>
      <c r="T637" s="42">
        <f>[1]挂饰表!$P637</f>
        <v>0</v>
      </c>
      <c r="U637" s="20">
        <f>[1]挂饰表!Q637</f>
        <v>0</v>
      </c>
      <c r="V637" s="20">
        <f>[1]挂饰表!R637</f>
        <v>0</v>
      </c>
      <c r="W637" s="20">
        <f>[1]挂饰表!S637</f>
        <v>0</v>
      </c>
      <c r="X637" s="20" t="str">
        <f>[1]挂饰表!T637</f>
        <v>--</v>
      </c>
      <c r="Y637" s="42">
        <f>[1]挂饰表!U637</f>
        <v>0</v>
      </c>
      <c r="Z637" s="42">
        <f>[1]挂饰表!V637</f>
        <v>0</v>
      </c>
      <c r="AA637" s="42">
        <f>[1]挂饰表!W637</f>
        <v>0</v>
      </c>
      <c r="AB637" s="42">
        <f>[1]挂饰表!X637</f>
        <v>0</v>
      </c>
      <c r="AC637" s="42">
        <f>[1]挂饰表!Y637</f>
        <v>0</v>
      </c>
      <c r="AD637" s="42">
        <f>[1]挂饰表!Z637</f>
        <v>0</v>
      </c>
      <c r="AE637" s="20">
        <f>[1]挂饰表!AA637</f>
        <v>0</v>
      </c>
      <c r="AF637" s="20">
        <f>[1]挂饰表!AB637</f>
        <v>0</v>
      </c>
      <c r="AG637" s="20">
        <f>[1]挂饰表!AC637</f>
        <v>0</v>
      </c>
      <c r="AH637" s="20">
        <f>[1]挂饰表!AD637</f>
        <v>0</v>
      </c>
      <c r="AI637" s="20">
        <f>[1]挂饰表!AE637</f>
        <v>0</v>
      </c>
    </row>
    <row r="638" spans="2:35" ht="14.25" x14ac:dyDescent="0.2">
      <c r="B638" s="16">
        <v>636</v>
      </c>
      <c r="C638" s="16" t="str">
        <f t="shared" ca="1" si="73"/>
        <v>IC1867</v>
      </c>
      <c r="D638" s="16" t="str">
        <f t="shared" ca="1" si="77"/>
        <v>初级的精钢护腕</v>
      </c>
      <c r="E638" s="16" t="str">
        <f t="shared" ca="1" si="74"/>
        <v>初级的</v>
      </c>
      <c r="F638" s="16" t="str">
        <f t="shared" ca="1" si="75"/>
        <v>精钢</v>
      </c>
      <c r="G638" s="16" t="str">
        <f t="shared" ca="1" si="76"/>
        <v>护腕</v>
      </c>
      <c r="H638" s="16" t="str">
        <f t="shared" si="80"/>
        <v>c</v>
      </c>
      <c r="I638" s="19" t="s">
        <v>26</v>
      </c>
      <c r="J638" s="3" t="s">
        <v>46</v>
      </c>
      <c r="K638" s="16">
        <f t="shared" si="78"/>
        <v>1</v>
      </c>
      <c r="L638" s="16">
        <f t="shared" si="79"/>
        <v>4</v>
      </c>
      <c r="M638" s="16">
        <f>[1]挂饰表!$I638</f>
        <v>85</v>
      </c>
      <c r="N638" s="16">
        <f>[1]挂饰表!$J638</f>
        <v>0</v>
      </c>
      <c r="O638" s="16">
        <f>[1]挂饰表!$K638</f>
        <v>0</v>
      </c>
      <c r="P638" s="16">
        <f>[1]挂饰表!$L638</f>
        <v>0</v>
      </c>
      <c r="Q638" s="16" t="str">
        <f>[1]挂饰表!$M$3</f>
        <v>---</v>
      </c>
      <c r="R638" s="16">
        <f>[1]挂饰表!$N638</f>
        <v>0</v>
      </c>
      <c r="S638" s="16">
        <f>[1]挂饰表!$O638</f>
        <v>0</v>
      </c>
      <c r="T638" s="42">
        <f>[1]挂饰表!$P638</f>
        <v>0</v>
      </c>
      <c r="U638" s="20">
        <f>[1]挂饰表!Q638</f>
        <v>0</v>
      </c>
      <c r="V638" s="20">
        <f>[1]挂饰表!R638</f>
        <v>0</v>
      </c>
      <c r="W638" s="20">
        <f>[1]挂饰表!S638</f>
        <v>0</v>
      </c>
      <c r="X638" s="20" t="str">
        <f>[1]挂饰表!T638</f>
        <v>--</v>
      </c>
      <c r="Y638" s="42">
        <f>[1]挂饰表!U638</f>
        <v>0</v>
      </c>
      <c r="Z638" s="42">
        <f>[1]挂饰表!V638</f>
        <v>0</v>
      </c>
      <c r="AA638" s="42">
        <f>[1]挂饰表!W638</f>
        <v>0</v>
      </c>
      <c r="AB638" s="42">
        <f>[1]挂饰表!X638</f>
        <v>0</v>
      </c>
      <c r="AC638" s="42">
        <f>[1]挂饰表!Y638</f>
        <v>0</v>
      </c>
      <c r="AD638" s="42">
        <f>[1]挂饰表!Z638</f>
        <v>0</v>
      </c>
      <c r="AE638" s="20">
        <f>[1]挂饰表!AA638</f>
        <v>0</v>
      </c>
      <c r="AF638" s="20">
        <f>[1]挂饰表!AB638</f>
        <v>0</v>
      </c>
      <c r="AG638" s="20">
        <f>[1]挂饰表!AC638</f>
        <v>0</v>
      </c>
      <c r="AH638" s="20">
        <f>[1]挂饰表!AD638</f>
        <v>0</v>
      </c>
      <c r="AI638" s="20">
        <f>[1]挂饰表!AE638</f>
        <v>0</v>
      </c>
    </row>
    <row r="639" spans="2:35" ht="14.25" x14ac:dyDescent="0.2">
      <c r="B639" s="16">
        <v>637</v>
      </c>
      <c r="C639" s="16" t="str">
        <f t="shared" ca="1" si="73"/>
        <v>IC1854</v>
      </c>
      <c r="D639" s="16" t="str">
        <f t="shared" ca="1" si="77"/>
        <v>普通的女神戒指</v>
      </c>
      <c r="E639" s="16" t="str">
        <f t="shared" ca="1" si="74"/>
        <v>普通的</v>
      </c>
      <c r="F639" s="16" t="str">
        <f t="shared" ca="1" si="75"/>
        <v>女神</v>
      </c>
      <c r="G639" s="16" t="str">
        <f t="shared" ca="1" si="76"/>
        <v>戒指</v>
      </c>
      <c r="H639" s="16" t="str">
        <f t="shared" si="80"/>
        <v>c</v>
      </c>
      <c r="I639" s="19" t="s">
        <v>26</v>
      </c>
      <c r="J639" s="3" t="s">
        <v>46</v>
      </c>
      <c r="K639" s="16">
        <f t="shared" si="78"/>
        <v>1</v>
      </c>
      <c r="L639" s="16">
        <f t="shared" si="79"/>
        <v>5</v>
      </c>
      <c r="M639" s="16">
        <f>[1]挂饰表!$I639</f>
        <v>107</v>
      </c>
      <c r="N639" s="16">
        <f>[1]挂饰表!$J639</f>
        <v>0</v>
      </c>
      <c r="O639" s="16">
        <f>[1]挂饰表!$K639</f>
        <v>0</v>
      </c>
      <c r="P639" s="16">
        <f>[1]挂饰表!$L639</f>
        <v>0</v>
      </c>
      <c r="Q639" s="16" t="str">
        <f>[1]挂饰表!$M$3</f>
        <v>---</v>
      </c>
      <c r="R639" s="16">
        <f>[1]挂饰表!$N639</f>
        <v>0</v>
      </c>
      <c r="S639" s="16">
        <f>[1]挂饰表!$O639</f>
        <v>0</v>
      </c>
      <c r="T639" s="42">
        <f>[1]挂饰表!$P639</f>
        <v>0</v>
      </c>
      <c r="U639" s="20">
        <f>[1]挂饰表!Q639</f>
        <v>0</v>
      </c>
      <c r="V639" s="20">
        <f>[1]挂饰表!R639</f>
        <v>0</v>
      </c>
      <c r="W639" s="20">
        <f>[1]挂饰表!S639</f>
        <v>0</v>
      </c>
      <c r="X639" s="20" t="str">
        <f>[1]挂饰表!T639</f>
        <v>--</v>
      </c>
      <c r="Y639" s="42">
        <f>[1]挂饰表!U639</f>
        <v>0</v>
      </c>
      <c r="Z639" s="42">
        <f>[1]挂饰表!V639</f>
        <v>0</v>
      </c>
      <c r="AA639" s="42">
        <f>[1]挂饰表!W639</f>
        <v>0</v>
      </c>
      <c r="AB639" s="42">
        <f>[1]挂饰表!X639</f>
        <v>0</v>
      </c>
      <c r="AC639" s="42">
        <f>[1]挂饰表!Y639</f>
        <v>0</v>
      </c>
      <c r="AD639" s="42">
        <f>[1]挂饰表!Z639</f>
        <v>0</v>
      </c>
      <c r="AE639" s="20">
        <f>[1]挂饰表!AA639</f>
        <v>0</v>
      </c>
      <c r="AF639" s="20">
        <f>[1]挂饰表!AB639</f>
        <v>0</v>
      </c>
      <c r="AG639" s="20">
        <f>[1]挂饰表!AC639</f>
        <v>0</v>
      </c>
      <c r="AH639" s="20">
        <f>[1]挂饰表!AD639</f>
        <v>0</v>
      </c>
      <c r="AI639" s="20">
        <f>[1]挂饰表!AE639</f>
        <v>0</v>
      </c>
    </row>
    <row r="640" spans="2:35" ht="14.25" x14ac:dyDescent="0.2">
      <c r="B640" s="16">
        <v>638</v>
      </c>
      <c r="C640" s="16" t="str">
        <f t="shared" ca="1" si="73"/>
        <v>IC1924</v>
      </c>
      <c r="D640" s="16" t="str">
        <f t="shared" ca="1" si="77"/>
        <v>初级的精灵项链</v>
      </c>
      <c r="E640" s="16" t="str">
        <f t="shared" ca="1" si="74"/>
        <v>初级的</v>
      </c>
      <c r="F640" s="16" t="str">
        <f t="shared" ca="1" si="75"/>
        <v>精灵</v>
      </c>
      <c r="G640" s="16" t="str">
        <f t="shared" ca="1" si="76"/>
        <v>项链</v>
      </c>
      <c r="H640" s="16" t="str">
        <f t="shared" si="80"/>
        <v>c</v>
      </c>
      <c r="I640" s="19" t="s">
        <v>26</v>
      </c>
      <c r="J640" s="3" t="s">
        <v>46</v>
      </c>
      <c r="K640" s="16">
        <f t="shared" si="78"/>
        <v>1</v>
      </c>
      <c r="L640" s="16">
        <f t="shared" si="79"/>
        <v>6</v>
      </c>
      <c r="M640" s="16">
        <f>[1]挂饰表!$I640</f>
        <v>128</v>
      </c>
      <c r="N640" s="16">
        <f>[1]挂饰表!$J640</f>
        <v>0</v>
      </c>
      <c r="O640" s="16">
        <f>[1]挂饰表!$K640</f>
        <v>0</v>
      </c>
      <c r="P640" s="16">
        <f>[1]挂饰表!$L640</f>
        <v>0</v>
      </c>
      <c r="Q640" s="16" t="str">
        <f>[1]挂饰表!$M$3</f>
        <v>---</v>
      </c>
      <c r="R640" s="16">
        <f>[1]挂饰表!$N640</f>
        <v>0</v>
      </c>
      <c r="S640" s="16">
        <f>[1]挂饰表!$O640</f>
        <v>0</v>
      </c>
      <c r="T640" s="42">
        <f>[1]挂饰表!$P640</f>
        <v>0</v>
      </c>
      <c r="U640" s="20">
        <f>[1]挂饰表!Q640</f>
        <v>0</v>
      </c>
      <c r="V640" s="20">
        <f>[1]挂饰表!R640</f>
        <v>0</v>
      </c>
      <c r="W640" s="20">
        <f>[1]挂饰表!S640</f>
        <v>0</v>
      </c>
      <c r="X640" s="20" t="str">
        <f>[1]挂饰表!T640</f>
        <v>--</v>
      </c>
      <c r="Y640" s="42">
        <f>[1]挂饰表!U640</f>
        <v>0</v>
      </c>
      <c r="Z640" s="42">
        <f>[1]挂饰表!V640</f>
        <v>0</v>
      </c>
      <c r="AA640" s="42">
        <f>[1]挂饰表!W640</f>
        <v>0</v>
      </c>
      <c r="AB640" s="42">
        <f>[1]挂饰表!X640</f>
        <v>0</v>
      </c>
      <c r="AC640" s="42">
        <f>[1]挂饰表!Y640</f>
        <v>0</v>
      </c>
      <c r="AD640" s="42">
        <f>[1]挂饰表!Z640</f>
        <v>0</v>
      </c>
      <c r="AE640" s="20">
        <f>[1]挂饰表!AA640</f>
        <v>0</v>
      </c>
      <c r="AF640" s="20">
        <f>[1]挂饰表!AB640</f>
        <v>0</v>
      </c>
      <c r="AG640" s="20">
        <f>[1]挂饰表!AC640</f>
        <v>0</v>
      </c>
      <c r="AH640" s="20">
        <f>[1]挂饰表!AD640</f>
        <v>0</v>
      </c>
      <c r="AI640" s="20">
        <f>[1]挂饰表!AE640</f>
        <v>0</v>
      </c>
    </row>
    <row r="641" spans="2:35" ht="14.25" x14ac:dyDescent="0.2">
      <c r="B641" s="16">
        <v>639</v>
      </c>
      <c r="C641" s="16" t="str">
        <f t="shared" ca="1" si="73"/>
        <v>IC1934</v>
      </c>
      <c r="D641" s="16" t="str">
        <f t="shared" ca="1" si="77"/>
        <v>普通的水晶护腕</v>
      </c>
      <c r="E641" s="16" t="str">
        <f t="shared" ca="1" si="74"/>
        <v>普通的</v>
      </c>
      <c r="F641" s="16" t="str">
        <f t="shared" ca="1" si="75"/>
        <v>水晶</v>
      </c>
      <c r="G641" s="16" t="str">
        <f t="shared" ca="1" si="76"/>
        <v>护腕</v>
      </c>
      <c r="H641" s="16" t="str">
        <f t="shared" si="80"/>
        <v>c</v>
      </c>
      <c r="I641" s="19" t="s">
        <v>26</v>
      </c>
      <c r="J641" s="3" t="s">
        <v>46</v>
      </c>
      <c r="K641" s="16">
        <f t="shared" si="78"/>
        <v>1</v>
      </c>
      <c r="L641" s="16">
        <f t="shared" si="79"/>
        <v>7</v>
      </c>
      <c r="M641" s="16">
        <f>[1]挂饰表!$I641</f>
        <v>149</v>
      </c>
      <c r="N641" s="16">
        <f>[1]挂饰表!$J641</f>
        <v>0</v>
      </c>
      <c r="O641" s="16">
        <f>[1]挂饰表!$K641</f>
        <v>0</v>
      </c>
      <c r="P641" s="16">
        <f>[1]挂饰表!$L641</f>
        <v>0</v>
      </c>
      <c r="Q641" s="16" t="str">
        <f>[1]挂饰表!$M$3</f>
        <v>---</v>
      </c>
      <c r="R641" s="16">
        <f>[1]挂饰表!$N641</f>
        <v>0</v>
      </c>
      <c r="S641" s="16">
        <f>[1]挂饰表!$O641</f>
        <v>0</v>
      </c>
      <c r="T641" s="42">
        <f>[1]挂饰表!$P641</f>
        <v>0</v>
      </c>
      <c r="U641" s="20">
        <f>[1]挂饰表!Q641</f>
        <v>0</v>
      </c>
      <c r="V641" s="20">
        <f>[1]挂饰表!R641</f>
        <v>0</v>
      </c>
      <c r="W641" s="20">
        <f>[1]挂饰表!S641</f>
        <v>0</v>
      </c>
      <c r="X641" s="20" t="str">
        <f>[1]挂饰表!T641</f>
        <v>--</v>
      </c>
      <c r="Y641" s="42">
        <f>[1]挂饰表!U641</f>
        <v>0</v>
      </c>
      <c r="Z641" s="42">
        <f>[1]挂饰表!V641</f>
        <v>0</v>
      </c>
      <c r="AA641" s="42">
        <f>[1]挂饰表!W641</f>
        <v>0</v>
      </c>
      <c r="AB641" s="42">
        <f>[1]挂饰表!X641</f>
        <v>0</v>
      </c>
      <c r="AC641" s="42">
        <f>[1]挂饰表!Y641</f>
        <v>0</v>
      </c>
      <c r="AD641" s="42">
        <f>[1]挂饰表!Z641</f>
        <v>0</v>
      </c>
      <c r="AE641" s="20">
        <f>[1]挂饰表!AA641</f>
        <v>0</v>
      </c>
      <c r="AF641" s="20">
        <f>[1]挂饰表!AB641</f>
        <v>0</v>
      </c>
      <c r="AG641" s="20">
        <f>[1]挂饰表!AC641</f>
        <v>0</v>
      </c>
      <c r="AH641" s="20">
        <f>[1]挂饰表!AD641</f>
        <v>0</v>
      </c>
      <c r="AI641" s="20">
        <f>[1]挂饰表!AE641</f>
        <v>0</v>
      </c>
    </row>
    <row r="642" spans="2:35" ht="14.25" x14ac:dyDescent="0.2">
      <c r="B642" s="16">
        <v>640</v>
      </c>
      <c r="C642" s="16" t="str">
        <f t="shared" ca="1" si="73"/>
        <v>IC1871</v>
      </c>
      <c r="D642" s="16" t="str">
        <f t="shared" ca="1" si="77"/>
        <v>一般的混乱护腕</v>
      </c>
      <c r="E642" s="16" t="str">
        <f t="shared" ca="1" si="74"/>
        <v>一般的</v>
      </c>
      <c r="F642" s="16" t="str">
        <f t="shared" ca="1" si="75"/>
        <v>混乱</v>
      </c>
      <c r="G642" s="16" t="str">
        <f t="shared" ca="1" si="76"/>
        <v>护腕</v>
      </c>
      <c r="H642" s="16" t="str">
        <f t="shared" si="80"/>
        <v>c</v>
      </c>
      <c r="I642" s="19" t="s">
        <v>26</v>
      </c>
      <c r="J642" s="3" t="s">
        <v>46</v>
      </c>
      <c r="K642" s="16">
        <f t="shared" si="78"/>
        <v>1</v>
      </c>
      <c r="L642" s="16">
        <f t="shared" si="79"/>
        <v>8</v>
      </c>
      <c r="M642" s="16">
        <f>[1]挂饰表!$I642</f>
        <v>170</v>
      </c>
      <c r="N642" s="16">
        <f>[1]挂饰表!$J642</f>
        <v>0</v>
      </c>
      <c r="O642" s="16">
        <f>[1]挂饰表!$K642</f>
        <v>0</v>
      </c>
      <c r="P642" s="16">
        <f>[1]挂饰表!$L642</f>
        <v>0</v>
      </c>
      <c r="Q642" s="16" t="str">
        <f>[1]挂饰表!$M$3</f>
        <v>---</v>
      </c>
      <c r="R642" s="16">
        <f>[1]挂饰表!$N642</f>
        <v>0</v>
      </c>
      <c r="S642" s="16">
        <f>[1]挂饰表!$O642</f>
        <v>0</v>
      </c>
      <c r="T642" s="42">
        <f>[1]挂饰表!$P642</f>
        <v>0</v>
      </c>
      <c r="U642" s="20">
        <f>[1]挂饰表!Q642</f>
        <v>0</v>
      </c>
      <c r="V642" s="20">
        <f>[1]挂饰表!R642</f>
        <v>0</v>
      </c>
      <c r="W642" s="20">
        <f>[1]挂饰表!S642</f>
        <v>0</v>
      </c>
      <c r="X642" s="20" t="str">
        <f>[1]挂饰表!T642</f>
        <v>--</v>
      </c>
      <c r="Y642" s="42">
        <f>[1]挂饰表!U642</f>
        <v>0</v>
      </c>
      <c r="Z642" s="42">
        <f>[1]挂饰表!V642</f>
        <v>0</v>
      </c>
      <c r="AA642" s="42">
        <f>[1]挂饰表!W642</f>
        <v>0</v>
      </c>
      <c r="AB642" s="42">
        <f>[1]挂饰表!X642</f>
        <v>0</v>
      </c>
      <c r="AC642" s="42">
        <f>[1]挂饰表!Y642</f>
        <v>0</v>
      </c>
      <c r="AD642" s="42">
        <f>[1]挂饰表!Z642</f>
        <v>0</v>
      </c>
      <c r="AE642" s="20">
        <f>[1]挂饰表!AA642</f>
        <v>0</v>
      </c>
      <c r="AF642" s="20">
        <f>[1]挂饰表!AB642</f>
        <v>0</v>
      </c>
      <c r="AG642" s="20">
        <f>[1]挂饰表!AC642</f>
        <v>0</v>
      </c>
      <c r="AH642" s="20">
        <f>[1]挂饰表!AD642</f>
        <v>0</v>
      </c>
      <c r="AI642" s="20">
        <f>[1]挂饰表!AE642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M642"/>
  <sheetViews>
    <sheetView topLeftCell="O613" workbookViewId="0">
      <selection activeCell="Y617" sqref="Y617"/>
    </sheetView>
  </sheetViews>
  <sheetFormatPr defaultRowHeight="13.5" x14ac:dyDescent="0.15"/>
  <cols>
    <col min="4" max="4" width="16.875" customWidth="1"/>
    <col min="6" max="6" width="9.5" customWidth="1"/>
    <col min="9" max="9" width="3.5" customWidth="1"/>
    <col min="65" max="65" width="17.125" customWidth="1"/>
  </cols>
  <sheetData>
    <row r="1" spans="1:65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BM1" t="s">
        <v>1740</v>
      </c>
    </row>
    <row r="2" spans="1:65" ht="14.25" x14ac:dyDescent="0.2">
      <c r="B2" s="16" t="s">
        <v>1461</v>
      </c>
      <c r="C2" s="16" t="s">
        <v>1462</v>
      </c>
      <c r="D2" s="17" t="s">
        <v>1463</v>
      </c>
      <c r="E2" s="17" t="s">
        <v>1464</v>
      </c>
      <c r="F2" s="17" t="s">
        <v>1728</v>
      </c>
      <c r="G2" s="17" t="s">
        <v>1465</v>
      </c>
      <c r="H2" s="17" t="s">
        <v>1466</v>
      </c>
      <c r="I2" s="17"/>
      <c r="J2" s="17" t="s">
        <v>1467</v>
      </c>
      <c r="K2" s="17" t="s">
        <v>1468</v>
      </c>
      <c r="L2" s="17" t="s">
        <v>1739</v>
      </c>
      <c r="M2" s="16" t="s">
        <v>855</v>
      </c>
      <c r="N2" s="16" t="s">
        <v>856</v>
      </c>
      <c r="O2" s="17" t="s">
        <v>857</v>
      </c>
      <c r="P2" s="17" t="s">
        <v>1459</v>
      </c>
      <c r="Q2" s="17" t="s">
        <v>1469</v>
      </c>
      <c r="R2" s="17" t="s">
        <v>860</v>
      </c>
      <c r="S2" s="17" t="s">
        <v>861</v>
      </c>
      <c r="T2" s="17" t="s">
        <v>1470</v>
      </c>
      <c r="U2" s="17" t="s">
        <v>1471</v>
      </c>
      <c r="V2" s="17" t="s">
        <v>1472</v>
      </c>
      <c r="W2" s="17" t="s">
        <v>1473</v>
      </c>
      <c r="X2" s="17" t="s">
        <v>1474</v>
      </c>
      <c r="Y2" s="17" t="s">
        <v>1475</v>
      </c>
      <c r="Z2" s="17" t="s">
        <v>1476</v>
      </c>
      <c r="AA2" s="17" t="s">
        <v>1477</v>
      </c>
      <c r="AB2" s="17" t="s">
        <v>1478</v>
      </c>
      <c r="AC2" s="17" t="s">
        <v>1479</v>
      </c>
      <c r="AD2" s="17" t="s">
        <v>1480</v>
      </c>
      <c r="AE2" s="17" t="s">
        <v>1481</v>
      </c>
      <c r="AF2" s="17" t="s">
        <v>1482</v>
      </c>
      <c r="AG2" s="17" t="s">
        <v>1483</v>
      </c>
      <c r="AH2" s="17" t="s">
        <v>1484</v>
      </c>
    </row>
    <row r="3" spans="1:65" ht="14.25" x14ac:dyDescent="0.2">
      <c r="B3" s="16">
        <v>1</v>
      </c>
      <c r="C3" s="16" t="s">
        <v>1149</v>
      </c>
      <c r="D3" s="16" t="s">
        <v>1370</v>
      </c>
      <c r="E3" s="16" t="s">
        <v>1125</v>
      </c>
      <c r="F3" s="16">
        <f t="shared" ref="F3:F66" si="0">VLOOKUP(E3&amp;K3,buff_num,2,FALSE)</f>
        <v>3</v>
      </c>
      <c r="G3" s="19" t="s">
        <v>1485</v>
      </c>
      <c r="H3" s="3" t="s">
        <v>862</v>
      </c>
      <c r="I3" s="3">
        <f>武器2!I3</f>
        <v>1</v>
      </c>
      <c r="J3" s="16">
        <v>0</v>
      </c>
      <c r="K3" s="16">
        <v>1</v>
      </c>
      <c r="L3" s="16">
        <v>13</v>
      </c>
      <c r="M3" s="16">
        <v>12</v>
      </c>
      <c r="N3" s="28">
        <v>0</v>
      </c>
      <c r="O3" s="28">
        <v>0</v>
      </c>
      <c r="P3" s="28">
        <v>0</v>
      </c>
      <c r="Q3" s="28">
        <v>0</v>
      </c>
      <c r="R3" s="16">
        <v>4</v>
      </c>
      <c r="S3" s="64">
        <v>0</v>
      </c>
      <c r="T3" s="29">
        <v>0</v>
      </c>
      <c r="U3" s="29">
        <v>0</v>
      </c>
      <c r="V3" s="29">
        <v>0</v>
      </c>
      <c r="W3" s="29">
        <v>0</v>
      </c>
      <c r="X3" s="64">
        <v>0</v>
      </c>
      <c r="Y3" s="64">
        <v>0</v>
      </c>
      <c r="Z3" s="64">
        <v>0</v>
      </c>
      <c r="AA3" s="42">
        <v>5</v>
      </c>
      <c r="AB3" s="64">
        <v>0</v>
      </c>
      <c r="AC3" s="64">
        <v>0</v>
      </c>
      <c r="AD3" s="29">
        <v>0</v>
      </c>
      <c r="AE3" s="29">
        <v>0</v>
      </c>
      <c r="AF3" s="29">
        <v>0</v>
      </c>
      <c r="AG3" s="29">
        <v>0</v>
      </c>
      <c r="AH3" s="29">
        <v>0</v>
      </c>
      <c r="BL3">
        <v>1</v>
      </c>
      <c r="BM3" t="s">
        <v>2360</v>
      </c>
    </row>
    <row r="4" spans="1:65" ht="14.25" x14ac:dyDescent="0.2">
      <c r="B4" s="16">
        <v>2</v>
      </c>
      <c r="C4" s="16" t="s">
        <v>1176</v>
      </c>
      <c r="D4" s="16" t="s">
        <v>1486</v>
      </c>
      <c r="E4" s="16" t="s">
        <v>1125</v>
      </c>
      <c r="F4" s="16">
        <f t="shared" si="0"/>
        <v>3</v>
      </c>
      <c r="G4" s="19" t="s">
        <v>1485</v>
      </c>
      <c r="H4" s="3" t="s">
        <v>862</v>
      </c>
      <c r="I4" s="3">
        <f>武器2!I4</f>
        <v>1</v>
      </c>
      <c r="J4" s="16">
        <v>0</v>
      </c>
      <c r="K4" s="16">
        <v>2</v>
      </c>
      <c r="L4" s="16">
        <v>26</v>
      </c>
      <c r="M4" s="16">
        <v>25</v>
      </c>
      <c r="N4" s="28">
        <v>0</v>
      </c>
      <c r="O4" s="16">
        <v>20</v>
      </c>
      <c r="P4" s="28">
        <v>0</v>
      </c>
      <c r="Q4" s="28">
        <v>0</v>
      </c>
      <c r="R4" s="28">
        <v>0</v>
      </c>
      <c r="S4" s="42">
        <v>9</v>
      </c>
      <c r="T4" s="29">
        <v>0</v>
      </c>
      <c r="U4" s="29">
        <v>0</v>
      </c>
      <c r="V4" s="29">
        <v>0</v>
      </c>
      <c r="W4" s="29">
        <v>0</v>
      </c>
      <c r="X4" s="64">
        <v>0</v>
      </c>
      <c r="Y4" s="64">
        <v>0</v>
      </c>
      <c r="Z4" s="64">
        <v>0</v>
      </c>
      <c r="AA4" s="64">
        <v>0</v>
      </c>
      <c r="AB4" s="64">
        <v>0</v>
      </c>
      <c r="AC4" s="64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L4" s="44" t="s">
        <v>1003</v>
      </c>
      <c r="AM4" s="25" t="s">
        <v>275</v>
      </c>
      <c r="AN4" s="25" t="s">
        <v>255</v>
      </c>
      <c r="AO4" s="25" t="s">
        <v>276</v>
      </c>
      <c r="AP4" s="25" t="s">
        <v>1727</v>
      </c>
      <c r="AQ4" s="25" t="s">
        <v>257</v>
      </c>
      <c r="AR4" s="25" t="s">
        <v>258</v>
      </c>
      <c r="AS4" s="25" t="s">
        <v>260</v>
      </c>
      <c r="AT4" s="25" t="s">
        <v>259</v>
      </c>
      <c r="AU4" s="25" t="s">
        <v>261</v>
      </c>
      <c r="AV4" s="25" t="s">
        <v>262</v>
      </c>
      <c r="AW4" s="25" t="s">
        <v>288</v>
      </c>
      <c r="AX4" s="25" t="s">
        <v>263</v>
      </c>
      <c r="AY4" s="25" t="s">
        <v>264</v>
      </c>
      <c r="AZ4" s="25" t="s">
        <v>265</v>
      </c>
      <c r="BA4" s="25" t="s">
        <v>266</v>
      </c>
      <c r="BB4" s="25" t="s">
        <v>267</v>
      </c>
      <c r="BC4" s="25" t="s">
        <v>268</v>
      </c>
      <c r="BD4" s="25" t="s">
        <v>269</v>
      </c>
      <c r="BE4" s="25" t="s">
        <v>270</v>
      </c>
      <c r="BF4" s="25" t="s">
        <v>271</v>
      </c>
      <c r="BG4" s="25" t="s">
        <v>272</v>
      </c>
      <c r="BH4" s="25" t="s">
        <v>273</v>
      </c>
      <c r="BL4">
        <v>2</v>
      </c>
      <c r="BM4" t="s">
        <v>2361</v>
      </c>
    </row>
    <row r="5" spans="1:65" ht="15.75" x14ac:dyDescent="0.3">
      <c r="B5" s="16">
        <v>3</v>
      </c>
      <c r="C5" s="16" t="s">
        <v>1182</v>
      </c>
      <c r="D5" s="16" t="s">
        <v>1487</v>
      </c>
      <c r="E5" s="16" t="s">
        <v>1125</v>
      </c>
      <c r="F5" s="16">
        <f t="shared" si="0"/>
        <v>4</v>
      </c>
      <c r="G5" s="19" t="s">
        <v>1485</v>
      </c>
      <c r="H5" s="3" t="s">
        <v>862</v>
      </c>
      <c r="I5" s="3">
        <f>武器2!I5</f>
        <v>1</v>
      </c>
      <c r="J5" s="16">
        <v>0</v>
      </c>
      <c r="K5" s="16">
        <v>3</v>
      </c>
      <c r="L5" s="16">
        <v>38</v>
      </c>
      <c r="M5" s="16">
        <v>37</v>
      </c>
      <c r="N5" s="28">
        <v>0</v>
      </c>
      <c r="O5" s="16">
        <v>30</v>
      </c>
      <c r="P5" s="28">
        <v>0</v>
      </c>
      <c r="Q5" s="28">
        <v>0</v>
      </c>
      <c r="R5" s="28">
        <v>0</v>
      </c>
      <c r="S5" s="64">
        <v>0</v>
      </c>
      <c r="T5" s="29">
        <v>0</v>
      </c>
      <c r="U5" s="29">
        <v>0</v>
      </c>
      <c r="V5" s="29">
        <v>0</v>
      </c>
      <c r="W5" s="29">
        <v>0</v>
      </c>
      <c r="X5" s="64">
        <v>0</v>
      </c>
      <c r="Y5" s="42">
        <v>16</v>
      </c>
      <c r="Z5" s="64">
        <v>0</v>
      </c>
      <c r="AA5" s="42">
        <v>16</v>
      </c>
      <c r="AB5" s="64">
        <v>0</v>
      </c>
      <c r="AC5" s="64">
        <v>0</v>
      </c>
      <c r="AD5" s="29">
        <v>0</v>
      </c>
      <c r="AE5" s="29">
        <v>0</v>
      </c>
      <c r="AF5" s="29">
        <v>0</v>
      </c>
      <c r="AG5" s="29">
        <v>0</v>
      </c>
      <c r="AH5" s="29">
        <v>0</v>
      </c>
      <c r="AJ5" s="15" t="s">
        <v>59</v>
      </c>
      <c r="AK5" s="24" t="s">
        <v>1451</v>
      </c>
      <c r="AL5" s="15" t="s">
        <v>59</v>
      </c>
      <c r="AM5" s="25">
        <v>100</v>
      </c>
      <c r="AN5" s="25">
        <v>10</v>
      </c>
      <c r="AO5" s="25">
        <v>100</v>
      </c>
      <c r="AP5" s="25">
        <v>0</v>
      </c>
      <c r="AQ5" s="25">
        <v>10</v>
      </c>
      <c r="AR5" s="25">
        <v>20</v>
      </c>
      <c r="AS5" s="25">
        <v>20</v>
      </c>
      <c r="AT5" s="25">
        <v>20</v>
      </c>
      <c r="AU5" s="25">
        <v>20</v>
      </c>
      <c r="AV5" s="25">
        <v>0</v>
      </c>
      <c r="AW5" s="25">
        <v>0</v>
      </c>
      <c r="AX5" s="25">
        <v>20</v>
      </c>
      <c r="AY5" s="25">
        <v>20</v>
      </c>
      <c r="AZ5" s="25">
        <v>20</v>
      </c>
      <c r="BA5" s="25">
        <v>100</v>
      </c>
      <c r="BB5" s="25">
        <v>20</v>
      </c>
      <c r="BC5" s="25">
        <v>20</v>
      </c>
      <c r="BD5" s="25">
        <v>0</v>
      </c>
      <c r="BE5" s="25">
        <v>0</v>
      </c>
      <c r="BF5" s="25">
        <v>0</v>
      </c>
      <c r="BG5" s="25">
        <v>0</v>
      </c>
      <c r="BH5" s="25">
        <v>0</v>
      </c>
      <c r="BL5">
        <v>3</v>
      </c>
      <c r="BM5" t="s">
        <v>2362</v>
      </c>
    </row>
    <row r="6" spans="1:65" ht="15.75" x14ac:dyDescent="0.3">
      <c r="B6" s="16">
        <v>4</v>
      </c>
      <c r="C6" s="16" t="s">
        <v>1135</v>
      </c>
      <c r="D6" s="16" t="s">
        <v>1488</v>
      </c>
      <c r="E6" s="16" t="s">
        <v>1125</v>
      </c>
      <c r="F6" s="16">
        <f t="shared" si="0"/>
        <v>4</v>
      </c>
      <c r="G6" s="19" t="s">
        <v>1485</v>
      </c>
      <c r="H6" s="3" t="s">
        <v>862</v>
      </c>
      <c r="I6" s="3">
        <f>武器2!I6</f>
        <v>1</v>
      </c>
      <c r="J6" s="16">
        <v>0</v>
      </c>
      <c r="K6" s="16">
        <v>4</v>
      </c>
      <c r="L6" s="16">
        <v>51</v>
      </c>
      <c r="M6" s="28">
        <v>0</v>
      </c>
      <c r="N6" s="28">
        <v>0</v>
      </c>
      <c r="O6" s="16">
        <v>40</v>
      </c>
      <c r="P6" s="28">
        <v>0</v>
      </c>
      <c r="Q6" s="28">
        <v>0</v>
      </c>
      <c r="R6" s="28">
        <v>0</v>
      </c>
      <c r="S6" s="42">
        <v>18</v>
      </c>
      <c r="T6" s="29">
        <v>0</v>
      </c>
      <c r="U6" s="29">
        <v>0</v>
      </c>
      <c r="V6" s="29">
        <v>0</v>
      </c>
      <c r="W6" s="29">
        <v>0</v>
      </c>
      <c r="X6" s="64">
        <v>0</v>
      </c>
      <c r="Y6" s="42">
        <v>21</v>
      </c>
      <c r="Z6" s="64">
        <v>0</v>
      </c>
      <c r="AA6" s="42">
        <v>21</v>
      </c>
      <c r="AB6" s="64">
        <v>0</v>
      </c>
      <c r="AC6" s="64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J6" s="15" t="s">
        <v>60</v>
      </c>
      <c r="AK6" s="24" t="s">
        <v>1452</v>
      </c>
      <c r="AL6" s="15" t="s">
        <v>60</v>
      </c>
      <c r="AM6" s="25">
        <v>100</v>
      </c>
      <c r="AN6" s="25">
        <v>10</v>
      </c>
      <c r="AO6" s="25">
        <v>100</v>
      </c>
      <c r="AP6" s="25">
        <v>0</v>
      </c>
      <c r="AQ6" s="25">
        <v>10</v>
      </c>
      <c r="AR6" s="25">
        <v>40</v>
      </c>
      <c r="AS6" s="25">
        <v>20</v>
      </c>
      <c r="AT6" s="25">
        <v>20</v>
      </c>
      <c r="AU6" s="25">
        <v>20</v>
      </c>
      <c r="AV6" s="25">
        <v>0</v>
      </c>
      <c r="AW6" s="25">
        <v>0</v>
      </c>
      <c r="AX6" s="25">
        <v>100</v>
      </c>
      <c r="AY6" s="25">
        <v>20</v>
      </c>
      <c r="AZ6" s="25">
        <v>20</v>
      </c>
      <c r="BA6" s="25">
        <v>20</v>
      </c>
      <c r="BB6" s="25">
        <v>20</v>
      </c>
      <c r="BC6" s="25">
        <v>20</v>
      </c>
      <c r="BD6" s="25">
        <v>0</v>
      </c>
      <c r="BE6" s="25">
        <v>0</v>
      </c>
      <c r="BF6" s="25">
        <v>0</v>
      </c>
      <c r="BG6" s="25">
        <v>0</v>
      </c>
      <c r="BH6" s="25">
        <v>0</v>
      </c>
      <c r="BL6">
        <v>4</v>
      </c>
      <c r="BM6" t="s">
        <v>2363</v>
      </c>
    </row>
    <row r="7" spans="1:65" ht="14.25" x14ac:dyDescent="0.2">
      <c r="B7" s="16">
        <v>5</v>
      </c>
      <c r="C7" s="16" t="s">
        <v>1191</v>
      </c>
      <c r="D7" s="16" t="s">
        <v>1253</v>
      </c>
      <c r="E7" s="16" t="s">
        <v>1125</v>
      </c>
      <c r="F7" s="16">
        <f t="shared" si="0"/>
        <v>5</v>
      </c>
      <c r="G7" s="19" t="s">
        <v>1485</v>
      </c>
      <c r="H7" s="3" t="s">
        <v>862</v>
      </c>
      <c r="I7" s="3">
        <f>武器2!I7</f>
        <v>1</v>
      </c>
      <c r="J7" s="16">
        <v>0</v>
      </c>
      <c r="K7" s="16">
        <v>5</v>
      </c>
      <c r="L7" s="16">
        <v>64</v>
      </c>
      <c r="M7" s="28">
        <v>0</v>
      </c>
      <c r="N7" s="28">
        <v>0</v>
      </c>
      <c r="O7" s="28">
        <v>0</v>
      </c>
      <c r="P7" s="28">
        <v>0</v>
      </c>
      <c r="Q7" s="16">
        <v>32</v>
      </c>
      <c r="R7" s="28">
        <v>0</v>
      </c>
      <c r="S7" s="64">
        <v>0</v>
      </c>
      <c r="T7" s="20">
        <v>0.115</v>
      </c>
      <c r="U7" s="20">
        <v>5.5E-2</v>
      </c>
      <c r="V7" s="29">
        <v>0</v>
      </c>
      <c r="W7" s="29">
        <v>0</v>
      </c>
      <c r="X7" s="64">
        <v>0</v>
      </c>
      <c r="Y7" s="64">
        <v>0</v>
      </c>
      <c r="Z7" s="42">
        <v>16</v>
      </c>
      <c r="AA7" s="42">
        <v>26</v>
      </c>
      <c r="AB7" s="64">
        <v>0</v>
      </c>
      <c r="AC7" s="64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J7" s="15" t="s">
        <v>1453</v>
      </c>
      <c r="AK7" s="24" t="s">
        <v>1454</v>
      </c>
      <c r="AL7" s="15" t="s">
        <v>274</v>
      </c>
      <c r="AM7" s="25">
        <v>20</v>
      </c>
      <c r="AN7" s="25">
        <v>100</v>
      </c>
      <c r="AO7" s="25">
        <v>20</v>
      </c>
      <c r="AP7" s="25">
        <v>0</v>
      </c>
      <c r="AQ7" s="25">
        <v>100</v>
      </c>
      <c r="AR7" s="25">
        <v>20</v>
      </c>
      <c r="AS7" s="25">
        <v>20</v>
      </c>
      <c r="AT7" s="25">
        <v>20</v>
      </c>
      <c r="AU7" s="25">
        <v>20</v>
      </c>
      <c r="AV7" s="25">
        <v>0</v>
      </c>
      <c r="AW7" s="25">
        <v>0</v>
      </c>
      <c r="AX7" s="25">
        <v>20</v>
      </c>
      <c r="AY7" s="25">
        <v>100</v>
      </c>
      <c r="AZ7" s="25">
        <v>20</v>
      </c>
      <c r="BA7" s="25">
        <v>20</v>
      </c>
      <c r="BB7" s="25">
        <v>20</v>
      </c>
      <c r="BC7" s="25">
        <v>20</v>
      </c>
      <c r="BD7" s="25">
        <v>0</v>
      </c>
      <c r="BE7" s="25">
        <v>0</v>
      </c>
      <c r="BF7" s="25">
        <v>0</v>
      </c>
      <c r="BG7" s="25">
        <v>0</v>
      </c>
      <c r="BH7" s="25">
        <v>0</v>
      </c>
      <c r="BL7">
        <v>5</v>
      </c>
      <c r="BM7" t="s">
        <v>2364</v>
      </c>
    </row>
    <row r="8" spans="1:65" ht="15.75" x14ac:dyDescent="0.3">
      <c r="B8" s="16">
        <v>6</v>
      </c>
      <c r="C8" s="16" t="s">
        <v>1153</v>
      </c>
      <c r="D8" s="16" t="s">
        <v>1419</v>
      </c>
      <c r="E8" s="16" t="s">
        <v>1125</v>
      </c>
      <c r="F8" s="16">
        <f t="shared" si="0"/>
        <v>5</v>
      </c>
      <c r="G8" s="19" t="s">
        <v>1485</v>
      </c>
      <c r="H8" s="3" t="s">
        <v>862</v>
      </c>
      <c r="I8" s="3">
        <f>武器2!I8</f>
        <v>1</v>
      </c>
      <c r="J8" s="16">
        <v>0</v>
      </c>
      <c r="K8" s="16">
        <v>6</v>
      </c>
      <c r="L8" s="16">
        <v>77</v>
      </c>
      <c r="M8" s="16">
        <v>75</v>
      </c>
      <c r="N8" s="16">
        <v>22</v>
      </c>
      <c r="O8" s="28">
        <v>0</v>
      </c>
      <c r="P8" s="28">
        <v>0</v>
      </c>
      <c r="Q8" s="28">
        <v>0</v>
      </c>
      <c r="R8" s="16">
        <v>27</v>
      </c>
      <c r="S8" s="64">
        <v>0</v>
      </c>
      <c r="T8" s="20">
        <v>0.13500000000000001</v>
      </c>
      <c r="U8" s="29">
        <v>0</v>
      </c>
      <c r="V8" s="29">
        <v>0</v>
      </c>
      <c r="W8" s="29">
        <v>0</v>
      </c>
      <c r="X8" s="64">
        <v>0</v>
      </c>
      <c r="Y8" s="64">
        <v>0</v>
      </c>
      <c r="Z8" s="64">
        <v>0</v>
      </c>
      <c r="AA8" s="42">
        <v>31</v>
      </c>
      <c r="AB8" s="64">
        <v>0</v>
      </c>
      <c r="AC8" s="64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J8" s="15" t="s">
        <v>62</v>
      </c>
      <c r="AK8" s="24" t="s">
        <v>1455</v>
      </c>
      <c r="AL8" s="15" t="s">
        <v>62</v>
      </c>
      <c r="AM8" s="25">
        <v>20</v>
      </c>
      <c r="AN8" s="25">
        <v>100</v>
      </c>
      <c r="AO8" s="25">
        <v>20</v>
      </c>
      <c r="AP8" s="25">
        <v>0</v>
      </c>
      <c r="AQ8" s="25">
        <v>100</v>
      </c>
      <c r="AR8" s="25">
        <v>20</v>
      </c>
      <c r="AS8" s="25">
        <v>20</v>
      </c>
      <c r="AT8" s="25">
        <v>20</v>
      </c>
      <c r="AU8" s="25">
        <v>20</v>
      </c>
      <c r="AV8" s="25">
        <v>0</v>
      </c>
      <c r="AW8" s="25">
        <v>0</v>
      </c>
      <c r="AX8" s="25">
        <v>20</v>
      </c>
      <c r="AY8" s="25">
        <v>20</v>
      </c>
      <c r="AZ8" s="25">
        <v>20</v>
      </c>
      <c r="BA8" s="25">
        <v>20</v>
      </c>
      <c r="BB8" s="25">
        <v>20</v>
      </c>
      <c r="BC8" s="25">
        <v>100</v>
      </c>
      <c r="BD8" s="25">
        <v>0</v>
      </c>
      <c r="BE8" s="25">
        <v>0</v>
      </c>
      <c r="BF8" s="25">
        <v>0</v>
      </c>
      <c r="BG8" s="25">
        <v>0</v>
      </c>
      <c r="BH8" s="25">
        <v>0</v>
      </c>
      <c r="BL8">
        <v>6</v>
      </c>
      <c r="BM8" t="s">
        <v>2365</v>
      </c>
    </row>
    <row r="9" spans="1:65" ht="15.75" x14ac:dyDescent="0.3">
      <c r="B9" s="16">
        <v>7</v>
      </c>
      <c r="C9" s="16" t="s">
        <v>1196</v>
      </c>
      <c r="D9" s="16" t="s">
        <v>1346</v>
      </c>
      <c r="E9" s="16" t="s">
        <v>1125</v>
      </c>
      <c r="F9" s="16">
        <f t="shared" si="0"/>
        <v>6</v>
      </c>
      <c r="G9" s="19" t="s">
        <v>1485</v>
      </c>
      <c r="H9" s="3" t="s">
        <v>862</v>
      </c>
      <c r="I9" s="3">
        <f>武器2!I9</f>
        <v>1</v>
      </c>
      <c r="J9" s="16">
        <v>0</v>
      </c>
      <c r="K9" s="16">
        <v>7</v>
      </c>
      <c r="L9" s="16">
        <v>90</v>
      </c>
      <c r="M9" s="16">
        <v>87</v>
      </c>
      <c r="N9" s="16">
        <v>25</v>
      </c>
      <c r="O9" s="28">
        <v>0</v>
      </c>
      <c r="P9" s="28">
        <v>0</v>
      </c>
      <c r="Q9" s="28">
        <v>0</v>
      </c>
      <c r="R9" s="28">
        <v>0</v>
      </c>
      <c r="S9" s="64">
        <v>0</v>
      </c>
      <c r="T9" s="29">
        <v>0</v>
      </c>
      <c r="U9" s="20">
        <v>7.7499999999999999E-2</v>
      </c>
      <c r="V9" s="29">
        <v>0</v>
      </c>
      <c r="W9" s="29">
        <v>0</v>
      </c>
      <c r="X9" s="42">
        <v>32</v>
      </c>
      <c r="Y9" s="64">
        <v>0</v>
      </c>
      <c r="Z9" s="64">
        <v>0</v>
      </c>
      <c r="AA9" s="64">
        <v>0</v>
      </c>
      <c r="AB9" s="42">
        <v>32</v>
      </c>
      <c r="AC9" s="42">
        <v>79</v>
      </c>
      <c r="AD9" s="29">
        <v>0</v>
      </c>
      <c r="AE9" s="29">
        <v>0</v>
      </c>
      <c r="AF9" s="29">
        <v>0</v>
      </c>
      <c r="AG9" s="29">
        <v>0</v>
      </c>
      <c r="AH9" s="29">
        <v>0</v>
      </c>
      <c r="AJ9" s="15" t="s">
        <v>63</v>
      </c>
      <c r="AK9" s="24" t="s">
        <v>1452</v>
      </c>
      <c r="AL9" s="15" t="s">
        <v>63</v>
      </c>
      <c r="AM9" s="25">
        <v>20</v>
      </c>
      <c r="AN9" s="25">
        <v>20</v>
      </c>
      <c r="AO9" s="25">
        <v>20</v>
      </c>
      <c r="AP9" s="25">
        <v>0</v>
      </c>
      <c r="AQ9" s="25">
        <v>20</v>
      </c>
      <c r="AR9" s="25">
        <v>100</v>
      </c>
      <c r="AS9" s="25">
        <v>20</v>
      </c>
      <c r="AT9" s="25">
        <v>20</v>
      </c>
      <c r="AU9" s="25">
        <v>20</v>
      </c>
      <c r="AV9" s="25">
        <v>0</v>
      </c>
      <c r="AW9" s="25">
        <v>0</v>
      </c>
      <c r="AX9" s="25">
        <v>100</v>
      </c>
      <c r="AY9" s="25">
        <v>20</v>
      </c>
      <c r="AZ9" s="25">
        <v>20</v>
      </c>
      <c r="BA9" s="25">
        <v>20</v>
      </c>
      <c r="BB9" s="25">
        <v>20</v>
      </c>
      <c r="BC9" s="25">
        <v>20</v>
      </c>
      <c r="BD9" s="25">
        <v>0</v>
      </c>
      <c r="BE9" s="25">
        <v>0</v>
      </c>
      <c r="BF9" s="25">
        <v>0</v>
      </c>
      <c r="BG9" s="25">
        <v>0</v>
      </c>
      <c r="BH9" s="25">
        <v>0</v>
      </c>
      <c r="BL9">
        <v>7</v>
      </c>
      <c r="BM9" t="s">
        <v>2366</v>
      </c>
    </row>
    <row r="10" spans="1:65" ht="15.75" x14ac:dyDescent="0.3">
      <c r="B10" s="16">
        <v>8</v>
      </c>
      <c r="C10" s="16" t="s">
        <v>1182</v>
      </c>
      <c r="D10" s="16" t="s">
        <v>1489</v>
      </c>
      <c r="E10" s="16" t="s">
        <v>1125</v>
      </c>
      <c r="F10" s="16">
        <f t="shared" si="0"/>
        <v>6</v>
      </c>
      <c r="G10" s="19" t="s">
        <v>1485</v>
      </c>
      <c r="H10" s="3" t="s">
        <v>862</v>
      </c>
      <c r="I10" s="3">
        <f>武器2!I10</f>
        <v>1</v>
      </c>
      <c r="J10" s="16">
        <v>0</v>
      </c>
      <c r="K10" s="16">
        <v>8</v>
      </c>
      <c r="L10" s="16">
        <v>102</v>
      </c>
      <c r="M10" s="28">
        <v>0</v>
      </c>
      <c r="N10" s="16">
        <v>29</v>
      </c>
      <c r="O10" s="28">
        <v>0</v>
      </c>
      <c r="P10" s="28">
        <v>0</v>
      </c>
      <c r="Q10" s="28">
        <v>0</v>
      </c>
      <c r="R10" s="28">
        <v>0</v>
      </c>
      <c r="S10" s="42">
        <v>36</v>
      </c>
      <c r="T10" s="29">
        <v>0</v>
      </c>
      <c r="U10" s="20">
        <v>8.7499999999999994E-2</v>
      </c>
      <c r="V10" s="29">
        <v>0</v>
      </c>
      <c r="W10" s="29">
        <v>0</v>
      </c>
      <c r="X10" s="42">
        <v>36</v>
      </c>
      <c r="Y10" s="64">
        <v>0</v>
      </c>
      <c r="Z10" s="64">
        <v>0</v>
      </c>
      <c r="AA10" s="42">
        <v>42</v>
      </c>
      <c r="AB10" s="42">
        <v>36</v>
      </c>
      <c r="AC10" s="64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J10" s="15" t="s">
        <v>64</v>
      </c>
      <c r="AK10" s="24" t="s">
        <v>1456</v>
      </c>
      <c r="AL10" s="15" t="s">
        <v>64</v>
      </c>
      <c r="AM10" s="25">
        <v>40</v>
      </c>
      <c r="AN10" s="25">
        <v>50</v>
      </c>
      <c r="AO10" s="25">
        <v>40</v>
      </c>
      <c r="AP10" s="25">
        <v>0</v>
      </c>
      <c r="AQ10" s="25">
        <v>10</v>
      </c>
      <c r="AR10" s="25">
        <v>80</v>
      </c>
      <c r="AS10" s="25">
        <v>80</v>
      </c>
      <c r="AT10" s="25">
        <v>20</v>
      </c>
      <c r="AU10" s="25">
        <v>20</v>
      </c>
      <c r="AV10" s="25">
        <v>0</v>
      </c>
      <c r="AW10" s="25">
        <v>0</v>
      </c>
      <c r="AX10" s="25">
        <v>20</v>
      </c>
      <c r="AY10" s="25">
        <v>20</v>
      </c>
      <c r="AZ10" s="25">
        <v>20</v>
      </c>
      <c r="BA10" s="25">
        <v>20</v>
      </c>
      <c r="BB10" s="25">
        <v>100</v>
      </c>
      <c r="BC10" s="25">
        <v>20</v>
      </c>
      <c r="BD10" s="25">
        <v>0</v>
      </c>
      <c r="BE10" s="25">
        <v>0</v>
      </c>
      <c r="BF10" s="25">
        <v>0</v>
      </c>
      <c r="BG10" s="25">
        <v>0</v>
      </c>
      <c r="BH10" s="25">
        <v>0</v>
      </c>
      <c r="BL10">
        <v>8</v>
      </c>
      <c r="BM10" t="s">
        <v>2367</v>
      </c>
    </row>
    <row r="11" spans="1:65" ht="15.75" x14ac:dyDescent="0.3">
      <c r="B11" s="16">
        <v>9</v>
      </c>
      <c r="C11" s="16" t="s">
        <v>1145</v>
      </c>
      <c r="D11" s="16" t="s">
        <v>1490</v>
      </c>
      <c r="E11" s="16" t="s">
        <v>1126</v>
      </c>
      <c r="F11" s="16">
        <f t="shared" si="0"/>
        <v>2</v>
      </c>
      <c r="G11" s="19" t="s">
        <v>1485</v>
      </c>
      <c r="H11" s="3" t="s">
        <v>862</v>
      </c>
      <c r="I11" s="3">
        <f>武器2!I11</f>
        <v>1</v>
      </c>
      <c r="J11" s="16">
        <v>0</v>
      </c>
      <c r="K11" s="16">
        <v>1</v>
      </c>
      <c r="L11" s="16">
        <v>7</v>
      </c>
      <c r="M11" s="16">
        <v>14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64">
        <v>0</v>
      </c>
      <c r="T11" s="29">
        <v>0</v>
      </c>
      <c r="U11" s="29">
        <v>0</v>
      </c>
      <c r="V11" s="29">
        <v>0</v>
      </c>
      <c r="W11" s="29">
        <v>0</v>
      </c>
      <c r="X11" s="64">
        <v>0</v>
      </c>
      <c r="Y11" s="64">
        <v>0</v>
      </c>
      <c r="Z11" s="64">
        <v>0</v>
      </c>
      <c r="AA11" s="42">
        <v>6</v>
      </c>
      <c r="AB11" s="64">
        <v>0</v>
      </c>
      <c r="AC11" s="64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J11" s="15" t="s">
        <v>65</v>
      </c>
      <c r="AK11" s="24" t="s">
        <v>1454</v>
      </c>
      <c r="AL11" s="15" t="s">
        <v>65</v>
      </c>
      <c r="AM11" s="25">
        <v>40</v>
      </c>
      <c r="AN11" s="25">
        <v>50</v>
      </c>
      <c r="AO11" s="25">
        <v>40</v>
      </c>
      <c r="AP11" s="25">
        <v>0</v>
      </c>
      <c r="AQ11" s="25">
        <v>40</v>
      </c>
      <c r="AR11" s="25">
        <v>20</v>
      </c>
      <c r="AS11" s="25">
        <v>20</v>
      </c>
      <c r="AT11" s="25">
        <v>20</v>
      </c>
      <c r="AU11" s="25">
        <v>20</v>
      </c>
      <c r="AV11" s="25">
        <v>0</v>
      </c>
      <c r="AW11" s="25">
        <v>0</v>
      </c>
      <c r="AX11" s="25">
        <v>20</v>
      </c>
      <c r="AY11" s="25">
        <v>100</v>
      </c>
      <c r="AZ11" s="25">
        <v>20</v>
      </c>
      <c r="BA11" s="25">
        <v>20</v>
      </c>
      <c r="BB11" s="25">
        <v>20</v>
      </c>
      <c r="BC11" s="25">
        <v>20</v>
      </c>
      <c r="BD11" s="25">
        <v>0</v>
      </c>
      <c r="BE11" s="25">
        <v>0</v>
      </c>
      <c r="BF11" s="25">
        <v>0</v>
      </c>
      <c r="BG11" s="25">
        <v>0</v>
      </c>
      <c r="BH11" s="25">
        <v>0</v>
      </c>
      <c r="BL11">
        <v>9</v>
      </c>
      <c r="BM11" t="s">
        <v>2368</v>
      </c>
    </row>
    <row r="12" spans="1:65" ht="15.75" x14ac:dyDescent="0.3">
      <c r="B12" s="16">
        <v>10</v>
      </c>
      <c r="C12" s="16" t="s">
        <v>1176</v>
      </c>
      <c r="D12" s="16" t="s">
        <v>1491</v>
      </c>
      <c r="E12" s="16" t="s">
        <v>1126</v>
      </c>
      <c r="F12" s="16">
        <f t="shared" si="0"/>
        <v>2</v>
      </c>
      <c r="G12" s="19" t="s">
        <v>1485</v>
      </c>
      <c r="H12" s="3" t="s">
        <v>862</v>
      </c>
      <c r="I12" s="3">
        <f>武器2!I12</f>
        <v>1</v>
      </c>
      <c r="J12" s="16">
        <v>0</v>
      </c>
      <c r="K12" s="16">
        <v>2</v>
      </c>
      <c r="L12" s="16">
        <v>14</v>
      </c>
      <c r="M12" s="28">
        <v>0</v>
      </c>
      <c r="N12" s="28">
        <v>0</v>
      </c>
      <c r="O12" s="28">
        <v>0</v>
      </c>
      <c r="P12" s="28">
        <v>0</v>
      </c>
      <c r="Q12" s="16">
        <v>15</v>
      </c>
      <c r="R12" s="16">
        <v>10</v>
      </c>
      <c r="S12" s="64">
        <v>0</v>
      </c>
      <c r="T12" s="29">
        <v>0</v>
      </c>
      <c r="U12" s="29">
        <v>0</v>
      </c>
      <c r="V12" s="29">
        <v>0</v>
      </c>
      <c r="W12" s="29">
        <v>0</v>
      </c>
      <c r="X12" s="64">
        <v>0</v>
      </c>
      <c r="Y12" s="64">
        <v>0</v>
      </c>
      <c r="Z12" s="64">
        <v>0</v>
      </c>
      <c r="AA12" s="64">
        <v>0</v>
      </c>
      <c r="AB12" s="64">
        <v>0</v>
      </c>
      <c r="AC12" s="64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J12" s="15" t="s">
        <v>66</v>
      </c>
      <c r="AK12" s="24" t="s">
        <v>1455</v>
      </c>
      <c r="AL12" s="15" t="s">
        <v>66</v>
      </c>
      <c r="AM12" s="25">
        <v>40</v>
      </c>
      <c r="AN12" s="25">
        <v>50</v>
      </c>
      <c r="AO12" s="25">
        <v>40</v>
      </c>
      <c r="AP12" s="25">
        <v>0</v>
      </c>
      <c r="AQ12" s="25">
        <v>40</v>
      </c>
      <c r="AR12" s="25">
        <v>20</v>
      </c>
      <c r="AS12" s="25">
        <v>20</v>
      </c>
      <c r="AT12" s="25">
        <v>20</v>
      </c>
      <c r="AU12" s="25">
        <v>20</v>
      </c>
      <c r="AV12" s="25">
        <v>0</v>
      </c>
      <c r="AW12" s="25">
        <v>0</v>
      </c>
      <c r="AX12" s="25">
        <v>20</v>
      </c>
      <c r="AY12" s="25">
        <v>20</v>
      </c>
      <c r="AZ12" s="25">
        <v>20</v>
      </c>
      <c r="BA12" s="25">
        <v>20</v>
      </c>
      <c r="BB12" s="25">
        <v>20</v>
      </c>
      <c r="BC12" s="25">
        <v>100</v>
      </c>
      <c r="BD12" s="25">
        <v>0</v>
      </c>
      <c r="BE12" s="25">
        <v>0</v>
      </c>
      <c r="BF12" s="25">
        <v>0</v>
      </c>
      <c r="BG12" s="25">
        <v>0</v>
      </c>
      <c r="BH12" s="25">
        <v>0</v>
      </c>
      <c r="BL12">
        <v>10</v>
      </c>
      <c r="BM12" t="s">
        <v>2369</v>
      </c>
    </row>
    <row r="13" spans="1:65" ht="15.75" x14ac:dyDescent="0.3">
      <c r="B13" s="16">
        <v>11</v>
      </c>
      <c r="C13" s="16" t="s">
        <v>1174</v>
      </c>
      <c r="D13" s="16" t="s">
        <v>1395</v>
      </c>
      <c r="E13" s="16" t="s">
        <v>1126</v>
      </c>
      <c r="F13" s="16">
        <f t="shared" si="0"/>
        <v>2</v>
      </c>
      <c r="G13" s="19" t="s">
        <v>1485</v>
      </c>
      <c r="H13" s="3" t="s">
        <v>862</v>
      </c>
      <c r="I13" s="3">
        <f>武器2!I13</f>
        <v>1</v>
      </c>
      <c r="J13" s="16">
        <v>0</v>
      </c>
      <c r="K13" s="16">
        <v>3</v>
      </c>
      <c r="L13" s="16">
        <v>22</v>
      </c>
      <c r="M13" s="28">
        <v>0</v>
      </c>
      <c r="N13" s="28">
        <v>0</v>
      </c>
      <c r="O13" s="28">
        <v>0</v>
      </c>
      <c r="P13" s="28">
        <v>0</v>
      </c>
      <c r="Q13" s="16">
        <v>22</v>
      </c>
      <c r="R13" s="16">
        <v>15</v>
      </c>
      <c r="S13" s="64">
        <v>0</v>
      </c>
      <c r="T13" s="29">
        <v>0</v>
      </c>
      <c r="U13" s="29">
        <v>0</v>
      </c>
      <c r="V13" s="29">
        <v>0</v>
      </c>
      <c r="W13" s="29">
        <v>0</v>
      </c>
      <c r="X13" s="64">
        <v>0</v>
      </c>
      <c r="Y13" s="64">
        <v>0</v>
      </c>
      <c r="Z13" s="64">
        <v>0</v>
      </c>
      <c r="AA13" s="64">
        <v>0</v>
      </c>
      <c r="AB13" s="64">
        <v>0</v>
      </c>
      <c r="AC13" s="64">
        <v>0</v>
      </c>
      <c r="AD13" s="29">
        <v>0</v>
      </c>
      <c r="AE13" s="29">
        <v>0</v>
      </c>
      <c r="AF13" s="29">
        <v>0</v>
      </c>
      <c r="AG13" s="29">
        <v>0</v>
      </c>
      <c r="AH13" s="29">
        <v>0</v>
      </c>
      <c r="AJ13" s="15" t="s">
        <v>67</v>
      </c>
      <c r="AK13" s="24" t="s">
        <v>1451</v>
      </c>
      <c r="AL13" s="15" t="s">
        <v>67</v>
      </c>
      <c r="AM13" s="25">
        <v>40</v>
      </c>
      <c r="AN13" s="25">
        <v>50</v>
      </c>
      <c r="AO13" s="25">
        <v>40</v>
      </c>
      <c r="AP13" s="25">
        <v>0</v>
      </c>
      <c r="AQ13" s="25">
        <v>40</v>
      </c>
      <c r="AR13" s="25">
        <v>20</v>
      </c>
      <c r="AS13" s="25">
        <v>20</v>
      </c>
      <c r="AT13" s="25">
        <v>20</v>
      </c>
      <c r="AU13" s="25">
        <v>20</v>
      </c>
      <c r="AV13" s="25">
        <v>0</v>
      </c>
      <c r="AW13" s="25">
        <v>0</v>
      </c>
      <c r="AX13" s="25">
        <v>20</v>
      </c>
      <c r="AY13" s="25">
        <v>20</v>
      </c>
      <c r="AZ13" s="25">
        <v>20</v>
      </c>
      <c r="BA13" s="25">
        <v>100</v>
      </c>
      <c r="BB13" s="25">
        <v>20</v>
      </c>
      <c r="BC13" s="25">
        <v>20</v>
      </c>
      <c r="BD13" s="25">
        <v>0</v>
      </c>
      <c r="BE13" s="25">
        <v>0</v>
      </c>
      <c r="BF13" s="25">
        <v>0</v>
      </c>
      <c r="BG13" s="25">
        <v>0</v>
      </c>
      <c r="BH13" s="25">
        <v>0</v>
      </c>
      <c r="BL13">
        <v>11</v>
      </c>
      <c r="BM13" t="s">
        <v>2370</v>
      </c>
    </row>
    <row r="14" spans="1:65" ht="15.75" x14ac:dyDescent="0.3">
      <c r="B14" s="16">
        <v>12</v>
      </c>
      <c r="C14" s="16" t="s">
        <v>1193</v>
      </c>
      <c r="D14" s="16" t="s">
        <v>1492</v>
      </c>
      <c r="E14" s="16" t="s">
        <v>1126</v>
      </c>
      <c r="F14" s="16">
        <f t="shared" si="0"/>
        <v>3</v>
      </c>
      <c r="G14" s="19" t="s">
        <v>1485</v>
      </c>
      <c r="H14" s="3" t="s">
        <v>862</v>
      </c>
      <c r="I14" s="3">
        <f>武器2!I14</f>
        <v>1</v>
      </c>
      <c r="J14" s="16">
        <v>0</v>
      </c>
      <c r="K14" s="16">
        <v>4</v>
      </c>
      <c r="L14" s="16">
        <v>29</v>
      </c>
      <c r="M14" s="16">
        <v>57</v>
      </c>
      <c r="N14" s="28">
        <v>0</v>
      </c>
      <c r="O14" s="16">
        <v>46</v>
      </c>
      <c r="P14" s="28">
        <v>0</v>
      </c>
      <c r="Q14" s="28">
        <v>0</v>
      </c>
      <c r="R14" s="28">
        <v>0</v>
      </c>
      <c r="S14" s="64">
        <v>0</v>
      </c>
      <c r="T14" s="29">
        <v>0</v>
      </c>
      <c r="U14" s="29">
        <v>0</v>
      </c>
      <c r="V14" s="29">
        <v>0</v>
      </c>
      <c r="W14" s="29">
        <v>0</v>
      </c>
      <c r="X14" s="64">
        <v>0</v>
      </c>
      <c r="Y14" s="64">
        <v>0</v>
      </c>
      <c r="Z14" s="64">
        <v>0</v>
      </c>
      <c r="AA14" s="42">
        <v>24</v>
      </c>
      <c r="AB14" s="64">
        <v>0</v>
      </c>
      <c r="AC14" s="64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J14" s="15" t="s">
        <v>68</v>
      </c>
      <c r="AK14" s="24" t="s">
        <v>1457</v>
      </c>
      <c r="AL14" s="15" t="s">
        <v>68</v>
      </c>
      <c r="AM14" s="25">
        <v>100</v>
      </c>
      <c r="AN14" s="25">
        <v>10</v>
      </c>
      <c r="AO14" s="25">
        <v>100</v>
      </c>
      <c r="AP14" s="25">
        <v>0</v>
      </c>
      <c r="AQ14" s="25">
        <v>10</v>
      </c>
      <c r="AR14" s="25">
        <v>20</v>
      </c>
      <c r="AS14" s="25">
        <v>20</v>
      </c>
      <c r="AT14" s="25">
        <v>20</v>
      </c>
      <c r="AU14" s="25">
        <v>20</v>
      </c>
      <c r="AV14" s="25">
        <v>0</v>
      </c>
      <c r="AW14" s="25">
        <v>0</v>
      </c>
      <c r="AX14" s="25">
        <v>20</v>
      </c>
      <c r="AY14" s="25">
        <v>20</v>
      </c>
      <c r="AZ14" s="25">
        <v>100</v>
      </c>
      <c r="BA14" s="25">
        <v>20</v>
      </c>
      <c r="BB14" s="25">
        <v>20</v>
      </c>
      <c r="BC14" s="25">
        <v>20</v>
      </c>
      <c r="BD14" s="25">
        <v>0</v>
      </c>
      <c r="BE14" s="25">
        <v>0</v>
      </c>
      <c r="BF14" s="25">
        <v>0</v>
      </c>
      <c r="BG14" s="25">
        <v>0</v>
      </c>
      <c r="BH14" s="25">
        <v>0</v>
      </c>
      <c r="BL14">
        <v>12</v>
      </c>
      <c r="BM14" t="s">
        <v>2371</v>
      </c>
    </row>
    <row r="15" spans="1:65" ht="15.75" x14ac:dyDescent="0.3">
      <c r="B15" s="16">
        <v>13</v>
      </c>
      <c r="C15" s="16" t="s">
        <v>1184</v>
      </c>
      <c r="D15" s="16" t="s">
        <v>1428</v>
      </c>
      <c r="E15" s="16" t="s">
        <v>1126</v>
      </c>
      <c r="F15" s="16">
        <f t="shared" si="0"/>
        <v>3</v>
      </c>
      <c r="G15" s="19" t="s">
        <v>1485</v>
      </c>
      <c r="H15" s="3" t="s">
        <v>862</v>
      </c>
      <c r="I15" s="3">
        <f>武器2!I15</f>
        <v>1</v>
      </c>
      <c r="J15" s="16">
        <v>0</v>
      </c>
      <c r="K15" s="16">
        <v>5</v>
      </c>
      <c r="L15" s="16">
        <v>36</v>
      </c>
      <c r="M15" s="28">
        <v>0</v>
      </c>
      <c r="N15" s="28">
        <v>0</v>
      </c>
      <c r="O15" s="16">
        <v>57</v>
      </c>
      <c r="P15" s="28">
        <v>0</v>
      </c>
      <c r="Q15" s="28">
        <v>0</v>
      </c>
      <c r="R15" s="28">
        <v>0</v>
      </c>
      <c r="S15" s="64">
        <v>0</v>
      </c>
      <c r="T15" s="29">
        <v>0</v>
      </c>
      <c r="U15" s="20">
        <v>6.25E-2</v>
      </c>
      <c r="V15" s="29">
        <v>0</v>
      </c>
      <c r="W15" s="29">
        <v>0</v>
      </c>
      <c r="X15" s="64">
        <v>0</v>
      </c>
      <c r="Y15" s="64">
        <v>0</v>
      </c>
      <c r="Z15" s="42">
        <v>18</v>
      </c>
      <c r="AA15" s="64">
        <v>0</v>
      </c>
      <c r="AB15" s="64">
        <v>0</v>
      </c>
      <c r="AC15" s="64">
        <v>0</v>
      </c>
      <c r="AD15" s="29">
        <v>0</v>
      </c>
      <c r="AE15" s="29">
        <v>0</v>
      </c>
      <c r="AF15" s="29">
        <v>0</v>
      </c>
      <c r="AG15" s="29">
        <v>0</v>
      </c>
      <c r="AH15" s="29">
        <v>0</v>
      </c>
      <c r="AJ15" s="15" t="s">
        <v>69</v>
      </c>
      <c r="AK15" s="24" t="s">
        <v>1451</v>
      </c>
      <c r="AL15" s="15" t="s">
        <v>69</v>
      </c>
      <c r="AM15" s="25">
        <v>100</v>
      </c>
      <c r="AN15" s="25">
        <v>10</v>
      </c>
      <c r="AO15" s="25">
        <v>100</v>
      </c>
      <c r="AP15" s="25">
        <v>0</v>
      </c>
      <c r="AQ15" s="25">
        <v>10</v>
      </c>
      <c r="AR15" s="25">
        <v>20</v>
      </c>
      <c r="AS15" s="25">
        <v>20</v>
      </c>
      <c r="AT15" s="25">
        <v>20</v>
      </c>
      <c r="AU15" s="25">
        <v>20</v>
      </c>
      <c r="AV15" s="25">
        <v>0</v>
      </c>
      <c r="AW15" s="25">
        <v>0</v>
      </c>
      <c r="AX15" s="25">
        <v>20</v>
      </c>
      <c r="AY15" s="25">
        <v>20</v>
      </c>
      <c r="AZ15" s="25">
        <v>20</v>
      </c>
      <c r="BA15" s="25">
        <v>100</v>
      </c>
      <c r="BB15" s="25">
        <v>20</v>
      </c>
      <c r="BC15" s="25">
        <v>20</v>
      </c>
      <c r="BD15" s="25">
        <v>0</v>
      </c>
      <c r="BE15" s="25">
        <v>0</v>
      </c>
      <c r="BF15" s="25">
        <v>0</v>
      </c>
      <c r="BG15" s="25">
        <v>0</v>
      </c>
      <c r="BH15" s="25">
        <v>0</v>
      </c>
      <c r="BL15">
        <v>13</v>
      </c>
      <c r="BM15" t="s">
        <v>2372</v>
      </c>
    </row>
    <row r="16" spans="1:65" ht="15.75" x14ac:dyDescent="0.3">
      <c r="B16" s="16">
        <v>14</v>
      </c>
      <c r="C16" s="16" t="s">
        <v>1210</v>
      </c>
      <c r="D16" s="16" t="s">
        <v>1493</v>
      </c>
      <c r="E16" s="16" t="s">
        <v>1126</v>
      </c>
      <c r="F16" s="16">
        <f t="shared" si="0"/>
        <v>3</v>
      </c>
      <c r="G16" s="19" t="s">
        <v>1485</v>
      </c>
      <c r="H16" s="3" t="s">
        <v>862</v>
      </c>
      <c r="I16" s="3">
        <f>武器2!I16</f>
        <v>1</v>
      </c>
      <c r="J16" s="16">
        <v>0</v>
      </c>
      <c r="K16" s="16">
        <v>6</v>
      </c>
      <c r="L16" s="16">
        <v>43</v>
      </c>
      <c r="M16" s="28">
        <v>0</v>
      </c>
      <c r="N16" s="16">
        <v>25</v>
      </c>
      <c r="O16" s="28">
        <v>0</v>
      </c>
      <c r="P16" s="28">
        <v>0</v>
      </c>
      <c r="Q16" s="28">
        <v>0</v>
      </c>
      <c r="R16" s="28">
        <v>0</v>
      </c>
      <c r="S16" s="64">
        <v>0</v>
      </c>
      <c r="T16" s="29">
        <v>0</v>
      </c>
      <c r="U16" s="29">
        <v>0</v>
      </c>
      <c r="V16" s="29">
        <v>0</v>
      </c>
      <c r="W16" s="29">
        <v>0</v>
      </c>
      <c r="X16" s="42">
        <v>31</v>
      </c>
      <c r="Y16" s="64">
        <v>0</v>
      </c>
      <c r="Z16" s="64">
        <v>0</v>
      </c>
      <c r="AA16" s="42">
        <v>36</v>
      </c>
      <c r="AB16" s="64">
        <v>0</v>
      </c>
      <c r="AC16" s="64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J16" s="15" t="s">
        <v>70</v>
      </c>
      <c r="AK16" s="24" t="s">
        <v>1454</v>
      </c>
      <c r="AL16" s="15" t="s">
        <v>70</v>
      </c>
      <c r="AM16" s="25">
        <v>50</v>
      </c>
      <c r="AN16" s="25">
        <v>100</v>
      </c>
      <c r="AO16" s="25">
        <v>20</v>
      </c>
      <c r="AP16" s="25">
        <v>0</v>
      </c>
      <c r="AQ16" s="25">
        <v>100</v>
      </c>
      <c r="AR16" s="25">
        <v>20</v>
      </c>
      <c r="AS16" s="25">
        <v>20</v>
      </c>
      <c r="AT16" s="25">
        <v>20</v>
      </c>
      <c r="AU16" s="25">
        <v>20</v>
      </c>
      <c r="AV16" s="25">
        <v>0</v>
      </c>
      <c r="AW16" s="25">
        <v>0</v>
      </c>
      <c r="AX16" s="25">
        <v>20</v>
      </c>
      <c r="AY16" s="25">
        <v>100</v>
      </c>
      <c r="AZ16" s="25">
        <v>20</v>
      </c>
      <c r="BA16" s="25">
        <v>20</v>
      </c>
      <c r="BB16" s="25">
        <v>20</v>
      </c>
      <c r="BC16" s="25">
        <v>20</v>
      </c>
      <c r="BD16" s="25">
        <v>0</v>
      </c>
      <c r="BE16" s="25">
        <v>0</v>
      </c>
      <c r="BF16" s="25">
        <v>0</v>
      </c>
      <c r="BG16" s="25">
        <v>0</v>
      </c>
      <c r="BH16" s="25">
        <v>0</v>
      </c>
      <c r="BL16">
        <v>14</v>
      </c>
      <c r="BM16" t="s">
        <v>2373</v>
      </c>
    </row>
    <row r="17" spans="2:65" ht="15.75" x14ac:dyDescent="0.3">
      <c r="B17" s="16">
        <v>15</v>
      </c>
      <c r="C17" s="16" t="s">
        <v>1139</v>
      </c>
      <c r="D17" s="16" t="s">
        <v>1494</v>
      </c>
      <c r="E17" s="16" t="s">
        <v>1126</v>
      </c>
      <c r="F17" s="16">
        <f t="shared" si="0"/>
        <v>4</v>
      </c>
      <c r="G17" s="19" t="s">
        <v>1485</v>
      </c>
      <c r="H17" s="3" t="s">
        <v>862</v>
      </c>
      <c r="I17" s="3">
        <f>武器2!I17</f>
        <v>1</v>
      </c>
      <c r="J17" s="16">
        <v>0</v>
      </c>
      <c r="K17" s="16">
        <v>7</v>
      </c>
      <c r="L17" s="16">
        <v>50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16">
        <v>35</v>
      </c>
      <c r="S17" s="64">
        <v>0</v>
      </c>
      <c r="T17" s="29">
        <v>0</v>
      </c>
      <c r="U17" s="29">
        <v>0</v>
      </c>
      <c r="V17" s="29">
        <v>0</v>
      </c>
      <c r="W17" s="29">
        <v>0</v>
      </c>
      <c r="X17" s="42">
        <v>36</v>
      </c>
      <c r="Y17" s="42">
        <v>42</v>
      </c>
      <c r="Z17" s="64">
        <v>0</v>
      </c>
      <c r="AA17" s="42">
        <v>42</v>
      </c>
      <c r="AB17" s="64">
        <v>0</v>
      </c>
      <c r="AC17" s="64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J17" s="15" t="s">
        <v>71</v>
      </c>
      <c r="AK17" s="24" t="s">
        <v>1452</v>
      </c>
      <c r="AL17" s="15" t="s">
        <v>71</v>
      </c>
      <c r="AM17" s="25">
        <v>80</v>
      </c>
      <c r="AN17" s="25">
        <v>50</v>
      </c>
      <c r="AO17" s="25">
        <v>50</v>
      </c>
      <c r="AP17" s="25">
        <v>0</v>
      </c>
      <c r="AQ17" s="25">
        <v>50</v>
      </c>
      <c r="AR17" s="25">
        <v>20</v>
      </c>
      <c r="AS17" s="25">
        <v>20</v>
      </c>
      <c r="AT17" s="25">
        <v>20</v>
      </c>
      <c r="AU17" s="25">
        <v>20</v>
      </c>
      <c r="AV17" s="25">
        <v>0</v>
      </c>
      <c r="AW17" s="25">
        <v>0</v>
      </c>
      <c r="AX17" s="25">
        <v>100</v>
      </c>
      <c r="AY17" s="25">
        <v>20</v>
      </c>
      <c r="AZ17" s="25">
        <v>20</v>
      </c>
      <c r="BA17" s="25">
        <v>20</v>
      </c>
      <c r="BB17" s="25">
        <v>20</v>
      </c>
      <c r="BC17" s="25">
        <v>20</v>
      </c>
      <c r="BD17" s="25">
        <v>0</v>
      </c>
      <c r="BE17" s="25">
        <v>0</v>
      </c>
      <c r="BF17" s="25">
        <v>0</v>
      </c>
      <c r="BG17" s="25">
        <v>0</v>
      </c>
      <c r="BH17" s="25">
        <v>0</v>
      </c>
      <c r="BL17">
        <v>15</v>
      </c>
      <c r="BM17" t="s">
        <v>2374</v>
      </c>
    </row>
    <row r="18" spans="2:65" ht="15.75" x14ac:dyDescent="0.3">
      <c r="B18" s="16">
        <v>16</v>
      </c>
      <c r="C18" s="16" t="s">
        <v>1145</v>
      </c>
      <c r="D18" s="16" t="s">
        <v>1371</v>
      </c>
      <c r="E18" s="16" t="s">
        <v>1126</v>
      </c>
      <c r="F18" s="16">
        <f t="shared" si="0"/>
        <v>4</v>
      </c>
      <c r="G18" s="19" t="s">
        <v>1485</v>
      </c>
      <c r="H18" s="3" t="s">
        <v>862</v>
      </c>
      <c r="I18" s="3">
        <f>武器2!I18</f>
        <v>1</v>
      </c>
      <c r="J18" s="16">
        <v>0</v>
      </c>
      <c r="K18" s="16">
        <v>8</v>
      </c>
      <c r="L18" s="16">
        <v>58</v>
      </c>
      <c r="M18" s="28">
        <v>0</v>
      </c>
      <c r="N18" s="28">
        <v>0</v>
      </c>
      <c r="O18" s="16">
        <v>92</v>
      </c>
      <c r="P18" s="28">
        <v>0</v>
      </c>
      <c r="Q18" s="28">
        <v>0</v>
      </c>
      <c r="R18" s="28">
        <v>0</v>
      </c>
      <c r="S18" s="64">
        <v>0</v>
      </c>
      <c r="T18" s="29">
        <v>0</v>
      </c>
      <c r="U18" s="29">
        <v>0</v>
      </c>
      <c r="V18" s="29">
        <v>0</v>
      </c>
      <c r="W18" s="29">
        <v>0</v>
      </c>
      <c r="X18" s="42">
        <v>42</v>
      </c>
      <c r="Y18" s="42">
        <v>48</v>
      </c>
      <c r="Z18" s="64">
        <v>0</v>
      </c>
      <c r="AA18" s="42">
        <v>48</v>
      </c>
      <c r="AB18" s="64">
        <v>0</v>
      </c>
      <c r="AC18" s="64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J18" s="15" t="s">
        <v>72</v>
      </c>
      <c r="AK18" s="24" t="s">
        <v>1455</v>
      </c>
      <c r="AL18" s="15" t="s">
        <v>72</v>
      </c>
      <c r="AM18" s="25">
        <v>50</v>
      </c>
      <c r="AN18" s="25">
        <v>100</v>
      </c>
      <c r="AO18" s="25">
        <v>20</v>
      </c>
      <c r="AP18" s="25">
        <v>0</v>
      </c>
      <c r="AQ18" s="25">
        <v>100</v>
      </c>
      <c r="AR18" s="25">
        <v>20</v>
      </c>
      <c r="AS18" s="25">
        <v>20</v>
      </c>
      <c r="AT18" s="25">
        <v>20</v>
      </c>
      <c r="AU18" s="25">
        <v>20</v>
      </c>
      <c r="AV18" s="25">
        <v>0</v>
      </c>
      <c r="AW18" s="25">
        <v>0</v>
      </c>
      <c r="AX18" s="25">
        <v>20</v>
      </c>
      <c r="AY18" s="25">
        <v>20</v>
      </c>
      <c r="AZ18" s="25">
        <v>20</v>
      </c>
      <c r="BA18" s="25">
        <v>20</v>
      </c>
      <c r="BB18" s="25">
        <v>20</v>
      </c>
      <c r="BC18" s="25">
        <v>100</v>
      </c>
      <c r="BD18" s="25">
        <v>0</v>
      </c>
      <c r="BE18" s="25">
        <v>0</v>
      </c>
      <c r="BF18" s="25">
        <v>0</v>
      </c>
      <c r="BG18" s="25">
        <v>0</v>
      </c>
      <c r="BH18" s="25">
        <v>0</v>
      </c>
      <c r="BL18">
        <v>16</v>
      </c>
      <c r="BM18" t="s">
        <v>2375</v>
      </c>
    </row>
    <row r="19" spans="2:65" ht="15.75" x14ac:dyDescent="0.3">
      <c r="B19" s="16">
        <v>17</v>
      </c>
      <c r="C19" s="16" t="s">
        <v>1172</v>
      </c>
      <c r="D19" s="16" t="s">
        <v>1396</v>
      </c>
      <c r="E19" s="16" t="s">
        <v>1127</v>
      </c>
      <c r="F19" s="16">
        <f t="shared" si="0"/>
        <v>1</v>
      </c>
      <c r="G19" s="19" t="s">
        <v>1485</v>
      </c>
      <c r="H19" s="3" t="s">
        <v>862</v>
      </c>
      <c r="I19" s="3">
        <f>武器2!I19</f>
        <v>1</v>
      </c>
      <c r="J19" s="16">
        <v>0</v>
      </c>
      <c r="K19" s="16">
        <v>1</v>
      </c>
      <c r="L19" s="16">
        <v>8</v>
      </c>
      <c r="M19" s="16">
        <v>20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64">
        <v>0</v>
      </c>
      <c r="T19" s="29">
        <v>0</v>
      </c>
      <c r="U19" s="29">
        <v>0</v>
      </c>
      <c r="V19" s="29">
        <v>0</v>
      </c>
      <c r="W19" s="29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>
        <v>0</v>
      </c>
      <c r="AD19" s="29">
        <v>0</v>
      </c>
      <c r="AE19" s="29">
        <v>0</v>
      </c>
      <c r="AF19" s="29">
        <v>0</v>
      </c>
      <c r="AG19" s="29">
        <v>0</v>
      </c>
      <c r="AH19" s="29">
        <v>0</v>
      </c>
      <c r="AJ19" s="15" t="s">
        <v>73</v>
      </c>
      <c r="AK19" s="24" t="s">
        <v>1456</v>
      </c>
      <c r="AL19" s="15" t="s">
        <v>73</v>
      </c>
      <c r="AM19" s="25">
        <v>50</v>
      </c>
      <c r="AN19" s="25">
        <v>20</v>
      </c>
      <c r="AO19" s="25">
        <v>50</v>
      </c>
      <c r="AP19" s="25">
        <v>0</v>
      </c>
      <c r="AQ19" s="25">
        <v>20</v>
      </c>
      <c r="AR19" s="25">
        <v>20</v>
      </c>
      <c r="AS19" s="25">
        <v>20</v>
      </c>
      <c r="AT19" s="25">
        <v>20</v>
      </c>
      <c r="AU19" s="25">
        <v>20</v>
      </c>
      <c r="AV19" s="25">
        <v>0</v>
      </c>
      <c r="AW19" s="25">
        <v>0</v>
      </c>
      <c r="AX19" s="25">
        <v>20</v>
      </c>
      <c r="AY19" s="25">
        <v>20</v>
      </c>
      <c r="AZ19" s="25">
        <v>20</v>
      </c>
      <c r="BA19" s="25">
        <v>20</v>
      </c>
      <c r="BB19" s="25">
        <v>100</v>
      </c>
      <c r="BC19" s="25">
        <v>20</v>
      </c>
      <c r="BD19" s="25">
        <v>0</v>
      </c>
      <c r="BE19" s="25">
        <v>0</v>
      </c>
      <c r="BF19" s="25">
        <v>0</v>
      </c>
      <c r="BG19" s="25">
        <v>0</v>
      </c>
      <c r="BH19" s="25">
        <v>0</v>
      </c>
      <c r="BL19">
        <v>17</v>
      </c>
      <c r="BM19" t="s">
        <v>2376</v>
      </c>
    </row>
    <row r="20" spans="2:65" ht="15.75" x14ac:dyDescent="0.3">
      <c r="B20" s="16">
        <v>18</v>
      </c>
      <c r="C20" s="16" t="s">
        <v>1198</v>
      </c>
      <c r="D20" s="16" t="s">
        <v>1423</v>
      </c>
      <c r="E20" s="16" t="s">
        <v>1127</v>
      </c>
      <c r="F20" s="16">
        <f t="shared" si="0"/>
        <v>1</v>
      </c>
      <c r="G20" s="19" t="s">
        <v>1485</v>
      </c>
      <c r="H20" s="3" t="s">
        <v>862</v>
      </c>
      <c r="I20" s="3">
        <f>武器2!I20</f>
        <v>1</v>
      </c>
      <c r="J20" s="16">
        <v>0</v>
      </c>
      <c r="K20" s="16">
        <v>2</v>
      </c>
      <c r="L20" s="16">
        <v>15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64">
        <v>0</v>
      </c>
      <c r="T20" s="29">
        <v>0</v>
      </c>
      <c r="U20" s="29">
        <v>0</v>
      </c>
      <c r="V20" s="29">
        <v>0</v>
      </c>
      <c r="W20" s="29">
        <v>0</v>
      </c>
      <c r="X20" s="64">
        <v>0</v>
      </c>
      <c r="Y20" s="64">
        <v>0</v>
      </c>
      <c r="Z20" s="64">
        <v>0</v>
      </c>
      <c r="AA20" s="42">
        <v>17</v>
      </c>
      <c r="AB20" s="64">
        <v>0</v>
      </c>
      <c r="AC20" s="64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J20" s="15" t="s">
        <v>74</v>
      </c>
      <c r="AK20" s="24" t="s">
        <v>1457</v>
      </c>
      <c r="AL20" s="15" t="s">
        <v>74</v>
      </c>
      <c r="AM20" s="25">
        <v>100</v>
      </c>
      <c r="AN20" s="25">
        <v>10</v>
      </c>
      <c r="AO20" s="25">
        <v>100</v>
      </c>
      <c r="AP20" s="25">
        <v>0</v>
      </c>
      <c r="AQ20" s="25">
        <v>10</v>
      </c>
      <c r="AR20" s="25">
        <v>20</v>
      </c>
      <c r="AS20" s="25">
        <v>20</v>
      </c>
      <c r="AT20" s="25">
        <v>20</v>
      </c>
      <c r="AU20" s="25">
        <v>20</v>
      </c>
      <c r="AV20" s="25">
        <v>0</v>
      </c>
      <c r="AW20" s="25">
        <v>0</v>
      </c>
      <c r="AX20" s="25">
        <v>20</v>
      </c>
      <c r="AY20" s="25">
        <v>20</v>
      </c>
      <c r="AZ20" s="25">
        <v>100</v>
      </c>
      <c r="BA20" s="25">
        <v>20</v>
      </c>
      <c r="BB20" s="25">
        <v>20</v>
      </c>
      <c r="BC20" s="25">
        <v>20</v>
      </c>
      <c r="BD20" s="25">
        <v>0</v>
      </c>
      <c r="BE20" s="25">
        <v>0</v>
      </c>
      <c r="BF20" s="25">
        <v>0</v>
      </c>
      <c r="BG20" s="25">
        <v>0</v>
      </c>
      <c r="BH20" s="25">
        <v>0</v>
      </c>
      <c r="BL20">
        <v>18</v>
      </c>
      <c r="BM20" t="s">
        <v>2377</v>
      </c>
    </row>
    <row r="21" spans="2:65" ht="15.75" x14ac:dyDescent="0.3">
      <c r="B21" s="16">
        <v>19</v>
      </c>
      <c r="C21" s="16" t="s">
        <v>1210</v>
      </c>
      <c r="D21" s="16" t="s">
        <v>1495</v>
      </c>
      <c r="E21" s="16" t="s">
        <v>1127</v>
      </c>
      <c r="F21" s="16">
        <f t="shared" si="0"/>
        <v>1</v>
      </c>
      <c r="G21" s="19" t="s">
        <v>1485</v>
      </c>
      <c r="H21" s="3" t="s">
        <v>862</v>
      </c>
      <c r="I21" s="3">
        <f>武器2!I21</f>
        <v>1</v>
      </c>
      <c r="J21" s="16">
        <v>0</v>
      </c>
      <c r="K21" s="16">
        <v>3</v>
      </c>
      <c r="L21" s="16">
        <v>23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64">
        <v>0</v>
      </c>
      <c r="T21" s="29">
        <v>0</v>
      </c>
      <c r="U21" s="29">
        <v>0</v>
      </c>
      <c r="V21" s="29">
        <v>0</v>
      </c>
      <c r="W21" s="29">
        <v>0</v>
      </c>
      <c r="X21" s="64">
        <v>0</v>
      </c>
      <c r="Y21" s="64">
        <v>0</v>
      </c>
      <c r="Z21" s="64">
        <v>0</v>
      </c>
      <c r="AA21" s="64">
        <v>0</v>
      </c>
      <c r="AB21" s="42">
        <v>22</v>
      </c>
      <c r="AC21" s="64">
        <v>0</v>
      </c>
      <c r="AD21" s="29">
        <v>0</v>
      </c>
      <c r="AE21" s="29">
        <v>0</v>
      </c>
      <c r="AF21" s="29">
        <v>0</v>
      </c>
      <c r="AG21" s="29">
        <v>0</v>
      </c>
      <c r="AH21" s="29">
        <v>0</v>
      </c>
      <c r="AJ21" s="15" t="s">
        <v>75</v>
      </c>
      <c r="AK21" s="24" t="s">
        <v>1455</v>
      </c>
      <c r="AL21" s="15" t="s">
        <v>75</v>
      </c>
      <c r="AM21" s="25">
        <v>50</v>
      </c>
      <c r="AN21" s="25">
        <v>50</v>
      </c>
      <c r="AO21" s="25">
        <v>50</v>
      </c>
      <c r="AP21" s="25">
        <v>0</v>
      </c>
      <c r="AQ21" s="25">
        <v>50</v>
      </c>
      <c r="AR21" s="25">
        <v>20</v>
      </c>
      <c r="AS21" s="25">
        <v>20</v>
      </c>
      <c r="AT21" s="25">
        <v>20</v>
      </c>
      <c r="AU21" s="25">
        <v>20</v>
      </c>
      <c r="AV21" s="25">
        <v>0</v>
      </c>
      <c r="AW21" s="25">
        <v>0</v>
      </c>
      <c r="AX21" s="25">
        <v>20</v>
      </c>
      <c r="AY21" s="25">
        <v>20</v>
      </c>
      <c r="AZ21" s="25">
        <v>20</v>
      </c>
      <c r="BA21" s="25">
        <v>20</v>
      </c>
      <c r="BB21" s="25">
        <v>20</v>
      </c>
      <c r="BC21" s="25">
        <v>100</v>
      </c>
      <c r="BD21" s="25">
        <v>0</v>
      </c>
      <c r="BE21" s="25">
        <v>0</v>
      </c>
      <c r="BF21" s="25">
        <v>0</v>
      </c>
      <c r="BG21" s="25">
        <v>0</v>
      </c>
      <c r="BH21" s="25">
        <v>0</v>
      </c>
      <c r="BL21">
        <v>19</v>
      </c>
      <c r="BM21" t="s">
        <v>2378</v>
      </c>
    </row>
    <row r="22" spans="2:65" ht="15.75" x14ac:dyDescent="0.3">
      <c r="B22" s="16">
        <v>20</v>
      </c>
      <c r="C22" s="16" t="s">
        <v>1184</v>
      </c>
      <c r="D22" s="16" t="s">
        <v>1229</v>
      </c>
      <c r="E22" s="16" t="s">
        <v>1127</v>
      </c>
      <c r="F22" s="16">
        <f t="shared" si="0"/>
        <v>1</v>
      </c>
      <c r="G22" s="19" t="s">
        <v>1485</v>
      </c>
      <c r="H22" s="3" t="s">
        <v>862</v>
      </c>
      <c r="I22" s="3">
        <f>武器2!I22</f>
        <v>1</v>
      </c>
      <c r="J22" s="16">
        <v>0</v>
      </c>
      <c r="K22" s="16">
        <v>4</v>
      </c>
      <c r="L22" s="16">
        <v>30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64">
        <v>0</v>
      </c>
      <c r="T22" s="29">
        <v>0</v>
      </c>
      <c r="U22" s="29">
        <v>0</v>
      </c>
      <c r="V22" s="29">
        <v>0</v>
      </c>
      <c r="W22" s="29">
        <v>0</v>
      </c>
      <c r="X22" s="64">
        <v>0</v>
      </c>
      <c r="Y22" s="64">
        <v>0</v>
      </c>
      <c r="Z22" s="64">
        <v>0</v>
      </c>
      <c r="AA22" s="42">
        <v>33</v>
      </c>
      <c r="AB22" s="64">
        <v>0</v>
      </c>
      <c r="AC22" s="64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J22" s="15" t="s">
        <v>76</v>
      </c>
      <c r="AK22" s="24" t="s">
        <v>1454</v>
      </c>
      <c r="AL22" s="15" t="s">
        <v>76</v>
      </c>
      <c r="AM22" s="25">
        <v>50</v>
      </c>
      <c r="AN22" s="25">
        <v>100</v>
      </c>
      <c r="AO22" s="25">
        <v>20</v>
      </c>
      <c r="AP22" s="25">
        <v>0</v>
      </c>
      <c r="AQ22" s="25">
        <v>100</v>
      </c>
      <c r="AR22" s="25">
        <v>20</v>
      </c>
      <c r="AS22" s="25">
        <v>20</v>
      </c>
      <c r="AT22" s="25">
        <v>20</v>
      </c>
      <c r="AU22" s="25">
        <v>20</v>
      </c>
      <c r="AV22" s="25">
        <v>0</v>
      </c>
      <c r="AW22" s="25">
        <v>0</v>
      </c>
      <c r="AX22" s="25">
        <v>20</v>
      </c>
      <c r="AY22" s="25">
        <v>100</v>
      </c>
      <c r="AZ22" s="25">
        <v>20</v>
      </c>
      <c r="BA22" s="25">
        <v>20</v>
      </c>
      <c r="BB22" s="25">
        <v>20</v>
      </c>
      <c r="BC22" s="25">
        <v>20</v>
      </c>
      <c r="BD22" s="25">
        <v>0</v>
      </c>
      <c r="BE22" s="25">
        <v>0</v>
      </c>
      <c r="BF22" s="25">
        <v>0</v>
      </c>
      <c r="BG22" s="25">
        <v>0</v>
      </c>
      <c r="BH22" s="25">
        <v>0</v>
      </c>
      <c r="BL22">
        <v>20</v>
      </c>
      <c r="BM22" t="s">
        <v>2379</v>
      </c>
    </row>
    <row r="23" spans="2:65" ht="15.75" x14ac:dyDescent="0.3">
      <c r="B23" s="16">
        <v>21</v>
      </c>
      <c r="C23" s="16" t="s">
        <v>1170</v>
      </c>
      <c r="D23" s="16" t="s">
        <v>1496</v>
      </c>
      <c r="E23" s="16" t="s">
        <v>1127</v>
      </c>
      <c r="F23" s="16">
        <f t="shared" si="0"/>
        <v>2</v>
      </c>
      <c r="G23" s="19" t="s">
        <v>1485</v>
      </c>
      <c r="H23" s="3" t="s">
        <v>862</v>
      </c>
      <c r="I23" s="3">
        <f>武器2!I23</f>
        <v>1</v>
      </c>
      <c r="J23" s="16">
        <v>0</v>
      </c>
      <c r="K23" s="16">
        <v>5</v>
      </c>
      <c r="L23" s="16">
        <v>38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64">
        <v>0</v>
      </c>
      <c r="T23" s="20">
        <v>0.18</v>
      </c>
      <c r="U23" s="29">
        <v>0</v>
      </c>
      <c r="V23" s="29">
        <v>0</v>
      </c>
      <c r="W23" s="29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42">
        <v>90</v>
      </c>
      <c r="AD23" s="29">
        <v>0</v>
      </c>
      <c r="AE23" s="29">
        <v>0</v>
      </c>
      <c r="AF23" s="29">
        <v>0</v>
      </c>
      <c r="AG23" s="29">
        <v>0</v>
      </c>
      <c r="AH23" s="29">
        <v>0</v>
      </c>
      <c r="AJ23" s="15" t="s">
        <v>77</v>
      </c>
      <c r="AK23" s="24" t="s">
        <v>1455</v>
      </c>
      <c r="AL23" s="15" t="s">
        <v>77</v>
      </c>
      <c r="AM23" s="25">
        <v>100</v>
      </c>
      <c r="AN23" s="25">
        <v>50</v>
      </c>
      <c r="AO23" s="25">
        <v>100</v>
      </c>
      <c r="AP23" s="25">
        <v>0</v>
      </c>
      <c r="AQ23" s="25">
        <v>20</v>
      </c>
      <c r="AR23" s="25">
        <v>20</v>
      </c>
      <c r="AS23" s="25">
        <v>20</v>
      </c>
      <c r="AT23" s="25">
        <v>20</v>
      </c>
      <c r="AU23" s="25">
        <v>20</v>
      </c>
      <c r="AV23" s="25">
        <v>0</v>
      </c>
      <c r="AW23" s="25">
        <v>0</v>
      </c>
      <c r="AX23" s="25">
        <v>20</v>
      </c>
      <c r="AY23" s="25">
        <v>20</v>
      </c>
      <c r="AZ23" s="25">
        <v>20</v>
      </c>
      <c r="BA23" s="25">
        <v>100</v>
      </c>
      <c r="BB23" s="25">
        <v>20</v>
      </c>
      <c r="BC23" s="25">
        <v>20</v>
      </c>
      <c r="BD23" s="25">
        <v>0</v>
      </c>
      <c r="BE23" s="25">
        <v>0</v>
      </c>
      <c r="BF23" s="25">
        <v>0</v>
      </c>
      <c r="BG23" s="25">
        <v>0</v>
      </c>
      <c r="BH23" s="25">
        <v>0</v>
      </c>
      <c r="BL23">
        <v>21</v>
      </c>
      <c r="BM23" t="s">
        <v>2380</v>
      </c>
    </row>
    <row r="24" spans="2:65" ht="15.75" x14ac:dyDescent="0.3">
      <c r="B24" s="16">
        <v>22</v>
      </c>
      <c r="C24" s="16" t="s">
        <v>1133</v>
      </c>
      <c r="D24" s="16" t="s">
        <v>1291</v>
      </c>
      <c r="E24" s="16" t="s">
        <v>1127</v>
      </c>
      <c r="F24" s="16">
        <f t="shared" si="0"/>
        <v>2</v>
      </c>
      <c r="G24" s="19" t="s">
        <v>1485</v>
      </c>
      <c r="H24" s="3" t="s">
        <v>862</v>
      </c>
      <c r="I24" s="3">
        <f>武器2!I24</f>
        <v>1</v>
      </c>
      <c r="J24" s="16">
        <v>0</v>
      </c>
      <c r="K24" s="16">
        <v>6</v>
      </c>
      <c r="L24" s="16">
        <v>46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16">
        <v>42</v>
      </c>
      <c r="S24" s="64">
        <v>0</v>
      </c>
      <c r="T24" s="29">
        <v>0</v>
      </c>
      <c r="U24" s="29">
        <v>0</v>
      </c>
      <c r="V24" s="29">
        <v>0</v>
      </c>
      <c r="W24" s="29">
        <v>0</v>
      </c>
      <c r="X24" s="64">
        <v>0</v>
      </c>
      <c r="Y24" s="64">
        <v>0</v>
      </c>
      <c r="Z24" s="64">
        <v>0</v>
      </c>
      <c r="AA24" s="42">
        <v>50</v>
      </c>
      <c r="AB24" s="64">
        <v>0</v>
      </c>
      <c r="AC24" s="64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J24" s="15" t="s">
        <v>78</v>
      </c>
      <c r="AK24" s="24" t="s">
        <v>1451</v>
      </c>
      <c r="AL24" s="15" t="s">
        <v>78</v>
      </c>
      <c r="AM24" s="25">
        <v>50</v>
      </c>
      <c r="AN24" s="25">
        <v>50</v>
      </c>
      <c r="AO24" s="25">
        <v>50</v>
      </c>
      <c r="AP24" s="25">
        <v>0</v>
      </c>
      <c r="AQ24" s="25">
        <v>20</v>
      </c>
      <c r="AR24" s="25">
        <v>20</v>
      </c>
      <c r="AS24" s="25">
        <v>20</v>
      </c>
      <c r="AT24" s="25">
        <v>20</v>
      </c>
      <c r="AU24" s="25">
        <v>20</v>
      </c>
      <c r="AV24" s="25">
        <v>0</v>
      </c>
      <c r="AW24" s="25">
        <v>0</v>
      </c>
      <c r="AX24" s="25">
        <v>20</v>
      </c>
      <c r="AY24" s="25">
        <v>20</v>
      </c>
      <c r="AZ24" s="25">
        <v>20</v>
      </c>
      <c r="BA24" s="25">
        <v>20</v>
      </c>
      <c r="BB24" s="25">
        <v>20</v>
      </c>
      <c r="BC24" s="25">
        <v>100</v>
      </c>
      <c r="BD24" s="25">
        <v>0</v>
      </c>
      <c r="BE24" s="25">
        <v>0</v>
      </c>
      <c r="BF24" s="25">
        <v>0</v>
      </c>
      <c r="BG24" s="25">
        <v>0</v>
      </c>
      <c r="BH24" s="25">
        <v>0</v>
      </c>
      <c r="BL24">
        <v>22</v>
      </c>
      <c r="BM24" t="s">
        <v>2381</v>
      </c>
    </row>
    <row r="25" spans="2:65" ht="14.25" x14ac:dyDescent="0.2">
      <c r="B25" s="16">
        <v>23</v>
      </c>
      <c r="C25" s="16" t="s">
        <v>1170</v>
      </c>
      <c r="D25" s="16" t="s">
        <v>1230</v>
      </c>
      <c r="E25" s="16" t="s">
        <v>1127</v>
      </c>
      <c r="F25" s="16">
        <f t="shared" si="0"/>
        <v>2</v>
      </c>
      <c r="G25" s="19" t="s">
        <v>1485</v>
      </c>
      <c r="H25" s="3" t="s">
        <v>862</v>
      </c>
      <c r="I25" s="3">
        <f>武器2!I25</f>
        <v>1</v>
      </c>
      <c r="J25" s="16">
        <v>0</v>
      </c>
      <c r="K25" s="16">
        <v>7</v>
      </c>
      <c r="L25" s="16">
        <v>53</v>
      </c>
      <c r="M25" s="16">
        <v>139</v>
      </c>
      <c r="N25" s="28">
        <v>0</v>
      </c>
      <c r="O25" s="16">
        <v>111</v>
      </c>
      <c r="P25" s="28">
        <v>0</v>
      </c>
      <c r="Q25" s="28">
        <v>0</v>
      </c>
      <c r="R25" s="28">
        <v>0</v>
      </c>
      <c r="S25" s="64">
        <v>0</v>
      </c>
      <c r="T25" s="29">
        <v>0</v>
      </c>
      <c r="U25" s="29">
        <v>0</v>
      </c>
      <c r="V25" s="29">
        <v>0</v>
      </c>
      <c r="W25" s="29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>
        <v>0</v>
      </c>
      <c r="AD25" s="29">
        <v>0</v>
      </c>
      <c r="AE25" s="29">
        <v>0</v>
      </c>
      <c r="AF25" s="29">
        <v>0</v>
      </c>
      <c r="AG25" s="29">
        <v>0</v>
      </c>
      <c r="AH25" s="29">
        <v>0</v>
      </c>
      <c r="BL25">
        <v>23</v>
      </c>
      <c r="BM25" t="s">
        <v>2382</v>
      </c>
    </row>
    <row r="26" spans="2:65" ht="14.25" x14ac:dyDescent="0.2">
      <c r="B26" s="16">
        <v>24</v>
      </c>
      <c r="C26" s="16" t="s">
        <v>1137</v>
      </c>
      <c r="D26" s="16" t="s">
        <v>1289</v>
      </c>
      <c r="E26" s="16" t="s">
        <v>1127</v>
      </c>
      <c r="F26" s="16">
        <f t="shared" si="0"/>
        <v>2</v>
      </c>
      <c r="G26" s="19" t="s">
        <v>1485</v>
      </c>
      <c r="H26" s="3" t="s">
        <v>862</v>
      </c>
      <c r="I26" s="3">
        <f>武器2!I26</f>
        <v>1</v>
      </c>
      <c r="J26" s="16">
        <v>0</v>
      </c>
      <c r="K26" s="16">
        <v>8</v>
      </c>
      <c r="L26" s="16">
        <v>61</v>
      </c>
      <c r="M26" s="28">
        <v>0</v>
      </c>
      <c r="N26" s="28">
        <v>0</v>
      </c>
      <c r="O26" s="16">
        <v>127</v>
      </c>
      <c r="P26" s="28">
        <v>0</v>
      </c>
      <c r="Q26" s="28">
        <v>0</v>
      </c>
      <c r="R26" s="28">
        <v>0</v>
      </c>
      <c r="S26" s="64">
        <v>0</v>
      </c>
      <c r="T26" s="20">
        <v>0.28999999999999998</v>
      </c>
      <c r="U26" s="29">
        <v>0</v>
      </c>
      <c r="V26" s="29">
        <v>0</v>
      </c>
      <c r="W26" s="29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BL26">
        <v>24</v>
      </c>
      <c r="BM26" t="s">
        <v>2383</v>
      </c>
    </row>
    <row r="27" spans="2:65" ht="14.25" x14ac:dyDescent="0.2">
      <c r="B27" s="16">
        <v>25</v>
      </c>
      <c r="C27" s="16" t="s">
        <v>1166</v>
      </c>
      <c r="D27" s="16" t="s">
        <v>1497</v>
      </c>
      <c r="E27" s="16" t="s">
        <v>1128</v>
      </c>
      <c r="F27" s="16">
        <f t="shared" si="0"/>
        <v>1</v>
      </c>
      <c r="G27" s="19" t="s">
        <v>1485</v>
      </c>
      <c r="H27" s="3" t="s">
        <v>862</v>
      </c>
      <c r="I27" s="3">
        <f>武器2!I27</f>
        <v>1</v>
      </c>
      <c r="J27" s="16">
        <v>0</v>
      </c>
      <c r="K27" s="16">
        <v>1</v>
      </c>
      <c r="L27" s="16">
        <v>15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64">
        <v>0</v>
      </c>
      <c r="T27" s="29">
        <v>0</v>
      </c>
      <c r="U27" s="29">
        <v>0</v>
      </c>
      <c r="V27" s="29">
        <v>0</v>
      </c>
      <c r="W27" s="29">
        <v>0</v>
      </c>
      <c r="X27" s="64">
        <v>0</v>
      </c>
      <c r="Y27" s="64">
        <v>0</v>
      </c>
      <c r="Z27" s="64">
        <v>0</v>
      </c>
      <c r="AA27" s="64">
        <v>0</v>
      </c>
      <c r="AB27" s="64">
        <v>0</v>
      </c>
      <c r="AC27" s="42">
        <v>0</v>
      </c>
      <c r="AD27" s="29">
        <v>0</v>
      </c>
      <c r="AE27" s="29">
        <v>0</v>
      </c>
      <c r="AF27" s="29">
        <v>0</v>
      </c>
      <c r="AG27" s="29">
        <v>0</v>
      </c>
      <c r="AH27" s="29">
        <v>0</v>
      </c>
      <c r="BL27">
        <v>25</v>
      </c>
      <c r="BM27" t="s">
        <v>2384</v>
      </c>
    </row>
    <row r="28" spans="2:65" ht="14.25" x14ac:dyDescent="0.2">
      <c r="B28" s="16">
        <v>26</v>
      </c>
      <c r="C28" s="16" t="s">
        <v>1212</v>
      </c>
      <c r="D28" s="16" t="s">
        <v>1417</v>
      </c>
      <c r="E28" s="16" t="s">
        <v>1128</v>
      </c>
      <c r="F28" s="16">
        <f t="shared" si="0"/>
        <v>1</v>
      </c>
      <c r="G28" s="19" t="s">
        <v>1485</v>
      </c>
      <c r="H28" s="3" t="s">
        <v>862</v>
      </c>
      <c r="I28" s="3">
        <f>武器2!I28</f>
        <v>1</v>
      </c>
      <c r="J28" s="16">
        <v>0</v>
      </c>
      <c r="K28" s="16">
        <v>2</v>
      </c>
      <c r="L28" s="16">
        <v>30</v>
      </c>
      <c r="M28" s="28">
        <v>0</v>
      </c>
      <c r="N28" s="28">
        <v>0</v>
      </c>
      <c r="O28" s="16">
        <v>0</v>
      </c>
      <c r="P28" s="28">
        <v>0</v>
      </c>
      <c r="Q28" s="28">
        <v>0</v>
      </c>
      <c r="R28" s="28">
        <v>0</v>
      </c>
      <c r="S28" s="64">
        <v>0</v>
      </c>
      <c r="T28" s="29">
        <v>0</v>
      </c>
      <c r="U28" s="29">
        <v>0</v>
      </c>
      <c r="V28" s="29">
        <v>0</v>
      </c>
      <c r="W28" s="29">
        <v>0</v>
      </c>
      <c r="X28" s="64">
        <v>0</v>
      </c>
      <c r="Y28" s="64">
        <v>0</v>
      </c>
      <c r="Z28" s="64">
        <v>0</v>
      </c>
      <c r="AA28" s="64">
        <v>0</v>
      </c>
      <c r="AB28" s="64">
        <v>0</v>
      </c>
      <c r="AC28" s="64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BL28">
        <v>26</v>
      </c>
      <c r="BM28" t="s">
        <v>2385</v>
      </c>
    </row>
    <row r="29" spans="2:65" ht="14.25" x14ac:dyDescent="0.2">
      <c r="B29" s="16">
        <v>27</v>
      </c>
      <c r="C29" s="16" t="s">
        <v>1168</v>
      </c>
      <c r="D29" s="16" t="s">
        <v>1498</v>
      </c>
      <c r="E29" s="16" t="s">
        <v>1128</v>
      </c>
      <c r="F29" s="16">
        <f t="shared" si="0"/>
        <v>1</v>
      </c>
      <c r="G29" s="19" t="s">
        <v>1485</v>
      </c>
      <c r="H29" s="3" t="s">
        <v>862</v>
      </c>
      <c r="I29" s="3">
        <f>武器2!I29</f>
        <v>1</v>
      </c>
      <c r="J29" s="16">
        <v>0</v>
      </c>
      <c r="K29" s="16">
        <v>3</v>
      </c>
      <c r="L29" s="16">
        <v>44</v>
      </c>
      <c r="M29" s="28">
        <v>0</v>
      </c>
      <c r="N29" s="16">
        <v>0</v>
      </c>
      <c r="O29" s="28">
        <v>0</v>
      </c>
      <c r="P29" s="28">
        <v>0</v>
      </c>
      <c r="Q29" s="28">
        <v>0</v>
      </c>
      <c r="R29" s="28">
        <v>0</v>
      </c>
      <c r="S29" s="64">
        <v>0</v>
      </c>
      <c r="T29" s="29">
        <v>0</v>
      </c>
      <c r="U29" s="29">
        <v>0</v>
      </c>
      <c r="V29" s="29">
        <v>0</v>
      </c>
      <c r="W29" s="29">
        <v>0</v>
      </c>
      <c r="X29" s="64">
        <v>0</v>
      </c>
      <c r="Y29" s="64">
        <v>0</v>
      </c>
      <c r="Z29" s="64">
        <v>0</v>
      </c>
      <c r="AA29" s="64">
        <v>0</v>
      </c>
      <c r="AB29" s="64">
        <v>0</v>
      </c>
      <c r="AC29" s="64">
        <v>0</v>
      </c>
      <c r="AD29" s="29">
        <v>0</v>
      </c>
      <c r="AE29" s="29">
        <v>0</v>
      </c>
      <c r="AF29" s="29">
        <v>0</v>
      </c>
      <c r="AG29" s="29">
        <v>0</v>
      </c>
      <c r="AH29" s="29">
        <v>0</v>
      </c>
      <c r="BL29">
        <v>27</v>
      </c>
      <c r="BM29" t="s">
        <v>2387</v>
      </c>
    </row>
    <row r="30" spans="2:65" ht="14.25" x14ac:dyDescent="0.2">
      <c r="B30" s="16">
        <v>28</v>
      </c>
      <c r="C30" s="16" t="s">
        <v>1186</v>
      </c>
      <c r="D30" s="16" t="s">
        <v>1367</v>
      </c>
      <c r="E30" s="16" t="s">
        <v>1128</v>
      </c>
      <c r="F30" s="16">
        <f t="shared" si="0"/>
        <v>1</v>
      </c>
      <c r="G30" s="19" t="s">
        <v>1485</v>
      </c>
      <c r="H30" s="3" t="s">
        <v>862</v>
      </c>
      <c r="I30" s="3">
        <f>武器2!I30</f>
        <v>1</v>
      </c>
      <c r="J30" s="16">
        <v>0</v>
      </c>
      <c r="K30" s="16">
        <v>4</v>
      </c>
      <c r="L30" s="16">
        <v>59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64">
        <v>0</v>
      </c>
      <c r="T30" s="29">
        <v>0</v>
      </c>
      <c r="U30" s="29">
        <v>0</v>
      </c>
      <c r="V30" s="29">
        <v>0</v>
      </c>
      <c r="W30" s="29">
        <v>0</v>
      </c>
      <c r="X30" s="64">
        <v>0</v>
      </c>
      <c r="Y30" s="42">
        <v>0</v>
      </c>
      <c r="Z30" s="64">
        <v>0</v>
      </c>
      <c r="AA30" s="64">
        <v>0</v>
      </c>
      <c r="AB30" s="64">
        <v>0</v>
      </c>
      <c r="AC30" s="64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BL30">
        <v>28</v>
      </c>
      <c r="BM30" t="s">
        <v>2388</v>
      </c>
    </row>
    <row r="31" spans="2:65" ht="14.25" x14ac:dyDescent="0.2">
      <c r="B31" s="16">
        <v>29</v>
      </c>
      <c r="C31" s="16" t="s">
        <v>1162</v>
      </c>
      <c r="D31" s="16" t="s">
        <v>1499</v>
      </c>
      <c r="E31" s="16" t="s">
        <v>1128</v>
      </c>
      <c r="F31" s="16">
        <f t="shared" si="0"/>
        <v>1</v>
      </c>
      <c r="G31" s="19" t="s">
        <v>1485</v>
      </c>
      <c r="H31" s="3" t="s">
        <v>862</v>
      </c>
      <c r="I31" s="3">
        <f>武器2!I31</f>
        <v>1</v>
      </c>
      <c r="J31" s="16">
        <v>0</v>
      </c>
      <c r="K31" s="16">
        <v>5</v>
      </c>
      <c r="L31" s="16">
        <v>74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64">
        <v>0</v>
      </c>
      <c r="T31" s="29">
        <v>0</v>
      </c>
      <c r="U31" s="29">
        <v>0</v>
      </c>
      <c r="V31" s="29">
        <v>0</v>
      </c>
      <c r="W31" s="29">
        <v>0</v>
      </c>
      <c r="X31" s="42">
        <v>0</v>
      </c>
      <c r="Y31" s="64">
        <v>0</v>
      </c>
      <c r="Z31" s="64">
        <v>0</v>
      </c>
      <c r="AA31" s="64">
        <v>0</v>
      </c>
      <c r="AB31" s="64">
        <v>0</v>
      </c>
      <c r="AC31" s="64">
        <v>0</v>
      </c>
      <c r="AD31" s="29">
        <v>0</v>
      </c>
      <c r="AE31" s="29">
        <v>0</v>
      </c>
      <c r="AF31" s="29">
        <v>0</v>
      </c>
      <c r="AG31" s="29">
        <v>0</v>
      </c>
      <c r="AH31" s="29">
        <v>0</v>
      </c>
      <c r="BL31">
        <v>29</v>
      </c>
      <c r="BM31" t="s">
        <v>2389</v>
      </c>
    </row>
    <row r="32" spans="2:65" ht="14.25" x14ac:dyDescent="0.2">
      <c r="B32" s="16">
        <v>30</v>
      </c>
      <c r="C32" s="16" t="s">
        <v>1191</v>
      </c>
      <c r="D32" s="16" t="s">
        <v>1327</v>
      </c>
      <c r="E32" s="16" t="s">
        <v>1128</v>
      </c>
      <c r="F32" s="16">
        <f t="shared" si="0"/>
        <v>1</v>
      </c>
      <c r="G32" s="19" t="s">
        <v>1485</v>
      </c>
      <c r="H32" s="3" t="s">
        <v>862</v>
      </c>
      <c r="I32" s="3">
        <f>武器2!I32</f>
        <v>1</v>
      </c>
      <c r="J32" s="16">
        <v>0</v>
      </c>
      <c r="K32" s="16">
        <v>6</v>
      </c>
      <c r="L32" s="16">
        <v>89</v>
      </c>
      <c r="M32" s="28">
        <v>0</v>
      </c>
      <c r="N32" s="28">
        <v>0</v>
      </c>
      <c r="O32" s="16">
        <v>0</v>
      </c>
      <c r="P32" s="28">
        <v>0</v>
      </c>
      <c r="Q32" s="28">
        <v>0</v>
      </c>
      <c r="R32" s="28">
        <v>0</v>
      </c>
      <c r="S32" s="64">
        <v>0</v>
      </c>
      <c r="T32" s="29">
        <v>0</v>
      </c>
      <c r="U32" s="29">
        <v>0</v>
      </c>
      <c r="V32" s="29">
        <v>0</v>
      </c>
      <c r="W32" s="29">
        <v>0</v>
      </c>
      <c r="X32" s="64">
        <v>0</v>
      </c>
      <c r="Y32" s="64">
        <v>0</v>
      </c>
      <c r="Z32" s="64">
        <v>0</v>
      </c>
      <c r="AA32" s="64">
        <v>0</v>
      </c>
      <c r="AB32" s="64">
        <v>0</v>
      </c>
      <c r="AC32" s="64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BL32">
        <v>30</v>
      </c>
      <c r="BM32" t="s">
        <v>2390</v>
      </c>
    </row>
    <row r="33" spans="2:65" ht="14.25" x14ac:dyDescent="0.2">
      <c r="B33" s="16">
        <v>31</v>
      </c>
      <c r="C33" s="16" t="s">
        <v>1174</v>
      </c>
      <c r="D33" s="16" t="s">
        <v>1500</v>
      </c>
      <c r="E33" s="16" t="s">
        <v>1128</v>
      </c>
      <c r="F33" s="16">
        <f t="shared" si="0"/>
        <v>1</v>
      </c>
      <c r="G33" s="19" t="s">
        <v>1485</v>
      </c>
      <c r="H33" s="3" t="s">
        <v>862</v>
      </c>
      <c r="I33" s="3">
        <f>武器2!I33</f>
        <v>1</v>
      </c>
      <c r="J33" s="16">
        <v>0</v>
      </c>
      <c r="K33" s="16">
        <v>7</v>
      </c>
      <c r="L33" s="16">
        <v>104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64">
        <v>0</v>
      </c>
      <c r="T33" s="29">
        <v>0</v>
      </c>
      <c r="U33" s="29">
        <v>0</v>
      </c>
      <c r="V33" s="29">
        <v>0</v>
      </c>
      <c r="W33" s="29">
        <v>0</v>
      </c>
      <c r="X33" s="64">
        <v>0</v>
      </c>
      <c r="Y33" s="64">
        <v>0</v>
      </c>
      <c r="Z33" s="64">
        <v>0</v>
      </c>
      <c r="AA33" s="42">
        <v>0</v>
      </c>
      <c r="AB33" s="64">
        <v>0</v>
      </c>
      <c r="AC33" s="64">
        <v>0</v>
      </c>
      <c r="AD33" s="29">
        <v>0</v>
      </c>
      <c r="AE33" s="29">
        <v>0</v>
      </c>
      <c r="AF33" s="29">
        <v>0</v>
      </c>
      <c r="AG33" s="29">
        <v>0</v>
      </c>
      <c r="AH33" s="29">
        <v>0</v>
      </c>
      <c r="BL33">
        <v>31</v>
      </c>
      <c r="BM33" t="s">
        <v>2391</v>
      </c>
    </row>
    <row r="34" spans="2:65" ht="14.25" x14ac:dyDescent="0.2">
      <c r="B34" s="16">
        <v>32</v>
      </c>
      <c r="C34" s="16" t="s">
        <v>1204</v>
      </c>
      <c r="D34" s="16" t="s">
        <v>1501</v>
      </c>
      <c r="E34" s="16" t="s">
        <v>1128</v>
      </c>
      <c r="F34" s="16">
        <f t="shared" si="0"/>
        <v>1</v>
      </c>
      <c r="G34" s="19" t="s">
        <v>1485</v>
      </c>
      <c r="H34" s="3" t="s">
        <v>862</v>
      </c>
      <c r="I34" s="3">
        <f>武器2!I34</f>
        <v>1</v>
      </c>
      <c r="J34" s="16">
        <v>0</v>
      </c>
      <c r="K34" s="16">
        <v>8</v>
      </c>
      <c r="L34" s="16">
        <v>118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64">
        <v>0</v>
      </c>
      <c r="T34" s="20">
        <v>0</v>
      </c>
      <c r="U34" s="29">
        <v>0</v>
      </c>
      <c r="V34" s="29">
        <v>0</v>
      </c>
      <c r="W34" s="29">
        <v>0</v>
      </c>
      <c r="X34" s="64">
        <v>0</v>
      </c>
      <c r="Y34" s="64">
        <v>0</v>
      </c>
      <c r="Z34" s="64">
        <v>0</v>
      </c>
      <c r="AA34" s="64">
        <v>0</v>
      </c>
      <c r="AB34" s="64">
        <v>0</v>
      </c>
      <c r="AC34" s="64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BL34">
        <v>32</v>
      </c>
      <c r="BM34" t="s">
        <v>2392</v>
      </c>
    </row>
    <row r="35" spans="2:65" ht="14.25" x14ac:dyDescent="0.2">
      <c r="B35" s="16">
        <v>33</v>
      </c>
      <c r="C35" s="16" t="s">
        <v>1149</v>
      </c>
      <c r="D35" s="16" t="s">
        <v>1502</v>
      </c>
      <c r="E35" s="16" t="s">
        <v>1125</v>
      </c>
      <c r="F35" s="16">
        <f t="shared" si="0"/>
        <v>3</v>
      </c>
      <c r="G35" s="19" t="s">
        <v>1485</v>
      </c>
      <c r="H35" s="3" t="s">
        <v>863</v>
      </c>
      <c r="I35" s="3">
        <f>武器2!I35</f>
        <v>2</v>
      </c>
      <c r="J35" s="16">
        <v>1</v>
      </c>
      <c r="K35" s="16">
        <v>1</v>
      </c>
      <c r="L35" s="16">
        <v>12</v>
      </c>
      <c r="M35" s="16">
        <v>11</v>
      </c>
      <c r="N35" s="28">
        <v>0</v>
      </c>
      <c r="O35" s="28">
        <v>0</v>
      </c>
      <c r="P35" s="28">
        <v>0</v>
      </c>
      <c r="Q35" s="16">
        <v>7</v>
      </c>
      <c r="R35" s="28">
        <v>0</v>
      </c>
      <c r="S35" s="64">
        <v>0</v>
      </c>
      <c r="T35" s="29">
        <v>0</v>
      </c>
      <c r="U35" s="29">
        <v>0</v>
      </c>
      <c r="V35" s="29">
        <v>0</v>
      </c>
      <c r="W35" s="29">
        <v>0</v>
      </c>
      <c r="X35" s="64">
        <v>0</v>
      </c>
      <c r="Y35" s="64">
        <v>0</v>
      </c>
      <c r="Z35" s="64">
        <v>0</v>
      </c>
      <c r="AA35" s="42">
        <v>5</v>
      </c>
      <c r="AB35" s="64">
        <v>0</v>
      </c>
      <c r="AC35" s="64">
        <v>0</v>
      </c>
      <c r="AD35" s="29">
        <v>0</v>
      </c>
      <c r="AE35" s="29">
        <v>0</v>
      </c>
      <c r="AF35" s="29">
        <v>0</v>
      </c>
      <c r="AG35" s="29">
        <v>0</v>
      </c>
      <c r="AH35" s="29">
        <v>0</v>
      </c>
      <c r="BL35">
        <v>33</v>
      </c>
      <c r="BM35" t="s">
        <v>2393</v>
      </c>
    </row>
    <row r="36" spans="2:65" ht="14.25" x14ac:dyDescent="0.2">
      <c r="B36" s="16">
        <v>34</v>
      </c>
      <c r="C36" s="16" t="s">
        <v>1170</v>
      </c>
      <c r="D36" s="16" t="s">
        <v>1237</v>
      </c>
      <c r="E36" s="16" t="s">
        <v>1125</v>
      </c>
      <c r="F36" s="16">
        <f t="shared" si="0"/>
        <v>3</v>
      </c>
      <c r="G36" s="19" t="s">
        <v>1485</v>
      </c>
      <c r="H36" s="3" t="s">
        <v>863</v>
      </c>
      <c r="I36" s="3">
        <f>武器2!I36</f>
        <v>2</v>
      </c>
      <c r="J36" s="16">
        <v>1</v>
      </c>
      <c r="K36" s="16">
        <v>2</v>
      </c>
      <c r="L36" s="16">
        <v>23</v>
      </c>
      <c r="M36" s="16">
        <v>23</v>
      </c>
      <c r="N36" s="16">
        <v>9</v>
      </c>
      <c r="O36" s="28">
        <v>0</v>
      </c>
      <c r="P36" s="28">
        <v>0</v>
      </c>
      <c r="Q36" s="28">
        <v>0</v>
      </c>
      <c r="R36" s="16">
        <v>16</v>
      </c>
      <c r="S36" s="64">
        <v>0</v>
      </c>
      <c r="T36" s="29">
        <v>0</v>
      </c>
      <c r="U36" s="29">
        <v>0</v>
      </c>
      <c r="V36" s="29">
        <v>0</v>
      </c>
      <c r="W36" s="29">
        <v>0</v>
      </c>
      <c r="X36" s="64">
        <v>0</v>
      </c>
      <c r="Y36" s="64">
        <v>0</v>
      </c>
      <c r="Z36" s="64">
        <v>0</v>
      </c>
      <c r="AA36" s="64">
        <v>0</v>
      </c>
      <c r="AB36" s="64">
        <v>0</v>
      </c>
      <c r="AC36" s="64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BL36">
        <v>34</v>
      </c>
      <c r="BM36" t="s">
        <v>2394</v>
      </c>
    </row>
    <row r="37" spans="2:65" ht="14.25" x14ac:dyDescent="0.2">
      <c r="B37" s="16">
        <v>35</v>
      </c>
      <c r="C37" s="16" t="s">
        <v>1212</v>
      </c>
      <c r="D37" s="16" t="s">
        <v>1503</v>
      </c>
      <c r="E37" s="16" t="s">
        <v>1125</v>
      </c>
      <c r="F37" s="16">
        <f t="shared" si="0"/>
        <v>4</v>
      </c>
      <c r="G37" s="19" t="s">
        <v>1485</v>
      </c>
      <c r="H37" s="3" t="s">
        <v>863</v>
      </c>
      <c r="I37" s="3">
        <f>武器2!I37</f>
        <v>2</v>
      </c>
      <c r="J37" s="16">
        <v>1</v>
      </c>
      <c r="K37" s="16">
        <v>3</v>
      </c>
      <c r="L37" s="16">
        <v>35</v>
      </c>
      <c r="M37" s="28">
        <v>0</v>
      </c>
      <c r="N37" s="28">
        <v>0</v>
      </c>
      <c r="O37" s="28">
        <v>0</v>
      </c>
      <c r="P37" s="28">
        <v>0</v>
      </c>
      <c r="Q37" s="28">
        <v>0</v>
      </c>
      <c r="R37" s="16">
        <v>23</v>
      </c>
      <c r="S37" s="64">
        <v>0</v>
      </c>
      <c r="T37" s="20">
        <v>7.0000000000000007E-2</v>
      </c>
      <c r="U37" s="29">
        <v>0</v>
      </c>
      <c r="V37" s="29">
        <v>0</v>
      </c>
      <c r="W37" s="29">
        <v>0</v>
      </c>
      <c r="X37" s="42">
        <v>16</v>
      </c>
      <c r="Y37" s="64">
        <v>0</v>
      </c>
      <c r="Z37" s="64">
        <v>0</v>
      </c>
      <c r="AA37" s="64">
        <v>0</v>
      </c>
      <c r="AB37" s="42">
        <v>14</v>
      </c>
      <c r="AC37" s="64">
        <v>0</v>
      </c>
      <c r="AD37" s="29">
        <v>0</v>
      </c>
      <c r="AE37" s="29">
        <v>0</v>
      </c>
      <c r="AF37" s="29">
        <v>0</v>
      </c>
      <c r="AG37" s="29">
        <v>0</v>
      </c>
      <c r="AH37" s="29">
        <v>0</v>
      </c>
      <c r="BL37">
        <v>35</v>
      </c>
      <c r="BM37" t="s">
        <v>2395</v>
      </c>
    </row>
    <row r="38" spans="2:65" ht="14.25" x14ac:dyDescent="0.2">
      <c r="B38" s="16">
        <v>36</v>
      </c>
      <c r="C38" s="16" t="s">
        <v>1141</v>
      </c>
      <c r="D38" s="16" t="s">
        <v>1333</v>
      </c>
      <c r="E38" s="16" t="s">
        <v>1125</v>
      </c>
      <c r="F38" s="16">
        <f t="shared" si="0"/>
        <v>4</v>
      </c>
      <c r="G38" s="19" t="s">
        <v>1485</v>
      </c>
      <c r="H38" s="3" t="s">
        <v>863</v>
      </c>
      <c r="I38" s="3">
        <f>武器2!I38</f>
        <v>2</v>
      </c>
      <c r="J38" s="16">
        <v>1</v>
      </c>
      <c r="K38" s="16">
        <v>4</v>
      </c>
      <c r="L38" s="16">
        <v>46</v>
      </c>
      <c r="M38" s="16">
        <v>45</v>
      </c>
      <c r="N38" s="28">
        <v>0</v>
      </c>
      <c r="O38" s="28">
        <v>0</v>
      </c>
      <c r="P38" s="28">
        <v>0</v>
      </c>
      <c r="Q38" s="28">
        <v>0</v>
      </c>
      <c r="R38" s="16">
        <v>31</v>
      </c>
      <c r="S38" s="64">
        <v>0</v>
      </c>
      <c r="T38" s="29">
        <v>0</v>
      </c>
      <c r="U38" s="29">
        <v>0</v>
      </c>
      <c r="V38" s="29">
        <v>0</v>
      </c>
      <c r="W38" s="29">
        <v>0</v>
      </c>
      <c r="X38" s="64">
        <v>0</v>
      </c>
      <c r="Y38" s="64">
        <v>0</v>
      </c>
      <c r="Z38" s="42">
        <v>18</v>
      </c>
      <c r="AA38" s="64">
        <v>0</v>
      </c>
      <c r="AB38" s="64">
        <v>0</v>
      </c>
      <c r="AC38" s="42">
        <v>52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BL38">
        <v>36</v>
      </c>
      <c r="BM38" t="s">
        <v>2396</v>
      </c>
    </row>
    <row r="39" spans="2:65" ht="14.25" x14ac:dyDescent="0.2">
      <c r="B39" s="16">
        <v>37</v>
      </c>
      <c r="C39" s="16" t="s">
        <v>1149</v>
      </c>
      <c r="D39" s="16" t="s">
        <v>1504</v>
      </c>
      <c r="E39" s="16" t="s">
        <v>1125</v>
      </c>
      <c r="F39" s="16">
        <f t="shared" si="0"/>
        <v>5</v>
      </c>
      <c r="G39" s="19" t="s">
        <v>1485</v>
      </c>
      <c r="H39" s="3" t="s">
        <v>863</v>
      </c>
      <c r="I39" s="3">
        <f>武器2!I39</f>
        <v>2</v>
      </c>
      <c r="J39" s="16">
        <v>1</v>
      </c>
      <c r="K39" s="16">
        <v>5</v>
      </c>
      <c r="L39" s="16">
        <v>58</v>
      </c>
      <c r="M39" s="16">
        <v>57</v>
      </c>
      <c r="N39" s="28">
        <v>0</v>
      </c>
      <c r="O39" s="28">
        <v>0</v>
      </c>
      <c r="P39" s="28">
        <v>0</v>
      </c>
      <c r="Q39" s="28">
        <v>0</v>
      </c>
      <c r="R39" s="16">
        <v>39</v>
      </c>
      <c r="S39" s="42">
        <v>23</v>
      </c>
      <c r="T39" s="29">
        <v>0</v>
      </c>
      <c r="U39" s="20">
        <v>9.7500000000000003E-2</v>
      </c>
      <c r="V39" s="29">
        <v>0</v>
      </c>
      <c r="W39" s="29">
        <v>0</v>
      </c>
      <c r="X39" s="42">
        <v>26</v>
      </c>
      <c r="Y39" s="64">
        <v>0</v>
      </c>
      <c r="Z39" s="64">
        <v>0</v>
      </c>
      <c r="AA39" s="64">
        <v>0</v>
      </c>
      <c r="AB39" s="64">
        <v>0</v>
      </c>
      <c r="AC39" s="64">
        <v>0</v>
      </c>
      <c r="AD39" s="29">
        <v>0</v>
      </c>
      <c r="AE39" s="29">
        <v>0</v>
      </c>
      <c r="AF39" s="29">
        <v>0</v>
      </c>
      <c r="AG39" s="29">
        <v>0</v>
      </c>
      <c r="AH39" s="29">
        <v>0</v>
      </c>
      <c r="BL39">
        <v>37</v>
      </c>
      <c r="BM39" t="s">
        <v>2397</v>
      </c>
    </row>
    <row r="40" spans="2:65" ht="14.25" x14ac:dyDescent="0.2">
      <c r="B40" s="16">
        <v>38</v>
      </c>
      <c r="C40" s="16" t="s">
        <v>1210</v>
      </c>
      <c r="D40" s="16" t="s">
        <v>1310</v>
      </c>
      <c r="E40" s="16" t="s">
        <v>1125</v>
      </c>
      <c r="F40" s="16">
        <f t="shared" si="0"/>
        <v>5</v>
      </c>
      <c r="G40" s="19" t="s">
        <v>1485</v>
      </c>
      <c r="H40" s="3" t="s">
        <v>863</v>
      </c>
      <c r="I40" s="3">
        <f>武器2!I40</f>
        <v>2</v>
      </c>
      <c r="J40" s="16">
        <v>1</v>
      </c>
      <c r="K40" s="16">
        <v>6</v>
      </c>
      <c r="L40" s="16">
        <v>69</v>
      </c>
      <c r="M40" s="16">
        <v>68</v>
      </c>
      <c r="N40" s="16">
        <v>27</v>
      </c>
      <c r="O40" s="16">
        <v>54</v>
      </c>
      <c r="P40" s="28">
        <v>0</v>
      </c>
      <c r="Q40" s="28">
        <v>0</v>
      </c>
      <c r="R40" s="16">
        <v>47</v>
      </c>
      <c r="S40" s="64">
        <v>0</v>
      </c>
      <c r="T40" s="29">
        <v>0</v>
      </c>
      <c r="U40" s="20">
        <v>0.11749999999999999</v>
      </c>
      <c r="V40" s="29">
        <v>0</v>
      </c>
      <c r="W40" s="29">
        <v>0</v>
      </c>
      <c r="X40" s="64">
        <v>0</v>
      </c>
      <c r="Y40" s="64">
        <v>0</v>
      </c>
      <c r="Z40" s="64">
        <v>0</v>
      </c>
      <c r="AA40" s="64">
        <v>0</v>
      </c>
      <c r="AB40" s="64">
        <v>0</v>
      </c>
      <c r="AC40" s="64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BL40">
        <v>38</v>
      </c>
      <c r="BM40" t="s">
        <v>2398</v>
      </c>
    </row>
    <row r="41" spans="2:65" ht="14.25" x14ac:dyDescent="0.2">
      <c r="B41" s="16">
        <v>39</v>
      </c>
      <c r="C41" s="16" t="s">
        <v>1147</v>
      </c>
      <c r="D41" s="16" t="s">
        <v>1267</v>
      </c>
      <c r="E41" s="16" t="s">
        <v>1125</v>
      </c>
      <c r="F41" s="16">
        <f t="shared" si="0"/>
        <v>6</v>
      </c>
      <c r="G41" s="19" t="s">
        <v>1485</v>
      </c>
      <c r="H41" s="3" t="s">
        <v>863</v>
      </c>
      <c r="I41" s="3">
        <f>武器2!I41</f>
        <v>2</v>
      </c>
      <c r="J41" s="16">
        <v>1</v>
      </c>
      <c r="K41" s="16">
        <v>7</v>
      </c>
      <c r="L41" s="16">
        <v>81</v>
      </c>
      <c r="M41" s="16">
        <v>79</v>
      </c>
      <c r="N41" s="28">
        <v>0</v>
      </c>
      <c r="O41" s="16">
        <v>63</v>
      </c>
      <c r="P41" s="28">
        <v>0</v>
      </c>
      <c r="Q41" s="28">
        <v>0</v>
      </c>
      <c r="R41" s="28">
        <v>0</v>
      </c>
      <c r="S41" s="64">
        <v>0</v>
      </c>
      <c r="T41" s="20">
        <v>0.16</v>
      </c>
      <c r="U41" s="29">
        <v>0</v>
      </c>
      <c r="V41" s="29">
        <v>0</v>
      </c>
      <c r="W41" s="29">
        <v>0</v>
      </c>
      <c r="X41" s="42">
        <v>36</v>
      </c>
      <c r="Y41" s="42">
        <v>22</v>
      </c>
      <c r="Z41" s="64">
        <v>0</v>
      </c>
      <c r="AA41" s="64">
        <v>0</v>
      </c>
      <c r="AB41" s="42">
        <v>32</v>
      </c>
      <c r="AC41" s="64">
        <v>0</v>
      </c>
      <c r="AD41" s="29">
        <v>0</v>
      </c>
      <c r="AE41" s="29">
        <v>0</v>
      </c>
      <c r="AF41" s="29">
        <v>0</v>
      </c>
      <c r="AG41" s="29">
        <v>0</v>
      </c>
      <c r="AH41" s="29">
        <v>0</v>
      </c>
      <c r="BL41">
        <v>39</v>
      </c>
      <c r="BM41" t="s">
        <v>2399</v>
      </c>
    </row>
    <row r="42" spans="2:65" ht="14.25" x14ac:dyDescent="0.2">
      <c r="B42" s="16">
        <v>40</v>
      </c>
      <c r="C42" s="16" t="s">
        <v>1206</v>
      </c>
      <c r="D42" s="16" t="s">
        <v>1346</v>
      </c>
      <c r="E42" s="16" t="s">
        <v>1125</v>
      </c>
      <c r="F42" s="16">
        <f t="shared" si="0"/>
        <v>6</v>
      </c>
      <c r="G42" s="19" t="s">
        <v>1485</v>
      </c>
      <c r="H42" s="3" t="s">
        <v>863</v>
      </c>
      <c r="I42" s="3">
        <f>武器2!I42</f>
        <v>2</v>
      </c>
      <c r="J42" s="16">
        <v>1</v>
      </c>
      <c r="K42" s="16">
        <v>8</v>
      </c>
      <c r="L42" s="16">
        <v>92</v>
      </c>
      <c r="M42" s="16">
        <v>91</v>
      </c>
      <c r="N42" s="28">
        <v>0</v>
      </c>
      <c r="O42" s="28">
        <v>0</v>
      </c>
      <c r="P42" s="28">
        <v>0</v>
      </c>
      <c r="Q42" s="28">
        <v>0</v>
      </c>
      <c r="R42" s="16">
        <v>63</v>
      </c>
      <c r="S42" s="64">
        <v>0</v>
      </c>
      <c r="T42" s="29">
        <v>0</v>
      </c>
      <c r="U42" s="20">
        <v>0.1575</v>
      </c>
      <c r="V42" s="29">
        <v>0</v>
      </c>
      <c r="W42" s="29">
        <v>0</v>
      </c>
      <c r="X42" s="42">
        <v>42</v>
      </c>
      <c r="Y42" s="42">
        <v>25</v>
      </c>
      <c r="Z42" s="42">
        <v>36</v>
      </c>
      <c r="AA42" s="64">
        <v>0</v>
      </c>
      <c r="AB42" s="64">
        <v>0</v>
      </c>
      <c r="AC42" s="64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BL42">
        <v>40</v>
      </c>
      <c r="BM42" t="s">
        <v>2400</v>
      </c>
    </row>
    <row r="43" spans="2:65" ht="14.25" x14ac:dyDescent="0.2">
      <c r="B43" s="16">
        <v>41</v>
      </c>
      <c r="C43" s="16" t="s">
        <v>1208</v>
      </c>
      <c r="D43" s="16" t="s">
        <v>1372</v>
      </c>
      <c r="E43" s="16" t="s">
        <v>1126</v>
      </c>
      <c r="F43" s="16">
        <f t="shared" si="0"/>
        <v>2</v>
      </c>
      <c r="G43" s="19" t="s">
        <v>1485</v>
      </c>
      <c r="H43" s="3" t="s">
        <v>863</v>
      </c>
      <c r="I43" s="3">
        <f>武器2!I43</f>
        <v>2</v>
      </c>
      <c r="J43" s="16">
        <v>1</v>
      </c>
      <c r="K43" s="16">
        <v>1</v>
      </c>
      <c r="L43" s="16">
        <v>6</v>
      </c>
      <c r="M43" s="28">
        <v>0</v>
      </c>
      <c r="N43" s="16">
        <v>5</v>
      </c>
      <c r="O43" s="28">
        <v>0</v>
      </c>
      <c r="P43" s="28">
        <v>0</v>
      </c>
      <c r="Q43" s="28">
        <v>0</v>
      </c>
      <c r="R43" s="28">
        <v>0</v>
      </c>
      <c r="S43" s="64">
        <v>0</v>
      </c>
      <c r="T43" s="29">
        <v>0</v>
      </c>
      <c r="U43" s="29">
        <v>0</v>
      </c>
      <c r="V43" s="29">
        <v>0</v>
      </c>
      <c r="W43" s="29">
        <v>0</v>
      </c>
      <c r="X43" s="64">
        <v>0</v>
      </c>
      <c r="Y43" s="64">
        <v>0</v>
      </c>
      <c r="Z43" s="64">
        <v>0</v>
      </c>
      <c r="AA43" s="42">
        <v>5</v>
      </c>
      <c r="AB43" s="64">
        <v>0</v>
      </c>
      <c r="AC43" s="64">
        <v>0</v>
      </c>
      <c r="AD43" s="29">
        <v>0</v>
      </c>
      <c r="AE43" s="29">
        <v>0</v>
      </c>
      <c r="AF43" s="29">
        <v>0</v>
      </c>
      <c r="AG43" s="29">
        <v>0</v>
      </c>
      <c r="AH43" s="29">
        <v>0</v>
      </c>
      <c r="BL43">
        <v>41</v>
      </c>
      <c r="BM43" t="s">
        <v>2401</v>
      </c>
    </row>
    <row r="44" spans="2:65" ht="14.25" x14ac:dyDescent="0.2">
      <c r="B44" s="16">
        <v>42</v>
      </c>
      <c r="C44" s="16" t="s">
        <v>1212</v>
      </c>
      <c r="D44" s="16" t="s">
        <v>1505</v>
      </c>
      <c r="E44" s="16" t="s">
        <v>1126</v>
      </c>
      <c r="F44" s="16">
        <f t="shared" si="0"/>
        <v>2</v>
      </c>
      <c r="G44" s="19" t="s">
        <v>1485</v>
      </c>
      <c r="H44" s="3" t="s">
        <v>863</v>
      </c>
      <c r="I44" s="3">
        <f>武器2!I44</f>
        <v>2</v>
      </c>
      <c r="J44" s="16">
        <v>1</v>
      </c>
      <c r="K44" s="16">
        <v>2</v>
      </c>
      <c r="L44" s="16">
        <v>13</v>
      </c>
      <c r="M44" s="16">
        <v>26</v>
      </c>
      <c r="N44" s="28">
        <v>0</v>
      </c>
      <c r="O44" s="16">
        <v>21</v>
      </c>
      <c r="P44" s="28">
        <v>0</v>
      </c>
      <c r="Q44" s="28">
        <v>0</v>
      </c>
      <c r="R44" s="28">
        <v>0</v>
      </c>
      <c r="S44" s="64">
        <v>0</v>
      </c>
      <c r="T44" s="29">
        <v>0</v>
      </c>
      <c r="U44" s="29">
        <v>0</v>
      </c>
      <c r="V44" s="29">
        <v>0</v>
      </c>
      <c r="W44" s="29">
        <v>0</v>
      </c>
      <c r="X44" s="64">
        <v>0</v>
      </c>
      <c r="Y44" s="64">
        <v>0</v>
      </c>
      <c r="Z44" s="64">
        <v>0</v>
      </c>
      <c r="AA44" s="64">
        <v>0</v>
      </c>
      <c r="AB44" s="64">
        <v>0</v>
      </c>
      <c r="AC44" s="64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BL44">
        <v>42</v>
      </c>
      <c r="BM44" t="s">
        <v>2402</v>
      </c>
    </row>
    <row r="45" spans="2:65" ht="14.25" x14ac:dyDescent="0.2">
      <c r="B45" s="16">
        <v>43</v>
      </c>
      <c r="C45" s="16" t="s">
        <v>1214</v>
      </c>
      <c r="D45" s="16" t="s">
        <v>1506</v>
      </c>
      <c r="E45" s="16" t="s">
        <v>1126</v>
      </c>
      <c r="F45" s="16">
        <f t="shared" si="0"/>
        <v>2</v>
      </c>
      <c r="G45" s="19" t="s">
        <v>1485</v>
      </c>
      <c r="H45" s="3" t="s">
        <v>863</v>
      </c>
      <c r="I45" s="3">
        <f>武器2!I45</f>
        <v>2</v>
      </c>
      <c r="J45" s="16">
        <v>1</v>
      </c>
      <c r="K45" s="16">
        <v>3</v>
      </c>
      <c r="L45" s="16">
        <v>19</v>
      </c>
      <c r="M45" s="16">
        <v>39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64">
        <v>0</v>
      </c>
      <c r="T45" s="29">
        <v>0</v>
      </c>
      <c r="U45" s="20">
        <v>6.7500000000000004E-2</v>
      </c>
      <c r="V45" s="29">
        <v>0</v>
      </c>
      <c r="W45" s="29">
        <v>0</v>
      </c>
      <c r="X45" s="64">
        <v>0</v>
      </c>
      <c r="Y45" s="64">
        <v>0</v>
      </c>
      <c r="Z45" s="64">
        <v>0</v>
      </c>
      <c r="AA45" s="64">
        <v>0</v>
      </c>
      <c r="AB45" s="64">
        <v>0</v>
      </c>
      <c r="AC45" s="64">
        <v>0</v>
      </c>
      <c r="AD45" s="29">
        <v>0</v>
      </c>
      <c r="AE45" s="29">
        <v>0</v>
      </c>
      <c r="AF45" s="29">
        <v>0</v>
      </c>
      <c r="AG45" s="29">
        <v>0</v>
      </c>
      <c r="AH45" s="29">
        <v>0</v>
      </c>
      <c r="BL45">
        <v>43</v>
      </c>
      <c r="BM45" t="s">
        <v>2403</v>
      </c>
    </row>
    <row r="46" spans="2:65" ht="14.25" x14ac:dyDescent="0.2">
      <c r="B46" s="16">
        <v>44</v>
      </c>
      <c r="C46" s="16" t="s">
        <v>1176</v>
      </c>
      <c r="D46" s="16" t="s">
        <v>1257</v>
      </c>
      <c r="E46" s="16" t="s">
        <v>1126</v>
      </c>
      <c r="F46" s="16">
        <f t="shared" si="0"/>
        <v>3</v>
      </c>
      <c r="G46" s="19" t="s">
        <v>1485</v>
      </c>
      <c r="H46" s="3" t="s">
        <v>863</v>
      </c>
      <c r="I46" s="3">
        <f>武器2!I46</f>
        <v>2</v>
      </c>
      <c r="J46" s="16">
        <v>1</v>
      </c>
      <c r="K46" s="16">
        <v>4</v>
      </c>
      <c r="L46" s="16">
        <v>26</v>
      </c>
      <c r="M46" s="28">
        <v>0</v>
      </c>
      <c r="N46" s="28">
        <v>0</v>
      </c>
      <c r="O46" s="28">
        <v>0</v>
      </c>
      <c r="P46" s="28">
        <v>0</v>
      </c>
      <c r="Q46" s="28">
        <v>0</v>
      </c>
      <c r="R46" s="16">
        <v>36</v>
      </c>
      <c r="S46" s="64">
        <v>0</v>
      </c>
      <c r="T46" s="29">
        <v>0</v>
      </c>
      <c r="U46" s="29">
        <v>0</v>
      </c>
      <c r="V46" s="29">
        <v>0</v>
      </c>
      <c r="W46" s="29">
        <v>0</v>
      </c>
      <c r="X46" s="42">
        <v>24</v>
      </c>
      <c r="Y46" s="64">
        <v>0</v>
      </c>
      <c r="Z46" s="64">
        <v>0</v>
      </c>
      <c r="AA46" s="42">
        <v>21</v>
      </c>
      <c r="AB46" s="64">
        <v>0</v>
      </c>
      <c r="AC46" s="64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BL46">
        <v>44</v>
      </c>
      <c r="BM46" t="s">
        <v>2404</v>
      </c>
    </row>
    <row r="47" spans="2:65" ht="14.25" x14ac:dyDescent="0.2">
      <c r="B47" s="16">
        <v>45</v>
      </c>
      <c r="C47" s="16" t="s">
        <v>1178</v>
      </c>
      <c r="D47" s="16" t="s">
        <v>1273</v>
      </c>
      <c r="E47" s="16" t="s">
        <v>1126</v>
      </c>
      <c r="F47" s="16">
        <f t="shared" si="0"/>
        <v>3</v>
      </c>
      <c r="G47" s="19" t="s">
        <v>1485</v>
      </c>
      <c r="H47" s="3" t="s">
        <v>863</v>
      </c>
      <c r="I47" s="3">
        <f>武器2!I47</f>
        <v>2</v>
      </c>
      <c r="J47" s="16">
        <v>1</v>
      </c>
      <c r="K47" s="16">
        <v>5</v>
      </c>
      <c r="L47" s="16">
        <v>32</v>
      </c>
      <c r="M47" s="28">
        <v>0</v>
      </c>
      <c r="N47" s="28">
        <v>0</v>
      </c>
      <c r="O47" s="16">
        <v>52</v>
      </c>
      <c r="P47" s="28">
        <v>0</v>
      </c>
      <c r="Q47" s="16">
        <v>42</v>
      </c>
      <c r="R47" s="28">
        <v>0</v>
      </c>
      <c r="S47" s="64">
        <v>0</v>
      </c>
      <c r="T47" s="29">
        <v>0</v>
      </c>
      <c r="U47" s="29">
        <v>0</v>
      </c>
      <c r="V47" s="29">
        <v>0</v>
      </c>
      <c r="W47" s="29">
        <v>0</v>
      </c>
      <c r="X47" s="42">
        <v>30</v>
      </c>
      <c r="Y47" s="64">
        <v>0</v>
      </c>
      <c r="Z47" s="64">
        <v>0</v>
      </c>
      <c r="AA47" s="64">
        <v>0</v>
      </c>
      <c r="AB47" s="64">
        <v>0</v>
      </c>
      <c r="AC47" s="64">
        <v>0</v>
      </c>
      <c r="AD47" s="29">
        <v>0</v>
      </c>
      <c r="AE47" s="29">
        <v>0</v>
      </c>
      <c r="AF47" s="29">
        <v>0</v>
      </c>
      <c r="AG47" s="29">
        <v>0</v>
      </c>
      <c r="AH47" s="29">
        <v>0</v>
      </c>
      <c r="BL47">
        <v>45</v>
      </c>
      <c r="BM47" t="s">
        <v>2405</v>
      </c>
    </row>
    <row r="48" spans="2:65" ht="14.25" x14ac:dyDescent="0.2">
      <c r="B48" s="16">
        <v>46</v>
      </c>
      <c r="C48" s="16" t="s">
        <v>1166</v>
      </c>
      <c r="D48" s="16" t="s">
        <v>1507</v>
      </c>
      <c r="E48" s="16" t="s">
        <v>1126</v>
      </c>
      <c r="F48" s="16">
        <f t="shared" si="0"/>
        <v>3</v>
      </c>
      <c r="G48" s="19" t="s">
        <v>1485</v>
      </c>
      <c r="H48" s="3" t="s">
        <v>863</v>
      </c>
      <c r="I48" s="3">
        <f>武器2!I48</f>
        <v>2</v>
      </c>
      <c r="J48" s="16">
        <v>1</v>
      </c>
      <c r="K48" s="16">
        <v>6</v>
      </c>
      <c r="L48" s="16">
        <v>39</v>
      </c>
      <c r="M48" s="16">
        <v>78</v>
      </c>
      <c r="N48" s="28">
        <v>0</v>
      </c>
      <c r="O48" s="28">
        <v>0</v>
      </c>
      <c r="P48" s="28">
        <v>0</v>
      </c>
      <c r="Q48" s="28">
        <v>0</v>
      </c>
      <c r="R48" s="28">
        <v>0</v>
      </c>
      <c r="S48" s="64">
        <v>0</v>
      </c>
      <c r="T48" s="20">
        <v>0.155</v>
      </c>
      <c r="U48" s="29">
        <v>0</v>
      </c>
      <c r="V48" s="29">
        <v>0</v>
      </c>
      <c r="W48" s="29">
        <v>0</v>
      </c>
      <c r="X48" s="64">
        <v>0</v>
      </c>
      <c r="Y48" s="64">
        <v>0</v>
      </c>
      <c r="Z48" s="64">
        <v>0</v>
      </c>
      <c r="AA48" s="64">
        <v>0</v>
      </c>
      <c r="AB48" s="64">
        <v>0</v>
      </c>
      <c r="AC48" s="42">
        <v>90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BL48">
        <v>46</v>
      </c>
      <c r="BM48" t="s">
        <v>2406</v>
      </c>
    </row>
    <row r="49" spans="2:65" ht="14.25" x14ac:dyDescent="0.2">
      <c r="B49" s="16">
        <v>47</v>
      </c>
      <c r="C49" s="16" t="s">
        <v>1153</v>
      </c>
      <c r="D49" s="16" t="s">
        <v>1508</v>
      </c>
      <c r="E49" s="16" t="s">
        <v>1126</v>
      </c>
      <c r="F49" s="16">
        <f t="shared" si="0"/>
        <v>4</v>
      </c>
      <c r="G49" s="19" t="s">
        <v>1485</v>
      </c>
      <c r="H49" s="3" t="s">
        <v>863</v>
      </c>
      <c r="I49" s="3">
        <f>武器2!I49</f>
        <v>2</v>
      </c>
      <c r="J49" s="16">
        <v>1</v>
      </c>
      <c r="K49" s="16">
        <v>7</v>
      </c>
      <c r="L49" s="16">
        <v>45</v>
      </c>
      <c r="M49" s="16">
        <v>91</v>
      </c>
      <c r="N49" s="28">
        <v>0</v>
      </c>
      <c r="O49" s="16">
        <v>73</v>
      </c>
      <c r="P49" s="28">
        <v>0</v>
      </c>
      <c r="Q49" s="28">
        <v>0</v>
      </c>
      <c r="R49" s="28">
        <v>0</v>
      </c>
      <c r="S49" s="64">
        <v>0</v>
      </c>
      <c r="T49" s="20">
        <v>0.18</v>
      </c>
      <c r="U49" s="20">
        <v>0.1575</v>
      </c>
      <c r="V49" s="29">
        <v>0</v>
      </c>
      <c r="W49" s="29">
        <v>0</v>
      </c>
      <c r="X49" s="64">
        <v>0</v>
      </c>
      <c r="Y49" s="64">
        <v>0</v>
      </c>
      <c r="Z49" s="64">
        <v>0</v>
      </c>
      <c r="AA49" s="64">
        <v>0</v>
      </c>
      <c r="AB49" s="64">
        <v>0</v>
      </c>
      <c r="AC49" s="64">
        <v>0</v>
      </c>
      <c r="AD49" s="29">
        <v>0</v>
      </c>
      <c r="AE49" s="29">
        <v>0</v>
      </c>
      <c r="AF49" s="29">
        <v>0</v>
      </c>
      <c r="AG49" s="29">
        <v>0</v>
      </c>
      <c r="AH49" s="29">
        <v>0</v>
      </c>
      <c r="BL49">
        <v>47</v>
      </c>
      <c r="BM49" t="s">
        <v>2407</v>
      </c>
    </row>
    <row r="50" spans="2:65" ht="14.25" x14ac:dyDescent="0.2">
      <c r="B50" s="16">
        <v>48</v>
      </c>
      <c r="C50" s="16" t="s">
        <v>1191</v>
      </c>
      <c r="D50" s="16" t="s">
        <v>1299</v>
      </c>
      <c r="E50" s="16" t="s">
        <v>1126</v>
      </c>
      <c r="F50" s="16">
        <f t="shared" si="0"/>
        <v>4</v>
      </c>
      <c r="G50" s="19" t="s">
        <v>1485</v>
      </c>
      <c r="H50" s="3" t="s">
        <v>863</v>
      </c>
      <c r="I50" s="3">
        <f>武器2!I50</f>
        <v>2</v>
      </c>
      <c r="J50" s="16">
        <v>1</v>
      </c>
      <c r="K50" s="16">
        <v>8</v>
      </c>
      <c r="L50" s="16">
        <v>52</v>
      </c>
      <c r="M50" s="16">
        <v>104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64">
        <v>0</v>
      </c>
      <c r="T50" s="29">
        <v>0</v>
      </c>
      <c r="U50" s="29">
        <v>0</v>
      </c>
      <c r="V50" s="29">
        <v>0</v>
      </c>
      <c r="W50" s="29">
        <v>0</v>
      </c>
      <c r="X50" s="42">
        <v>48</v>
      </c>
      <c r="Y50" s="42">
        <v>29</v>
      </c>
      <c r="Z50" s="64">
        <v>0</v>
      </c>
      <c r="AA50" s="42">
        <v>42</v>
      </c>
      <c r="AB50" s="64">
        <v>0</v>
      </c>
      <c r="AC50" s="64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BL50">
        <v>48</v>
      </c>
      <c r="BM50" t="s">
        <v>2408</v>
      </c>
    </row>
    <row r="51" spans="2:65" ht="14.25" x14ac:dyDescent="0.2">
      <c r="B51" s="16">
        <v>49</v>
      </c>
      <c r="C51" s="16" t="s">
        <v>1184</v>
      </c>
      <c r="D51" s="16" t="s">
        <v>1227</v>
      </c>
      <c r="E51" s="16" t="s">
        <v>1127</v>
      </c>
      <c r="F51" s="16">
        <f t="shared" si="0"/>
        <v>1</v>
      </c>
      <c r="G51" s="19" t="s">
        <v>1485</v>
      </c>
      <c r="H51" s="3" t="s">
        <v>863</v>
      </c>
      <c r="I51" s="3">
        <f>武器2!I51</f>
        <v>2</v>
      </c>
      <c r="J51" s="16">
        <v>1</v>
      </c>
      <c r="K51" s="16">
        <v>1</v>
      </c>
      <c r="L51" s="16">
        <v>7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64">
        <v>0</v>
      </c>
      <c r="T51" s="29">
        <v>0</v>
      </c>
      <c r="U51" s="29">
        <v>0</v>
      </c>
      <c r="V51" s="29">
        <v>0</v>
      </c>
      <c r="W51" s="29">
        <v>0</v>
      </c>
      <c r="X51" s="64">
        <v>0</v>
      </c>
      <c r="Y51" s="42">
        <v>5</v>
      </c>
      <c r="Z51" s="64">
        <v>0</v>
      </c>
      <c r="AA51" s="64">
        <v>0</v>
      </c>
      <c r="AB51" s="64">
        <v>0</v>
      </c>
      <c r="AC51" s="64">
        <v>0</v>
      </c>
      <c r="AD51" s="29">
        <v>0</v>
      </c>
      <c r="AE51" s="29">
        <v>0</v>
      </c>
      <c r="AF51" s="29">
        <v>0</v>
      </c>
      <c r="AG51" s="29">
        <v>0</v>
      </c>
      <c r="AH51" s="29">
        <v>0</v>
      </c>
      <c r="BL51">
        <v>49</v>
      </c>
      <c r="BM51" t="s">
        <v>2409</v>
      </c>
    </row>
    <row r="52" spans="2:65" ht="14.25" x14ac:dyDescent="0.2">
      <c r="B52" s="16">
        <v>50</v>
      </c>
      <c r="C52" s="16" t="s">
        <v>1180</v>
      </c>
      <c r="D52" s="16" t="s">
        <v>1509</v>
      </c>
      <c r="E52" s="16" t="s">
        <v>1127</v>
      </c>
      <c r="F52" s="16">
        <f t="shared" si="0"/>
        <v>1</v>
      </c>
      <c r="G52" s="19" t="s">
        <v>1485</v>
      </c>
      <c r="H52" s="3" t="s">
        <v>863</v>
      </c>
      <c r="I52" s="3">
        <f>武器2!I52</f>
        <v>2</v>
      </c>
      <c r="J52" s="16">
        <v>1</v>
      </c>
      <c r="K52" s="16">
        <v>2</v>
      </c>
      <c r="L52" s="16">
        <v>14</v>
      </c>
      <c r="M52" s="16">
        <v>36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64">
        <v>0</v>
      </c>
      <c r="T52" s="29">
        <v>0</v>
      </c>
      <c r="U52" s="29">
        <v>0</v>
      </c>
      <c r="V52" s="29">
        <v>0</v>
      </c>
      <c r="W52" s="29">
        <v>0</v>
      </c>
      <c r="X52" s="64">
        <v>0</v>
      </c>
      <c r="Y52" s="64">
        <v>0</v>
      </c>
      <c r="Z52" s="64">
        <v>0</v>
      </c>
      <c r="AA52" s="64">
        <v>0</v>
      </c>
      <c r="AB52" s="64">
        <v>0</v>
      </c>
      <c r="AC52" s="64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BL52">
        <v>50</v>
      </c>
      <c r="BM52" t="s">
        <v>2410</v>
      </c>
    </row>
    <row r="53" spans="2:65" ht="14.25" x14ac:dyDescent="0.2">
      <c r="B53" s="16">
        <v>51</v>
      </c>
      <c r="C53" s="16" t="s">
        <v>1172</v>
      </c>
      <c r="D53" s="16" t="s">
        <v>1496</v>
      </c>
      <c r="E53" s="16" t="s">
        <v>1127</v>
      </c>
      <c r="F53" s="16">
        <f t="shared" si="0"/>
        <v>1</v>
      </c>
      <c r="G53" s="19" t="s">
        <v>1485</v>
      </c>
      <c r="H53" s="3" t="s">
        <v>863</v>
      </c>
      <c r="I53" s="3">
        <f>武器2!I53</f>
        <v>2</v>
      </c>
      <c r="J53" s="16">
        <v>1</v>
      </c>
      <c r="K53" s="16">
        <v>3</v>
      </c>
      <c r="L53" s="16">
        <v>21</v>
      </c>
      <c r="M53" s="28">
        <v>0</v>
      </c>
      <c r="N53" s="16">
        <v>22</v>
      </c>
      <c r="O53" s="28">
        <v>0</v>
      </c>
      <c r="P53" s="28">
        <v>0</v>
      </c>
      <c r="Q53" s="28">
        <v>0</v>
      </c>
      <c r="R53" s="28">
        <v>0</v>
      </c>
      <c r="S53" s="64">
        <v>0</v>
      </c>
      <c r="T53" s="29">
        <v>0</v>
      </c>
      <c r="U53" s="29">
        <v>0</v>
      </c>
      <c r="V53" s="29">
        <v>0</v>
      </c>
      <c r="W53" s="29">
        <v>0</v>
      </c>
      <c r="X53" s="64">
        <v>0</v>
      </c>
      <c r="Y53" s="64">
        <v>0</v>
      </c>
      <c r="Z53" s="64">
        <v>0</v>
      </c>
      <c r="AA53" s="64">
        <v>0</v>
      </c>
      <c r="AB53" s="64">
        <v>0</v>
      </c>
      <c r="AC53" s="64">
        <v>0</v>
      </c>
      <c r="AD53" s="29">
        <v>0</v>
      </c>
      <c r="AE53" s="29">
        <v>0</v>
      </c>
      <c r="AF53" s="29">
        <v>0</v>
      </c>
      <c r="AG53" s="29">
        <v>0</v>
      </c>
      <c r="AH53" s="29">
        <v>0</v>
      </c>
      <c r="BL53">
        <v>51</v>
      </c>
      <c r="BM53" t="s">
        <v>2411</v>
      </c>
    </row>
    <row r="54" spans="2:65" ht="14.25" x14ac:dyDescent="0.2">
      <c r="B54" s="16">
        <v>52</v>
      </c>
      <c r="C54" s="16" t="s">
        <v>1135</v>
      </c>
      <c r="D54" s="16" t="s">
        <v>1374</v>
      </c>
      <c r="E54" s="16" t="s">
        <v>1127</v>
      </c>
      <c r="F54" s="16">
        <f t="shared" si="0"/>
        <v>1</v>
      </c>
      <c r="G54" s="19" t="s">
        <v>1485</v>
      </c>
      <c r="H54" s="3" t="s">
        <v>863</v>
      </c>
      <c r="I54" s="3">
        <f>武器2!I54</f>
        <v>2</v>
      </c>
      <c r="J54" s="16">
        <v>1</v>
      </c>
      <c r="K54" s="16">
        <v>4</v>
      </c>
      <c r="L54" s="16">
        <v>27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64">
        <v>0</v>
      </c>
      <c r="T54" s="29">
        <v>0</v>
      </c>
      <c r="U54" s="29">
        <v>0</v>
      </c>
      <c r="V54" s="29">
        <v>0</v>
      </c>
      <c r="W54" s="29">
        <v>0</v>
      </c>
      <c r="X54" s="64">
        <v>0</v>
      </c>
      <c r="Y54" s="64">
        <v>0</v>
      </c>
      <c r="Z54" s="64">
        <v>0</v>
      </c>
      <c r="AA54" s="64">
        <v>0</v>
      </c>
      <c r="AB54" s="64">
        <v>0</v>
      </c>
      <c r="AC54" s="42">
        <v>83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BL54">
        <v>52</v>
      </c>
      <c r="BM54" t="s">
        <v>2412</v>
      </c>
    </row>
    <row r="55" spans="2:65" ht="14.25" x14ac:dyDescent="0.2">
      <c r="B55" s="16">
        <v>53</v>
      </c>
      <c r="C55" s="16" t="s">
        <v>1180</v>
      </c>
      <c r="D55" s="16" t="s">
        <v>1260</v>
      </c>
      <c r="E55" s="16" t="s">
        <v>1127</v>
      </c>
      <c r="F55" s="16">
        <f t="shared" si="0"/>
        <v>2</v>
      </c>
      <c r="G55" s="19" t="s">
        <v>1485</v>
      </c>
      <c r="H55" s="3" t="s">
        <v>863</v>
      </c>
      <c r="I55" s="3">
        <f>武器2!I55</f>
        <v>2</v>
      </c>
      <c r="J55" s="16">
        <v>1</v>
      </c>
      <c r="K55" s="16">
        <v>5</v>
      </c>
      <c r="L55" s="16">
        <v>34</v>
      </c>
      <c r="M55" s="16">
        <v>90</v>
      </c>
      <c r="N55" s="28">
        <v>0</v>
      </c>
      <c r="O55" s="28">
        <v>0</v>
      </c>
      <c r="P55" s="28">
        <v>0</v>
      </c>
      <c r="Q55" s="28">
        <v>0</v>
      </c>
      <c r="R55" s="28">
        <v>0</v>
      </c>
      <c r="S55" s="64">
        <v>0</v>
      </c>
      <c r="T55" s="29">
        <v>0</v>
      </c>
      <c r="U55" s="29">
        <v>0</v>
      </c>
      <c r="V55" s="29">
        <v>0</v>
      </c>
      <c r="W55" s="29">
        <v>0</v>
      </c>
      <c r="X55" s="42">
        <v>41</v>
      </c>
      <c r="Y55" s="64">
        <v>0</v>
      </c>
      <c r="Z55" s="64">
        <v>0</v>
      </c>
      <c r="AA55" s="64">
        <v>0</v>
      </c>
      <c r="AB55" s="64">
        <v>0</v>
      </c>
      <c r="AC55" s="64">
        <v>0</v>
      </c>
      <c r="AD55" s="29">
        <v>0</v>
      </c>
      <c r="AE55" s="29">
        <v>0</v>
      </c>
      <c r="AF55" s="29">
        <v>0</v>
      </c>
      <c r="AG55" s="29">
        <v>0</v>
      </c>
      <c r="AH55" s="29">
        <v>0</v>
      </c>
      <c r="BL55">
        <v>53</v>
      </c>
      <c r="BM55" t="s">
        <v>2413</v>
      </c>
    </row>
    <row r="56" spans="2:65" ht="14.25" x14ac:dyDescent="0.2">
      <c r="B56" s="16">
        <v>54</v>
      </c>
      <c r="C56" s="16" t="s">
        <v>1153</v>
      </c>
      <c r="D56" s="16" t="s">
        <v>1422</v>
      </c>
      <c r="E56" s="16" t="s">
        <v>1127</v>
      </c>
      <c r="F56" s="16">
        <f t="shared" si="0"/>
        <v>2</v>
      </c>
      <c r="G56" s="19" t="s">
        <v>1485</v>
      </c>
      <c r="H56" s="3" t="s">
        <v>863</v>
      </c>
      <c r="I56" s="3">
        <f>武器2!I56</f>
        <v>2</v>
      </c>
      <c r="J56" s="16">
        <v>1</v>
      </c>
      <c r="K56" s="16">
        <v>6</v>
      </c>
      <c r="L56" s="16">
        <v>41</v>
      </c>
      <c r="M56" s="16">
        <v>108</v>
      </c>
      <c r="N56" s="28">
        <v>0</v>
      </c>
      <c r="O56" s="28">
        <v>0</v>
      </c>
      <c r="P56" s="28">
        <v>0</v>
      </c>
      <c r="Q56" s="28">
        <v>0</v>
      </c>
      <c r="R56" s="28">
        <v>0</v>
      </c>
      <c r="S56" s="64">
        <v>0</v>
      </c>
      <c r="T56" s="20">
        <v>0.215</v>
      </c>
      <c r="U56" s="29">
        <v>0</v>
      </c>
      <c r="V56" s="29">
        <v>0</v>
      </c>
      <c r="W56" s="29">
        <v>0</v>
      </c>
      <c r="X56" s="64">
        <v>0</v>
      </c>
      <c r="Y56" s="64">
        <v>0</v>
      </c>
      <c r="Z56" s="64">
        <v>0</v>
      </c>
      <c r="AA56" s="64">
        <v>0</v>
      </c>
      <c r="AB56" s="64">
        <v>0</v>
      </c>
      <c r="AC56" s="64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BL56">
        <v>54</v>
      </c>
      <c r="BM56" t="s">
        <v>2414</v>
      </c>
    </row>
    <row r="57" spans="2:65" ht="14.25" x14ac:dyDescent="0.2">
      <c r="B57" s="16">
        <v>55</v>
      </c>
      <c r="C57" s="16" t="s">
        <v>1149</v>
      </c>
      <c r="D57" s="16" t="s">
        <v>1510</v>
      </c>
      <c r="E57" s="16" t="s">
        <v>1127</v>
      </c>
      <c r="F57" s="16">
        <f t="shared" si="0"/>
        <v>2</v>
      </c>
      <c r="G57" s="19" t="s">
        <v>1485</v>
      </c>
      <c r="H57" s="3" t="s">
        <v>863</v>
      </c>
      <c r="I57" s="3">
        <f>武器2!I57</f>
        <v>2</v>
      </c>
      <c r="J57" s="16">
        <v>1</v>
      </c>
      <c r="K57" s="16">
        <v>7</v>
      </c>
      <c r="L57" s="16">
        <v>48</v>
      </c>
      <c r="M57" s="28">
        <v>0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64">
        <v>0</v>
      </c>
      <c r="T57" s="29">
        <v>0</v>
      </c>
      <c r="U57" s="29">
        <v>0</v>
      </c>
      <c r="V57" s="29">
        <v>0</v>
      </c>
      <c r="W57" s="29">
        <v>0</v>
      </c>
      <c r="X57" s="64">
        <v>0</v>
      </c>
      <c r="Y57" s="64">
        <v>0</v>
      </c>
      <c r="Z57" s="64">
        <v>0</v>
      </c>
      <c r="AA57" s="42">
        <v>50</v>
      </c>
      <c r="AB57" s="64">
        <v>0</v>
      </c>
      <c r="AC57" s="42">
        <v>145</v>
      </c>
      <c r="AD57" s="29">
        <v>0</v>
      </c>
      <c r="AE57" s="29">
        <v>0</v>
      </c>
      <c r="AF57" s="29">
        <v>0</v>
      </c>
      <c r="AG57" s="29">
        <v>0</v>
      </c>
      <c r="AH57" s="29">
        <v>0</v>
      </c>
      <c r="BL57">
        <v>55</v>
      </c>
      <c r="BM57" t="s">
        <v>2415</v>
      </c>
    </row>
    <row r="58" spans="2:65" ht="14.25" x14ac:dyDescent="0.2">
      <c r="B58" s="16">
        <v>56</v>
      </c>
      <c r="C58" s="16" t="s">
        <v>1149</v>
      </c>
      <c r="D58" s="16" t="s">
        <v>1511</v>
      </c>
      <c r="E58" s="16" t="s">
        <v>1127</v>
      </c>
      <c r="F58" s="16">
        <f t="shared" si="0"/>
        <v>2</v>
      </c>
      <c r="G58" s="19" t="s">
        <v>1485</v>
      </c>
      <c r="H58" s="3" t="s">
        <v>863</v>
      </c>
      <c r="I58" s="3">
        <f>武器2!I58</f>
        <v>2</v>
      </c>
      <c r="J58" s="16">
        <v>1</v>
      </c>
      <c r="K58" s="16">
        <v>8</v>
      </c>
      <c r="L58" s="16">
        <v>55</v>
      </c>
      <c r="M58" s="28">
        <v>0</v>
      </c>
      <c r="N58" s="16">
        <v>58</v>
      </c>
      <c r="O58" s="28">
        <v>0</v>
      </c>
      <c r="P58" s="28">
        <v>0</v>
      </c>
      <c r="Q58" s="28">
        <v>0</v>
      </c>
      <c r="R58" s="28">
        <v>0</v>
      </c>
      <c r="S58" s="42">
        <v>58</v>
      </c>
      <c r="T58" s="29">
        <v>0</v>
      </c>
      <c r="U58" s="29">
        <v>0</v>
      </c>
      <c r="V58" s="29">
        <v>0</v>
      </c>
      <c r="W58" s="29">
        <v>0</v>
      </c>
      <c r="X58" s="64">
        <v>0</v>
      </c>
      <c r="Y58" s="64">
        <v>0</v>
      </c>
      <c r="Z58" s="64">
        <v>0</v>
      </c>
      <c r="AA58" s="64">
        <v>0</v>
      </c>
      <c r="AB58" s="64">
        <v>0</v>
      </c>
      <c r="AC58" s="64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BL58">
        <v>56</v>
      </c>
      <c r="BM58" t="s">
        <v>2416</v>
      </c>
    </row>
    <row r="59" spans="2:65" ht="14.25" x14ac:dyDescent="0.2">
      <c r="B59" s="16">
        <v>57</v>
      </c>
      <c r="C59" s="16" t="s">
        <v>1210</v>
      </c>
      <c r="D59" s="16" t="s">
        <v>1295</v>
      </c>
      <c r="E59" s="16" t="s">
        <v>1128</v>
      </c>
      <c r="F59" s="16">
        <f t="shared" si="0"/>
        <v>1</v>
      </c>
      <c r="G59" s="19" t="s">
        <v>1485</v>
      </c>
      <c r="H59" s="3" t="s">
        <v>863</v>
      </c>
      <c r="I59" s="3">
        <f>武器2!I59</f>
        <v>2</v>
      </c>
      <c r="J59" s="16">
        <v>1</v>
      </c>
      <c r="K59" s="16">
        <v>1</v>
      </c>
      <c r="L59" s="16">
        <v>13</v>
      </c>
      <c r="M59" s="28">
        <v>0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64">
        <v>0</v>
      </c>
      <c r="T59" s="29">
        <v>0</v>
      </c>
      <c r="U59" s="29">
        <v>0</v>
      </c>
      <c r="V59" s="29">
        <v>0</v>
      </c>
      <c r="W59" s="29">
        <v>0</v>
      </c>
      <c r="X59" s="64">
        <v>0</v>
      </c>
      <c r="Y59" s="64">
        <v>0</v>
      </c>
      <c r="Z59" s="64">
        <v>0</v>
      </c>
      <c r="AA59" s="64">
        <v>0</v>
      </c>
      <c r="AB59" s="64">
        <v>0</v>
      </c>
      <c r="AC59" s="42">
        <v>0</v>
      </c>
      <c r="AD59" s="29">
        <v>0</v>
      </c>
      <c r="AE59" s="29">
        <v>0</v>
      </c>
      <c r="AF59" s="29">
        <v>0</v>
      </c>
      <c r="AG59" s="29">
        <v>0</v>
      </c>
      <c r="AH59" s="29">
        <v>0</v>
      </c>
      <c r="BL59">
        <v>57</v>
      </c>
      <c r="BM59" t="s">
        <v>2417</v>
      </c>
    </row>
    <row r="60" spans="2:65" ht="14.25" x14ac:dyDescent="0.2">
      <c r="B60" s="16">
        <v>58</v>
      </c>
      <c r="C60" s="16" t="s">
        <v>1137</v>
      </c>
      <c r="D60" s="16" t="s">
        <v>1512</v>
      </c>
      <c r="E60" s="16" t="s">
        <v>1128</v>
      </c>
      <c r="F60" s="16">
        <f t="shared" si="0"/>
        <v>1</v>
      </c>
      <c r="G60" s="19" t="s">
        <v>1485</v>
      </c>
      <c r="H60" s="3" t="s">
        <v>863</v>
      </c>
      <c r="I60" s="3">
        <f>武器2!I60</f>
        <v>2</v>
      </c>
      <c r="J60" s="16">
        <v>1</v>
      </c>
      <c r="K60" s="16">
        <v>2</v>
      </c>
      <c r="L60" s="16">
        <v>27</v>
      </c>
      <c r="M60" s="16">
        <v>0</v>
      </c>
      <c r="N60" s="28">
        <v>0</v>
      </c>
      <c r="O60" s="28">
        <v>0</v>
      </c>
      <c r="P60" s="28">
        <v>0</v>
      </c>
      <c r="Q60" s="28">
        <v>0</v>
      </c>
      <c r="R60" s="28">
        <v>0</v>
      </c>
      <c r="S60" s="64">
        <v>0</v>
      </c>
      <c r="T60" s="29">
        <v>0</v>
      </c>
      <c r="U60" s="29">
        <v>0</v>
      </c>
      <c r="V60" s="29">
        <v>0</v>
      </c>
      <c r="W60" s="29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BL60">
        <v>58</v>
      </c>
      <c r="BM60" t="s">
        <v>2418</v>
      </c>
    </row>
    <row r="61" spans="2:65" ht="14.25" x14ac:dyDescent="0.2">
      <c r="B61" s="16">
        <v>59</v>
      </c>
      <c r="C61" s="16" t="s">
        <v>1145</v>
      </c>
      <c r="D61" s="16" t="s">
        <v>1316</v>
      </c>
      <c r="E61" s="16" t="s">
        <v>1128</v>
      </c>
      <c r="F61" s="16">
        <f t="shared" si="0"/>
        <v>1</v>
      </c>
      <c r="G61" s="19" t="s">
        <v>1485</v>
      </c>
      <c r="H61" s="3" t="s">
        <v>863</v>
      </c>
      <c r="I61" s="3">
        <f>武器2!I61</f>
        <v>2</v>
      </c>
      <c r="J61" s="16">
        <v>1</v>
      </c>
      <c r="K61" s="16">
        <v>3</v>
      </c>
      <c r="L61" s="16">
        <v>40</v>
      </c>
      <c r="M61" s="16">
        <v>0</v>
      </c>
      <c r="N61" s="28">
        <v>0</v>
      </c>
      <c r="O61" s="28">
        <v>0</v>
      </c>
      <c r="P61" s="28">
        <v>0</v>
      </c>
      <c r="Q61" s="28">
        <v>0</v>
      </c>
      <c r="R61" s="28">
        <v>0</v>
      </c>
      <c r="S61" s="64">
        <v>0</v>
      </c>
      <c r="T61" s="29">
        <v>0</v>
      </c>
      <c r="U61" s="29">
        <v>0</v>
      </c>
      <c r="V61" s="29">
        <v>0</v>
      </c>
      <c r="W61" s="29">
        <v>0</v>
      </c>
      <c r="X61" s="64">
        <v>0</v>
      </c>
      <c r="Y61" s="64">
        <v>0</v>
      </c>
      <c r="Z61" s="64">
        <v>0</v>
      </c>
      <c r="AA61" s="64">
        <v>0</v>
      </c>
      <c r="AB61" s="64">
        <v>0</v>
      </c>
      <c r="AC61" s="64">
        <v>0</v>
      </c>
      <c r="AD61" s="29">
        <v>0</v>
      </c>
      <c r="AE61" s="29">
        <v>0</v>
      </c>
      <c r="AF61" s="29">
        <v>0</v>
      </c>
      <c r="AG61" s="29">
        <v>0</v>
      </c>
      <c r="AH61" s="29">
        <v>0</v>
      </c>
      <c r="BL61">
        <v>59</v>
      </c>
      <c r="BM61" t="s">
        <v>2419</v>
      </c>
    </row>
    <row r="62" spans="2:65" ht="14.25" x14ac:dyDescent="0.2">
      <c r="B62" s="16">
        <v>60</v>
      </c>
      <c r="C62" s="16" t="s">
        <v>1133</v>
      </c>
      <c r="D62" s="16" t="s">
        <v>1513</v>
      </c>
      <c r="E62" s="16" t="s">
        <v>1128</v>
      </c>
      <c r="F62" s="16">
        <f t="shared" si="0"/>
        <v>1</v>
      </c>
      <c r="G62" s="19" t="s">
        <v>1485</v>
      </c>
      <c r="H62" s="3" t="s">
        <v>863</v>
      </c>
      <c r="I62" s="3">
        <f>武器2!I62</f>
        <v>2</v>
      </c>
      <c r="J62" s="16">
        <v>1</v>
      </c>
      <c r="K62" s="16">
        <v>4</v>
      </c>
      <c r="L62" s="16">
        <v>53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64">
        <v>0</v>
      </c>
      <c r="T62" s="29">
        <v>0</v>
      </c>
      <c r="U62" s="29">
        <v>0</v>
      </c>
      <c r="V62" s="29">
        <v>0</v>
      </c>
      <c r="W62" s="29">
        <v>0</v>
      </c>
      <c r="X62" s="42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BL62">
        <v>60</v>
      </c>
      <c r="BM62" t="s">
        <v>2420</v>
      </c>
    </row>
    <row r="63" spans="2:65" ht="14.25" x14ac:dyDescent="0.2">
      <c r="B63" s="16">
        <v>61</v>
      </c>
      <c r="C63" s="16" t="s">
        <v>1212</v>
      </c>
      <c r="D63" s="16" t="s">
        <v>1317</v>
      </c>
      <c r="E63" s="16" t="s">
        <v>1128</v>
      </c>
      <c r="F63" s="16">
        <f t="shared" si="0"/>
        <v>1</v>
      </c>
      <c r="G63" s="19" t="s">
        <v>1485</v>
      </c>
      <c r="H63" s="3" t="s">
        <v>863</v>
      </c>
      <c r="I63" s="3">
        <f>武器2!I63</f>
        <v>2</v>
      </c>
      <c r="J63" s="16">
        <v>1</v>
      </c>
      <c r="K63" s="16">
        <v>5</v>
      </c>
      <c r="L63" s="16">
        <v>67</v>
      </c>
      <c r="M63" s="16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64">
        <v>0</v>
      </c>
      <c r="T63" s="29">
        <v>0</v>
      </c>
      <c r="U63" s="29">
        <v>0</v>
      </c>
      <c r="V63" s="29">
        <v>0</v>
      </c>
      <c r="W63" s="29">
        <v>0</v>
      </c>
      <c r="X63" s="64">
        <v>0</v>
      </c>
      <c r="Y63" s="64">
        <v>0</v>
      </c>
      <c r="Z63" s="64">
        <v>0</v>
      </c>
      <c r="AA63" s="64">
        <v>0</v>
      </c>
      <c r="AB63" s="64">
        <v>0</v>
      </c>
      <c r="AC63" s="64">
        <v>0</v>
      </c>
      <c r="AD63" s="29">
        <v>0</v>
      </c>
      <c r="AE63" s="29">
        <v>0</v>
      </c>
      <c r="AF63" s="29">
        <v>0</v>
      </c>
      <c r="AG63" s="29">
        <v>0</v>
      </c>
      <c r="AH63" s="29">
        <v>0</v>
      </c>
      <c r="BL63">
        <v>61</v>
      </c>
      <c r="BM63" t="s">
        <v>2421</v>
      </c>
    </row>
    <row r="64" spans="2:65" ht="14.25" x14ac:dyDescent="0.2">
      <c r="B64" s="16">
        <v>62</v>
      </c>
      <c r="C64" s="16" t="s">
        <v>1153</v>
      </c>
      <c r="D64" s="16" t="s">
        <v>1513</v>
      </c>
      <c r="E64" s="16" t="s">
        <v>1128</v>
      </c>
      <c r="F64" s="16">
        <f t="shared" si="0"/>
        <v>1</v>
      </c>
      <c r="G64" s="19" t="s">
        <v>1485</v>
      </c>
      <c r="H64" s="3" t="s">
        <v>863</v>
      </c>
      <c r="I64" s="3">
        <f>武器2!I64</f>
        <v>2</v>
      </c>
      <c r="J64" s="16">
        <v>1</v>
      </c>
      <c r="K64" s="16">
        <v>6</v>
      </c>
      <c r="L64" s="16">
        <v>80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64">
        <v>0</v>
      </c>
      <c r="T64" s="29">
        <v>0</v>
      </c>
      <c r="U64" s="29">
        <v>0</v>
      </c>
      <c r="V64" s="29">
        <v>0</v>
      </c>
      <c r="W64" s="29">
        <v>0</v>
      </c>
      <c r="X64" s="64">
        <v>0</v>
      </c>
      <c r="Y64" s="64">
        <v>0</v>
      </c>
      <c r="Z64" s="64">
        <v>0</v>
      </c>
      <c r="AA64" s="42">
        <v>0</v>
      </c>
      <c r="AB64" s="64">
        <v>0</v>
      </c>
      <c r="AC64" s="64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BL64">
        <v>62</v>
      </c>
      <c r="BM64" t="s">
        <v>2422</v>
      </c>
    </row>
    <row r="65" spans="2:65" ht="14.25" x14ac:dyDescent="0.2">
      <c r="B65" s="16">
        <v>63</v>
      </c>
      <c r="C65" s="16" t="s">
        <v>1162</v>
      </c>
      <c r="D65" s="16" t="s">
        <v>1514</v>
      </c>
      <c r="E65" s="16" t="s">
        <v>1128</v>
      </c>
      <c r="F65" s="16">
        <f t="shared" si="0"/>
        <v>1</v>
      </c>
      <c r="G65" s="19" t="s">
        <v>1485</v>
      </c>
      <c r="H65" s="3" t="s">
        <v>863</v>
      </c>
      <c r="I65" s="3">
        <f>武器2!I65</f>
        <v>2</v>
      </c>
      <c r="J65" s="16">
        <v>1</v>
      </c>
      <c r="K65" s="16">
        <v>7</v>
      </c>
      <c r="L65" s="16">
        <v>93</v>
      </c>
      <c r="M65" s="28">
        <v>0</v>
      </c>
      <c r="N65" s="28">
        <v>0</v>
      </c>
      <c r="O65" s="28">
        <v>0</v>
      </c>
      <c r="P65" s="28">
        <v>0</v>
      </c>
      <c r="Q65" s="28">
        <v>0</v>
      </c>
      <c r="R65" s="28">
        <v>0</v>
      </c>
      <c r="S65" s="64">
        <v>0</v>
      </c>
      <c r="T65" s="29">
        <v>0</v>
      </c>
      <c r="U65" s="29">
        <v>0</v>
      </c>
      <c r="V65" s="29">
        <v>0</v>
      </c>
      <c r="W65" s="29">
        <v>0</v>
      </c>
      <c r="X65" s="42">
        <v>0</v>
      </c>
      <c r="Y65" s="64">
        <v>0</v>
      </c>
      <c r="Z65" s="64">
        <v>0</v>
      </c>
      <c r="AA65" s="64">
        <v>0</v>
      </c>
      <c r="AB65" s="64">
        <v>0</v>
      </c>
      <c r="AC65" s="64">
        <v>0</v>
      </c>
      <c r="AD65" s="29">
        <v>0</v>
      </c>
      <c r="AE65" s="29">
        <v>0</v>
      </c>
      <c r="AF65" s="29">
        <v>0</v>
      </c>
      <c r="AG65" s="29">
        <v>0</v>
      </c>
      <c r="AH65" s="29">
        <v>0</v>
      </c>
      <c r="BL65">
        <v>63</v>
      </c>
      <c r="BM65" t="s">
        <v>2423</v>
      </c>
    </row>
    <row r="66" spans="2:65" ht="14.25" x14ac:dyDescent="0.2">
      <c r="B66" s="16">
        <v>64</v>
      </c>
      <c r="C66" s="16" t="s">
        <v>1206</v>
      </c>
      <c r="D66" s="16" t="s">
        <v>1515</v>
      </c>
      <c r="E66" s="16" t="s">
        <v>1128</v>
      </c>
      <c r="F66" s="16">
        <f t="shared" si="0"/>
        <v>1</v>
      </c>
      <c r="G66" s="19" t="s">
        <v>1485</v>
      </c>
      <c r="H66" s="3" t="s">
        <v>863</v>
      </c>
      <c r="I66" s="3">
        <f>武器2!I66</f>
        <v>2</v>
      </c>
      <c r="J66" s="16">
        <v>1</v>
      </c>
      <c r="K66" s="16">
        <v>8</v>
      </c>
      <c r="L66" s="16">
        <v>107</v>
      </c>
      <c r="M66" s="28">
        <v>0</v>
      </c>
      <c r="N66" s="28">
        <v>0</v>
      </c>
      <c r="O66" s="16">
        <v>0</v>
      </c>
      <c r="P66" s="28">
        <v>0</v>
      </c>
      <c r="Q66" s="28">
        <v>0</v>
      </c>
      <c r="R66" s="28">
        <v>0</v>
      </c>
      <c r="S66" s="64">
        <v>0</v>
      </c>
      <c r="T66" s="29">
        <v>0</v>
      </c>
      <c r="U66" s="29">
        <v>0</v>
      </c>
      <c r="V66" s="29">
        <v>0</v>
      </c>
      <c r="W66" s="29">
        <v>0</v>
      </c>
      <c r="X66" s="64">
        <v>0</v>
      </c>
      <c r="Y66" s="64">
        <v>0</v>
      </c>
      <c r="Z66" s="64">
        <v>0</v>
      </c>
      <c r="AA66" s="64">
        <v>0</v>
      </c>
      <c r="AB66" s="64">
        <v>0</v>
      </c>
      <c r="AC66" s="64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BL66">
        <v>64</v>
      </c>
      <c r="BM66" t="s">
        <v>2424</v>
      </c>
    </row>
    <row r="67" spans="2:65" ht="14.25" x14ac:dyDescent="0.2">
      <c r="B67" s="16">
        <v>65</v>
      </c>
      <c r="C67" s="16" t="s">
        <v>1143</v>
      </c>
      <c r="D67" s="16" t="s">
        <v>1516</v>
      </c>
      <c r="E67" s="16" t="s">
        <v>1125</v>
      </c>
      <c r="F67" s="16">
        <f t="shared" ref="F67:F130" si="1">VLOOKUP(E67&amp;K67,buff_num,2,FALSE)</f>
        <v>3</v>
      </c>
      <c r="G67" s="19" t="s">
        <v>1485</v>
      </c>
      <c r="H67" s="3" t="s">
        <v>864</v>
      </c>
      <c r="I67" s="3">
        <f>武器2!I67</f>
        <v>3</v>
      </c>
      <c r="J67" s="16">
        <v>5</v>
      </c>
      <c r="K67" s="16">
        <v>1</v>
      </c>
      <c r="L67" s="16">
        <v>8</v>
      </c>
      <c r="M67" s="16">
        <v>7</v>
      </c>
      <c r="N67" s="28">
        <v>0</v>
      </c>
      <c r="O67" s="28">
        <v>0</v>
      </c>
      <c r="P67" s="28">
        <v>0</v>
      </c>
      <c r="Q67" s="16">
        <v>11</v>
      </c>
      <c r="R67" s="28">
        <v>0</v>
      </c>
      <c r="S67" s="42">
        <v>5</v>
      </c>
      <c r="T67" s="29">
        <v>0</v>
      </c>
      <c r="U67" s="29">
        <v>0</v>
      </c>
      <c r="V67" s="29">
        <v>0</v>
      </c>
      <c r="W67" s="29">
        <v>0</v>
      </c>
      <c r="X67" s="64">
        <v>0</v>
      </c>
      <c r="Y67" s="64">
        <v>0</v>
      </c>
      <c r="Z67" s="64">
        <v>0</v>
      </c>
      <c r="AA67" s="64">
        <v>0</v>
      </c>
      <c r="AB67" s="64">
        <v>0</v>
      </c>
      <c r="AC67" s="64">
        <v>0</v>
      </c>
      <c r="AD67" s="29">
        <v>0</v>
      </c>
      <c r="AE67" s="29">
        <v>0</v>
      </c>
      <c r="AF67" s="29">
        <v>0</v>
      </c>
      <c r="AG67" s="29">
        <v>0</v>
      </c>
      <c r="AH67" s="29">
        <v>0</v>
      </c>
      <c r="BL67">
        <v>65</v>
      </c>
      <c r="BM67" t="s">
        <v>2425</v>
      </c>
    </row>
    <row r="68" spans="2:65" ht="14.25" x14ac:dyDescent="0.2">
      <c r="B68" s="16">
        <v>66</v>
      </c>
      <c r="C68" s="16" t="s">
        <v>1182</v>
      </c>
      <c r="D68" s="16" t="s">
        <v>1334</v>
      </c>
      <c r="E68" s="16" t="s">
        <v>1125</v>
      </c>
      <c r="F68" s="16">
        <f t="shared" si="1"/>
        <v>3</v>
      </c>
      <c r="G68" s="19" t="s">
        <v>1485</v>
      </c>
      <c r="H68" s="3" t="s">
        <v>864</v>
      </c>
      <c r="I68" s="3">
        <f>武器2!I68</f>
        <v>3</v>
      </c>
      <c r="J68" s="16">
        <v>5</v>
      </c>
      <c r="K68" s="16">
        <v>2</v>
      </c>
      <c r="L68" s="16">
        <v>15</v>
      </c>
      <c r="M68" s="28">
        <v>0</v>
      </c>
      <c r="N68" s="16">
        <v>20</v>
      </c>
      <c r="O68" s="28">
        <v>0</v>
      </c>
      <c r="P68" s="28">
        <v>0</v>
      </c>
      <c r="Q68" s="28">
        <v>0</v>
      </c>
      <c r="R68" s="16">
        <v>13</v>
      </c>
      <c r="S68" s="64">
        <v>0</v>
      </c>
      <c r="T68" s="29">
        <v>0</v>
      </c>
      <c r="U68" s="29">
        <v>0</v>
      </c>
      <c r="V68" s="29">
        <v>0</v>
      </c>
      <c r="W68" s="29">
        <v>0</v>
      </c>
      <c r="X68" s="64">
        <v>0</v>
      </c>
      <c r="Y68" s="42">
        <v>12</v>
      </c>
      <c r="Z68" s="64">
        <v>0</v>
      </c>
      <c r="AA68" s="64">
        <v>0</v>
      </c>
      <c r="AB68" s="64">
        <v>0</v>
      </c>
      <c r="AC68" s="64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BL68">
        <v>66</v>
      </c>
      <c r="BM68" t="s">
        <v>2426</v>
      </c>
    </row>
    <row r="69" spans="2:65" ht="14.25" x14ac:dyDescent="0.2">
      <c r="B69" s="16">
        <v>67</v>
      </c>
      <c r="C69" s="16" t="s">
        <v>1170</v>
      </c>
      <c r="D69" s="16" t="s">
        <v>1489</v>
      </c>
      <c r="E69" s="16" t="s">
        <v>1125</v>
      </c>
      <c r="F69" s="16">
        <f t="shared" si="1"/>
        <v>4</v>
      </c>
      <c r="G69" s="19" t="s">
        <v>1485</v>
      </c>
      <c r="H69" s="3" t="s">
        <v>864</v>
      </c>
      <c r="I69" s="3">
        <f>武器2!I69</f>
        <v>3</v>
      </c>
      <c r="J69" s="16">
        <v>5</v>
      </c>
      <c r="K69" s="16">
        <v>3</v>
      </c>
      <c r="L69" s="16">
        <v>23</v>
      </c>
      <c r="M69" s="16">
        <v>20</v>
      </c>
      <c r="N69" s="28">
        <v>0</v>
      </c>
      <c r="O69" s="28">
        <v>0</v>
      </c>
      <c r="P69" s="28">
        <v>0</v>
      </c>
      <c r="Q69" s="28">
        <v>0</v>
      </c>
      <c r="R69" s="16">
        <v>19</v>
      </c>
      <c r="S69" s="42">
        <v>15</v>
      </c>
      <c r="T69" s="20">
        <v>7.4999999999999997E-2</v>
      </c>
      <c r="U69" s="29">
        <v>0</v>
      </c>
      <c r="V69" s="29">
        <v>0</v>
      </c>
      <c r="W69" s="29">
        <v>0</v>
      </c>
      <c r="X69" s="64">
        <v>0</v>
      </c>
      <c r="Y69" s="64">
        <v>0</v>
      </c>
      <c r="Z69" s="64">
        <v>0</v>
      </c>
      <c r="AA69" s="64">
        <v>0</v>
      </c>
      <c r="AB69" s="64">
        <v>0</v>
      </c>
      <c r="AC69" s="64">
        <v>0</v>
      </c>
      <c r="AD69" s="29">
        <v>0</v>
      </c>
      <c r="AE69" s="29">
        <v>0</v>
      </c>
      <c r="AF69" s="29">
        <v>0</v>
      </c>
      <c r="AG69" s="29">
        <v>0</v>
      </c>
      <c r="AH69" s="29">
        <v>0</v>
      </c>
      <c r="BL69">
        <v>67</v>
      </c>
      <c r="BM69" t="s">
        <v>2427</v>
      </c>
    </row>
    <row r="70" spans="2:65" ht="14.25" x14ac:dyDescent="0.2">
      <c r="B70" s="16">
        <v>68</v>
      </c>
      <c r="C70" s="16" t="s">
        <v>1204</v>
      </c>
      <c r="D70" s="16" t="s">
        <v>1517</v>
      </c>
      <c r="E70" s="16" t="s">
        <v>1125</v>
      </c>
      <c r="F70" s="16">
        <f t="shared" si="1"/>
        <v>4</v>
      </c>
      <c r="G70" s="19" t="s">
        <v>1485</v>
      </c>
      <c r="H70" s="3" t="s">
        <v>864</v>
      </c>
      <c r="I70" s="3">
        <f>武器2!I70</f>
        <v>3</v>
      </c>
      <c r="J70" s="16">
        <v>5</v>
      </c>
      <c r="K70" s="16">
        <v>4</v>
      </c>
      <c r="L70" s="16">
        <v>31</v>
      </c>
      <c r="M70" s="28">
        <v>0</v>
      </c>
      <c r="N70" s="16">
        <v>40</v>
      </c>
      <c r="O70" s="28">
        <v>0</v>
      </c>
      <c r="P70" s="28">
        <v>0</v>
      </c>
      <c r="Q70" s="16">
        <v>44</v>
      </c>
      <c r="R70" s="16">
        <v>26</v>
      </c>
      <c r="S70" s="64">
        <v>0</v>
      </c>
      <c r="T70" s="29">
        <v>0</v>
      </c>
      <c r="U70" s="29">
        <v>0</v>
      </c>
      <c r="V70" s="29">
        <v>0</v>
      </c>
      <c r="W70" s="29">
        <v>0</v>
      </c>
      <c r="X70" s="64">
        <v>0</v>
      </c>
      <c r="Y70" s="64">
        <v>0</v>
      </c>
      <c r="Z70" s="64">
        <v>0</v>
      </c>
      <c r="AA70" s="64">
        <v>0</v>
      </c>
      <c r="AB70" s="42">
        <v>18</v>
      </c>
      <c r="AC70" s="64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BL70">
        <v>68</v>
      </c>
      <c r="BM70" t="s">
        <v>2428</v>
      </c>
    </row>
    <row r="71" spans="2:65" ht="14.25" x14ac:dyDescent="0.2">
      <c r="B71" s="16">
        <v>69</v>
      </c>
      <c r="C71" s="16" t="s">
        <v>1202</v>
      </c>
      <c r="D71" s="16" t="s">
        <v>1518</v>
      </c>
      <c r="E71" s="16" t="s">
        <v>1125</v>
      </c>
      <c r="F71" s="16">
        <f t="shared" si="1"/>
        <v>5</v>
      </c>
      <c r="G71" s="19" t="s">
        <v>1485</v>
      </c>
      <c r="H71" s="3" t="s">
        <v>864</v>
      </c>
      <c r="I71" s="3">
        <f>武器2!I71</f>
        <v>3</v>
      </c>
      <c r="J71" s="16">
        <v>5</v>
      </c>
      <c r="K71" s="16">
        <v>5</v>
      </c>
      <c r="L71" s="16">
        <v>38</v>
      </c>
      <c r="M71" s="16">
        <v>34</v>
      </c>
      <c r="N71" s="28">
        <v>0</v>
      </c>
      <c r="O71" s="28">
        <v>0</v>
      </c>
      <c r="P71" s="28">
        <v>0</v>
      </c>
      <c r="Q71" s="16">
        <v>54</v>
      </c>
      <c r="R71" s="28">
        <v>0</v>
      </c>
      <c r="S71" s="64">
        <v>0</v>
      </c>
      <c r="T71" s="29">
        <v>0</v>
      </c>
      <c r="U71" s="29">
        <v>0</v>
      </c>
      <c r="V71" s="29">
        <v>0</v>
      </c>
      <c r="W71" s="29">
        <v>0</v>
      </c>
      <c r="X71" s="42">
        <v>26</v>
      </c>
      <c r="Y71" s="64">
        <v>0</v>
      </c>
      <c r="Z71" s="42">
        <v>23</v>
      </c>
      <c r="AA71" s="64">
        <v>0</v>
      </c>
      <c r="AB71" s="42">
        <v>23</v>
      </c>
      <c r="AC71" s="64">
        <v>0</v>
      </c>
      <c r="AD71" s="29">
        <v>0</v>
      </c>
      <c r="AE71" s="29">
        <v>0</v>
      </c>
      <c r="AF71" s="29">
        <v>0</v>
      </c>
      <c r="AG71" s="29">
        <v>0</v>
      </c>
      <c r="AH71" s="29">
        <v>0</v>
      </c>
      <c r="BL71">
        <v>69</v>
      </c>
      <c r="BM71" t="s">
        <v>2429</v>
      </c>
    </row>
    <row r="72" spans="2:65" ht="14.25" x14ac:dyDescent="0.2">
      <c r="B72" s="16">
        <v>70</v>
      </c>
      <c r="C72" s="16" t="s">
        <v>1133</v>
      </c>
      <c r="D72" s="16" t="s">
        <v>1219</v>
      </c>
      <c r="E72" s="16" t="s">
        <v>1125</v>
      </c>
      <c r="F72" s="16">
        <f t="shared" si="1"/>
        <v>5</v>
      </c>
      <c r="G72" s="19" t="s">
        <v>1485</v>
      </c>
      <c r="H72" s="3" t="s">
        <v>864</v>
      </c>
      <c r="I72" s="3">
        <f>武器2!I72</f>
        <v>3</v>
      </c>
      <c r="J72" s="16">
        <v>5</v>
      </c>
      <c r="K72" s="16">
        <v>6</v>
      </c>
      <c r="L72" s="16">
        <v>46</v>
      </c>
      <c r="M72" s="28">
        <v>0</v>
      </c>
      <c r="N72" s="16">
        <v>60</v>
      </c>
      <c r="O72" s="28">
        <v>0</v>
      </c>
      <c r="P72" s="28">
        <v>0</v>
      </c>
      <c r="Q72" s="28">
        <v>0</v>
      </c>
      <c r="R72" s="28">
        <v>0</v>
      </c>
      <c r="S72" s="64">
        <v>0</v>
      </c>
      <c r="T72" s="20">
        <v>0.15</v>
      </c>
      <c r="U72" s="20">
        <v>9.7500000000000003E-2</v>
      </c>
      <c r="V72" s="29">
        <v>0</v>
      </c>
      <c r="W72" s="29">
        <v>0</v>
      </c>
      <c r="X72" s="64">
        <v>0</v>
      </c>
      <c r="Y72" s="64">
        <v>0</v>
      </c>
      <c r="Z72" s="64">
        <v>0</v>
      </c>
      <c r="AA72" s="42">
        <v>19</v>
      </c>
      <c r="AB72" s="64">
        <v>0</v>
      </c>
      <c r="AC72" s="42">
        <v>78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BL72">
        <v>70</v>
      </c>
      <c r="BM72" t="s">
        <v>2430</v>
      </c>
    </row>
    <row r="73" spans="2:65" ht="14.25" x14ac:dyDescent="0.2">
      <c r="B73" s="16">
        <v>71</v>
      </c>
      <c r="C73" s="16" t="s">
        <v>1159</v>
      </c>
      <c r="D73" s="16" t="s">
        <v>1331</v>
      </c>
      <c r="E73" s="16" t="s">
        <v>1125</v>
      </c>
      <c r="F73" s="16">
        <f t="shared" si="1"/>
        <v>6</v>
      </c>
      <c r="G73" s="19" t="s">
        <v>1485</v>
      </c>
      <c r="H73" s="3" t="s">
        <v>864</v>
      </c>
      <c r="I73" s="3">
        <f>武器2!I73</f>
        <v>3</v>
      </c>
      <c r="J73" s="16">
        <v>5</v>
      </c>
      <c r="K73" s="16">
        <v>7</v>
      </c>
      <c r="L73" s="16">
        <v>54</v>
      </c>
      <c r="M73" s="16">
        <v>48</v>
      </c>
      <c r="N73" s="16">
        <v>70</v>
      </c>
      <c r="O73" s="28">
        <v>0</v>
      </c>
      <c r="P73" s="28">
        <v>0</v>
      </c>
      <c r="Q73" s="16">
        <v>76</v>
      </c>
      <c r="R73" s="28">
        <v>0</v>
      </c>
      <c r="S73" s="64">
        <v>0</v>
      </c>
      <c r="T73" s="29">
        <v>0</v>
      </c>
      <c r="U73" s="29">
        <v>0</v>
      </c>
      <c r="V73" s="29">
        <v>0</v>
      </c>
      <c r="W73" s="29">
        <v>0</v>
      </c>
      <c r="X73" s="64">
        <v>0</v>
      </c>
      <c r="Y73" s="42">
        <v>41</v>
      </c>
      <c r="Z73" s="64">
        <v>0</v>
      </c>
      <c r="AA73" s="64">
        <v>0</v>
      </c>
      <c r="AB73" s="42">
        <v>32</v>
      </c>
      <c r="AC73" s="42">
        <v>91</v>
      </c>
      <c r="AD73" s="29">
        <v>0</v>
      </c>
      <c r="AE73" s="29">
        <v>0</v>
      </c>
      <c r="AF73" s="29">
        <v>0</v>
      </c>
      <c r="AG73" s="29">
        <v>0</v>
      </c>
      <c r="AH73" s="29">
        <v>0</v>
      </c>
      <c r="BL73">
        <v>71</v>
      </c>
      <c r="BM73" t="s">
        <v>2431</v>
      </c>
    </row>
    <row r="74" spans="2:65" ht="14.25" x14ac:dyDescent="0.2">
      <c r="B74" s="16">
        <v>72</v>
      </c>
      <c r="C74" s="16" t="s">
        <v>1157</v>
      </c>
      <c r="D74" s="16" t="s">
        <v>1332</v>
      </c>
      <c r="E74" s="16" t="s">
        <v>1125</v>
      </c>
      <c r="F74" s="16">
        <f t="shared" si="1"/>
        <v>6</v>
      </c>
      <c r="G74" s="19" t="s">
        <v>1485</v>
      </c>
      <c r="H74" s="3" t="s">
        <v>864</v>
      </c>
      <c r="I74" s="3">
        <f>武器2!I74</f>
        <v>3</v>
      </c>
      <c r="J74" s="16">
        <v>5</v>
      </c>
      <c r="K74" s="16">
        <v>8</v>
      </c>
      <c r="L74" s="16">
        <v>61</v>
      </c>
      <c r="M74" s="28">
        <v>0</v>
      </c>
      <c r="N74" s="16">
        <v>80</v>
      </c>
      <c r="O74" s="28">
        <v>0</v>
      </c>
      <c r="P74" s="28">
        <v>0</v>
      </c>
      <c r="Q74" s="16">
        <v>87</v>
      </c>
      <c r="R74" s="28">
        <v>0</v>
      </c>
      <c r="S74" s="64">
        <v>0</v>
      </c>
      <c r="T74" s="29">
        <v>0</v>
      </c>
      <c r="U74" s="20">
        <v>0.13</v>
      </c>
      <c r="V74" s="29">
        <v>0</v>
      </c>
      <c r="W74" s="29">
        <v>0</v>
      </c>
      <c r="X74" s="42">
        <v>42</v>
      </c>
      <c r="Y74" s="42">
        <v>47</v>
      </c>
      <c r="Z74" s="42">
        <v>36</v>
      </c>
      <c r="AA74" s="64">
        <v>0</v>
      </c>
      <c r="AB74" s="64">
        <v>0</v>
      </c>
      <c r="AC74" s="64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BL74">
        <v>72</v>
      </c>
      <c r="BM74" t="s">
        <v>2432</v>
      </c>
    </row>
    <row r="75" spans="2:65" ht="14.25" x14ac:dyDescent="0.2">
      <c r="B75" s="16">
        <v>73</v>
      </c>
      <c r="C75" s="16" t="s">
        <v>1157</v>
      </c>
      <c r="D75" s="16" t="s">
        <v>1222</v>
      </c>
      <c r="E75" s="16" t="s">
        <v>1126</v>
      </c>
      <c r="F75" s="16">
        <f t="shared" si="1"/>
        <v>2</v>
      </c>
      <c r="G75" s="19" t="s">
        <v>1485</v>
      </c>
      <c r="H75" s="3" t="s">
        <v>864</v>
      </c>
      <c r="I75" s="3">
        <f>武器2!I75</f>
        <v>3</v>
      </c>
      <c r="J75" s="16">
        <v>5</v>
      </c>
      <c r="K75" s="16">
        <v>1</v>
      </c>
      <c r="L75" s="16">
        <v>4</v>
      </c>
      <c r="M75" s="28">
        <v>0</v>
      </c>
      <c r="N75" s="16">
        <v>11</v>
      </c>
      <c r="O75" s="28">
        <v>0</v>
      </c>
      <c r="P75" s="28">
        <v>0</v>
      </c>
      <c r="Q75" s="28">
        <v>0</v>
      </c>
      <c r="R75" s="28">
        <v>0</v>
      </c>
      <c r="S75" s="64">
        <v>0</v>
      </c>
      <c r="T75" s="29">
        <v>0</v>
      </c>
      <c r="U75" s="29">
        <v>0</v>
      </c>
      <c r="V75" s="29">
        <v>0</v>
      </c>
      <c r="W75" s="29">
        <v>0</v>
      </c>
      <c r="X75" s="64">
        <v>0</v>
      </c>
      <c r="Y75" s="42">
        <v>7</v>
      </c>
      <c r="Z75" s="64">
        <v>0</v>
      </c>
      <c r="AA75" s="64">
        <v>0</v>
      </c>
      <c r="AB75" s="64">
        <v>0</v>
      </c>
      <c r="AC75" s="64">
        <v>0</v>
      </c>
      <c r="AD75" s="29">
        <v>0</v>
      </c>
      <c r="AE75" s="29">
        <v>0</v>
      </c>
      <c r="AF75" s="29">
        <v>0</v>
      </c>
      <c r="AG75" s="29">
        <v>0</v>
      </c>
      <c r="AH75" s="29">
        <v>0</v>
      </c>
      <c r="BL75">
        <v>73</v>
      </c>
      <c r="BM75" t="s">
        <v>2433</v>
      </c>
    </row>
    <row r="76" spans="2:65" ht="14.25" x14ac:dyDescent="0.2">
      <c r="B76" s="16">
        <v>74</v>
      </c>
      <c r="C76" s="16" t="s">
        <v>1208</v>
      </c>
      <c r="D76" s="16" t="s">
        <v>1220</v>
      </c>
      <c r="E76" s="16" t="s">
        <v>1126</v>
      </c>
      <c r="F76" s="16">
        <f t="shared" si="1"/>
        <v>2</v>
      </c>
      <c r="G76" s="19" t="s">
        <v>1485</v>
      </c>
      <c r="H76" s="3" t="s">
        <v>864</v>
      </c>
      <c r="I76" s="3">
        <f>武器2!I76</f>
        <v>3</v>
      </c>
      <c r="J76" s="16">
        <v>5</v>
      </c>
      <c r="K76" s="16">
        <v>2</v>
      </c>
      <c r="L76" s="16">
        <v>9</v>
      </c>
      <c r="M76" s="28">
        <v>0</v>
      </c>
      <c r="N76" s="16">
        <v>23</v>
      </c>
      <c r="O76" s="28">
        <v>0</v>
      </c>
      <c r="P76" s="28">
        <v>0</v>
      </c>
      <c r="Q76" s="28">
        <v>0</v>
      </c>
      <c r="R76" s="28">
        <v>0</v>
      </c>
      <c r="S76" s="64">
        <v>0</v>
      </c>
      <c r="T76" s="29">
        <v>0</v>
      </c>
      <c r="U76" s="29">
        <v>0</v>
      </c>
      <c r="V76" s="29">
        <v>0</v>
      </c>
      <c r="W76" s="29">
        <v>0</v>
      </c>
      <c r="X76" s="64">
        <v>0</v>
      </c>
      <c r="Y76" s="64">
        <v>0</v>
      </c>
      <c r="Z76" s="64">
        <v>0</v>
      </c>
      <c r="AA76" s="42">
        <v>7</v>
      </c>
      <c r="AB76" s="64">
        <v>0</v>
      </c>
      <c r="AC76" s="64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BL76">
        <v>74</v>
      </c>
      <c r="BM76" t="s">
        <v>2434</v>
      </c>
    </row>
    <row r="77" spans="2:65" ht="14.25" x14ac:dyDescent="0.2">
      <c r="B77" s="16">
        <v>75</v>
      </c>
      <c r="C77" s="16" t="s">
        <v>1180</v>
      </c>
      <c r="D77" s="16" t="s">
        <v>1359</v>
      </c>
      <c r="E77" s="16" t="s">
        <v>1126</v>
      </c>
      <c r="F77" s="16">
        <f t="shared" si="1"/>
        <v>2</v>
      </c>
      <c r="G77" s="19" t="s">
        <v>1485</v>
      </c>
      <c r="H77" s="3" t="s">
        <v>864</v>
      </c>
      <c r="I77" s="3">
        <f>武器2!I77</f>
        <v>3</v>
      </c>
      <c r="J77" s="16">
        <v>5</v>
      </c>
      <c r="K77" s="16">
        <v>3</v>
      </c>
      <c r="L77" s="16">
        <v>13</v>
      </c>
      <c r="M77" s="28">
        <v>0</v>
      </c>
      <c r="N77" s="16">
        <v>34</v>
      </c>
      <c r="O77" s="28">
        <v>0</v>
      </c>
      <c r="P77" s="28">
        <v>0</v>
      </c>
      <c r="Q77" s="16">
        <v>37</v>
      </c>
      <c r="R77" s="28">
        <v>0</v>
      </c>
      <c r="S77" s="64">
        <v>0</v>
      </c>
      <c r="T77" s="29">
        <v>0</v>
      </c>
      <c r="U77" s="29">
        <v>0</v>
      </c>
      <c r="V77" s="29">
        <v>0</v>
      </c>
      <c r="W77" s="29">
        <v>0</v>
      </c>
      <c r="X77" s="64">
        <v>0</v>
      </c>
      <c r="Y77" s="64">
        <v>0</v>
      </c>
      <c r="Z77" s="64">
        <v>0</v>
      </c>
      <c r="AA77" s="64">
        <v>0</v>
      </c>
      <c r="AB77" s="64">
        <v>0</v>
      </c>
      <c r="AC77" s="64">
        <v>0</v>
      </c>
      <c r="AD77" s="29">
        <v>0</v>
      </c>
      <c r="AE77" s="29">
        <v>0</v>
      </c>
      <c r="AF77" s="29">
        <v>0</v>
      </c>
      <c r="AG77" s="29">
        <v>0</v>
      </c>
      <c r="AH77" s="29">
        <v>0</v>
      </c>
      <c r="BL77">
        <v>75</v>
      </c>
      <c r="BM77" t="s">
        <v>2435</v>
      </c>
    </row>
    <row r="78" spans="2:65" ht="14.25" x14ac:dyDescent="0.2">
      <c r="B78" s="16">
        <v>76</v>
      </c>
      <c r="C78" s="16" t="s">
        <v>1180</v>
      </c>
      <c r="D78" s="16" t="s">
        <v>1225</v>
      </c>
      <c r="E78" s="16" t="s">
        <v>1126</v>
      </c>
      <c r="F78" s="16">
        <f t="shared" si="1"/>
        <v>3</v>
      </c>
      <c r="G78" s="19" t="s">
        <v>1485</v>
      </c>
      <c r="H78" s="3" t="s">
        <v>864</v>
      </c>
      <c r="I78" s="3">
        <f>武器2!I78</f>
        <v>3</v>
      </c>
      <c r="J78" s="16">
        <v>5</v>
      </c>
      <c r="K78" s="16">
        <v>4</v>
      </c>
      <c r="L78" s="16">
        <v>17</v>
      </c>
      <c r="M78" s="28">
        <v>0</v>
      </c>
      <c r="N78" s="28">
        <v>0</v>
      </c>
      <c r="O78" s="16">
        <v>25</v>
      </c>
      <c r="P78" s="28">
        <v>0</v>
      </c>
      <c r="Q78" s="28">
        <v>0</v>
      </c>
      <c r="R78" s="28">
        <v>0</v>
      </c>
      <c r="S78" s="64">
        <v>0</v>
      </c>
      <c r="T78" s="29">
        <v>0</v>
      </c>
      <c r="U78" s="29">
        <v>0</v>
      </c>
      <c r="V78" s="29">
        <v>0</v>
      </c>
      <c r="W78" s="29">
        <v>0</v>
      </c>
      <c r="X78" s="42">
        <v>24</v>
      </c>
      <c r="Y78" s="64">
        <v>0</v>
      </c>
      <c r="Z78" s="64">
        <v>0</v>
      </c>
      <c r="AA78" s="64">
        <v>0</v>
      </c>
      <c r="AB78" s="42">
        <v>21</v>
      </c>
      <c r="AC78" s="64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BL78">
        <v>76</v>
      </c>
      <c r="BM78" t="s">
        <v>2436</v>
      </c>
    </row>
    <row r="79" spans="2:65" ht="14.25" x14ac:dyDescent="0.2">
      <c r="B79" s="16">
        <v>77</v>
      </c>
      <c r="C79" s="16" t="s">
        <v>1135</v>
      </c>
      <c r="D79" s="16" t="s">
        <v>1402</v>
      </c>
      <c r="E79" s="16" t="s">
        <v>1126</v>
      </c>
      <c r="F79" s="16">
        <f t="shared" si="1"/>
        <v>3</v>
      </c>
      <c r="G79" s="19" t="s">
        <v>1485</v>
      </c>
      <c r="H79" s="3" t="s">
        <v>864</v>
      </c>
      <c r="I79" s="3">
        <f>武器2!I79</f>
        <v>3</v>
      </c>
      <c r="J79" s="16">
        <v>5</v>
      </c>
      <c r="K79" s="16">
        <v>5</v>
      </c>
      <c r="L79" s="16">
        <v>22</v>
      </c>
      <c r="M79" s="28">
        <v>0</v>
      </c>
      <c r="N79" s="28">
        <v>0</v>
      </c>
      <c r="O79" s="28">
        <v>0</v>
      </c>
      <c r="P79" s="28">
        <v>0</v>
      </c>
      <c r="Q79" s="16">
        <v>62</v>
      </c>
      <c r="R79" s="28">
        <v>0</v>
      </c>
      <c r="S79" s="64">
        <v>0</v>
      </c>
      <c r="T79" s="20">
        <v>0.14499999999999999</v>
      </c>
      <c r="U79" s="29">
        <v>0</v>
      </c>
      <c r="V79" s="29">
        <v>0</v>
      </c>
      <c r="W79" s="29">
        <v>0</v>
      </c>
      <c r="X79" s="64">
        <v>0</v>
      </c>
      <c r="Y79" s="64">
        <v>0</v>
      </c>
      <c r="Z79" s="64">
        <v>0</v>
      </c>
      <c r="AA79" s="64">
        <v>0</v>
      </c>
      <c r="AB79" s="64">
        <v>0</v>
      </c>
      <c r="AC79" s="42">
        <v>75</v>
      </c>
      <c r="AD79" s="29">
        <v>0</v>
      </c>
      <c r="AE79" s="29">
        <v>0</v>
      </c>
      <c r="AF79" s="29">
        <v>0</v>
      </c>
      <c r="AG79" s="29">
        <v>0</v>
      </c>
      <c r="AH79" s="29">
        <v>0</v>
      </c>
      <c r="BL79">
        <v>77</v>
      </c>
      <c r="BM79" t="s">
        <v>2437</v>
      </c>
    </row>
    <row r="80" spans="2:65" ht="14.25" x14ac:dyDescent="0.2">
      <c r="B80" s="16">
        <v>78</v>
      </c>
      <c r="C80" s="16" t="s">
        <v>1204</v>
      </c>
      <c r="D80" s="16" t="s">
        <v>1519</v>
      </c>
      <c r="E80" s="16" t="s">
        <v>1126</v>
      </c>
      <c r="F80" s="16">
        <f t="shared" si="1"/>
        <v>3</v>
      </c>
      <c r="G80" s="19" t="s">
        <v>1485</v>
      </c>
      <c r="H80" s="3" t="s">
        <v>864</v>
      </c>
      <c r="I80" s="3">
        <f>武器2!I80</f>
        <v>3</v>
      </c>
      <c r="J80" s="16">
        <v>5</v>
      </c>
      <c r="K80" s="16">
        <v>6</v>
      </c>
      <c r="L80" s="16">
        <v>26</v>
      </c>
      <c r="M80" s="28">
        <v>0</v>
      </c>
      <c r="N80" s="28">
        <v>0</v>
      </c>
      <c r="O80" s="28">
        <v>0</v>
      </c>
      <c r="P80" s="28">
        <v>0</v>
      </c>
      <c r="Q80" s="16">
        <v>75</v>
      </c>
      <c r="R80" s="28">
        <v>0</v>
      </c>
      <c r="S80" s="64">
        <v>0</v>
      </c>
      <c r="T80" s="29">
        <v>0</v>
      </c>
      <c r="U80" s="29">
        <v>0</v>
      </c>
      <c r="V80" s="29">
        <v>0</v>
      </c>
      <c r="W80" s="29">
        <v>0</v>
      </c>
      <c r="X80" s="64">
        <v>0</v>
      </c>
      <c r="Y80" s="64">
        <v>0</v>
      </c>
      <c r="Z80" s="64">
        <v>0</v>
      </c>
      <c r="AA80" s="42">
        <v>22</v>
      </c>
      <c r="AB80" s="42">
        <v>31</v>
      </c>
      <c r="AC80" s="64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BL80">
        <v>78</v>
      </c>
      <c r="BM80" t="s">
        <v>2438</v>
      </c>
    </row>
    <row r="81" spans="2:65" ht="14.25" x14ac:dyDescent="0.2">
      <c r="B81" s="16">
        <v>79</v>
      </c>
      <c r="C81" s="16" t="s">
        <v>1214</v>
      </c>
      <c r="D81" s="16" t="s">
        <v>1520</v>
      </c>
      <c r="E81" s="16" t="s">
        <v>1126</v>
      </c>
      <c r="F81" s="16">
        <f t="shared" si="1"/>
        <v>4</v>
      </c>
      <c r="G81" s="19" t="s">
        <v>1485</v>
      </c>
      <c r="H81" s="3" t="s">
        <v>864</v>
      </c>
      <c r="I81" s="3">
        <f>武器2!I81</f>
        <v>3</v>
      </c>
      <c r="J81" s="16">
        <v>5</v>
      </c>
      <c r="K81" s="16">
        <v>7</v>
      </c>
      <c r="L81" s="16">
        <v>30</v>
      </c>
      <c r="M81" s="28">
        <v>0</v>
      </c>
      <c r="N81" s="28">
        <v>0</v>
      </c>
      <c r="O81" s="28">
        <v>0</v>
      </c>
      <c r="P81" s="28">
        <v>0</v>
      </c>
      <c r="Q81" s="16">
        <v>87</v>
      </c>
      <c r="R81" s="16">
        <v>52</v>
      </c>
      <c r="S81" s="64">
        <v>0</v>
      </c>
      <c r="T81" s="29">
        <v>0</v>
      </c>
      <c r="U81" s="29">
        <v>0</v>
      </c>
      <c r="V81" s="29">
        <v>0</v>
      </c>
      <c r="W81" s="29">
        <v>0</v>
      </c>
      <c r="X81" s="64">
        <v>0</v>
      </c>
      <c r="Y81" s="42">
        <v>47</v>
      </c>
      <c r="Z81" s="64">
        <v>0</v>
      </c>
      <c r="AA81" s="64">
        <v>0</v>
      </c>
      <c r="AB81" s="64">
        <v>0</v>
      </c>
      <c r="AC81" s="42">
        <v>105</v>
      </c>
      <c r="AD81" s="29">
        <v>0</v>
      </c>
      <c r="AE81" s="29">
        <v>0</v>
      </c>
      <c r="AF81" s="29">
        <v>0</v>
      </c>
      <c r="AG81" s="29">
        <v>0</v>
      </c>
      <c r="AH81" s="29">
        <v>0</v>
      </c>
      <c r="BL81">
        <v>79</v>
      </c>
      <c r="BM81" t="s">
        <v>2439</v>
      </c>
    </row>
    <row r="82" spans="2:65" ht="14.25" x14ac:dyDescent="0.2">
      <c r="B82" s="16">
        <v>80</v>
      </c>
      <c r="C82" s="16" t="s">
        <v>1133</v>
      </c>
      <c r="D82" s="16" t="s">
        <v>1521</v>
      </c>
      <c r="E82" s="16" t="s">
        <v>1126</v>
      </c>
      <c r="F82" s="16">
        <f t="shared" si="1"/>
        <v>4</v>
      </c>
      <c r="G82" s="19" t="s">
        <v>1485</v>
      </c>
      <c r="H82" s="3" t="s">
        <v>864</v>
      </c>
      <c r="I82" s="3">
        <f>武器2!I82</f>
        <v>3</v>
      </c>
      <c r="J82" s="16">
        <v>5</v>
      </c>
      <c r="K82" s="16">
        <v>8</v>
      </c>
      <c r="L82" s="16">
        <v>35</v>
      </c>
      <c r="M82" s="28">
        <v>0</v>
      </c>
      <c r="N82" s="16">
        <v>92</v>
      </c>
      <c r="O82" s="28">
        <v>0</v>
      </c>
      <c r="P82" s="28">
        <v>0</v>
      </c>
      <c r="Q82" s="28">
        <v>0</v>
      </c>
      <c r="R82" s="28">
        <v>0</v>
      </c>
      <c r="S82" s="42">
        <v>46</v>
      </c>
      <c r="T82" s="29">
        <v>0</v>
      </c>
      <c r="U82" s="29">
        <v>0</v>
      </c>
      <c r="V82" s="29">
        <v>0</v>
      </c>
      <c r="W82" s="29">
        <v>0</v>
      </c>
      <c r="X82" s="42">
        <v>48</v>
      </c>
      <c r="Y82" s="42">
        <v>54</v>
      </c>
      <c r="Z82" s="64">
        <v>0</v>
      </c>
      <c r="AA82" s="64">
        <v>0</v>
      </c>
      <c r="AB82" s="64">
        <v>0</v>
      </c>
      <c r="AC82" s="64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BL82">
        <v>80</v>
      </c>
      <c r="BM82" t="s">
        <v>2440</v>
      </c>
    </row>
    <row r="83" spans="2:65" ht="14.25" x14ac:dyDescent="0.2">
      <c r="B83" s="16">
        <v>81</v>
      </c>
      <c r="C83" s="16" t="s">
        <v>1162</v>
      </c>
      <c r="D83" s="16" t="s">
        <v>1303</v>
      </c>
      <c r="E83" s="16" t="s">
        <v>1127</v>
      </c>
      <c r="F83" s="16">
        <f t="shared" si="1"/>
        <v>1</v>
      </c>
      <c r="G83" s="19" t="s">
        <v>1485</v>
      </c>
      <c r="H83" s="3" t="s">
        <v>864</v>
      </c>
      <c r="I83" s="3">
        <f>武器2!I83</f>
        <v>3</v>
      </c>
      <c r="J83" s="16">
        <v>5</v>
      </c>
      <c r="K83" s="16">
        <v>1</v>
      </c>
      <c r="L83" s="16">
        <v>5</v>
      </c>
      <c r="M83" s="28">
        <v>0</v>
      </c>
      <c r="N83" s="28">
        <v>0</v>
      </c>
      <c r="O83" s="28">
        <v>0</v>
      </c>
      <c r="P83" s="28">
        <v>0</v>
      </c>
      <c r="Q83" s="28">
        <v>0</v>
      </c>
      <c r="R83" s="28">
        <v>0</v>
      </c>
      <c r="S83" s="64">
        <v>0</v>
      </c>
      <c r="T83" s="29">
        <v>0</v>
      </c>
      <c r="U83" s="29">
        <v>0</v>
      </c>
      <c r="V83" s="29">
        <v>0</v>
      </c>
      <c r="W83" s="29">
        <v>0</v>
      </c>
      <c r="X83" s="64">
        <v>0</v>
      </c>
      <c r="Y83" s="64">
        <v>0</v>
      </c>
      <c r="Z83" s="64">
        <v>0</v>
      </c>
      <c r="AA83" s="42">
        <v>5</v>
      </c>
      <c r="AB83" s="64">
        <v>0</v>
      </c>
      <c r="AC83" s="64">
        <v>0</v>
      </c>
      <c r="AD83" s="29">
        <v>0</v>
      </c>
      <c r="AE83" s="29">
        <v>0</v>
      </c>
      <c r="AF83" s="29">
        <v>0</v>
      </c>
      <c r="AG83" s="29">
        <v>0</v>
      </c>
      <c r="AH83" s="29">
        <v>0</v>
      </c>
      <c r="BL83">
        <v>81</v>
      </c>
      <c r="BM83" t="s">
        <v>2441</v>
      </c>
    </row>
    <row r="84" spans="2:65" ht="14.25" x14ac:dyDescent="0.2">
      <c r="B84" s="16">
        <v>82</v>
      </c>
      <c r="C84" s="16" t="s">
        <v>1202</v>
      </c>
      <c r="D84" s="16" t="s">
        <v>1338</v>
      </c>
      <c r="E84" s="16" t="s">
        <v>1127</v>
      </c>
      <c r="F84" s="16">
        <f t="shared" si="1"/>
        <v>1</v>
      </c>
      <c r="G84" s="19" t="s">
        <v>1485</v>
      </c>
      <c r="H84" s="3" t="s">
        <v>864</v>
      </c>
      <c r="I84" s="3">
        <f>武器2!I84</f>
        <v>3</v>
      </c>
      <c r="J84" s="16">
        <v>5</v>
      </c>
      <c r="K84" s="16">
        <v>2</v>
      </c>
      <c r="L84" s="16">
        <v>9</v>
      </c>
      <c r="M84" s="28">
        <v>0</v>
      </c>
      <c r="N84" s="28">
        <v>0</v>
      </c>
      <c r="O84" s="28">
        <v>0</v>
      </c>
      <c r="P84" s="28">
        <v>0</v>
      </c>
      <c r="Q84" s="16">
        <v>35</v>
      </c>
      <c r="R84" s="28">
        <v>0</v>
      </c>
      <c r="S84" s="64">
        <v>0</v>
      </c>
      <c r="T84" s="29">
        <v>0</v>
      </c>
      <c r="U84" s="29">
        <v>0</v>
      </c>
      <c r="V84" s="29">
        <v>0</v>
      </c>
      <c r="W84" s="29">
        <v>0</v>
      </c>
      <c r="X84" s="64">
        <v>0</v>
      </c>
      <c r="Y84" s="64">
        <v>0</v>
      </c>
      <c r="Z84" s="64">
        <v>0</v>
      </c>
      <c r="AA84" s="64">
        <v>0</v>
      </c>
      <c r="AB84" s="64">
        <v>0</v>
      </c>
      <c r="AC84" s="64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BL84">
        <v>82</v>
      </c>
      <c r="BM84" t="s">
        <v>2442</v>
      </c>
    </row>
    <row r="85" spans="2:65" ht="14.25" x14ac:dyDescent="0.2">
      <c r="B85" s="16">
        <v>83</v>
      </c>
      <c r="C85" s="16" t="s">
        <v>1214</v>
      </c>
      <c r="D85" s="16" t="s">
        <v>1495</v>
      </c>
      <c r="E85" s="16" t="s">
        <v>1127</v>
      </c>
      <c r="F85" s="16">
        <f t="shared" si="1"/>
        <v>1</v>
      </c>
      <c r="G85" s="19" t="s">
        <v>1485</v>
      </c>
      <c r="H85" s="3" t="s">
        <v>864</v>
      </c>
      <c r="I85" s="3">
        <f>武器2!I85</f>
        <v>3</v>
      </c>
      <c r="J85" s="16">
        <v>5</v>
      </c>
      <c r="K85" s="16">
        <v>3</v>
      </c>
      <c r="L85" s="16">
        <v>14</v>
      </c>
      <c r="M85" s="28">
        <v>0</v>
      </c>
      <c r="N85" s="28">
        <v>0</v>
      </c>
      <c r="O85" s="28">
        <v>0</v>
      </c>
      <c r="P85" s="28">
        <v>0</v>
      </c>
      <c r="Q85" s="28">
        <v>0</v>
      </c>
      <c r="R85" s="28">
        <v>0</v>
      </c>
      <c r="S85" s="64">
        <v>0</v>
      </c>
      <c r="T85" s="29">
        <v>0</v>
      </c>
      <c r="U85" s="20">
        <v>7.7499999999999999E-2</v>
      </c>
      <c r="V85" s="29">
        <v>0</v>
      </c>
      <c r="W85" s="29">
        <v>0</v>
      </c>
      <c r="X85" s="64">
        <v>0</v>
      </c>
      <c r="Y85" s="64">
        <v>0</v>
      </c>
      <c r="Z85" s="64">
        <v>0</v>
      </c>
      <c r="AA85" s="64">
        <v>0</v>
      </c>
      <c r="AB85" s="64">
        <v>0</v>
      </c>
      <c r="AC85" s="64">
        <v>0</v>
      </c>
      <c r="AD85" s="29">
        <v>0</v>
      </c>
      <c r="AE85" s="29">
        <v>0</v>
      </c>
      <c r="AF85" s="29">
        <v>0</v>
      </c>
      <c r="AG85" s="29">
        <v>0</v>
      </c>
      <c r="AH85" s="29">
        <v>0</v>
      </c>
      <c r="BL85">
        <v>83</v>
      </c>
      <c r="BM85" t="s">
        <v>2443</v>
      </c>
    </row>
    <row r="86" spans="2:65" ht="14.25" x14ac:dyDescent="0.2">
      <c r="B86" s="16">
        <v>84</v>
      </c>
      <c r="C86" s="16" t="s">
        <v>1191</v>
      </c>
      <c r="D86" s="16" t="s">
        <v>1522</v>
      </c>
      <c r="E86" s="16" t="s">
        <v>1127</v>
      </c>
      <c r="F86" s="16">
        <f t="shared" si="1"/>
        <v>1</v>
      </c>
      <c r="G86" s="19" t="s">
        <v>1485</v>
      </c>
      <c r="H86" s="3" t="s">
        <v>864</v>
      </c>
      <c r="I86" s="3">
        <f>武器2!I86</f>
        <v>3</v>
      </c>
      <c r="J86" s="16">
        <v>5</v>
      </c>
      <c r="K86" s="16">
        <v>4</v>
      </c>
      <c r="L86" s="16">
        <v>18</v>
      </c>
      <c r="M86" s="28">
        <v>0</v>
      </c>
      <c r="N86" s="28">
        <v>0</v>
      </c>
      <c r="O86" s="28">
        <v>0</v>
      </c>
      <c r="P86" s="28">
        <v>0</v>
      </c>
      <c r="Q86" s="28">
        <v>0</v>
      </c>
      <c r="R86" s="28">
        <v>0</v>
      </c>
      <c r="S86" s="64">
        <v>0</v>
      </c>
      <c r="T86" s="29">
        <v>0</v>
      </c>
      <c r="U86" s="29">
        <v>0</v>
      </c>
      <c r="V86" s="29">
        <v>0</v>
      </c>
      <c r="W86" s="29">
        <v>0</v>
      </c>
      <c r="X86" s="64">
        <v>0</v>
      </c>
      <c r="Y86" s="42">
        <v>37</v>
      </c>
      <c r="Z86" s="64">
        <v>0</v>
      </c>
      <c r="AA86" s="64">
        <v>0</v>
      </c>
      <c r="AB86" s="64">
        <v>0</v>
      </c>
      <c r="AC86" s="64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BL86">
        <v>84</v>
      </c>
      <c r="BM86" t="s">
        <v>2444</v>
      </c>
    </row>
    <row r="87" spans="2:65" ht="14.25" x14ac:dyDescent="0.2">
      <c r="B87" s="16">
        <v>85</v>
      </c>
      <c r="C87" s="16" t="s">
        <v>1206</v>
      </c>
      <c r="D87" s="16" t="s">
        <v>1523</v>
      </c>
      <c r="E87" s="16" t="s">
        <v>1127</v>
      </c>
      <c r="F87" s="16">
        <f t="shared" si="1"/>
        <v>2</v>
      </c>
      <c r="G87" s="19" t="s">
        <v>1485</v>
      </c>
      <c r="H87" s="3" t="s">
        <v>864</v>
      </c>
      <c r="I87" s="3">
        <f>武器2!I87</f>
        <v>3</v>
      </c>
      <c r="J87" s="16">
        <v>5</v>
      </c>
      <c r="K87" s="16">
        <v>5</v>
      </c>
      <c r="L87" s="16">
        <v>23</v>
      </c>
      <c r="M87" s="28">
        <v>0</v>
      </c>
      <c r="N87" s="28">
        <v>0</v>
      </c>
      <c r="O87" s="28">
        <v>0</v>
      </c>
      <c r="P87" s="28">
        <v>0</v>
      </c>
      <c r="Q87" s="28">
        <v>0</v>
      </c>
      <c r="R87" s="28">
        <v>0</v>
      </c>
      <c r="S87" s="42">
        <v>40</v>
      </c>
      <c r="T87" s="29">
        <v>0</v>
      </c>
      <c r="U87" s="29">
        <v>0</v>
      </c>
      <c r="V87" s="29">
        <v>0</v>
      </c>
      <c r="W87" s="29">
        <v>0</v>
      </c>
      <c r="X87" s="64">
        <v>0</v>
      </c>
      <c r="Y87" s="42">
        <v>47</v>
      </c>
      <c r="Z87" s="64">
        <v>0</v>
      </c>
      <c r="AA87" s="64">
        <v>0</v>
      </c>
      <c r="AB87" s="64">
        <v>0</v>
      </c>
      <c r="AC87" s="64">
        <v>0</v>
      </c>
      <c r="AD87" s="29">
        <v>0</v>
      </c>
      <c r="AE87" s="29">
        <v>0</v>
      </c>
      <c r="AF87" s="29">
        <v>0</v>
      </c>
      <c r="AG87" s="29">
        <v>0</v>
      </c>
      <c r="AH87" s="29">
        <v>0</v>
      </c>
      <c r="BL87">
        <v>85</v>
      </c>
      <c r="BM87" t="s">
        <v>2445</v>
      </c>
    </row>
    <row r="88" spans="2:65" ht="14.25" x14ac:dyDescent="0.2">
      <c r="B88" s="16">
        <v>86</v>
      </c>
      <c r="C88" s="16" t="s">
        <v>1178</v>
      </c>
      <c r="D88" s="16" t="s">
        <v>1524</v>
      </c>
      <c r="E88" s="16" t="s">
        <v>1127</v>
      </c>
      <c r="F88" s="16">
        <f t="shared" si="1"/>
        <v>2</v>
      </c>
      <c r="G88" s="19" t="s">
        <v>1485</v>
      </c>
      <c r="H88" s="3" t="s">
        <v>864</v>
      </c>
      <c r="I88" s="3">
        <f>武器2!I88</f>
        <v>3</v>
      </c>
      <c r="J88" s="16">
        <v>5</v>
      </c>
      <c r="K88" s="16">
        <v>6</v>
      </c>
      <c r="L88" s="16">
        <v>27</v>
      </c>
      <c r="M88" s="28">
        <v>0</v>
      </c>
      <c r="N88" s="16">
        <v>95</v>
      </c>
      <c r="O88" s="28">
        <v>0</v>
      </c>
      <c r="P88" s="28">
        <v>0</v>
      </c>
      <c r="Q88" s="28">
        <v>0</v>
      </c>
      <c r="R88" s="28">
        <v>0</v>
      </c>
      <c r="S88" s="64">
        <v>0</v>
      </c>
      <c r="T88" s="29">
        <v>0</v>
      </c>
      <c r="U88" s="29">
        <v>0</v>
      </c>
      <c r="V88" s="29">
        <v>0</v>
      </c>
      <c r="W88" s="29">
        <v>0</v>
      </c>
      <c r="X88" s="64">
        <v>0</v>
      </c>
      <c r="Y88" s="42">
        <v>56</v>
      </c>
      <c r="Z88" s="64">
        <v>0</v>
      </c>
      <c r="AA88" s="64">
        <v>0</v>
      </c>
      <c r="AB88" s="64">
        <v>0</v>
      </c>
      <c r="AC88" s="64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BL88">
        <v>86</v>
      </c>
      <c r="BM88" t="s">
        <v>2446</v>
      </c>
    </row>
    <row r="89" spans="2:65" ht="14.25" x14ac:dyDescent="0.2">
      <c r="B89" s="16">
        <v>87</v>
      </c>
      <c r="C89" s="16" t="s">
        <v>1178</v>
      </c>
      <c r="D89" s="16" t="s">
        <v>1230</v>
      </c>
      <c r="E89" s="16" t="s">
        <v>1127</v>
      </c>
      <c r="F89" s="16">
        <f t="shared" si="1"/>
        <v>2</v>
      </c>
      <c r="G89" s="19" t="s">
        <v>1485</v>
      </c>
      <c r="H89" s="3" t="s">
        <v>864</v>
      </c>
      <c r="I89" s="3">
        <f>武器2!I89</f>
        <v>3</v>
      </c>
      <c r="J89" s="16">
        <v>5</v>
      </c>
      <c r="K89" s="16">
        <v>7</v>
      </c>
      <c r="L89" s="16">
        <v>32</v>
      </c>
      <c r="M89" s="28">
        <v>0</v>
      </c>
      <c r="N89" s="16">
        <v>111</v>
      </c>
      <c r="O89" s="28">
        <v>0</v>
      </c>
      <c r="P89" s="28">
        <v>0</v>
      </c>
      <c r="Q89" s="28">
        <v>0</v>
      </c>
      <c r="R89" s="28">
        <v>0</v>
      </c>
      <c r="S89" s="42">
        <v>55</v>
      </c>
      <c r="T89" s="29">
        <v>0</v>
      </c>
      <c r="U89" s="29">
        <v>0</v>
      </c>
      <c r="V89" s="29">
        <v>0</v>
      </c>
      <c r="W89" s="29">
        <v>0</v>
      </c>
      <c r="X89" s="64">
        <v>0</v>
      </c>
      <c r="Y89" s="64">
        <v>0</v>
      </c>
      <c r="Z89" s="64">
        <v>0</v>
      </c>
      <c r="AA89" s="64">
        <v>0</v>
      </c>
      <c r="AB89" s="64">
        <v>0</v>
      </c>
      <c r="AC89" s="64">
        <v>0</v>
      </c>
      <c r="AD89" s="29">
        <v>0</v>
      </c>
      <c r="AE89" s="29">
        <v>0</v>
      </c>
      <c r="AF89" s="29">
        <v>0</v>
      </c>
      <c r="AG89" s="29">
        <v>0</v>
      </c>
      <c r="AH89" s="29">
        <v>0</v>
      </c>
      <c r="BL89">
        <v>87</v>
      </c>
      <c r="BM89" t="s">
        <v>2447</v>
      </c>
    </row>
    <row r="90" spans="2:65" ht="14.25" x14ac:dyDescent="0.2">
      <c r="B90" s="16">
        <v>88</v>
      </c>
      <c r="C90" s="16" t="s">
        <v>1170</v>
      </c>
      <c r="D90" s="16" t="s">
        <v>1313</v>
      </c>
      <c r="E90" s="16" t="s">
        <v>1127</v>
      </c>
      <c r="F90" s="16">
        <f t="shared" si="1"/>
        <v>2</v>
      </c>
      <c r="G90" s="19" t="s">
        <v>1485</v>
      </c>
      <c r="H90" s="3" t="s">
        <v>864</v>
      </c>
      <c r="I90" s="3">
        <f>武器2!I90</f>
        <v>3</v>
      </c>
      <c r="J90" s="16">
        <v>5</v>
      </c>
      <c r="K90" s="16">
        <v>8</v>
      </c>
      <c r="L90" s="16">
        <v>36</v>
      </c>
      <c r="M90" s="28">
        <v>0</v>
      </c>
      <c r="N90" s="28">
        <v>0</v>
      </c>
      <c r="O90" s="16">
        <v>69</v>
      </c>
      <c r="P90" s="28">
        <v>0</v>
      </c>
      <c r="Q90" s="28">
        <v>0</v>
      </c>
      <c r="R90" s="28">
        <v>0</v>
      </c>
      <c r="S90" s="64">
        <v>0</v>
      </c>
      <c r="T90" s="29">
        <v>0</v>
      </c>
      <c r="U90" s="29">
        <v>0</v>
      </c>
      <c r="V90" s="29">
        <v>0</v>
      </c>
      <c r="W90" s="29">
        <v>0</v>
      </c>
      <c r="X90" s="64">
        <v>0</v>
      </c>
      <c r="Y90" s="64">
        <v>0</v>
      </c>
      <c r="Z90" s="64">
        <v>0</v>
      </c>
      <c r="AA90" s="42">
        <v>40</v>
      </c>
      <c r="AB90" s="64">
        <v>0</v>
      </c>
      <c r="AC90" s="64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BL90">
        <v>88</v>
      </c>
      <c r="BM90" t="s">
        <v>2448</v>
      </c>
    </row>
    <row r="91" spans="2:65" ht="14.25" x14ac:dyDescent="0.2">
      <c r="B91" s="16">
        <v>89</v>
      </c>
      <c r="C91" s="16" t="s">
        <v>1170</v>
      </c>
      <c r="D91" s="16" t="s">
        <v>1450</v>
      </c>
      <c r="E91" s="16" t="s">
        <v>1128</v>
      </c>
      <c r="F91" s="16">
        <f t="shared" si="1"/>
        <v>1</v>
      </c>
      <c r="G91" s="19" t="s">
        <v>1485</v>
      </c>
      <c r="H91" s="3" t="s">
        <v>864</v>
      </c>
      <c r="I91" s="3">
        <f>武器2!I91</f>
        <v>3</v>
      </c>
      <c r="J91" s="16">
        <v>5</v>
      </c>
      <c r="K91" s="16">
        <v>1</v>
      </c>
      <c r="L91" s="16">
        <v>9</v>
      </c>
      <c r="M91" s="28">
        <v>0</v>
      </c>
      <c r="N91" s="28">
        <v>0</v>
      </c>
      <c r="O91" s="28">
        <v>0</v>
      </c>
      <c r="P91" s="28">
        <v>0</v>
      </c>
      <c r="Q91" s="28">
        <v>0</v>
      </c>
      <c r="R91" s="28">
        <v>0</v>
      </c>
      <c r="S91" s="64">
        <v>0</v>
      </c>
      <c r="T91" s="29">
        <v>0</v>
      </c>
      <c r="U91" s="29">
        <v>0</v>
      </c>
      <c r="V91" s="29">
        <v>0</v>
      </c>
      <c r="W91" s="29">
        <v>0</v>
      </c>
      <c r="X91" s="64">
        <v>0</v>
      </c>
      <c r="Y91" s="42">
        <v>0</v>
      </c>
      <c r="Z91" s="64">
        <v>0</v>
      </c>
      <c r="AA91" s="64">
        <v>0</v>
      </c>
      <c r="AB91" s="64">
        <v>0</v>
      </c>
      <c r="AC91" s="64">
        <v>0</v>
      </c>
      <c r="AD91" s="29">
        <v>0</v>
      </c>
      <c r="AE91" s="29">
        <v>0</v>
      </c>
      <c r="AF91" s="29">
        <v>0</v>
      </c>
      <c r="AG91" s="29">
        <v>0</v>
      </c>
      <c r="AH91" s="29">
        <v>0</v>
      </c>
      <c r="BL91">
        <v>89</v>
      </c>
      <c r="BM91" t="s">
        <v>2449</v>
      </c>
    </row>
    <row r="92" spans="2:65" ht="14.25" x14ac:dyDescent="0.2">
      <c r="B92" s="16">
        <v>90</v>
      </c>
      <c r="C92" s="16" t="s">
        <v>1174</v>
      </c>
      <c r="D92" s="16" t="s">
        <v>1355</v>
      </c>
      <c r="E92" s="16" t="s">
        <v>1128</v>
      </c>
      <c r="F92" s="16">
        <f t="shared" si="1"/>
        <v>1</v>
      </c>
      <c r="G92" s="19" t="s">
        <v>1485</v>
      </c>
      <c r="H92" s="3" t="s">
        <v>864</v>
      </c>
      <c r="I92" s="3">
        <f>武器2!I92</f>
        <v>3</v>
      </c>
      <c r="J92" s="16">
        <v>5</v>
      </c>
      <c r="K92" s="16">
        <v>2</v>
      </c>
      <c r="L92" s="16">
        <v>18</v>
      </c>
      <c r="M92" s="28">
        <v>0</v>
      </c>
      <c r="N92" s="16">
        <v>0</v>
      </c>
      <c r="O92" s="28">
        <v>0</v>
      </c>
      <c r="P92" s="28">
        <v>0</v>
      </c>
      <c r="Q92" s="28">
        <v>0</v>
      </c>
      <c r="R92" s="28">
        <v>0</v>
      </c>
      <c r="S92" s="64">
        <v>0</v>
      </c>
      <c r="T92" s="29">
        <v>0</v>
      </c>
      <c r="U92" s="29">
        <v>0</v>
      </c>
      <c r="V92" s="29">
        <v>0</v>
      </c>
      <c r="W92" s="29">
        <v>0</v>
      </c>
      <c r="X92" s="64">
        <v>0</v>
      </c>
      <c r="Y92" s="64">
        <v>0</v>
      </c>
      <c r="Z92" s="64">
        <v>0</v>
      </c>
      <c r="AA92" s="64">
        <v>0</v>
      </c>
      <c r="AB92" s="64">
        <v>0</v>
      </c>
      <c r="AC92" s="64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BL92">
        <v>90</v>
      </c>
      <c r="BM92" t="s">
        <v>2450</v>
      </c>
    </row>
    <row r="93" spans="2:65" ht="14.25" x14ac:dyDescent="0.2">
      <c r="B93" s="16">
        <v>91</v>
      </c>
      <c r="C93" s="16" t="s">
        <v>1151</v>
      </c>
      <c r="D93" s="16" t="s">
        <v>1293</v>
      </c>
      <c r="E93" s="16" t="s">
        <v>1128</v>
      </c>
      <c r="F93" s="16">
        <f t="shared" si="1"/>
        <v>1</v>
      </c>
      <c r="G93" s="19" t="s">
        <v>1485</v>
      </c>
      <c r="H93" s="3" t="s">
        <v>864</v>
      </c>
      <c r="I93" s="3">
        <f>武器2!I93</f>
        <v>3</v>
      </c>
      <c r="J93" s="16">
        <v>5</v>
      </c>
      <c r="K93" s="16">
        <v>3</v>
      </c>
      <c r="L93" s="16">
        <v>27</v>
      </c>
      <c r="M93" s="28">
        <v>0</v>
      </c>
      <c r="N93" s="28">
        <v>0</v>
      </c>
      <c r="O93" s="28">
        <v>0</v>
      </c>
      <c r="P93" s="28">
        <v>0</v>
      </c>
      <c r="Q93" s="16">
        <v>0</v>
      </c>
      <c r="R93" s="28">
        <v>0</v>
      </c>
      <c r="S93" s="64">
        <v>0</v>
      </c>
      <c r="T93" s="29">
        <v>0</v>
      </c>
      <c r="U93" s="29">
        <v>0</v>
      </c>
      <c r="V93" s="29">
        <v>0</v>
      </c>
      <c r="W93" s="29">
        <v>0</v>
      </c>
      <c r="X93" s="64">
        <v>0</v>
      </c>
      <c r="Y93" s="64">
        <v>0</v>
      </c>
      <c r="Z93" s="64">
        <v>0</v>
      </c>
      <c r="AA93" s="64">
        <v>0</v>
      </c>
      <c r="AB93" s="64">
        <v>0</v>
      </c>
      <c r="AC93" s="64">
        <v>0</v>
      </c>
      <c r="AD93" s="29">
        <v>0</v>
      </c>
      <c r="AE93" s="29">
        <v>0</v>
      </c>
      <c r="AF93" s="29">
        <v>0</v>
      </c>
      <c r="AG93" s="29">
        <v>0</v>
      </c>
      <c r="AH93" s="29">
        <v>0</v>
      </c>
      <c r="BL93">
        <v>91</v>
      </c>
      <c r="BM93" t="s">
        <v>2418</v>
      </c>
    </row>
    <row r="94" spans="2:65" ht="14.25" x14ac:dyDescent="0.2">
      <c r="B94" s="16">
        <v>92</v>
      </c>
      <c r="C94" s="16" t="s">
        <v>1174</v>
      </c>
      <c r="D94" s="16" t="s">
        <v>1525</v>
      </c>
      <c r="E94" s="16" t="s">
        <v>1128</v>
      </c>
      <c r="F94" s="16">
        <f t="shared" si="1"/>
        <v>1</v>
      </c>
      <c r="G94" s="19" t="s">
        <v>1485</v>
      </c>
      <c r="H94" s="3" t="s">
        <v>864</v>
      </c>
      <c r="I94" s="3">
        <f>武器2!I94</f>
        <v>3</v>
      </c>
      <c r="J94" s="16">
        <v>5</v>
      </c>
      <c r="K94" s="16">
        <v>4</v>
      </c>
      <c r="L94" s="16">
        <v>36</v>
      </c>
      <c r="M94" s="28">
        <v>0</v>
      </c>
      <c r="N94" s="28">
        <v>0</v>
      </c>
      <c r="O94" s="28">
        <v>0</v>
      </c>
      <c r="P94" s="28">
        <v>0</v>
      </c>
      <c r="Q94" s="28">
        <v>0</v>
      </c>
      <c r="R94" s="16">
        <v>0</v>
      </c>
      <c r="S94" s="64">
        <v>0</v>
      </c>
      <c r="T94" s="29">
        <v>0</v>
      </c>
      <c r="U94" s="29">
        <v>0</v>
      </c>
      <c r="V94" s="29">
        <v>0</v>
      </c>
      <c r="W94" s="29">
        <v>0</v>
      </c>
      <c r="X94" s="64">
        <v>0</v>
      </c>
      <c r="Y94" s="64">
        <v>0</v>
      </c>
      <c r="Z94" s="64">
        <v>0</v>
      </c>
      <c r="AA94" s="64">
        <v>0</v>
      </c>
      <c r="AB94" s="64">
        <v>0</v>
      </c>
      <c r="AC94" s="64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BL94">
        <v>92</v>
      </c>
      <c r="BM94" t="s">
        <v>2451</v>
      </c>
    </row>
    <row r="95" spans="2:65" ht="14.25" x14ac:dyDescent="0.2">
      <c r="B95" s="16">
        <v>93</v>
      </c>
      <c r="C95" s="16" t="s">
        <v>1212</v>
      </c>
      <c r="D95" s="16" t="s">
        <v>1526</v>
      </c>
      <c r="E95" s="16" t="s">
        <v>1128</v>
      </c>
      <c r="F95" s="16">
        <f t="shared" si="1"/>
        <v>1</v>
      </c>
      <c r="G95" s="19" t="s">
        <v>1485</v>
      </c>
      <c r="H95" s="3" t="s">
        <v>864</v>
      </c>
      <c r="I95" s="3">
        <f>武器2!I95</f>
        <v>3</v>
      </c>
      <c r="J95" s="16">
        <v>5</v>
      </c>
      <c r="K95" s="16">
        <v>5</v>
      </c>
      <c r="L95" s="16">
        <v>44</v>
      </c>
      <c r="M95" s="28">
        <v>0</v>
      </c>
      <c r="N95" s="28">
        <v>0</v>
      </c>
      <c r="O95" s="28">
        <v>0</v>
      </c>
      <c r="P95" s="28">
        <v>0</v>
      </c>
      <c r="Q95" s="28">
        <v>0</v>
      </c>
      <c r="R95" s="28">
        <v>0</v>
      </c>
      <c r="S95" s="64">
        <v>0</v>
      </c>
      <c r="T95" s="29">
        <v>0</v>
      </c>
      <c r="U95" s="29">
        <v>0</v>
      </c>
      <c r="V95" s="29">
        <v>0</v>
      </c>
      <c r="W95" s="29">
        <v>0</v>
      </c>
      <c r="X95" s="64">
        <v>0</v>
      </c>
      <c r="Y95" s="64">
        <v>0</v>
      </c>
      <c r="Z95" s="64">
        <v>0</v>
      </c>
      <c r="AA95" s="42">
        <v>0</v>
      </c>
      <c r="AB95" s="64">
        <v>0</v>
      </c>
      <c r="AC95" s="64">
        <v>0</v>
      </c>
      <c r="AD95" s="29">
        <v>0</v>
      </c>
      <c r="AE95" s="29">
        <v>0</v>
      </c>
      <c r="AF95" s="29">
        <v>0</v>
      </c>
      <c r="AG95" s="29">
        <v>0</v>
      </c>
      <c r="AH95" s="29">
        <v>0</v>
      </c>
      <c r="BL95">
        <v>93</v>
      </c>
      <c r="BM95" t="s">
        <v>2386</v>
      </c>
    </row>
    <row r="96" spans="2:65" ht="14.25" x14ac:dyDescent="0.2">
      <c r="B96" s="16">
        <v>94</v>
      </c>
      <c r="C96" s="16" t="s">
        <v>1164</v>
      </c>
      <c r="D96" s="16" t="s">
        <v>1527</v>
      </c>
      <c r="E96" s="16" t="s">
        <v>1128</v>
      </c>
      <c r="F96" s="16">
        <f t="shared" si="1"/>
        <v>1</v>
      </c>
      <c r="G96" s="19" t="s">
        <v>1485</v>
      </c>
      <c r="H96" s="3" t="s">
        <v>864</v>
      </c>
      <c r="I96" s="3">
        <f>武器2!I96</f>
        <v>3</v>
      </c>
      <c r="J96" s="16">
        <v>5</v>
      </c>
      <c r="K96" s="16">
        <v>6</v>
      </c>
      <c r="L96" s="16">
        <v>53</v>
      </c>
      <c r="M96" s="28">
        <v>0</v>
      </c>
      <c r="N96" s="28">
        <v>0</v>
      </c>
      <c r="O96" s="28">
        <v>0</v>
      </c>
      <c r="P96" s="28">
        <v>0</v>
      </c>
      <c r="Q96" s="28">
        <v>0</v>
      </c>
      <c r="R96" s="28">
        <v>0</v>
      </c>
      <c r="S96" s="64">
        <v>0</v>
      </c>
      <c r="T96" s="29">
        <v>0</v>
      </c>
      <c r="U96" s="29">
        <v>0</v>
      </c>
      <c r="V96" s="29">
        <v>0</v>
      </c>
      <c r="W96" s="29">
        <v>0</v>
      </c>
      <c r="X96" s="64">
        <v>0</v>
      </c>
      <c r="Y96" s="42">
        <v>0</v>
      </c>
      <c r="Z96" s="64">
        <v>0</v>
      </c>
      <c r="AA96" s="64">
        <v>0</v>
      </c>
      <c r="AB96" s="64">
        <v>0</v>
      </c>
      <c r="AC96" s="64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BL96">
        <v>94</v>
      </c>
      <c r="BM96" t="s">
        <v>2420</v>
      </c>
    </row>
    <row r="97" spans="2:65" ht="14.25" x14ac:dyDescent="0.2">
      <c r="B97" s="16">
        <v>95</v>
      </c>
      <c r="C97" s="16" t="s">
        <v>1186</v>
      </c>
      <c r="D97" s="16" t="s">
        <v>1528</v>
      </c>
      <c r="E97" s="16" t="s">
        <v>1128</v>
      </c>
      <c r="F97" s="16">
        <f t="shared" si="1"/>
        <v>1</v>
      </c>
      <c r="G97" s="19" t="s">
        <v>1485</v>
      </c>
      <c r="H97" s="3" t="s">
        <v>864</v>
      </c>
      <c r="I97" s="3">
        <f>武器2!I97</f>
        <v>3</v>
      </c>
      <c r="J97" s="16">
        <v>5</v>
      </c>
      <c r="K97" s="16">
        <v>7</v>
      </c>
      <c r="L97" s="16">
        <v>62</v>
      </c>
      <c r="M97" s="28">
        <v>0</v>
      </c>
      <c r="N97" s="28">
        <v>0</v>
      </c>
      <c r="O97" s="28">
        <v>0</v>
      </c>
      <c r="P97" s="28">
        <v>0</v>
      </c>
      <c r="Q97" s="28">
        <v>0</v>
      </c>
      <c r="R97" s="28">
        <v>0</v>
      </c>
      <c r="S97" s="64">
        <v>0</v>
      </c>
      <c r="T97" s="29">
        <v>0</v>
      </c>
      <c r="U97" s="29">
        <v>0</v>
      </c>
      <c r="V97" s="29">
        <v>0</v>
      </c>
      <c r="W97" s="29">
        <v>0</v>
      </c>
      <c r="X97" s="64">
        <v>0</v>
      </c>
      <c r="Y97" s="42">
        <v>0</v>
      </c>
      <c r="Z97" s="64">
        <v>0</v>
      </c>
      <c r="AA97" s="64">
        <v>0</v>
      </c>
      <c r="AB97" s="64">
        <v>0</v>
      </c>
      <c r="AC97" s="64">
        <v>0</v>
      </c>
      <c r="AD97" s="29">
        <v>0</v>
      </c>
      <c r="AE97" s="29">
        <v>0</v>
      </c>
      <c r="AF97" s="29">
        <v>0</v>
      </c>
      <c r="AG97" s="29">
        <v>0</v>
      </c>
      <c r="AH97" s="29">
        <v>0</v>
      </c>
      <c r="BL97">
        <v>95</v>
      </c>
      <c r="BM97" t="s">
        <v>2452</v>
      </c>
    </row>
    <row r="98" spans="2:65" ht="14.25" x14ac:dyDescent="0.2">
      <c r="B98" s="16">
        <v>96</v>
      </c>
      <c r="C98" s="16" t="s">
        <v>1145</v>
      </c>
      <c r="D98" s="16" t="s">
        <v>1529</v>
      </c>
      <c r="E98" s="16" t="s">
        <v>1128</v>
      </c>
      <c r="F98" s="16">
        <f t="shared" si="1"/>
        <v>1</v>
      </c>
      <c r="G98" s="19" t="s">
        <v>1485</v>
      </c>
      <c r="H98" s="3" t="s">
        <v>864</v>
      </c>
      <c r="I98" s="3">
        <f>武器2!I98</f>
        <v>3</v>
      </c>
      <c r="J98" s="16">
        <v>5</v>
      </c>
      <c r="K98" s="16">
        <v>8</v>
      </c>
      <c r="L98" s="16">
        <v>71</v>
      </c>
      <c r="M98" s="28">
        <v>0</v>
      </c>
      <c r="N98" s="28">
        <v>0</v>
      </c>
      <c r="O98" s="28">
        <v>0</v>
      </c>
      <c r="P98" s="28">
        <v>0</v>
      </c>
      <c r="Q98" s="16">
        <v>0</v>
      </c>
      <c r="R98" s="28">
        <v>0</v>
      </c>
      <c r="S98" s="64">
        <v>0</v>
      </c>
      <c r="T98" s="29">
        <v>0</v>
      </c>
      <c r="U98" s="29">
        <v>0</v>
      </c>
      <c r="V98" s="29">
        <v>0</v>
      </c>
      <c r="W98" s="29">
        <v>0</v>
      </c>
      <c r="X98" s="64">
        <v>0</v>
      </c>
      <c r="Y98" s="64">
        <v>0</v>
      </c>
      <c r="Z98" s="64">
        <v>0</v>
      </c>
      <c r="AA98" s="64">
        <v>0</v>
      </c>
      <c r="AB98" s="64">
        <v>0</v>
      </c>
      <c r="AC98" s="64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BL98">
        <v>96</v>
      </c>
      <c r="BM98" t="s">
        <v>2453</v>
      </c>
    </row>
    <row r="99" spans="2:65" ht="14.25" x14ac:dyDescent="0.2">
      <c r="B99" s="16">
        <v>97</v>
      </c>
      <c r="C99" s="16" t="s">
        <v>1159</v>
      </c>
      <c r="D99" s="16" t="s">
        <v>1530</v>
      </c>
      <c r="E99" s="16" t="s">
        <v>1125</v>
      </c>
      <c r="F99" s="16">
        <f t="shared" si="1"/>
        <v>3</v>
      </c>
      <c r="G99" s="19" t="s">
        <v>1485</v>
      </c>
      <c r="H99" s="3" t="s">
        <v>865</v>
      </c>
      <c r="I99" s="3">
        <f>武器2!I99</f>
        <v>4</v>
      </c>
      <c r="J99" s="16">
        <v>9</v>
      </c>
      <c r="K99" s="16">
        <v>1</v>
      </c>
      <c r="L99" s="16">
        <v>9</v>
      </c>
      <c r="M99" s="28">
        <v>0</v>
      </c>
      <c r="N99" s="16">
        <v>9</v>
      </c>
      <c r="O99" s="28">
        <v>0</v>
      </c>
      <c r="P99" s="28">
        <v>0</v>
      </c>
      <c r="Q99" s="28">
        <v>0</v>
      </c>
      <c r="R99" s="28">
        <v>0</v>
      </c>
      <c r="S99" s="64">
        <v>0</v>
      </c>
      <c r="T99" s="29">
        <v>0</v>
      </c>
      <c r="U99" s="29">
        <v>0</v>
      </c>
      <c r="V99" s="29">
        <v>0</v>
      </c>
      <c r="W99" s="29">
        <v>0</v>
      </c>
      <c r="X99" s="42">
        <v>3</v>
      </c>
      <c r="Y99" s="64">
        <v>0</v>
      </c>
      <c r="Z99" s="64">
        <v>0</v>
      </c>
      <c r="AA99" s="64">
        <v>0</v>
      </c>
      <c r="AB99" s="42">
        <v>5</v>
      </c>
      <c r="AC99" s="64">
        <v>0</v>
      </c>
      <c r="AD99" s="29">
        <v>0</v>
      </c>
      <c r="AE99" s="29">
        <v>0</v>
      </c>
      <c r="AF99" s="29">
        <v>0</v>
      </c>
      <c r="AG99" s="29">
        <v>0</v>
      </c>
      <c r="AH99" s="29">
        <v>0</v>
      </c>
      <c r="BL99">
        <v>97</v>
      </c>
      <c r="BM99" t="s">
        <v>2454</v>
      </c>
    </row>
    <row r="100" spans="2:65" ht="14.25" x14ac:dyDescent="0.2">
      <c r="B100" s="16">
        <v>98</v>
      </c>
      <c r="C100" s="16" t="s">
        <v>1191</v>
      </c>
      <c r="D100" s="16" t="s">
        <v>1531</v>
      </c>
      <c r="E100" s="16" t="s">
        <v>1125</v>
      </c>
      <c r="F100" s="16">
        <f t="shared" si="1"/>
        <v>3</v>
      </c>
      <c r="G100" s="19" t="s">
        <v>1485</v>
      </c>
      <c r="H100" s="3" t="s">
        <v>865</v>
      </c>
      <c r="I100" s="3">
        <f>武器2!I100</f>
        <v>4</v>
      </c>
      <c r="J100" s="16">
        <v>9</v>
      </c>
      <c r="K100" s="16">
        <v>2</v>
      </c>
      <c r="L100" s="16">
        <v>18</v>
      </c>
      <c r="M100" s="28">
        <v>0</v>
      </c>
      <c r="N100" s="16">
        <v>18</v>
      </c>
      <c r="O100" s="28">
        <v>0</v>
      </c>
      <c r="P100" s="28">
        <v>0</v>
      </c>
      <c r="Q100" s="28">
        <v>0</v>
      </c>
      <c r="R100" s="28">
        <v>0</v>
      </c>
      <c r="S100" s="64">
        <v>0</v>
      </c>
      <c r="T100" s="29">
        <v>0</v>
      </c>
      <c r="U100" s="20">
        <v>0.03</v>
      </c>
      <c r="V100" s="29">
        <v>0</v>
      </c>
      <c r="W100" s="29">
        <v>0</v>
      </c>
      <c r="X100" s="64">
        <v>0</v>
      </c>
      <c r="Y100" s="64">
        <v>0</v>
      </c>
      <c r="Z100" s="64">
        <v>0</v>
      </c>
      <c r="AA100" s="64">
        <v>0</v>
      </c>
      <c r="AB100" s="64">
        <v>0</v>
      </c>
      <c r="AC100" s="42">
        <v>26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BL100">
        <v>98</v>
      </c>
      <c r="BM100" t="s">
        <v>2455</v>
      </c>
    </row>
    <row r="101" spans="2:65" ht="14.25" x14ac:dyDescent="0.2">
      <c r="B101" s="16">
        <v>99</v>
      </c>
      <c r="C101" s="16" t="s">
        <v>1143</v>
      </c>
      <c r="D101" s="16" t="s">
        <v>1516</v>
      </c>
      <c r="E101" s="16" t="s">
        <v>1125</v>
      </c>
      <c r="F101" s="16">
        <f t="shared" si="1"/>
        <v>4</v>
      </c>
      <c r="G101" s="19" t="s">
        <v>1485</v>
      </c>
      <c r="H101" s="3" t="s">
        <v>865</v>
      </c>
      <c r="I101" s="3">
        <f>武器2!I101</f>
        <v>4</v>
      </c>
      <c r="J101" s="16">
        <v>9</v>
      </c>
      <c r="K101" s="16">
        <v>3</v>
      </c>
      <c r="L101" s="16">
        <v>27</v>
      </c>
      <c r="M101" s="28">
        <v>0</v>
      </c>
      <c r="N101" s="28">
        <v>0</v>
      </c>
      <c r="O101" s="28">
        <v>0</v>
      </c>
      <c r="P101" s="28">
        <v>0</v>
      </c>
      <c r="Q101" s="16">
        <v>30</v>
      </c>
      <c r="R101" s="28">
        <v>0</v>
      </c>
      <c r="S101" s="64">
        <v>0</v>
      </c>
      <c r="T101" s="29">
        <v>0</v>
      </c>
      <c r="U101" s="29">
        <v>0</v>
      </c>
      <c r="V101" s="29">
        <v>0</v>
      </c>
      <c r="W101" s="29">
        <v>0</v>
      </c>
      <c r="X101" s="42">
        <v>10</v>
      </c>
      <c r="Y101" s="42">
        <v>14</v>
      </c>
      <c r="Z101" s="64">
        <v>0</v>
      </c>
      <c r="AA101" s="64">
        <v>0</v>
      </c>
      <c r="AB101" s="64">
        <v>0</v>
      </c>
      <c r="AC101" s="42">
        <v>39</v>
      </c>
      <c r="AD101" s="29">
        <v>0</v>
      </c>
      <c r="AE101" s="29">
        <v>0</v>
      </c>
      <c r="AF101" s="29">
        <v>0</v>
      </c>
      <c r="AG101" s="29">
        <v>0</v>
      </c>
      <c r="AH101" s="29">
        <v>0</v>
      </c>
      <c r="BL101">
        <v>99</v>
      </c>
      <c r="BM101" t="s">
        <v>2456</v>
      </c>
    </row>
    <row r="102" spans="2:65" ht="14.25" x14ac:dyDescent="0.2">
      <c r="B102" s="16">
        <v>100</v>
      </c>
      <c r="C102" s="16" t="s">
        <v>1178</v>
      </c>
      <c r="D102" s="16" t="s">
        <v>1329</v>
      </c>
      <c r="E102" s="16" t="s">
        <v>1125</v>
      </c>
      <c r="F102" s="16">
        <f t="shared" si="1"/>
        <v>4</v>
      </c>
      <c r="G102" s="19" t="s">
        <v>1485</v>
      </c>
      <c r="H102" s="3" t="s">
        <v>865</v>
      </c>
      <c r="I102" s="3">
        <f>武器2!I102</f>
        <v>4</v>
      </c>
      <c r="J102" s="16">
        <v>9</v>
      </c>
      <c r="K102" s="16">
        <v>4</v>
      </c>
      <c r="L102" s="16">
        <v>36</v>
      </c>
      <c r="M102" s="28">
        <v>0</v>
      </c>
      <c r="N102" s="16">
        <v>36</v>
      </c>
      <c r="O102" s="28">
        <v>0</v>
      </c>
      <c r="P102" s="28">
        <v>0</v>
      </c>
      <c r="Q102" s="16">
        <v>40</v>
      </c>
      <c r="R102" s="28">
        <v>0</v>
      </c>
      <c r="S102" s="64">
        <v>0</v>
      </c>
      <c r="T102" s="29">
        <v>0</v>
      </c>
      <c r="U102" s="29">
        <v>0</v>
      </c>
      <c r="V102" s="29">
        <v>0</v>
      </c>
      <c r="W102" s="29">
        <v>0</v>
      </c>
      <c r="X102" s="64">
        <v>0</v>
      </c>
      <c r="Y102" s="64">
        <v>0</v>
      </c>
      <c r="Z102" s="64">
        <v>0</v>
      </c>
      <c r="AA102" s="42">
        <v>18</v>
      </c>
      <c r="AB102" s="64">
        <v>0</v>
      </c>
      <c r="AC102" s="42">
        <v>52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BL102">
        <v>100</v>
      </c>
      <c r="BM102" t="s">
        <v>2457</v>
      </c>
    </row>
    <row r="103" spans="2:65" ht="14.25" x14ac:dyDescent="0.2">
      <c r="B103" s="16">
        <v>101</v>
      </c>
      <c r="C103" s="16" t="s">
        <v>1159</v>
      </c>
      <c r="D103" s="16" t="s">
        <v>1358</v>
      </c>
      <c r="E103" s="16" t="s">
        <v>1125</v>
      </c>
      <c r="F103" s="16">
        <f t="shared" si="1"/>
        <v>5</v>
      </c>
      <c r="G103" s="19" t="s">
        <v>1485</v>
      </c>
      <c r="H103" s="3" t="s">
        <v>865</v>
      </c>
      <c r="I103" s="3">
        <f>武器2!I103</f>
        <v>4</v>
      </c>
      <c r="J103" s="16">
        <v>9</v>
      </c>
      <c r="K103" s="16">
        <v>5</v>
      </c>
      <c r="L103" s="16">
        <v>45</v>
      </c>
      <c r="M103" s="28">
        <v>0</v>
      </c>
      <c r="N103" s="28">
        <v>0</v>
      </c>
      <c r="O103" s="28">
        <v>0</v>
      </c>
      <c r="P103" s="28">
        <v>0</v>
      </c>
      <c r="Q103" s="28">
        <v>0</v>
      </c>
      <c r="R103" s="16">
        <v>31</v>
      </c>
      <c r="S103" s="64">
        <v>0</v>
      </c>
      <c r="T103" s="29">
        <v>0</v>
      </c>
      <c r="U103" s="29">
        <v>0</v>
      </c>
      <c r="V103" s="29">
        <v>0</v>
      </c>
      <c r="W103" s="29">
        <v>0</v>
      </c>
      <c r="X103" s="64">
        <v>0</v>
      </c>
      <c r="Y103" s="42">
        <v>23</v>
      </c>
      <c r="Z103" s="42">
        <v>23</v>
      </c>
      <c r="AA103" s="64">
        <v>0</v>
      </c>
      <c r="AB103" s="42">
        <v>26</v>
      </c>
      <c r="AC103" s="42">
        <v>65</v>
      </c>
      <c r="AD103" s="29">
        <v>0</v>
      </c>
      <c r="AE103" s="29">
        <v>0</v>
      </c>
      <c r="AF103" s="29">
        <v>0</v>
      </c>
      <c r="AG103" s="29">
        <v>0</v>
      </c>
      <c r="AH103" s="29">
        <v>0</v>
      </c>
      <c r="BL103">
        <v>101</v>
      </c>
      <c r="BM103" t="s">
        <v>2458</v>
      </c>
    </row>
    <row r="104" spans="2:65" ht="14.25" x14ac:dyDescent="0.2">
      <c r="B104" s="16">
        <v>102</v>
      </c>
      <c r="C104" s="16" t="s">
        <v>1153</v>
      </c>
      <c r="D104" s="16" t="s">
        <v>1405</v>
      </c>
      <c r="E104" s="16" t="s">
        <v>1125</v>
      </c>
      <c r="F104" s="16">
        <f t="shared" si="1"/>
        <v>5</v>
      </c>
      <c r="G104" s="19" t="s">
        <v>1485</v>
      </c>
      <c r="H104" s="3" t="s">
        <v>865</v>
      </c>
      <c r="I104" s="3">
        <f>武器2!I104</f>
        <v>4</v>
      </c>
      <c r="J104" s="16">
        <v>9</v>
      </c>
      <c r="K104" s="16">
        <v>6</v>
      </c>
      <c r="L104" s="16">
        <v>54</v>
      </c>
      <c r="M104" s="28">
        <v>0</v>
      </c>
      <c r="N104" s="16">
        <v>54</v>
      </c>
      <c r="O104" s="28">
        <v>0</v>
      </c>
      <c r="P104" s="28">
        <v>0</v>
      </c>
      <c r="Q104" s="28">
        <v>0</v>
      </c>
      <c r="R104" s="16">
        <v>37</v>
      </c>
      <c r="S104" s="64">
        <v>0</v>
      </c>
      <c r="T104" s="20">
        <v>0.13500000000000001</v>
      </c>
      <c r="U104" s="29">
        <v>0</v>
      </c>
      <c r="V104" s="29">
        <v>0</v>
      </c>
      <c r="W104" s="29">
        <v>0</v>
      </c>
      <c r="X104" s="64">
        <v>0</v>
      </c>
      <c r="Y104" s="64">
        <v>0</v>
      </c>
      <c r="Z104" s="64">
        <v>0</v>
      </c>
      <c r="AA104" s="42">
        <v>27</v>
      </c>
      <c r="AB104" s="64">
        <v>0</v>
      </c>
      <c r="AC104" s="42">
        <v>78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BL104">
        <v>102</v>
      </c>
      <c r="BM104" t="s">
        <v>2459</v>
      </c>
    </row>
    <row r="105" spans="2:65" ht="14.25" x14ac:dyDescent="0.2">
      <c r="B105" s="16">
        <v>103</v>
      </c>
      <c r="C105" s="16" t="s">
        <v>1149</v>
      </c>
      <c r="D105" s="16" t="s">
        <v>1532</v>
      </c>
      <c r="E105" s="16" t="s">
        <v>1125</v>
      </c>
      <c r="F105" s="16">
        <f t="shared" si="1"/>
        <v>6</v>
      </c>
      <c r="G105" s="19" t="s">
        <v>1485</v>
      </c>
      <c r="H105" s="3" t="s">
        <v>865</v>
      </c>
      <c r="I105" s="3">
        <f>武器2!I105</f>
        <v>4</v>
      </c>
      <c r="J105" s="16">
        <v>9</v>
      </c>
      <c r="K105" s="16">
        <v>7</v>
      </c>
      <c r="L105" s="16">
        <v>63</v>
      </c>
      <c r="M105" s="28">
        <v>0</v>
      </c>
      <c r="N105" s="16">
        <v>63</v>
      </c>
      <c r="O105" s="28">
        <v>0</v>
      </c>
      <c r="P105" s="28">
        <v>0</v>
      </c>
      <c r="Q105" s="16">
        <v>70</v>
      </c>
      <c r="R105" s="28">
        <v>0</v>
      </c>
      <c r="S105" s="64">
        <v>0</v>
      </c>
      <c r="T105" s="29">
        <v>0</v>
      </c>
      <c r="U105" s="20">
        <v>0.1075</v>
      </c>
      <c r="V105" s="29">
        <v>0</v>
      </c>
      <c r="W105" s="29">
        <v>0</v>
      </c>
      <c r="X105" s="64">
        <v>0</v>
      </c>
      <c r="Y105" s="42">
        <v>32</v>
      </c>
      <c r="Z105" s="42">
        <v>32</v>
      </c>
      <c r="AA105" s="64">
        <v>0</v>
      </c>
      <c r="AB105" s="64">
        <v>0</v>
      </c>
      <c r="AC105" s="42">
        <v>91</v>
      </c>
      <c r="AD105" s="29">
        <v>0</v>
      </c>
      <c r="AE105" s="29">
        <v>0</v>
      </c>
      <c r="AF105" s="29">
        <v>0</v>
      </c>
      <c r="AG105" s="29">
        <v>0</v>
      </c>
      <c r="AH105" s="29">
        <v>0</v>
      </c>
      <c r="BL105">
        <v>103</v>
      </c>
      <c r="BM105" t="s">
        <v>2460</v>
      </c>
    </row>
    <row r="106" spans="2:65" ht="14.25" x14ac:dyDescent="0.2">
      <c r="B106" s="16">
        <v>104</v>
      </c>
      <c r="C106" s="16" t="s">
        <v>1208</v>
      </c>
      <c r="D106" s="16" t="s">
        <v>1268</v>
      </c>
      <c r="E106" s="16" t="s">
        <v>1125</v>
      </c>
      <c r="F106" s="16">
        <f t="shared" si="1"/>
        <v>6</v>
      </c>
      <c r="G106" s="19" t="s">
        <v>1485</v>
      </c>
      <c r="H106" s="3" t="s">
        <v>865</v>
      </c>
      <c r="I106" s="3">
        <f>武器2!I106</f>
        <v>4</v>
      </c>
      <c r="J106" s="16">
        <v>9</v>
      </c>
      <c r="K106" s="16">
        <v>8</v>
      </c>
      <c r="L106" s="16">
        <v>72</v>
      </c>
      <c r="M106" s="28">
        <v>0</v>
      </c>
      <c r="N106" s="28">
        <v>0</v>
      </c>
      <c r="O106" s="16">
        <v>58</v>
      </c>
      <c r="P106" s="28">
        <v>0</v>
      </c>
      <c r="Q106" s="28">
        <v>0</v>
      </c>
      <c r="R106" s="28">
        <v>0</v>
      </c>
      <c r="S106" s="42">
        <v>36</v>
      </c>
      <c r="T106" s="20">
        <v>0.18</v>
      </c>
      <c r="U106" s="29">
        <v>0</v>
      </c>
      <c r="V106" s="29">
        <v>0</v>
      </c>
      <c r="W106" s="29">
        <v>0</v>
      </c>
      <c r="X106" s="64">
        <v>0</v>
      </c>
      <c r="Y106" s="42">
        <v>36</v>
      </c>
      <c r="Z106" s="64">
        <v>0</v>
      </c>
      <c r="AA106" s="64">
        <v>0</v>
      </c>
      <c r="AB106" s="42">
        <v>42</v>
      </c>
      <c r="AC106" s="42">
        <v>104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BL106">
        <v>104</v>
      </c>
      <c r="BM106" t="s">
        <v>2461</v>
      </c>
    </row>
    <row r="107" spans="2:65" ht="14.25" x14ac:dyDescent="0.2">
      <c r="B107" s="16">
        <v>105</v>
      </c>
      <c r="C107" s="16" t="s">
        <v>1149</v>
      </c>
      <c r="D107" s="16" t="s">
        <v>1533</v>
      </c>
      <c r="E107" s="16" t="s">
        <v>1126</v>
      </c>
      <c r="F107" s="16">
        <f t="shared" si="1"/>
        <v>2</v>
      </c>
      <c r="G107" s="19" t="s">
        <v>1485</v>
      </c>
      <c r="H107" s="3" t="s">
        <v>865</v>
      </c>
      <c r="I107" s="3">
        <f>武器2!I107</f>
        <v>4</v>
      </c>
      <c r="J107" s="16">
        <v>9</v>
      </c>
      <c r="K107" s="16">
        <v>1</v>
      </c>
      <c r="L107" s="16">
        <v>5</v>
      </c>
      <c r="M107" s="28">
        <v>0</v>
      </c>
      <c r="N107" s="28">
        <v>0</v>
      </c>
      <c r="O107" s="28">
        <v>0</v>
      </c>
      <c r="P107" s="28">
        <v>0</v>
      </c>
      <c r="Q107" s="16">
        <v>11</v>
      </c>
      <c r="R107" s="16">
        <v>7</v>
      </c>
      <c r="S107" s="64">
        <v>0</v>
      </c>
      <c r="T107" s="29">
        <v>0</v>
      </c>
      <c r="U107" s="29">
        <v>0</v>
      </c>
      <c r="V107" s="29">
        <v>0</v>
      </c>
      <c r="W107" s="29">
        <v>0</v>
      </c>
      <c r="X107" s="64">
        <v>0</v>
      </c>
      <c r="Y107" s="64">
        <v>0</v>
      </c>
      <c r="Z107" s="64">
        <v>0</v>
      </c>
      <c r="AA107" s="64">
        <v>0</v>
      </c>
      <c r="AB107" s="64">
        <v>0</v>
      </c>
      <c r="AC107" s="64">
        <v>0</v>
      </c>
      <c r="AD107" s="29">
        <v>0</v>
      </c>
      <c r="AE107" s="29">
        <v>0</v>
      </c>
      <c r="AF107" s="29">
        <v>0</v>
      </c>
      <c r="AG107" s="29">
        <v>0</v>
      </c>
      <c r="AH107" s="29">
        <v>0</v>
      </c>
      <c r="BL107">
        <v>105</v>
      </c>
      <c r="BM107" t="s">
        <v>2462</v>
      </c>
    </row>
    <row r="108" spans="2:65" ht="14.25" x14ac:dyDescent="0.2">
      <c r="B108" s="16">
        <v>106</v>
      </c>
      <c r="C108" s="16" t="s">
        <v>1182</v>
      </c>
      <c r="D108" s="16" t="s">
        <v>1534</v>
      </c>
      <c r="E108" s="16" t="s">
        <v>1126</v>
      </c>
      <c r="F108" s="16">
        <f t="shared" si="1"/>
        <v>2</v>
      </c>
      <c r="G108" s="19" t="s">
        <v>1485</v>
      </c>
      <c r="H108" s="3" t="s">
        <v>865</v>
      </c>
      <c r="I108" s="3">
        <f>武器2!I108</f>
        <v>4</v>
      </c>
      <c r="J108" s="16">
        <v>9</v>
      </c>
      <c r="K108" s="16">
        <v>2</v>
      </c>
      <c r="L108" s="16">
        <v>10</v>
      </c>
      <c r="M108" s="28">
        <v>0</v>
      </c>
      <c r="N108" s="28">
        <v>0</v>
      </c>
      <c r="O108" s="28">
        <v>0</v>
      </c>
      <c r="P108" s="28">
        <v>0</v>
      </c>
      <c r="Q108" s="16">
        <v>23</v>
      </c>
      <c r="R108" s="28">
        <v>0</v>
      </c>
      <c r="S108" s="64">
        <v>0</v>
      </c>
      <c r="T108" s="29">
        <v>0</v>
      </c>
      <c r="U108" s="20">
        <v>3.5000000000000003E-2</v>
      </c>
      <c r="V108" s="29">
        <v>0</v>
      </c>
      <c r="W108" s="29">
        <v>0</v>
      </c>
      <c r="X108" s="64">
        <v>0</v>
      </c>
      <c r="Y108" s="64">
        <v>0</v>
      </c>
      <c r="Z108" s="64">
        <v>0</v>
      </c>
      <c r="AA108" s="64">
        <v>0</v>
      </c>
      <c r="AB108" s="64">
        <v>0</v>
      </c>
      <c r="AC108" s="64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BL108">
        <v>106</v>
      </c>
      <c r="BM108" t="s">
        <v>2463</v>
      </c>
    </row>
    <row r="109" spans="2:65" ht="14.25" x14ac:dyDescent="0.2">
      <c r="B109" s="16">
        <v>107</v>
      </c>
      <c r="C109" s="16" t="s">
        <v>1133</v>
      </c>
      <c r="D109" s="16" t="s">
        <v>1337</v>
      </c>
      <c r="E109" s="16" t="s">
        <v>1126</v>
      </c>
      <c r="F109" s="16">
        <f t="shared" si="1"/>
        <v>2</v>
      </c>
      <c r="G109" s="19" t="s">
        <v>1485</v>
      </c>
      <c r="H109" s="3" t="s">
        <v>865</v>
      </c>
      <c r="I109" s="3">
        <f>武器2!I109</f>
        <v>4</v>
      </c>
      <c r="J109" s="16">
        <v>9</v>
      </c>
      <c r="K109" s="16">
        <v>3</v>
      </c>
      <c r="L109" s="16">
        <v>15</v>
      </c>
      <c r="M109" s="28">
        <v>0</v>
      </c>
      <c r="N109" s="16">
        <v>31</v>
      </c>
      <c r="O109" s="28">
        <v>0</v>
      </c>
      <c r="P109" s="28">
        <v>0</v>
      </c>
      <c r="Q109" s="28">
        <v>0</v>
      </c>
      <c r="R109" s="28">
        <v>0</v>
      </c>
      <c r="S109" s="64">
        <v>0</v>
      </c>
      <c r="T109" s="29">
        <v>0</v>
      </c>
      <c r="U109" s="29">
        <v>0</v>
      </c>
      <c r="V109" s="29">
        <v>0</v>
      </c>
      <c r="W109" s="29">
        <v>0</v>
      </c>
      <c r="X109" s="42">
        <v>11</v>
      </c>
      <c r="Y109" s="64">
        <v>0</v>
      </c>
      <c r="Z109" s="64">
        <v>0</v>
      </c>
      <c r="AA109" s="64">
        <v>0</v>
      </c>
      <c r="AB109" s="64">
        <v>0</v>
      </c>
      <c r="AC109" s="64">
        <v>0</v>
      </c>
      <c r="AD109" s="29">
        <v>0</v>
      </c>
      <c r="AE109" s="29">
        <v>0</v>
      </c>
      <c r="AF109" s="29">
        <v>0</v>
      </c>
      <c r="AG109" s="29">
        <v>0</v>
      </c>
      <c r="AH109" s="29">
        <v>0</v>
      </c>
      <c r="BL109">
        <v>107</v>
      </c>
      <c r="BM109" t="s">
        <v>2464</v>
      </c>
    </row>
    <row r="110" spans="2:65" ht="14.25" x14ac:dyDescent="0.2">
      <c r="B110" s="16">
        <v>108</v>
      </c>
      <c r="C110" s="16" t="s">
        <v>1155</v>
      </c>
      <c r="D110" s="16" t="s">
        <v>1255</v>
      </c>
      <c r="E110" s="16" t="s">
        <v>1126</v>
      </c>
      <c r="F110" s="16">
        <f t="shared" si="1"/>
        <v>3</v>
      </c>
      <c r="G110" s="19" t="s">
        <v>1485</v>
      </c>
      <c r="H110" s="3" t="s">
        <v>865</v>
      </c>
      <c r="I110" s="3">
        <f>武器2!I110</f>
        <v>4</v>
      </c>
      <c r="J110" s="16">
        <v>9</v>
      </c>
      <c r="K110" s="16">
        <v>4</v>
      </c>
      <c r="L110" s="16">
        <v>20</v>
      </c>
      <c r="M110" s="28">
        <v>0</v>
      </c>
      <c r="N110" s="16">
        <v>42</v>
      </c>
      <c r="O110" s="28">
        <v>0</v>
      </c>
      <c r="P110" s="28">
        <v>0</v>
      </c>
      <c r="Q110" s="28">
        <v>0</v>
      </c>
      <c r="R110" s="28">
        <v>0</v>
      </c>
      <c r="S110" s="64">
        <v>0</v>
      </c>
      <c r="T110" s="29">
        <v>0</v>
      </c>
      <c r="U110" s="29">
        <v>0</v>
      </c>
      <c r="V110" s="29">
        <v>0</v>
      </c>
      <c r="W110" s="29">
        <v>0</v>
      </c>
      <c r="X110" s="64">
        <v>0</v>
      </c>
      <c r="Y110" s="42">
        <v>21</v>
      </c>
      <c r="Z110" s="64">
        <v>0</v>
      </c>
      <c r="AA110" s="42">
        <v>21</v>
      </c>
      <c r="AB110" s="64">
        <v>0</v>
      </c>
      <c r="AC110" s="64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BL110">
        <v>108</v>
      </c>
      <c r="BM110" t="s">
        <v>2465</v>
      </c>
    </row>
    <row r="111" spans="2:65" ht="14.25" x14ac:dyDescent="0.2">
      <c r="B111" s="16">
        <v>109</v>
      </c>
      <c r="C111" s="16" t="s">
        <v>1164</v>
      </c>
      <c r="D111" s="16" t="s">
        <v>1444</v>
      </c>
      <c r="E111" s="16" t="s">
        <v>1126</v>
      </c>
      <c r="F111" s="16">
        <f t="shared" si="1"/>
        <v>3</v>
      </c>
      <c r="G111" s="19" t="s">
        <v>1485</v>
      </c>
      <c r="H111" s="3" t="s">
        <v>865</v>
      </c>
      <c r="I111" s="3">
        <f>武器2!I111</f>
        <v>4</v>
      </c>
      <c r="J111" s="16">
        <v>9</v>
      </c>
      <c r="K111" s="16">
        <v>5</v>
      </c>
      <c r="L111" s="16">
        <v>25</v>
      </c>
      <c r="M111" s="28">
        <v>0</v>
      </c>
      <c r="N111" s="16">
        <v>52</v>
      </c>
      <c r="O111" s="28">
        <v>0</v>
      </c>
      <c r="P111" s="28">
        <v>0</v>
      </c>
      <c r="Q111" s="16">
        <v>57</v>
      </c>
      <c r="R111" s="28">
        <v>0</v>
      </c>
      <c r="S111" s="64">
        <v>0</v>
      </c>
      <c r="T111" s="29">
        <v>0</v>
      </c>
      <c r="U111" s="29">
        <v>0</v>
      </c>
      <c r="V111" s="29">
        <v>0</v>
      </c>
      <c r="W111" s="29">
        <v>0</v>
      </c>
      <c r="X111" s="64">
        <v>0</v>
      </c>
      <c r="Y111" s="64">
        <v>0</v>
      </c>
      <c r="Z111" s="64">
        <v>0</v>
      </c>
      <c r="AA111" s="64">
        <v>0</v>
      </c>
      <c r="AB111" s="64">
        <v>0</v>
      </c>
      <c r="AC111" s="42">
        <v>75</v>
      </c>
      <c r="AD111" s="29">
        <v>0</v>
      </c>
      <c r="AE111" s="29">
        <v>0</v>
      </c>
      <c r="AF111" s="29">
        <v>0</v>
      </c>
      <c r="AG111" s="29">
        <v>0</v>
      </c>
      <c r="AH111" s="29">
        <v>0</v>
      </c>
      <c r="BL111">
        <v>109</v>
      </c>
      <c r="BM111" t="s">
        <v>2466</v>
      </c>
    </row>
    <row r="112" spans="2:65" ht="14.25" x14ac:dyDescent="0.2">
      <c r="B112" s="16">
        <v>110</v>
      </c>
      <c r="C112" s="16" t="s">
        <v>1153</v>
      </c>
      <c r="D112" s="16" t="s">
        <v>1535</v>
      </c>
      <c r="E112" s="16" t="s">
        <v>1126</v>
      </c>
      <c r="F112" s="16">
        <f t="shared" si="1"/>
        <v>3</v>
      </c>
      <c r="G112" s="19" t="s">
        <v>1485</v>
      </c>
      <c r="H112" s="3" t="s">
        <v>865</v>
      </c>
      <c r="I112" s="3">
        <f>武器2!I112</f>
        <v>4</v>
      </c>
      <c r="J112" s="16">
        <v>9</v>
      </c>
      <c r="K112" s="16">
        <v>6</v>
      </c>
      <c r="L112" s="16">
        <v>30</v>
      </c>
      <c r="M112" s="28">
        <v>0</v>
      </c>
      <c r="N112" s="16">
        <v>62</v>
      </c>
      <c r="O112" s="28">
        <v>0</v>
      </c>
      <c r="P112" s="28">
        <v>0</v>
      </c>
      <c r="Q112" s="16">
        <v>69</v>
      </c>
      <c r="R112" s="28">
        <v>0</v>
      </c>
      <c r="S112" s="64">
        <v>0</v>
      </c>
      <c r="T112" s="29">
        <v>0</v>
      </c>
      <c r="U112" s="29">
        <v>0</v>
      </c>
      <c r="V112" s="29">
        <v>0</v>
      </c>
      <c r="W112" s="29">
        <v>0</v>
      </c>
      <c r="X112" s="64">
        <v>0</v>
      </c>
      <c r="Y112" s="64">
        <v>0</v>
      </c>
      <c r="Z112" s="64">
        <v>0</v>
      </c>
      <c r="AA112" s="64">
        <v>0</v>
      </c>
      <c r="AB112" s="64">
        <v>0</v>
      </c>
      <c r="AC112" s="42">
        <v>90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BL112">
        <v>110</v>
      </c>
      <c r="BM112" t="s">
        <v>2467</v>
      </c>
    </row>
    <row r="113" spans="2:65" ht="14.25" x14ac:dyDescent="0.2">
      <c r="B113" s="16">
        <v>111</v>
      </c>
      <c r="C113" s="16" t="s">
        <v>1155</v>
      </c>
      <c r="D113" s="16" t="s">
        <v>1536</v>
      </c>
      <c r="E113" s="16" t="s">
        <v>1126</v>
      </c>
      <c r="F113" s="16">
        <f t="shared" si="1"/>
        <v>4</v>
      </c>
      <c r="G113" s="19" t="s">
        <v>1485</v>
      </c>
      <c r="H113" s="3" t="s">
        <v>865</v>
      </c>
      <c r="I113" s="3">
        <f>武器2!I113</f>
        <v>4</v>
      </c>
      <c r="J113" s="16">
        <v>9</v>
      </c>
      <c r="K113" s="16">
        <v>7</v>
      </c>
      <c r="L113" s="16">
        <v>35</v>
      </c>
      <c r="M113" s="28">
        <v>0</v>
      </c>
      <c r="N113" s="16">
        <v>73</v>
      </c>
      <c r="O113" s="28">
        <v>0</v>
      </c>
      <c r="P113" s="28">
        <v>0</v>
      </c>
      <c r="Q113" s="28">
        <v>0</v>
      </c>
      <c r="R113" s="28">
        <v>0</v>
      </c>
      <c r="S113" s="64">
        <v>0</v>
      </c>
      <c r="T113" s="20">
        <v>0.18</v>
      </c>
      <c r="U113" s="20">
        <v>0.1225</v>
      </c>
      <c r="V113" s="29">
        <v>0</v>
      </c>
      <c r="W113" s="29">
        <v>0</v>
      </c>
      <c r="X113" s="64">
        <v>0</v>
      </c>
      <c r="Y113" s="64">
        <v>0</v>
      </c>
      <c r="Z113" s="64">
        <v>0</v>
      </c>
      <c r="AA113" s="64">
        <v>0</v>
      </c>
      <c r="AB113" s="64">
        <v>0</v>
      </c>
      <c r="AC113" s="42">
        <v>105</v>
      </c>
      <c r="AD113" s="29">
        <v>0</v>
      </c>
      <c r="AE113" s="29">
        <v>0</v>
      </c>
      <c r="AF113" s="29">
        <v>0</v>
      </c>
      <c r="AG113" s="29">
        <v>0</v>
      </c>
      <c r="AH113" s="29">
        <v>0</v>
      </c>
      <c r="BL113">
        <v>111</v>
      </c>
      <c r="BM113" t="s">
        <v>2468</v>
      </c>
    </row>
    <row r="114" spans="2:65" ht="14.25" x14ac:dyDescent="0.2">
      <c r="B114" s="16">
        <v>112</v>
      </c>
      <c r="C114" s="16" t="s">
        <v>1184</v>
      </c>
      <c r="D114" s="16" t="s">
        <v>1537</v>
      </c>
      <c r="E114" s="16" t="s">
        <v>1126</v>
      </c>
      <c r="F114" s="16">
        <f t="shared" si="1"/>
        <v>4</v>
      </c>
      <c r="G114" s="19" t="s">
        <v>1485</v>
      </c>
      <c r="H114" s="3" t="s">
        <v>865</v>
      </c>
      <c r="I114" s="3">
        <f>武器2!I114</f>
        <v>4</v>
      </c>
      <c r="J114" s="16">
        <v>9</v>
      </c>
      <c r="K114" s="16">
        <v>8</v>
      </c>
      <c r="L114" s="16">
        <v>40</v>
      </c>
      <c r="M114" s="16">
        <v>83</v>
      </c>
      <c r="N114" s="16">
        <v>83</v>
      </c>
      <c r="O114" s="28">
        <v>0</v>
      </c>
      <c r="P114" s="28">
        <v>0</v>
      </c>
      <c r="Q114" s="28">
        <v>0</v>
      </c>
      <c r="R114" s="28">
        <v>0</v>
      </c>
      <c r="S114" s="42">
        <v>42</v>
      </c>
      <c r="T114" s="29">
        <v>0</v>
      </c>
      <c r="U114" s="29">
        <v>0</v>
      </c>
      <c r="V114" s="29">
        <v>0</v>
      </c>
      <c r="W114" s="29">
        <v>0</v>
      </c>
      <c r="X114" s="64">
        <v>0</v>
      </c>
      <c r="Y114" s="64">
        <v>0</v>
      </c>
      <c r="Z114" s="64">
        <v>0</v>
      </c>
      <c r="AA114" s="64">
        <v>0</v>
      </c>
      <c r="AB114" s="64">
        <v>0</v>
      </c>
      <c r="AC114" s="42">
        <v>120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BL114">
        <v>112</v>
      </c>
      <c r="BM114" t="s">
        <v>2469</v>
      </c>
    </row>
    <row r="115" spans="2:65" ht="14.25" x14ac:dyDescent="0.2">
      <c r="B115" s="16">
        <v>113</v>
      </c>
      <c r="C115" s="16" t="s">
        <v>1198</v>
      </c>
      <c r="D115" s="16" t="s">
        <v>1538</v>
      </c>
      <c r="E115" s="16" t="s">
        <v>1127</v>
      </c>
      <c r="F115" s="16">
        <f t="shared" si="1"/>
        <v>1</v>
      </c>
      <c r="G115" s="19" t="s">
        <v>1485</v>
      </c>
      <c r="H115" s="3" t="s">
        <v>865</v>
      </c>
      <c r="I115" s="3">
        <f>武器2!I115</f>
        <v>4</v>
      </c>
      <c r="J115" s="16">
        <v>9</v>
      </c>
      <c r="K115" s="16">
        <v>1</v>
      </c>
      <c r="L115" s="16">
        <v>5</v>
      </c>
      <c r="M115" s="28">
        <v>0</v>
      </c>
      <c r="N115" s="28">
        <v>0</v>
      </c>
      <c r="O115" s="28">
        <v>0</v>
      </c>
      <c r="P115" s="28">
        <v>0</v>
      </c>
      <c r="Q115" s="28">
        <v>0</v>
      </c>
      <c r="R115" s="28">
        <v>0</v>
      </c>
      <c r="S115" s="64">
        <v>0</v>
      </c>
      <c r="T115" s="29">
        <v>0</v>
      </c>
      <c r="U115" s="29">
        <v>0</v>
      </c>
      <c r="V115" s="29">
        <v>0</v>
      </c>
      <c r="W115" s="29">
        <v>0</v>
      </c>
      <c r="X115" s="64">
        <v>0</v>
      </c>
      <c r="Y115" s="64">
        <v>0</v>
      </c>
      <c r="Z115" s="64">
        <v>0</v>
      </c>
      <c r="AA115" s="64">
        <v>0</v>
      </c>
      <c r="AB115" s="42">
        <v>8</v>
      </c>
      <c r="AC115" s="64">
        <v>0</v>
      </c>
      <c r="AD115" s="29">
        <v>0</v>
      </c>
      <c r="AE115" s="29">
        <v>0</v>
      </c>
      <c r="AF115" s="29">
        <v>0</v>
      </c>
      <c r="AG115" s="29">
        <v>0</v>
      </c>
      <c r="AH115" s="29">
        <v>0</v>
      </c>
      <c r="BL115">
        <v>113</v>
      </c>
      <c r="BM115" t="s">
        <v>2470</v>
      </c>
    </row>
    <row r="116" spans="2:65" ht="14.25" x14ac:dyDescent="0.2">
      <c r="B116" s="16">
        <v>114</v>
      </c>
      <c r="C116" s="16" t="s">
        <v>1191</v>
      </c>
      <c r="D116" s="16" t="s">
        <v>1411</v>
      </c>
      <c r="E116" s="16" t="s">
        <v>1127</v>
      </c>
      <c r="F116" s="16">
        <f t="shared" si="1"/>
        <v>1</v>
      </c>
      <c r="G116" s="19" t="s">
        <v>1485</v>
      </c>
      <c r="H116" s="3" t="s">
        <v>865</v>
      </c>
      <c r="I116" s="3">
        <f>武器2!I116</f>
        <v>4</v>
      </c>
      <c r="J116" s="16">
        <v>9</v>
      </c>
      <c r="K116" s="16">
        <v>2</v>
      </c>
      <c r="L116" s="16">
        <v>11</v>
      </c>
      <c r="M116" s="28">
        <v>0</v>
      </c>
      <c r="N116" s="28">
        <v>0</v>
      </c>
      <c r="O116" s="28">
        <v>0</v>
      </c>
      <c r="P116" s="28">
        <v>0</v>
      </c>
      <c r="Q116" s="16">
        <v>32</v>
      </c>
      <c r="R116" s="28">
        <v>0</v>
      </c>
      <c r="S116" s="64">
        <v>0</v>
      </c>
      <c r="T116" s="29">
        <v>0</v>
      </c>
      <c r="U116" s="29">
        <v>0</v>
      </c>
      <c r="V116" s="29">
        <v>0</v>
      </c>
      <c r="W116" s="29">
        <v>0</v>
      </c>
      <c r="X116" s="64">
        <v>0</v>
      </c>
      <c r="Y116" s="64">
        <v>0</v>
      </c>
      <c r="Z116" s="64">
        <v>0</v>
      </c>
      <c r="AA116" s="64">
        <v>0</v>
      </c>
      <c r="AB116" s="64">
        <v>0</v>
      </c>
      <c r="AC116" s="64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BL116">
        <v>114</v>
      </c>
      <c r="BM116" t="s">
        <v>2471</v>
      </c>
    </row>
    <row r="117" spans="2:65" ht="14.25" x14ac:dyDescent="0.2">
      <c r="B117" s="16">
        <v>115</v>
      </c>
      <c r="C117" s="16" t="s">
        <v>1157</v>
      </c>
      <c r="D117" s="16" t="s">
        <v>1539</v>
      </c>
      <c r="E117" s="16" t="s">
        <v>1127</v>
      </c>
      <c r="F117" s="16">
        <f t="shared" si="1"/>
        <v>1</v>
      </c>
      <c r="G117" s="19" t="s">
        <v>1485</v>
      </c>
      <c r="H117" s="3" t="s">
        <v>865</v>
      </c>
      <c r="I117" s="3">
        <f>武器2!I117</f>
        <v>4</v>
      </c>
      <c r="J117" s="16">
        <v>9</v>
      </c>
      <c r="K117" s="16">
        <v>3</v>
      </c>
      <c r="L117" s="16">
        <v>16</v>
      </c>
      <c r="M117" s="28">
        <v>0</v>
      </c>
      <c r="N117" s="28">
        <v>0</v>
      </c>
      <c r="O117" s="28">
        <v>0</v>
      </c>
      <c r="P117" s="28">
        <v>0</v>
      </c>
      <c r="Q117" s="16">
        <v>48</v>
      </c>
      <c r="R117" s="28">
        <v>0</v>
      </c>
      <c r="S117" s="64">
        <v>0</v>
      </c>
      <c r="T117" s="29">
        <v>0</v>
      </c>
      <c r="U117" s="29">
        <v>0</v>
      </c>
      <c r="V117" s="29">
        <v>0</v>
      </c>
      <c r="W117" s="29">
        <v>0</v>
      </c>
      <c r="X117" s="64">
        <v>0</v>
      </c>
      <c r="Y117" s="64">
        <v>0</v>
      </c>
      <c r="Z117" s="64">
        <v>0</v>
      </c>
      <c r="AA117" s="64">
        <v>0</v>
      </c>
      <c r="AB117" s="64">
        <v>0</v>
      </c>
      <c r="AC117" s="64">
        <v>0</v>
      </c>
      <c r="AD117" s="29">
        <v>0</v>
      </c>
      <c r="AE117" s="29">
        <v>0</v>
      </c>
      <c r="AF117" s="29">
        <v>0</v>
      </c>
      <c r="AG117" s="29">
        <v>0</v>
      </c>
      <c r="AH117" s="29">
        <v>0</v>
      </c>
      <c r="BL117">
        <v>115</v>
      </c>
      <c r="BM117" t="s">
        <v>2472</v>
      </c>
    </row>
    <row r="118" spans="2:65" ht="14.25" x14ac:dyDescent="0.2">
      <c r="B118" s="16">
        <v>116</v>
      </c>
      <c r="C118" s="16" t="s">
        <v>1184</v>
      </c>
      <c r="D118" s="16" t="s">
        <v>1540</v>
      </c>
      <c r="E118" s="16" t="s">
        <v>1127</v>
      </c>
      <c r="F118" s="16">
        <f t="shared" si="1"/>
        <v>1</v>
      </c>
      <c r="G118" s="19" t="s">
        <v>1485</v>
      </c>
      <c r="H118" s="3" t="s">
        <v>865</v>
      </c>
      <c r="I118" s="3">
        <f>武器2!I118</f>
        <v>4</v>
      </c>
      <c r="J118" s="16">
        <v>9</v>
      </c>
      <c r="K118" s="16">
        <v>4</v>
      </c>
      <c r="L118" s="16">
        <v>21</v>
      </c>
      <c r="M118" s="28">
        <v>0</v>
      </c>
      <c r="N118" s="28">
        <v>0</v>
      </c>
      <c r="O118" s="28">
        <v>0</v>
      </c>
      <c r="P118" s="28">
        <v>0</v>
      </c>
      <c r="Q118" s="28">
        <v>0</v>
      </c>
      <c r="R118" s="28">
        <v>0</v>
      </c>
      <c r="S118" s="64">
        <v>0</v>
      </c>
      <c r="T118" s="29">
        <v>0</v>
      </c>
      <c r="U118" s="29">
        <v>0</v>
      </c>
      <c r="V118" s="29">
        <v>0</v>
      </c>
      <c r="W118" s="29">
        <v>0</v>
      </c>
      <c r="X118" s="64">
        <v>0</v>
      </c>
      <c r="Y118" s="42">
        <v>29</v>
      </c>
      <c r="Z118" s="64">
        <v>0</v>
      </c>
      <c r="AA118" s="64">
        <v>0</v>
      </c>
      <c r="AB118" s="64">
        <v>0</v>
      </c>
      <c r="AC118" s="64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BL118">
        <v>116</v>
      </c>
      <c r="BM118" t="s">
        <v>2473</v>
      </c>
    </row>
    <row r="119" spans="2:65" ht="14.25" x14ac:dyDescent="0.2">
      <c r="B119" s="16">
        <v>117</v>
      </c>
      <c r="C119" s="16" t="s">
        <v>1196</v>
      </c>
      <c r="D119" s="16" t="s">
        <v>1259</v>
      </c>
      <c r="E119" s="16" t="s">
        <v>1127</v>
      </c>
      <c r="F119" s="16">
        <f t="shared" si="1"/>
        <v>2</v>
      </c>
      <c r="G119" s="19" t="s">
        <v>1485</v>
      </c>
      <c r="H119" s="3" t="s">
        <v>865</v>
      </c>
      <c r="I119" s="3">
        <f>武器2!I119</f>
        <v>4</v>
      </c>
      <c r="J119" s="16">
        <v>9</v>
      </c>
      <c r="K119" s="16">
        <v>5</v>
      </c>
      <c r="L119" s="16">
        <v>27</v>
      </c>
      <c r="M119" s="16">
        <v>72</v>
      </c>
      <c r="N119" s="28">
        <v>0</v>
      </c>
      <c r="O119" s="28">
        <v>0</v>
      </c>
      <c r="P119" s="28">
        <v>0</v>
      </c>
      <c r="Q119" s="28">
        <v>0</v>
      </c>
      <c r="R119" s="28">
        <v>0</v>
      </c>
      <c r="S119" s="64">
        <v>0</v>
      </c>
      <c r="T119" s="29">
        <v>0</v>
      </c>
      <c r="U119" s="20">
        <v>0.1225</v>
      </c>
      <c r="V119" s="29">
        <v>0</v>
      </c>
      <c r="W119" s="29">
        <v>0</v>
      </c>
      <c r="X119" s="64">
        <v>0</v>
      </c>
      <c r="Y119" s="64">
        <v>0</v>
      </c>
      <c r="Z119" s="64">
        <v>0</v>
      </c>
      <c r="AA119" s="64">
        <v>0</v>
      </c>
      <c r="AB119" s="64">
        <v>0</v>
      </c>
      <c r="AC119" s="64">
        <v>0</v>
      </c>
      <c r="AD119" s="29">
        <v>0</v>
      </c>
      <c r="AE119" s="29">
        <v>0</v>
      </c>
      <c r="AF119" s="29">
        <v>0</v>
      </c>
      <c r="AG119" s="29">
        <v>0</v>
      </c>
      <c r="AH119" s="29">
        <v>0</v>
      </c>
      <c r="BL119">
        <v>117</v>
      </c>
      <c r="BM119" t="s">
        <v>2474</v>
      </c>
    </row>
    <row r="120" spans="2:65" ht="14.25" x14ac:dyDescent="0.2">
      <c r="B120" s="16">
        <v>118</v>
      </c>
      <c r="C120" s="16" t="s">
        <v>1133</v>
      </c>
      <c r="D120" s="16" t="s">
        <v>1541</v>
      </c>
      <c r="E120" s="16" t="s">
        <v>1127</v>
      </c>
      <c r="F120" s="16">
        <f t="shared" si="1"/>
        <v>2</v>
      </c>
      <c r="G120" s="19" t="s">
        <v>1485</v>
      </c>
      <c r="H120" s="3" t="s">
        <v>865</v>
      </c>
      <c r="I120" s="3">
        <f>武器2!I120</f>
        <v>4</v>
      </c>
      <c r="J120" s="16">
        <v>9</v>
      </c>
      <c r="K120" s="16">
        <v>6</v>
      </c>
      <c r="L120" s="16">
        <v>32</v>
      </c>
      <c r="M120" s="28">
        <v>0</v>
      </c>
      <c r="N120" s="16">
        <v>86</v>
      </c>
      <c r="O120" s="28">
        <v>0</v>
      </c>
      <c r="P120" s="28">
        <v>0</v>
      </c>
      <c r="Q120" s="28">
        <v>0</v>
      </c>
      <c r="R120" s="28">
        <v>0</v>
      </c>
      <c r="S120" s="64">
        <v>0</v>
      </c>
      <c r="T120" s="29">
        <v>0</v>
      </c>
      <c r="U120" s="20">
        <v>0.14499999999999999</v>
      </c>
      <c r="V120" s="29">
        <v>0</v>
      </c>
      <c r="W120" s="29">
        <v>0</v>
      </c>
      <c r="X120" s="64">
        <v>0</v>
      </c>
      <c r="Y120" s="64">
        <v>0</v>
      </c>
      <c r="Z120" s="64">
        <v>0</v>
      </c>
      <c r="AA120" s="64">
        <v>0</v>
      </c>
      <c r="AB120" s="64">
        <v>0</v>
      </c>
      <c r="AC120" s="64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BL120">
        <v>118</v>
      </c>
      <c r="BM120" t="s">
        <v>2475</v>
      </c>
    </row>
    <row r="121" spans="2:65" ht="14.25" x14ac:dyDescent="0.2">
      <c r="B121" s="16">
        <v>119</v>
      </c>
      <c r="C121" s="16" t="s">
        <v>1216</v>
      </c>
      <c r="D121" s="16" t="s">
        <v>1365</v>
      </c>
      <c r="E121" s="16" t="s">
        <v>1127</v>
      </c>
      <c r="F121" s="16">
        <f t="shared" si="1"/>
        <v>2</v>
      </c>
      <c r="G121" s="19" t="s">
        <v>1485</v>
      </c>
      <c r="H121" s="3" t="s">
        <v>865</v>
      </c>
      <c r="I121" s="3">
        <f>武器2!I121</f>
        <v>4</v>
      </c>
      <c r="J121" s="16">
        <v>9</v>
      </c>
      <c r="K121" s="16">
        <v>7</v>
      </c>
      <c r="L121" s="16">
        <v>37</v>
      </c>
      <c r="M121" s="16">
        <v>101</v>
      </c>
      <c r="N121" s="28">
        <v>0</v>
      </c>
      <c r="O121" s="28">
        <v>0</v>
      </c>
      <c r="P121" s="28">
        <v>0</v>
      </c>
      <c r="Q121" s="28">
        <v>0</v>
      </c>
      <c r="R121" s="28">
        <v>0</v>
      </c>
      <c r="S121" s="64">
        <v>0</v>
      </c>
      <c r="T121" s="29">
        <v>0</v>
      </c>
      <c r="U121" s="29">
        <v>0</v>
      </c>
      <c r="V121" s="29">
        <v>0</v>
      </c>
      <c r="W121" s="29">
        <v>0</v>
      </c>
      <c r="X121" s="64">
        <v>0</v>
      </c>
      <c r="Y121" s="64">
        <v>0</v>
      </c>
      <c r="Z121" s="64">
        <v>0</v>
      </c>
      <c r="AA121" s="64">
        <v>0</v>
      </c>
      <c r="AB121" s="64">
        <v>0</v>
      </c>
      <c r="AC121" s="42">
        <v>145</v>
      </c>
      <c r="AD121" s="29">
        <v>0</v>
      </c>
      <c r="AE121" s="29">
        <v>0</v>
      </c>
      <c r="AF121" s="29">
        <v>0</v>
      </c>
      <c r="AG121" s="29">
        <v>0</v>
      </c>
      <c r="AH121" s="29">
        <v>0</v>
      </c>
      <c r="BL121">
        <v>119</v>
      </c>
      <c r="BM121" t="s">
        <v>2476</v>
      </c>
    </row>
    <row r="122" spans="2:65" ht="14.25" x14ac:dyDescent="0.2">
      <c r="B122" s="16">
        <v>120</v>
      </c>
      <c r="C122" s="16" t="s">
        <v>1155</v>
      </c>
      <c r="D122" s="16" t="s">
        <v>1397</v>
      </c>
      <c r="E122" s="16" t="s">
        <v>1127</v>
      </c>
      <c r="F122" s="16">
        <f t="shared" si="1"/>
        <v>2</v>
      </c>
      <c r="G122" s="19" t="s">
        <v>1485</v>
      </c>
      <c r="H122" s="3" t="s">
        <v>865</v>
      </c>
      <c r="I122" s="3">
        <f>武器2!I122</f>
        <v>4</v>
      </c>
      <c r="J122" s="16">
        <v>9</v>
      </c>
      <c r="K122" s="16">
        <v>8</v>
      </c>
      <c r="L122" s="16">
        <v>43</v>
      </c>
      <c r="M122" s="28">
        <v>0</v>
      </c>
      <c r="N122" s="28">
        <v>0</v>
      </c>
      <c r="O122" s="28">
        <v>0</v>
      </c>
      <c r="P122" s="28">
        <v>0</v>
      </c>
      <c r="Q122" s="16">
        <v>127</v>
      </c>
      <c r="R122" s="28">
        <v>0</v>
      </c>
      <c r="S122" s="42">
        <v>58</v>
      </c>
      <c r="T122" s="29">
        <v>0</v>
      </c>
      <c r="U122" s="29">
        <v>0</v>
      </c>
      <c r="V122" s="29">
        <v>0</v>
      </c>
      <c r="W122" s="29">
        <v>0</v>
      </c>
      <c r="X122" s="64">
        <v>0</v>
      </c>
      <c r="Y122" s="64">
        <v>0</v>
      </c>
      <c r="Z122" s="64">
        <v>0</v>
      </c>
      <c r="AA122" s="64">
        <v>0</v>
      </c>
      <c r="AB122" s="64">
        <v>0</v>
      </c>
      <c r="AC122" s="64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BL122">
        <v>120</v>
      </c>
      <c r="BM122" t="s">
        <v>2477</v>
      </c>
    </row>
    <row r="123" spans="2:65" ht="14.25" x14ac:dyDescent="0.2">
      <c r="B123" s="16">
        <v>121</v>
      </c>
      <c r="C123" s="16" t="s">
        <v>1196</v>
      </c>
      <c r="D123" s="16" t="s">
        <v>1542</v>
      </c>
      <c r="E123" s="16" t="s">
        <v>1128</v>
      </c>
      <c r="F123" s="16">
        <f t="shared" si="1"/>
        <v>1</v>
      </c>
      <c r="G123" s="19" t="s">
        <v>1485</v>
      </c>
      <c r="H123" s="3" t="s">
        <v>865</v>
      </c>
      <c r="I123" s="3">
        <f>武器2!I123</f>
        <v>4</v>
      </c>
      <c r="J123" s="16">
        <v>9</v>
      </c>
      <c r="K123" s="16">
        <v>1</v>
      </c>
      <c r="L123" s="16">
        <v>10</v>
      </c>
      <c r="M123" s="28">
        <v>0</v>
      </c>
      <c r="N123" s="28">
        <v>0</v>
      </c>
      <c r="O123" s="28">
        <v>0</v>
      </c>
      <c r="P123" s="28">
        <v>0</v>
      </c>
      <c r="Q123" s="28">
        <v>0</v>
      </c>
      <c r="R123" s="28">
        <v>0</v>
      </c>
      <c r="S123" s="64">
        <v>0</v>
      </c>
      <c r="T123" s="29">
        <v>0</v>
      </c>
      <c r="U123" s="29">
        <v>0</v>
      </c>
      <c r="V123" s="29">
        <v>0</v>
      </c>
      <c r="W123" s="29">
        <v>0</v>
      </c>
      <c r="X123" s="64">
        <v>0</v>
      </c>
      <c r="Y123" s="42">
        <v>0</v>
      </c>
      <c r="Z123" s="64">
        <v>0</v>
      </c>
      <c r="AA123" s="64">
        <v>0</v>
      </c>
      <c r="AB123" s="64">
        <v>0</v>
      </c>
      <c r="AC123" s="64">
        <v>0</v>
      </c>
      <c r="AD123" s="29">
        <v>0</v>
      </c>
      <c r="AE123" s="29">
        <v>0</v>
      </c>
      <c r="AF123" s="29">
        <v>0</v>
      </c>
      <c r="AG123" s="29">
        <v>0</v>
      </c>
      <c r="AH123" s="29">
        <v>0</v>
      </c>
      <c r="BL123">
        <v>121</v>
      </c>
      <c r="BM123" t="s">
        <v>2478</v>
      </c>
    </row>
    <row r="124" spans="2:65" ht="14.25" x14ac:dyDescent="0.2">
      <c r="B124" s="16">
        <v>122</v>
      </c>
      <c r="C124" s="16" t="s">
        <v>1204</v>
      </c>
      <c r="D124" s="16" t="s">
        <v>1399</v>
      </c>
      <c r="E124" s="16" t="s">
        <v>1128</v>
      </c>
      <c r="F124" s="16">
        <f t="shared" si="1"/>
        <v>1</v>
      </c>
      <c r="G124" s="19" t="s">
        <v>1485</v>
      </c>
      <c r="H124" s="3" t="s">
        <v>865</v>
      </c>
      <c r="I124" s="3">
        <f>武器2!I124</f>
        <v>4</v>
      </c>
      <c r="J124" s="16">
        <v>9</v>
      </c>
      <c r="K124" s="16">
        <v>2</v>
      </c>
      <c r="L124" s="16">
        <v>21</v>
      </c>
      <c r="M124" s="28">
        <v>0</v>
      </c>
      <c r="N124" s="16">
        <v>0</v>
      </c>
      <c r="O124" s="28">
        <v>0</v>
      </c>
      <c r="P124" s="28">
        <v>0</v>
      </c>
      <c r="Q124" s="28">
        <v>0</v>
      </c>
      <c r="R124" s="28">
        <v>0</v>
      </c>
      <c r="S124" s="64">
        <v>0</v>
      </c>
      <c r="T124" s="29">
        <v>0</v>
      </c>
      <c r="U124" s="29">
        <v>0</v>
      </c>
      <c r="V124" s="29">
        <v>0</v>
      </c>
      <c r="W124" s="29">
        <v>0</v>
      </c>
      <c r="X124" s="64">
        <v>0</v>
      </c>
      <c r="Y124" s="64">
        <v>0</v>
      </c>
      <c r="Z124" s="64">
        <v>0</v>
      </c>
      <c r="AA124" s="64">
        <v>0</v>
      </c>
      <c r="AB124" s="64">
        <v>0</v>
      </c>
      <c r="AC124" s="64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BL124">
        <v>122</v>
      </c>
      <c r="BM124" t="s">
        <v>2479</v>
      </c>
    </row>
    <row r="125" spans="2:65" ht="14.25" x14ac:dyDescent="0.2">
      <c r="B125" s="16">
        <v>123</v>
      </c>
      <c r="C125" s="16" t="s">
        <v>1193</v>
      </c>
      <c r="D125" s="16" t="s">
        <v>1249</v>
      </c>
      <c r="E125" s="16" t="s">
        <v>1128</v>
      </c>
      <c r="F125" s="16">
        <f t="shared" si="1"/>
        <v>1</v>
      </c>
      <c r="G125" s="19" t="s">
        <v>1485</v>
      </c>
      <c r="H125" s="3" t="s">
        <v>865</v>
      </c>
      <c r="I125" s="3">
        <f>武器2!I125</f>
        <v>4</v>
      </c>
      <c r="J125" s="16">
        <v>9</v>
      </c>
      <c r="K125" s="16">
        <v>3</v>
      </c>
      <c r="L125" s="16">
        <v>31</v>
      </c>
      <c r="M125" s="28">
        <v>0</v>
      </c>
      <c r="N125" s="28">
        <v>0</v>
      </c>
      <c r="O125" s="28">
        <v>0</v>
      </c>
      <c r="P125" s="28">
        <v>0</v>
      </c>
      <c r="Q125" s="28">
        <v>0</v>
      </c>
      <c r="R125" s="28">
        <v>0</v>
      </c>
      <c r="S125" s="64">
        <v>0</v>
      </c>
      <c r="T125" s="29">
        <v>0</v>
      </c>
      <c r="U125" s="29">
        <v>0</v>
      </c>
      <c r="V125" s="29">
        <v>0</v>
      </c>
      <c r="W125" s="29">
        <v>0</v>
      </c>
      <c r="X125" s="64">
        <v>0</v>
      </c>
      <c r="Y125" s="64">
        <v>0</v>
      </c>
      <c r="Z125" s="64">
        <v>0</v>
      </c>
      <c r="AA125" s="64">
        <v>0</v>
      </c>
      <c r="AB125" s="64">
        <v>0</v>
      </c>
      <c r="AC125" s="42">
        <v>0</v>
      </c>
      <c r="AD125" s="29">
        <v>0</v>
      </c>
      <c r="AE125" s="29">
        <v>0</v>
      </c>
      <c r="AF125" s="29">
        <v>0</v>
      </c>
      <c r="AG125" s="29">
        <v>0</v>
      </c>
      <c r="AH125" s="29">
        <v>0</v>
      </c>
      <c r="BL125">
        <v>123</v>
      </c>
      <c r="BM125" t="s">
        <v>2480</v>
      </c>
    </row>
    <row r="126" spans="2:65" ht="14.25" x14ac:dyDescent="0.2">
      <c r="B126" s="16">
        <v>124</v>
      </c>
      <c r="C126" s="16" t="s">
        <v>1178</v>
      </c>
      <c r="D126" s="16" t="s">
        <v>1292</v>
      </c>
      <c r="E126" s="16" t="s">
        <v>1128</v>
      </c>
      <c r="F126" s="16">
        <f t="shared" si="1"/>
        <v>1</v>
      </c>
      <c r="G126" s="19" t="s">
        <v>1485</v>
      </c>
      <c r="H126" s="3" t="s">
        <v>865</v>
      </c>
      <c r="I126" s="3">
        <f>武器2!I126</f>
        <v>4</v>
      </c>
      <c r="J126" s="16">
        <v>9</v>
      </c>
      <c r="K126" s="16">
        <v>4</v>
      </c>
      <c r="L126" s="16">
        <v>41</v>
      </c>
      <c r="M126" s="28">
        <v>0</v>
      </c>
      <c r="N126" s="16">
        <v>0</v>
      </c>
      <c r="O126" s="28">
        <v>0</v>
      </c>
      <c r="P126" s="28">
        <v>0</v>
      </c>
      <c r="Q126" s="28">
        <v>0</v>
      </c>
      <c r="R126" s="28">
        <v>0</v>
      </c>
      <c r="S126" s="64">
        <v>0</v>
      </c>
      <c r="T126" s="29">
        <v>0</v>
      </c>
      <c r="U126" s="29">
        <v>0</v>
      </c>
      <c r="V126" s="29">
        <v>0</v>
      </c>
      <c r="W126" s="29">
        <v>0</v>
      </c>
      <c r="X126" s="64">
        <v>0</v>
      </c>
      <c r="Y126" s="64">
        <v>0</v>
      </c>
      <c r="Z126" s="64">
        <v>0</v>
      </c>
      <c r="AA126" s="64">
        <v>0</v>
      </c>
      <c r="AB126" s="64">
        <v>0</v>
      </c>
      <c r="AC126" s="64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BL126">
        <v>124</v>
      </c>
      <c r="BM126" t="s">
        <v>2481</v>
      </c>
    </row>
    <row r="127" spans="2:65" ht="14.25" x14ac:dyDescent="0.2">
      <c r="B127" s="16">
        <v>125</v>
      </c>
      <c r="C127" s="16" t="s">
        <v>1182</v>
      </c>
      <c r="D127" s="16" t="s">
        <v>1376</v>
      </c>
      <c r="E127" s="16" t="s">
        <v>1128</v>
      </c>
      <c r="F127" s="16">
        <f t="shared" si="1"/>
        <v>1</v>
      </c>
      <c r="G127" s="19" t="s">
        <v>1485</v>
      </c>
      <c r="H127" s="3" t="s">
        <v>865</v>
      </c>
      <c r="I127" s="3">
        <f>武器2!I127</f>
        <v>4</v>
      </c>
      <c r="J127" s="16">
        <v>9</v>
      </c>
      <c r="K127" s="16">
        <v>5</v>
      </c>
      <c r="L127" s="16">
        <v>52</v>
      </c>
      <c r="M127" s="28">
        <v>0</v>
      </c>
      <c r="N127" s="16">
        <v>0</v>
      </c>
      <c r="O127" s="28">
        <v>0</v>
      </c>
      <c r="P127" s="28">
        <v>0</v>
      </c>
      <c r="Q127" s="28">
        <v>0</v>
      </c>
      <c r="R127" s="28">
        <v>0</v>
      </c>
      <c r="S127" s="64">
        <v>0</v>
      </c>
      <c r="T127" s="29">
        <v>0</v>
      </c>
      <c r="U127" s="29">
        <v>0</v>
      </c>
      <c r="V127" s="29">
        <v>0</v>
      </c>
      <c r="W127" s="29">
        <v>0</v>
      </c>
      <c r="X127" s="64">
        <v>0</v>
      </c>
      <c r="Y127" s="64">
        <v>0</v>
      </c>
      <c r="Z127" s="64">
        <v>0</v>
      </c>
      <c r="AA127" s="64">
        <v>0</v>
      </c>
      <c r="AB127" s="64">
        <v>0</v>
      </c>
      <c r="AC127" s="64">
        <v>0</v>
      </c>
      <c r="AD127" s="29">
        <v>0</v>
      </c>
      <c r="AE127" s="29">
        <v>0</v>
      </c>
      <c r="AF127" s="29">
        <v>0</v>
      </c>
      <c r="AG127" s="29">
        <v>0</v>
      </c>
      <c r="AH127" s="29">
        <v>0</v>
      </c>
      <c r="BL127">
        <v>125</v>
      </c>
      <c r="BM127" t="s">
        <v>2482</v>
      </c>
    </row>
    <row r="128" spans="2:65" ht="14.25" x14ac:dyDescent="0.2">
      <c r="B128" s="16">
        <v>126</v>
      </c>
      <c r="C128" s="16" t="s">
        <v>1188</v>
      </c>
      <c r="D128" s="16" t="s">
        <v>1543</v>
      </c>
      <c r="E128" s="16" t="s">
        <v>1128</v>
      </c>
      <c r="F128" s="16">
        <f t="shared" si="1"/>
        <v>1</v>
      </c>
      <c r="G128" s="19" t="s">
        <v>1485</v>
      </c>
      <c r="H128" s="3" t="s">
        <v>865</v>
      </c>
      <c r="I128" s="3">
        <f>武器2!I128</f>
        <v>4</v>
      </c>
      <c r="J128" s="16">
        <v>9</v>
      </c>
      <c r="K128" s="16">
        <v>6</v>
      </c>
      <c r="L128" s="16">
        <v>62</v>
      </c>
      <c r="M128" s="16">
        <v>0</v>
      </c>
      <c r="N128" s="28">
        <v>0</v>
      </c>
      <c r="O128" s="28">
        <v>0</v>
      </c>
      <c r="P128" s="28">
        <v>0</v>
      </c>
      <c r="Q128" s="28">
        <v>0</v>
      </c>
      <c r="R128" s="28">
        <v>0</v>
      </c>
      <c r="S128" s="64">
        <v>0</v>
      </c>
      <c r="T128" s="29">
        <v>0</v>
      </c>
      <c r="U128" s="29">
        <v>0</v>
      </c>
      <c r="V128" s="29">
        <v>0</v>
      </c>
      <c r="W128" s="29">
        <v>0</v>
      </c>
      <c r="X128" s="64">
        <v>0</v>
      </c>
      <c r="Y128" s="64">
        <v>0</v>
      </c>
      <c r="Z128" s="64">
        <v>0</v>
      </c>
      <c r="AA128" s="64">
        <v>0</v>
      </c>
      <c r="AB128" s="64">
        <v>0</v>
      </c>
      <c r="AC128" s="64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BL128">
        <v>126</v>
      </c>
      <c r="BM128" t="s">
        <v>2452</v>
      </c>
    </row>
    <row r="129" spans="2:65" ht="14.25" x14ac:dyDescent="0.2">
      <c r="B129" s="16">
        <v>127</v>
      </c>
      <c r="C129" s="16" t="s">
        <v>1139</v>
      </c>
      <c r="D129" s="16" t="s">
        <v>1356</v>
      </c>
      <c r="E129" s="16" t="s">
        <v>1128</v>
      </c>
      <c r="F129" s="16">
        <f t="shared" si="1"/>
        <v>1</v>
      </c>
      <c r="G129" s="19" t="s">
        <v>1485</v>
      </c>
      <c r="H129" s="3" t="s">
        <v>865</v>
      </c>
      <c r="I129" s="3">
        <f>武器2!I129</f>
        <v>4</v>
      </c>
      <c r="J129" s="16">
        <v>9</v>
      </c>
      <c r="K129" s="16">
        <v>7</v>
      </c>
      <c r="L129" s="16">
        <v>73</v>
      </c>
      <c r="M129" s="28">
        <v>0</v>
      </c>
      <c r="N129" s="28">
        <v>0</v>
      </c>
      <c r="O129" s="28">
        <v>0</v>
      </c>
      <c r="P129" s="28">
        <v>0</v>
      </c>
      <c r="Q129" s="28">
        <v>0</v>
      </c>
      <c r="R129" s="28">
        <v>0</v>
      </c>
      <c r="S129" s="42">
        <v>0</v>
      </c>
      <c r="T129" s="29">
        <v>0</v>
      </c>
      <c r="U129" s="29">
        <v>0</v>
      </c>
      <c r="V129" s="29">
        <v>0</v>
      </c>
      <c r="W129" s="29">
        <v>0</v>
      </c>
      <c r="X129" s="64">
        <v>0</v>
      </c>
      <c r="Y129" s="64">
        <v>0</v>
      </c>
      <c r="Z129" s="64">
        <v>0</v>
      </c>
      <c r="AA129" s="64">
        <v>0</v>
      </c>
      <c r="AB129" s="64">
        <v>0</v>
      </c>
      <c r="AC129" s="64">
        <v>0</v>
      </c>
      <c r="AD129" s="29">
        <v>0</v>
      </c>
      <c r="AE129" s="29">
        <v>0</v>
      </c>
      <c r="AF129" s="29">
        <v>0</v>
      </c>
      <c r="AG129" s="29">
        <v>0</v>
      </c>
      <c r="AH129" s="29">
        <v>0</v>
      </c>
      <c r="BL129">
        <v>127</v>
      </c>
      <c r="BM129" t="s">
        <v>2483</v>
      </c>
    </row>
    <row r="130" spans="2:65" ht="14.25" x14ac:dyDescent="0.2">
      <c r="B130" s="16">
        <v>128</v>
      </c>
      <c r="C130" s="16" t="s">
        <v>1139</v>
      </c>
      <c r="D130" s="16" t="s">
        <v>1544</v>
      </c>
      <c r="E130" s="16" t="s">
        <v>1128</v>
      </c>
      <c r="F130" s="16">
        <f t="shared" si="1"/>
        <v>1</v>
      </c>
      <c r="G130" s="19" t="s">
        <v>1485</v>
      </c>
      <c r="H130" s="3" t="s">
        <v>865</v>
      </c>
      <c r="I130" s="3">
        <f>武器2!I130</f>
        <v>4</v>
      </c>
      <c r="J130" s="16">
        <v>9</v>
      </c>
      <c r="K130" s="16">
        <v>8</v>
      </c>
      <c r="L130" s="16">
        <v>83</v>
      </c>
      <c r="M130" s="28">
        <v>0</v>
      </c>
      <c r="N130" s="28">
        <v>0</v>
      </c>
      <c r="O130" s="28">
        <v>0</v>
      </c>
      <c r="P130" s="28">
        <v>0</v>
      </c>
      <c r="Q130" s="28">
        <v>0</v>
      </c>
      <c r="R130" s="28">
        <v>0</v>
      </c>
      <c r="S130" s="64">
        <v>0</v>
      </c>
      <c r="T130" s="29">
        <v>0</v>
      </c>
      <c r="U130" s="29">
        <v>0</v>
      </c>
      <c r="V130" s="29">
        <v>0</v>
      </c>
      <c r="W130" s="29">
        <v>0</v>
      </c>
      <c r="X130" s="64">
        <v>0</v>
      </c>
      <c r="Y130" s="64">
        <v>0</v>
      </c>
      <c r="Z130" s="64">
        <v>0</v>
      </c>
      <c r="AA130" s="42">
        <v>0</v>
      </c>
      <c r="AB130" s="64">
        <v>0</v>
      </c>
      <c r="AC130" s="64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BL130">
        <v>128</v>
      </c>
      <c r="BM130" t="s">
        <v>2484</v>
      </c>
    </row>
    <row r="131" spans="2:65" ht="14.25" x14ac:dyDescent="0.2">
      <c r="B131" s="16">
        <v>129</v>
      </c>
      <c r="C131" s="16" t="s">
        <v>1172</v>
      </c>
      <c r="D131" s="16" t="s">
        <v>1545</v>
      </c>
      <c r="E131" s="16" t="s">
        <v>1125</v>
      </c>
      <c r="F131" s="16">
        <f t="shared" ref="F131:F194" si="2">VLOOKUP(E131&amp;K131,buff_num,2,FALSE)</f>
        <v>3</v>
      </c>
      <c r="G131" s="19" t="s">
        <v>1485</v>
      </c>
      <c r="H131" s="3" t="s">
        <v>866</v>
      </c>
      <c r="I131" s="3">
        <f>武器2!I131</f>
        <v>5</v>
      </c>
      <c r="J131" s="16">
        <v>6</v>
      </c>
      <c r="K131" s="16">
        <v>1</v>
      </c>
      <c r="L131" s="16">
        <v>8</v>
      </c>
      <c r="M131" s="28">
        <v>0</v>
      </c>
      <c r="N131" s="28">
        <v>0</v>
      </c>
      <c r="O131" s="28">
        <v>0</v>
      </c>
      <c r="P131" s="28">
        <v>0</v>
      </c>
      <c r="Q131" s="16">
        <v>9</v>
      </c>
      <c r="R131" s="28">
        <v>0</v>
      </c>
      <c r="S131" s="64">
        <v>0</v>
      </c>
      <c r="T131" s="29">
        <v>0</v>
      </c>
      <c r="U131" s="20">
        <v>2.2499999999999999E-2</v>
      </c>
      <c r="V131" s="29">
        <v>0</v>
      </c>
      <c r="W131" s="29">
        <v>0</v>
      </c>
      <c r="X131" s="64">
        <v>0</v>
      </c>
      <c r="Y131" s="64">
        <v>0</v>
      </c>
      <c r="Z131" s="64">
        <v>0</v>
      </c>
      <c r="AA131" s="42">
        <v>5</v>
      </c>
      <c r="AB131" s="64">
        <v>0</v>
      </c>
      <c r="AC131" s="64">
        <v>0</v>
      </c>
      <c r="AD131" s="29">
        <v>0</v>
      </c>
      <c r="AE131" s="29">
        <v>0</v>
      </c>
      <c r="AF131" s="29">
        <v>0</v>
      </c>
      <c r="AG131" s="29">
        <v>0</v>
      </c>
      <c r="AH131" s="29">
        <v>0</v>
      </c>
      <c r="BL131">
        <v>129</v>
      </c>
      <c r="BM131" t="s">
        <v>2485</v>
      </c>
    </row>
    <row r="132" spans="2:65" ht="14.25" x14ac:dyDescent="0.2">
      <c r="B132" s="16">
        <v>130</v>
      </c>
      <c r="C132" s="16" t="s">
        <v>1137</v>
      </c>
      <c r="D132" s="16" t="s">
        <v>1389</v>
      </c>
      <c r="E132" s="16" t="s">
        <v>1125</v>
      </c>
      <c r="F132" s="16">
        <f t="shared" si="2"/>
        <v>3</v>
      </c>
      <c r="G132" s="19" t="s">
        <v>1485</v>
      </c>
      <c r="H132" s="3" t="s">
        <v>866</v>
      </c>
      <c r="I132" s="3">
        <f>武器2!I132</f>
        <v>5</v>
      </c>
      <c r="J132" s="16">
        <v>6</v>
      </c>
      <c r="K132" s="16">
        <v>2</v>
      </c>
      <c r="L132" s="16">
        <v>15</v>
      </c>
      <c r="M132" s="28">
        <v>0</v>
      </c>
      <c r="N132" s="28">
        <v>0</v>
      </c>
      <c r="O132" s="28">
        <v>0</v>
      </c>
      <c r="P132" s="28">
        <v>0</v>
      </c>
      <c r="Q132" s="28">
        <v>0</v>
      </c>
      <c r="R132" s="16">
        <v>18</v>
      </c>
      <c r="S132" s="64">
        <v>0</v>
      </c>
      <c r="T132" s="29">
        <v>0</v>
      </c>
      <c r="U132" s="29">
        <v>0</v>
      </c>
      <c r="V132" s="29">
        <v>0</v>
      </c>
      <c r="W132" s="29">
        <v>0</v>
      </c>
      <c r="X132" s="42">
        <v>10</v>
      </c>
      <c r="Y132" s="42">
        <v>6</v>
      </c>
      <c r="Z132" s="64">
        <v>0</v>
      </c>
      <c r="AA132" s="64">
        <v>0</v>
      </c>
      <c r="AB132" s="64">
        <v>0</v>
      </c>
      <c r="AC132" s="64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BL132">
        <v>130</v>
      </c>
      <c r="BM132" t="s">
        <v>2486</v>
      </c>
    </row>
    <row r="133" spans="2:65" ht="14.25" x14ac:dyDescent="0.2">
      <c r="B133" s="16">
        <v>131</v>
      </c>
      <c r="C133" s="16" t="s">
        <v>1212</v>
      </c>
      <c r="D133" s="16" t="s">
        <v>1546</v>
      </c>
      <c r="E133" s="16" t="s">
        <v>1125</v>
      </c>
      <c r="F133" s="16">
        <f t="shared" si="2"/>
        <v>4</v>
      </c>
      <c r="G133" s="19" t="s">
        <v>1485</v>
      </c>
      <c r="H133" s="3" t="s">
        <v>866</v>
      </c>
      <c r="I133" s="3">
        <f>武器2!I133</f>
        <v>5</v>
      </c>
      <c r="J133" s="16">
        <v>6</v>
      </c>
      <c r="K133" s="16">
        <v>3</v>
      </c>
      <c r="L133" s="16">
        <v>23</v>
      </c>
      <c r="M133" s="28">
        <v>0</v>
      </c>
      <c r="N133" s="28">
        <v>0</v>
      </c>
      <c r="O133" s="28">
        <v>0</v>
      </c>
      <c r="P133" s="28">
        <v>0</v>
      </c>
      <c r="Q133" s="28">
        <v>0</v>
      </c>
      <c r="R133" s="16">
        <v>27</v>
      </c>
      <c r="S133" s="64">
        <v>0</v>
      </c>
      <c r="T133" s="29">
        <v>0</v>
      </c>
      <c r="U133" s="20">
        <v>6.7500000000000004E-2</v>
      </c>
      <c r="V133" s="29">
        <v>0</v>
      </c>
      <c r="W133" s="29">
        <v>0</v>
      </c>
      <c r="X133" s="42">
        <v>16</v>
      </c>
      <c r="Y133" s="64">
        <v>0</v>
      </c>
      <c r="Z133" s="64">
        <v>0</v>
      </c>
      <c r="AA133" s="64">
        <v>0</v>
      </c>
      <c r="AB133" s="64">
        <v>0</v>
      </c>
      <c r="AC133" s="42">
        <v>39</v>
      </c>
      <c r="AD133" s="29">
        <v>0</v>
      </c>
      <c r="AE133" s="29">
        <v>0</v>
      </c>
      <c r="AF133" s="29">
        <v>0</v>
      </c>
      <c r="AG133" s="29">
        <v>0</v>
      </c>
      <c r="AH133" s="29">
        <v>0</v>
      </c>
      <c r="BL133">
        <v>131</v>
      </c>
      <c r="BM133" t="s">
        <v>2487</v>
      </c>
    </row>
    <row r="134" spans="2:65" ht="14.25" x14ac:dyDescent="0.2">
      <c r="B134" s="16">
        <v>132</v>
      </c>
      <c r="C134" s="16" t="s">
        <v>1195</v>
      </c>
      <c r="D134" s="16" t="s">
        <v>1268</v>
      </c>
      <c r="E134" s="16" t="s">
        <v>1125</v>
      </c>
      <c r="F134" s="16">
        <f t="shared" si="2"/>
        <v>4</v>
      </c>
      <c r="G134" s="19" t="s">
        <v>1485</v>
      </c>
      <c r="H134" s="3" t="s">
        <v>866</v>
      </c>
      <c r="I134" s="3">
        <f>武器2!I134</f>
        <v>5</v>
      </c>
      <c r="J134" s="16">
        <v>6</v>
      </c>
      <c r="K134" s="16">
        <v>4</v>
      </c>
      <c r="L134" s="16">
        <v>31</v>
      </c>
      <c r="M134" s="28">
        <v>0</v>
      </c>
      <c r="N134" s="28">
        <v>0</v>
      </c>
      <c r="O134" s="28">
        <v>0</v>
      </c>
      <c r="P134" s="28">
        <v>0</v>
      </c>
      <c r="Q134" s="28">
        <v>0</v>
      </c>
      <c r="R134" s="16">
        <v>35</v>
      </c>
      <c r="S134" s="64">
        <v>0</v>
      </c>
      <c r="T134" s="29">
        <v>0</v>
      </c>
      <c r="U134" s="29">
        <v>0</v>
      </c>
      <c r="V134" s="29">
        <v>0</v>
      </c>
      <c r="W134" s="29">
        <v>0</v>
      </c>
      <c r="X134" s="64">
        <v>0</v>
      </c>
      <c r="Y134" s="42">
        <v>13</v>
      </c>
      <c r="Z134" s="64">
        <v>0</v>
      </c>
      <c r="AA134" s="42">
        <v>18</v>
      </c>
      <c r="AB134" s="42">
        <v>18</v>
      </c>
      <c r="AC134" s="64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BL134">
        <v>132</v>
      </c>
      <c r="BM134" t="s">
        <v>2488</v>
      </c>
    </row>
    <row r="135" spans="2:65" ht="14.25" x14ac:dyDescent="0.2">
      <c r="B135" s="16">
        <v>133</v>
      </c>
      <c r="C135" s="16" t="s">
        <v>1166</v>
      </c>
      <c r="D135" s="16" t="s">
        <v>1345</v>
      </c>
      <c r="E135" s="16" t="s">
        <v>1125</v>
      </c>
      <c r="F135" s="16">
        <f t="shared" si="2"/>
        <v>5</v>
      </c>
      <c r="G135" s="19" t="s">
        <v>1485</v>
      </c>
      <c r="H135" s="3" t="s">
        <v>866</v>
      </c>
      <c r="I135" s="3">
        <f>武器2!I135</f>
        <v>5</v>
      </c>
      <c r="J135" s="16">
        <v>6</v>
      </c>
      <c r="K135" s="16">
        <v>5</v>
      </c>
      <c r="L135" s="16">
        <v>38</v>
      </c>
      <c r="M135" s="28">
        <v>0</v>
      </c>
      <c r="N135" s="28">
        <v>0</v>
      </c>
      <c r="O135" s="28">
        <v>0</v>
      </c>
      <c r="P135" s="28">
        <v>0</v>
      </c>
      <c r="Q135" s="16">
        <v>45</v>
      </c>
      <c r="R135" s="16">
        <v>44</v>
      </c>
      <c r="S135" s="64">
        <v>0</v>
      </c>
      <c r="T135" s="29">
        <v>0</v>
      </c>
      <c r="U135" s="20">
        <v>0.11</v>
      </c>
      <c r="V135" s="29">
        <v>0</v>
      </c>
      <c r="W135" s="29">
        <v>0</v>
      </c>
      <c r="X135" s="64">
        <v>0</v>
      </c>
      <c r="Y135" s="64">
        <v>0</v>
      </c>
      <c r="Z135" s="42">
        <v>23</v>
      </c>
      <c r="AA135" s="64">
        <v>0</v>
      </c>
      <c r="AB135" s="64">
        <v>0</v>
      </c>
      <c r="AC135" s="42">
        <v>65</v>
      </c>
      <c r="AD135" s="29">
        <v>0</v>
      </c>
      <c r="AE135" s="29">
        <v>0</v>
      </c>
      <c r="AF135" s="29">
        <v>0</v>
      </c>
      <c r="AG135" s="29">
        <v>0</v>
      </c>
      <c r="AH135" s="29">
        <v>0</v>
      </c>
      <c r="BL135">
        <v>133</v>
      </c>
      <c r="BM135" t="s">
        <v>2489</v>
      </c>
    </row>
    <row r="136" spans="2:65" ht="14.25" x14ac:dyDescent="0.2">
      <c r="B136" s="16">
        <v>134</v>
      </c>
      <c r="C136" s="16" t="s">
        <v>1159</v>
      </c>
      <c r="D136" s="16" t="s">
        <v>1547</v>
      </c>
      <c r="E136" s="16" t="s">
        <v>1125</v>
      </c>
      <c r="F136" s="16">
        <f t="shared" si="2"/>
        <v>5</v>
      </c>
      <c r="G136" s="19" t="s">
        <v>1485</v>
      </c>
      <c r="H136" s="3" t="s">
        <v>866</v>
      </c>
      <c r="I136" s="3">
        <f>武器2!I136</f>
        <v>5</v>
      </c>
      <c r="J136" s="16">
        <v>6</v>
      </c>
      <c r="K136" s="16">
        <v>6</v>
      </c>
      <c r="L136" s="16">
        <v>46</v>
      </c>
      <c r="M136" s="28">
        <v>0</v>
      </c>
      <c r="N136" s="28">
        <v>0</v>
      </c>
      <c r="O136" s="28">
        <v>0</v>
      </c>
      <c r="P136" s="28">
        <v>0</v>
      </c>
      <c r="Q136" s="28">
        <v>0</v>
      </c>
      <c r="R136" s="28">
        <v>0</v>
      </c>
      <c r="S136" s="42">
        <v>30</v>
      </c>
      <c r="T136" s="29">
        <v>0</v>
      </c>
      <c r="U136" s="20">
        <v>0.13250000000000001</v>
      </c>
      <c r="V136" s="29">
        <v>0</v>
      </c>
      <c r="W136" s="29">
        <v>0</v>
      </c>
      <c r="X136" s="64">
        <v>0</v>
      </c>
      <c r="Y136" s="42">
        <v>19</v>
      </c>
      <c r="Z136" s="64">
        <v>0</v>
      </c>
      <c r="AA136" s="42">
        <v>27</v>
      </c>
      <c r="AB136" s="64">
        <v>0</v>
      </c>
      <c r="AC136" s="42">
        <v>78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BL136">
        <v>134</v>
      </c>
      <c r="BM136" t="s">
        <v>2490</v>
      </c>
    </row>
    <row r="137" spans="2:65" ht="14.25" x14ac:dyDescent="0.2">
      <c r="B137" s="16">
        <v>135</v>
      </c>
      <c r="C137" s="16" t="s">
        <v>1212</v>
      </c>
      <c r="D137" s="16" t="s">
        <v>1310</v>
      </c>
      <c r="E137" s="16" t="s">
        <v>1125</v>
      </c>
      <c r="F137" s="16">
        <f t="shared" si="2"/>
        <v>6</v>
      </c>
      <c r="G137" s="19" t="s">
        <v>1485</v>
      </c>
      <c r="H137" s="3" t="s">
        <v>866</v>
      </c>
      <c r="I137" s="3">
        <f>武器2!I137</f>
        <v>5</v>
      </c>
      <c r="J137" s="16">
        <v>6</v>
      </c>
      <c r="K137" s="16">
        <v>7</v>
      </c>
      <c r="L137" s="16">
        <v>54</v>
      </c>
      <c r="M137" s="28">
        <v>0</v>
      </c>
      <c r="N137" s="28">
        <v>0</v>
      </c>
      <c r="O137" s="16">
        <v>44</v>
      </c>
      <c r="P137" s="28">
        <v>0</v>
      </c>
      <c r="Q137" s="16">
        <v>63</v>
      </c>
      <c r="R137" s="28">
        <v>0</v>
      </c>
      <c r="S137" s="64">
        <v>0</v>
      </c>
      <c r="T137" s="29">
        <v>0</v>
      </c>
      <c r="U137" s="20">
        <v>0.155</v>
      </c>
      <c r="V137" s="29">
        <v>0</v>
      </c>
      <c r="W137" s="29">
        <v>0</v>
      </c>
      <c r="X137" s="42">
        <v>36</v>
      </c>
      <c r="Y137" s="64">
        <v>0</v>
      </c>
      <c r="Z137" s="42">
        <v>32</v>
      </c>
      <c r="AA137" s="42">
        <v>32</v>
      </c>
      <c r="AB137" s="64">
        <v>0</v>
      </c>
      <c r="AC137" s="64">
        <v>0</v>
      </c>
      <c r="AD137" s="29">
        <v>0</v>
      </c>
      <c r="AE137" s="29">
        <v>0</v>
      </c>
      <c r="AF137" s="29">
        <v>0</v>
      </c>
      <c r="AG137" s="29">
        <v>0</v>
      </c>
      <c r="AH137" s="29">
        <v>0</v>
      </c>
      <c r="BL137">
        <v>135</v>
      </c>
      <c r="BM137" t="s">
        <v>2491</v>
      </c>
    </row>
    <row r="138" spans="2:65" ht="14.25" x14ac:dyDescent="0.2">
      <c r="B138" s="16">
        <v>136</v>
      </c>
      <c r="C138" s="16" t="s">
        <v>1157</v>
      </c>
      <c r="D138" s="16" t="s">
        <v>1391</v>
      </c>
      <c r="E138" s="16" t="s">
        <v>1125</v>
      </c>
      <c r="F138" s="16">
        <f t="shared" si="2"/>
        <v>6</v>
      </c>
      <c r="G138" s="19" t="s">
        <v>1485</v>
      </c>
      <c r="H138" s="3" t="s">
        <v>866</v>
      </c>
      <c r="I138" s="3">
        <f>武器2!I138</f>
        <v>5</v>
      </c>
      <c r="J138" s="16">
        <v>6</v>
      </c>
      <c r="K138" s="16">
        <v>8</v>
      </c>
      <c r="L138" s="16">
        <v>61</v>
      </c>
      <c r="M138" s="16">
        <v>63</v>
      </c>
      <c r="N138" s="28">
        <v>0</v>
      </c>
      <c r="O138" s="28">
        <v>0</v>
      </c>
      <c r="P138" s="28">
        <v>0</v>
      </c>
      <c r="Q138" s="28">
        <v>0</v>
      </c>
      <c r="R138" s="16">
        <v>71</v>
      </c>
      <c r="S138" s="64">
        <v>0</v>
      </c>
      <c r="T138" s="20">
        <v>0.2</v>
      </c>
      <c r="U138" s="29">
        <v>0</v>
      </c>
      <c r="V138" s="29">
        <v>0</v>
      </c>
      <c r="W138" s="29">
        <v>0</v>
      </c>
      <c r="X138" s="64">
        <v>0</v>
      </c>
      <c r="Y138" s="64">
        <v>0</v>
      </c>
      <c r="Z138" s="42">
        <v>36</v>
      </c>
      <c r="AA138" s="64">
        <v>0</v>
      </c>
      <c r="AB138" s="42">
        <v>36</v>
      </c>
      <c r="AC138" s="42">
        <v>104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BL138">
        <v>136</v>
      </c>
      <c r="BM138" t="s">
        <v>2492</v>
      </c>
    </row>
    <row r="139" spans="2:65" ht="14.25" x14ac:dyDescent="0.2">
      <c r="B139" s="16">
        <v>137</v>
      </c>
      <c r="C139" s="16" t="s">
        <v>1151</v>
      </c>
      <c r="D139" s="16" t="s">
        <v>1548</v>
      </c>
      <c r="E139" s="16" t="s">
        <v>1126</v>
      </c>
      <c r="F139" s="16">
        <f t="shared" si="2"/>
        <v>2</v>
      </c>
      <c r="G139" s="19" t="s">
        <v>1485</v>
      </c>
      <c r="H139" s="3" t="s">
        <v>866</v>
      </c>
      <c r="I139" s="3">
        <f>武器2!I139</f>
        <v>5</v>
      </c>
      <c r="J139" s="16">
        <v>6</v>
      </c>
      <c r="K139" s="16">
        <v>1</v>
      </c>
      <c r="L139" s="16">
        <v>4</v>
      </c>
      <c r="M139" s="28">
        <v>0</v>
      </c>
      <c r="N139" s="28">
        <v>0</v>
      </c>
      <c r="O139" s="28">
        <v>0</v>
      </c>
      <c r="P139" s="28">
        <v>0</v>
      </c>
      <c r="Q139" s="28">
        <v>0</v>
      </c>
      <c r="R139" s="28">
        <v>0</v>
      </c>
      <c r="S139" s="64">
        <v>0</v>
      </c>
      <c r="T139" s="29">
        <v>0</v>
      </c>
      <c r="U139" s="29">
        <v>0</v>
      </c>
      <c r="V139" s="29">
        <v>0</v>
      </c>
      <c r="W139" s="29">
        <v>0</v>
      </c>
      <c r="X139" s="42">
        <v>6</v>
      </c>
      <c r="Y139" s="64">
        <v>0</v>
      </c>
      <c r="Z139" s="64">
        <v>0</v>
      </c>
      <c r="AA139" s="42">
        <v>5</v>
      </c>
      <c r="AB139" s="64">
        <v>0</v>
      </c>
      <c r="AC139" s="64">
        <v>0</v>
      </c>
      <c r="AD139" s="29">
        <v>0</v>
      </c>
      <c r="AE139" s="29">
        <v>0</v>
      </c>
      <c r="AF139" s="29">
        <v>0</v>
      </c>
      <c r="AG139" s="29">
        <v>0</v>
      </c>
      <c r="AH139" s="29">
        <v>0</v>
      </c>
      <c r="BL139">
        <v>137</v>
      </c>
      <c r="BM139" t="s">
        <v>2493</v>
      </c>
    </row>
    <row r="140" spans="2:65" ht="14.25" x14ac:dyDescent="0.2">
      <c r="B140" s="16">
        <v>138</v>
      </c>
      <c r="C140" s="16" t="s">
        <v>1212</v>
      </c>
      <c r="D140" s="16" t="s">
        <v>1549</v>
      </c>
      <c r="E140" s="16" t="s">
        <v>1126</v>
      </c>
      <c r="F140" s="16">
        <f t="shared" si="2"/>
        <v>2</v>
      </c>
      <c r="G140" s="19" t="s">
        <v>1485</v>
      </c>
      <c r="H140" s="3" t="s">
        <v>866</v>
      </c>
      <c r="I140" s="3">
        <f>武器2!I140</f>
        <v>5</v>
      </c>
      <c r="J140" s="16">
        <v>6</v>
      </c>
      <c r="K140" s="16">
        <v>2</v>
      </c>
      <c r="L140" s="16">
        <v>9</v>
      </c>
      <c r="M140" s="28">
        <v>0</v>
      </c>
      <c r="N140" s="28">
        <v>0</v>
      </c>
      <c r="O140" s="28">
        <v>0</v>
      </c>
      <c r="P140" s="28">
        <v>0</v>
      </c>
      <c r="Q140" s="28">
        <v>0</v>
      </c>
      <c r="R140" s="28">
        <v>0</v>
      </c>
      <c r="S140" s="64">
        <v>0</v>
      </c>
      <c r="T140" s="29">
        <v>0</v>
      </c>
      <c r="U140" s="29">
        <v>0</v>
      </c>
      <c r="V140" s="29">
        <v>0</v>
      </c>
      <c r="W140" s="29">
        <v>0</v>
      </c>
      <c r="X140" s="64">
        <v>0</v>
      </c>
      <c r="Y140" s="64">
        <v>0</v>
      </c>
      <c r="Z140" s="64">
        <v>0</v>
      </c>
      <c r="AA140" s="64">
        <v>0</v>
      </c>
      <c r="AB140" s="42">
        <v>10</v>
      </c>
      <c r="AC140" s="42">
        <v>30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BL140">
        <v>138</v>
      </c>
      <c r="BM140" t="s">
        <v>2494</v>
      </c>
    </row>
    <row r="141" spans="2:65" ht="14.25" x14ac:dyDescent="0.2">
      <c r="B141" s="16">
        <v>139</v>
      </c>
      <c r="C141" s="16" t="s">
        <v>1135</v>
      </c>
      <c r="D141" s="16" t="s">
        <v>1494</v>
      </c>
      <c r="E141" s="16" t="s">
        <v>1126</v>
      </c>
      <c r="F141" s="16">
        <f t="shared" si="2"/>
        <v>2</v>
      </c>
      <c r="G141" s="19" t="s">
        <v>1485</v>
      </c>
      <c r="H141" s="3" t="s">
        <v>866</v>
      </c>
      <c r="I141" s="3">
        <f>武器2!I141</f>
        <v>5</v>
      </c>
      <c r="J141" s="16">
        <v>6</v>
      </c>
      <c r="K141" s="16">
        <v>3</v>
      </c>
      <c r="L141" s="16">
        <v>13</v>
      </c>
      <c r="M141" s="28">
        <v>0</v>
      </c>
      <c r="N141" s="16">
        <v>25</v>
      </c>
      <c r="O141" s="28">
        <v>0</v>
      </c>
      <c r="P141" s="28">
        <v>0</v>
      </c>
      <c r="Q141" s="28">
        <v>0</v>
      </c>
      <c r="R141" s="28">
        <v>0</v>
      </c>
      <c r="S141" s="64">
        <v>0</v>
      </c>
      <c r="T141" s="29">
        <v>0</v>
      </c>
      <c r="U141" s="29">
        <v>0</v>
      </c>
      <c r="V141" s="29">
        <v>0</v>
      </c>
      <c r="W141" s="29">
        <v>0</v>
      </c>
      <c r="X141" s="42">
        <v>18</v>
      </c>
      <c r="Y141" s="64">
        <v>0</v>
      </c>
      <c r="Z141" s="64">
        <v>0</v>
      </c>
      <c r="AA141" s="64">
        <v>0</v>
      </c>
      <c r="AB141" s="64">
        <v>0</v>
      </c>
      <c r="AC141" s="64">
        <v>0</v>
      </c>
      <c r="AD141" s="29">
        <v>0</v>
      </c>
      <c r="AE141" s="29">
        <v>0</v>
      </c>
      <c r="AF141" s="29">
        <v>0</v>
      </c>
      <c r="AG141" s="29">
        <v>0</v>
      </c>
      <c r="AH141" s="29">
        <v>0</v>
      </c>
      <c r="BL141">
        <v>139</v>
      </c>
      <c r="BM141" t="s">
        <v>2495</v>
      </c>
    </row>
    <row r="142" spans="2:65" ht="14.25" x14ac:dyDescent="0.2">
      <c r="B142" s="16">
        <v>140</v>
      </c>
      <c r="C142" s="16" t="s">
        <v>1170</v>
      </c>
      <c r="D142" s="16" t="s">
        <v>1224</v>
      </c>
      <c r="E142" s="16" t="s">
        <v>1126</v>
      </c>
      <c r="F142" s="16">
        <f t="shared" si="2"/>
        <v>3</v>
      </c>
      <c r="G142" s="19" t="s">
        <v>1485</v>
      </c>
      <c r="H142" s="3" t="s">
        <v>866</v>
      </c>
      <c r="I142" s="3">
        <f>武器2!I142</f>
        <v>5</v>
      </c>
      <c r="J142" s="16">
        <v>6</v>
      </c>
      <c r="K142" s="16">
        <v>4</v>
      </c>
      <c r="L142" s="16">
        <v>17</v>
      </c>
      <c r="M142" s="28">
        <v>0</v>
      </c>
      <c r="N142" s="28">
        <v>0</v>
      </c>
      <c r="O142" s="28">
        <v>0</v>
      </c>
      <c r="P142" s="28">
        <v>0</v>
      </c>
      <c r="Q142" s="28">
        <v>0</v>
      </c>
      <c r="R142" s="16">
        <v>41</v>
      </c>
      <c r="S142" s="42">
        <v>23</v>
      </c>
      <c r="T142" s="29">
        <v>0</v>
      </c>
      <c r="U142" s="29">
        <v>0</v>
      </c>
      <c r="V142" s="29">
        <v>0</v>
      </c>
      <c r="W142" s="29">
        <v>0</v>
      </c>
      <c r="X142" s="64">
        <v>0</v>
      </c>
      <c r="Y142" s="42">
        <v>15</v>
      </c>
      <c r="Z142" s="64">
        <v>0</v>
      </c>
      <c r="AA142" s="64">
        <v>0</v>
      </c>
      <c r="AB142" s="64">
        <v>0</v>
      </c>
      <c r="AC142" s="64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BL142">
        <v>140</v>
      </c>
      <c r="BM142" t="s">
        <v>2496</v>
      </c>
    </row>
    <row r="143" spans="2:65" ht="14.25" x14ac:dyDescent="0.2">
      <c r="B143" s="16">
        <v>141</v>
      </c>
      <c r="C143" s="16" t="s">
        <v>1210</v>
      </c>
      <c r="D143" s="16" t="s">
        <v>1550</v>
      </c>
      <c r="E143" s="16" t="s">
        <v>1126</v>
      </c>
      <c r="F143" s="16">
        <f t="shared" si="2"/>
        <v>3</v>
      </c>
      <c r="G143" s="19" t="s">
        <v>1485</v>
      </c>
      <c r="H143" s="3" t="s">
        <v>866</v>
      </c>
      <c r="I143" s="3">
        <f>武器2!I143</f>
        <v>5</v>
      </c>
      <c r="J143" s="16">
        <v>6</v>
      </c>
      <c r="K143" s="16">
        <v>5</v>
      </c>
      <c r="L143" s="16">
        <v>22</v>
      </c>
      <c r="M143" s="28">
        <v>0</v>
      </c>
      <c r="N143" s="28">
        <v>0</v>
      </c>
      <c r="O143" s="28">
        <v>0</v>
      </c>
      <c r="P143" s="28">
        <v>0</v>
      </c>
      <c r="Q143" s="28">
        <v>0</v>
      </c>
      <c r="R143" s="28">
        <v>0</v>
      </c>
      <c r="S143" s="64">
        <v>0</v>
      </c>
      <c r="T143" s="29">
        <v>0</v>
      </c>
      <c r="U143" s="20">
        <v>0.1275</v>
      </c>
      <c r="V143" s="29">
        <v>0</v>
      </c>
      <c r="W143" s="29">
        <v>0</v>
      </c>
      <c r="X143" s="42">
        <v>30</v>
      </c>
      <c r="Y143" s="64">
        <v>0</v>
      </c>
      <c r="Z143" s="64">
        <v>0</v>
      </c>
      <c r="AA143" s="64">
        <v>0</v>
      </c>
      <c r="AB143" s="42">
        <v>26</v>
      </c>
      <c r="AC143" s="64">
        <v>0</v>
      </c>
      <c r="AD143" s="29">
        <v>0</v>
      </c>
      <c r="AE143" s="29">
        <v>0</v>
      </c>
      <c r="AF143" s="29">
        <v>0</v>
      </c>
      <c r="AG143" s="29">
        <v>0</v>
      </c>
      <c r="AH143" s="29">
        <v>0</v>
      </c>
      <c r="BL143">
        <v>141</v>
      </c>
      <c r="BM143" t="s">
        <v>2497</v>
      </c>
    </row>
    <row r="144" spans="2:65" ht="14.25" x14ac:dyDescent="0.2">
      <c r="B144" s="16">
        <v>142</v>
      </c>
      <c r="C144" s="16" t="s">
        <v>1202</v>
      </c>
      <c r="D144" s="16" t="s">
        <v>1551</v>
      </c>
      <c r="E144" s="16" t="s">
        <v>1126</v>
      </c>
      <c r="F144" s="16">
        <f t="shared" si="2"/>
        <v>3</v>
      </c>
      <c r="G144" s="19" t="s">
        <v>1485</v>
      </c>
      <c r="H144" s="3" t="s">
        <v>866</v>
      </c>
      <c r="I144" s="3">
        <f>武器2!I144</f>
        <v>5</v>
      </c>
      <c r="J144" s="16">
        <v>6</v>
      </c>
      <c r="K144" s="16">
        <v>6</v>
      </c>
      <c r="L144" s="16">
        <v>26</v>
      </c>
      <c r="M144" s="28">
        <v>0</v>
      </c>
      <c r="N144" s="28">
        <v>0</v>
      </c>
      <c r="O144" s="28">
        <v>0</v>
      </c>
      <c r="P144" s="28">
        <v>0</v>
      </c>
      <c r="Q144" s="28">
        <v>0</v>
      </c>
      <c r="R144" s="16">
        <v>61</v>
      </c>
      <c r="S144" s="64">
        <v>0</v>
      </c>
      <c r="T144" s="29">
        <v>0</v>
      </c>
      <c r="U144" s="29">
        <v>0</v>
      </c>
      <c r="V144" s="29">
        <v>0</v>
      </c>
      <c r="W144" s="29">
        <v>0</v>
      </c>
      <c r="X144" s="64">
        <v>0</v>
      </c>
      <c r="Y144" s="42">
        <v>22</v>
      </c>
      <c r="Z144" s="64">
        <v>0</v>
      </c>
      <c r="AA144" s="42">
        <v>31</v>
      </c>
      <c r="AB144" s="64">
        <v>0</v>
      </c>
      <c r="AC144" s="64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BL144">
        <v>142</v>
      </c>
      <c r="BM144" t="s">
        <v>2498</v>
      </c>
    </row>
    <row r="145" spans="2:65" ht="14.25" x14ac:dyDescent="0.2">
      <c r="B145" s="16">
        <v>143</v>
      </c>
      <c r="C145" s="16" t="s">
        <v>1159</v>
      </c>
      <c r="D145" s="16" t="s">
        <v>1552</v>
      </c>
      <c r="E145" s="16" t="s">
        <v>1126</v>
      </c>
      <c r="F145" s="16">
        <f t="shared" si="2"/>
        <v>4</v>
      </c>
      <c r="G145" s="19" t="s">
        <v>1485</v>
      </c>
      <c r="H145" s="3" t="s">
        <v>866</v>
      </c>
      <c r="I145" s="3">
        <f>武器2!I145</f>
        <v>5</v>
      </c>
      <c r="J145" s="16">
        <v>6</v>
      </c>
      <c r="K145" s="16">
        <v>7</v>
      </c>
      <c r="L145" s="16">
        <v>30</v>
      </c>
      <c r="M145" s="28">
        <v>0</v>
      </c>
      <c r="N145" s="28">
        <v>0</v>
      </c>
      <c r="O145" s="16">
        <v>51</v>
      </c>
      <c r="P145" s="28">
        <v>0</v>
      </c>
      <c r="Q145" s="28">
        <v>0</v>
      </c>
      <c r="R145" s="28">
        <v>0</v>
      </c>
      <c r="S145" s="42">
        <v>40</v>
      </c>
      <c r="T145" s="29">
        <v>0</v>
      </c>
      <c r="U145" s="29">
        <v>0</v>
      </c>
      <c r="V145" s="29">
        <v>0</v>
      </c>
      <c r="W145" s="29">
        <v>0</v>
      </c>
      <c r="X145" s="64">
        <v>0</v>
      </c>
      <c r="Y145" s="64">
        <v>0</v>
      </c>
      <c r="Z145" s="42">
        <v>36</v>
      </c>
      <c r="AA145" s="64">
        <v>0</v>
      </c>
      <c r="AB145" s="42">
        <v>36</v>
      </c>
      <c r="AC145" s="64">
        <v>0</v>
      </c>
      <c r="AD145" s="29">
        <v>0</v>
      </c>
      <c r="AE145" s="29">
        <v>0</v>
      </c>
      <c r="AF145" s="29">
        <v>0</v>
      </c>
      <c r="AG145" s="29">
        <v>0</v>
      </c>
      <c r="AH145" s="29">
        <v>0</v>
      </c>
      <c r="BL145">
        <v>143</v>
      </c>
      <c r="BM145" t="s">
        <v>2499</v>
      </c>
    </row>
    <row r="146" spans="2:65" ht="14.25" x14ac:dyDescent="0.2">
      <c r="B146" s="16">
        <v>144</v>
      </c>
      <c r="C146" s="16" t="s">
        <v>1141</v>
      </c>
      <c r="D146" s="16" t="s">
        <v>1348</v>
      </c>
      <c r="E146" s="16" t="s">
        <v>1126</v>
      </c>
      <c r="F146" s="16">
        <f t="shared" si="2"/>
        <v>4</v>
      </c>
      <c r="G146" s="19" t="s">
        <v>1485</v>
      </c>
      <c r="H146" s="3" t="s">
        <v>866</v>
      </c>
      <c r="I146" s="3">
        <f>武器2!I146</f>
        <v>5</v>
      </c>
      <c r="J146" s="16">
        <v>6</v>
      </c>
      <c r="K146" s="16">
        <v>8</v>
      </c>
      <c r="L146" s="16">
        <v>35</v>
      </c>
      <c r="M146" s="16">
        <v>73</v>
      </c>
      <c r="N146" s="28">
        <v>0</v>
      </c>
      <c r="O146" s="28">
        <v>0</v>
      </c>
      <c r="P146" s="28">
        <v>0</v>
      </c>
      <c r="Q146" s="28">
        <v>0</v>
      </c>
      <c r="R146" s="28">
        <v>0</v>
      </c>
      <c r="S146" s="64">
        <v>0</v>
      </c>
      <c r="T146" s="29">
        <v>0</v>
      </c>
      <c r="U146" s="29">
        <v>0</v>
      </c>
      <c r="V146" s="29">
        <v>0</v>
      </c>
      <c r="W146" s="29">
        <v>0</v>
      </c>
      <c r="X146" s="42">
        <v>48</v>
      </c>
      <c r="Y146" s="42">
        <v>29</v>
      </c>
      <c r="Z146" s="42">
        <v>42</v>
      </c>
      <c r="AA146" s="64">
        <v>0</v>
      </c>
      <c r="AB146" s="64">
        <v>0</v>
      </c>
      <c r="AC146" s="64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BL146">
        <v>144</v>
      </c>
      <c r="BM146" t="s">
        <v>2500</v>
      </c>
    </row>
    <row r="147" spans="2:65" ht="14.25" x14ac:dyDescent="0.2">
      <c r="B147" s="16">
        <v>145</v>
      </c>
      <c r="C147" s="16" t="s">
        <v>1214</v>
      </c>
      <c r="D147" s="16" t="s">
        <v>1553</v>
      </c>
      <c r="E147" s="16" t="s">
        <v>1127</v>
      </c>
      <c r="F147" s="16">
        <f t="shared" si="2"/>
        <v>1</v>
      </c>
      <c r="G147" s="19" t="s">
        <v>1485</v>
      </c>
      <c r="H147" s="3" t="s">
        <v>866</v>
      </c>
      <c r="I147" s="3">
        <f>武器2!I147</f>
        <v>5</v>
      </c>
      <c r="J147" s="16">
        <v>6</v>
      </c>
      <c r="K147" s="16">
        <v>1</v>
      </c>
      <c r="L147" s="16">
        <v>5</v>
      </c>
      <c r="M147" s="28">
        <v>0</v>
      </c>
      <c r="N147" s="28">
        <v>0</v>
      </c>
      <c r="O147" s="28">
        <v>0</v>
      </c>
      <c r="P147" s="28">
        <v>0</v>
      </c>
      <c r="Q147" s="28">
        <v>0</v>
      </c>
      <c r="R147" s="16">
        <v>14</v>
      </c>
      <c r="S147" s="64">
        <v>0</v>
      </c>
      <c r="T147" s="29">
        <v>0</v>
      </c>
      <c r="U147" s="29">
        <v>0</v>
      </c>
      <c r="V147" s="29">
        <v>0</v>
      </c>
      <c r="W147" s="29">
        <v>0</v>
      </c>
      <c r="X147" s="64">
        <v>0</v>
      </c>
      <c r="Y147" s="64">
        <v>0</v>
      </c>
      <c r="Z147" s="64">
        <v>0</v>
      </c>
      <c r="AA147" s="64">
        <v>0</v>
      </c>
      <c r="AB147" s="64">
        <v>0</v>
      </c>
      <c r="AC147" s="64">
        <v>0</v>
      </c>
      <c r="AD147" s="29">
        <v>0</v>
      </c>
      <c r="AE147" s="29">
        <v>0</v>
      </c>
      <c r="AF147" s="29">
        <v>0</v>
      </c>
      <c r="AG147" s="29">
        <v>0</v>
      </c>
      <c r="AH147" s="29">
        <v>0</v>
      </c>
      <c r="BL147">
        <v>145</v>
      </c>
      <c r="BM147" t="s">
        <v>2501</v>
      </c>
    </row>
    <row r="148" spans="2:65" ht="14.25" x14ac:dyDescent="0.2">
      <c r="B148" s="16">
        <v>146</v>
      </c>
      <c r="C148" s="16" t="s">
        <v>1162</v>
      </c>
      <c r="D148" s="16" t="s">
        <v>1362</v>
      </c>
      <c r="E148" s="16" t="s">
        <v>1127</v>
      </c>
      <c r="F148" s="16">
        <f t="shared" si="2"/>
        <v>1</v>
      </c>
      <c r="G148" s="19" t="s">
        <v>1485</v>
      </c>
      <c r="H148" s="3" t="s">
        <v>866</v>
      </c>
      <c r="I148" s="3">
        <f>武器2!I148</f>
        <v>5</v>
      </c>
      <c r="J148" s="16">
        <v>6</v>
      </c>
      <c r="K148" s="16">
        <v>2</v>
      </c>
      <c r="L148" s="16">
        <v>9</v>
      </c>
      <c r="M148" s="28">
        <v>0</v>
      </c>
      <c r="N148" s="28">
        <v>0</v>
      </c>
      <c r="O148" s="28">
        <v>0</v>
      </c>
      <c r="P148" s="28">
        <v>0</v>
      </c>
      <c r="Q148" s="28">
        <v>0</v>
      </c>
      <c r="R148" s="16">
        <v>28</v>
      </c>
      <c r="S148" s="64">
        <v>0</v>
      </c>
      <c r="T148" s="29">
        <v>0</v>
      </c>
      <c r="U148" s="29">
        <v>0</v>
      </c>
      <c r="V148" s="29">
        <v>0</v>
      </c>
      <c r="W148" s="29">
        <v>0</v>
      </c>
      <c r="X148" s="64">
        <v>0</v>
      </c>
      <c r="Y148" s="64">
        <v>0</v>
      </c>
      <c r="Z148" s="64">
        <v>0</v>
      </c>
      <c r="AA148" s="64">
        <v>0</v>
      </c>
      <c r="AB148" s="64">
        <v>0</v>
      </c>
      <c r="AC148" s="64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BL148">
        <v>146</v>
      </c>
      <c r="BM148" t="s">
        <v>2502</v>
      </c>
    </row>
    <row r="149" spans="2:65" ht="14.25" x14ac:dyDescent="0.2">
      <c r="B149" s="16">
        <v>147</v>
      </c>
      <c r="C149" s="16" t="s">
        <v>1198</v>
      </c>
      <c r="D149" s="16" t="s">
        <v>1301</v>
      </c>
      <c r="E149" s="16" t="s">
        <v>1127</v>
      </c>
      <c r="F149" s="16">
        <f t="shared" si="2"/>
        <v>1</v>
      </c>
      <c r="G149" s="19" t="s">
        <v>1485</v>
      </c>
      <c r="H149" s="3" t="s">
        <v>866</v>
      </c>
      <c r="I149" s="3">
        <f>武器2!I149</f>
        <v>5</v>
      </c>
      <c r="J149" s="16">
        <v>6</v>
      </c>
      <c r="K149" s="16">
        <v>3</v>
      </c>
      <c r="L149" s="16">
        <v>14</v>
      </c>
      <c r="M149" s="28">
        <v>0</v>
      </c>
      <c r="N149" s="28">
        <v>0</v>
      </c>
      <c r="O149" s="28">
        <v>0</v>
      </c>
      <c r="P149" s="28">
        <v>0</v>
      </c>
      <c r="Q149" s="28">
        <v>0</v>
      </c>
      <c r="R149" s="28">
        <v>0</v>
      </c>
      <c r="S149" s="64">
        <v>0</v>
      </c>
      <c r="T149" s="29">
        <v>0</v>
      </c>
      <c r="U149" s="29">
        <v>0</v>
      </c>
      <c r="V149" s="29">
        <v>0</v>
      </c>
      <c r="W149" s="29">
        <v>0</v>
      </c>
      <c r="X149" s="64">
        <v>0</v>
      </c>
      <c r="Y149" s="64">
        <v>0</v>
      </c>
      <c r="Z149" s="42">
        <v>22</v>
      </c>
      <c r="AA149" s="64">
        <v>0</v>
      </c>
      <c r="AB149" s="64">
        <v>0</v>
      </c>
      <c r="AC149" s="64">
        <v>0</v>
      </c>
      <c r="AD149" s="29">
        <v>0</v>
      </c>
      <c r="AE149" s="29">
        <v>0</v>
      </c>
      <c r="AF149" s="29">
        <v>0</v>
      </c>
      <c r="AG149" s="29">
        <v>0</v>
      </c>
      <c r="AH149" s="29">
        <v>0</v>
      </c>
      <c r="BL149">
        <v>147</v>
      </c>
      <c r="BM149" t="s">
        <v>2503</v>
      </c>
    </row>
    <row r="150" spans="2:65" ht="14.25" x14ac:dyDescent="0.2">
      <c r="B150" s="16">
        <v>148</v>
      </c>
      <c r="C150" s="16" t="s">
        <v>1204</v>
      </c>
      <c r="D150" s="16" t="s">
        <v>1276</v>
      </c>
      <c r="E150" s="16" t="s">
        <v>1127</v>
      </c>
      <c r="F150" s="16">
        <f t="shared" si="2"/>
        <v>1</v>
      </c>
      <c r="G150" s="19" t="s">
        <v>1485</v>
      </c>
      <c r="H150" s="3" t="s">
        <v>866</v>
      </c>
      <c r="I150" s="3">
        <f>武器2!I150</f>
        <v>5</v>
      </c>
      <c r="J150" s="16">
        <v>6</v>
      </c>
      <c r="K150" s="16">
        <v>4</v>
      </c>
      <c r="L150" s="16">
        <v>18</v>
      </c>
      <c r="M150" s="28">
        <v>0</v>
      </c>
      <c r="N150" s="28">
        <v>0</v>
      </c>
      <c r="O150" s="28">
        <v>0</v>
      </c>
      <c r="P150" s="28">
        <v>0</v>
      </c>
      <c r="Q150" s="28">
        <v>0</v>
      </c>
      <c r="R150" s="28">
        <v>0</v>
      </c>
      <c r="S150" s="64">
        <v>0</v>
      </c>
      <c r="T150" s="29">
        <v>0</v>
      </c>
      <c r="U150" s="29">
        <v>0</v>
      </c>
      <c r="V150" s="29">
        <v>0</v>
      </c>
      <c r="W150" s="29">
        <v>0</v>
      </c>
      <c r="X150" s="42">
        <v>33</v>
      </c>
      <c r="Y150" s="64">
        <v>0</v>
      </c>
      <c r="Z150" s="64">
        <v>0</v>
      </c>
      <c r="AA150" s="64">
        <v>0</v>
      </c>
      <c r="AB150" s="64">
        <v>0</v>
      </c>
      <c r="AC150" s="64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BL150">
        <v>148</v>
      </c>
      <c r="BM150" t="s">
        <v>2504</v>
      </c>
    </row>
    <row r="151" spans="2:65" ht="14.25" x14ac:dyDescent="0.2">
      <c r="B151" s="16">
        <v>149</v>
      </c>
      <c r="C151" s="16" t="s">
        <v>1135</v>
      </c>
      <c r="D151" s="16" t="s">
        <v>1554</v>
      </c>
      <c r="E151" s="16" t="s">
        <v>1127</v>
      </c>
      <c r="F151" s="16">
        <f t="shared" si="2"/>
        <v>2</v>
      </c>
      <c r="G151" s="19" t="s">
        <v>1485</v>
      </c>
      <c r="H151" s="3" t="s">
        <v>866</v>
      </c>
      <c r="I151" s="3">
        <f>武器2!I151</f>
        <v>5</v>
      </c>
      <c r="J151" s="16">
        <v>6</v>
      </c>
      <c r="K151" s="16">
        <v>5</v>
      </c>
      <c r="L151" s="16">
        <v>23</v>
      </c>
      <c r="M151" s="28">
        <v>0</v>
      </c>
      <c r="N151" s="28">
        <v>0</v>
      </c>
      <c r="O151" s="28">
        <v>0</v>
      </c>
      <c r="P151" s="28">
        <v>0</v>
      </c>
      <c r="Q151" s="28">
        <v>0</v>
      </c>
      <c r="R151" s="16">
        <v>70</v>
      </c>
      <c r="S151" s="64">
        <v>0</v>
      </c>
      <c r="T151" s="29">
        <v>0</v>
      </c>
      <c r="U151" s="29">
        <v>0</v>
      </c>
      <c r="V151" s="29">
        <v>0</v>
      </c>
      <c r="W151" s="29">
        <v>0</v>
      </c>
      <c r="X151" s="42">
        <v>41</v>
      </c>
      <c r="Y151" s="64">
        <v>0</v>
      </c>
      <c r="Z151" s="64">
        <v>0</v>
      </c>
      <c r="AA151" s="64">
        <v>0</v>
      </c>
      <c r="AB151" s="64">
        <v>0</v>
      </c>
      <c r="AC151" s="64">
        <v>0</v>
      </c>
      <c r="AD151" s="29">
        <v>0</v>
      </c>
      <c r="AE151" s="29">
        <v>0</v>
      </c>
      <c r="AF151" s="29">
        <v>0</v>
      </c>
      <c r="AG151" s="29">
        <v>0</v>
      </c>
      <c r="AH151" s="29">
        <v>0</v>
      </c>
      <c r="BL151">
        <v>149</v>
      </c>
      <c r="BM151" t="s">
        <v>2505</v>
      </c>
    </row>
    <row r="152" spans="2:65" ht="14.25" x14ac:dyDescent="0.2">
      <c r="B152" s="16">
        <v>150</v>
      </c>
      <c r="C152" s="16" t="s">
        <v>1157</v>
      </c>
      <c r="D152" s="16" t="s">
        <v>1555</v>
      </c>
      <c r="E152" s="16" t="s">
        <v>1127</v>
      </c>
      <c r="F152" s="16">
        <f t="shared" si="2"/>
        <v>2</v>
      </c>
      <c r="G152" s="19" t="s">
        <v>1485</v>
      </c>
      <c r="H152" s="3" t="s">
        <v>866</v>
      </c>
      <c r="I152" s="3">
        <f>武器2!I152</f>
        <v>5</v>
      </c>
      <c r="J152" s="16">
        <v>6</v>
      </c>
      <c r="K152" s="16">
        <v>6</v>
      </c>
      <c r="L152" s="16">
        <v>27</v>
      </c>
      <c r="M152" s="28">
        <v>0</v>
      </c>
      <c r="N152" s="28">
        <v>0</v>
      </c>
      <c r="O152" s="28">
        <v>0</v>
      </c>
      <c r="P152" s="28">
        <v>0</v>
      </c>
      <c r="Q152" s="28">
        <v>0</v>
      </c>
      <c r="R152" s="28">
        <v>0</v>
      </c>
      <c r="S152" s="64">
        <v>0</v>
      </c>
      <c r="T152" s="29">
        <v>0</v>
      </c>
      <c r="U152" s="29">
        <v>0</v>
      </c>
      <c r="V152" s="29">
        <v>0</v>
      </c>
      <c r="W152" s="29">
        <v>0</v>
      </c>
      <c r="X152" s="42">
        <v>50</v>
      </c>
      <c r="Y152" s="64">
        <v>0</v>
      </c>
      <c r="Z152" s="64">
        <v>0</v>
      </c>
      <c r="AA152" s="42">
        <v>43</v>
      </c>
      <c r="AB152" s="64">
        <v>0</v>
      </c>
      <c r="AC152" s="64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BL152">
        <v>150</v>
      </c>
      <c r="BM152" t="s">
        <v>2506</v>
      </c>
    </row>
    <row r="153" spans="2:65" ht="14.25" x14ac:dyDescent="0.2">
      <c r="B153" s="16">
        <v>151</v>
      </c>
      <c r="C153" s="16" t="s">
        <v>1133</v>
      </c>
      <c r="D153" s="16" t="s">
        <v>1228</v>
      </c>
      <c r="E153" s="16" t="s">
        <v>1127</v>
      </c>
      <c r="F153" s="16">
        <f t="shared" si="2"/>
        <v>2</v>
      </c>
      <c r="G153" s="19" t="s">
        <v>1485</v>
      </c>
      <c r="H153" s="3" t="s">
        <v>866</v>
      </c>
      <c r="I153" s="3">
        <f>武器2!I153</f>
        <v>5</v>
      </c>
      <c r="J153" s="16">
        <v>6</v>
      </c>
      <c r="K153" s="16">
        <v>7</v>
      </c>
      <c r="L153" s="16">
        <v>32</v>
      </c>
      <c r="M153" s="16">
        <v>88</v>
      </c>
      <c r="N153" s="16">
        <v>81</v>
      </c>
      <c r="O153" s="28">
        <v>0</v>
      </c>
      <c r="P153" s="28">
        <v>0</v>
      </c>
      <c r="Q153" s="28">
        <v>0</v>
      </c>
      <c r="R153" s="28">
        <v>0</v>
      </c>
      <c r="S153" s="64">
        <v>0</v>
      </c>
      <c r="T153" s="29">
        <v>0</v>
      </c>
      <c r="U153" s="29">
        <v>0</v>
      </c>
      <c r="V153" s="29">
        <v>0</v>
      </c>
      <c r="W153" s="29">
        <v>0</v>
      </c>
      <c r="X153" s="64">
        <v>0</v>
      </c>
      <c r="Y153" s="64">
        <v>0</v>
      </c>
      <c r="Z153" s="64">
        <v>0</v>
      </c>
      <c r="AA153" s="64">
        <v>0</v>
      </c>
      <c r="AB153" s="64">
        <v>0</v>
      </c>
      <c r="AC153" s="64">
        <v>0</v>
      </c>
      <c r="AD153" s="29">
        <v>0</v>
      </c>
      <c r="AE153" s="29">
        <v>0</v>
      </c>
      <c r="AF153" s="29">
        <v>0</v>
      </c>
      <c r="AG153" s="29">
        <v>0</v>
      </c>
      <c r="AH153" s="29">
        <v>0</v>
      </c>
      <c r="BL153">
        <v>151</v>
      </c>
      <c r="BM153" t="s">
        <v>2507</v>
      </c>
    </row>
    <row r="154" spans="2:65" ht="14.25" x14ac:dyDescent="0.2">
      <c r="B154" s="16">
        <v>152</v>
      </c>
      <c r="C154" s="16" t="s">
        <v>1206</v>
      </c>
      <c r="D154" s="16" t="s">
        <v>1363</v>
      </c>
      <c r="E154" s="16" t="s">
        <v>1127</v>
      </c>
      <c r="F154" s="16">
        <f t="shared" si="2"/>
        <v>2</v>
      </c>
      <c r="G154" s="19" t="s">
        <v>1485</v>
      </c>
      <c r="H154" s="3" t="s">
        <v>866</v>
      </c>
      <c r="I154" s="3">
        <f>武器2!I154</f>
        <v>5</v>
      </c>
      <c r="J154" s="16">
        <v>6</v>
      </c>
      <c r="K154" s="16">
        <v>8</v>
      </c>
      <c r="L154" s="16">
        <v>36</v>
      </c>
      <c r="M154" s="28">
        <v>0</v>
      </c>
      <c r="N154" s="28">
        <v>0</v>
      </c>
      <c r="O154" s="28">
        <v>0</v>
      </c>
      <c r="P154" s="28">
        <v>0</v>
      </c>
      <c r="Q154" s="28">
        <v>0</v>
      </c>
      <c r="R154" s="16">
        <v>112</v>
      </c>
      <c r="S154" s="64">
        <v>0</v>
      </c>
      <c r="T154" s="29">
        <v>0</v>
      </c>
      <c r="U154" s="29">
        <v>0</v>
      </c>
      <c r="V154" s="29">
        <v>0</v>
      </c>
      <c r="W154" s="29">
        <v>0</v>
      </c>
      <c r="X154" s="42">
        <v>66</v>
      </c>
      <c r="Y154" s="64">
        <v>0</v>
      </c>
      <c r="Z154" s="64">
        <v>0</v>
      </c>
      <c r="AA154" s="64">
        <v>0</v>
      </c>
      <c r="AB154" s="64">
        <v>0</v>
      </c>
      <c r="AC154" s="64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BL154">
        <v>152</v>
      </c>
      <c r="BM154" t="s">
        <v>2508</v>
      </c>
    </row>
    <row r="155" spans="2:65" ht="14.25" x14ac:dyDescent="0.2">
      <c r="B155" s="16">
        <v>153</v>
      </c>
      <c r="C155" s="16" t="s">
        <v>1182</v>
      </c>
      <c r="D155" s="16" t="s">
        <v>1265</v>
      </c>
      <c r="E155" s="16" t="s">
        <v>1128</v>
      </c>
      <c r="F155" s="16">
        <f t="shared" si="2"/>
        <v>1</v>
      </c>
      <c r="G155" s="19" t="s">
        <v>1485</v>
      </c>
      <c r="H155" s="3" t="s">
        <v>866</v>
      </c>
      <c r="I155" s="3">
        <f>武器2!I155</f>
        <v>5</v>
      </c>
      <c r="J155" s="16">
        <v>6</v>
      </c>
      <c r="K155" s="16">
        <v>1</v>
      </c>
      <c r="L155" s="16">
        <v>9</v>
      </c>
      <c r="M155" s="28">
        <v>0</v>
      </c>
      <c r="N155" s="28">
        <v>0</v>
      </c>
      <c r="O155" s="28">
        <v>0</v>
      </c>
      <c r="P155" s="28">
        <v>0</v>
      </c>
      <c r="Q155" s="28">
        <v>0</v>
      </c>
      <c r="R155" s="28">
        <v>0</v>
      </c>
      <c r="S155" s="64">
        <v>0</v>
      </c>
      <c r="T155" s="29">
        <v>0</v>
      </c>
      <c r="U155" s="29">
        <v>0</v>
      </c>
      <c r="V155" s="29">
        <v>0</v>
      </c>
      <c r="W155" s="29">
        <v>0</v>
      </c>
      <c r="X155" s="64">
        <v>0</v>
      </c>
      <c r="Y155" s="64">
        <v>0</v>
      </c>
      <c r="Z155" s="42">
        <v>0</v>
      </c>
      <c r="AA155" s="64">
        <v>0</v>
      </c>
      <c r="AB155" s="64">
        <v>0</v>
      </c>
      <c r="AC155" s="64">
        <v>0</v>
      </c>
      <c r="AD155" s="29">
        <v>0</v>
      </c>
      <c r="AE155" s="29">
        <v>0</v>
      </c>
      <c r="AF155" s="29">
        <v>0</v>
      </c>
      <c r="AG155" s="29">
        <v>0</v>
      </c>
      <c r="AH155" s="29">
        <v>0</v>
      </c>
      <c r="BL155">
        <v>153</v>
      </c>
      <c r="BM155" t="s">
        <v>2449</v>
      </c>
    </row>
    <row r="156" spans="2:65" ht="14.25" x14ac:dyDescent="0.2">
      <c r="B156" s="16">
        <v>154</v>
      </c>
      <c r="C156" s="16" t="s">
        <v>1216</v>
      </c>
      <c r="D156" s="16" t="s">
        <v>1556</v>
      </c>
      <c r="E156" s="16" t="s">
        <v>1128</v>
      </c>
      <c r="F156" s="16">
        <f t="shared" si="2"/>
        <v>1</v>
      </c>
      <c r="G156" s="19" t="s">
        <v>1485</v>
      </c>
      <c r="H156" s="3" t="s">
        <v>866</v>
      </c>
      <c r="I156" s="3">
        <f>武器2!I156</f>
        <v>5</v>
      </c>
      <c r="J156" s="16">
        <v>6</v>
      </c>
      <c r="K156" s="16">
        <v>2</v>
      </c>
      <c r="L156" s="16">
        <v>18</v>
      </c>
      <c r="M156" s="28">
        <v>0</v>
      </c>
      <c r="N156" s="28">
        <v>0</v>
      </c>
      <c r="O156" s="28">
        <v>0</v>
      </c>
      <c r="P156" s="28">
        <v>0</v>
      </c>
      <c r="Q156" s="28">
        <v>0</v>
      </c>
      <c r="R156" s="28">
        <v>0</v>
      </c>
      <c r="S156" s="64">
        <v>0</v>
      </c>
      <c r="T156" s="20">
        <v>0</v>
      </c>
      <c r="U156" s="29">
        <v>0</v>
      </c>
      <c r="V156" s="29">
        <v>0</v>
      </c>
      <c r="W156" s="29">
        <v>0</v>
      </c>
      <c r="X156" s="64">
        <v>0</v>
      </c>
      <c r="Y156" s="64">
        <v>0</v>
      </c>
      <c r="Z156" s="64">
        <v>0</v>
      </c>
      <c r="AA156" s="64">
        <v>0</v>
      </c>
      <c r="AB156" s="64">
        <v>0</v>
      </c>
      <c r="AC156" s="64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BL156">
        <v>154</v>
      </c>
      <c r="BM156" t="s">
        <v>2450</v>
      </c>
    </row>
    <row r="157" spans="2:65" ht="14.25" x14ac:dyDescent="0.2">
      <c r="B157" s="16">
        <v>155</v>
      </c>
      <c r="C157" s="16" t="s">
        <v>1206</v>
      </c>
      <c r="D157" s="16" t="s">
        <v>1557</v>
      </c>
      <c r="E157" s="16" t="s">
        <v>1128</v>
      </c>
      <c r="F157" s="16">
        <f t="shared" si="2"/>
        <v>1</v>
      </c>
      <c r="G157" s="19" t="s">
        <v>1485</v>
      </c>
      <c r="H157" s="3" t="s">
        <v>866</v>
      </c>
      <c r="I157" s="3">
        <f>武器2!I157</f>
        <v>5</v>
      </c>
      <c r="J157" s="16">
        <v>6</v>
      </c>
      <c r="K157" s="16">
        <v>3</v>
      </c>
      <c r="L157" s="16">
        <v>27</v>
      </c>
      <c r="M157" s="28">
        <v>0</v>
      </c>
      <c r="N157" s="28">
        <v>0</v>
      </c>
      <c r="O157" s="28">
        <v>0</v>
      </c>
      <c r="P157" s="28">
        <v>0</v>
      </c>
      <c r="Q157" s="28">
        <v>0</v>
      </c>
      <c r="R157" s="16">
        <v>0</v>
      </c>
      <c r="S157" s="64">
        <v>0</v>
      </c>
      <c r="T157" s="29">
        <v>0</v>
      </c>
      <c r="U157" s="29">
        <v>0</v>
      </c>
      <c r="V157" s="29">
        <v>0</v>
      </c>
      <c r="W157" s="29">
        <v>0</v>
      </c>
      <c r="X157" s="64">
        <v>0</v>
      </c>
      <c r="Y157" s="64">
        <v>0</v>
      </c>
      <c r="Z157" s="64">
        <v>0</v>
      </c>
      <c r="AA157" s="64">
        <v>0</v>
      </c>
      <c r="AB157" s="64">
        <v>0</v>
      </c>
      <c r="AC157" s="64">
        <v>0</v>
      </c>
      <c r="AD157" s="29">
        <v>0</v>
      </c>
      <c r="AE157" s="29">
        <v>0</v>
      </c>
      <c r="AF157" s="29">
        <v>0</v>
      </c>
      <c r="AG157" s="29">
        <v>0</v>
      </c>
      <c r="AH157" s="29">
        <v>0</v>
      </c>
      <c r="BL157">
        <v>155</v>
      </c>
      <c r="BM157" t="s">
        <v>2418</v>
      </c>
    </row>
    <row r="158" spans="2:65" ht="14.25" x14ac:dyDescent="0.2">
      <c r="B158" s="16">
        <v>156</v>
      </c>
      <c r="C158" s="16" t="s">
        <v>1196</v>
      </c>
      <c r="D158" s="16" t="s">
        <v>1232</v>
      </c>
      <c r="E158" s="16" t="s">
        <v>1128</v>
      </c>
      <c r="F158" s="16">
        <f t="shared" si="2"/>
        <v>1</v>
      </c>
      <c r="G158" s="19" t="s">
        <v>1485</v>
      </c>
      <c r="H158" s="3" t="s">
        <v>866</v>
      </c>
      <c r="I158" s="3">
        <f>武器2!I158</f>
        <v>5</v>
      </c>
      <c r="J158" s="16">
        <v>6</v>
      </c>
      <c r="K158" s="16">
        <v>4</v>
      </c>
      <c r="L158" s="16">
        <v>36</v>
      </c>
      <c r="M158" s="28">
        <v>0</v>
      </c>
      <c r="N158" s="28">
        <v>0</v>
      </c>
      <c r="O158" s="28">
        <v>0</v>
      </c>
      <c r="P158" s="28">
        <v>0</v>
      </c>
      <c r="Q158" s="28">
        <v>0</v>
      </c>
      <c r="R158" s="28">
        <v>0</v>
      </c>
      <c r="S158" s="64">
        <v>0</v>
      </c>
      <c r="T158" s="20">
        <v>0</v>
      </c>
      <c r="U158" s="29">
        <v>0</v>
      </c>
      <c r="V158" s="29">
        <v>0</v>
      </c>
      <c r="W158" s="29">
        <v>0</v>
      </c>
      <c r="X158" s="64">
        <v>0</v>
      </c>
      <c r="Y158" s="64">
        <v>0</v>
      </c>
      <c r="Z158" s="64">
        <v>0</v>
      </c>
      <c r="AA158" s="64">
        <v>0</v>
      </c>
      <c r="AB158" s="64">
        <v>0</v>
      </c>
      <c r="AC158" s="64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BL158">
        <v>156</v>
      </c>
      <c r="BM158" t="s">
        <v>2451</v>
      </c>
    </row>
    <row r="159" spans="2:65" ht="14.25" x14ac:dyDescent="0.2">
      <c r="B159" s="16">
        <v>157</v>
      </c>
      <c r="C159" s="16" t="s">
        <v>1153</v>
      </c>
      <c r="D159" s="16" t="s">
        <v>1558</v>
      </c>
      <c r="E159" s="16" t="s">
        <v>1128</v>
      </c>
      <c r="F159" s="16">
        <f t="shared" si="2"/>
        <v>1</v>
      </c>
      <c r="G159" s="19" t="s">
        <v>1485</v>
      </c>
      <c r="H159" s="3" t="s">
        <v>866</v>
      </c>
      <c r="I159" s="3">
        <f>武器2!I159</f>
        <v>5</v>
      </c>
      <c r="J159" s="16">
        <v>6</v>
      </c>
      <c r="K159" s="16">
        <v>5</v>
      </c>
      <c r="L159" s="16">
        <v>44</v>
      </c>
      <c r="M159" s="28">
        <v>0</v>
      </c>
      <c r="N159" s="28">
        <v>0</v>
      </c>
      <c r="O159" s="28">
        <v>0</v>
      </c>
      <c r="P159" s="28">
        <v>0</v>
      </c>
      <c r="Q159" s="28">
        <v>0</v>
      </c>
      <c r="R159" s="28">
        <v>0</v>
      </c>
      <c r="S159" s="64">
        <v>0</v>
      </c>
      <c r="T159" s="20">
        <v>0</v>
      </c>
      <c r="U159" s="29">
        <v>0</v>
      </c>
      <c r="V159" s="29">
        <v>0</v>
      </c>
      <c r="W159" s="29">
        <v>0</v>
      </c>
      <c r="X159" s="64">
        <v>0</v>
      </c>
      <c r="Y159" s="64">
        <v>0</v>
      </c>
      <c r="Z159" s="64">
        <v>0</v>
      </c>
      <c r="AA159" s="64">
        <v>0</v>
      </c>
      <c r="AB159" s="64">
        <v>0</v>
      </c>
      <c r="AC159" s="64">
        <v>0</v>
      </c>
      <c r="AD159" s="29">
        <v>0</v>
      </c>
      <c r="AE159" s="29">
        <v>0</v>
      </c>
      <c r="AF159" s="29">
        <v>0</v>
      </c>
      <c r="AG159" s="29">
        <v>0</v>
      </c>
      <c r="AH159" s="29">
        <v>0</v>
      </c>
      <c r="BL159">
        <v>157</v>
      </c>
      <c r="BM159" t="s">
        <v>2386</v>
      </c>
    </row>
    <row r="160" spans="2:65" ht="14.25" x14ac:dyDescent="0.2">
      <c r="B160" s="16">
        <v>158</v>
      </c>
      <c r="C160" s="16" t="s">
        <v>1135</v>
      </c>
      <c r="D160" s="16" t="s">
        <v>1447</v>
      </c>
      <c r="E160" s="16" t="s">
        <v>1128</v>
      </c>
      <c r="F160" s="16">
        <f t="shared" si="2"/>
        <v>1</v>
      </c>
      <c r="G160" s="19" t="s">
        <v>1485</v>
      </c>
      <c r="H160" s="3" t="s">
        <v>866</v>
      </c>
      <c r="I160" s="3">
        <f>武器2!I160</f>
        <v>5</v>
      </c>
      <c r="J160" s="16">
        <v>6</v>
      </c>
      <c r="K160" s="16">
        <v>6</v>
      </c>
      <c r="L160" s="16">
        <v>53</v>
      </c>
      <c r="M160" s="28">
        <v>0</v>
      </c>
      <c r="N160" s="28">
        <v>0</v>
      </c>
      <c r="O160" s="28">
        <v>0</v>
      </c>
      <c r="P160" s="28">
        <v>0</v>
      </c>
      <c r="Q160" s="28">
        <v>0</v>
      </c>
      <c r="R160" s="28">
        <v>0</v>
      </c>
      <c r="S160" s="64">
        <v>0</v>
      </c>
      <c r="T160" s="29">
        <v>0</v>
      </c>
      <c r="U160" s="29">
        <v>0</v>
      </c>
      <c r="V160" s="29">
        <v>0</v>
      </c>
      <c r="W160" s="29">
        <v>0</v>
      </c>
      <c r="X160" s="42">
        <v>0</v>
      </c>
      <c r="Y160" s="64">
        <v>0</v>
      </c>
      <c r="Z160" s="64">
        <v>0</v>
      </c>
      <c r="AA160" s="64">
        <v>0</v>
      </c>
      <c r="AB160" s="64">
        <v>0</v>
      </c>
      <c r="AC160" s="64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BL160">
        <v>158</v>
      </c>
      <c r="BM160" t="s">
        <v>2420</v>
      </c>
    </row>
    <row r="161" spans="2:65" ht="14.25" x14ac:dyDescent="0.2">
      <c r="B161" s="16">
        <v>159</v>
      </c>
      <c r="C161" s="16" t="s">
        <v>1196</v>
      </c>
      <c r="D161" s="16" t="s">
        <v>1235</v>
      </c>
      <c r="E161" s="16" t="s">
        <v>1128</v>
      </c>
      <c r="F161" s="16">
        <f t="shared" si="2"/>
        <v>1</v>
      </c>
      <c r="G161" s="19" t="s">
        <v>1485</v>
      </c>
      <c r="H161" s="3" t="s">
        <v>866</v>
      </c>
      <c r="I161" s="3">
        <f>武器2!I161</f>
        <v>5</v>
      </c>
      <c r="J161" s="16">
        <v>6</v>
      </c>
      <c r="K161" s="16">
        <v>7</v>
      </c>
      <c r="L161" s="16">
        <v>62</v>
      </c>
      <c r="M161" s="28">
        <v>0</v>
      </c>
      <c r="N161" s="28">
        <v>0</v>
      </c>
      <c r="O161" s="28">
        <v>0</v>
      </c>
      <c r="P161" s="28">
        <v>0</v>
      </c>
      <c r="Q161" s="28">
        <v>0</v>
      </c>
      <c r="R161" s="28">
        <v>0</v>
      </c>
      <c r="S161" s="64">
        <v>0</v>
      </c>
      <c r="T161" s="29">
        <v>0</v>
      </c>
      <c r="U161" s="29">
        <v>0</v>
      </c>
      <c r="V161" s="29">
        <v>0</v>
      </c>
      <c r="W161" s="29">
        <v>0</v>
      </c>
      <c r="X161" s="42">
        <v>0</v>
      </c>
      <c r="Y161" s="64">
        <v>0</v>
      </c>
      <c r="Z161" s="64">
        <v>0</v>
      </c>
      <c r="AA161" s="64">
        <v>0</v>
      </c>
      <c r="AB161" s="64">
        <v>0</v>
      </c>
      <c r="AC161" s="64">
        <v>0</v>
      </c>
      <c r="AD161" s="29">
        <v>0</v>
      </c>
      <c r="AE161" s="29">
        <v>0</v>
      </c>
      <c r="AF161" s="29">
        <v>0</v>
      </c>
      <c r="AG161" s="29">
        <v>0</v>
      </c>
      <c r="AH161" s="29">
        <v>0</v>
      </c>
      <c r="BL161">
        <v>159</v>
      </c>
      <c r="BM161" t="s">
        <v>2452</v>
      </c>
    </row>
    <row r="162" spans="2:65" ht="14.25" x14ac:dyDescent="0.2">
      <c r="B162" s="16">
        <v>160</v>
      </c>
      <c r="C162" s="16" t="s">
        <v>1202</v>
      </c>
      <c r="D162" s="16" t="s">
        <v>1280</v>
      </c>
      <c r="E162" s="16" t="s">
        <v>1128</v>
      </c>
      <c r="F162" s="16">
        <f t="shared" si="2"/>
        <v>1</v>
      </c>
      <c r="G162" s="19" t="s">
        <v>1485</v>
      </c>
      <c r="H162" s="3" t="s">
        <v>866</v>
      </c>
      <c r="I162" s="3">
        <f>武器2!I162</f>
        <v>5</v>
      </c>
      <c r="J162" s="16">
        <v>6</v>
      </c>
      <c r="K162" s="16">
        <v>8</v>
      </c>
      <c r="L162" s="16">
        <v>71</v>
      </c>
      <c r="M162" s="28">
        <v>0</v>
      </c>
      <c r="N162" s="28">
        <v>0</v>
      </c>
      <c r="O162" s="28">
        <v>0</v>
      </c>
      <c r="P162" s="28">
        <v>0</v>
      </c>
      <c r="Q162" s="28">
        <v>0</v>
      </c>
      <c r="R162" s="28">
        <v>0</v>
      </c>
      <c r="S162" s="42">
        <v>0</v>
      </c>
      <c r="T162" s="29">
        <v>0</v>
      </c>
      <c r="U162" s="29">
        <v>0</v>
      </c>
      <c r="V162" s="29">
        <v>0</v>
      </c>
      <c r="W162" s="29">
        <v>0</v>
      </c>
      <c r="X162" s="64">
        <v>0</v>
      </c>
      <c r="Y162" s="64">
        <v>0</v>
      </c>
      <c r="Z162" s="64">
        <v>0</v>
      </c>
      <c r="AA162" s="64">
        <v>0</v>
      </c>
      <c r="AB162" s="64">
        <v>0</v>
      </c>
      <c r="AC162" s="64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BL162">
        <v>160</v>
      </c>
      <c r="BM162" t="s">
        <v>2453</v>
      </c>
    </row>
    <row r="163" spans="2:65" ht="14.25" x14ac:dyDescent="0.2">
      <c r="B163" s="16">
        <v>161</v>
      </c>
      <c r="C163" s="16" t="s">
        <v>1155</v>
      </c>
      <c r="D163" s="16" t="s">
        <v>1286</v>
      </c>
      <c r="E163" s="16" t="s">
        <v>1125</v>
      </c>
      <c r="F163" s="16">
        <f t="shared" si="2"/>
        <v>3</v>
      </c>
      <c r="G163" s="19" t="s">
        <v>1485</v>
      </c>
      <c r="H163" s="3" t="s">
        <v>867</v>
      </c>
      <c r="I163" s="3">
        <f>武器2!I163</f>
        <v>6</v>
      </c>
      <c r="J163" s="16">
        <v>9</v>
      </c>
      <c r="K163" s="16">
        <v>1</v>
      </c>
      <c r="L163" s="16">
        <v>9</v>
      </c>
      <c r="M163" s="28">
        <v>0</v>
      </c>
      <c r="N163" s="28">
        <v>0</v>
      </c>
      <c r="O163" s="16">
        <v>8</v>
      </c>
      <c r="P163" s="28">
        <v>0</v>
      </c>
      <c r="Q163" s="16">
        <v>8</v>
      </c>
      <c r="R163" s="28">
        <v>0</v>
      </c>
      <c r="S163" s="64">
        <v>0</v>
      </c>
      <c r="T163" s="29">
        <v>0</v>
      </c>
      <c r="U163" s="29">
        <v>0</v>
      </c>
      <c r="V163" s="29">
        <v>0</v>
      </c>
      <c r="W163" s="29">
        <v>0</v>
      </c>
      <c r="X163" s="64">
        <v>0</v>
      </c>
      <c r="Y163" s="64">
        <v>0</v>
      </c>
      <c r="Z163" s="64">
        <v>0</v>
      </c>
      <c r="AA163" s="64">
        <v>0</v>
      </c>
      <c r="AB163" s="42">
        <v>5</v>
      </c>
      <c r="AC163" s="64">
        <v>0</v>
      </c>
      <c r="AD163" s="29">
        <v>0</v>
      </c>
      <c r="AE163" s="29">
        <v>0</v>
      </c>
      <c r="AF163" s="29">
        <v>0</v>
      </c>
      <c r="AG163" s="29">
        <v>0</v>
      </c>
      <c r="AH163" s="29">
        <v>0</v>
      </c>
      <c r="BL163">
        <v>161</v>
      </c>
      <c r="BM163" t="s">
        <v>2509</v>
      </c>
    </row>
    <row r="164" spans="2:65" ht="14.25" x14ac:dyDescent="0.2">
      <c r="B164" s="16">
        <v>162</v>
      </c>
      <c r="C164" s="16" t="s">
        <v>1147</v>
      </c>
      <c r="D164" s="16" t="s">
        <v>1321</v>
      </c>
      <c r="E164" s="16" t="s">
        <v>1125</v>
      </c>
      <c r="F164" s="16">
        <f t="shared" si="2"/>
        <v>3</v>
      </c>
      <c r="G164" s="19" t="s">
        <v>1485</v>
      </c>
      <c r="H164" s="3" t="s">
        <v>867</v>
      </c>
      <c r="I164" s="3">
        <f>武器2!I164</f>
        <v>6</v>
      </c>
      <c r="J164" s="16">
        <v>9</v>
      </c>
      <c r="K164" s="16">
        <v>2</v>
      </c>
      <c r="L164" s="16">
        <v>18</v>
      </c>
      <c r="M164" s="16">
        <v>20</v>
      </c>
      <c r="N164" s="28">
        <v>0</v>
      </c>
      <c r="O164" s="16">
        <v>16</v>
      </c>
      <c r="P164" s="28">
        <v>0</v>
      </c>
      <c r="Q164" s="28">
        <v>0</v>
      </c>
      <c r="R164" s="28">
        <v>0</v>
      </c>
      <c r="S164" s="42">
        <v>7</v>
      </c>
      <c r="T164" s="29">
        <v>0</v>
      </c>
      <c r="U164" s="29">
        <v>0</v>
      </c>
      <c r="V164" s="29">
        <v>0</v>
      </c>
      <c r="W164" s="29">
        <v>0</v>
      </c>
      <c r="X164" s="64">
        <v>0</v>
      </c>
      <c r="Y164" s="64">
        <v>0</v>
      </c>
      <c r="Z164" s="64">
        <v>0</v>
      </c>
      <c r="AA164" s="64">
        <v>0</v>
      </c>
      <c r="AB164" s="64">
        <v>0</v>
      </c>
      <c r="AC164" s="64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BL164">
        <v>162</v>
      </c>
      <c r="BM164" t="s">
        <v>2510</v>
      </c>
    </row>
    <row r="165" spans="2:65" ht="14.25" x14ac:dyDescent="0.2">
      <c r="B165" s="16">
        <v>163</v>
      </c>
      <c r="C165" s="16" t="s">
        <v>1184</v>
      </c>
      <c r="D165" s="16" t="s">
        <v>1442</v>
      </c>
      <c r="E165" s="16" t="s">
        <v>1125</v>
      </c>
      <c r="F165" s="16">
        <f t="shared" si="2"/>
        <v>4</v>
      </c>
      <c r="G165" s="19" t="s">
        <v>1485</v>
      </c>
      <c r="H165" s="3" t="s">
        <v>867</v>
      </c>
      <c r="I165" s="3">
        <f>武器2!I165</f>
        <v>6</v>
      </c>
      <c r="J165" s="16">
        <v>9</v>
      </c>
      <c r="K165" s="16">
        <v>3</v>
      </c>
      <c r="L165" s="16">
        <v>27</v>
      </c>
      <c r="M165" s="16">
        <v>31</v>
      </c>
      <c r="N165" s="28">
        <v>0</v>
      </c>
      <c r="O165" s="28">
        <v>0</v>
      </c>
      <c r="P165" s="28">
        <v>0</v>
      </c>
      <c r="Q165" s="28">
        <v>0</v>
      </c>
      <c r="R165" s="16">
        <v>24</v>
      </c>
      <c r="S165" s="42">
        <v>11</v>
      </c>
      <c r="T165" s="29">
        <v>0</v>
      </c>
      <c r="U165" s="29">
        <v>0</v>
      </c>
      <c r="V165" s="29">
        <v>0</v>
      </c>
      <c r="W165" s="29">
        <v>0</v>
      </c>
      <c r="X165" s="64">
        <v>0</v>
      </c>
      <c r="Y165" s="64">
        <v>0</v>
      </c>
      <c r="Z165" s="64">
        <v>0</v>
      </c>
      <c r="AA165" s="64">
        <v>0</v>
      </c>
      <c r="AB165" s="64">
        <v>0</v>
      </c>
      <c r="AC165" s="42">
        <v>24</v>
      </c>
      <c r="AD165" s="29">
        <v>0</v>
      </c>
      <c r="AE165" s="29">
        <v>0</v>
      </c>
      <c r="AF165" s="29">
        <v>0</v>
      </c>
      <c r="AG165" s="29">
        <v>0</v>
      </c>
      <c r="AH165" s="29">
        <v>0</v>
      </c>
      <c r="BL165">
        <v>163</v>
      </c>
      <c r="BM165" t="s">
        <v>2511</v>
      </c>
    </row>
    <row r="166" spans="2:65" ht="14.25" x14ac:dyDescent="0.2">
      <c r="B166" s="16">
        <v>164</v>
      </c>
      <c r="C166" s="16" t="s">
        <v>1155</v>
      </c>
      <c r="D166" s="16" t="s">
        <v>1330</v>
      </c>
      <c r="E166" s="16" t="s">
        <v>1125</v>
      </c>
      <c r="F166" s="16">
        <f t="shared" si="2"/>
        <v>4</v>
      </c>
      <c r="G166" s="19" t="s">
        <v>1485</v>
      </c>
      <c r="H166" s="3" t="s">
        <v>867</v>
      </c>
      <c r="I166" s="3">
        <f>武器2!I166</f>
        <v>6</v>
      </c>
      <c r="J166" s="16">
        <v>9</v>
      </c>
      <c r="K166" s="16">
        <v>4</v>
      </c>
      <c r="L166" s="16">
        <v>36</v>
      </c>
      <c r="M166" s="28">
        <v>0</v>
      </c>
      <c r="N166" s="16">
        <v>22</v>
      </c>
      <c r="O166" s="28">
        <v>0</v>
      </c>
      <c r="P166" s="28">
        <v>0</v>
      </c>
      <c r="Q166" s="28">
        <v>0</v>
      </c>
      <c r="R166" s="16">
        <v>33</v>
      </c>
      <c r="S166" s="64">
        <v>0</v>
      </c>
      <c r="T166" s="29">
        <v>0</v>
      </c>
      <c r="U166" s="29">
        <v>0</v>
      </c>
      <c r="V166" s="29">
        <v>0</v>
      </c>
      <c r="W166" s="29">
        <v>0</v>
      </c>
      <c r="X166" s="42">
        <v>18</v>
      </c>
      <c r="Y166" s="42">
        <v>18</v>
      </c>
      <c r="Z166" s="64">
        <v>0</v>
      </c>
      <c r="AA166" s="64">
        <v>0</v>
      </c>
      <c r="AB166" s="64">
        <v>0</v>
      </c>
      <c r="AC166" s="64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BL166">
        <v>164</v>
      </c>
      <c r="BM166" t="s">
        <v>2512</v>
      </c>
    </row>
    <row r="167" spans="2:65" ht="14.25" x14ac:dyDescent="0.2">
      <c r="B167" s="16">
        <v>165</v>
      </c>
      <c r="C167" s="16" t="s">
        <v>1145</v>
      </c>
      <c r="D167" s="16" t="s">
        <v>1559</v>
      </c>
      <c r="E167" s="16" t="s">
        <v>1125</v>
      </c>
      <c r="F167" s="16">
        <f t="shared" si="2"/>
        <v>5</v>
      </c>
      <c r="G167" s="19" t="s">
        <v>1485</v>
      </c>
      <c r="H167" s="3" t="s">
        <v>867</v>
      </c>
      <c r="I167" s="3">
        <f>武器2!I167</f>
        <v>6</v>
      </c>
      <c r="J167" s="16">
        <v>9</v>
      </c>
      <c r="K167" s="16">
        <v>5</v>
      </c>
      <c r="L167" s="16">
        <v>45</v>
      </c>
      <c r="M167" s="16">
        <v>51</v>
      </c>
      <c r="N167" s="28">
        <v>0</v>
      </c>
      <c r="O167" s="16">
        <v>41</v>
      </c>
      <c r="P167" s="28">
        <v>0</v>
      </c>
      <c r="Q167" s="28">
        <v>0</v>
      </c>
      <c r="R167" s="16">
        <v>41</v>
      </c>
      <c r="S167" s="64">
        <v>0</v>
      </c>
      <c r="T167" s="29">
        <v>0</v>
      </c>
      <c r="U167" s="29">
        <v>0</v>
      </c>
      <c r="V167" s="29">
        <v>0</v>
      </c>
      <c r="W167" s="29">
        <v>0</v>
      </c>
      <c r="X167" s="64">
        <v>0</v>
      </c>
      <c r="Y167" s="64">
        <v>0</v>
      </c>
      <c r="Z167" s="64">
        <v>0</v>
      </c>
      <c r="AA167" s="64">
        <v>0</v>
      </c>
      <c r="AB167" s="42">
        <v>26</v>
      </c>
      <c r="AC167" s="42">
        <v>40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BL167">
        <v>165</v>
      </c>
      <c r="BM167" t="s">
        <v>2513</v>
      </c>
    </row>
    <row r="168" spans="2:65" ht="14.25" x14ac:dyDescent="0.2">
      <c r="B168" s="16">
        <v>166</v>
      </c>
      <c r="C168" s="16" t="s">
        <v>1145</v>
      </c>
      <c r="D168" s="16" t="s">
        <v>1380</v>
      </c>
      <c r="E168" s="16" t="s">
        <v>1125</v>
      </c>
      <c r="F168" s="16">
        <f t="shared" si="2"/>
        <v>5</v>
      </c>
      <c r="G168" s="19" t="s">
        <v>1485</v>
      </c>
      <c r="H168" s="3" t="s">
        <v>867</v>
      </c>
      <c r="I168" s="3">
        <f>武器2!I168</f>
        <v>6</v>
      </c>
      <c r="J168" s="16">
        <v>9</v>
      </c>
      <c r="K168" s="16">
        <v>6</v>
      </c>
      <c r="L168" s="16">
        <v>54</v>
      </c>
      <c r="M168" s="28">
        <v>0</v>
      </c>
      <c r="N168" s="16">
        <v>33</v>
      </c>
      <c r="O168" s="16">
        <v>49</v>
      </c>
      <c r="P168" s="28">
        <v>0</v>
      </c>
      <c r="Q168" s="28">
        <v>0</v>
      </c>
      <c r="R168" s="16">
        <v>49</v>
      </c>
      <c r="S168" s="42">
        <v>22</v>
      </c>
      <c r="T168" s="29">
        <v>0</v>
      </c>
      <c r="U168" s="29">
        <v>0</v>
      </c>
      <c r="V168" s="29">
        <v>0</v>
      </c>
      <c r="W168" s="29">
        <v>0</v>
      </c>
      <c r="X168" s="64">
        <v>0</v>
      </c>
      <c r="Y168" s="64">
        <v>0</v>
      </c>
      <c r="Z168" s="64">
        <v>0</v>
      </c>
      <c r="AA168" s="64">
        <v>0</v>
      </c>
      <c r="AB168" s="42">
        <v>31</v>
      </c>
      <c r="AC168" s="64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BL168">
        <v>166</v>
      </c>
      <c r="BM168" t="s">
        <v>2514</v>
      </c>
    </row>
    <row r="169" spans="2:65" ht="14.25" x14ac:dyDescent="0.2">
      <c r="B169" s="16">
        <v>167</v>
      </c>
      <c r="C169" s="16" t="s">
        <v>1186</v>
      </c>
      <c r="D169" s="16" t="s">
        <v>1238</v>
      </c>
      <c r="E169" s="16" t="s">
        <v>1125</v>
      </c>
      <c r="F169" s="16">
        <f t="shared" si="2"/>
        <v>6</v>
      </c>
      <c r="G169" s="19" t="s">
        <v>1485</v>
      </c>
      <c r="H169" s="3" t="s">
        <v>867</v>
      </c>
      <c r="I169" s="3">
        <f>武器2!I169</f>
        <v>6</v>
      </c>
      <c r="J169" s="16">
        <v>9</v>
      </c>
      <c r="K169" s="16">
        <v>7</v>
      </c>
      <c r="L169" s="16">
        <v>63</v>
      </c>
      <c r="M169" s="28">
        <v>0</v>
      </c>
      <c r="N169" s="16">
        <v>38</v>
      </c>
      <c r="O169" s="16">
        <v>57</v>
      </c>
      <c r="P169" s="28">
        <v>0</v>
      </c>
      <c r="Q169" s="28">
        <v>0</v>
      </c>
      <c r="R169" s="16">
        <v>57</v>
      </c>
      <c r="S169" s="64">
        <v>0</v>
      </c>
      <c r="T169" s="29">
        <v>0</v>
      </c>
      <c r="U169" s="29">
        <v>0</v>
      </c>
      <c r="V169" s="29">
        <v>0</v>
      </c>
      <c r="W169" s="29">
        <v>0</v>
      </c>
      <c r="X169" s="64">
        <v>0</v>
      </c>
      <c r="Y169" s="42">
        <v>32</v>
      </c>
      <c r="Z169" s="64">
        <v>0</v>
      </c>
      <c r="AA169" s="64">
        <v>0</v>
      </c>
      <c r="AB169" s="42">
        <v>36</v>
      </c>
      <c r="AC169" s="42">
        <v>56</v>
      </c>
      <c r="AD169" s="29">
        <v>0</v>
      </c>
      <c r="AE169" s="29">
        <v>0</v>
      </c>
      <c r="AF169" s="29">
        <v>0</v>
      </c>
      <c r="AG169" s="29">
        <v>0</v>
      </c>
      <c r="AH169" s="29">
        <v>0</v>
      </c>
      <c r="BL169">
        <v>167</v>
      </c>
      <c r="BM169" t="s">
        <v>2515</v>
      </c>
    </row>
    <row r="170" spans="2:65" ht="14.25" x14ac:dyDescent="0.2">
      <c r="B170" s="16">
        <v>168</v>
      </c>
      <c r="C170" s="16" t="s">
        <v>1208</v>
      </c>
      <c r="D170" s="16" t="s">
        <v>1560</v>
      </c>
      <c r="E170" s="16" t="s">
        <v>1125</v>
      </c>
      <c r="F170" s="16">
        <f t="shared" si="2"/>
        <v>6</v>
      </c>
      <c r="G170" s="19" t="s">
        <v>1485</v>
      </c>
      <c r="H170" s="3" t="s">
        <v>867</v>
      </c>
      <c r="I170" s="3">
        <f>武器2!I170</f>
        <v>6</v>
      </c>
      <c r="J170" s="16">
        <v>9</v>
      </c>
      <c r="K170" s="16">
        <v>8</v>
      </c>
      <c r="L170" s="16">
        <v>72</v>
      </c>
      <c r="M170" s="28">
        <v>0</v>
      </c>
      <c r="N170" s="16">
        <v>44</v>
      </c>
      <c r="O170" s="16">
        <v>65</v>
      </c>
      <c r="P170" s="28">
        <v>0</v>
      </c>
      <c r="Q170" s="28">
        <v>0</v>
      </c>
      <c r="R170" s="16">
        <v>65</v>
      </c>
      <c r="S170" s="42">
        <v>29</v>
      </c>
      <c r="T170" s="29">
        <v>0</v>
      </c>
      <c r="U170" s="20">
        <v>0.16250000000000001</v>
      </c>
      <c r="V170" s="29">
        <v>0</v>
      </c>
      <c r="W170" s="29">
        <v>0</v>
      </c>
      <c r="X170" s="64">
        <v>0</v>
      </c>
      <c r="Y170" s="64">
        <v>0</v>
      </c>
      <c r="Z170" s="64">
        <v>0</v>
      </c>
      <c r="AA170" s="42">
        <v>36</v>
      </c>
      <c r="AB170" s="64">
        <v>0</v>
      </c>
      <c r="AC170" s="64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BL170">
        <v>168</v>
      </c>
      <c r="BM170" t="s">
        <v>2516</v>
      </c>
    </row>
    <row r="171" spans="2:65" ht="14.25" x14ac:dyDescent="0.2">
      <c r="B171" s="16">
        <v>169</v>
      </c>
      <c r="C171" s="16" t="s">
        <v>1149</v>
      </c>
      <c r="D171" s="16" t="s">
        <v>1403</v>
      </c>
      <c r="E171" s="16" t="s">
        <v>1126</v>
      </c>
      <c r="F171" s="16">
        <f t="shared" si="2"/>
        <v>2</v>
      </c>
      <c r="G171" s="19" t="s">
        <v>1485</v>
      </c>
      <c r="H171" s="3" t="s">
        <v>867</v>
      </c>
      <c r="I171" s="3">
        <f>武器2!I171</f>
        <v>6</v>
      </c>
      <c r="J171" s="16">
        <v>9</v>
      </c>
      <c r="K171" s="16">
        <v>1</v>
      </c>
      <c r="L171" s="16">
        <v>5</v>
      </c>
      <c r="M171" s="28">
        <v>0</v>
      </c>
      <c r="N171" s="16">
        <v>6</v>
      </c>
      <c r="O171" s="28">
        <v>0</v>
      </c>
      <c r="P171" s="28">
        <v>0</v>
      </c>
      <c r="Q171" s="28">
        <v>0</v>
      </c>
      <c r="R171" s="28">
        <v>0</v>
      </c>
      <c r="S171" s="64">
        <v>0</v>
      </c>
      <c r="T171" s="29">
        <v>0</v>
      </c>
      <c r="U171" s="29">
        <v>0</v>
      </c>
      <c r="V171" s="29">
        <v>0</v>
      </c>
      <c r="W171" s="29">
        <v>0</v>
      </c>
      <c r="X171" s="64">
        <v>0</v>
      </c>
      <c r="Y171" s="64">
        <v>0</v>
      </c>
      <c r="Z171" s="64">
        <v>0</v>
      </c>
      <c r="AA171" s="42">
        <v>5</v>
      </c>
      <c r="AB171" s="64">
        <v>0</v>
      </c>
      <c r="AC171" s="64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BL171">
        <v>169</v>
      </c>
      <c r="BM171" t="s">
        <v>2517</v>
      </c>
    </row>
    <row r="172" spans="2:65" ht="14.25" x14ac:dyDescent="0.2">
      <c r="B172" s="16">
        <v>170</v>
      </c>
      <c r="C172" s="16" t="s">
        <v>1182</v>
      </c>
      <c r="D172" s="16" t="s">
        <v>1335</v>
      </c>
      <c r="E172" s="16" t="s">
        <v>1126</v>
      </c>
      <c r="F172" s="16">
        <f t="shared" si="2"/>
        <v>2</v>
      </c>
      <c r="G172" s="19" t="s">
        <v>1485</v>
      </c>
      <c r="H172" s="3" t="s">
        <v>867</v>
      </c>
      <c r="I172" s="3">
        <f>武器2!I172</f>
        <v>6</v>
      </c>
      <c r="J172" s="16">
        <v>9</v>
      </c>
      <c r="K172" s="16">
        <v>2</v>
      </c>
      <c r="L172" s="16">
        <v>10</v>
      </c>
      <c r="M172" s="28">
        <v>0</v>
      </c>
      <c r="N172" s="28">
        <v>0</v>
      </c>
      <c r="O172" s="28">
        <v>0</v>
      </c>
      <c r="P172" s="28">
        <v>0</v>
      </c>
      <c r="Q172" s="28">
        <v>0</v>
      </c>
      <c r="R172" s="16">
        <v>19</v>
      </c>
      <c r="S172" s="64">
        <v>0</v>
      </c>
      <c r="T172" s="29">
        <v>0</v>
      </c>
      <c r="U172" s="29">
        <v>0</v>
      </c>
      <c r="V172" s="29">
        <v>0</v>
      </c>
      <c r="W172" s="29">
        <v>0</v>
      </c>
      <c r="X172" s="64">
        <v>0</v>
      </c>
      <c r="Y172" s="42">
        <v>10</v>
      </c>
      <c r="Z172" s="64">
        <v>0</v>
      </c>
      <c r="AA172" s="64">
        <v>0</v>
      </c>
      <c r="AB172" s="64">
        <v>0</v>
      </c>
      <c r="AC172" s="64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BL172">
        <v>170</v>
      </c>
      <c r="BM172" t="s">
        <v>2518</v>
      </c>
    </row>
    <row r="173" spans="2:65" ht="14.25" x14ac:dyDescent="0.2">
      <c r="B173" s="16">
        <v>171</v>
      </c>
      <c r="C173" s="16" t="s">
        <v>1208</v>
      </c>
      <c r="D173" s="16" t="s">
        <v>1272</v>
      </c>
      <c r="E173" s="16" t="s">
        <v>1126</v>
      </c>
      <c r="F173" s="16">
        <f t="shared" si="2"/>
        <v>2</v>
      </c>
      <c r="G173" s="19" t="s">
        <v>1485</v>
      </c>
      <c r="H173" s="3" t="s">
        <v>867</v>
      </c>
      <c r="I173" s="3">
        <f>武器2!I173</f>
        <v>6</v>
      </c>
      <c r="J173" s="16">
        <v>9</v>
      </c>
      <c r="K173" s="16">
        <v>3</v>
      </c>
      <c r="L173" s="16">
        <v>15</v>
      </c>
      <c r="M173" s="28">
        <v>0</v>
      </c>
      <c r="N173" s="28">
        <v>0</v>
      </c>
      <c r="O173" s="28">
        <v>0</v>
      </c>
      <c r="P173" s="28">
        <v>0</v>
      </c>
      <c r="Q173" s="28">
        <v>0</v>
      </c>
      <c r="R173" s="16">
        <v>28</v>
      </c>
      <c r="S173" s="64">
        <v>0</v>
      </c>
      <c r="T173" s="20">
        <v>0.06</v>
      </c>
      <c r="U173" s="29">
        <v>0</v>
      </c>
      <c r="V173" s="29">
        <v>0</v>
      </c>
      <c r="W173" s="29">
        <v>0</v>
      </c>
      <c r="X173" s="64">
        <v>0</v>
      </c>
      <c r="Y173" s="64">
        <v>0</v>
      </c>
      <c r="Z173" s="64">
        <v>0</v>
      </c>
      <c r="AA173" s="64">
        <v>0</v>
      </c>
      <c r="AB173" s="64">
        <v>0</v>
      </c>
      <c r="AC173" s="64">
        <v>0</v>
      </c>
      <c r="AD173" s="29">
        <v>0</v>
      </c>
      <c r="AE173" s="29">
        <v>0</v>
      </c>
      <c r="AF173" s="29">
        <v>0</v>
      </c>
      <c r="AG173" s="29">
        <v>0</v>
      </c>
      <c r="AH173" s="29">
        <v>0</v>
      </c>
      <c r="BL173">
        <v>171</v>
      </c>
      <c r="BM173" t="s">
        <v>2519</v>
      </c>
    </row>
    <row r="174" spans="2:65" ht="14.25" x14ac:dyDescent="0.2">
      <c r="B174" s="16">
        <v>172</v>
      </c>
      <c r="C174" s="16" t="s">
        <v>1191</v>
      </c>
      <c r="D174" s="16" t="s">
        <v>1258</v>
      </c>
      <c r="E174" s="16" t="s">
        <v>1126</v>
      </c>
      <c r="F174" s="16">
        <f t="shared" si="2"/>
        <v>3</v>
      </c>
      <c r="G174" s="19" t="s">
        <v>1485</v>
      </c>
      <c r="H174" s="3" t="s">
        <v>867</v>
      </c>
      <c r="I174" s="3">
        <f>武器2!I174</f>
        <v>6</v>
      </c>
      <c r="J174" s="16">
        <v>9</v>
      </c>
      <c r="K174" s="16">
        <v>4</v>
      </c>
      <c r="L174" s="16">
        <v>20</v>
      </c>
      <c r="M174" s="28">
        <v>0</v>
      </c>
      <c r="N174" s="16">
        <v>25</v>
      </c>
      <c r="O174" s="28">
        <v>0</v>
      </c>
      <c r="P174" s="28">
        <v>0</v>
      </c>
      <c r="Q174" s="28">
        <v>0</v>
      </c>
      <c r="R174" s="16">
        <v>37</v>
      </c>
      <c r="S174" s="42">
        <v>17</v>
      </c>
      <c r="T174" s="29">
        <v>0</v>
      </c>
      <c r="U174" s="29">
        <v>0</v>
      </c>
      <c r="V174" s="29">
        <v>0</v>
      </c>
      <c r="W174" s="29">
        <v>0</v>
      </c>
      <c r="X174" s="64">
        <v>0</v>
      </c>
      <c r="Y174" s="64">
        <v>0</v>
      </c>
      <c r="Z174" s="64">
        <v>0</v>
      </c>
      <c r="AA174" s="64">
        <v>0</v>
      </c>
      <c r="AB174" s="64">
        <v>0</v>
      </c>
      <c r="AC174" s="64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BL174">
        <v>172</v>
      </c>
      <c r="BM174" t="s">
        <v>2520</v>
      </c>
    </row>
    <row r="175" spans="2:65" ht="14.25" x14ac:dyDescent="0.2">
      <c r="B175" s="16">
        <v>173</v>
      </c>
      <c r="C175" s="16" t="s">
        <v>1214</v>
      </c>
      <c r="D175" s="16" t="s">
        <v>1561</v>
      </c>
      <c r="E175" s="16" t="s">
        <v>1126</v>
      </c>
      <c r="F175" s="16">
        <f t="shared" si="2"/>
        <v>3</v>
      </c>
      <c r="G175" s="19" t="s">
        <v>1485</v>
      </c>
      <c r="H175" s="3" t="s">
        <v>867</v>
      </c>
      <c r="I175" s="3">
        <f>武器2!I175</f>
        <v>6</v>
      </c>
      <c r="J175" s="16">
        <v>9</v>
      </c>
      <c r="K175" s="16">
        <v>5</v>
      </c>
      <c r="L175" s="16">
        <v>25</v>
      </c>
      <c r="M175" s="28">
        <v>0</v>
      </c>
      <c r="N175" s="16">
        <v>31</v>
      </c>
      <c r="O175" s="28">
        <v>0</v>
      </c>
      <c r="P175" s="28">
        <v>0</v>
      </c>
      <c r="Q175" s="28">
        <v>0</v>
      </c>
      <c r="R175" s="16">
        <v>47</v>
      </c>
      <c r="S175" s="64">
        <v>0</v>
      </c>
      <c r="T175" s="29">
        <v>0</v>
      </c>
      <c r="U175" s="29">
        <v>0</v>
      </c>
      <c r="V175" s="29">
        <v>0</v>
      </c>
      <c r="W175" s="29">
        <v>0</v>
      </c>
      <c r="X175" s="64">
        <v>0</v>
      </c>
      <c r="Y175" s="64">
        <v>0</v>
      </c>
      <c r="Z175" s="64">
        <v>0</v>
      </c>
      <c r="AA175" s="64">
        <v>0</v>
      </c>
      <c r="AB175" s="42">
        <v>30</v>
      </c>
      <c r="AC175" s="64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BL175">
        <v>173</v>
      </c>
      <c r="BM175" t="s">
        <v>2521</v>
      </c>
    </row>
    <row r="176" spans="2:65" ht="14.25" x14ac:dyDescent="0.2">
      <c r="B176" s="16">
        <v>174</v>
      </c>
      <c r="C176" s="16" t="s">
        <v>1202</v>
      </c>
      <c r="D176" s="16" t="s">
        <v>1350</v>
      </c>
      <c r="E176" s="16" t="s">
        <v>1126</v>
      </c>
      <c r="F176" s="16">
        <f t="shared" si="2"/>
        <v>3</v>
      </c>
      <c r="G176" s="19" t="s">
        <v>1485</v>
      </c>
      <c r="H176" s="3" t="s">
        <v>867</v>
      </c>
      <c r="I176" s="3">
        <f>武器2!I176</f>
        <v>6</v>
      </c>
      <c r="J176" s="16">
        <v>9</v>
      </c>
      <c r="K176" s="16">
        <v>6</v>
      </c>
      <c r="L176" s="16">
        <v>30</v>
      </c>
      <c r="M176" s="28">
        <v>0</v>
      </c>
      <c r="N176" s="28">
        <v>0</v>
      </c>
      <c r="O176" s="16">
        <v>56</v>
      </c>
      <c r="P176" s="28">
        <v>0</v>
      </c>
      <c r="Q176" s="28">
        <v>0</v>
      </c>
      <c r="R176" s="28">
        <v>0</v>
      </c>
      <c r="S176" s="42">
        <v>25</v>
      </c>
      <c r="T176" s="29">
        <v>0</v>
      </c>
      <c r="U176" s="29">
        <v>0</v>
      </c>
      <c r="V176" s="29">
        <v>0</v>
      </c>
      <c r="W176" s="29">
        <v>0</v>
      </c>
      <c r="X176" s="64">
        <v>0</v>
      </c>
      <c r="Y176" s="64">
        <v>0</v>
      </c>
      <c r="Z176" s="64">
        <v>0</v>
      </c>
      <c r="AA176" s="64">
        <v>0</v>
      </c>
      <c r="AB176" s="42">
        <v>36</v>
      </c>
      <c r="AC176" s="64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BL176">
        <v>174</v>
      </c>
      <c r="BM176" t="s">
        <v>2522</v>
      </c>
    </row>
    <row r="177" spans="2:65" ht="14.25" x14ac:dyDescent="0.2">
      <c r="B177" s="16">
        <v>175</v>
      </c>
      <c r="C177" s="16" t="s">
        <v>1162</v>
      </c>
      <c r="D177" s="16" t="s">
        <v>1240</v>
      </c>
      <c r="E177" s="16" t="s">
        <v>1126</v>
      </c>
      <c r="F177" s="16">
        <f t="shared" si="2"/>
        <v>4</v>
      </c>
      <c r="G177" s="19" t="s">
        <v>1485</v>
      </c>
      <c r="H177" s="3" t="s">
        <v>867</v>
      </c>
      <c r="I177" s="3">
        <f>武器2!I177</f>
        <v>6</v>
      </c>
      <c r="J177" s="16">
        <v>9</v>
      </c>
      <c r="K177" s="16">
        <v>7</v>
      </c>
      <c r="L177" s="16">
        <v>35</v>
      </c>
      <c r="M177" s="28">
        <v>0</v>
      </c>
      <c r="N177" s="16">
        <v>44</v>
      </c>
      <c r="O177" s="28">
        <v>0</v>
      </c>
      <c r="P177" s="28">
        <v>0</v>
      </c>
      <c r="Q177" s="28">
        <v>0</v>
      </c>
      <c r="R177" s="28">
        <v>0</v>
      </c>
      <c r="S177" s="42">
        <v>29</v>
      </c>
      <c r="T177" s="29">
        <v>0</v>
      </c>
      <c r="U177" s="20">
        <v>0.16500000000000001</v>
      </c>
      <c r="V177" s="29">
        <v>0</v>
      </c>
      <c r="W177" s="29">
        <v>0</v>
      </c>
      <c r="X177" s="64">
        <v>0</v>
      </c>
      <c r="Y177" s="64">
        <v>0</v>
      </c>
      <c r="Z177" s="64">
        <v>0</v>
      </c>
      <c r="AA177" s="64">
        <v>0</v>
      </c>
      <c r="AB177" s="42">
        <v>42</v>
      </c>
      <c r="AC177" s="64">
        <v>0</v>
      </c>
      <c r="AD177" s="29">
        <v>0</v>
      </c>
      <c r="AE177" s="29">
        <v>0</v>
      </c>
      <c r="AF177" s="29">
        <v>0</v>
      </c>
      <c r="AG177" s="29">
        <v>0</v>
      </c>
      <c r="AH177" s="29">
        <v>0</v>
      </c>
      <c r="BL177">
        <v>175</v>
      </c>
      <c r="BM177" t="s">
        <v>2523</v>
      </c>
    </row>
    <row r="178" spans="2:65" ht="14.25" x14ac:dyDescent="0.2">
      <c r="B178" s="16">
        <v>176</v>
      </c>
      <c r="C178" s="16" t="s">
        <v>1196</v>
      </c>
      <c r="D178" s="16" t="s">
        <v>1562</v>
      </c>
      <c r="E178" s="16" t="s">
        <v>1126</v>
      </c>
      <c r="F178" s="16">
        <f t="shared" si="2"/>
        <v>4</v>
      </c>
      <c r="G178" s="19" t="s">
        <v>1485</v>
      </c>
      <c r="H178" s="3" t="s">
        <v>867</v>
      </c>
      <c r="I178" s="3">
        <f>武器2!I178</f>
        <v>6</v>
      </c>
      <c r="J178" s="16">
        <v>9</v>
      </c>
      <c r="K178" s="16">
        <v>8</v>
      </c>
      <c r="L178" s="16">
        <v>40</v>
      </c>
      <c r="M178" s="16">
        <v>94</v>
      </c>
      <c r="N178" s="28">
        <v>0</v>
      </c>
      <c r="O178" s="28">
        <v>0</v>
      </c>
      <c r="P178" s="28">
        <v>0</v>
      </c>
      <c r="Q178" s="28">
        <v>0</v>
      </c>
      <c r="R178" s="28">
        <v>0</v>
      </c>
      <c r="S178" s="64">
        <v>0</v>
      </c>
      <c r="T178" s="29">
        <v>0</v>
      </c>
      <c r="U178" s="29">
        <v>0</v>
      </c>
      <c r="V178" s="29">
        <v>0</v>
      </c>
      <c r="W178" s="29">
        <v>0</v>
      </c>
      <c r="X178" s="42">
        <v>42</v>
      </c>
      <c r="Y178" s="64">
        <v>0</v>
      </c>
      <c r="Z178" s="64">
        <v>0</v>
      </c>
      <c r="AA178" s="42">
        <v>42</v>
      </c>
      <c r="AB178" s="42">
        <v>48</v>
      </c>
      <c r="AC178" s="64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BL178">
        <v>176</v>
      </c>
      <c r="BM178" t="s">
        <v>2524</v>
      </c>
    </row>
    <row r="179" spans="2:65" ht="14.25" x14ac:dyDescent="0.2">
      <c r="B179" s="16">
        <v>177</v>
      </c>
      <c r="C179" s="16" t="s">
        <v>1133</v>
      </c>
      <c r="D179" s="16" t="s">
        <v>1510</v>
      </c>
      <c r="E179" s="16" t="s">
        <v>1127</v>
      </c>
      <c r="F179" s="16">
        <f t="shared" si="2"/>
        <v>1</v>
      </c>
      <c r="G179" s="19" t="s">
        <v>1485</v>
      </c>
      <c r="H179" s="3" t="s">
        <v>867</v>
      </c>
      <c r="I179" s="3">
        <f>武器2!I179</f>
        <v>6</v>
      </c>
      <c r="J179" s="16">
        <v>9</v>
      </c>
      <c r="K179" s="16">
        <v>1</v>
      </c>
      <c r="L179" s="16">
        <v>5</v>
      </c>
      <c r="M179" s="28">
        <v>0</v>
      </c>
      <c r="N179" s="16">
        <v>9</v>
      </c>
      <c r="O179" s="28">
        <v>0</v>
      </c>
      <c r="P179" s="28">
        <v>0</v>
      </c>
      <c r="Q179" s="28">
        <v>0</v>
      </c>
      <c r="R179" s="28">
        <v>0</v>
      </c>
      <c r="S179" s="64">
        <v>0</v>
      </c>
      <c r="T179" s="29">
        <v>0</v>
      </c>
      <c r="U179" s="29">
        <v>0</v>
      </c>
      <c r="V179" s="29">
        <v>0</v>
      </c>
      <c r="W179" s="29">
        <v>0</v>
      </c>
      <c r="X179" s="64">
        <v>0</v>
      </c>
      <c r="Y179" s="64">
        <v>0</v>
      </c>
      <c r="Z179" s="64">
        <v>0</v>
      </c>
      <c r="AA179" s="64">
        <v>0</v>
      </c>
      <c r="AB179" s="64">
        <v>0</v>
      </c>
      <c r="AC179" s="64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BL179">
        <v>177</v>
      </c>
      <c r="BM179" t="s">
        <v>2525</v>
      </c>
    </row>
    <row r="180" spans="2:65" ht="14.25" x14ac:dyDescent="0.2">
      <c r="B180" s="16">
        <v>178</v>
      </c>
      <c r="C180" s="16" t="s">
        <v>1216</v>
      </c>
      <c r="D180" s="16" t="s">
        <v>1538</v>
      </c>
      <c r="E180" s="16" t="s">
        <v>1127</v>
      </c>
      <c r="F180" s="16">
        <f t="shared" si="2"/>
        <v>1</v>
      </c>
      <c r="G180" s="19" t="s">
        <v>1485</v>
      </c>
      <c r="H180" s="3" t="s">
        <v>867</v>
      </c>
      <c r="I180" s="3">
        <f>武器2!I180</f>
        <v>6</v>
      </c>
      <c r="J180" s="16">
        <v>9</v>
      </c>
      <c r="K180" s="16">
        <v>2</v>
      </c>
      <c r="L180" s="16">
        <v>11</v>
      </c>
      <c r="M180" s="28">
        <v>0</v>
      </c>
      <c r="N180" s="28">
        <v>0</v>
      </c>
      <c r="O180" s="28">
        <v>0</v>
      </c>
      <c r="P180" s="28">
        <v>0</v>
      </c>
      <c r="Q180" s="28">
        <v>0</v>
      </c>
      <c r="R180" s="28">
        <v>0</v>
      </c>
      <c r="S180" s="64">
        <v>0</v>
      </c>
      <c r="T180" s="29">
        <v>0</v>
      </c>
      <c r="U180" s="29">
        <v>0</v>
      </c>
      <c r="V180" s="29">
        <v>0</v>
      </c>
      <c r="W180" s="29">
        <v>0</v>
      </c>
      <c r="X180" s="64">
        <v>0</v>
      </c>
      <c r="Y180" s="64">
        <v>0</v>
      </c>
      <c r="Z180" s="42">
        <v>17</v>
      </c>
      <c r="AA180" s="64">
        <v>0</v>
      </c>
      <c r="AB180" s="64">
        <v>0</v>
      </c>
      <c r="AC180" s="64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BL180">
        <v>178</v>
      </c>
      <c r="BM180" t="s">
        <v>2526</v>
      </c>
    </row>
    <row r="181" spans="2:65" ht="14.25" x14ac:dyDescent="0.2">
      <c r="B181" s="16">
        <v>179</v>
      </c>
      <c r="C181" s="16" t="s">
        <v>1149</v>
      </c>
      <c r="D181" s="16" t="s">
        <v>1374</v>
      </c>
      <c r="E181" s="16" t="s">
        <v>1127</v>
      </c>
      <c r="F181" s="16">
        <f t="shared" si="2"/>
        <v>1</v>
      </c>
      <c r="G181" s="19" t="s">
        <v>1485</v>
      </c>
      <c r="H181" s="3" t="s">
        <v>867</v>
      </c>
      <c r="I181" s="3">
        <f>武器2!I181</f>
        <v>6</v>
      </c>
      <c r="J181" s="16">
        <v>9</v>
      </c>
      <c r="K181" s="16">
        <v>3</v>
      </c>
      <c r="L181" s="16">
        <v>16</v>
      </c>
      <c r="M181" s="28">
        <v>0</v>
      </c>
      <c r="N181" s="28">
        <v>0</v>
      </c>
      <c r="O181" s="28">
        <v>0</v>
      </c>
      <c r="P181" s="28">
        <v>0</v>
      </c>
      <c r="Q181" s="28">
        <v>0</v>
      </c>
      <c r="R181" s="28">
        <v>0</v>
      </c>
      <c r="S181" s="64">
        <v>0</v>
      </c>
      <c r="T181" s="29">
        <v>0</v>
      </c>
      <c r="U181" s="29">
        <v>0</v>
      </c>
      <c r="V181" s="29">
        <v>0</v>
      </c>
      <c r="W181" s="29">
        <v>0</v>
      </c>
      <c r="X181" s="64">
        <v>0</v>
      </c>
      <c r="Y181" s="64">
        <v>0</v>
      </c>
      <c r="Z181" s="64">
        <v>0</v>
      </c>
      <c r="AA181" s="64">
        <v>0</v>
      </c>
      <c r="AB181" s="42">
        <v>25</v>
      </c>
      <c r="AC181" s="64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BL181">
        <v>179</v>
      </c>
      <c r="BM181" t="s">
        <v>2527</v>
      </c>
    </row>
    <row r="182" spans="2:65" ht="14.25" x14ac:dyDescent="0.2">
      <c r="B182" s="16">
        <v>180</v>
      </c>
      <c r="C182" s="16" t="s">
        <v>1151</v>
      </c>
      <c r="D182" s="16" t="s">
        <v>1541</v>
      </c>
      <c r="E182" s="16" t="s">
        <v>1127</v>
      </c>
      <c r="F182" s="16">
        <f t="shared" si="2"/>
        <v>1</v>
      </c>
      <c r="G182" s="19" t="s">
        <v>1485</v>
      </c>
      <c r="H182" s="3" t="s">
        <v>867</v>
      </c>
      <c r="I182" s="3">
        <f>武器2!I182</f>
        <v>6</v>
      </c>
      <c r="J182" s="16">
        <v>9</v>
      </c>
      <c r="K182" s="16">
        <v>4</v>
      </c>
      <c r="L182" s="16">
        <v>21</v>
      </c>
      <c r="M182" s="16">
        <v>65</v>
      </c>
      <c r="N182" s="28">
        <v>0</v>
      </c>
      <c r="O182" s="28">
        <v>0</v>
      </c>
      <c r="P182" s="28">
        <v>0</v>
      </c>
      <c r="Q182" s="28">
        <v>0</v>
      </c>
      <c r="R182" s="28">
        <v>0</v>
      </c>
      <c r="S182" s="64">
        <v>0</v>
      </c>
      <c r="T182" s="29">
        <v>0</v>
      </c>
      <c r="U182" s="29">
        <v>0</v>
      </c>
      <c r="V182" s="29">
        <v>0</v>
      </c>
      <c r="W182" s="29">
        <v>0</v>
      </c>
      <c r="X182" s="64">
        <v>0</v>
      </c>
      <c r="Y182" s="64">
        <v>0</v>
      </c>
      <c r="Z182" s="64">
        <v>0</v>
      </c>
      <c r="AA182" s="64">
        <v>0</v>
      </c>
      <c r="AB182" s="64">
        <v>0</v>
      </c>
      <c r="AC182" s="64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BL182">
        <v>180</v>
      </c>
      <c r="BM182" t="s">
        <v>2528</v>
      </c>
    </row>
    <row r="183" spans="2:65" ht="14.25" x14ac:dyDescent="0.2">
      <c r="B183" s="16">
        <v>181</v>
      </c>
      <c r="C183" s="16" t="s">
        <v>1157</v>
      </c>
      <c r="D183" s="16" t="s">
        <v>1290</v>
      </c>
      <c r="E183" s="16" t="s">
        <v>1127</v>
      </c>
      <c r="F183" s="16">
        <f t="shared" si="2"/>
        <v>2</v>
      </c>
      <c r="G183" s="19" t="s">
        <v>1485</v>
      </c>
      <c r="H183" s="3" t="s">
        <v>867</v>
      </c>
      <c r="I183" s="3">
        <f>武器2!I183</f>
        <v>6</v>
      </c>
      <c r="J183" s="16">
        <v>9</v>
      </c>
      <c r="K183" s="16">
        <v>5</v>
      </c>
      <c r="L183" s="16">
        <v>27</v>
      </c>
      <c r="M183" s="16">
        <v>81</v>
      </c>
      <c r="N183" s="16">
        <v>43</v>
      </c>
      <c r="O183" s="28">
        <v>0</v>
      </c>
      <c r="P183" s="28">
        <v>0</v>
      </c>
      <c r="Q183" s="28">
        <v>0</v>
      </c>
      <c r="R183" s="28">
        <v>0</v>
      </c>
      <c r="S183" s="64">
        <v>0</v>
      </c>
      <c r="T183" s="29">
        <v>0</v>
      </c>
      <c r="U183" s="29">
        <v>0</v>
      </c>
      <c r="V183" s="29">
        <v>0</v>
      </c>
      <c r="W183" s="29">
        <v>0</v>
      </c>
      <c r="X183" s="64">
        <v>0</v>
      </c>
      <c r="Y183" s="64">
        <v>0</v>
      </c>
      <c r="Z183" s="64">
        <v>0</v>
      </c>
      <c r="AA183" s="64">
        <v>0</v>
      </c>
      <c r="AB183" s="64">
        <v>0</v>
      </c>
      <c r="AC183" s="64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BL183">
        <v>181</v>
      </c>
      <c r="BM183" t="s">
        <v>2529</v>
      </c>
    </row>
    <row r="184" spans="2:65" ht="14.25" x14ac:dyDescent="0.2">
      <c r="B184" s="16">
        <v>182</v>
      </c>
      <c r="C184" s="16" t="s">
        <v>1133</v>
      </c>
      <c r="D184" s="16" t="s">
        <v>1563</v>
      </c>
      <c r="E184" s="16" t="s">
        <v>1127</v>
      </c>
      <c r="F184" s="16">
        <f t="shared" si="2"/>
        <v>2</v>
      </c>
      <c r="G184" s="19" t="s">
        <v>1485</v>
      </c>
      <c r="H184" s="3" t="s">
        <v>867</v>
      </c>
      <c r="I184" s="3">
        <f>武器2!I184</f>
        <v>6</v>
      </c>
      <c r="J184" s="16">
        <v>9</v>
      </c>
      <c r="K184" s="16">
        <v>6</v>
      </c>
      <c r="L184" s="16">
        <v>32</v>
      </c>
      <c r="M184" s="28">
        <v>0</v>
      </c>
      <c r="N184" s="16">
        <v>52</v>
      </c>
      <c r="O184" s="28">
        <v>0</v>
      </c>
      <c r="P184" s="28">
        <v>0</v>
      </c>
      <c r="Q184" s="28">
        <v>0</v>
      </c>
      <c r="R184" s="28">
        <v>0</v>
      </c>
      <c r="S184" s="64">
        <v>0</v>
      </c>
      <c r="T184" s="29">
        <v>0</v>
      </c>
      <c r="U184" s="29">
        <v>0</v>
      </c>
      <c r="V184" s="29">
        <v>0</v>
      </c>
      <c r="W184" s="29">
        <v>0</v>
      </c>
      <c r="X184" s="64">
        <v>0</v>
      </c>
      <c r="Y184" s="64">
        <v>0</v>
      </c>
      <c r="Z184" s="64">
        <v>0</v>
      </c>
      <c r="AA184" s="64">
        <v>0</v>
      </c>
      <c r="AB184" s="42">
        <v>50</v>
      </c>
      <c r="AC184" s="64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BL184">
        <v>182</v>
      </c>
      <c r="BM184" t="s">
        <v>2530</v>
      </c>
    </row>
    <row r="185" spans="2:65" ht="14.25" x14ac:dyDescent="0.2">
      <c r="B185" s="16">
        <v>183</v>
      </c>
      <c r="C185" s="16" t="s">
        <v>1166</v>
      </c>
      <c r="D185" s="16" t="s">
        <v>1362</v>
      </c>
      <c r="E185" s="16" t="s">
        <v>1127</v>
      </c>
      <c r="F185" s="16">
        <f t="shared" si="2"/>
        <v>2</v>
      </c>
      <c r="G185" s="19" t="s">
        <v>1485</v>
      </c>
      <c r="H185" s="3" t="s">
        <v>867</v>
      </c>
      <c r="I185" s="3">
        <f>武器2!I185</f>
        <v>6</v>
      </c>
      <c r="J185" s="16">
        <v>9</v>
      </c>
      <c r="K185" s="16">
        <v>7</v>
      </c>
      <c r="L185" s="16">
        <v>37</v>
      </c>
      <c r="M185" s="28">
        <v>0</v>
      </c>
      <c r="N185" s="16">
        <v>60</v>
      </c>
      <c r="O185" s="28">
        <v>0</v>
      </c>
      <c r="P185" s="28">
        <v>0</v>
      </c>
      <c r="Q185" s="28">
        <v>0</v>
      </c>
      <c r="R185" s="28">
        <v>0</v>
      </c>
      <c r="S185" s="42">
        <v>40</v>
      </c>
      <c r="T185" s="29">
        <v>0</v>
      </c>
      <c r="U185" s="29">
        <v>0</v>
      </c>
      <c r="V185" s="29">
        <v>0</v>
      </c>
      <c r="W185" s="29">
        <v>0</v>
      </c>
      <c r="X185" s="64">
        <v>0</v>
      </c>
      <c r="Y185" s="64">
        <v>0</v>
      </c>
      <c r="Z185" s="64">
        <v>0</v>
      </c>
      <c r="AA185" s="64">
        <v>0</v>
      </c>
      <c r="AB185" s="64">
        <v>0</v>
      </c>
      <c r="AC185" s="64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BL185">
        <v>183</v>
      </c>
      <c r="BM185" t="s">
        <v>2531</v>
      </c>
    </row>
    <row r="186" spans="2:65" ht="14.25" x14ac:dyDescent="0.2">
      <c r="B186" s="16">
        <v>184</v>
      </c>
      <c r="C186" s="16" t="s">
        <v>1188</v>
      </c>
      <c r="D186" s="16" t="s">
        <v>1564</v>
      </c>
      <c r="E186" s="16" t="s">
        <v>1127</v>
      </c>
      <c r="F186" s="16">
        <f t="shared" si="2"/>
        <v>2</v>
      </c>
      <c r="G186" s="19" t="s">
        <v>1485</v>
      </c>
      <c r="H186" s="3" t="s">
        <v>867</v>
      </c>
      <c r="I186" s="3">
        <f>武器2!I186</f>
        <v>6</v>
      </c>
      <c r="J186" s="16">
        <v>9</v>
      </c>
      <c r="K186" s="16">
        <v>8</v>
      </c>
      <c r="L186" s="16">
        <v>43</v>
      </c>
      <c r="M186" s="28">
        <v>0</v>
      </c>
      <c r="N186" s="28">
        <v>0</v>
      </c>
      <c r="O186" s="28">
        <v>0</v>
      </c>
      <c r="P186" s="28">
        <v>0</v>
      </c>
      <c r="Q186" s="28">
        <v>0</v>
      </c>
      <c r="R186" s="16">
        <v>104</v>
      </c>
      <c r="S186" s="64">
        <v>0</v>
      </c>
      <c r="T186" s="20">
        <v>0.23</v>
      </c>
      <c r="U186" s="29">
        <v>0</v>
      </c>
      <c r="V186" s="29">
        <v>0</v>
      </c>
      <c r="W186" s="29">
        <v>0</v>
      </c>
      <c r="X186" s="64">
        <v>0</v>
      </c>
      <c r="Y186" s="64">
        <v>0</v>
      </c>
      <c r="Z186" s="64">
        <v>0</v>
      </c>
      <c r="AA186" s="64">
        <v>0</v>
      </c>
      <c r="AB186" s="64">
        <v>0</v>
      </c>
      <c r="AC186" s="64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BL186">
        <v>184</v>
      </c>
      <c r="BM186" t="s">
        <v>2532</v>
      </c>
    </row>
    <row r="187" spans="2:65" ht="14.25" x14ac:dyDescent="0.2">
      <c r="B187" s="16">
        <v>185</v>
      </c>
      <c r="C187" s="16" t="s">
        <v>1133</v>
      </c>
      <c r="D187" s="16" t="s">
        <v>1565</v>
      </c>
      <c r="E187" s="16" t="s">
        <v>1128</v>
      </c>
      <c r="F187" s="16">
        <f t="shared" si="2"/>
        <v>1</v>
      </c>
      <c r="G187" s="19" t="s">
        <v>1485</v>
      </c>
      <c r="H187" s="3" t="s">
        <v>867</v>
      </c>
      <c r="I187" s="3">
        <f>武器2!I187</f>
        <v>6</v>
      </c>
      <c r="J187" s="16">
        <v>9</v>
      </c>
      <c r="K187" s="16">
        <v>1</v>
      </c>
      <c r="L187" s="16">
        <v>10</v>
      </c>
      <c r="M187" s="28">
        <v>0</v>
      </c>
      <c r="N187" s="28">
        <v>0</v>
      </c>
      <c r="O187" s="28">
        <v>0</v>
      </c>
      <c r="P187" s="28">
        <v>0</v>
      </c>
      <c r="Q187" s="28">
        <v>0</v>
      </c>
      <c r="R187" s="28">
        <v>0</v>
      </c>
      <c r="S187" s="64">
        <v>0</v>
      </c>
      <c r="T187" s="29">
        <v>0</v>
      </c>
      <c r="U187" s="29">
        <v>0</v>
      </c>
      <c r="V187" s="29">
        <v>0</v>
      </c>
      <c r="W187" s="29">
        <v>0</v>
      </c>
      <c r="X187" s="64">
        <v>0</v>
      </c>
      <c r="Y187" s="64">
        <v>0</v>
      </c>
      <c r="Z187" s="64">
        <v>0</v>
      </c>
      <c r="AA187" s="64">
        <v>0</v>
      </c>
      <c r="AB187" s="42">
        <v>0</v>
      </c>
      <c r="AC187" s="64">
        <v>0</v>
      </c>
      <c r="AD187" s="29">
        <v>0</v>
      </c>
      <c r="AE187" s="29">
        <v>0</v>
      </c>
      <c r="AF187" s="29">
        <v>0</v>
      </c>
      <c r="AG187" s="29">
        <v>0</v>
      </c>
      <c r="AH187" s="29">
        <v>0</v>
      </c>
      <c r="BL187">
        <v>185</v>
      </c>
      <c r="BM187" t="s">
        <v>2478</v>
      </c>
    </row>
    <row r="188" spans="2:65" ht="14.25" x14ac:dyDescent="0.2">
      <c r="B188" s="16">
        <v>186</v>
      </c>
      <c r="C188" s="16" t="s">
        <v>1180</v>
      </c>
      <c r="D188" s="16" t="s">
        <v>1418</v>
      </c>
      <c r="E188" s="16" t="s">
        <v>1128</v>
      </c>
      <c r="F188" s="16">
        <f t="shared" si="2"/>
        <v>1</v>
      </c>
      <c r="G188" s="19" t="s">
        <v>1485</v>
      </c>
      <c r="H188" s="3" t="s">
        <v>867</v>
      </c>
      <c r="I188" s="3">
        <f>武器2!I188</f>
        <v>6</v>
      </c>
      <c r="J188" s="16">
        <v>9</v>
      </c>
      <c r="K188" s="16">
        <v>2</v>
      </c>
      <c r="L188" s="16">
        <v>21</v>
      </c>
      <c r="M188" s="28">
        <v>0</v>
      </c>
      <c r="N188" s="28">
        <v>0</v>
      </c>
      <c r="O188" s="16">
        <v>0</v>
      </c>
      <c r="P188" s="28">
        <v>0</v>
      </c>
      <c r="Q188" s="28">
        <v>0</v>
      </c>
      <c r="R188" s="28">
        <v>0</v>
      </c>
      <c r="S188" s="64">
        <v>0</v>
      </c>
      <c r="T188" s="29">
        <v>0</v>
      </c>
      <c r="U188" s="29">
        <v>0</v>
      </c>
      <c r="V188" s="29">
        <v>0</v>
      </c>
      <c r="W188" s="29">
        <v>0</v>
      </c>
      <c r="X188" s="64">
        <v>0</v>
      </c>
      <c r="Y188" s="64">
        <v>0</v>
      </c>
      <c r="Z188" s="64">
        <v>0</v>
      </c>
      <c r="AA188" s="64">
        <v>0</v>
      </c>
      <c r="AB188" s="64">
        <v>0</v>
      </c>
      <c r="AC188" s="64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BL188">
        <v>186</v>
      </c>
      <c r="BM188" t="s">
        <v>2479</v>
      </c>
    </row>
    <row r="189" spans="2:65" ht="14.25" x14ac:dyDescent="0.2">
      <c r="B189" s="16">
        <v>187</v>
      </c>
      <c r="C189" s="16" t="s">
        <v>1214</v>
      </c>
      <c r="D189" s="16" t="s">
        <v>1566</v>
      </c>
      <c r="E189" s="16" t="s">
        <v>1128</v>
      </c>
      <c r="F189" s="16">
        <f t="shared" si="2"/>
        <v>1</v>
      </c>
      <c r="G189" s="19" t="s">
        <v>1485</v>
      </c>
      <c r="H189" s="3" t="s">
        <v>867</v>
      </c>
      <c r="I189" s="3">
        <f>武器2!I189</f>
        <v>6</v>
      </c>
      <c r="J189" s="16">
        <v>9</v>
      </c>
      <c r="K189" s="16">
        <v>3</v>
      </c>
      <c r="L189" s="16">
        <v>31</v>
      </c>
      <c r="M189" s="28">
        <v>0</v>
      </c>
      <c r="N189" s="28">
        <v>0</v>
      </c>
      <c r="O189" s="28">
        <v>0</v>
      </c>
      <c r="P189" s="28">
        <v>0</v>
      </c>
      <c r="Q189" s="16">
        <v>0</v>
      </c>
      <c r="R189" s="28">
        <v>0</v>
      </c>
      <c r="S189" s="64">
        <v>0</v>
      </c>
      <c r="T189" s="29">
        <v>0</v>
      </c>
      <c r="U189" s="29">
        <v>0</v>
      </c>
      <c r="V189" s="29">
        <v>0</v>
      </c>
      <c r="W189" s="29">
        <v>0</v>
      </c>
      <c r="X189" s="64">
        <v>0</v>
      </c>
      <c r="Y189" s="64">
        <v>0</v>
      </c>
      <c r="Z189" s="64">
        <v>0</v>
      </c>
      <c r="AA189" s="64">
        <v>0</v>
      </c>
      <c r="AB189" s="64">
        <v>0</v>
      </c>
      <c r="AC189" s="64">
        <v>0</v>
      </c>
      <c r="AD189" s="29">
        <v>0</v>
      </c>
      <c r="AE189" s="29">
        <v>0</v>
      </c>
      <c r="AF189" s="29">
        <v>0</v>
      </c>
      <c r="AG189" s="29">
        <v>0</v>
      </c>
      <c r="AH189" s="29">
        <v>0</v>
      </c>
      <c r="BL189">
        <v>187</v>
      </c>
      <c r="BM189" t="s">
        <v>2480</v>
      </c>
    </row>
    <row r="190" spans="2:65" ht="14.25" x14ac:dyDescent="0.2">
      <c r="B190" s="16">
        <v>188</v>
      </c>
      <c r="C190" s="16" t="s">
        <v>1159</v>
      </c>
      <c r="D190" s="16" t="s">
        <v>1567</v>
      </c>
      <c r="E190" s="16" t="s">
        <v>1128</v>
      </c>
      <c r="F190" s="16">
        <f t="shared" si="2"/>
        <v>1</v>
      </c>
      <c r="G190" s="19" t="s">
        <v>1485</v>
      </c>
      <c r="H190" s="3" t="s">
        <v>867</v>
      </c>
      <c r="I190" s="3">
        <f>武器2!I190</f>
        <v>6</v>
      </c>
      <c r="J190" s="16">
        <v>9</v>
      </c>
      <c r="K190" s="16">
        <v>4</v>
      </c>
      <c r="L190" s="16">
        <v>41</v>
      </c>
      <c r="M190" s="28">
        <v>0</v>
      </c>
      <c r="N190" s="28">
        <v>0</v>
      </c>
      <c r="O190" s="16">
        <v>0</v>
      </c>
      <c r="P190" s="28">
        <v>0</v>
      </c>
      <c r="Q190" s="28">
        <v>0</v>
      </c>
      <c r="R190" s="28">
        <v>0</v>
      </c>
      <c r="S190" s="64">
        <v>0</v>
      </c>
      <c r="T190" s="29">
        <v>0</v>
      </c>
      <c r="U190" s="29">
        <v>0</v>
      </c>
      <c r="V190" s="29">
        <v>0</v>
      </c>
      <c r="W190" s="29">
        <v>0</v>
      </c>
      <c r="X190" s="64">
        <v>0</v>
      </c>
      <c r="Y190" s="64">
        <v>0</v>
      </c>
      <c r="Z190" s="64">
        <v>0</v>
      </c>
      <c r="AA190" s="64">
        <v>0</v>
      </c>
      <c r="AB190" s="64">
        <v>0</v>
      </c>
      <c r="AC190" s="64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BL190">
        <v>188</v>
      </c>
      <c r="BM190" t="s">
        <v>2481</v>
      </c>
    </row>
    <row r="191" spans="2:65" ht="14.25" x14ac:dyDescent="0.2">
      <c r="B191" s="16">
        <v>189</v>
      </c>
      <c r="C191" s="16" t="s">
        <v>1178</v>
      </c>
      <c r="D191" s="16" t="s">
        <v>1341</v>
      </c>
      <c r="E191" s="16" t="s">
        <v>1128</v>
      </c>
      <c r="F191" s="16">
        <f t="shared" si="2"/>
        <v>1</v>
      </c>
      <c r="G191" s="19" t="s">
        <v>1485</v>
      </c>
      <c r="H191" s="3" t="s">
        <v>867</v>
      </c>
      <c r="I191" s="3">
        <f>武器2!I191</f>
        <v>6</v>
      </c>
      <c r="J191" s="16">
        <v>9</v>
      </c>
      <c r="K191" s="16">
        <v>5</v>
      </c>
      <c r="L191" s="16">
        <v>52</v>
      </c>
      <c r="M191" s="28">
        <v>0</v>
      </c>
      <c r="N191" s="28">
        <v>0</v>
      </c>
      <c r="O191" s="28">
        <v>0</v>
      </c>
      <c r="P191" s="28">
        <v>0</v>
      </c>
      <c r="Q191" s="28">
        <v>0</v>
      </c>
      <c r="R191" s="28">
        <v>0</v>
      </c>
      <c r="S191" s="64">
        <v>0</v>
      </c>
      <c r="T191" s="29">
        <v>0</v>
      </c>
      <c r="U191" s="29">
        <v>0</v>
      </c>
      <c r="V191" s="29">
        <v>0</v>
      </c>
      <c r="W191" s="29">
        <v>0</v>
      </c>
      <c r="X191" s="42">
        <v>0</v>
      </c>
      <c r="Y191" s="64">
        <v>0</v>
      </c>
      <c r="Z191" s="64">
        <v>0</v>
      </c>
      <c r="AA191" s="64">
        <v>0</v>
      </c>
      <c r="AB191" s="64">
        <v>0</v>
      </c>
      <c r="AC191" s="64">
        <v>0</v>
      </c>
      <c r="AD191" s="29">
        <v>0</v>
      </c>
      <c r="AE191" s="29">
        <v>0</v>
      </c>
      <c r="AF191" s="29">
        <v>0</v>
      </c>
      <c r="AG191" s="29">
        <v>0</v>
      </c>
      <c r="AH191" s="29">
        <v>0</v>
      </c>
      <c r="BL191">
        <v>189</v>
      </c>
      <c r="BM191" t="s">
        <v>2482</v>
      </c>
    </row>
    <row r="192" spans="2:65" ht="14.25" x14ac:dyDescent="0.2">
      <c r="B192" s="16">
        <v>190</v>
      </c>
      <c r="C192" s="16" t="s">
        <v>1191</v>
      </c>
      <c r="D192" s="16" t="s">
        <v>1542</v>
      </c>
      <c r="E192" s="16" t="s">
        <v>1128</v>
      </c>
      <c r="F192" s="16">
        <f t="shared" si="2"/>
        <v>1</v>
      </c>
      <c r="G192" s="19" t="s">
        <v>1485</v>
      </c>
      <c r="H192" s="3" t="s">
        <v>867</v>
      </c>
      <c r="I192" s="3">
        <f>武器2!I192</f>
        <v>6</v>
      </c>
      <c r="J192" s="16">
        <v>9</v>
      </c>
      <c r="K192" s="16">
        <v>6</v>
      </c>
      <c r="L192" s="16">
        <v>62</v>
      </c>
      <c r="M192" s="28">
        <v>0</v>
      </c>
      <c r="N192" s="28">
        <v>0</v>
      </c>
      <c r="O192" s="28">
        <v>0</v>
      </c>
      <c r="P192" s="28">
        <v>0</v>
      </c>
      <c r="Q192" s="16">
        <v>0</v>
      </c>
      <c r="R192" s="28">
        <v>0</v>
      </c>
      <c r="S192" s="64">
        <v>0</v>
      </c>
      <c r="T192" s="29">
        <v>0</v>
      </c>
      <c r="U192" s="29">
        <v>0</v>
      </c>
      <c r="V192" s="29">
        <v>0</v>
      </c>
      <c r="W192" s="29">
        <v>0</v>
      </c>
      <c r="X192" s="64">
        <v>0</v>
      </c>
      <c r="Y192" s="64">
        <v>0</v>
      </c>
      <c r="Z192" s="64">
        <v>0</v>
      </c>
      <c r="AA192" s="64">
        <v>0</v>
      </c>
      <c r="AB192" s="64">
        <v>0</v>
      </c>
      <c r="AC192" s="64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BL192">
        <v>190</v>
      </c>
      <c r="BM192" t="s">
        <v>2452</v>
      </c>
    </row>
    <row r="193" spans="2:65" ht="14.25" x14ac:dyDescent="0.2">
      <c r="B193" s="16">
        <v>191</v>
      </c>
      <c r="C193" s="16" t="s">
        <v>1188</v>
      </c>
      <c r="D193" s="16" t="s">
        <v>1568</v>
      </c>
      <c r="E193" s="16" t="s">
        <v>1128</v>
      </c>
      <c r="F193" s="16">
        <f t="shared" si="2"/>
        <v>1</v>
      </c>
      <c r="G193" s="19" t="s">
        <v>1485</v>
      </c>
      <c r="H193" s="3" t="s">
        <v>867</v>
      </c>
      <c r="I193" s="3">
        <f>武器2!I193</f>
        <v>6</v>
      </c>
      <c r="J193" s="16">
        <v>9</v>
      </c>
      <c r="K193" s="16">
        <v>7</v>
      </c>
      <c r="L193" s="16">
        <v>73</v>
      </c>
      <c r="M193" s="28">
        <v>0</v>
      </c>
      <c r="N193" s="28">
        <v>0</v>
      </c>
      <c r="O193" s="28">
        <v>0</v>
      </c>
      <c r="P193" s="28">
        <v>0</v>
      </c>
      <c r="Q193" s="28">
        <v>0</v>
      </c>
      <c r="R193" s="28">
        <v>0</v>
      </c>
      <c r="S193" s="64">
        <v>0</v>
      </c>
      <c r="T193" s="20">
        <v>0</v>
      </c>
      <c r="U193" s="29">
        <v>0</v>
      </c>
      <c r="V193" s="29">
        <v>0</v>
      </c>
      <c r="W193" s="29">
        <v>0</v>
      </c>
      <c r="X193" s="64">
        <v>0</v>
      </c>
      <c r="Y193" s="64">
        <v>0</v>
      </c>
      <c r="Z193" s="64">
        <v>0</v>
      </c>
      <c r="AA193" s="64">
        <v>0</v>
      </c>
      <c r="AB193" s="64">
        <v>0</v>
      </c>
      <c r="AC193" s="64">
        <v>0</v>
      </c>
      <c r="AD193" s="29">
        <v>0</v>
      </c>
      <c r="AE193" s="29">
        <v>0</v>
      </c>
      <c r="AF193" s="29">
        <v>0</v>
      </c>
      <c r="AG193" s="29">
        <v>0</v>
      </c>
      <c r="AH193" s="29">
        <v>0</v>
      </c>
      <c r="BL193">
        <v>191</v>
      </c>
      <c r="BM193" t="s">
        <v>2483</v>
      </c>
    </row>
    <row r="194" spans="2:65" ht="14.25" x14ac:dyDescent="0.2">
      <c r="B194" s="16">
        <v>192</v>
      </c>
      <c r="C194" s="16" t="s">
        <v>1170</v>
      </c>
      <c r="D194" s="16" t="s">
        <v>1263</v>
      </c>
      <c r="E194" s="16" t="s">
        <v>1128</v>
      </c>
      <c r="F194" s="16">
        <f t="shared" si="2"/>
        <v>1</v>
      </c>
      <c r="G194" s="19" t="s">
        <v>1485</v>
      </c>
      <c r="H194" s="3" t="s">
        <v>867</v>
      </c>
      <c r="I194" s="3">
        <f>武器2!I194</f>
        <v>6</v>
      </c>
      <c r="J194" s="16">
        <v>9</v>
      </c>
      <c r="K194" s="16">
        <v>8</v>
      </c>
      <c r="L194" s="16">
        <v>83</v>
      </c>
      <c r="M194" s="28">
        <v>0</v>
      </c>
      <c r="N194" s="28">
        <v>0</v>
      </c>
      <c r="O194" s="16">
        <v>0</v>
      </c>
      <c r="P194" s="28">
        <v>0</v>
      </c>
      <c r="Q194" s="28">
        <v>0</v>
      </c>
      <c r="R194" s="28">
        <v>0</v>
      </c>
      <c r="S194" s="64">
        <v>0</v>
      </c>
      <c r="T194" s="29">
        <v>0</v>
      </c>
      <c r="U194" s="29">
        <v>0</v>
      </c>
      <c r="V194" s="29">
        <v>0</v>
      </c>
      <c r="W194" s="29">
        <v>0</v>
      </c>
      <c r="X194" s="64">
        <v>0</v>
      </c>
      <c r="Y194" s="64">
        <v>0</v>
      </c>
      <c r="Z194" s="64">
        <v>0</v>
      </c>
      <c r="AA194" s="64">
        <v>0</v>
      </c>
      <c r="AB194" s="64">
        <v>0</v>
      </c>
      <c r="AC194" s="64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BL194">
        <v>192</v>
      </c>
      <c r="BM194" t="s">
        <v>2484</v>
      </c>
    </row>
    <row r="195" spans="2:65" ht="14.25" x14ac:dyDescent="0.2">
      <c r="B195" s="16">
        <v>193</v>
      </c>
      <c r="C195" s="16" t="s">
        <v>1159</v>
      </c>
      <c r="D195" s="16" t="s">
        <v>1569</v>
      </c>
      <c r="E195" s="16" t="s">
        <v>1125</v>
      </c>
      <c r="F195" s="16">
        <f t="shared" ref="F195:F258" si="3">VLOOKUP(E195&amp;K195,buff_num,2,FALSE)</f>
        <v>3</v>
      </c>
      <c r="G195" s="19" t="s">
        <v>1485</v>
      </c>
      <c r="H195" s="3" t="s">
        <v>868</v>
      </c>
      <c r="I195" s="3">
        <f>武器2!I195</f>
        <v>7</v>
      </c>
      <c r="J195" s="16">
        <v>5</v>
      </c>
      <c r="K195" s="16">
        <v>1</v>
      </c>
      <c r="L195" s="16">
        <v>10</v>
      </c>
      <c r="M195" s="16">
        <v>9</v>
      </c>
      <c r="N195" s="16">
        <v>6</v>
      </c>
      <c r="O195" s="28">
        <v>0</v>
      </c>
      <c r="P195" s="28">
        <v>0</v>
      </c>
      <c r="Q195" s="28">
        <v>0</v>
      </c>
      <c r="R195" s="28">
        <v>0</v>
      </c>
      <c r="S195" s="64">
        <v>0</v>
      </c>
      <c r="T195" s="29">
        <v>0</v>
      </c>
      <c r="U195" s="20">
        <v>1.7500000000000002E-2</v>
      </c>
      <c r="V195" s="29">
        <v>0</v>
      </c>
      <c r="W195" s="29">
        <v>0</v>
      </c>
      <c r="X195" s="64">
        <v>0</v>
      </c>
      <c r="Y195" s="64">
        <v>0</v>
      </c>
      <c r="Z195" s="64">
        <v>0</v>
      </c>
      <c r="AA195" s="64">
        <v>0</v>
      </c>
      <c r="AB195" s="64">
        <v>0</v>
      </c>
      <c r="AC195" s="64">
        <v>0</v>
      </c>
      <c r="AD195" s="29">
        <v>0</v>
      </c>
      <c r="AE195" s="29">
        <v>0</v>
      </c>
      <c r="AF195" s="29">
        <v>0</v>
      </c>
      <c r="AG195" s="29">
        <v>0</v>
      </c>
      <c r="AH195" s="29">
        <v>0</v>
      </c>
      <c r="BL195">
        <v>193</v>
      </c>
      <c r="BM195" t="s">
        <v>2533</v>
      </c>
    </row>
    <row r="196" spans="2:65" ht="14.25" x14ac:dyDescent="0.2">
      <c r="B196" s="16">
        <v>194</v>
      </c>
      <c r="C196" s="16" t="s">
        <v>1188</v>
      </c>
      <c r="D196" s="16" t="s">
        <v>1570</v>
      </c>
      <c r="E196" s="16" t="s">
        <v>1125</v>
      </c>
      <c r="F196" s="16">
        <f t="shared" si="3"/>
        <v>3</v>
      </c>
      <c r="G196" s="19" t="s">
        <v>1485</v>
      </c>
      <c r="H196" s="3" t="s">
        <v>868</v>
      </c>
      <c r="I196" s="3">
        <f>武器2!I196</f>
        <v>7</v>
      </c>
      <c r="J196" s="16">
        <v>5</v>
      </c>
      <c r="K196" s="16">
        <v>2</v>
      </c>
      <c r="L196" s="16">
        <v>20</v>
      </c>
      <c r="M196" s="16">
        <v>18</v>
      </c>
      <c r="N196" s="28">
        <v>0</v>
      </c>
      <c r="O196" s="28">
        <v>0</v>
      </c>
      <c r="P196" s="28">
        <v>0</v>
      </c>
      <c r="Q196" s="28">
        <v>0</v>
      </c>
      <c r="R196" s="28">
        <v>0</v>
      </c>
      <c r="S196" s="64">
        <v>0</v>
      </c>
      <c r="T196" s="29">
        <v>0</v>
      </c>
      <c r="U196" s="29">
        <v>0</v>
      </c>
      <c r="V196" s="29">
        <v>0</v>
      </c>
      <c r="W196" s="29">
        <v>0</v>
      </c>
      <c r="X196" s="64">
        <v>0</v>
      </c>
      <c r="Y196" s="64">
        <v>0</v>
      </c>
      <c r="Z196" s="64">
        <v>0</v>
      </c>
      <c r="AA196" s="42">
        <v>6</v>
      </c>
      <c r="AB196" s="42">
        <v>9</v>
      </c>
      <c r="AC196" s="64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BL196">
        <v>194</v>
      </c>
      <c r="BM196" t="s">
        <v>2534</v>
      </c>
    </row>
    <row r="197" spans="2:65" ht="14.25" x14ac:dyDescent="0.2">
      <c r="B197" s="16">
        <v>195</v>
      </c>
      <c r="C197" s="16" t="s">
        <v>1162</v>
      </c>
      <c r="D197" s="16" t="s">
        <v>1283</v>
      </c>
      <c r="E197" s="16" t="s">
        <v>1125</v>
      </c>
      <c r="F197" s="16">
        <f t="shared" si="3"/>
        <v>4</v>
      </c>
      <c r="G197" s="19" t="s">
        <v>1485</v>
      </c>
      <c r="H197" s="3" t="s">
        <v>868</v>
      </c>
      <c r="I197" s="3">
        <f>武器2!I197</f>
        <v>7</v>
      </c>
      <c r="J197" s="16">
        <v>5</v>
      </c>
      <c r="K197" s="16">
        <v>3</v>
      </c>
      <c r="L197" s="16">
        <v>31</v>
      </c>
      <c r="M197" s="28">
        <v>0</v>
      </c>
      <c r="N197" s="28">
        <v>0</v>
      </c>
      <c r="O197" s="28">
        <v>0</v>
      </c>
      <c r="P197" s="28">
        <v>0</v>
      </c>
      <c r="Q197" s="16">
        <v>27</v>
      </c>
      <c r="R197" s="28">
        <v>0</v>
      </c>
      <c r="S197" s="64">
        <v>0</v>
      </c>
      <c r="T197" s="29">
        <v>0</v>
      </c>
      <c r="U197" s="29">
        <v>0</v>
      </c>
      <c r="V197" s="29">
        <v>0</v>
      </c>
      <c r="W197" s="29">
        <v>0</v>
      </c>
      <c r="X197" s="42">
        <v>16</v>
      </c>
      <c r="Y197" s="42">
        <v>16</v>
      </c>
      <c r="Z197" s="42">
        <v>14</v>
      </c>
      <c r="AA197" s="64">
        <v>0</v>
      </c>
      <c r="AB197" s="64">
        <v>0</v>
      </c>
      <c r="AC197" s="64">
        <v>0</v>
      </c>
      <c r="AD197" s="29">
        <v>0</v>
      </c>
      <c r="AE197" s="29">
        <v>0</v>
      </c>
      <c r="AF197" s="29">
        <v>0</v>
      </c>
      <c r="AG197" s="29">
        <v>0</v>
      </c>
      <c r="AH197" s="29">
        <v>0</v>
      </c>
      <c r="BL197">
        <v>195</v>
      </c>
      <c r="BM197" t="s">
        <v>2535</v>
      </c>
    </row>
    <row r="198" spans="2:65" ht="14.25" x14ac:dyDescent="0.2">
      <c r="B198" s="16">
        <v>196</v>
      </c>
      <c r="C198" s="16" t="s">
        <v>1155</v>
      </c>
      <c r="D198" s="16" t="s">
        <v>1571</v>
      </c>
      <c r="E198" s="16" t="s">
        <v>1125</v>
      </c>
      <c r="F198" s="16">
        <f t="shared" si="3"/>
        <v>4</v>
      </c>
      <c r="G198" s="19" t="s">
        <v>1485</v>
      </c>
      <c r="H198" s="3" t="s">
        <v>868</v>
      </c>
      <c r="I198" s="3">
        <f>武器2!I198</f>
        <v>7</v>
      </c>
      <c r="J198" s="16">
        <v>5</v>
      </c>
      <c r="K198" s="16">
        <v>4</v>
      </c>
      <c r="L198" s="16">
        <v>41</v>
      </c>
      <c r="M198" s="28">
        <v>0</v>
      </c>
      <c r="N198" s="16">
        <v>25</v>
      </c>
      <c r="O198" s="28">
        <v>0</v>
      </c>
      <c r="P198" s="28">
        <v>0</v>
      </c>
      <c r="Q198" s="28">
        <v>0</v>
      </c>
      <c r="R198" s="28">
        <v>0</v>
      </c>
      <c r="S198" s="42">
        <v>18</v>
      </c>
      <c r="T198" s="29">
        <v>0</v>
      </c>
      <c r="U198" s="29">
        <v>0</v>
      </c>
      <c r="V198" s="29">
        <v>0</v>
      </c>
      <c r="W198" s="29">
        <v>0</v>
      </c>
      <c r="X198" s="64">
        <v>0</v>
      </c>
      <c r="Y198" s="42">
        <v>21</v>
      </c>
      <c r="Z198" s="64">
        <v>0</v>
      </c>
      <c r="AA198" s="42">
        <v>13</v>
      </c>
      <c r="AB198" s="64">
        <v>0</v>
      </c>
      <c r="AC198" s="64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BL198">
        <v>196</v>
      </c>
      <c r="BM198" t="s">
        <v>2536</v>
      </c>
    </row>
    <row r="199" spans="2:65" ht="14.25" x14ac:dyDescent="0.2">
      <c r="B199" s="16">
        <v>197</v>
      </c>
      <c r="C199" s="16" t="s">
        <v>1176</v>
      </c>
      <c r="D199" s="16" t="s">
        <v>1572</v>
      </c>
      <c r="E199" s="16" t="s">
        <v>1125</v>
      </c>
      <c r="F199" s="16">
        <f t="shared" si="3"/>
        <v>5</v>
      </c>
      <c r="G199" s="19" t="s">
        <v>1485</v>
      </c>
      <c r="H199" s="3" t="s">
        <v>868</v>
      </c>
      <c r="I199" s="3">
        <f>武器2!I199</f>
        <v>7</v>
      </c>
      <c r="J199" s="16">
        <v>5</v>
      </c>
      <c r="K199" s="16">
        <v>5</v>
      </c>
      <c r="L199" s="16">
        <v>51</v>
      </c>
      <c r="M199" s="16">
        <v>45</v>
      </c>
      <c r="N199" s="16">
        <v>32</v>
      </c>
      <c r="O199" s="16">
        <v>39</v>
      </c>
      <c r="P199" s="28">
        <v>0</v>
      </c>
      <c r="Q199" s="28">
        <v>0</v>
      </c>
      <c r="R199" s="28">
        <v>0</v>
      </c>
      <c r="S199" s="64">
        <v>0</v>
      </c>
      <c r="T199" s="20">
        <v>0.115</v>
      </c>
      <c r="U199" s="29">
        <v>0</v>
      </c>
      <c r="V199" s="29">
        <v>0</v>
      </c>
      <c r="W199" s="29">
        <v>0</v>
      </c>
      <c r="X199" s="64">
        <v>0</v>
      </c>
      <c r="Y199" s="64">
        <v>0</v>
      </c>
      <c r="Z199" s="64">
        <v>0</v>
      </c>
      <c r="AA199" s="42">
        <v>16</v>
      </c>
      <c r="AB199" s="64">
        <v>0</v>
      </c>
      <c r="AC199" s="64">
        <v>0</v>
      </c>
      <c r="AD199" s="29">
        <v>0</v>
      </c>
      <c r="AE199" s="29">
        <v>0</v>
      </c>
      <c r="AF199" s="29">
        <v>0</v>
      </c>
      <c r="AG199" s="29">
        <v>0</v>
      </c>
      <c r="AH199" s="29">
        <v>0</v>
      </c>
      <c r="BL199">
        <v>197</v>
      </c>
      <c r="BM199" t="s">
        <v>2537</v>
      </c>
    </row>
    <row r="200" spans="2:65" ht="14.25" x14ac:dyDescent="0.2">
      <c r="B200" s="16">
        <v>198</v>
      </c>
      <c r="C200" s="16" t="s">
        <v>1143</v>
      </c>
      <c r="D200" s="16" t="s">
        <v>1358</v>
      </c>
      <c r="E200" s="16" t="s">
        <v>1125</v>
      </c>
      <c r="F200" s="16">
        <f t="shared" si="3"/>
        <v>5</v>
      </c>
      <c r="G200" s="19" t="s">
        <v>1485</v>
      </c>
      <c r="H200" s="3" t="s">
        <v>868</v>
      </c>
      <c r="I200" s="3">
        <f>武器2!I200</f>
        <v>7</v>
      </c>
      <c r="J200" s="16">
        <v>5</v>
      </c>
      <c r="K200" s="16">
        <v>6</v>
      </c>
      <c r="L200" s="16">
        <v>61</v>
      </c>
      <c r="M200" s="16">
        <v>54</v>
      </c>
      <c r="N200" s="16">
        <v>38</v>
      </c>
      <c r="O200" s="16">
        <v>46</v>
      </c>
      <c r="P200" s="28">
        <v>0</v>
      </c>
      <c r="Q200" s="28">
        <v>0</v>
      </c>
      <c r="R200" s="16">
        <v>41</v>
      </c>
      <c r="S200" s="64">
        <v>0</v>
      </c>
      <c r="T200" s="29">
        <v>0</v>
      </c>
      <c r="U200" s="29">
        <v>0</v>
      </c>
      <c r="V200" s="29">
        <v>0</v>
      </c>
      <c r="W200" s="29">
        <v>0</v>
      </c>
      <c r="X200" s="64">
        <v>0</v>
      </c>
      <c r="Y200" s="64">
        <v>0</v>
      </c>
      <c r="Z200" s="64">
        <v>0</v>
      </c>
      <c r="AA200" s="64">
        <v>0</v>
      </c>
      <c r="AB200" s="42">
        <v>27</v>
      </c>
      <c r="AC200" s="64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BL200">
        <v>198</v>
      </c>
      <c r="BM200" t="s">
        <v>2538</v>
      </c>
    </row>
    <row r="201" spans="2:65" ht="14.25" x14ac:dyDescent="0.2">
      <c r="B201" s="16">
        <v>199</v>
      </c>
      <c r="C201" s="16" t="s">
        <v>1212</v>
      </c>
      <c r="D201" s="16" t="s">
        <v>1573</v>
      </c>
      <c r="E201" s="16" t="s">
        <v>1125</v>
      </c>
      <c r="F201" s="16">
        <f t="shared" si="3"/>
        <v>6</v>
      </c>
      <c r="G201" s="19" t="s">
        <v>1485</v>
      </c>
      <c r="H201" s="3" t="s">
        <v>868</v>
      </c>
      <c r="I201" s="3">
        <f>武器2!I201</f>
        <v>7</v>
      </c>
      <c r="J201" s="16">
        <v>5</v>
      </c>
      <c r="K201" s="16">
        <v>7</v>
      </c>
      <c r="L201" s="16">
        <v>72</v>
      </c>
      <c r="M201" s="16">
        <v>63</v>
      </c>
      <c r="N201" s="16">
        <v>44</v>
      </c>
      <c r="O201" s="16">
        <v>54</v>
      </c>
      <c r="P201" s="28">
        <v>0</v>
      </c>
      <c r="Q201" s="28">
        <v>0</v>
      </c>
      <c r="R201" s="28">
        <v>0</v>
      </c>
      <c r="S201" s="64">
        <v>0</v>
      </c>
      <c r="T201" s="20">
        <v>0.16</v>
      </c>
      <c r="U201" s="20">
        <v>0.12</v>
      </c>
      <c r="V201" s="29">
        <v>0</v>
      </c>
      <c r="W201" s="29">
        <v>0</v>
      </c>
      <c r="X201" s="64">
        <v>0</v>
      </c>
      <c r="Y201" s="64">
        <v>0</v>
      </c>
      <c r="Z201" s="64">
        <v>0</v>
      </c>
      <c r="AA201" s="64">
        <v>0</v>
      </c>
      <c r="AB201" s="64">
        <v>0</v>
      </c>
      <c r="AC201" s="42">
        <v>79</v>
      </c>
      <c r="AD201" s="29">
        <v>0</v>
      </c>
      <c r="AE201" s="29">
        <v>0</v>
      </c>
      <c r="AF201" s="29">
        <v>0</v>
      </c>
      <c r="AG201" s="29">
        <v>0</v>
      </c>
      <c r="AH201" s="29">
        <v>0</v>
      </c>
      <c r="BL201">
        <v>199</v>
      </c>
      <c r="BM201" t="s">
        <v>2539</v>
      </c>
    </row>
    <row r="202" spans="2:65" ht="14.25" x14ac:dyDescent="0.2">
      <c r="B202" s="16">
        <v>200</v>
      </c>
      <c r="C202" s="16" t="s">
        <v>1153</v>
      </c>
      <c r="D202" s="16" t="s">
        <v>1269</v>
      </c>
      <c r="E202" s="16" t="s">
        <v>1125</v>
      </c>
      <c r="F202" s="16">
        <f t="shared" si="3"/>
        <v>6</v>
      </c>
      <c r="G202" s="19" t="s">
        <v>1485</v>
      </c>
      <c r="H202" s="3" t="s">
        <v>868</v>
      </c>
      <c r="I202" s="3">
        <f>武器2!I202</f>
        <v>7</v>
      </c>
      <c r="J202" s="16">
        <v>5</v>
      </c>
      <c r="K202" s="16">
        <v>8</v>
      </c>
      <c r="L202" s="16">
        <v>82</v>
      </c>
      <c r="M202" s="28">
        <v>0</v>
      </c>
      <c r="N202" s="16">
        <v>51</v>
      </c>
      <c r="O202" s="16">
        <v>62</v>
      </c>
      <c r="P202" s="28">
        <v>0</v>
      </c>
      <c r="Q202" s="28">
        <v>0</v>
      </c>
      <c r="R202" s="16">
        <v>54</v>
      </c>
      <c r="S202" s="42">
        <v>36</v>
      </c>
      <c r="T202" s="20">
        <v>0.18</v>
      </c>
      <c r="U202" s="29">
        <v>0</v>
      </c>
      <c r="V202" s="29">
        <v>0</v>
      </c>
      <c r="W202" s="29">
        <v>0</v>
      </c>
      <c r="X202" s="64">
        <v>0</v>
      </c>
      <c r="Y202" s="42">
        <v>42</v>
      </c>
      <c r="Z202" s="64">
        <v>0</v>
      </c>
      <c r="AA202" s="64">
        <v>0</v>
      </c>
      <c r="AB202" s="64">
        <v>0</v>
      </c>
      <c r="AC202" s="64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BL202">
        <v>200</v>
      </c>
      <c r="BM202" t="s">
        <v>2540</v>
      </c>
    </row>
    <row r="203" spans="2:65" ht="14.25" x14ac:dyDescent="0.2">
      <c r="B203" s="16">
        <v>201</v>
      </c>
      <c r="C203" s="16" t="s">
        <v>1178</v>
      </c>
      <c r="D203" s="16" t="s">
        <v>1574</v>
      </c>
      <c r="E203" s="16" t="s">
        <v>1126</v>
      </c>
      <c r="F203" s="16">
        <f t="shared" si="3"/>
        <v>2</v>
      </c>
      <c r="G203" s="19" t="s">
        <v>1485</v>
      </c>
      <c r="H203" s="3" t="s">
        <v>868</v>
      </c>
      <c r="I203" s="3">
        <f>武器2!I203</f>
        <v>7</v>
      </c>
      <c r="J203" s="16">
        <v>5</v>
      </c>
      <c r="K203" s="16">
        <v>1</v>
      </c>
      <c r="L203" s="16">
        <v>6</v>
      </c>
      <c r="M203" s="16">
        <v>10</v>
      </c>
      <c r="N203" s="28">
        <v>0</v>
      </c>
      <c r="O203" s="28">
        <v>0</v>
      </c>
      <c r="P203" s="28">
        <v>0</v>
      </c>
      <c r="Q203" s="28">
        <v>0</v>
      </c>
      <c r="R203" s="28">
        <v>0</v>
      </c>
      <c r="S203" s="64">
        <v>0</v>
      </c>
      <c r="T203" s="29">
        <v>0</v>
      </c>
      <c r="U203" s="29">
        <v>0</v>
      </c>
      <c r="V203" s="29">
        <v>0</v>
      </c>
      <c r="W203" s="29">
        <v>0</v>
      </c>
      <c r="X203" s="64">
        <v>0</v>
      </c>
      <c r="Y203" s="42">
        <v>6</v>
      </c>
      <c r="Z203" s="64">
        <v>0</v>
      </c>
      <c r="AA203" s="64">
        <v>0</v>
      </c>
      <c r="AB203" s="64">
        <v>0</v>
      </c>
      <c r="AC203" s="64">
        <v>0</v>
      </c>
      <c r="AD203" s="29">
        <v>0</v>
      </c>
      <c r="AE203" s="29">
        <v>0</v>
      </c>
      <c r="AF203" s="29">
        <v>0</v>
      </c>
      <c r="AG203" s="29">
        <v>0</v>
      </c>
      <c r="AH203" s="29">
        <v>0</v>
      </c>
      <c r="BL203">
        <v>201</v>
      </c>
      <c r="BM203" t="s">
        <v>2541</v>
      </c>
    </row>
    <row r="204" spans="2:65" ht="14.25" x14ac:dyDescent="0.2">
      <c r="B204" s="16">
        <v>202</v>
      </c>
      <c r="C204" s="16" t="s">
        <v>1172</v>
      </c>
      <c r="D204" s="16" t="s">
        <v>1256</v>
      </c>
      <c r="E204" s="16" t="s">
        <v>1126</v>
      </c>
      <c r="F204" s="16">
        <f t="shared" si="3"/>
        <v>2</v>
      </c>
      <c r="G204" s="19" t="s">
        <v>1485</v>
      </c>
      <c r="H204" s="3" t="s">
        <v>868</v>
      </c>
      <c r="I204" s="3">
        <f>武器2!I204</f>
        <v>7</v>
      </c>
      <c r="J204" s="16">
        <v>5</v>
      </c>
      <c r="K204" s="16">
        <v>2</v>
      </c>
      <c r="L204" s="16">
        <v>12</v>
      </c>
      <c r="M204" s="16">
        <v>21</v>
      </c>
      <c r="N204" s="28">
        <v>0</v>
      </c>
      <c r="O204" s="28">
        <v>0</v>
      </c>
      <c r="P204" s="28">
        <v>0</v>
      </c>
      <c r="Q204" s="28">
        <v>0</v>
      </c>
      <c r="R204" s="28">
        <v>0</v>
      </c>
      <c r="S204" s="64">
        <v>0</v>
      </c>
      <c r="T204" s="29">
        <v>0</v>
      </c>
      <c r="U204" s="29">
        <v>0</v>
      </c>
      <c r="V204" s="29">
        <v>0</v>
      </c>
      <c r="W204" s="29">
        <v>0</v>
      </c>
      <c r="X204" s="42">
        <v>12</v>
      </c>
      <c r="Y204" s="64">
        <v>0</v>
      </c>
      <c r="Z204" s="64">
        <v>0</v>
      </c>
      <c r="AA204" s="64">
        <v>0</v>
      </c>
      <c r="AB204" s="64">
        <v>0</v>
      </c>
      <c r="AC204" s="64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BL204">
        <v>202</v>
      </c>
      <c r="BM204" t="s">
        <v>2542</v>
      </c>
    </row>
    <row r="205" spans="2:65" ht="14.25" x14ac:dyDescent="0.2">
      <c r="B205" s="16">
        <v>203</v>
      </c>
      <c r="C205" s="16" t="s">
        <v>1202</v>
      </c>
      <c r="D205" s="16" t="s">
        <v>1575</v>
      </c>
      <c r="E205" s="16" t="s">
        <v>1126</v>
      </c>
      <c r="F205" s="16">
        <f t="shared" si="3"/>
        <v>2</v>
      </c>
      <c r="G205" s="19" t="s">
        <v>1485</v>
      </c>
      <c r="H205" s="3" t="s">
        <v>868</v>
      </c>
      <c r="I205" s="3">
        <f>武器2!I205</f>
        <v>7</v>
      </c>
      <c r="J205" s="16">
        <v>5</v>
      </c>
      <c r="K205" s="16">
        <v>3</v>
      </c>
      <c r="L205" s="16">
        <v>17</v>
      </c>
      <c r="M205" s="28">
        <v>0</v>
      </c>
      <c r="N205" s="28">
        <v>0</v>
      </c>
      <c r="O205" s="28">
        <v>0</v>
      </c>
      <c r="P205" s="28">
        <v>0</v>
      </c>
      <c r="Q205" s="28">
        <v>0</v>
      </c>
      <c r="R205" s="28">
        <v>0</v>
      </c>
      <c r="S205" s="64">
        <v>0</v>
      </c>
      <c r="T205" s="20">
        <v>0.08</v>
      </c>
      <c r="U205" s="29">
        <v>0</v>
      </c>
      <c r="V205" s="29">
        <v>0</v>
      </c>
      <c r="W205" s="29">
        <v>0</v>
      </c>
      <c r="X205" s="64">
        <v>0</v>
      </c>
      <c r="Y205" s="64">
        <v>0</v>
      </c>
      <c r="Z205" s="64">
        <v>0</v>
      </c>
      <c r="AA205" s="64">
        <v>0</v>
      </c>
      <c r="AB205" s="64">
        <v>0</v>
      </c>
      <c r="AC205" s="42">
        <v>39</v>
      </c>
      <c r="AD205" s="29">
        <v>0</v>
      </c>
      <c r="AE205" s="29">
        <v>0</v>
      </c>
      <c r="AF205" s="29">
        <v>0</v>
      </c>
      <c r="AG205" s="29">
        <v>0</v>
      </c>
      <c r="AH205" s="29">
        <v>0</v>
      </c>
      <c r="BL205">
        <v>203</v>
      </c>
      <c r="BM205" t="s">
        <v>2543</v>
      </c>
    </row>
    <row r="206" spans="2:65" ht="14.25" x14ac:dyDescent="0.2">
      <c r="B206" s="16">
        <v>204</v>
      </c>
      <c r="C206" s="16" t="s">
        <v>1182</v>
      </c>
      <c r="D206" s="16" t="s">
        <v>1223</v>
      </c>
      <c r="E206" s="16" t="s">
        <v>1126</v>
      </c>
      <c r="F206" s="16">
        <f t="shared" si="3"/>
        <v>3</v>
      </c>
      <c r="G206" s="19" t="s">
        <v>1485</v>
      </c>
      <c r="H206" s="3" t="s">
        <v>868</v>
      </c>
      <c r="I206" s="3">
        <f>武器2!I206</f>
        <v>7</v>
      </c>
      <c r="J206" s="16">
        <v>5</v>
      </c>
      <c r="K206" s="16">
        <v>4</v>
      </c>
      <c r="L206" s="16">
        <v>23</v>
      </c>
      <c r="M206" s="28">
        <v>0</v>
      </c>
      <c r="N206" s="28">
        <v>0</v>
      </c>
      <c r="O206" s="28">
        <v>0</v>
      </c>
      <c r="P206" s="28">
        <v>0</v>
      </c>
      <c r="Q206" s="28">
        <v>0</v>
      </c>
      <c r="R206" s="28">
        <v>0</v>
      </c>
      <c r="S206" s="64">
        <v>0</v>
      </c>
      <c r="T206" s="29">
        <v>0</v>
      </c>
      <c r="U206" s="29">
        <v>0</v>
      </c>
      <c r="V206" s="29">
        <v>0</v>
      </c>
      <c r="W206" s="29">
        <v>0</v>
      </c>
      <c r="X206" s="64">
        <v>0</v>
      </c>
      <c r="Y206" s="42">
        <v>24</v>
      </c>
      <c r="Z206" s="42">
        <v>21</v>
      </c>
      <c r="AA206" s="64">
        <v>0</v>
      </c>
      <c r="AB206" s="42">
        <v>21</v>
      </c>
      <c r="AC206" s="64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BL206">
        <v>204</v>
      </c>
      <c r="BM206" t="s">
        <v>2544</v>
      </c>
    </row>
    <row r="207" spans="2:65" ht="14.25" x14ac:dyDescent="0.2">
      <c r="B207" s="16">
        <v>205</v>
      </c>
      <c r="C207" s="16" t="s">
        <v>1137</v>
      </c>
      <c r="D207" s="16" t="s">
        <v>1533</v>
      </c>
      <c r="E207" s="16" t="s">
        <v>1126</v>
      </c>
      <c r="F207" s="16">
        <f t="shared" si="3"/>
        <v>3</v>
      </c>
      <c r="G207" s="19" t="s">
        <v>1485</v>
      </c>
      <c r="H207" s="3" t="s">
        <v>868</v>
      </c>
      <c r="I207" s="3">
        <f>武器2!I207</f>
        <v>7</v>
      </c>
      <c r="J207" s="16">
        <v>5</v>
      </c>
      <c r="K207" s="16">
        <v>5</v>
      </c>
      <c r="L207" s="16">
        <v>29</v>
      </c>
      <c r="M207" s="28">
        <v>0</v>
      </c>
      <c r="N207" s="16">
        <v>36</v>
      </c>
      <c r="O207" s="28">
        <v>0</v>
      </c>
      <c r="P207" s="28">
        <v>0</v>
      </c>
      <c r="Q207" s="28">
        <v>0</v>
      </c>
      <c r="R207" s="28">
        <v>0</v>
      </c>
      <c r="S207" s="64">
        <v>0</v>
      </c>
      <c r="T207" s="29">
        <v>0</v>
      </c>
      <c r="U207" s="29">
        <v>0</v>
      </c>
      <c r="V207" s="29">
        <v>0</v>
      </c>
      <c r="W207" s="29">
        <v>0</v>
      </c>
      <c r="X207" s="42">
        <v>30</v>
      </c>
      <c r="Y207" s="42">
        <v>30</v>
      </c>
      <c r="Z207" s="64">
        <v>0</v>
      </c>
      <c r="AA207" s="64">
        <v>0</v>
      </c>
      <c r="AB207" s="64">
        <v>0</v>
      </c>
      <c r="AC207" s="64">
        <v>0</v>
      </c>
      <c r="AD207" s="29">
        <v>0</v>
      </c>
      <c r="AE207" s="29">
        <v>0</v>
      </c>
      <c r="AF207" s="29">
        <v>0</v>
      </c>
      <c r="AG207" s="29">
        <v>0</v>
      </c>
      <c r="AH207" s="29">
        <v>0</v>
      </c>
      <c r="BL207">
        <v>205</v>
      </c>
      <c r="BM207" t="s">
        <v>2545</v>
      </c>
    </row>
    <row r="208" spans="2:65" ht="14.25" x14ac:dyDescent="0.2">
      <c r="B208" s="16">
        <v>206</v>
      </c>
      <c r="C208" s="16" t="s">
        <v>1170</v>
      </c>
      <c r="D208" s="16" t="s">
        <v>1576</v>
      </c>
      <c r="E208" s="16" t="s">
        <v>1126</v>
      </c>
      <c r="F208" s="16">
        <f t="shared" si="3"/>
        <v>3</v>
      </c>
      <c r="G208" s="19" t="s">
        <v>1485</v>
      </c>
      <c r="H208" s="3" t="s">
        <v>868</v>
      </c>
      <c r="I208" s="3">
        <f>武器2!I208</f>
        <v>7</v>
      </c>
      <c r="J208" s="16">
        <v>5</v>
      </c>
      <c r="K208" s="16">
        <v>6</v>
      </c>
      <c r="L208" s="16">
        <v>35</v>
      </c>
      <c r="M208" s="16">
        <v>62</v>
      </c>
      <c r="N208" s="16">
        <v>44</v>
      </c>
      <c r="O208" s="28">
        <v>0</v>
      </c>
      <c r="P208" s="28">
        <v>0</v>
      </c>
      <c r="Q208" s="28">
        <v>0</v>
      </c>
      <c r="R208" s="28">
        <v>0</v>
      </c>
      <c r="S208" s="64">
        <v>0</v>
      </c>
      <c r="T208" s="29">
        <v>0</v>
      </c>
      <c r="U208" s="29">
        <v>0</v>
      </c>
      <c r="V208" s="29">
        <v>0</v>
      </c>
      <c r="W208" s="29">
        <v>0</v>
      </c>
      <c r="X208" s="64">
        <v>0</v>
      </c>
      <c r="Y208" s="64">
        <v>0</v>
      </c>
      <c r="Z208" s="64">
        <v>0</v>
      </c>
      <c r="AA208" s="64">
        <v>0</v>
      </c>
      <c r="AB208" s="42">
        <v>31</v>
      </c>
      <c r="AC208" s="64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BL208">
        <v>206</v>
      </c>
      <c r="BM208" t="s">
        <v>2546</v>
      </c>
    </row>
    <row r="209" spans="2:65" ht="14.25" x14ac:dyDescent="0.2">
      <c r="B209" s="16">
        <v>207</v>
      </c>
      <c r="C209" s="16" t="s">
        <v>1149</v>
      </c>
      <c r="D209" s="16" t="s">
        <v>1577</v>
      </c>
      <c r="E209" s="16" t="s">
        <v>1126</v>
      </c>
      <c r="F209" s="16">
        <f t="shared" si="3"/>
        <v>4</v>
      </c>
      <c r="G209" s="19" t="s">
        <v>1485</v>
      </c>
      <c r="H209" s="3" t="s">
        <v>868</v>
      </c>
      <c r="I209" s="3">
        <f>武器2!I209</f>
        <v>7</v>
      </c>
      <c r="J209" s="16">
        <v>5</v>
      </c>
      <c r="K209" s="16">
        <v>7</v>
      </c>
      <c r="L209" s="16">
        <v>40</v>
      </c>
      <c r="M209" s="16">
        <v>73</v>
      </c>
      <c r="N209" s="16">
        <v>51</v>
      </c>
      <c r="O209" s="28">
        <v>0</v>
      </c>
      <c r="P209" s="28">
        <v>0</v>
      </c>
      <c r="Q209" s="28">
        <v>0</v>
      </c>
      <c r="R209" s="28">
        <v>0</v>
      </c>
      <c r="S209" s="42">
        <v>36</v>
      </c>
      <c r="T209" s="29">
        <v>0</v>
      </c>
      <c r="U209" s="29">
        <v>0</v>
      </c>
      <c r="V209" s="29">
        <v>0</v>
      </c>
      <c r="W209" s="29">
        <v>0</v>
      </c>
      <c r="X209" s="64">
        <v>0</v>
      </c>
      <c r="Y209" s="42">
        <v>42</v>
      </c>
      <c r="Z209" s="64">
        <v>0</v>
      </c>
      <c r="AA209" s="64">
        <v>0</v>
      </c>
      <c r="AB209" s="64">
        <v>0</v>
      </c>
      <c r="AC209" s="64">
        <v>0</v>
      </c>
      <c r="AD209" s="29">
        <v>0</v>
      </c>
      <c r="AE209" s="29">
        <v>0</v>
      </c>
      <c r="AF209" s="29">
        <v>0</v>
      </c>
      <c r="AG209" s="29">
        <v>0</v>
      </c>
      <c r="AH209" s="29">
        <v>0</v>
      </c>
      <c r="BL209">
        <v>207</v>
      </c>
      <c r="BM209" t="s">
        <v>2547</v>
      </c>
    </row>
    <row r="210" spans="2:65" ht="14.25" x14ac:dyDescent="0.2">
      <c r="B210" s="16">
        <v>208</v>
      </c>
      <c r="C210" s="16" t="s">
        <v>1186</v>
      </c>
      <c r="D210" s="16" t="s">
        <v>1224</v>
      </c>
      <c r="E210" s="16" t="s">
        <v>1126</v>
      </c>
      <c r="F210" s="16">
        <f t="shared" si="3"/>
        <v>4</v>
      </c>
      <c r="G210" s="19" t="s">
        <v>1485</v>
      </c>
      <c r="H210" s="3" t="s">
        <v>868</v>
      </c>
      <c r="I210" s="3">
        <f>武器2!I210</f>
        <v>7</v>
      </c>
      <c r="J210" s="16">
        <v>5</v>
      </c>
      <c r="K210" s="16">
        <v>8</v>
      </c>
      <c r="L210" s="16">
        <v>46</v>
      </c>
      <c r="M210" s="28">
        <v>0</v>
      </c>
      <c r="N210" s="28">
        <v>0</v>
      </c>
      <c r="O210" s="28">
        <v>0</v>
      </c>
      <c r="P210" s="28">
        <v>0</v>
      </c>
      <c r="Q210" s="16">
        <v>83</v>
      </c>
      <c r="R210" s="28">
        <v>0</v>
      </c>
      <c r="S210" s="64">
        <v>0</v>
      </c>
      <c r="T210" s="29">
        <v>0</v>
      </c>
      <c r="U210" s="20">
        <v>0.155</v>
      </c>
      <c r="V210" s="29">
        <v>0</v>
      </c>
      <c r="W210" s="29">
        <v>0</v>
      </c>
      <c r="X210" s="64">
        <v>0</v>
      </c>
      <c r="Y210" s="42">
        <v>48</v>
      </c>
      <c r="Z210" s="64">
        <v>0</v>
      </c>
      <c r="AA210" s="64">
        <v>0</v>
      </c>
      <c r="AB210" s="42">
        <v>42</v>
      </c>
      <c r="AC210" s="64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BL210">
        <v>208</v>
      </c>
      <c r="BM210" t="s">
        <v>2548</v>
      </c>
    </row>
    <row r="211" spans="2:65" ht="14.25" x14ac:dyDescent="0.2">
      <c r="B211" s="16">
        <v>209</v>
      </c>
      <c r="C211" s="16" t="s">
        <v>1168</v>
      </c>
      <c r="D211" s="16" t="s">
        <v>1578</v>
      </c>
      <c r="E211" s="16" t="s">
        <v>1127</v>
      </c>
      <c r="F211" s="16">
        <f t="shared" si="3"/>
        <v>1</v>
      </c>
      <c r="G211" s="19" t="s">
        <v>1485</v>
      </c>
      <c r="H211" s="3" t="s">
        <v>868</v>
      </c>
      <c r="I211" s="3">
        <f>武器2!I211</f>
        <v>7</v>
      </c>
      <c r="J211" s="16">
        <v>5</v>
      </c>
      <c r="K211" s="16">
        <v>1</v>
      </c>
      <c r="L211" s="16">
        <v>6</v>
      </c>
      <c r="M211" s="28">
        <v>0</v>
      </c>
      <c r="N211" s="28">
        <v>0</v>
      </c>
      <c r="O211" s="28">
        <v>0</v>
      </c>
      <c r="P211" s="28">
        <v>0</v>
      </c>
      <c r="Q211" s="28">
        <v>0</v>
      </c>
      <c r="R211" s="28">
        <v>0</v>
      </c>
      <c r="S211" s="64">
        <v>0</v>
      </c>
      <c r="T211" s="29">
        <v>0</v>
      </c>
      <c r="U211" s="29">
        <v>0</v>
      </c>
      <c r="V211" s="29">
        <v>0</v>
      </c>
      <c r="W211" s="29">
        <v>0</v>
      </c>
      <c r="X211" s="64">
        <v>0</v>
      </c>
      <c r="Y211" s="42">
        <v>8</v>
      </c>
      <c r="Z211" s="64">
        <v>0</v>
      </c>
      <c r="AA211" s="64">
        <v>0</v>
      </c>
      <c r="AB211" s="64">
        <v>0</v>
      </c>
      <c r="AC211" s="64">
        <v>0</v>
      </c>
      <c r="AD211" s="29">
        <v>0</v>
      </c>
      <c r="AE211" s="29">
        <v>0</v>
      </c>
      <c r="AF211" s="29">
        <v>0</v>
      </c>
      <c r="AG211" s="29">
        <v>0</v>
      </c>
      <c r="AH211" s="29">
        <v>0</v>
      </c>
      <c r="BL211">
        <v>209</v>
      </c>
      <c r="BM211" t="s">
        <v>2549</v>
      </c>
    </row>
    <row r="212" spans="2:65" ht="14.25" x14ac:dyDescent="0.2">
      <c r="B212" s="16">
        <v>210</v>
      </c>
      <c r="C212" s="16" t="s">
        <v>1193</v>
      </c>
      <c r="D212" s="16" t="s">
        <v>1385</v>
      </c>
      <c r="E212" s="16" t="s">
        <v>1127</v>
      </c>
      <c r="F212" s="16">
        <f t="shared" si="3"/>
        <v>1</v>
      </c>
      <c r="G212" s="19" t="s">
        <v>1485</v>
      </c>
      <c r="H212" s="3" t="s">
        <v>868</v>
      </c>
      <c r="I212" s="3">
        <f>武器2!I212</f>
        <v>7</v>
      </c>
      <c r="J212" s="16">
        <v>5</v>
      </c>
      <c r="K212" s="16">
        <v>2</v>
      </c>
      <c r="L212" s="16">
        <v>12</v>
      </c>
      <c r="M212" s="28">
        <v>0</v>
      </c>
      <c r="N212" s="28">
        <v>0</v>
      </c>
      <c r="O212" s="16">
        <v>24</v>
      </c>
      <c r="P212" s="28">
        <v>0</v>
      </c>
      <c r="Q212" s="28">
        <v>0</v>
      </c>
      <c r="R212" s="28">
        <v>0</v>
      </c>
      <c r="S212" s="64">
        <v>0</v>
      </c>
      <c r="T212" s="29">
        <v>0</v>
      </c>
      <c r="U212" s="29">
        <v>0</v>
      </c>
      <c r="V212" s="29">
        <v>0</v>
      </c>
      <c r="W212" s="29">
        <v>0</v>
      </c>
      <c r="X212" s="64">
        <v>0</v>
      </c>
      <c r="Y212" s="64">
        <v>0</v>
      </c>
      <c r="Z212" s="64">
        <v>0</v>
      </c>
      <c r="AA212" s="64">
        <v>0</v>
      </c>
      <c r="AB212" s="64">
        <v>0</v>
      </c>
      <c r="AC212" s="64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BL212">
        <v>210</v>
      </c>
      <c r="BM212" t="s">
        <v>2550</v>
      </c>
    </row>
    <row r="213" spans="2:65" ht="14.25" x14ac:dyDescent="0.2">
      <c r="B213" s="16">
        <v>211</v>
      </c>
      <c r="C213" s="16" t="s">
        <v>1184</v>
      </c>
      <c r="D213" s="16" t="s">
        <v>1425</v>
      </c>
      <c r="E213" s="16" t="s">
        <v>1127</v>
      </c>
      <c r="F213" s="16">
        <f t="shared" si="3"/>
        <v>1</v>
      </c>
      <c r="G213" s="19" t="s">
        <v>1485</v>
      </c>
      <c r="H213" s="3" t="s">
        <v>868</v>
      </c>
      <c r="I213" s="3">
        <f>武器2!I213</f>
        <v>7</v>
      </c>
      <c r="J213" s="16">
        <v>5</v>
      </c>
      <c r="K213" s="16">
        <v>3</v>
      </c>
      <c r="L213" s="16">
        <v>18</v>
      </c>
      <c r="M213" s="28">
        <v>0</v>
      </c>
      <c r="N213" s="16">
        <v>30</v>
      </c>
      <c r="O213" s="28">
        <v>0</v>
      </c>
      <c r="P213" s="28">
        <v>0</v>
      </c>
      <c r="Q213" s="28">
        <v>0</v>
      </c>
      <c r="R213" s="28">
        <v>0</v>
      </c>
      <c r="S213" s="64">
        <v>0</v>
      </c>
      <c r="T213" s="29">
        <v>0</v>
      </c>
      <c r="U213" s="29">
        <v>0</v>
      </c>
      <c r="V213" s="29">
        <v>0</v>
      </c>
      <c r="W213" s="29">
        <v>0</v>
      </c>
      <c r="X213" s="64">
        <v>0</v>
      </c>
      <c r="Y213" s="64">
        <v>0</v>
      </c>
      <c r="Z213" s="64">
        <v>0</v>
      </c>
      <c r="AA213" s="64">
        <v>0</v>
      </c>
      <c r="AB213" s="64">
        <v>0</v>
      </c>
      <c r="AC213" s="64">
        <v>0</v>
      </c>
      <c r="AD213" s="29">
        <v>0</v>
      </c>
      <c r="AE213" s="29">
        <v>0</v>
      </c>
      <c r="AF213" s="29">
        <v>0</v>
      </c>
      <c r="AG213" s="29">
        <v>0</v>
      </c>
      <c r="AH213" s="29">
        <v>0</v>
      </c>
      <c r="BL213">
        <v>211</v>
      </c>
      <c r="BM213" t="s">
        <v>2551</v>
      </c>
    </row>
    <row r="214" spans="2:65" ht="14.25" x14ac:dyDescent="0.2">
      <c r="B214" s="16">
        <v>212</v>
      </c>
      <c r="C214" s="16" t="s">
        <v>1143</v>
      </c>
      <c r="D214" s="16" t="s">
        <v>1277</v>
      </c>
      <c r="E214" s="16" t="s">
        <v>1127</v>
      </c>
      <c r="F214" s="16">
        <f t="shared" si="3"/>
        <v>1</v>
      </c>
      <c r="G214" s="19" t="s">
        <v>1485</v>
      </c>
      <c r="H214" s="3" t="s">
        <v>868</v>
      </c>
      <c r="I214" s="3">
        <f>武器2!I214</f>
        <v>7</v>
      </c>
      <c r="J214" s="16">
        <v>5</v>
      </c>
      <c r="K214" s="16">
        <v>4</v>
      </c>
      <c r="L214" s="16">
        <v>24</v>
      </c>
      <c r="M214" s="28">
        <v>0</v>
      </c>
      <c r="N214" s="28">
        <v>0</v>
      </c>
      <c r="O214" s="16">
        <v>49</v>
      </c>
      <c r="P214" s="28">
        <v>0</v>
      </c>
      <c r="Q214" s="28">
        <v>0</v>
      </c>
      <c r="R214" s="28">
        <v>0</v>
      </c>
      <c r="S214" s="64">
        <v>0</v>
      </c>
      <c r="T214" s="29">
        <v>0</v>
      </c>
      <c r="U214" s="29">
        <v>0</v>
      </c>
      <c r="V214" s="29">
        <v>0</v>
      </c>
      <c r="W214" s="29">
        <v>0</v>
      </c>
      <c r="X214" s="64">
        <v>0</v>
      </c>
      <c r="Y214" s="64">
        <v>0</v>
      </c>
      <c r="Z214" s="64">
        <v>0</v>
      </c>
      <c r="AA214" s="64">
        <v>0</v>
      </c>
      <c r="AB214" s="64">
        <v>0</v>
      </c>
      <c r="AC214" s="64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BL214">
        <v>212</v>
      </c>
      <c r="BM214" t="s">
        <v>2552</v>
      </c>
    </row>
    <row r="215" spans="2:65" ht="14.25" x14ac:dyDescent="0.2">
      <c r="B215" s="16">
        <v>213</v>
      </c>
      <c r="C215" s="16" t="s">
        <v>1191</v>
      </c>
      <c r="D215" s="16" t="s">
        <v>1430</v>
      </c>
      <c r="E215" s="16" t="s">
        <v>1127</v>
      </c>
      <c r="F215" s="16">
        <f t="shared" si="3"/>
        <v>2</v>
      </c>
      <c r="G215" s="19" t="s">
        <v>1485</v>
      </c>
      <c r="H215" s="3" t="s">
        <v>868</v>
      </c>
      <c r="I215" s="3">
        <f>武器2!I215</f>
        <v>7</v>
      </c>
      <c r="J215" s="16">
        <v>5</v>
      </c>
      <c r="K215" s="16">
        <v>5</v>
      </c>
      <c r="L215" s="16">
        <v>30</v>
      </c>
      <c r="M215" s="28">
        <v>0</v>
      </c>
      <c r="N215" s="28">
        <v>0</v>
      </c>
      <c r="O215" s="28">
        <v>0</v>
      </c>
      <c r="P215" s="28">
        <v>0</v>
      </c>
      <c r="Q215" s="28">
        <v>0</v>
      </c>
      <c r="R215" s="28">
        <v>0</v>
      </c>
      <c r="S215" s="64">
        <v>0</v>
      </c>
      <c r="T215" s="29">
        <v>0</v>
      </c>
      <c r="U215" s="29">
        <v>0</v>
      </c>
      <c r="V215" s="29">
        <v>0</v>
      </c>
      <c r="W215" s="29">
        <v>0</v>
      </c>
      <c r="X215" s="64">
        <v>0</v>
      </c>
      <c r="Y215" s="42">
        <v>41</v>
      </c>
      <c r="Z215" s="42">
        <v>36</v>
      </c>
      <c r="AA215" s="64">
        <v>0</v>
      </c>
      <c r="AB215" s="64">
        <v>0</v>
      </c>
      <c r="AC215" s="64">
        <v>0</v>
      </c>
      <c r="AD215" s="29">
        <v>0</v>
      </c>
      <c r="AE215" s="29">
        <v>0</v>
      </c>
      <c r="AF215" s="29">
        <v>0</v>
      </c>
      <c r="AG215" s="29">
        <v>0</v>
      </c>
      <c r="AH215" s="29">
        <v>0</v>
      </c>
      <c r="BL215">
        <v>213</v>
      </c>
      <c r="BM215" t="s">
        <v>2553</v>
      </c>
    </row>
    <row r="216" spans="2:65" ht="14.25" x14ac:dyDescent="0.2">
      <c r="B216" s="16">
        <v>214</v>
      </c>
      <c r="C216" s="16" t="s">
        <v>1180</v>
      </c>
      <c r="D216" s="16" t="s">
        <v>1579</v>
      </c>
      <c r="E216" s="16" t="s">
        <v>1127</v>
      </c>
      <c r="F216" s="16">
        <f t="shared" si="3"/>
        <v>2</v>
      </c>
      <c r="G216" s="19" t="s">
        <v>1485</v>
      </c>
      <c r="H216" s="3" t="s">
        <v>868</v>
      </c>
      <c r="I216" s="3">
        <f>武器2!I216</f>
        <v>7</v>
      </c>
      <c r="J216" s="16">
        <v>5</v>
      </c>
      <c r="K216" s="16">
        <v>6</v>
      </c>
      <c r="L216" s="16">
        <v>36</v>
      </c>
      <c r="M216" s="28">
        <v>0</v>
      </c>
      <c r="N216" s="28">
        <v>0</v>
      </c>
      <c r="O216" s="16">
        <v>73</v>
      </c>
      <c r="P216" s="28">
        <v>0</v>
      </c>
      <c r="Q216" s="28">
        <v>0</v>
      </c>
      <c r="R216" s="28">
        <v>0</v>
      </c>
      <c r="S216" s="64">
        <v>0</v>
      </c>
      <c r="T216" s="20">
        <v>0.215</v>
      </c>
      <c r="U216" s="29">
        <v>0</v>
      </c>
      <c r="V216" s="29">
        <v>0</v>
      </c>
      <c r="W216" s="29">
        <v>0</v>
      </c>
      <c r="X216" s="64">
        <v>0</v>
      </c>
      <c r="Y216" s="64">
        <v>0</v>
      </c>
      <c r="Z216" s="64">
        <v>0</v>
      </c>
      <c r="AA216" s="64">
        <v>0</v>
      </c>
      <c r="AB216" s="64">
        <v>0</v>
      </c>
      <c r="AC216" s="64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BL216">
        <v>214</v>
      </c>
      <c r="BM216" t="s">
        <v>2554</v>
      </c>
    </row>
    <row r="217" spans="2:65" ht="14.25" x14ac:dyDescent="0.2">
      <c r="B217" s="16">
        <v>215</v>
      </c>
      <c r="C217" s="16" t="s">
        <v>1200</v>
      </c>
      <c r="D217" s="16" t="s">
        <v>1580</v>
      </c>
      <c r="E217" s="16" t="s">
        <v>1127</v>
      </c>
      <c r="F217" s="16">
        <f t="shared" si="3"/>
        <v>2</v>
      </c>
      <c r="G217" s="19" t="s">
        <v>1485</v>
      </c>
      <c r="H217" s="3" t="s">
        <v>868</v>
      </c>
      <c r="I217" s="3">
        <f>武器2!I217</f>
        <v>7</v>
      </c>
      <c r="J217" s="16">
        <v>5</v>
      </c>
      <c r="K217" s="16">
        <v>7</v>
      </c>
      <c r="L217" s="16">
        <v>43</v>
      </c>
      <c r="M217" s="28">
        <v>0</v>
      </c>
      <c r="N217" s="16">
        <v>71</v>
      </c>
      <c r="O217" s="28">
        <v>0</v>
      </c>
      <c r="P217" s="28">
        <v>0</v>
      </c>
      <c r="Q217" s="28">
        <v>0</v>
      </c>
      <c r="R217" s="28">
        <v>0</v>
      </c>
      <c r="S217" s="42">
        <v>50</v>
      </c>
      <c r="T217" s="29">
        <v>0</v>
      </c>
      <c r="U217" s="29">
        <v>0</v>
      </c>
      <c r="V217" s="29">
        <v>0</v>
      </c>
      <c r="W217" s="29">
        <v>0</v>
      </c>
      <c r="X217" s="64">
        <v>0</v>
      </c>
      <c r="Y217" s="64">
        <v>0</v>
      </c>
      <c r="Z217" s="64">
        <v>0</v>
      </c>
      <c r="AA217" s="64">
        <v>0</v>
      </c>
      <c r="AB217" s="64">
        <v>0</v>
      </c>
      <c r="AC217" s="64">
        <v>0</v>
      </c>
      <c r="AD217" s="29">
        <v>0</v>
      </c>
      <c r="AE217" s="29">
        <v>0</v>
      </c>
      <c r="AF217" s="29">
        <v>0</v>
      </c>
      <c r="AG217" s="29">
        <v>0</v>
      </c>
      <c r="AH217" s="29">
        <v>0</v>
      </c>
      <c r="BL217">
        <v>215</v>
      </c>
      <c r="BM217" t="s">
        <v>2555</v>
      </c>
    </row>
    <row r="218" spans="2:65" ht="14.25" x14ac:dyDescent="0.2">
      <c r="B218" s="16">
        <v>216</v>
      </c>
      <c r="C218" s="16" t="s">
        <v>1162</v>
      </c>
      <c r="D218" s="16" t="s">
        <v>1581</v>
      </c>
      <c r="E218" s="16" t="s">
        <v>1127</v>
      </c>
      <c r="F218" s="16">
        <f t="shared" si="3"/>
        <v>2</v>
      </c>
      <c r="G218" s="19" t="s">
        <v>1485</v>
      </c>
      <c r="H218" s="3" t="s">
        <v>868</v>
      </c>
      <c r="I218" s="3">
        <f>武器2!I218</f>
        <v>7</v>
      </c>
      <c r="J218" s="16">
        <v>5</v>
      </c>
      <c r="K218" s="16">
        <v>8</v>
      </c>
      <c r="L218" s="16">
        <v>49</v>
      </c>
      <c r="M218" s="28">
        <v>0</v>
      </c>
      <c r="N218" s="28">
        <v>0</v>
      </c>
      <c r="O218" s="28">
        <v>0</v>
      </c>
      <c r="P218" s="28">
        <v>0</v>
      </c>
      <c r="Q218" s="28">
        <v>0</v>
      </c>
      <c r="R218" s="28">
        <v>0</v>
      </c>
      <c r="S218" s="64">
        <v>0</v>
      </c>
      <c r="T218" s="29">
        <v>0</v>
      </c>
      <c r="U218" s="29">
        <v>0</v>
      </c>
      <c r="V218" s="29">
        <v>0</v>
      </c>
      <c r="W218" s="29">
        <v>0</v>
      </c>
      <c r="X218" s="42">
        <v>66</v>
      </c>
      <c r="Y218" s="42">
        <v>66</v>
      </c>
      <c r="Z218" s="64">
        <v>0</v>
      </c>
      <c r="AA218" s="64">
        <v>0</v>
      </c>
      <c r="AB218" s="64">
        <v>0</v>
      </c>
      <c r="AC218" s="64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BL218">
        <v>216</v>
      </c>
      <c r="BM218" t="s">
        <v>2556</v>
      </c>
    </row>
    <row r="219" spans="2:65" ht="14.25" x14ac:dyDescent="0.2">
      <c r="B219" s="16">
        <v>217</v>
      </c>
      <c r="C219" s="16" t="s">
        <v>1214</v>
      </c>
      <c r="D219" s="16" t="s">
        <v>1582</v>
      </c>
      <c r="E219" s="16" t="s">
        <v>1128</v>
      </c>
      <c r="F219" s="16">
        <f t="shared" si="3"/>
        <v>1</v>
      </c>
      <c r="G219" s="19" t="s">
        <v>1485</v>
      </c>
      <c r="H219" s="3" t="s">
        <v>868</v>
      </c>
      <c r="I219" s="3">
        <f>武器2!I219</f>
        <v>7</v>
      </c>
      <c r="J219" s="16">
        <v>5</v>
      </c>
      <c r="K219" s="16">
        <v>1</v>
      </c>
      <c r="L219" s="16">
        <v>12</v>
      </c>
      <c r="M219" s="16">
        <v>0</v>
      </c>
      <c r="N219" s="28">
        <v>0</v>
      </c>
      <c r="O219" s="28">
        <v>0</v>
      </c>
      <c r="P219" s="28">
        <v>0</v>
      </c>
      <c r="Q219" s="28">
        <v>0</v>
      </c>
      <c r="R219" s="28">
        <v>0</v>
      </c>
      <c r="S219" s="64">
        <v>0</v>
      </c>
      <c r="T219" s="29">
        <v>0</v>
      </c>
      <c r="U219" s="29">
        <v>0</v>
      </c>
      <c r="V219" s="29">
        <v>0</v>
      </c>
      <c r="W219" s="29">
        <v>0</v>
      </c>
      <c r="X219" s="64">
        <v>0</v>
      </c>
      <c r="Y219" s="64">
        <v>0</v>
      </c>
      <c r="Z219" s="64">
        <v>0</v>
      </c>
      <c r="AA219" s="64">
        <v>0</v>
      </c>
      <c r="AB219" s="64">
        <v>0</v>
      </c>
      <c r="AC219" s="64">
        <v>0</v>
      </c>
      <c r="AD219" s="29">
        <v>0</v>
      </c>
      <c r="AE219" s="29">
        <v>0</v>
      </c>
      <c r="AF219" s="29">
        <v>0</v>
      </c>
      <c r="AG219" s="29">
        <v>0</v>
      </c>
      <c r="AH219" s="29">
        <v>0</v>
      </c>
      <c r="BL219">
        <v>217</v>
      </c>
      <c r="BM219" t="s">
        <v>2557</v>
      </c>
    </row>
    <row r="220" spans="2:65" ht="14.25" x14ac:dyDescent="0.2">
      <c r="B220" s="16">
        <v>218</v>
      </c>
      <c r="C220" s="16" t="s">
        <v>1210</v>
      </c>
      <c r="D220" s="16" t="s">
        <v>1583</v>
      </c>
      <c r="E220" s="16" t="s">
        <v>1128</v>
      </c>
      <c r="F220" s="16">
        <f t="shared" si="3"/>
        <v>1</v>
      </c>
      <c r="G220" s="19" t="s">
        <v>1485</v>
      </c>
      <c r="H220" s="3" t="s">
        <v>868</v>
      </c>
      <c r="I220" s="3">
        <f>武器2!I220</f>
        <v>7</v>
      </c>
      <c r="J220" s="16">
        <v>5</v>
      </c>
      <c r="K220" s="16">
        <v>2</v>
      </c>
      <c r="L220" s="16">
        <v>24</v>
      </c>
      <c r="M220" s="28">
        <v>0</v>
      </c>
      <c r="N220" s="28">
        <v>0</v>
      </c>
      <c r="O220" s="28">
        <v>0</v>
      </c>
      <c r="P220" s="28">
        <v>0</v>
      </c>
      <c r="Q220" s="28">
        <v>0</v>
      </c>
      <c r="R220" s="28">
        <v>0</v>
      </c>
      <c r="S220" s="42">
        <v>0</v>
      </c>
      <c r="T220" s="29">
        <v>0</v>
      </c>
      <c r="U220" s="29">
        <v>0</v>
      </c>
      <c r="V220" s="29">
        <v>0</v>
      </c>
      <c r="W220" s="29">
        <v>0</v>
      </c>
      <c r="X220" s="64">
        <v>0</v>
      </c>
      <c r="Y220" s="64">
        <v>0</v>
      </c>
      <c r="Z220" s="64">
        <v>0</v>
      </c>
      <c r="AA220" s="64">
        <v>0</v>
      </c>
      <c r="AB220" s="64">
        <v>0</v>
      </c>
      <c r="AC220" s="64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BL220">
        <v>218</v>
      </c>
      <c r="BM220" t="s">
        <v>2558</v>
      </c>
    </row>
    <row r="221" spans="2:65" ht="14.25" x14ac:dyDescent="0.2">
      <c r="B221" s="16">
        <v>219</v>
      </c>
      <c r="C221" s="16" t="s">
        <v>1198</v>
      </c>
      <c r="D221" s="16" t="s">
        <v>1582</v>
      </c>
      <c r="E221" s="16" t="s">
        <v>1128</v>
      </c>
      <c r="F221" s="16">
        <f t="shared" si="3"/>
        <v>1</v>
      </c>
      <c r="G221" s="19" t="s">
        <v>1485</v>
      </c>
      <c r="H221" s="3" t="s">
        <v>868</v>
      </c>
      <c r="I221" s="3">
        <f>武器2!I221</f>
        <v>7</v>
      </c>
      <c r="J221" s="16">
        <v>5</v>
      </c>
      <c r="K221" s="16">
        <v>3</v>
      </c>
      <c r="L221" s="16">
        <v>36</v>
      </c>
      <c r="M221" s="16">
        <v>0</v>
      </c>
      <c r="N221" s="28">
        <v>0</v>
      </c>
      <c r="O221" s="28">
        <v>0</v>
      </c>
      <c r="P221" s="28">
        <v>0</v>
      </c>
      <c r="Q221" s="28">
        <v>0</v>
      </c>
      <c r="R221" s="28">
        <v>0</v>
      </c>
      <c r="S221" s="64">
        <v>0</v>
      </c>
      <c r="T221" s="29">
        <v>0</v>
      </c>
      <c r="U221" s="29">
        <v>0</v>
      </c>
      <c r="V221" s="29">
        <v>0</v>
      </c>
      <c r="W221" s="29">
        <v>0</v>
      </c>
      <c r="X221" s="64">
        <v>0</v>
      </c>
      <c r="Y221" s="64">
        <v>0</v>
      </c>
      <c r="Z221" s="64">
        <v>0</v>
      </c>
      <c r="AA221" s="64">
        <v>0</v>
      </c>
      <c r="AB221" s="64">
        <v>0</v>
      </c>
      <c r="AC221" s="64">
        <v>0</v>
      </c>
      <c r="AD221" s="29">
        <v>0</v>
      </c>
      <c r="AE221" s="29">
        <v>0</v>
      </c>
      <c r="AF221" s="29">
        <v>0</v>
      </c>
      <c r="AG221" s="29">
        <v>0</v>
      </c>
      <c r="AH221" s="29">
        <v>0</v>
      </c>
      <c r="BL221">
        <v>219</v>
      </c>
      <c r="BM221" t="s">
        <v>2451</v>
      </c>
    </row>
    <row r="222" spans="2:65" ht="14.25" x14ac:dyDescent="0.2">
      <c r="B222" s="16">
        <v>220</v>
      </c>
      <c r="C222" s="16" t="s">
        <v>1133</v>
      </c>
      <c r="D222" s="16" t="s">
        <v>1565</v>
      </c>
      <c r="E222" s="16" t="s">
        <v>1128</v>
      </c>
      <c r="F222" s="16">
        <f t="shared" si="3"/>
        <v>1</v>
      </c>
      <c r="G222" s="19" t="s">
        <v>1485</v>
      </c>
      <c r="H222" s="3" t="s">
        <v>868</v>
      </c>
      <c r="I222" s="3">
        <f>武器2!I222</f>
        <v>7</v>
      </c>
      <c r="J222" s="16">
        <v>5</v>
      </c>
      <c r="K222" s="16">
        <v>4</v>
      </c>
      <c r="L222" s="16">
        <v>47</v>
      </c>
      <c r="M222" s="28">
        <v>0</v>
      </c>
      <c r="N222" s="28">
        <v>0</v>
      </c>
      <c r="O222" s="28">
        <v>0</v>
      </c>
      <c r="P222" s="28">
        <v>0</v>
      </c>
      <c r="Q222" s="28">
        <v>0</v>
      </c>
      <c r="R222" s="28">
        <v>0</v>
      </c>
      <c r="S222" s="64">
        <v>0</v>
      </c>
      <c r="T222" s="29">
        <v>0</v>
      </c>
      <c r="U222" s="29">
        <v>0</v>
      </c>
      <c r="V222" s="29">
        <v>0</v>
      </c>
      <c r="W222" s="29">
        <v>0</v>
      </c>
      <c r="X222" s="64">
        <v>0</v>
      </c>
      <c r="Y222" s="42">
        <v>0</v>
      </c>
      <c r="Z222" s="64">
        <v>0</v>
      </c>
      <c r="AA222" s="64">
        <v>0</v>
      </c>
      <c r="AB222" s="64">
        <v>0</v>
      </c>
      <c r="AC222" s="64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BL222">
        <v>220</v>
      </c>
      <c r="BM222" t="s">
        <v>2559</v>
      </c>
    </row>
    <row r="223" spans="2:65" ht="14.25" x14ac:dyDescent="0.2">
      <c r="B223" s="16">
        <v>221</v>
      </c>
      <c r="C223" s="16" t="s">
        <v>1214</v>
      </c>
      <c r="D223" s="16" t="s">
        <v>1366</v>
      </c>
      <c r="E223" s="16" t="s">
        <v>1128</v>
      </c>
      <c r="F223" s="16">
        <f t="shared" si="3"/>
        <v>1</v>
      </c>
      <c r="G223" s="19" t="s">
        <v>1485</v>
      </c>
      <c r="H223" s="3" t="s">
        <v>868</v>
      </c>
      <c r="I223" s="3">
        <f>武器2!I223</f>
        <v>7</v>
      </c>
      <c r="J223" s="16">
        <v>5</v>
      </c>
      <c r="K223" s="16">
        <v>5</v>
      </c>
      <c r="L223" s="16">
        <v>59</v>
      </c>
      <c r="M223" s="28">
        <v>0</v>
      </c>
      <c r="N223" s="28">
        <v>0</v>
      </c>
      <c r="O223" s="16">
        <v>0</v>
      </c>
      <c r="P223" s="28">
        <v>0</v>
      </c>
      <c r="Q223" s="28">
        <v>0</v>
      </c>
      <c r="R223" s="28">
        <v>0</v>
      </c>
      <c r="S223" s="64">
        <v>0</v>
      </c>
      <c r="T223" s="29">
        <v>0</v>
      </c>
      <c r="U223" s="29">
        <v>0</v>
      </c>
      <c r="V223" s="29">
        <v>0</v>
      </c>
      <c r="W223" s="29">
        <v>0</v>
      </c>
      <c r="X223" s="64">
        <v>0</v>
      </c>
      <c r="Y223" s="64">
        <v>0</v>
      </c>
      <c r="Z223" s="64">
        <v>0</v>
      </c>
      <c r="AA223" s="64">
        <v>0</v>
      </c>
      <c r="AB223" s="64">
        <v>0</v>
      </c>
      <c r="AC223" s="64">
        <v>0</v>
      </c>
      <c r="AD223" s="29">
        <v>0</v>
      </c>
      <c r="AE223" s="29">
        <v>0</v>
      </c>
      <c r="AF223" s="29">
        <v>0</v>
      </c>
      <c r="AG223" s="29">
        <v>0</v>
      </c>
      <c r="AH223" s="29">
        <v>0</v>
      </c>
      <c r="BL223">
        <v>221</v>
      </c>
      <c r="BM223" t="s">
        <v>2388</v>
      </c>
    </row>
    <row r="224" spans="2:65" ht="14.25" x14ac:dyDescent="0.2">
      <c r="B224" s="16">
        <v>222</v>
      </c>
      <c r="C224" s="16" t="s">
        <v>1202</v>
      </c>
      <c r="D224" s="16" t="s">
        <v>1340</v>
      </c>
      <c r="E224" s="16" t="s">
        <v>1128</v>
      </c>
      <c r="F224" s="16">
        <f t="shared" si="3"/>
        <v>1</v>
      </c>
      <c r="G224" s="19" t="s">
        <v>1485</v>
      </c>
      <c r="H224" s="3" t="s">
        <v>868</v>
      </c>
      <c r="I224" s="3">
        <f>武器2!I224</f>
        <v>7</v>
      </c>
      <c r="J224" s="16">
        <v>5</v>
      </c>
      <c r="K224" s="16">
        <v>6</v>
      </c>
      <c r="L224" s="16">
        <v>71</v>
      </c>
      <c r="M224" s="28">
        <v>0</v>
      </c>
      <c r="N224" s="28">
        <v>0</v>
      </c>
      <c r="O224" s="28">
        <v>0</v>
      </c>
      <c r="P224" s="28">
        <v>0</v>
      </c>
      <c r="Q224" s="28">
        <v>0</v>
      </c>
      <c r="R224" s="28">
        <v>0</v>
      </c>
      <c r="S224" s="64">
        <v>0</v>
      </c>
      <c r="T224" s="29">
        <v>0</v>
      </c>
      <c r="U224" s="29">
        <v>0</v>
      </c>
      <c r="V224" s="29">
        <v>0</v>
      </c>
      <c r="W224" s="29">
        <v>0</v>
      </c>
      <c r="X224" s="64">
        <v>0</v>
      </c>
      <c r="Y224" s="42">
        <v>0</v>
      </c>
      <c r="Z224" s="64">
        <v>0</v>
      </c>
      <c r="AA224" s="64">
        <v>0</v>
      </c>
      <c r="AB224" s="64">
        <v>0</v>
      </c>
      <c r="AC224" s="64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BL224">
        <v>222</v>
      </c>
      <c r="BM224" t="s">
        <v>2453</v>
      </c>
    </row>
    <row r="225" spans="2:65" ht="14.25" x14ac:dyDescent="0.2">
      <c r="B225" s="16">
        <v>223</v>
      </c>
      <c r="C225" s="16" t="s">
        <v>1162</v>
      </c>
      <c r="D225" s="16" t="s">
        <v>1264</v>
      </c>
      <c r="E225" s="16" t="s">
        <v>1128</v>
      </c>
      <c r="F225" s="16">
        <f t="shared" si="3"/>
        <v>1</v>
      </c>
      <c r="G225" s="19" t="s">
        <v>1485</v>
      </c>
      <c r="H225" s="3" t="s">
        <v>868</v>
      </c>
      <c r="I225" s="3">
        <f>武器2!I225</f>
        <v>7</v>
      </c>
      <c r="J225" s="16">
        <v>5</v>
      </c>
      <c r="K225" s="16">
        <v>7</v>
      </c>
      <c r="L225" s="16">
        <v>83</v>
      </c>
      <c r="M225" s="28">
        <v>0</v>
      </c>
      <c r="N225" s="28">
        <v>0</v>
      </c>
      <c r="O225" s="28">
        <v>0</v>
      </c>
      <c r="P225" s="28">
        <v>0</v>
      </c>
      <c r="Q225" s="28">
        <v>0</v>
      </c>
      <c r="R225" s="28">
        <v>0</v>
      </c>
      <c r="S225" s="64">
        <v>0</v>
      </c>
      <c r="T225" s="29">
        <v>0</v>
      </c>
      <c r="U225" s="29">
        <v>0</v>
      </c>
      <c r="V225" s="29">
        <v>0</v>
      </c>
      <c r="W225" s="29">
        <v>0</v>
      </c>
      <c r="X225" s="64">
        <v>0</v>
      </c>
      <c r="Y225" s="42">
        <v>0</v>
      </c>
      <c r="Z225" s="64">
        <v>0</v>
      </c>
      <c r="AA225" s="64">
        <v>0</v>
      </c>
      <c r="AB225" s="64">
        <v>0</v>
      </c>
      <c r="AC225" s="64">
        <v>0</v>
      </c>
      <c r="AD225" s="29">
        <v>0</v>
      </c>
      <c r="AE225" s="29">
        <v>0</v>
      </c>
      <c r="AF225" s="29">
        <v>0</v>
      </c>
      <c r="AG225" s="29">
        <v>0</v>
      </c>
      <c r="AH225" s="29">
        <v>0</v>
      </c>
      <c r="BL225">
        <v>223</v>
      </c>
      <c r="BM225" t="s">
        <v>2484</v>
      </c>
    </row>
    <row r="226" spans="2:65" ht="14.25" x14ac:dyDescent="0.2">
      <c r="B226" s="16">
        <v>224</v>
      </c>
      <c r="C226" s="16" t="s">
        <v>1147</v>
      </c>
      <c r="D226" s="16" t="s">
        <v>1353</v>
      </c>
      <c r="E226" s="16" t="s">
        <v>1128</v>
      </c>
      <c r="F226" s="16">
        <f t="shared" si="3"/>
        <v>1</v>
      </c>
      <c r="G226" s="19" t="s">
        <v>1485</v>
      </c>
      <c r="H226" s="3" t="s">
        <v>868</v>
      </c>
      <c r="I226" s="3">
        <f>武器2!I226</f>
        <v>7</v>
      </c>
      <c r="J226" s="16">
        <v>5</v>
      </c>
      <c r="K226" s="16">
        <v>8</v>
      </c>
      <c r="L226" s="16">
        <v>95</v>
      </c>
      <c r="M226" s="28">
        <v>0</v>
      </c>
      <c r="N226" s="28">
        <v>0</v>
      </c>
      <c r="O226" s="28">
        <v>0</v>
      </c>
      <c r="P226" s="28">
        <v>0</v>
      </c>
      <c r="Q226" s="28">
        <v>0</v>
      </c>
      <c r="R226" s="28">
        <v>0</v>
      </c>
      <c r="S226" s="64">
        <v>0</v>
      </c>
      <c r="T226" s="29">
        <v>0</v>
      </c>
      <c r="U226" s="20">
        <v>0</v>
      </c>
      <c r="V226" s="29">
        <v>0</v>
      </c>
      <c r="W226" s="29">
        <v>0</v>
      </c>
      <c r="X226" s="64">
        <v>0</v>
      </c>
      <c r="Y226" s="64">
        <v>0</v>
      </c>
      <c r="Z226" s="64">
        <v>0</v>
      </c>
      <c r="AA226" s="64">
        <v>0</v>
      </c>
      <c r="AB226" s="64">
        <v>0</v>
      </c>
      <c r="AC226" s="64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BL226">
        <v>224</v>
      </c>
      <c r="BM226" t="s">
        <v>2560</v>
      </c>
    </row>
    <row r="227" spans="2:65" ht="14.25" x14ac:dyDescent="0.2">
      <c r="B227" s="16">
        <v>225</v>
      </c>
      <c r="C227" s="16" t="s">
        <v>1162</v>
      </c>
      <c r="D227" s="16" t="s">
        <v>1584</v>
      </c>
      <c r="E227" s="16" t="s">
        <v>1125</v>
      </c>
      <c r="F227" s="16">
        <f t="shared" si="3"/>
        <v>3</v>
      </c>
      <c r="G227" s="19" t="s">
        <v>1485</v>
      </c>
      <c r="H227" s="3" t="s">
        <v>869</v>
      </c>
      <c r="I227" s="3">
        <f>武器2!I227</f>
        <v>8</v>
      </c>
      <c r="J227" s="16">
        <v>10</v>
      </c>
      <c r="K227" s="16">
        <v>1</v>
      </c>
      <c r="L227" s="16">
        <v>11</v>
      </c>
      <c r="M227" s="28">
        <v>0</v>
      </c>
      <c r="N227" s="16">
        <v>9</v>
      </c>
      <c r="O227" s="28">
        <v>0</v>
      </c>
      <c r="P227" s="28">
        <v>0</v>
      </c>
      <c r="Q227" s="28">
        <v>0</v>
      </c>
      <c r="R227" s="16">
        <v>6</v>
      </c>
      <c r="S227" s="64">
        <v>0</v>
      </c>
      <c r="T227" s="29">
        <v>0</v>
      </c>
      <c r="U227" s="29">
        <v>0</v>
      </c>
      <c r="V227" s="29">
        <v>0</v>
      </c>
      <c r="W227" s="29">
        <v>0</v>
      </c>
      <c r="X227" s="64">
        <v>0</v>
      </c>
      <c r="Y227" s="64">
        <v>0</v>
      </c>
      <c r="Z227" s="64">
        <v>0</v>
      </c>
      <c r="AA227" s="64">
        <v>0</v>
      </c>
      <c r="AB227" s="64">
        <v>0</v>
      </c>
      <c r="AC227" s="42">
        <v>13</v>
      </c>
      <c r="AD227" s="29">
        <v>0</v>
      </c>
      <c r="AE227" s="29">
        <v>0</v>
      </c>
      <c r="AF227" s="29">
        <v>0</v>
      </c>
      <c r="AG227" s="29">
        <v>0</v>
      </c>
      <c r="AH227" s="29">
        <v>0</v>
      </c>
      <c r="BL227">
        <v>225</v>
      </c>
      <c r="BM227" t="s">
        <v>2561</v>
      </c>
    </row>
    <row r="228" spans="2:65" ht="14.25" x14ac:dyDescent="0.2">
      <c r="B228" s="16">
        <v>226</v>
      </c>
      <c r="C228" s="16" t="s">
        <v>1147</v>
      </c>
      <c r="D228" s="16" t="s">
        <v>1547</v>
      </c>
      <c r="E228" s="16" t="s">
        <v>1125</v>
      </c>
      <c r="F228" s="16">
        <f t="shared" si="3"/>
        <v>3</v>
      </c>
      <c r="G228" s="19" t="s">
        <v>1485</v>
      </c>
      <c r="H228" s="3" t="s">
        <v>869</v>
      </c>
      <c r="I228" s="3">
        <f>武器2!I228</f>
        <v>8</v>
      </c>
      <c r="J228" s="16">
        <v>10</v>
      </c>
      <c r="K228" s="16">
        <v>2</v>
      </c>
      <c r="L228" s="16">
        <v>22</v>
      </c>
      <c r="M228" s="28">
        <v>0</v>
      </c>
      <c r="N228" s="28">
        <v>0</v>
      </c>
      <c r="O228" s="16">
        <v>14</v>
      </c>
      <c r="P228" s="28">
        <v>0</v>
      </c>
      <c r="Q228" s="28">
        <v>0</v>
      </c>
      <c r="R228" s="28">
        <v>0</v>
      </c>
      <c r="S228" s="64">
        <v>0</v>
      </c>
      <c r="T228" s="29">
        <v>0</v>
      </c>
      <c r="U228" s="20">
        <v>0.03</v>
      </c>
      <c r="V228" s="29">
        <v>0</v>
      </c>
      <c r="W228" s="29">
        <v>0</v>
      </c>
      <c r="X228" s="64">
        <v>0</v>
      </c>
      <c r="Y228" s="64">
        <v>0</v>
      </c>
      <c r="Z228" s="64">
        <v>0</v>
      </c>
      <c r="AA228" s="64">
        <v>0</v>
      </c>
      <c r="AB228" s="64">
        <v>0</v>
      </c>
      <c r="AC228" s="42">
        <v>26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BL228">
        <v>226</v>
      </c>
      <c r="BM228" t="s">
        <v>2562</v>
      </c>
    </row>
    <row r="229" spans="2:65" ht="14.25" x14ac:dyDescent="0.2">
      <c r="B229" s="16">
        <v>227</v>
      </c>
      <c r="C229" s="16" t="s">
        <v>1139</v>
      </c>
      <c r="D229" s="16" t="s">
        <v>1488</v>
      </c>
      <c r="E229" s="16" t="s">
        <v>1125</v>
      </c>
      <c r="F229" s="16">
        <f t="shared" si="3"/>
        <v>4</v>
      </c>
      <c r="G229" s="19" t="s">
        <v>1485</v>
      </c>
      <c r="H229" s="3" t="s">
        <v>869</v>
      </c>
      <c r="I229" s="3">
        <f>武器2!I229</f>
        <v>8</v>
      </c>
      <c r="J229" s="16">
        <v>10</v>
      </c>
      <c r="K229" s="16">
        <v>3</v>
      </c>
      <c r="L229" s="16">
        <v>33</v>
      </c>
      <c r="M229" s="28">
        <v>0</v>
      </c>
      <c r="N229" s="16">
        <v>27</v>
      </c>
      <c r="O229" s="16">
        <v>20</v>
      </c>
      <c r="P229" s="28">
        <v>0</v>
      </c>
      <c r="Q229" s="28">
        <v>0</v>
      </c>
      <c r="R229" s="28">
        <v>0</v>
      </c>
      <c r="S229" s="64">
        <v>0</v>
      </c>
      <c r="T229" s="29">
        <v>0</v>
      </c>
      <c r="U229" s="29">
        <v>0</v>
      </c>
      <c r="V229" s="29">
        <v>0</v>
      </c>
      <c r="W229" s="29">
        <v>0</v>
      </c>
      <c r="X229" s="64">
        <v>0</v>
      </c>
      <c r="Y229" s="64">
        <v>0</v>
      </c>
      <c r="Z229" s="64">
        <v>0</v>
      </c>
      <c r="AA229" s="42">
        <v>14</v>
      </c>
      <c r="AB229" s="42">
        <v>16</v>
      </c>
      <c r="AC229" s="64">
        <v>0</v>
      </c>
      <c r="AD229" s="29">
        <v>0</v>
      </c>
      <c r="AE229" s="29">
        <v>0</v>
      </c>
      <c r="AF229" s="29">
        <v>0</v>
      </c>
      <c r="AG229" s="29">
        <v>0</v>
      </c>
      <c r="AH229" s="29">
        <v>0</v>
      </c>
      <c r="BL229">
        <v>227</v>
      </c>
      <c r="BM229" t="s">
        <v>2563</v>
      </c>
    </row>
    <row r="230" spans="2:65" ht="14.25" x14ac:dyDescent="0.2">
      <c r="B230" s="16">
        <v>228</v>
      </c>
      <c r="C230" s="16" t="s">
        <v>1208</v>
      </c>
      <c r="D230" s="16" t="s">
        <v>1369</v>
      </c>
      <c r="E230" s="16" t="s">
        <v>1125</v>
      </c>
      <c r="F230" s="16">
        <f t="shared" si="3"/>
        <v>4</v>
      </c>
      <c r="G230" s="19" t="s">
        <v>1485</v>
      </c>
      <c r="H230" s="3" t="s">
        <v>869</v>
      </c>
      <c r="I230" s="3">
        <f>武器2!I230</f>
        <v>8</v>
      </c>
      <c r="J230" s="16">
        <v>10</v>
      </c>
      <c r="K230" s="16">
        <v>4</v>
      </c>
      <c r="L230" s="16">
        <v>44</v>
      </c>
      <c r="M230" s="28">
        <v>0</v>
      </c>
      <c r="N230" s="28">
        <v>0</v>
      </c>
      <c r="O230" s="28">
        <v>0</v>
      </c>
      <c r="P230" s="28">
        <v>0</v>
      </c>
      <c r="Q230" s="28">
        <v>0</v>
      </c>
      <c r="R230" s="28">
        <v>0</v>
      </c>
      <c r="S230" s="64">
        <v>0</v>
      </c>
      <c r="T230" s="20">
        <v>0.1</v>
      </c>
      <c r="U230" s="29">
        <v>0</v>
      </c>
      <c r="V230" s="29">
        <v>0</v>
      </c>
      <c r="W230" s="29">
        <v>0</v>
      </c>
      <c r="X230" s="42">
        <v>13</v>
      </c>
      <c r="Y230" s="64">
        <v>0</v>
      </c>
      <c r="Z230" s="42">
        <v>18</v>
      </c>
      <c r="AA230" s="64">
        <v>0</v>
      </c>
      <c r="AB230" s="64">
        <v>0</v>
      </c>
      <c r="AC230" s="42">
        <v>52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BL230">
        <v>228</v>
      </c>
      <c r="BM230" t="s">
        <v>2564</v>
      </c>
    </row>
    <row r="231" spans="2:65" ht="14.25" x14ac:dyDescent="0.2">
      <c r="B231" s="16">
        <v>229</v>
      </c>
      <c r="C231" s="16" t="s">
        <v>1188</v>
      </c>
      <c r="D231" s="16" t="s">
        <v>1585</v>
      </c>
      <c r="E231" s="16" t="s">
        <v>1125</v>
      </c>
      <c r="F231" s="16">
        <f t="shared" si="3"/>
        <v>5</v>
      </c>
      <c r="G231" s="19" t="s">
        <v>1485</v>
      </c>
      <c r="H231" s="3" t="s">
        <v>869</v>
      </c>
      <c r="I231" s="3">
        <f>武器2!I231</f>
        <v>8</v>
      </c>
      <c r="J231" s="16">
        <v>10</v>
      </c>
      <c r="K231" s="16">
        <v>5</v>
      </c>
      <c r="L231" s="16">
        <v>54</v>
      </c>
      <c r="M231" s="28">
        <v>0</v>
      </c>
      <c r="N231" s="16">
        <v>45</v>
      </c>
      <c r="O231" s="28">
        <v>0</v>
      </c>
      <c r="P231" s="28">
        <v>0</v>
      </c>
      <c r="Q231" s="28">
        <v>0</v>
      </c>
      <c r="R231" s="28">
        <v>0</v>
      </c>
      <c r="S231" s="42">
        <v>25</v>
      </c>
      <c r="T231" s="29">
        <v>0</v>
      </c>
      <c r="U231" s="20">
        <v>7.7499999999999999E-2</v>
      </c>
      <c r="V231" s="29">
        <v>0</v>
      </c>
      <c r="W231" s="29">
        <v>0</v>
      </c>
      <c r="X231" s="64">
        <v>0</v>
      </c>
      <c r="Y231" s="64">
        <v>0</v>
      </c>
      <c r="Z231" s="64">
        <v>0</v>
      </c>
      <c r="AA231" s="42">
        <v>23</v>
      </c>
      <c r="AB231" s="64">
        <v>0</v>
      </c>
      <c r="AC231" s="42">
        <v>65</v>
      </c>
      <c r="AD231" s="29">
        <v>0</v>
      </c>
      <c r="AE231" s="29">
        <v>0</v>
      </c>
      <c r="AF231" s="29">
        <v>0</v>
      </c>
      <c r="AG231" s="29">
        <v>0</v>
      </c>
      <c r="AH231" s="29">
        <v>0</v>
      </c>
      <c r="BL231">
        <v>229</v>
      </c>
      <c r="BM231" t="s">
        <v>2565</v>
      </c>
    </row>
    <row r="232" spans="2:65" ht="14.25" x14ac:dyDescent="0.2">
      <c r="B232" s="16">
        <v>230</v>
      </c>
      <c r="C232" s="16" t="s">
        <v>1159</v>
      </c>
      <c r="D232" s="16" t="s">
        <v>1269</v>
      </c>
      <c r="E232" s="16" t="s">
        <v>1125</v>
      </c>
      <c r="F232" s="16">
        <f t="shared" si="3"/>
        <v>5</v>
      </c>
      <c r="G232" s="19" t="s">
        <v>1485</v>
      </c>
      <c r="H232" s="3" t="s">
        <v>869</v>
      </c>
      <c r="I232" s="3">
        <f>武器2!I232</f>
        <v>8</v>
      </c>
      <c r="J232" s="16">
        <v>10</v>
      </c>
      <c r="K232" s="16">
        <v>6</v>
      </c>
      <c r="L232" s="16">
        <v>65</v>
      </c>
      <c r="M232" s="16">
        <v>54</v>
      </c>
      <c r="N232" s="28">
        <v>0</v>
      </c>
      <c r="O232" s="28">
        <v>0</v>
      </c>
      <c r="P232" s="28">
        <v>0</v>
      </c>
      <c r="Q232" s="16">
        <v>65</v>
      </c>
      <c r="R232" s="28">
        <v>0</v>
      </c>
      <c r="S232" s="42">
        <v>30</v>
      </c>
      <c r="T232" s="29">
        <v>0</v>
      </c>
      <c r="U232" s="20">
        <v>9.2499999999999999E-2</v>
      </c>
      <c r="V232" s="29">
        <v>0</v>
      </c>
      <c r="W232" s="29">
        <v>0</v>
      </c>
      <c r="X232" s="64">
        <v>0</v>
      </c>
      <c r="Y232" s="64">
        <v>0</v>
      </c>
      <c r="Z232" s="42">
        <v>27</v>
      </c>
      <c r="AA232" s="64">
        <v>0</v>
      </c>
      <c r="AB232" s="64">
        <v>0</v>
      </c>
      <c r="AC232" s="64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BL232">
        <v>230</v>
      </c>
      <c r="BM232" t="s">
        <v>2566</v>
      </c>
    </row>
    <row r="233" spans="2:65" ht="14.25" x14ac:dyDescent="0.2">
      <c r="B233" s="16">
        <v>231</v>
      </c>
      <c r="C233" s="16" t="s">
        <v>1204</v>
      </c>
      <c r="D233" s="16" t="s">
        <v>1586</v>
      </c>
      <c r="E233" s="16" t="s">
        <v>1125</v>
      </c>
      <c r="F233" s="16">
        <f t="shared" si="3"/>
        <v>6</v>
      </c>
      <c r="G233" s="19" t="s">
        <v>1485</v>
      </c>
      <c r="H233" s="3" t="s">
        <v>869</v>
      </c>
      <c r="I233" s="3">
        <f>武器2!I233</f>
        <v>8</v>
      </c>
      <c r="J233" s="16">
        <v>10</v>
      </c>
      <c r="K233" s="16">
        <v>7</v>
      </c>
      <c r="L233" s="16">
        <v>76</v>
      </c>
      <c r="M233" s="16">
        <v>63</v>
      </c>
      <c r="N233" s="16">
        <v>63</v>
      </c>
      <c r="O233" s="28">
        <v>0</v>
      </c>
      <c r="P233" s="28">
        <v>0</v>
      </c>
      <c r="Q233" s="28">
        <v>0</v>
      </c>
      <c r="R233" s="28">
        <v>0</v>
      </c>
      <c r="S233" s="64">
        <v>0</v>
      </c>
      <c r="T233" s="20">
        <v>0.17499999999999999</v>
      </c>
      <c r="U233" s="29">
        <v>0</v>
      </c>
      <c r="V233" s="29">
        <v>0</v>
      </c>
      <c r="W233" s="29">
        <v>0</v>
      </c>
      <c r="X233" s="42">
        <v>22</v>
      </c>
      <c r="Y233" s="64">
        <v>0</v>
      </c>
      <c r="Z233" s="42">
        <v>32</v>
      </c>
      <c r="AA233" s="42">
        <v>32</v>
      </c>
      <c r="AB233" s="64">
        <v>0</v>
      </c>
      <c r="AC233" s="64">
        <v>0</v>
      </c>
      <c r="AD233" s="29">
        <v>0</v>
      </c>
      <c r="AE233" s="29">
        <v>0</v>
      </c>
      <c r="AF233" s="29">
        <v>0</v>
      </c>
      <c r="AG233" s="29">
        <v>0</v>
      </c>
      <c r="AH233" s="29">
        <v>0</v>
      </c>
      <c r="BL233">
        <v>231</v>
      </c>
      <c r="BM233" t="s">
        <v>2567</v>
      </c>
    </row>
    <row r="234" spans="2:65" ht="14.25" x14ac:dyDescent="0.2">
      <c r="B234" s="16">
        <v>232</v>
      </c>
      <c r="C234" s="16" t="s">
        <v>1191</v>
      </c>
      <c r="D234" s="16" t="s">
        <v>1318</v>
      </c>
      <c r="E234" s="16" t="s">
        <v>1125</v>
      </c>
      <c r="F234" s="16">
        <f t="shared" si="3"/>
        <v>6</v>
      </c>
      <c r="G234" s="19" t="s">
        <v>1485</v>
      </c>
      <c r="H234" s="3" t="s">
        <v>869</v>
      </c>
      <c r="I234" s="3">
        <f>武器2!I234</f>
        <v>8</v>
      </c>
      <c r="J234" s="16">
        <v>10</v>
      </c>
      <c r="K234" s="16">
        <v>8</v>
      </c>
      <c r="L234" s="16">
        <v>87</v>
      </c>
      <c r="M234" s="28">
        <v>0</v>
      </c>
      <c r="N234" s="16">
        <v>73</v>
      </c>
      <c r="O234" s="28">
        <v>0</v>
      </c>
      <c r="P234" s="28">
        <v>0</v>
      </c>
      <c r="Q234" s="28">
        <v>0</v>
      </c>
      <c r="R234" s="28">
        <v>0</v>
      </c>
      <c r="S234" s="42">
        <v>40</v>
      </c>
      <c r="T234" s="20">
        <v>0.2</v>
      </c>
      <c r="U234" s="29">
        <v>0</v>
      </c>
      <c r="V234" s="29">
        <v>0</v>
      </c>
      <c r="W234" s="29">
        <v>0</v>
      </c>
      <c r="X234" s="64">
        <v>0</v>
      </c>
      <c r="Y234" s="64">
        <v>0</v>
      </c>
      <c r="Z234" s="42">
        <v>36</v>
      </c>
      <c r="AA234" s="64">
        <v>0</v>
      </c>
      <c r="AB234" s="42">
        <v>42</v>
      </c>
      <c r="AC234" s="42">
        <v>104</v>
      </c>
      <c r="AD234" s="29">
        <v>0</v>
      </c>
      <c r="AE234" s="29">
        <v>0</v>
      </c>
      <c r="AF234" s="29">
        <v>0</v>
      </c>
      <c r="AG234" s="29">
        <v>0</v>
      </c>
      <c r="AH234" s="29">
        <v>0</v>
      </c>
      <c r="BL234">
        <v>232</v>
      </c>
      <c r="BM234" t="s">
        <v>2568</v>
      </c>
    </row>
    <row r="235" spans="2:65" ht="14.25" x14ac:dyDescent="0.2">
      <c r="B235" s="16">
        <v>233</v>
      </c>
      <c r="C235" s="16" t="s">
        <v>1214</v>
      </c>
      <c r="D235" s="16" t="s">
        <v>1336</v>
      </c>
      <c r="E235" s="16" t="s">
        <v>1126</v>
      </c>
      <c r="F235" s="16">
        <f t="shared" si="3"/>
        <v>2</v>
      </c>
      <c r="G235" s="19" t="s">
        <v>1485</v>
      </c>
      <c r="H235" s="3" t="s">
        <v>869</v>
      </c>
      <c r="I235" s="3">
        <f>武器2!I235</f>
        <v>8</v>
      </c>
      <c r="J235" s="16">
        <v>10</v>
      </c>
      <c r="K235" s="16">
        <v>1</v>
      </c>
      <c r="L235" s="16">
        <v>6</v>
      </c>
      <c r="M235" s="28">
        <v>0</v>
      </c>
      <c r="N235" s="28">
        <v>0</v>
      </c>
      <c r="O235" s="28">
        <v>0</v>
      </c>
      <c r="P235" s="28">
        <v>0</v>
      </c>
      <c r="Q235" s="28">
        <v>0</v>
      </c>
      <c r="R235" s="16">
        <v>7</v>
      </c>
      <c r="S235" s="64">
        <v>0</v>
      </c>
      <c r="T235" s="29">
        <v>0</v>
      </c>
      <c r="U235" s="20">
        <v>1.7500000000000002E-2</v>
      </c>
      <c r="V235" s="29">
        <v>0</v>
      </c>
      <c r="W235" s="29">
        <v>0</v>
      </c>
      <c r="X235" s="64">
        <v>0</v>
      </c>
      <c r="Y235" s="64">
        <v>0</v>
      </c>
      <c r="Z235" s="64">
        <v>0</v>
      </c>
      <c r="AA235" s="64">
        <v>0</v>
      </c>
      <c r="AB235" s="64">
        <v>0</v>
      </c>
      <c r="AC235" s="64">
        <v>0</v>
      </c>
      <c r="AD235" s="29">
        <v>0</v>
      </c>
      <c r="AE235" s="29">
        <v>0</v>
      </c>
      <c r="AF235" s="29">
        <v>0</v>
      </c>
      <c r="AG235" s="29">
        <v>0</v>
      </c>
      <c r="AH235" s="29">
        <v>0</v>
      </c>
      <c r="BL235">
        <v>233</v>
      </c>
      <c r="BM235" t="s">
        <v>2569</v>
      </c>
    </row>
    <row r="236" spans="2:65" ht="14.25" x14ac:dyDescent="0.2">
      <c r="B236" s="16">
        <v>234</v>
      </c>
      <c r="C236" s="16" t="s">
        <v>1162</v>
      </c>
      <c r="D236" s="16" t="s">
        <v>1587</v>
      </c>
      <c r="E236" s="16" t="s">
        <v>1126</v>
      </c>
      <c r="F236" s="16">
        <f t="shared" si="3"/>
        <v>2</v>
      </c>
      <c r="G236" s="19" t="s">
        <v>1485</v>
      </c>
      <c r="H236" s="3" t="s">
        <v>869</v>
      </c>
      <c r="I236" s="3">
        <f>武器2!I236</f>
        <v>8</v>
      </c>
      <c r="J236" s="16">
        <v>10</v>
      </c>
      <c r="K236" s="16">
        <v>2</v>
      </c>
      <c r="L236" s="16">
        <v>12</v>
      </c>
      <c r="M236" s="16">
        <v>21</v>
      </c>
      <c r="N236" s="28">
        <v>0</v>
      </c>
      <c r="O236" s="28">
        <v>0</v>
      </c>
      <c r="P236" s="28">
        <v>0</v>
      </c>
      <c r="Q236" s="28">
        <v>0</v>
      </c>
      <c r="R236" s="28">
        <v>0</v>
      </c>
      <c r="S236" s="64">
        <v>0</v>
      </c>
      <c r="T236" s="20">
        <v>5.5E-2</v>
      </c>
      <c r="U236" s="29">
        <v>0</v>
      </c>
      <c r="V236" s="29">
        <v>0</v>
      </c>
      <c r="W236" s="29">
        <v>0</v>
      </c>
      <c r="X236" s="64">
        <v>0</v>
      </c>
      <c r="Y236" s="64">
        <v>0</v>
      </c>
      <c r="Z236" s="64">
        <v>0</v>
      </c>
      <c r="AA236" s="64">
        <v>0</v>
      </c>
      <c r="AB236" s="64">
        <v>0</v>
      </c>
      <c r="AC236" s="64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BL236">
        <v>234</v>
      </c>
      <c r="BM236" t="s">
        <v>2570</v>
      </c>
    </row>
    <row r="237" spans="2:65" ht="14.25" x14ac:dyDescent="0.2">
      <c r="B237" s="16">
        <v>235</v>
      </c>
      <c r="C237" s="16" t="s">
        <v>1195</v>
      </c>
      <c r="D237" s="16" t="s">
        <v>1288</v>
      </c>
      <c r="E237" s="16" t="s">
        <v>1126</v>
      </c>
      <c r="F237" s="16">
        <f t="shared" si="3"/>
        <v>2</v>
      </c>
      <c r="G237" s="19" t="s">
        <v>1485</v>
      </c>
      <c r="H237" s="3" t="s">
        <v>869</v>
      </c>
      <c r="I237" s="3">
        <f>武器2!I237</f>
        <v>8</v>
      </c>
      <c r="J237" s="16">
        <v>10</v>
      </c>
      <c r="K237" s="16">
        <v>3</v>
      </c>
      <c r="L237" s="16">
        <v>18</v>
      </c>
      <c r="M237" s="28">
        <v>0</v>
      </c>
      <c r="N237" s="28">
        <v>0</v>
      </c>
      <c r="O237" s="16">
        <v>23</v>
      </c>
      <c r="P237" s="28">
        <v>0</v>
      </c>
      <c r="Q237" s="28">
        <v>0</v>
      </c>
      <c r="R237" s="28">
        <v>0</v>
      </c>
      <c r="S237" s="64">
        <v>0</v>
      </c>
      <c r="T237" s="29">
        <v>0</v>
      </c>
      <c r="U237" s="29">
        <v>0</v>
      </c>
      <c r="V237" s="29">
        <v>0</v>
      </c>
      <c r="W237" s="29">
        <v>0</v>
      </c>
      <c r="X237" s="64">
        <v>0</v>
      </c>
      <c r="Y237" s="64">
        <v>0</v>
      </c>
      <c r="Z237" s="64">
        <v>0</v>
      </c>
      <c r="AA237" s="64">
        <v>0</v>
      </c>
      <c r="AB237" s="64">
        <v>0</v>
      </c>
      <c r="AC237" s="42">
        <v>45</v>
      </c>
      <c r="AD237" s="29">
        <v>0</v>
      </c>
      <c r="AE237" s="29">
        <v>0</v>
      </c>
      <c r="AF237" s="29">
        <v>0</v>
      </c>
      <c r="AG237" s="29">
        <v>0</v>
      </c>
      <c r="AH237" s="29">
        <v>0</v>
      </c>
      <c r="BL237">
        <v>235</v>
      </c>
      <c r="BM237" t="s">
        <v>2571</v>
      </c>
    </row>
    <row r="238" spans="2:65" ht="14.25" x14ac:dyDescent="0.2">
      <c r="B238" s="16">
        <v>236</v>
      </c>
      <c r="C238" s="16" t="s">
        <v>1147</v>
      </c>
      <c r="D238" s="16" t="s">
        <v>1588</v>
      </c>
      <c r="E238" s="16" t="s">
        <v>1126</v>
      </c>
      <c r="F238" s="16">
        <f t="shared" si="3"/>
        <v>3</v>
      </c>
      <c r="G238" s="19" t="s">
        <v>1485</v>
      </c>
      <c r="H238" s="3" t="s">
        <v>869</v>
      </c>
      <c r="I238" s="3">
        <f>武器2!I238</f>
        <v>8</v>
      </c>
      <c r="J238" s="16">
        <v>10</v>
      </c>
      <c r="K238" s="16">
        <v>4</v>
      </c>
      <c r="L238" s="16">
        <v>24</v>
      </c>
      <c r="M238" s="16">
        <v>42</v>
      </c>
      <c r="N238" s="16">
        <v>42</v>
      </c>
      <c r="O238" s="28">
        <v>0</v>
      </c>
      <c r="P238" s="28">
        <v>0</v>
      </c>
      <c r="Q238" s="28">
        <v>0</v>
      </c>
      <c r="R238" s="28">
        <v>0</v>
      </c>
      <c r="S238" s="64">
        <v>0</v>
      </c>
      <c r="T238" s="29">
        <v>0</v>
      </c>
      <c r="U238" s="29">
        <v>0</v>
      </c>
      <c r="V238" s="29">
        <v>0</v>
      </c>
      <c r="W238" s="29">
        <v>0</v>
      </c>
      <c r="X238" s="64">
        <v>0</v>
      </c>
      <c r="Y238" s="64">
        <v>0</v>
      </c>
      <c r="Z238" s="64">
        <v>0</v>
      </c>
      <c r="AA238" s="64">
        <v>0</v>
      </c>
      <c r="AB238" s="64">
        <v>0</v>
      </c>
      <c r="AC238" s="42">
        <v>60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BL238">
        <v>236</v>
      </c>
      <c r="BM238" t="s">
        <v>2572</v>
      </c>
    </row>
    <row r="239" spans="2:65" ht="14.25" x14ac:dyDescent="0.2">
      <c r="B239" s="16">
        <v>237</v>
      </c>
      <c r="C239" s="16" t="s">
        <v>1204</v>
      </c>
      <c r="D239" s="16" t="s">
        <v>1270</v>
      </c>
      <c r="E239" s="16" t="s">
        <v>1126</v>
      </c>
      <c r="F239" s="16">
        <f t="shared" si="3"/>
        <v>3</v>
      </c>
      <c r="G239" s="19" t="s">
        <v>1485</v>
      </c>
      <c r="H239" s="3" t="s">
        <v>869</v>
      </c>
      <c r="I239" s="3">
        <f>武器2!I239</f>
        <v>8</v>
      </c>
      <c r="J239" s="16">
        <v>10</v>
      </c>
      <c r="K239" s="16">
        <v>5</v>
      </c>
      <c r="L239" s="16">
        <v>31</v>
      </c>
      <c r="M239" s="28">
        <v>0</v>
      </c>
      <c r="N239" s="28">
        <v>0</v>
      </c>
      <c r="O239" s="28">
        <v>0</v>
      </c>
      <c r="P239" s="28">
        <v>0</v>
      </c>
      <c r="Q239" s="28">
        <v>0</v>
      </c>
      <c r="R239" s="28">
        <v>0</v>
      </c>
      <c r="S239" s="42">
        <v>29</v>
      </c>
      <c r="T239" s="29">
        <v>0</v>
      </c>
      <c r="U239" s="29">
        <v>0</v>
      </c>
      <c r="V239" s="29">
        <v>0</v>
      </c>
      <c r="W239" s="29">
        <v>0</v>
      </c>
      <c r="X239" s="42">
        <v>18</v>
      </c>
      <c r="Y239" s="64">
        <v>0</v>
      </c>
      <c r="Z239" s="64">
        <v>0</v>
      </c>
      <c r="AA239" s="64">
        <v>0</v>
      </c>
      <c r="AB239" s="42">
        <v>30</v>
      </c>
      <c r="AC239" s="64">
        <v>0</v>
      </c>
      <c r="AD239" s="29">
        <v>0</v>
      </c>
      <c r="AE239" s="29">
        <v>0</v>
      </c>
      <c r="AF239" s="29">
        <v>0</v>
      </c>
      <c r="AG239" s="29">
        <v>0</v>
      </c>
      <c r="AH239" s="29">
        <v>0</v>
      </c>
      <c r="BL239">
        <v>237</v>
      </c>
      <c r="BM239" t="s">
        <v>2573</v>
      </c>
    </row>
    <row r="240" spans="2:65" ht="14.25" x14ac:dyDescent="0.2">
      <c r="B240" s="16">
        <v>238</v>
      </c>
      <c r="C240" s="16" t="s">
        <v>1216</v>
      </c>
      <c r="D240" s="16" t="s">
        <v>1589</v>
      </c>
      <c r="E240" s="16" t="s">
        <v>1126</v>
      </c>
      <c r="F240" s="16">
        <f t="shared" si="3"/>
        <v>3</v>
      </c>
      <c r="G240" s="19" t="s">
        <v>1485</v>
      </c>
      <c r="H240" s="3" t="s">
        <v>869</v>
      </c>
      <c r="I240" s="3">
        <f>武器2!I240</f>
        <v>8</v>
      </c>
      <c r="J240" s="16">
        <v>10</v>
      </c>
      <c r="K240" s="16">
        <v>6</v>
      </c>
      <c r="L240" s="16">
        <v>37</v>
      </c>
      <c r="M240" s="28">
        <v>0</v>
      </c>
      <c r="N240" s="28">
        <v>0</v>
      </c>
      <c r="O240" s="28">
        <v>0</v>
      </c>
      <c r="P240" s="28">
        <v>0</v>
      </c>
      <c r="Q240" s="28">
        <v>0</v>
      </c>
      <c r="R240" s="28">
        <v>0</v>
      </c>
      <c r="S240" s="64">
        <v>0</v>
      </c>
      <c r="T240" s="20">
        <v>0.17</v>
      </c>
      <c r="U240" s="20">
        <v>0.105</v>
      </c>
      <c r="V240" s="29">
        <v>0</v>
      </c>
      <c r="W240" s="29">
        <v>0</v>
      </c>
      <c r="X240" s="64">
        <v>0</v>
      </c>
      <c r="Y240" s="64">
        <v>0</v>
      </c>
      <c r="Z240" s="64">
        <v>0</v>
      </c>
      <c r="AA240" s="64">
        <v>0</v>
      </c>
      <c r="AB240" s="64">
        <v>0</v>
      </c>
      <c r="AC240" s="42">
        <v>90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BL240">
        <v>238</v>
      </c>
      <c r="BM240" t="s">
        <v>2574</v>
      </c>
    </row>
    <row r="241" spans="2:65" ht="14.25" x14ac:dyDescent="0.2">
      <c r="B241" s="16">
        <v>239</v>
      </c>
      <c r="C241" s="16" t="s">
        <v>1212</v>
      </c>
      <c r="D241" s="16" t="s">
        <v>1590</v>
      </c>
      <c r="E241" s="16" t="s">
        <v>1126</v>
      </c>
      <c r="F241" s="16">
        <f t="shared" si="3"/>
        <v>4</v>
      </c>
      <c r="G241" s="19" t="s">
        <v>1485</v>
      </c>
      <c r="H241" s="3" t="s">
        <v>869</v>
      </c>
      <c r="I241" s="3">
        <f>武器2!I241</f>
        <v>8</v>
      </c>
      <c r="J241" s="16">
        <v>10</v>
      </c>
      <c r="K241" s="16">
        <v>7</v>
      </c>
      <c r="L241" s="16">
        <v>43</v>
      </c>
      <c r="M241" s="16">
        <v>73</v>
      </c>
      <c r="N241" s="16">
        <v>73</v>
      </c>
      <c r="O241" s="28">
        <v>0</v>
      </c>
      <c r="P241" s="28">
        <v>0</v>
      </c>
      <c r="Q241" s="28">
        <v>0</v>
      </c>
      <c r="R241" s="28">
        <v>0</v>
      </c>
      <c r="S241" s="64">
        <v>0</v>
      </c>
      <c r="T241" s="29">
        <v>0</v>
      </c>
      <c r="U241" s="29">
        <v>0</v>
      </c>
      <c r="V241" s="29">
        <v>0</v>
      </c>
      <c r="W241" s="29">
        <v>0</v>
      </c>
      <c r="X241" s="64">
        <v>0</v>
      </c>
      <c r="Y241" s="64">
        <v>0</v>
      </c>
      <c r="Z241" s="42">
        <v>36</v>
      </c>
      <c r="AA241" s="64">
        <v>0</v>
      </c>
      <c r="AB241" s="42">
        <v>42</v>
      </c>
      <c r="AC241" s="64">
        <v>0</v>
      </c>
      <c r="AD241" s="29">
        <v>0</v>
      </c>
      <c r="AE241" s="29">
        <v>0</v>
      </c>
      <c r="AF241" s="29">
        <v>0</v>
      </c>
      <c r="AG241" s="29">
        <v>0</v>
      </c>
      <c r="AH241" s="29">
        <v>0</v>
      </c>
      <c r="BL241">
        <v>239</v>
      </c>
      <c r="BM241" t="s">
        <v>2575</v>
      </c>
    </row>
    <row r="242" spans="2:65" ht="14.25" x14ac:dyDescent="0.2">
      <c r="B242" s="16">
        <v>240</v>
      </c>
      <c r="C242" s="16" t="s">
        <v>1195</v>
      </c>
      <c r="D242" s="16" t="s">
        <v>1591</v>
      </c>
      <c r="E242" s="16" t="s">
        <v>1126</v>
      </c>
      <c r="F242" s="16">
        <f t="shared" si="3"/>
        <v>4</v>
      </c>
      <c r="G242" s="19" t="s">
        <v>1485</v>
      </c>
      <c r="H242" s="3" t="s">
        <v>869</v>
      </c>
      <c r="I242" s="3">
        <f>武器2!I242</f>
        <v>8</v>
      </c>
      <c r="J242" s="16">
        <v>10</v>
      </c>
      <c r="K242" s="16">
        <v>8</v>
      </c>
      <c r="L242" s="16">
        <v>49</v>
      </c>
      <c r="M242" s="16">
        <v>83</v>
      </c>
      <c r="N242" s="28">
        <v>0</v>
      </c>
      <c r="O242" s="28">
        <v>0</v>
      </c>
      <c r="P242" s="28">
        <v>0</v>
      </c>
      <c r="Q242" s="16">
        <v>100</v>
      </c>
      <c r="R242" s="28">
        <v>0</v>
      </c>
      <c r="S242" s="64">
        <v>0</v>
      </c>
      <c r="T242" s="29">
        <v>0</v>
      </c>
      <c r="U242" s="29">
        <v>0</v>
      </c>
      <c r="V242" s="29">
        <v>0</v>
      </c>
      <c r="W242" s="29">
        <v>0</v>
      </c>
      <c r="X242" s="42">
        <v>29</v>
      </c>
      <c r="Y242" s="64">
        <v>0</v>
      </c>
      <c r="Z242" s="64">
        <v>0</v>
      </c>
      <c r="AA242" s="64">
        <v>0</v>
      </c>
      <c r="AB242" s="64">
        <v>0</v>
      </c>
      <c r="AC242" s="42">
        <v>120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BL242">
        <v>240</v>
      </c>
      <c r="BM242" t="s">
        <v>2576</v>
      </c>
    </row>
    <row r="243" spans="2:65" ht="14.25" x14ac:dyDescent="0.2">
      <c r="B243" s="16">
        <v>241</v>
      </c>
      <c r="C243" s="16" t="s">
        <v>1145</v>
      </c>
      <c r="D243" s="16" t="s">
        <v>1351</v>
      </c>
      <c r="E243" s="16" t="s">
        <v>1127</v>
      </c>
      <c r="F243" s="16">
        <f t="shared" si="3"/>
        <v>1</v>
      </c>
      <c r="G243" s="19" t="s">
        <v>1485</v>
      </c>
      <c r="H243" s="3" t="s">
        <v>869</v>
      </c>
      <c r="I243" s="3">
        <f>武器2!I243</f>
        <v>8</v>
      </c>
      <c r="J243" s="16">
        <v>10</v>
      </c>
      <c r="K243" s="16">
        <v>1</v>
      </c>
      <c r="L243" s="16">
        <v>6</v>
      </c>
      <c r="M243" s="28">
        <v>0</v>
      </c>
      <c r="N243" s="28">
        <v>0</v>
      </c>
      <c r="O243" s="28">
        <v>0</v>
      </c>
      <c r="P243" s="28">
        <v>0</v>
      </c>
      <c r="Q243" s="28">
        <v>0</v>
      </c>
      <c r="R243" s="16">
        <v>10</v>
      </c>
      <c r="S243" s="64">
        <v>0</v>
      </c>
      <c r="T243" s="29">
        <v>0</v>
      </c>
      <c r="U243" s="29">
        <v>0</v>
      </c>
      <c r="V243" s="29">
        <v>0</v>
      </c>
      <c r="W243" s="29">
        <v>0</v>
      </c>
      <c r="X243" s="64">
        <v>0</v>
      </c>
      <c r="Y243" s="64">
        <v>0</v>
      </c>
      <c r="Z243" s="64">
        <v>0</v>
      </c>
      <c r="AA243" s="64">
        <v>0</v>
      </c>
      <c r="AB243" s="64">
        <v>0</v>
      </c>
      <c r="AC243" s="64">
        <v>0</v>
      </c>
      <c r="AD243" s="29">
        <v>0</v>
      </c>
      <c r="AE243" s="29">
        <v>0</v>
      </c>
      <c r="AF243" s="29">
        <v>0</v>
      </c>
      <c r="AG243" s="29">
        <v>0</v>
      </c>
      <c r="AH243" s="29">
        <v>0</v>
      </c>
      <c r="BL243">
        <v>241</v>
      </c>
      <c r="BM243" t="s">
        <v>2577</v>
      </c>
    </row>
    <row r="244" spans="2:65" ht="14.25" x14ac:dyDescent="0.2">
      <c r="B244" s="16">
        <v>242</v>
      </c>
      <c r="C244" s="16" t="s">
        <v>1195</v>
      </c>
      <c r="D244" s="16" t="s">
        <v>1423</v>
      </c>
      <c r="E244" s="16" t="s">
        <v>1127</v>
      </c>
      <c r="F244" s="16">
        <f t="shared" si="3"/>
        <v>1</v>
      </c>
      <c r="G244" s="19" t="s">
        <v>1485</v>
      </c>
      <c r="H244" s="3" t="s">
        <v>869</v>
      </c>
      <c r="I244" s="3">
        <f>武器2!I244</f>
        <v>8</v>
      </c>
      <c r="J244" s="16">
        <v>10</v>
      </c>
      <c r="K244" s="16">
        <v>2</v>
      </c>
      <c r="L244" s="16">
        <v>13</v>
      </c>
      <c r="M244" s="28">
        <v>0</v>
      </c>
      <c r="N244" s="28">
        <v>0</v>
      </c>
      <c r="O244" s="28">
        <v>0</v>
      </c>
      <c r="P244" s="28">
        <v>0</v>
      </c>
      <c r="Q244" s="16">
        <v>35</v>
      </c>
      <c r="R244" s="28">
        <v>0</v>
      </c>
      <c r="S244" s="64">
        <v>0</v>
      </c>
      <c r="T244" s="29">
        <v>0</v>
      </c>
      <c r="U244" s="29">
        <v>0</v>
      </c>
      <c r="V244" s="29">
        <v>0</v>
      </c>
      <c r="W244" s="29">
        <v>0</v>
      </c>
      <c r="X244" s="64">
        <v>0</v>
      </c>
      <c r="Y244" s="64">
        <v>0</v>
      </c>
      <c r="Z244" s="64">
        <v>0</v>
      </c>
      <c r="AA244" s="64">
        <v>0</v>
      </c>
      <c r="AB244" s="64">
        <v>0</v>
      </c>
      <c r="AC244" s="64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BL244">
        <v>242</v>
      </c>
      <c r="BM244" t="s">
        <v>2578</v>
      </c>
    </row>
    <row r="245" spans="2:65" ht="14.25" x14ac:dyDescent="0.2">
      <c r="B245" s="16">
        <v>243</v>
      </c>
      <c r="C245" s="16" t="s">
        <v>1180</v>
      </c>
      <c r="D245" s="16" t="s">
        <v>1592</v>
      </c>
      <c r="E245" s="16" t="s">
        <v>1127</v>
      </c>
      <c r="F245" s="16">
        <f t="shared" si="3"/>
        <v>1</v>
      </c>
      <c r="G245" s="19" t="s">
        <v>1485</v>
      </c>
      <c r="H245" s="3" t="s">
        <v>869</v>
      </c>
      <c r="I245" s="3">
        <f>武器2!I245</f>
        <v>8</v>
      </c>
      <c r="J245" s="16">
        <v>10</v>
      </c>
      <c r="K245" s="16">
        <v>3</v>
      </c>
      <c r="L245" s="16">
        <v>19</v>
      </c>
      <c r="M245" s="28">
        <v>0</v>
      </c>
      <c r="N245" s="28">
        <v>0</v>
      </c>
      <c r="O245" s="28">
        <v>0</v>
      </c>
      <c r="P245" s="28">
        <v>0</v>
      </c>
      <c r="Q245" s="28">
        <v>0</v>
      </c>
      <c r="R245" s="28">
        <v>0</v>
      </c>
      <c r="S245" s="64">
        <v>0</v>
      </c>
      <c r="T245" s="29">
        <v>0</v>
      </c>
      <c r="U245" s="29">
        <v>0</v>
      </c>
      <c r="V245" s="29">
        <v>0</v>
      </c>
      <c r="W245" s="29">
        <v>0</v>
      </c>
      <c r="X245" s="64">
        <v>0</v>
      </c>
      <c r="Y245" s="64">
        <v>0</v>
      </c>
      <c r="Z245" s="64">
        <v>0</v>
      </c>
      <c r="AA245" s="42">
        <v>22</v>
      </c>
      <c r="AB245" s="64">
        <v>0</v>
      </c>
      <c r="AC245" s="64">
        <v>0</v>
      </c>
      <c r="AD245" s="29">
        <v>0</v>
      </c>
      <c r="AE245" s="29">
        <v>0</v>
      </c>
      <c r="AF245" s="29">
        <v>0</v>
      </c>
      <c r="AG245" s="29">
        <v>0</v>
      </c>
      <c r="AH245" s="29">
        <v>0</v>
      </c>
      <c r="BL245">
        <v>243</v>
      </c>
      <c r="BM245" t="s">
        <v>2579</v>
      </c>
    </row>
    <row r="246" spans="2:65" ht="14.25" x14ac:dyDescent="0.2">
      <c r="B246" s="16">
        <v>244</v>
      </c>
      <c r="C246" s="16" t="s">
        <v>1208</v>
      </c>
      <c r="D246" s="16" t="s">
        <v>1364</v>
      </c>
      <c r="E246" s="16" t="s">
        <v>1127</v>
      </c>
      <c r="F246" s="16">
        <f t="shared" si="3"/>
        <v>1</v>
      </c>
      <c r="G246" s="19" t="s">
        <v>1485</v>
      </c>
      <c r="H246" s="3" t="s">
        <v>869</v>
      </c>
      <c r="I246" s="3">
        <f>武器2!I246</f>
        <v>8</v>
      </c>
      <c r="J246" s="16">
        <v>10</v>
      </c>
      <c r="K246" s="16">
        <v>4</v>
      </c>
      <c r="L246" s="16">
        <v>26</v>
      </c>
      <c r="M246" s="28">
        <v>0</v>
      </c>
      <c r="N246" s="28">
        <v>0</v>
      </c>
      <c r="O246" s="28">
        <v>0</v>
      </c>
      <c r="P246" s="28">
        <v>0</v>
      </c>
      <c r="Q246" s="28">
        <v>0</v>
      </c>
      <c r="R246" s="28">
        <v>0</v>
      </c>
      <c r="S246" s="64">
        <v>0</v>
      </c>
      <c r="T246" s="29">
        <v>0</v>
      </c>
      <c r="U246" s="29">
        <v>0</v>
      </c>
      <c r="V246" s="29">
        <v>0</v>
      </c>
      <c r="W246" s="29">
        <v>0</v>
      </c>
      <c r="X246" s="42">
        <v>20</v>
      </c>
      <c r="Y246" s="64">
        <v>0</v>
      </c>
      <c r="Z246" s="64">
        <v>0</v>
      </c>
      <c r="AA246" s="64">
        <v>0</v>
      </c>
      <c r="AB246" s="64">
        <v>0</v>
      </c>
      <c r="AC246" s="64">
        <v>0</v>
      </c>
      <c r="AD246" s="29">
        <v>0</v>
      </c>
      <c r="AE246" s="29">
        <v>0</v>
      </c>
      <c r="AF246" s="29">
        <v>0</v>
      </c>
      <c r="AG246" s="29">
        <v>0</v>
      </c>
      <c r="AH246" s="29">
        <v>0</v>
      </c>
      <c r="BL246">
        <v>244</v>
      </c>
      <c r="BM246" t="s">
        <v>2580</v>
      </c>
    </row>
    <row r="247" spans="2:65" ht="14.25" x14ac:dyDescent="0.2">
      <c r="B247" s="16">
        <v>245</v>
      </c>
      <c r="C247" s="16" t="s">
        <v>1180</v>
      </c>
      <c r="D247" s="16" t="s">
        <v>1414</v>
      </c>
      <c r="E247" s="16" t="s">
        <v>1127</v>
      </c>
      <c r="F247" s="16">
        <f t="shared" si="3"/>
        <v>2</v>
      </c>
      <c r="G247" s="19" t="s">
        <v>1485</v>
      </c>
      <c r="H247" s="3" t="s">
        <v>869</v>
      </c>
      <c r="I247" s="3">
        <f>武器2!I247</f>
        <v>8</v>
      </c>
      <c r="J247" s="16">
        <v>10</v>
      </c>
      <c r="K247" s="16">
        <v>5</v>
      </c>
      <c r="L247" s="16">
        <v>32</v>
      </c>
      <c r="M247" s="28">
        <v>0</v>
      </c>
      <c r="N247" s="28">
        <v>0</v>
      </c>
      <c r="O247" s="28">
        <v>0</v>
      </c>
      <c r="P247" s="28">
        <v>0</v>
      </c>
      <c r="Q247" s="16">
        <v>86</v>
      </c>
      <c r="R247" s="28">
        <v>0</v>
      </c>
      <c r="S247" s="64">
        <v>0</v>
      </c>
      <c r="T247" s="29">
        <v>0</v>
      </c>
      <c r="U247" s="29">
        <v>0</v>
      </c>
      <c r="V247" s="29">
        <v>0</v>
      </c>
      <c r="W247" s="29">
        <v>0</v>
      </c>
      <c r="X247" s="64">
        <v>0</v>
      </c>
      <c r="Y247" s="64">
        <v>0</v>
      </c>
      <c r="Z247" s="64">
        <v>0</v>
      </c>
      <c r="AA247" s="64">
        <v>0</v>
      </c>
      <c r="AB247" s="64">
        <v>0</v>
      </c>
      <c r="AC247" s="42">
        <v>104</v>
      </c>
      <c r="AD247" s="29">
        <v>0</v>
      </c>
      <c r="AE247" s="29">
        <v>0</v>
      </c>
      <c r="AF247" s="29">
        <v>0</v>
      </c>
      <c r="AG247" s="29">
        <v>0</v>
      </c>
      <c r="AH247" s="29">
        <v>0</v>
      </c>
      <c r="BL247">
        <v>245</v>
      </c>
      <c r="BM247" t="s">
        <v>2581</v>
      </c>
    </row>
    <row r="248" spans="2:65" ht="14.25" x14ac:dyDescent="0.2">
      <c r="B248" s="16">
        <v>246</v>
      </c>
      <c r="C248" s="16" t="s">
        <v>1174</v>
      </c>
      <c r="D248" s="16" t="s">
        <v>1593</v>
      </c>
      <c r="E248" s="16" t="s">
        <v>1127</v>
      </c>
      <c r="F248" s="16">
        <f t="shared" si="3"/>
        <v>2</v>
      </c>
      <c r="G248" s="19" t="s">
        <v>1485</v>
      </c>
      <c r="H248" s="3" t="s">
        <v>869</v>
      </c>
      <c r="I248" s="3">
        <f>武器2!I248</f>
        <v>8</v>
      </c>
      <c r="J248" s="16">
        <v>10</v>
      </c>
      <c r="K248" s="16">
        <v>6</v>
      </c>
      <c r="L248" s="16">
        <v>39</v>
      </c>
      <c r="M248" s="28">
        <v>0</v>
      </c>
      <c r="N248" s="28">
        <v>0</v>
      </c>
      <c r="O248" s="28">
        <v>0</v>
      </c>
      <c r="P248" s="28">
        <v>0</v>
      </c>
      <c r="Q248" s="16">
        <v>104</v>
      </c>
      <c r="R248" s="28">
        <v>0</v>
      </c>
      <c r="S248" s="64">
        <v>0</v>
      </c>
      <c r="T248" s="29">
        <v>0</v>
      </c>
      <c r="U248" s="29">
        <v>0</v>
      </c>
      <c r="V248" s="29">
        <v>0</v>
      </c>
      <c r="W248" s="29">
        <v>0</v>
      </c>
      <c r="X248" s="64">
        <v>0</v>
      </c>
      <c r="Y248" s="64">
        <v>0</v>
      </c>
      <c r="Z248" s="64">
        <v>0</v>
      </c>
      <c r="AA248" s="64">
        <v>0</v>
      </c>
      <c r="AB248" s="64">
        <v>0</v>
      </c>
      <c r="AC248" s="42">
        <v>124</v>
      </c>
      <c r="AD248" s="29">
        <v>0</v>
      </c>
      <c r="AE248" s="29">
        <v>0</v>
      </c>
      <c r="AF248" s="29">
        <v>0</v>
      </c>
      <c r="AG248" s="29">
        <v>0</v>
      </c>
      <c r="AH248" s="29">
        <v>0</v>
      </c>
      <c r="BL248">
        <v>246</v>
      </c>
      <c r="BM248" t="s">
        <v>2582</v>
      </c>
    </row>
    <row r="249" spans="2:65" ht="14.25" x14ac:dyDescent="0.2">
      <c r="B249" s="16">
        <v>247</v>
      </c>
      <c r="C249" s="16" t="s">
        <v>1198</v>
      </c>
      <c r="D249" s="16" t="s">
        <v>1523</v>
      </c>
      <c r="E249" s="16" t="s">
        <v>1127</v>
      </c>
      <c r="F249" s="16">
        <f t="shared" si="3"/>
        <v>2</v>
      </c>
      <c r="G249" s="19" t="s">
        <v>1485</v>
      </c>
      <c r="H249" s="3" t="s">
        <v>869</v>
      </c>
      <c r="I249" s="3">
        <f>武器2!I249</f>
        <v>8</v>
      </c>
      <c r="J249" s="16">
        <v>10</v>
      </c>
      <c r="K249" s="16">
        <v>7</v>
      </c>
      <c r="L249" s="16">
        <v>45</v>
      </c>
      <c r="M249" s="28">
        <v>0</v>
      </c>
      <c r="N249" s="28">
        <v>0</v>
      </c>
      <c r="O249" s="16">
        <v>76</v>
      </c>
      <c r="P249" s="28">
        <v>0</v>
      </c>
      <c r="Q249" s="28">
        <v>0</v>
      </c>
      <c r="R249" s="28">
        <v>0</v>
      </c>
      <c r="S249" s="64">
        <v>0</v>
      </c>
      <c r="T249" s="29">
        <v>0</v>
      </c>
      <c r="U249" s="29">
        <v>0</v>
      </c>
      <c r="V249" s="29">
        <v>0</v>
      </c>
      <c r="W249" s="29">
        <v>0</v>
      </c>
      <c r="X249" s="64">
        <v>0</v>
      </c>
      <c r="Y249" s="64">
        <v>0</v>
      </c>
      <c r="Z249" s="64">
        <v>0</v>
      </c>
      <c r="AA249" s="64">
        <v>0</v>
      </c>
      <c r="AB249" s="64">
        <v>0</v>
      </c>
      <c r="AC249" s="42">
        <v>145</v>
      </c>
      <c r="AD249" s="29">
        <v>0</v>
      </c>
      <c r="AE249" s="29">
        <v>0</v>
      </c>
      <c r="AF249" s="29">
        <v>0</v>
      </c>
      <c r="AG249" s="29">
        <v>0</v>
      </c>
      <c r="AH249" s="29">
        <v>0</v>
      </c>
      <c r="BL249">
        <v>247</v>
      </c>
      <c r="BM249" t="s">
        <v>2583</v>
      </c>
    </row>
    <row r="250" spans="2:65" ht="14.25" x14ac:dyDescent="0.2">
      <c r="B250" s="16">
        <v>248</v>
      </c>
      <c r="C250" s="16" t="s">
        <v>1182</v>
      </c>
      <c r="D250" s="16" t="s">
        <v>1275</v>
      </c>
      <c r="E250" s="16" t="s">
        <v>1127</v>
      </c>
      <c r="F250" s="16">
        <f t="shared" si="3"/>
        <v>2</v>
      </c>
      <c r="G250" s="19" t="s">
        <v>1485</v>
      </c>
      <c r="H250" s="3" t="s">
        <v>869</v>
      </c>
      <c r="I250" s="3">
        <f>武器2!I250</f>
        <v>8</v>
      </c>
      <c r="J250" s="16">
        <v>10</v>
      </c>
      <c r="K250" s="16">
        <v>8</v>
      </c>
      <c r="L250" s="16">
        <v>52</v>
      </c>
      <c r="M250" s="28">
        <v>0</v>
      </c>
      <c r="N250" s="28">
        <v>0</v>
      </c>
      <c r="O250" s="16">
        <v>86</v>
      </c>
      <c r="P250" s="28">
        <v>0</v>
      </c>
      <c r="Q250" s="28">
        <v>0</v>
      </c>
      <c r="R250" s="28">
        <v>0</v>
      </c>
      <c r="S250" s="64">
        <v>0</v>
      </c>
      <c r="T250" s="29">
        <v>0</v>
      </c>
      <c r="U250" s="29">
        <v>0</v>
      </c>
      <c r="V250" s="29">
        <v>0</v>
      </c>
      <c r="W250" s="29">
        <v>0</v>
      </c>
      <c r="X250" s="64">
        <v>0</v>
      </c>
      <c r="Y250" s="64">
        <v>0</v>
      </c>
      <c r="Z250" s="64">
        <v>0</v>
      </c>
      <c r="AA250" s="64">
        <v>0</v>
      </c>
      <c r="AB250" s="64">
        <v>0</v>
      </c>
      <c r="AC250" s="42">
        <v>166</v>
      </c>
      <c r="AD250" s="29">
        <v>0</v>
      </c>
      <c r="AE250" s="29">
        <v>0</v>
      </c>
      <c r="AF250" s="29">
        <v>0</v>
      </c>
      <c r="AG250" s="29">
        <v>0</v>
      </c>
      <c r="AH250" s="29">
        <v>0</v>
      </c>
      <c r="BL250">
        <v>248</v>
      </c>
      <c r="BM250" t="s">
        <v>2584</v>
      </c>
    </row>
    <row r="251" spans="2:65" ht="14.25" x14ac:dyDescent="0.2">
      <c r="B251" s="16">
        <v>249</v>
      </c>
      <c r="C251" s="16" t="s">
        <v>1147</v>
      </c>
      <c r="D251" s="16" t="s">
        <v>1398</v>
      </c>
      <c r="E251" s="16" t="s">
        <v>1128</v>
      </c>
      <c r="F251" s="16">
        <f t="shared" si="3"/>
        <v>1</v>
      </c>
      <c r="G251" s="19" t="s">
        <v>1485</v>
      </c>
      <c r="H251" s="3" t="s">
        <v>869</v>
      </c>
      <c r="I251" s="3">
        <f>武器2!I251</f>
        <v>8</v>
      </c>
      <c r="J251" s="16">
        <v>10</v>
      </c>
      <c r="K251" s="16">
        <v>1</v>
      </c>
      <c r="L251" s="16">
        <v>13</v>
      </c>
      <c r="M251" s="28">
        <v>0</v>
      </c>
      <c r="N251" s="28">
        <v>0</v>
      </c>
      <c r="O251" s="28">
        <v>0</v>
      </c>
      <c r="P251" s="28">
        <v>0</v>
      </c>
      <c r="Q251" s="28">
        <v>0</v>
      </c>
      <c r="R251" s="28">
        <v>0</v>
      </c>
      <c r="S251" s="64">
        <v>0</v>
      </c>
      <c r="T251" s="29">
        <v>0</v>
      </c>
      <c r="U251" s="29">
        <v>0</v>
      </c>
      <c r="V251" s="29">
        <v>0</v>
      </c>
      <c r="W251" s="29">
        <v>0</v>
      </c>
      <c r="X251" s="64">
        <v>0</v>
      </c>
      <c r="Y251" s="64">
        <v>0</v>
      </c>
      <c r="Z251" s="64">
        <v>0</v>
      </c>
      <c r="AA251" s="42">
        <v>0</v>
      </c>
      <c r="AB251" s="64">
        <v>0</v>
      </c>
      <c r="AC251" s="64">
        <v>0</v>
      </c>
      <c r="AD251" s="29">
        <v>0</v>
      </c>
      <c r="AE251" s="29">
        <v>0</v>
      </c>
      <c r="AF251" s="29">
        <v>0</v>
      </c>
      <c r="AG251" s="29">
        <v>0</v>
      </c>
      <c r="AH251" s="29">
        <v>0</v>
      </c>
      <c r="BL251">
        <v>249</v>
      </c>
      <c r="BM251" t="s">
        <v>2417</v>
      </c>
    </row>
    <row r="252" spans="2:65" ht="14.25" x14ac:dyDescent="0.2">
      <c r="B252" s="16">
        <v>250</v>
      </c>
      <c r="C252" s="16" t="s">
        <v>1166</v>
      </c>
      <c r="D252" s="16" t="s">
        <v>1261</v>
      </c>
      <c r="E252" s="16" t="s">
        <v>1128</v>
      </c>
      <c r="F252" s="16">
        <f t="shared" si="3"/>
        <v>1</v>
      </c>
      <c r="G252" s="19" t="s">
        <v>1485</v>
      </c>
      <c r="H252" s="3" t="s">
        <v>869</v>
      </c>
      <c r="I252" s="3">
        <f>武器2!I252</f>
        <v>8</v>
      </c>
      <c r="J252" s="16">
        <v>10</v>
      </c>
      <c r="K252" s="16">
        <v>2</v>
      </c>
      <c r="L252" s="16">
        <v>25</v>
      </c>
      <c r="M252" s="28">
        <v>0</v>
      </c>
      <c r="N252" s="28">
        <v>0</v>
      </c>
      <c r="O252" s="28">
        <v>0</v>
      </c>
      <c r="P252" s="28">
        <v>0</v>
      </c>
      <c r="Q252" s="28">
        <v>0</v>
      </c>
      <c r="R252" s="28">
        <v>0</v>
      </c>
      <c r="S252" s="42">
        <v>0</v>
      </c>
      <c r="T252" s="29">
        <v>0</v>
      </c>
      <c r="U252" s="29">
        <v>0</v>
      </c>
      <c r="V252" s="29">
        <v>0</v>
      </c>
      <c r="W252" s="29">
        <v>0</v>
      </c>
      <c r="X252" s="64">
        <v>0</v>
      </c>
      <c r="Y252" s="64">
        <v>0</v>
      </c>
      <c r="Z252" s="64">
        <v>0</v>
      </c>
      <c r="AA252" s="64">
        <v>0</v>
      </c>
      <c r="AB252" s="64">
        <v>0</v>
      </c>
      <c r="AC252" s="64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BL252">
        <v>250</v>
      </c>
      <c r="BM252" t="s">
        <v>2585</v>
      </c>
    </row>
    <row r="253" spans="2:65" ht="14.25" x14ac:dyDescent="0.2">
      <c r="B253" s="16">
        <v>251</v>
      </c>
      <c r="C253" s="16" t="s">
        <v>1198</v>
      </c>
      <c r="D253" s="16" t="s">
        <v>1432</v>
      </c>
      <c r="E253" s="16" t="s">
        <v>1128</v>
      </c>
      <c r="F253" s="16">
        <f t="shared" si="3"/>
        <v>1</v>
      </c>
      <c r="G253" s="19" t="s">
        <v>1485</v>
      </c>
      <c r="H253" s="3" t="s">
        <v>869</v>
      </c>
      <c r="I253" s="3">
        <f>武器2!I253</f>
        <v>8</v>
      </c>
      <c r="J253" s="16">
        <v>10</v>
      </c>
      <c r="K253" s="16">
        <v>3</v>
      </c>
      <c r="L253" s="16">
        <v>38</v>
      </c>
      <c r="M253" s="28">
        <v>0</v>
      </c>
      <c r="N253" s="28">
        <v>0</v>
      </c>
      <c r="O253" s="28">
        <v>0</v>
      </c>
      <c r="P253" s="28">
        <v>0</v>
      </c>
      <c r="Q253" s="16">
        <v>0</v>
      </c>
      <c r="R253" s="28">
        <v>0</v>
      </c>
      <c r="S253" s="64">
        <v>0</v>
      </c>
      <c r="T253" s="29">
        <v>0</v>
      </c>
      <c r="U253" s="29">
        <v>0</v>
      </c>
      <c r="V253" s="29">
        <v>0</v>
      </c>
      <c r="W253" s="29">
        <v>0</v>
      </c>
      <c r="X253" s="64">
        <v>0</v>
      </c>
      <c r="Y253" s="64">
        <v>0</v>
      </c>
      <c r="Z253" s="64">
        <v>0</v>
      </c>
      <c r="AA253" s="64">
        <v>0</v>
      </c>
      <c r="AB253" s="64">
        <v>0</v>
      </c>
      <c r="AC253" s="64">
        <v>0</v>
      </c>
      <c r="AD253" s="29">
        <v>0</v>
      </c>
      <c r="AE253" s="29">
        <v>0</v>
      </c>
      <c r="AF253" s="29">
        <v>0</v>
      </c>
      <c r="AG253" s="29">
        <v>0</v>
      </c>
      <c r="AH253" s="29">
        <v>0</v>
      </c>
      <c r="BL253">
        <v>251</v>
      </c>
      <c r="BM253" t="s">
        <v>2586</v>
      </c>
    </row>
    <row r="254" spans="2:65" ht="14.25" x14ac:dyDescent="0.2">
      <c r="B254" s="16">
        <v>252</v>
      </c>
      <c r="C254" s="16" t="s">
        <v>1141</v>
      </c>
      <c r="D254" s="16" t="s">
        <v>1308</v>
      </c>
      <c r="E254" s="16" t="s">
        <v>1128</v>
      </c>
      <c r="F254" s="16">
        <f t="shared" si="3"/>
        <v>1</v>
      </c>
      <c r="G254" s="19" t="s">
        <v>1485</v>
      </c>
      <c r="H254" s="3" t="s">
        <v>869</v>
      </c>
      <c r="I254" s="3">
        <f>武器2!I254</f>
        <v>8</v>
      </c>
      <c r="J254" s="16">
        <v>10</v>
      </c>
      <c r="K254" s="16">
        <v>4</v>
      </c>
      <c r="L254" s="16">
        <v>50</v>
      </c>
      <c r="M254" s="28">
        <v>0</v>
      </c>
      <c r="N254" s="28">
        <v>0</v>
      </c>
      <c r="O254" s="28">
        <v>0</v>
      </c>
      <c r="P254" s="28">
        <v>0</v>
      </c>
      <c r="Q254" s="28">
        <v>0</v>
      </c>
      <c r="R254" s="28">
        <v>0</v>
      </c>
      <c r="S254" s="64">
        <v>0</v>
      </c>
      <c r="T254" s="29">
        <v>0</v>
      </c>
      <c r="U254" s="29">
        <v>0</v>
      </c>
      <c r="V254" s="29">
        <v>0</v>
      </c>
      <c r="W254" s="29">
        <v>0</v>
      </c>
      <c r="X254" s="64">
        <v>0</v>
      </c>
      <c r="Y254" s="64">
        <v>0</v>
      </c>
      <c r="Z254" s="64">
        <v>0</v>
      </c>
      <c r="AA254" s="64">
        <v>0</v>
      </c>
      <c r="AB254" s="64">
        <v>0</v>
      </c>
      <c r="AC254" s="42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BL254">
        <v>252</v>
      </c>
      <c r="BM254" t="s">
        <v>2587</v>
      </c>
    </row>
    <row r="255" spans="2:65" ht="14.25" x14ac:dyDescent="0.2">
      <c r="B255" s="16">
        <v>253</v>
      </c>
      <c r="C255" s="16" t="s">
        <v>1188</v>
      </c>
      <c r="D255" s="16" t="s">
        <v>1279</v>
      </c>
      <c r="E255" s="16" t="s">
        <v>1128</v>
      </c>
      <c r="F255" s="16">
        <f t="shared" si="3"/>
        <v>1</v>
      </c>
      <c r="G255" s="19" t="s">
        <v>1485</v>
      </c>
      <c r="H255" s="3" t="s">
        <v>869</v>
      </c>
      <c r="I255" s="3">
        <f>武器2!I255</f>
        <v>8</v>
      </c>
      <c r="J255" s="16">
        <v>10</v>
      </c>
      <c r="K255" s="16">
        <v>5</v>
      </c>
      <c r="L255" s="16">
        <v>63</v>
      </c>
      <c r="M255" s="28">
        <v>0</v>
      </c>
      <c r="N255" s="28">
        <v>0</v>
      </c>
      <c r="O255" s="28">
        <v>0</v>
      </c>
      <c r="P255" s="28">
        <v>0</v>
      </c>
      <c r="Q255" s="28">
        <v>0</v>
      </c>
      <c r="R255" s="28">
        <v>0</v>
      </c>
      <c r="S255" s="64">
        <v>0</v>
      </c>
      <c r="T255" s="29">
        <v>0</v>
      </c>
      <c r="U255" s="20">
        <v>0</v>
      </c>
      <c r="V255" s="29">
        <v>0</v>
      </c>
      <c r="W255" s="29">
        <v>0</v>
      </c>
      <c r="X255" s="64">
        <v>0</v>
      </c>
      <c r="Y255" s="64">
        <v>0</v>
      </c>
      <c r="Z255" s="64">
        <v>0</v>
      </c>
      <c r="AA255" s="64">
        <v>0</v>
      </c>
      <c r="AB255" s="64">
        <v>0</v>
      </c>
      <c r="AC255" s="64">
        <v>0</v>
      </c>
      <c r="AD255" s="29">
        <v>0</v>
      </c>
      <c r="AE255" s="29">
        <v>0</v>
      </c>
      <c r="AF255" s="29">
        <v>0</v>
      </c>
      <c r="AG255" s="29">
        <v>0</v>
      </c>
      <c r="AH255" s="29">
        <v>0</v>
      </c>
      <c r="BL255">
        <v>253</v>
      </c>
      <c r="BM255" t="s">
        <v>2588</v>
      </c>
    </row>
    <row r="256" spans="2:65" ht="14.25" x14ac:dyDescent="0.2">
      <c r="B256" s="16">
        <v>254</v>
      </c>
      <c r="C256" s="16" t="s">
        <v>1191</v>
      </c>
      <c r="D256" s="16" t="s">
        <v>1594</v>
      </c>
      <c r="E256" s="16" t="s">
        <v>1128</v>
      </c>
      <c r="F256" s="16">
        <f t="shared" si="3"/>
        <v>1</v>
      </c>
      <c r="G256" s="19" t="s">
        <v>1485</v>
      </c>
      <c r="H256" s="3" t="s">
        <v>869</v>
      </c>
      <c r="I256" s="3">
        <f>武器2!I256</f>
        <v>8</v>
      </c>
      <c r="J256" s="16">
        <v>10</v>
      </c>
      <c r="K256" s="16">
        <v>6</v>
      </c>
      <c r="L256" s="16">
        <v>75</v>
      </c>
      <c r="M256" s="28">
        <v>0</v>
      </c>
      <c r="N256" s="28">
        <v>0</v>
      </c>
      <c r="O256" s="28">
        <v>0</v>
      </c>
      <c r="P256" s="28">
        <v>0</v>
      </c>
      <c r="Q256" s="28">
        <v>0</v>
      </c>
      <c r="R256" s="28">
        <v>0</v>
      </c>
      <c r="S256" s="64">
        <v>0</v>
      </c>
      <c r="T256" s="29">
        <v>0</v>
      </c>
      <c r="U256" s="29">
        <v>0</v>
      </c>
      <c r="V256" s="29">
        <v>0</v>
      </c>
      <c r="W256" s="29">
        <v>0</v>
      </c>
      <c r="X256" s="64">
        <v>0</v>
      </c>
      <c r="Y256" s="42">
        <v>0</v>
      </c>
      <c r="Z256" s="64">
        <v>0</v>
      </c>
      <c r="AA256" s="64">
        <v>0</v>
      </c>
      <c r="AB256" s="64">
        <v>0</v>
      </c>
      <c r="AC256" s="64">
        <v>0</v>
      </c>
      <c r="AD256" s="29">
        <v>0</v>
      </c>
      <c r="AE256" s="29">
        <v>0</v>
      </c>
      <c r="AF256" s="29">
        <v>0</v>
      </c>
      <c r="AG256" s="29">
        <v>0</v>
      </c>
      <c r="AH256" s="29">
        <v>0</v>
      </c>
      <c r="BL256">
        <v>254</v>
      </c>
      <c r="BM256" t="s">
        <v>2589</v>
      </c>
    </row>
    <row r="257" spans="2:65" ht="14.25" x14ac:dyDescent="0.2">
      <c r="B257" s="16">
        <v>255</v>
      </c>
      <c r="C257" s="16" t="s">
        <v>1216</v>
      </c>
      <c r="D257" s="16" t="s">
        <v>1340</v>
      </c>
      <c r="E257" s="16" t="s">
        <v>1128</v>
      </c>
      <c r="F257" s="16">
        <f t="shared" si="3"/>
        <v>1</v>
      </c>
      <c r="G257" s="19" t="s">
        <v>1485</v>
      </c>
      <c r="H257" s="3" t="s">
        <v>869</v>
      </c>
      <c r="I257" s="3">
        <f>武器2!I257</f>
        <v>8</v>
      </c>
      <c r="J257" s="16">
        <v>10</v>
      </c>
      <c r="K257" s="16">
        <v>7</v>
      </c>
      <c r="L257" s="16">
        <v>88</v>
      </c>
      <c r="M257" s="28">
        <v>0</v>
      </c>
      <c r="N257" s="28">
        <v>0</v>
      </c>
      <c r="O257" s="28">
        <v>0</v>
      </c>
      <c r="P257" s="28">
        <v>0</v>
      </c>
      <c r="Q257" s="28">
        <v>0</v>
      </c>
      <c r="R257" s="28">
        <v>0</v>
      </c>
      <c r="S257" s="64">
        <v>0</v>
      </c>
      <c r="T257" s="29">
        <v>0</v>
      </c>
      <c r="U257" s="29">
        <v>0</v>
      </c>
      <c r="V257" s="29">
        <v>0</v>
      </c>
      <c r="W257" s="29">
        <v>0</v>
      </c>
      <c r="X257" s="64">
        <v>0</v>
      </c>
      <c r="Y257" s="64">
        <v>0</v>
      </c>
      <c r="Z257" s="42">
        <v>0</v>
      </c>
      <c r="AA257" s="64">
        <v>0</v>
      </c>
      <c r="AB257" s="64">
        <v>0</v>
      </c>
      <c r="AC257" s="64">
        <v>0</v>
      </c>
      <c r="AD257" s="29">
        <v>0</v>
      </c>
      <c r="AE257" s="29">
        <v>0</v>
      </c>
      <c r="AF257" s="29">
        <v>0</v>
      </c>
      <c r="AG257" s="29">
        <v>0</v>
      </c>
      <c r="AH257" s="29">
        <v>0</v>
      </c>
      <c r="BL257">
        <v>255</v>
      </c>
      <c r="BM257" t="s">
        <v>2590</v>
      </c>
    </row>
    <row r="258" spans="2:65" ht="14.25" x14ac:dyDescent="0.2">
      <c r="B258" s="16">
        <v>256</v>
      </c>
      <c r="C258" s="16" t="s">
        <v>1155</v>
      </c>
      <c r="D258" s="16" t="s">
        <v>1595</v>
      </c>
      <c r="E258" s="16" t="s">
        <v>1128</v>
      </c>
      <c r="F258" s="16">
        <f t="shared" si="3"/>
        <v>1</v>
      </c>
      <c r="G258" s="19" t="s">
        <v>1485</v>
      </c>
      <c r="H258" s="3" t="s">
        <v>869</v>
      </c>
      <c r="I258" s="3">
        <f>武器2!I258</f>
        <v>8</v>
      </c>
      <c r="J258" s="16">
        <v>10</v>
      </c>
      <c r="K258" s="16">
        <v>8</v>
      </c>
      <c r="L258" s="16">
        <v>101</v>
      </c>
      <c r="M258" s="28">
        <v>0</v>
      </c>
      <c r="N258" s="28">
        <v>0</v>
      </c>
      <c r="O258" s="28">
        <v>0</v>
      </c>
      <c r="P258" s="28">
        <v>0</v>
      </c>
      <c r="Q258" s="28">
        <v>0</v>
      </c>
      <c r="R258" s="28">
        <v>0</v>
      </c>
      <c r="S258" s="64">
        <v>0</v>
      </c>
      <c r="T258" s="20">
        <v>0</v>
      </c>
      <c r="U258" s="29">
        <v>0</v>
      </c>
      <c r="V258" s="29">
        <v>0</v>
      </c>
      <c r="W258" s="29">
        <v>0</v>
      </c>
      <c r="X258" s="64">
        <v>0</v>
      </c>
      <c r="Y258" s="64">
        <v>0</v>
      </c>
      <c r="Z258" s="64">
        <v>0</v>
      </c>
      <c r="AA258" s="64">
        <v>0</v>
      </c>
      <c r="AB258" s="64">
        <v>0</v>
      </c>
      <c r="AC258" s="64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BL258">
        <v>256</v>
      </c>
      <c r="BM258" t="s">
        <v>2591</v>
      </c>
    </row>
    <row r="259" spans="2:65" ht="14.25" x14ac:dyDescent="0.2">
      <c r="B259" s="16">
        <v>257</v>
      </c>
      <c r="C259" s="16" t="s">
        <v>1133</v>
      </c>
      <c r="D259" s="16" t="s">
        <v>1569</v>
      </c>
      <c r="E259" s="16" t="s">
        <v>1125</v>
      </c>
      <c r="F259" s="16">
        <f t="shared" ref="F259:F322" si="4">VLOOKUP(E259&amp;K259,buff_num,2,FALSE)</f>
        <v>3</v>
      </c>
      <c r="G259" s="19" t="s">
        <v>1485</v>
      </c>
      <c r="H259" s="3" t="s">
        <v>870</v>
      </c>
      <c r="I259" s="3">
        <f>武器2!I259</f>
        <v>9</v>
      </c>
      <c r="J259" s="16">
        <v>6</v>
      </c>
      <c r="K259" s="16">
        <v>1</v>
      </c>
      <c r="L259" s="16">
        <v>8</v>
      </c>
      <c r="M259" s="28">
        <v>0</v>
      </c>
      <c r="N259" s="28">
        <v>0</v>
      </c>
      <c r="O259" s="28">
        <v>0</v>
      </c>
      <c r="P259" s="28">
        <v>0</v>
      </c>
      <c r="Q259" s="16">
        <v>7</v>
      </c>
      <c r="R259" s="28">
        <v>0</v>
      </c>
      <c r="S259" s="64">
        <v>0</v>
      </c>
      <c r="T259" s="20">
        <v>2.5000000000000001E-2</v>
      </c>
      <c r="U259" s="29">
        <v>0</v>
      </c>
      <c r="V259" s="29">
        <v>0</v>
      </c>
      <c r="W259" s="29">
        <v>0</v>
      </c>
      <c r="X259" s="64">
        <v>0</v>
      </c>
      <c r="Y259" s="64">
        <v>0</v>
      </c>
      <c r="Z259" s="64">
        <v>0</v>
      </c>
      <c r="AA259" s="64">
        <v>0</v>
      </c>
      <c r="AB259" s="64">
        <v>0</v>
      </c>
      <c r="AC259" s="42">
        <v>11</v>
      </c>
      <c r="AD259" s="29">
        <v>0</v>
      </c>
      <c r="AE259" s="29">
        <v>0</v>
      </c>
      <c r="AF259" s="29">
        <v>0</v>
      </c>
      <c r="AG259" s="29">
        <v>0</v>
      </c>
      <c r="AH259" s="29">
        <v>0</v>
      </c>
      <c r="BL259">
        <v>257</v>
      </c>
      <c r="BM259" t="s">
        <v>2592</v>
      </c>
    </row>
    <row r="260" spans="2:65" ht="14.25" x14ac:dyDescent="0.2">
      <c r="B260" s="16">
        <v>258</v>
      </c>
      <c r="C260" s="16" t="s">
        <v>1193</v>
      </c>
      <c r="D260" s="16" t="s">
        <v>1596</v>
      </c>
      <c r="E260" s="16" t="s">
        <v>1125</v>
      </c>
      <c r="F260" s="16">
        <f t="shared" si="4"/>
        <v>3</v>
      </c>
      <c r="G260" s="19" t="s">
        <v>1485</v>
      </c>
      <c r="H260" s="3" t="s">
        <v>870</v>
      </c>
      <c r="I260" s="3">
        <f>武器2!I260</f>
        <v>9</v>
      </c>
      <c r="J260" s="16">
        <v>6</v>
      </c>
      <c r="K260" s="16">
        <v>2</v>
      </c>
      <c r="L260" s="16">
        <v>15</v>
      </c>
      <c r="M260" s="16">
        <v>16</v>
      </c>
      <c r="N260" s="28">
        <v>0</v>
      </c>
      <c r="O260" s="28">
        <v>0</v>
      </c>
      <c r="P260" s="28">
        <v>0</v>
      </c>
      <c r="Q260" s="28">
        <v>0</v>
      </c>
      <c r="R260" s="28">
        <v>0</v>
      </c>
      <c r="S260" s="64">
        <v>0</v>
      </c>
      <c r="T260" s="29">
        <v>0</v>
      </c>
      <c r="U260" s="29">
        <v>0</v>
      </c>
      <c r="V260" s="29">
        <v>0</v>
      </c>
      <c r="W260" s="29">
        <v>0</v>
      </c>
      <c r="X260" s="64">
        <v>0</v>
      </c>
      <c r="Y260" s="42">
        <v>10</v>
      </c>
      <c r="Z260" s="42">
        <v>6</v>
      </c>
      <c r="AA260" s="64">
        <v>0</v>
      </c>
      <c r="AB260" s="64">
        <v>0</v>
      </c>
      <c r="AC260" s="64">
        <v>0</v>
      </c>
      <c r="AD260" s="29">
        <v>0</v>
      </c>
      <c r="AE260" s="29">
        <v>0</v>
      </c>
      <c r="AF260" s="29">
        <v>0</v>
      </c>
      <c r="AG260" s="29">
        <v>0</v>
      </c>
      <c r="AH260" s="29">
        <v>0</v>
      </c>
      <c r="BL260">
        <v>258</v>
      </c>
      <c r="BM260" t="s">
        <v>2593</v>
      </c>
    </row>
    <row r="261" spans="2:65" ht="14.25" x14ac:dyDescent="0.2">
      <c r="B261" s="16">
        <v>259</v>
      </c>
      <c r="C261" s="16" t="s">
        <v>1216</v>
      </c>
      <c r="D261" s="16" t="s">
        <v>1597</v>
      </c>
      <c r="E261" s="16" t="s">
        <v>1125</v>
      </c>
      <c r="F261" s="16">
        <f t="shared" si="4"/>
        <v>4</v>
      </c>
      <c r="G261" s="19" t="s">
        <v>1485</v>
      </c>
      <c r="H261" s="3" t="s">
        <v>870</v>
      </c>
      <c r="I261" s="3">
        <f>武器2!I261</f>
        <v>9</v>
      </c>
      <c r="J261" s="16">
        <v>6</v>
      </c>
      <c r="K261" s="16">
        <v>3</v>
      </c>
      <c r="L261" s="16">
        <v>23</v>
      </c>
      <c r="M261" s="28">
        <v>0</v>
      </c>
      <c r="N261" s="16">
        <v>16</v>
      </c>
      <c r="O261" s="28">
        <v>0</v>
      </c>
      <c r="P261" s="28">
        <v>0</v>
      </c>
      <c r="Q261" s="28">
        <v>0</v>
      </c>
      <c r="R261" s="28">
        <v>0</v>
      </c>
      <c r="S261" s="64">
        <v>0</v>
      </c>
      <c r="T261" s="20">
        <v>7.0000000000000007E-2</v>
      </c>
      <c r="U261" s="29">
        <v>0</v>
      </c>
      <c r="V261" s="29">
        <v>0</v>
      </c>
      <c r="W261" s="29">
        <v>0</v>
      </c>
      <c r="X261" s="64">
        <v>0</v>
      </c>
      <c r="Y261" s="42">
        <v>16</v>
      </c>
      <c r="Z261" s="64">
        <v>0</v>
      </c>
      <c r="AA261" s="64">
        <v>0</v>
      </c>
      <c r="AB261" s="64">
        <v>0</v>
      </c>
      <c r="AC261" s="42">
        <v>34</v>
      </c>
      <c r="AD261" s="29">
        <v>0</v>
      </c>
      <c r="AE261" s="29">
        <v>0</v>
      </c>
      <c r="AF261" s="29">
        <v>0</v>
      </c>
      <c r="AG261" s="29">
        <v>0</v>
      </c>
      <c r="AH261" s="29">
        <v>0</v>
      </c>
      <c r="BL261">
        <v>259</v>
      </c>
      <c r="BM261" t="s">
        <v>2594</v>
      </c>
    </row>
    <row r="262" spans="2:65" ht="14.25" x14ac:dyDescent="0.2">
      <c r="B262" s="16">
        <v>260</v>
      </c>
      <c r="C262" s="16" t="s">
        <v>1202</v>
      </c>
      <c r="D262" s="16" t="s">
        <v>1251</v>
      </c>
      <c r="E262" s="16" t="s">
        <v>1125</v>
      </c>
      <c r="F262" s="16">
        <f t="shared" si="4"/>
        <v>4</v>
      </c>
      <c r="G262" s="19" t="s">
        <v>1485</v>
      </c>
      <c r="H262" s="3" t="s">
        <v>870</v>
      </c>
      <c r="I262" s="3">
        <f>武器2!I262</f>
        <v>9</v>
      </c>
      <c r="J262" s="16">
        <v>6</v>
      </c>
      <c r="K262" s="16">
        <v>4</v>
      </c>
      <c r="L262" s="16">
        <v>31</v>
      </c>
      <c r="M262" s="16">
        <v>32</v>
      </c>
      <c r="N262" s="16">
        <v>22</v>
      </c>
      <c r="O262" s="28">
        <v>0</v>
      </c>
      <c r="P262" s="28">
        <v>0</v>
      </c>
      <c r="Q262" s="28">
        <v>0</v>
      </c>
      <c r="R262" s="28">
        <v>0</v>
      </c>
      <c r="S262" s="64">
        <v>0</v>
      </c>
      <c r="T262" s="29">
        <v>0</v>
      </c>
      <c r="U262" s="29">
        <v>0</v>
      </c>
      <c r="V262" s="29">
        <v>0</v>
      </c>
      <c r="W262" s="29">
        <v>0</v>
      </c>
      <c r="X262" s="42">
        <v>18</v>
      </c>
      <c r="Y262" s="64">
        <v>0</v>
      </c>
      <c r="Z262" s="64">
        <v>0</v>
      </c>
      <c r="AA262" s="42">
        <v>21</v>
      </c>
      <c r="AB262" s="64">
        <v>0</v>
      </c>
      <c r="AC262" s="64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BL262">
        <v>260</v>
      </c>
      <c r="BM262" t="s">
        <v>2595</v>
      </c>
    </row>
    <row r="263" spans="2:65" ht="14.25" x14ac:dyDescent="0.2">
      <c r="B263" s="16">
        <v>261</v>
      </c>
      <c r="C263" s="16" t="s">
        <v>1170</v>
      </c>
      <c r="D263" s="16" t="s">
        <v>1598</v>
      </c>
      <c r="E263" s="16" t="s">
        <v>1125</v>
      </c>
      <c r="F263" s="16">
        <f t="shared" si="4"/>
        <v>5</v>
      </c>
      <c r="G263" s="19" t="s">
        <v>1485</v>
      </c>
      <c r="H263" s="3" t="s">
        <v>870</v>
      </c>
      <c r="I263" s="3">
        <f>武器2!I263</f>
        <v>9</v>
      </c>
      <c r="J263" s="16">
        <v>6</v>
      </c>
      <c r="K263" s="16">
        <v>5</v>
      </c>
      <c r="L263" s="16">
        <v>38</v>
      </c>
      <c r="M263" s="16">
        <v>40</v>
      </c>
      <c r="N263" s="16">
        <v>27</v>
      </c>
      <c r="O263" s="16">
        <v>32</v>
      </c>
      <c r="P263" s="28">
        <v>0</v>
      </c>
      <c r="Q263" s="16">
        <v>36</v>
      </c>
      <c r="R263" s="28">
        <v>0</v>
      </c>
      <c r="S263" s="64">
        <v>0</v>
      </c>
      <c r="T263" s="29">
        <v>0</v>
      </c>
      <c r="U263" s="20">
        <v>0.06</v>
      </c>
      <c r="V263" s="29">
        <v>0</v>
      </c>
      <c r="W263" s="29">
        <v>0</v>
      </c>
      <c r="X263" s="64">
        <v>0</v>
      </c>
      <c r="Y263" s="64">
        <v>0</v>
      </c>
      <c r="Z263" s="64">
        <v>0</v>
      </c>
      <c r="AA263" s="64">
        <v>0</v>
      </c>
      <c r="AB263" s="64">
        <v>0</v>
      </c>
      <c r="AC263" s="64">
        <v>0</v>
      </c>
      <c r="AD263" s="29">
        <v>0</v>
      </c>
      <c r="AE263" s="29">
        <v>0</v>
      </c>
      <c r="AF263" s="29">
        <v>0</v>
      </c>
      <c r="AG263" s="29">
        <v>0</v>
      </c>
      <c r="AH263" s="29">
        <v>0</v>
      </c>
      <c r="BL263">
        <v>261</v>
      </c>
      <c r="BM263" t="s">
        <v>2596</v>
      </c>
    </row>
    <row r="264" spans="2:65" ht="14.25" x14ac:dyDescent="0.2">
      <c r="B264" s="16">
        <v>262</v>
      </c>
      <c r="C264" s="16" t="s">
        <v>1141</v>
      </c>
      <c r="D264" s="16" t="s">
        <v>1532</v>
      </c>
      <c r="E264" s="16" t="s">
        <v>1125</v>
      </c>
      <c r="F264" s="16">
        <f t="shared" si="4"/>
        <v>5</v>
      </c>
      <c r="G264" s="19" t="s">
        <v>1485</v>
      </c>
      <c r="H264" s="3" t="s">
        <v>870</v>
      </c>
      <c r="I264" s="3">
        <f>武器2!I264</f>
        <v>9</v>
      </c>
      <c r="J264" s="16">
        <v>6</v>
      </c>
      <c r="K264" s="16">
        <v>6</v>
      </c>
      <c r="L264" s="16">
        <v>46</v>
      </c>
      <c r="M264" s="28">
        <v>0</v>
      </c>
      <c r="N264" s="28">
        <v>0</v>
      </c>
      <c r="O264" s="28">
        <v>0</v>
      </c>
      <c r="P264" s="28">
        <v>0</v>
      </c>
      <c r="Q264" s="16">
        <v>44</v>
      </c>
      <c r="R264" s="28">
        <v>0</v>
      </c>
      <c r="S264" s="42">
        <v>29</v>
      </c>
      <c r="T264" s="29">
        <v>0</v>
      </c>
      <c r="U264" s="20">
        <v>7.2499999999999995E-2</v>
      </c>
      <c r="V264" s="29">
        <v>0</v>
      </c>
      <c r="W264" s="29">
        <v>0</v>
      </c>
      <c r="X264" s="64">
        <v>0</v>
      </c>
      <c r="Y264" s="64">
        <v>0</v>
      </c>
      <c r="Z264" s="64">
        <v>0</v>
      </c>
      <c r="AA264" s="42">
        <v>31</v>
      </c>
      <c r="AB264" s="42">
        <v>27</v>
      </c>
      <c r="AC264" s="64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BL264">
        <v>262</v>
      </c>
      <c r="BM264" t="s">
        <v>2597</v>
      </c>
    </row>
    <row r="265" spans="2:65" ht="14.25" x14ac:dyDescent="0.2">
      <c r="B265" s="16">
        <v>263</v>
      </c>
      <c r="C265" s="16" t="s">
        <v>1157</v>
      </c>
      <c r="D265" s="16" t="s">
        <v>1441</v>
      </c>
      <c r="E265" s="16" t="s">
        <v>1125</v>
      </c>
      <c r="F265" s="16">
        <f t="shared" si="4"/>
        <v>6</v>
      </c>
      <c r="G265" s="19" t="s">
        <v>1485</v>
      </c>
      <c r="H265" s="3" t="s">
        <v>870</v>
      </c>
      <c r="I265" s="3">
        <f>武器2!I265</f>
        <v>9</v>
      </c>
      <c r="J265" s="16">
        <v>6</v>
      </c>
      <c r="K265" s="16">
        <v>7</v>
      </c>
      <c r="L265" s="16">
        <v>54</v>
      </c>
      <c r="M265" s="28">
        <v>0</v>
      </c>
      <c r="N265" s="16">
        <v>38</v>
      </c>
      <c r="O265" s="16">
        <v>44</v>
      </c>
      <c r="P265" s="28">
        <v>0</v>
      </c>
      <c r="Q265" s="28">
        <v>0</v>
      </c>
      <c r="R265" s="16">
        <v>33</v>
      </c>
      <c r="S265" s="64">
        <v>0</v>
      </c>
      <c r="T265" s="20">
        <v>0.16500000000000001</v>
      </c>
      <c r="U265" s="29">
        <v>0</v>
      </c>
      <c r="V265" s="29">
        <v>0</v>
      </c>
      <c r="W265" s="29">
        <v>0</v>
      </c>
      <c r="X265" s="42">
        <v>32</v>
      </c>
      <c r="Y265" s="64">
        <v>0</v>
      </c>
      <c r="Z265" s="64">
        <v>0</v>
      </c>
      <c r="AA265" s="42">
        <v>36</v>
      </c>
      <c r="AB265" s="64">
        <v>0</v>
      </c>
      <c r="AC265" s="64">
        <v>0</v>
      </c>
      <c r="AD265" s="29">
        <v>0</v>
      </c>
      <c r="AE265" s="29">
        <v>0</v>
      </c>
      <c r="AF265" s="29">
        <v>0</v>
      </c>
      <c r="AG265" s="29">
        <v>0</v>
      </c>
      <c r="AH265" s="29">
        <v>0</v>
      </c>
      <c r="BL265">
        <v>263</v>
      </c>
      <c r="BM265" t="s">
        <v>2598</v>
      </c>
    </row>
    <row r="266" spans="2:65" ht="14.25" x14ac:dyDescent="0.2">
      <c r="B266" s="16">
        <v>264</v>
      </c>
      <c r="C266" s="16" t="s">
        <v>1145</v>
      </c>
      <c r="D266" s="16" t="s">
        <v>1599</v>
      </c>
      <c r="E266" s="16" t="s">
        <v>1125</v>
      </c>
      <c r="F266" s="16">
        <f t="shared" si="4"/>
        <v>6</v>
      </c>
      <c r="G266" s="19" t="s">
        <v>1485</v>
      </c>
      <c r="H266" s="3" t="s">
        <v>870</v>
      </c>
      <c r="I266" s="3">
        <f>武器2!I266</f>
        <v>9</v>
      </c>
      <c r="J266" s="16">
        <v>6</v>
      </c>
      <c r="K266" s="16">
        <v>8</v>
      </c>
      <c r="L266" s="16">
        <v>61</v>
      </c>
      <c r="M266" s="16">
        <v>63</v>
      </c>
      <c r="N266" s="16">
        <v>44</v>
      </c>
      <c r="O266" s="28">
        <v>0</v>
      </c>
      <c r="P266" s="28">
        <v>0</v>
      </c>
      <c r="Q266" s="28">
        <v>0</v>
      </c>
      <c r="R266" s="28">
        <v>0</v>
      </c>
      <c r="S266" s="42">
        <v>38</v>
      </c>
      <c r="T266" s="20">
        <v>0.19</v>
      </c>
      <c r="U266" s="29">
        <v>0</v>
      </c>
      <c r="V266" s="29">
        <v>0</v>
      </c>
      <c r="W266" s="29">
        <v>0</v>
      </c>
      <c r="X266" s="64">
        <v>0</v>
      </c>
      <c r="Y266" s="64">
        <v>0</v>
      </c>
      <c r="Z266" s="64">
        <v>0</v>
      </c>
      <c r="AA266" s="42">
        <v>42</v>
      </c>
      <c r="AB266" s="64">
        <v>0</v>
      </c>
      <c r="AC266" s="42">
        <v>91</v>
      </c>
      <c r="AD266" s="29">
        <v>0</v>
      </c>
      <c r="AE266" s="29">
        <v>0</v>
      </c>
      <c r="AF266" s="29">
        <v>0</v>
      </c>
      <c r="AG266" s="29">
        <v>0</v>
      </c>
      <c r="AH266" s="29">
        <v>0</v>
      </c>
      <c r="BL266">
        <v>264</v>
      </c>
      <c r="BM266" t="s">
        <v>2599</v>
      </c>
    </row>
    <row r="267" spans="2:65" ht="14.25" x14ac:dyDescent="0.2">
      <c r="B267" s="16">
        <v>265</v>
      </c>
      <c r="C267" s="16" t="s">
        <v>1166</v>
      </c>
      <c r="D267" s="16" t="s">
        <v>1600</v>
      </c>
      <c r="E267" s="16" t="s">
        <v>1126</v>
      </c>
      <c r="F267" s="16">
        <f t="shared" si="4"/>
        <v>2</v>
      </c>
      <c r="G267" s="19" t="s">
        <v>1485</v>
      </c>
      <c r="H267" s="3" t="s">
        <v>870</v>
      </c>
      <c r="I267" s="3">
        <f>武器2!I267</f>
        <v>9</v>
      </c>
      <c r="J267" s="16">
        <v>6</v>
      </c>
      <c r="K267" s="16">
        <v>1</v>
      </c>
      <c r="L267" s="16">
        <v>4</v>
      </c>
      <c r="M267" s="16">
        <v>9</v>
      </c>
      <c r="N267" s="28">
        <v>0</v>
      </c>
      <c r="O267" s="28">
        <v>0</v>
      </c>
      <c r="P267" s="28">
        <v>0</v>
      </c>
      <c r="Q267" s="28">
        <v>0</v>
      </c>
      <c r="R267" s="28">
        <v>0</v>
      </c>
      <c r="S267" s="42">
        <v>5</v>
      </c>
      <c r="T267" s="29">
        <v>0</v>
      </c>
      <c r="U267" s="29">
        <v>0</v>
      </c>
      <c r="V267" s="29">
        <v>0</v>
      </c>
      <c r="W267" s="29">
        <v>0</v>
      </c>
      <c r="X267" s="64">
        <v>0</v>
      </c>
      <c r="Y267" s="64">
        <v>0</v>
      </c>
      <c r="Z267" s="64">
        <v>0</v>
      </c>
      <c r="AA267" s="64">
        <v>0</v>
      </c>
      <c r="AB267" s="64">
        <v>0</v>
      </c>
      <c r="AC267" s="64">
        <v>0</v>
      </c>
      <c r="AD267" s="29">
        <v>0</v>
      </c>
      <c r="AE267" s="29">
        <v>0</v>
      </c>
      <c r="AF267" s="29">
        <v>0</v>
      </c>
      <c r="AG267" s="29">
        <v>0</v>
      </c>
      <c r="AH267" s="29">
        <v>0</v>
      </c>
      <c r="BL267">
        <v>265</v>
      </c>
      <c r="BM267" t="s">
        <v>2600</v>
      </c>
    </row>
    <row r="268" spans="2:65" ht="14.25" x14ac:dyDescent="0.2">
      <c r="B268" s="16">
        <v>266</v>
      </c>
      <c r="C268" s="16" t="s">
        <v>1153</v>
      </c>
      <c r="D268" s="16" t="s">
        <v>1410</v>
      </c>
      <c r="E268" s="16" t="s">
        <v>1126</v>
      </c>
      <c r="F268" s="16">
        <f t="shared" si="4"/>
        <v>2</v>
      </c>
      <c r="G268" s="19" t="s">
        <v>1485</v>
      </c>
      <c r="H268" s="3" t="s">
        <v>870</v>
      </c>
      <c r="I268" s="3">
        <f>武器2!I268</f>
        <v>9</v>
      </c>
      <c r="J268" s="16">
        <v>6</v>
      </c>
      <c r="K268" s="16">
        <v>2</v>
      </c>
      <c r="L268" s="16">
        <v>9</v>
      </c>
      <c r="M268" s="28">
        <v>0</v>
      </c>
      <c r="N268" s="28">
        <v>0</v>
      </c>
      <c r="O268" s="28">
        <v>0</v>
      </c>
      <c r="P268" s="28">
        <v>0</v>
      </c>
      <c r="Q268" s="16">
        <v>17</v>
      </c>
      <c r="R268" s="28">
        <v>0</v>
      </c>
      <c r="S268" s="64">
        <v>0</v>
      </c>
      <c r="T268" s="29">
        <v>0</v>
      </c>
      <c r="U268" s="29">
        <v>0</v>
      </c>
      <c r="V268" s="29">
        <v>0</v>
      </c>
      <c r="W268" s="29">
        <v>0</v>
      </c>
      <c r="X268" s="64">
        <v>0</v>
      </c>
      <c r="Y268" s="64">
        <v>0</v>
      </c>
      <c r="Z268" s="64">
        <v>0</v>
      </c>
      <c r="AA268" s="42">
        <v>12</v>
      </c>
      <c r="AB268" s="64">
        <v>0</v>
      </c>
      <c r="AC268" s="64">
        <v>0</v>
      </c>
      <c r="AD268" s="29">
        <v>0</v>
      </c>
      <c r="AE268" s="29">
        <v>0</v>
      </c>
      <c r="AF268" s="29">
        <v>0</v>
      </c>
      <c r="AG268" s="29">
        <v>0</v>
      </c>
      <c r="AH268" s="29">
        <v>0</v>
      </c>
      <c r="BL268">
        <v>266</v>
      </c>
      <c r="BM268" t="s">
        <v>2601</v>
      </c>
    </row>
    <row r="269" spans="2:65" ht="14.25" x14ac:dyDescent="0.2">
      <c r="B269" s="16">
        <v>267</v>
      </c>
      <c r="C269" s="16" t="s">
        <v>1155</v>
      </c>
      <c r="D269" s="16" t="s">
        <v>1601</v>
      </c>
      <c r="E269" s="16" t="s">
        <v>1126</v>
      </c>
      <c r="F269" s="16">
        <f t="shared" si="4"/>
        <v>2</v>
      </c>
      <c r="G269" s="19" t="s">
        <v>1485</v>
      </c>
      <c r="H269" s="3" t="s">
        <v>870</v>
      </c>
      <c r="I269" s="3">
        <f>武器2!I269</f>
        <v>9</v>
      </c>
      <c r="J269" s="16">
        <v>6</v>
      </c>
      <c r="K269" s="16">
        <v>3</v>
      </c>
      <c r="L269" s="16">
        <v>13</v>
      </c>
      <c r="M269" s="28">
        <v>0</v>
      </c>
      <c r="N269" s="28">
        <v>0</v>
      </c>
      <c r="O269" s="28">
        <v>0</v>
      </c>
      <c r="P269" s="28">
        <v>0</v>
      </c>
      <c r="Q269" s="28">
        <v>0</v>
      </c>
      <c r="R269" s="28">
        <v>0</v>
      </c>
      <c r="S269" s="64">
        <v>0</v>
      </c>
      <c r="T269" s="29">
        <v>0</v>
      </c>
      <c r="U269" s="20">
        <v>0.04</v>
      </c>
      <c r="V269" s="29">
        <v>0</v>
      </c>
      <c r="W269" s="29">
        <v>0</v>
      </c>
      <c r="X269" s="64">
        <v>0</v>
      </c>
      <c r="Y269" s="64">
        <v>0</v>
      </c>
      <c r="Z269" s="64">
        <v>0</v>
      </c>
      <c r="AA269" s="42">
        <v>18</v>
      </c>
      <c r="AB269" s="64">
        <v>0</v>
      </c>
      <c r="AC269" s="64">
        <v>0</v>
      </c>
      <c r="AD269" s="29">
        <v>0</v>
      </c>
      <c r="AE269" s="29">
        <v>0</v>
      </c>
      <c r="AF269" s="29">
        <v>0</v>
      </c>
      <c r="AG269" s="29">
        <v>0</v>
      </c>
      <c r="AH269" s="29">
        <v>0</v>
      </c>
      <c r="BL269">
        <v>267</v>
      </c>
      <c r="BM269" t="s">
        <v>2602</v>
      </c>
    </row>
    <row r="270" spans="2:65" ht="14.25" x14ac:dyDescent="0.2">
      <c r="B270" s="16">
        <v>268</v>
      </c>
      <c r="C270" s="16" t="s">
        <v>1188</v>
      </c>
      <c r="D270" s="16" t="s">
        <v>1347</v>
      </c>
      <c r="E270" s="16" t="s">
        <v>1126</v>
      </c>
      <c r="F270" s="16">
        <f t="shared" si="4"/>
        <v>3</v>
      </c>
      <c r="G270" s="19" t="s">
        <v>1485</v>
      </c>
      <c r="H270" s="3" t="s">
        <v>870</v>
      </c>
      <c r="I270" s="3">
        <f>武器2!I270</f>
        <v>9</v>
      </c>
      <c r="J270" s="16">
        <v>6</v>
      </c>
      <c r="K270" s="16">
        <v>4</v>
      </c>
      <c r="L270" s="16">
        <v>17</v>
      </c>
      <c r="M270" s="28">
        <v>0</v>
      </c>
      <c r="N270" s="16">
        <v>25</v>
      </c>
      <c r="O270" s="28">
        <v>0</v>
      </c>
      <c r="P270" s="28">
        <v>0</v>
      </c>
      <c r="Q270" s="16">
        <v>33</v>
      </c>
      <c r="R270" s="28">
        <v>0</v>
      </c>
      <c r="S270" s="64">
        <v>0</v>
      </c>
      <c r="T270" s="29">
        <v>0</v>
      </c>
      <c r="U270" s="20">
        <v>5.5E-2</v>
      </c>
      <c r="V270" s="29">
        <v>0</v>
      </c>
      <c r="W270" s="29">
        <v>0</v>
      </c>
      <c r="X270" s="64">
        <v>0</v>
      </c>
      <c r="Y270" s="64">
        <v>0</v>
      </c>
      <c r="Z270" s="64">
        <v>0</v>
      </c>
      <c r="AA270" s="64">
        <v>0</v>
      </c>
      <c r="AB270" s="64">
        <v>0</v>
      </c>
      <c r="AC270" s="64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BL270">
        <v>268</v>
      </c>
      <c r="BM270" t="s">
        <v>2603</v>
      </c>
    </row>
    <row r="271" spans="2:65" ht="14.25" x14ac:dyDescent="0.2">
      <c r="B271" s="16">
        <v>269</v>
      </c>
      <c r="C271" s="16" t="s">
        <v>1159</v>
      </c>
      <c r="D271" s="16" t="s">
        <v>1602</v>
      </c>
      <c r="E271" s="16" t="s">
        <v>1126</v>
      </c>
      <c r="F271" s="16">
        <f t="shared" si="4"/>
        <v>3</v>
      </c>
      <c r="G271" s="19" t="s">
        <v>1485</v>
      </c>
      <c r="H271" s="3" t="s">
        <v>870</v>
      </c>
      <c r="I271" s="3">
        <f>武器2!I271</f>
        <v>9</v>
      </c>
      <c r="J271" s="16">
        <v>6</v>
      </c>
      <c r="K271" s="16">
        <v>5</v>
      </c>
      <c r="L271" s="16">
        <v>22</v>
      </c>
      <c r="M271" s="28">
        <v>0</v>
      </c>
      <c r="N271" s="28">
        <v>0</v>
      </c>
      <c r="O271" s="16">
        <v>36</v>
      </c>
      <c r="P271" s="28">
        <v>0</v>
      </c>
      <c r="Q271" s="16">
        <v>42</v>
      </c>
      <c r="R271" s="28">
        <v>0</v>
      </c>
      <c r="S271" s="64">
        <v>0</v>
      </c>
      <c r="T271" s="29">
        <v>0</v>
      </c>
      <c r="U271" s="29">
        <v>0</v>
      </c>
      <c r="V271" s="29">
        <v>0</v>
      </c>
      <c r="W271" s="29">
        <v>0</v>
      </c>
      <c r="X271" s="64">
        <v>0</v>
      </c>
      <c r="Y271" s="64">
        <v>0</v>
      </c>
      <c r="Z271" s="42">
        <v>18</v>
      </c>
      <c r="AA271" s="64">
        <v>0</v>
      </c>
      <c r="AB271" s="64">
        <v>0</v>
      </c>
      <c r="AC271" s="64">
        <v>0</v>
      </c>
      <c r="AD271" s="29">
        <v>0</v>
      </c>
      <c r="AE271" s="29">
        <v>0</v>
      </c>
      <c r="AF271" s="29">
        <v>0</v>
      </c>
      <c r="AG271" s="29">
        <v>0</v>
      </c>
      <c r="AH271" s="29">
        <v>0</v>
      </c>
      <c r="BL271">
        <v>269</v>
      </c>
      <c r="BM271" t="s">
        <v>2604</v>
      </c>
    </row>
    <row r="272" spans="2:65" ht="14.25" x14ac:dyDescent="0.2">
      <c r="B272" s="16">
        <v>270</v>
      </c>
      <c r="C272" s="16" t="s">
        <v>1153</v>
      </c>
      <c r="D272" s="16" t="s">
        <v>1603</v>
      </c>
      <c r="E272" s="16" t="s">
        <v>1126</v>
      </c>
      <c r="F272" s="16">
        <f t="shared" si="4"/>
        <v>3</v>
      </c>
      <c r="G272" s="19" t="s">
        <v>1485</v>
      </c>
      <c r="H272" s="3" t="s">
        <v>870</v>
      </c>
      <c r="I272" s="3">
        <f>武器2!I272</f>
        <v>9</v>
      </c>
      <c r="J272" s="16">
        <v>6</v>
      </c>
      <c r="K272" s="16">
        <v>6</v>
      </c>
      <c r="L272" s="16">
        <v>26</v>
      </c>
      <c r="M272" s="28">
        <v>0</v>
      </c>
      <c r="N272" s="28">
        <v>0</v>
      </c>
      <c r="O272" s="28">
        <v>0</v>
      </c>
      <c r="P272" s="28">
        <v>0</v>
      </c>
      <c r="Q272" s="28">
        <v>0</v>
      </c>
      <c r="R272" s="16">
        <v>33</v>
      </c>
      <c r="S272" s="64">
        <v>0</v>
      </c>
      <c r="T272" s="20">
        <v>0.16500000000000001</v>
      </c>
      <c r="U272" s="29">
        <v>0</v>
      </c>
      <c r="V272" s="29">
        <v>0</v>
      </c>
      <c r="W272" s="29">
        <v>0</v>
      </c>
      <c r="X272" s="64">
        <v>0</v>
      </c>
      <c r="Y272" s="42">
        <v>36</v>
      </c>
      <c r="Z272" s="64">
        <v>0</v>
      </c>
      <c r="AA272" s="64">
        <v>0</v>
      </c>
      <c r="AB272" s="64">
        <v>0</v>
      </c>
      <c r="AC272" s="64">
        <v>0</v>
      </c>
      <c r="AD272" s="29">
        <v>0</v>
      </c>
      <c r="AE272" s="29">
        <v>0</v>
      </c>
      <c r="AF272" s="29">
        <v>0</v>
      </c>
      <c r="AG272" s="29">
        <v>0</v>
      </c>
      <c r="AH272" s="29">
        <v>0</v>
      </c>
      <c r="BL272">
        <v>270</v>
      </c>
      <c r="BM272" t="s">
        <v>2605</v>
      </c>
    </row>
    <row r="273" spans="2:65" ht="14.25" x14ac:dyDescent="0.2">
      <c r="B273" s="16">
        <v>271</v>
      </c>
      <c r="C273" s="16" t="s">
        <v>1168</v>
      </c>
      <c r="D273" s="16" t="s">
        <v>1444</v>
      </c>
      <c r="E273" s="16" t="s">
        <v>1126</v>
      </c>
      <c r="F273" s="16">
        <f t="shared" si="4"/>
        <v>4</v>
      </c>
      <c r="G273" s="19" t="s">
        <v>1485</v>
      </c>
      <c r="H273" s="3" t="s">
        <v>870</v>
      </c>
      <c r="I273" s="3">
        <f>武器2!I273</f>
        <v>9</v>
      </c>
      <c r="J273" s="16">
        <v>6</v>
      </c>
      <c r="K273" s="16">
        <v>7</v>
      </c>
      <c r="L273" s="16">
        <v>30</v>
      </c>
      <c r="M273" s="28">
        <v>0</v>
      </c>
      <c r="N273" s="28">
        <v>0</v>
      </c>
      <c r="O273" s="28">
        <v>0</v>
      </c>
      <c r="P273" s="28">
        <v>0</v>
      </c>
      <c r="Q273" s="28">
        <v>0</v>
      </c>
      <c r="R273" s="16">
        <v>38</v>
      </c>
      <c r="S273" s="42">
        <v>38</v>
      </c>
      <c r="T273" s="29">
        <v>0</v>
      </c>
      <c r="U273" s="29">
        <v>0</v>
      </c>
      <c r="V273" s="29">
        <v>0</v>
      </c>
      <c r="W273" s="29">
        <v>0</v>
      </c>
      <c r="X273" s="64">
        <v>0</v>
      </c>
      <c r="Y273" s="42">
        <v>42</v>
      </c>
      <c r="Z273" s="64">
        <v>0</v>
      </c>
      <c r="AA273" s="64">
        <v>0</v>
      </c>
      <c r="AB273" s="64">
        <v>0</v>
      </c>
      <c r="AC273" s="42">
        <v>91</v>
      </c>
      <c r="AD273" s="29">
        <v>0</v>
      </c>
      <c r="AE273" s="29">
        <v>0</v>
      </c>
      <c r="AF273" s="29">
        <v>0</v>
      </c>
      <c r="AG273" s="29">
        <v>0</v>
      </c>
      <c r="AH273" s="29">
        <v>0</v>
      </c>
      <c r="BL273">
        <v>271</v>
      </c>
      <c r="BM273" t="s">
        <v>2606</v>
      </c>
    </row>
    <row r="274" spans="2:65" ht="14.25" x14ac:dyDescent="0.2">
      <c r="B274" s="16">
        <v>272</v>
      </c>
      <c r="C274" s="16" t="s">
        <v>1147</v>
      </c>
      <c r="D274" s="16" t="s">
        <v>1312</v>
      </c>
      <c r="E274" s="16" t="s">
        <v>1126</v>
      </c>
      <c r="F274" s="16">
        <f t="shared" si="4"/>
        <v>4</v>
      </c>
      <c r="G274" s="19" t="s">
        <v>1485</v>
      </c>
      <c r="H274" s="3" t="s">
        <v>870</v>
      </c>
      <c r="I274" s="3">
        <f>武器2!I274</f>
        <v>9</v>
      </c>
      <c r="J274" s="16">
        <v>6</v>
      </c>
      <c r="K274" s="16">
        <v>8</v>
      </c>
      <c r="L274" s="16">
        <v>35</v>
      </c>
      <c r="M274" s="28">
        <v>0</v>
      </c>
      <c r="N274" s="28">
        <v>0</v>
      </c>
      <c r="O274" s="16">
        <v>58</v>
      </c>
      <c r="P274" s="28">
        <v>0</v>
      </c>
      <c r="Q274" s="16">
        <v>67</v>
      </c>
      <c r="R274" s="16">
        <v>44</v>
      </c>
      <c r="S274" s="64">
        <v>0</v>
      </c>
      <c r="T274" s="29">
        <v>0</v>
      </c>
      <c r="U274" s="29">
        <v>0</v>
      </c>
      <c r="V274" s="29">
        <v>0</v>
      </c>
      <c r="W274" s="29">
        <v>0</v>
      </c>
      <c r="X274" s="64">
        <v>0</v>
      </c>
      <c r="Y274" s="64">
        <v>0</v>
      </c>
      <c r="Z274" s="64">
        <v>0</v>
      </c>
      <c r="AA274" s="42">
        <v>48</v>
      </c>
      <c r="AB274" s="64">
        <v>0</v>
      </c>
      <c r="AC274" s="64">
        <v>0</v>
      </c>
      <c r="AD274" s="29">
        <v>0</v>
      </c>
      <c r="AE274" s="29">
        <v>0</v>
      </c>
      <c r="AF274" s="29">
        <v>0</v>
      </c>
      <c r="AG274" s="29">
        <v>0</v>
      </c>
      <c r="AH274" s="29">
        <v>0</v>
      </c>
      <c r="BL274">
        <v>272</v>
      </c>
      <c r="BM274" t="s">
        <v>2607</v>
      </c>
    </row>
    <row r="275" spans="2:65" ht="14.25" x14ac:dyDescent="0.2">
      <c r="B275" s="16">
        <v>273</v>
      </c>
      <c r="C275" s="16" t="s">
        <v>1151</v>
      </c>
      <c r="D275" s="16" t="s">
        <v>1314</v>
      </c>
      <c r="E275" s="16" t="s">
        <v>1127</v>
      </c>
      <c r="F275" s="16">
        <f t="shared" si="4"/>
        <v>1</v>
      </c>
      <c r="G275" s="19" t="s">
        <v>1485</v>
      </c>
      <c r="H275" s="3" t="s">
        <v>870</v>
      </c>
      <c r="I275" s="3">
        <f>武器2!I275</f>
        <v>9</v>
      </c>
      <c r="J275" s="16">
        <v>6</v>
      </c>
      <c r="K275" s="16">
        <v>1</v>
      </c>
      <c r="L275" s="16">
        <v>5</v>
      </c>
      <c r="M275" s="28">
        <v>0</v>
      </c>
      <c r="N275" s="28">
        <v>0</v>
      </c>
      <c r="O275" s="28">
        <v>0</v>
      </c>
      <c r="P275" s="28">
        <v>0</v>
      </c>
      <c r="Q275" s="16">
        <v>12</v>
      </c>
      <c r="R275" s="28">
        <v>0</v>
      </c>
      <c r="S275" s="64">
        <v>0</v>
      </c>
      <c r="T275" s="29">
        <v>0</v>
      </c>
      <c r="U275" s="29">
        <v>0</v>
      </c>
      <c r="V275" s="29">
        <v>0</v>
      </c>
      <c r="W275" s="29">
        <v>0</v>
      </c>
      <c r="X275" s="64">
        <v>0</v>
      </c>
      <c r="Y275" s="64">
        <v>0</v>
      </c>
      <c r="Z275" s="64">
        <v>0</v>
      </c>
      <c r="AA275" s="64">
        <v>0</v>
      </c>
      <c r="AB275" s="64">
        <v>0</v>
      </c>
      <c r="AC275" s="64">
        <v>0</v>
      </c>
      <c r="AD275" s="29">
        <v>0</v>
      </c>
      <c r="AE275" s="29">
        <v>0</v>
      </c>
      <c r="AF275" s="29">
        <v>0</v>
      </c>
      <c r="AG275" s="29">
        <v>0</v>
      </c>
      <c r="AH275" s="29">
        <v>0</v>
      </c>
      <c r="BL275">
        <v>273</v>
      </c>
      <c r="BM275" t="s">
        <v>2608</v>
      </c>
    </row>
    <row r="276" spans="2:65" ht="14.25" x14ac:dyDescent="0.2">
      <c r="B276" s="16">
        <v>274</v>
      </c>
      <c r="C276" s="16" t="s">
        <v>1176</v>
      </c>
      <c r="D276" s="16" t="s">
        <v>1386</v>
      </c>
      <c r="E276" s="16" t="s">
        <v>1127</v>
      </c>
      <c r="F276" s="16">
        <f t="shared" si="4"/>
        <v>1</v>
      </c>
      <c r="G276" s="19" t="s">
        <v>1485</v>
      </c>
      <c r="H276" s="3" t="s">
        <v>870</v>
      </c>
      <c r="I276" s="3">
        <f>武器2!I276</f>
        <v>9</v>
      </c>
      <c r="J276" s="16">
        <v>6</v>
      </c>
      <c r="K276" s="16">
        <v>2</v>
      </c>
      <c r="L276" s="16">
        <v>9</v>
      </c>
      <c r="M276" s="28">
        <v>0</v>
      </c>
      <c r="N276" s="28">
        <v>0</v>
      </c>
      <c r="O276" s="28">
        <v>0</v>
      </c>
      <c r="P276" s="28">
        <v>0</v>
      </c>
      <c r="Q276" s="16">
        <v>23</v>
      </c>
      <c r="R276" s="28">
        <v>0</v>
      </c>
      <c r="S276" s="64">
        <v>0</v>
      </c>
      <c r="T276" s="29">
        <v>0</v>
      </c>
      <c r="U276" s="29">
        <v>0</v>
      </c>
      <c r="V276" s="29">
        <v>0</v>
      </c>
      <c r="W276" s="29">
        <v>0</v>
      </c>
      <c r="X276" s="64">
        <v>0</v>
      </c>
      <c r="Y276" s="64">
        <v>0</v>
      </c>
      <c r="Z276" s="64">
        <v>0</v>
      </c>
      <c r="AA276" s="64">
        <v>0</v>
      </c>
      <c r="AB276" s="64">
        <v>0</v>
      </c>
      <c r="AC276" s="64">
        <v>0</v>
      </c>
      <c r="AD276" s="29">
        <v>0</v>
      </c>
      <c r="AE276" s="29">
        <v>0</v>
      </c>
      <c r="AF276" s="29">
        <v>0</v>
      </c>
      <c r="AG276" s="29">
        <v>0</v>
      </c>
      <c r="AH276" s="29">
        <v>0</v>
      </c>
      <c r="BL276">
        <v>274</v>
      </c>
      <c r="BM276" t="s">
        <v>2609</v>
      </c>
    </row>
    <row r="277" spans="2:65" ht="14.25" x14ac:dyDescent="0.2">
      <c r="B277" s="16">
        <v>275</v>
      </c>
      <c r="C277" s="16" t="s">
        <v>1200</v>
      </c>
      <c r="D277" s="16" t="s">
        <v>1604</v>
      </c>
      <c r="E277" s="16" t="s">
        <v>1127</v>
      </c>
      <c r="F277" s="16">
        <f t="shared" si="4"/>
        <v>1</v>
      </c>
      <c r="G277" s="19" t="s">
        <v>1485</v>
      </c>
      <c r="H277" s="3" t="s">
        <v>870</v>
      </c>
      <c r="I277" s="3">
        <f>武器2!I277</f>
        <v>9</v>
      </c>
      <c r="J277" s="16">
        <v>6</v>
      </c>
      <c r="K277" s="16">
        <v>3</v>
      </c>
      <c r="L277" s="16">
        <v>14</v>
      </c>
      <c r="M277" s="28">
        <v>0</v>
      </c>
      <c r="N277" s="28">
        <v>0</v>
      </c>
      <c r="O277" s="16">
        <v>30</v>
      </c>
      <c r="P277" s="28">
        <v>0</v>
      </c>
      <c r="Q277" s="28">
        <v>0</v>
      </c>
      <c r="R277" s="28">
        <v>0</v>
      </c>
      <c r="S277" s="64">
        <v>0</v>
      </c>
      <c r="T277" s="29">
        <v>0</v>
      </c>
      <c r="U277" s="29">
        <v>0</v>
      </c>
      <c r="V277" s="29">
        <v>0</v>
      </c>
      <c r="W277" s="29">
        <v>0</v>
      </c>
      <c r="X277" s="64">
        <v>0</v>
      </c>
      <c r="Y277" s="64">
        <v>0</v>
      </c>
      <c r="Z277" s="64">
        <v>0</v>
      </c>
      <c r="AA277" s="64">
        <v>0</v>
      </c>
      <c r="AB277" s="64">
        <v>0</v>
      </c>
      <c r="AC277" s="64">
        <v>0</v>
      </c>
      <c r="AD277" s="29">
        <v>0</v>
      </c>
      <c r="AE277" s="29">
        <v>0</v>
      </c>
      <c r="AF277" s="29">
        <v>0</v>
      </c>
      <c r="AG277" s="29">
        <v>0</v>
      </c>
      <c r="AH277" s="29">
        <v>0</v>
      </c>
      <c r="BL277">
        <v>275</v>
      </c>
      <c r="BM277" t="s">
        <v>2610</v>
      </c>
    </row>
    <row r="278" spans="2:65" ht="14.25" x14ac:dyDescent="0.2">
      <c r="B278" s="16">
        <v>276</v>
      </c>
      <c r="C278" s="16" t="s">
        <v>1170</v>
      </c>
      <c r="D278" s="16" t="s">
        <v>1605</v>
      </c>
      <c r="E278" s="16" t="s">
        <v>1127</v>
      </c>
      <c r="F278" s="16">
        <f t="shared" si="4"/>
        <v>1</v>
      </c>
      <c r="G278" s="19" t="s">
        <v>1485</v>
      </c>
      <c r="H278" s="3" t="s">
        <v>870</v>
      </c>
      <c r="I278" s="3">
        <f>武器2!I278</f>
        <v>9</v>
      </c>
      <c r="J278" s="16">
        <v>6</v>
      </c>
      <c r="K278" s="16">
        <v>4</v>
      </c>
      <c r="L278" s="16">
        <v>18</v>
      </c>
      <c r="M278" s="28">
        <v>0</v>
      </c>
      <c r="N278" s="28">
        <v>0</v>
      </c>
      <c r="O278" s="28">
        <v>0</v>
      </c>
      <c r="P278" s="28">
        <v>0</v>
      </c>
      <c r="Q278" s="16">
        <v>46</v>
      </c>
      <c r="R278" s="28">
        <v>0</v>
      </c>
      <c r="S278" s="64">
        <v>0</v>
      </c>
      <c r="T278" s="29">
        <v>0</v>
      </c>
      <c r="U278" s="29">
        <v>0</v>
      </c>
      <c r="V278" s="29">
        <v>0</v>
      </c>
      <c r="W278" s="29">
        <v>0</v>
      </c>
      <c r="X278" s="64">
        <v>0</v>
      </c>
      <c r="Y278" s="64">
        <v>0</v>
      </c>
      <c r="Z278" s="64">
        <v>0</v>
      </c>
      <c r="AA278" s="64">
        <v>0</v>
      </c>
      <c r="AB278" s="64">
        <v>0</v>
      </c>
      <c r="AC278" s="64">
        <v>0</v>
      </c>
      <c r="AD278" s="29">
        <v>0</v>
      </c>
      <c r="AE278" s="29">
        <v>0</v>
      </c>
      <c r="AF278" s="29">
        <v>0</v>
      </c>
      <c r="AG278" s="29">
        <v>0</v>
      </c>
      <c r="AH278" s="29">
        <v>0</v>
      </c>
      <c r="BL278">
        <v>276</v>
      </c>
      <c r="BM278" t="s">
        <v>2611</v>
      </c>
    </row>
    <row r="279" spans="2:65" ht="14.25" x14ac:dyDescent="0.2">
      <c r="B279" s="16">
        <v>277</v>
      </c>
      <c r="C279" s="16" t="s">
        <v>1135</v>
      </c>
      <c r="D279" s="16" t="s">
        <v>1606</v>
      </c>
      <c r="E279" s="16" t="s">
        <v>1127</v>
      </c>
      <c r="F279" s="16">
        <f t="shared" si="4"/>
        <v>2</v>
      </c>
      <c r="G279" s="19" t="s">
        <v>1485</v>
      </c>
      <c r="H279" s="3" t="s">
        <v>870</v>
      </c>
      <c r="I279" s="3">
        <f>武器2!I279</f>
        <v>9</v>
      </c>
      <c r="J279" s="16">
        <v>6</v>
      </c>
      <c r="K279" s="16">
        <v>5</v>
      </c>
      <c r="L279" s="16">
        <v>23</v>
      </c>
      <c r="M279" s="28">
        <v>0</v>
      </c>
      <c r="N279" s="28">
        <v>0</v>
      </c>
      <c r="O279" s="28">
        <v>0</v>
      </c>
      <c r="P279" s="28">
        <v>0</v>
      </c>
      <c r="Q279" s="28">
        <v>0</v>
      </c>
      <c r="R279" s="28">
        <v>0</v>
      </c>
      <c r="S279" s="64">
        <v>0</v>
      </c>
      <c r="T279" s="29">
        <v>0</v>
      </c>
      <c r="U279" s="20">
        <v>9.5000000000000001E-2</v>
      </c>
      <c r="V279" s="29">
        <v>0</v>
      </c>
      <c r="W279" s="29">
        <v>0</v>
      </c>
      <c r="X279" s="64">
        <v>0</v>
      </c>
      <c r="Y279" s="64">
        <v>0</v>
      </c>
      <c r="Z279" s="64">
        <v>0</v>
      </c>
      <c r="AA279" s="42">
        <v>41</v>
      </c>
      <c r="AB279" s="64">
        <v>0</v>
      </c>
      <c r="AC279" s="64">
        <v>0</v>
      </c>
      <c r="AD279" s="29">
        <v>0</v>
      </c>
      <c r="AE279" s="29">
        <v>0</v>
      </c>
      <c r="AF279" s="29">
        <v>0</v>
      </c>
      <c r="AG279" s="29">
        <v>0</v>
      </c>
      <c r="AH279" s="29">
        <v>0</v>
      </c>
      <c r="BL279">
        <v>277</v>
      </c>
      <c r="BM279" t="s">
        <v>2612</v>
      </c>
    </row>
    <row r="280" spans="2:65" ht="14.25" x14ac:dyDescent="0.2">
      <c r="B280" s="16">
        <v>278</v>
      </c>
      <c r="C280" s="16" t="s">
        <v>1143</v>
      </c>
      <c r="D280" s="16" t="s">
        <v>1607</v>
      </c>
      <c r="E280" s="16" t="s">
        <v>1127</v>
      </c>
      <c r="F280" s="16">
        <f t="shared" si="4"/>
        <v>2</v>
      </c>
      <c r="G280" s="19" t="s">
        <v>1485</v>
      </c>
      <c r="H280" s="3" t="s">
        <v>870</v>
      </c>
      <c r="I280" s="3">
        <f>武器2!I280</f>
        <v>9</v>
      </c>
      <c r="J280" s="16">
        <v>6</v>
      </c>
      <c r="K280" s="16">
        <v>6</v>
      </c>
      <c r="L280" s="16">
        <v>27</v>
      </c>
      <c r="M280" s="28">
        <v>0</v>
      </c>
      <c r="N280" s="16">
        <v>52</v>
      </c>
      <c r="O280" s="16">
        <v>60</v>
      </c>
      <c r="P280" s="28">
        <v>0</v>
      </c>
      <c r="Q280" s="28">
        <v>0</v>
      </c>
      <c r="R280" s="28">
        <v>0</v>
      </c>
      <c r="S280" s="64">
        <v>0</v>
      </c>
      <c r="T280" s="29">
        <v>0</v>
      </c>
      <c r="U280" s="29">
        <v>0</v>
      </c>
      <c r="V280" s="29">
        <v>0</v>
      </c>
      <c r="W280" s="29">
        <v>0</v>
      </c>
      <c r="X280" s="64">
        <v>0</v>
      </c>
      <c r="Y280" s="64">
        <v>0</v>
      </c>
      <c r="Z280" s="64">
        <v>0</v>
      </c>
      <c r="AA280" s="64">
        <v>0</v>
      </c>
      <c r="AB280" s="64">
        <v>0</v>
      </c>
      <c r="AC280" s="64">
        <v>0</v>
      </c>
      <c r="AD280" s="29">
        <v>0</v>
      </c>
      <c r="AE280" s="29">
        <v>0</v>
      </c>
      <c r="AF280" s="29">
        <v>0</v>
      </c>
      <c r="AG280" s="29">
        <v>0</v>
      </c>
      <c r="AH280" s="29">
        <v>0</v>
      </c>
      <c r="BL280">
        <v>278</v>
      </c>
      <c r="BM280" t="s">
        <v>2613</v>
      </c>
    </row>
    <row r="281" spans="2:65" ht="14.25" x14ac:dyDescent="0.2">
      <c r="B281" s="16">
        <v>279</v>
      </c>
      <c r="C281" s="16" t="s">
        <v>1168</v>
      </c>
      <c r="D281" s="16" t="s">
        <v>1278</v>
      </c>
      <c r="E281" s="16" t="s">
        <v>1127</v>
      </c>
      <c r="F281" s="16">
        <f t="shared" si="4"/>
        <v>2</v>
      </c>
      <c r="G281" s="19" t="s">
        <v>1485</v>
      </c>
      <c r="H281" s="3" t="s">
        <v>870</v>
      </c>
      <c r="I281" s="3">
        <f>武器2!I281</f>
        <v>9</v>
      </c>
      <c r="J281" s="16">
        <v>6</v>
      </c>
      <c r="K281" s="16">
        <v>7</v>
      </c>
      <c r="L281" s="16">
        <v>32</v>
      </c>
      <c r="M281" s="28">
        <v>0</v>
      </c>
      <c r="N281" s="16">
        <v>60</v>
      </c>
      <c r="O281" s="28">
        <v>0</v>
      </c>
      <c r="P281" s="28">
        <v>0</v>
      </c>
      <c r="Q281" s="28">
        <v>0</v>
      </c>
      <c r="R281" s="28">
        <v>0</v>
      </c>
      <c r="S281" s="64">
        <v>0</v>
      </c>
      <c r="T281" s="29">
        <v>0</v>
      </c>
      <c r="U281" s="29">
        <v>0</v>
      </c>
      <c r="V281" s="29">
        <v>0</v>
      </c>
      <c r="W281" s="29">
        <v>0</v>
      </c>
      <c r="X281" s="64">
        <v>0</v>
      </c>
      <c r="Y281" s="64">
        <v>0</v>
      </c>
      <c r="Z281" s="42">
        <v>35</v>
      </c>
      <c r="AA281" s="64">
        <v>0</v>
      </c>
      <c r="AB281" s="64">
        <v>0</v>
      </c>
      <c r="AC281" s="64">
        <v>0</v>
      </c>
      <c r="AD281" s="29">
        <v>0</v>
      </c>
      <c r="AE281" s="29">
        <v>0</v>
      </c>
      <c r="AF281" s="29">
        <v>0</v>
      </c>
      <c r="AG281" s="29">
        <v>0</v>
      </c>
      <c r="AH281" s="29">
        <v>0</v>
      </c>
      <c r="BL281">
        <v>279</v>
      </c>
      <c r="BM281" t="s">
        <v>2614</v>
      </c>
    </row>
    <row r="282" spans="2:65" ht="14.25" x14ac:dyDescent="0.2">
      <c r="B282" s="16">
        <v>280</v>
      </c>
      <c r="C282" s="16" t="s">
        <v>1193</v>
      </c>
      <c r="D282" s="16" t="s">
        <v>1387</v>
      </c>
      <c r="E282" s="16" t="s">
        <v>1127</v>
      </c>
      <c r="F282" s="16">
        <f t="shared" si="4"/>
        <v>2</v>
      </c>
      <c r="G282" s="19" t="s">
        <v>1485</v>
      </c>
      <c r="H282" s="3" t="s">
        <v>870</v>
      </c>
      <c r="I282" s="3">
        <f>武器2!I282</f>
        <v>9</v>
      </c>
      <c r="J282" s="16">
        <v>6</v>
      </c>
      <c r="K282" s="16">
        <v>8</v>
      </c>
      <c r="L282" s="16">
        <v>36</v>
      </c>
      <c r="M282" s="28">
        <v>0</v>
      </c>
      <c r="N282" s="28">
        <v>0</v>
      </c>
      <c r="O282" s="28">
        <v>0</v>
      </c>
      <c r="P282" s="28">
        <v>0</v>
      </c>
      <c r="Q282" s="28">
        <v>0</v>
      </c>
      <c r="R282" s="28">
        <v>0</v>
      </c>
      <c r="S282" s="64">
        <v>0</v>
      </c>
      <c r="T282" s="20">
        <v>0.3</v>
      </c>
      <c r="U282" s="29">
        <v>0</v>
      </c>
      <c r="V282" s="29">
        <v>0</v>
      </c>
      <c r="W282" s="29">
        <v>0</v>
      </c>
      <c r="X282" s="64">
        <v>0</v>
      </c>
      <c r="Y282" s="64">
        <v>0</v>
      </c>
      <c r="Z282" s="64">
        <v>0</v>
      </c>
      <c r="AA282" s="42">
        <v>66</v>
      </c>
      <c r="AB282" s="64">
        <v>0</v>
      </c>
      <c r="AC282" s="64">
        <v>0</v>
      </c>
      <c r="AD282" s="29">
        <v>0</v>
      </c>
      <c r="AE282" s="29">
        <v>0</v>
      </c>
      <c r="AF282" s="29">
        <v>0</v>
      </c>
      <c r="AG282" s="29">
        <v>0</v>
      </c>
      <c r="AH282" s="29">
        <v>0</v>
      </c>
      <c r="BL282">
        <v>280</v>
      </c>
      <c r="BM282" t="s">
        <v>2615</v>
      </c>
    </row>
    <row r="283" spans="2:65" ht="14.25" x14ac:dyDescent="0.2">
      <c r="B283" s="16">
        <v>281</v>
      </c>
      <c r="C283" s="16" t="s">
        <v>1155</v>
      </c>
      <c r="D283" s="16" t="s">
        <v>1315</v>
      </c>
      <c r="E283" s="16" t="s">
        <v>1128</v>
      </c>
      <c r="F283" s="16">
        <f t="shared" si="4"/>
        <v>1</v>
      </c>
      <c r="G283" s="19" t="s">
        <v>1485</v>
      </c>
      <c r="H283" s="3" t="s">
        <v>870</v>
      </c>
      <c r="I283" s="3">
        <f>武器2!I283</f>
        <v>9</v>
      </c>
      <c r="J283" s="16">
        <v>6</v>
      </c>
      <c r="K283" s="16">
        <v>1</v>
      </c>
      <c r="L283" s="16">
        <v>9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64">
        <v>0</v>
      </c>
      <c r="T283" s="29">
        <v>0</v>
      </c>
      <c r="U283" s="29">
        <v>0</v>
      </c>
      <c r="V283" s="29">
        <v>0</v>
      </c>
      <c r="W283" s="29">
        <v>0</v>
      </c>
      <c r="X283" s="64">
        <v>0</v>
      </c>
      <c r="Y283" s="64">
        <v>0</v>
      </c>
      <c r="Z283" s="64">
        <v>0</v>
      </c>
      <c r="AA283" s="64">
        <v>0</v>
      </c>
      <c r="AB283" s="64">
        <v>0</v>
      </c>
      <c r="AC283" s="42">
        <v>0</v>
      </c>
      <c r="AD283" s="29">
        <v>0</v>
      </c>
      <c r="AE283" s="29">
        <v>0</v>
      </c>
      <c r="AF283" s="29">
        <v>0</v>
      </c>
      <c r="AG283" s="29">
        <v>0</v>
      </c>
      <c r="AH283" s="29">
        <v>0</v>
      </c>
      <c r="BL283">
        <v>281</v>
      </c>
      <c r="BM283" t="s">
        <v>2449</v>
      </c>
    </row>
    <row r="284" spans="2:65" ht="14.25" x14ac:dyDescent="0.2">
      <c r="B284" s="16">
        <v>282</v>
      </c>
      <c r="C284" s="16" t="s">
        <v>1174</v>
      </c>
      <c r="D284" s="16" t="s">
        <v>1543</v>
      </c>
      <c r="E284" s="16" t="s">
        <v>1128</v>
      </c>
      <c r="F284" s="16">
        <f t="shared" si="4"/>
        <v>1</v>
      </c>
      <c r="G284" s="19" t="s">
        <v>1485</v>
      </c>
      <c r="H284" s="3" t="s">
        <v>870</v>
      </c>
      <c r="I284" s="3">
        <f>武器2!I284</f>
        <v>9</v>
      </c>
      <c r="J284" s="16">
        <v>6</v>
      </c>
      <c r="K284" s="16">
        <v>2</v>
      </c>
      <c r="L284" s="16">
        <v>18</v>
      </c>
      <c r="M284" s="28">
        <v>0</v>
      </c>
      <c r="N284" s="28">
        <v>0</v>
      </c>
      <c r="O284" s="28">
        <v>0</v>
      </c>
      <c r="P284" s="28">
        <v>0</v>
      </c>
      <c r="Q284" s="28">
        <v>0</v>
      </c>
      <c r="R284" s="28">
        <v>0</v>
      </c>
      <c r="S284" s="42">
        <v>0</v>
      </c>
      <c r="T284" s="29">
        <v>0</v>
      </c>
      <c r="U284" s="29">
        <v>0</v>
      </c>
      <c r="V284" s="29">
        <v>0</v>
      </c>
      <c r="W284" s="29">
        <v>0</v>
      </c>
      <c r="X284" s="64">
        <v>0</v>
      </c>
      <c r="Y284" s="64">
        <v>0</v>
      </c>
      <c r="Z284" s="64">
        <v>0</v>
      </c>
      <c r="AA284" s="64">
        <v>0</v>
      </c>
      <c r="AB284" s="64">
        <v>0</v>
      </c>
      <c r="AC284" s="64">
        <v>0</v>
      </c>
      <c r="AD284" s="29">
        <v>0</v>
      </c>
      <c r="AE284" s="29">
        <v>0</v>
      </c>
      <c r="AF284" s="29">
        <v>0</v>
      </c>
      <c r="AG284" s="29">
        <v>0</v>
      </c>
      <c r="AH284" s="29">
        <v>0</v>
      </c>
      <c r="BL284">
        <v>282</v>
      </c>
      <c r="BM284" t="s">
        <v>2450</v>
      </c>
    </row>
    <row r="285" spans="2:65" ht="14.25" x14ac:dyDescent="0.2">
      <c r="B285" s="16">
        <v>283</v>
      </c>
      <c r="C285" s="16" t="s">
        <v>1157</v>
      </c>
      <c r="D285" s="16" t="s">
        <v>1388</v>
      </c>
      <c r="E285" s="16" t="s">
        <v>1128</v>
      </c>
      <c r="F285" s="16">
        <f t="shared" si="4"/>
        <v>1</v>
      </c>
      <c r="G285" s="19" t="s">
        <v>1485</v>
      </c>
      <c r="H285" s="3" t="s">
        <v>870</v>
      </c>
      <c r="I285" s="3">
        <f>武器2!I285</f>
        <v>9</v>
      </c>
      <c r="J285" s="16">
        <v>6</v>
      </c>
      <c r="K285" s="16">
        <v>3</v>
      </c>
      <c r="L285" s="16">
        <v>27</v>
      </c>
      <c r="M285" s="28">
        <v>0</v>
      </c>
      <c r="N285" s="28">
        <v>0</v>
      </c>
      <c r="O285" s="28">
        <v>0</v>
      </c>
      <c r="P285" s="28">
        <v>0</v>
      </c>
      <c r="Q285" s="28">
        <v>0</v>
      </c>
      <c r="R285" s="28">
        <v>0</v>
      </c>
      <c r="S285" s="64">
        <v>0</v>
      </c>
      <c r="T285" s="29">
        <v>0</v>
      </c>
      <c r="U285" s="29">
        <v>0</v>
      </c>
      <c r="V285" s="29">
        <v>0</v>
      </c>
      <c r="W285" s="29">
        <v>0</v>
      </c>
      <c r="X285" s="64">
        <v>0</v>
      </c>
      <c r="Y285" s="64">
        <v>0</v>
      </c>
      <c r="Z285" s="64">
        <v>0</v>
      </c>
      <c r="AA285" s="42">
        <v>0</v>
      </c>
      <c r="AB285" s="64">
        <v>0</v>
      </c>
      <c r="AC285" s="64">
        <v>0</v>
      </c>
      <c r="AD285" s="29">
        <v>0</v>
      </c>
      <c r="AE285" s="29">
        <v>0</v>
      </c>
      <c r="AF285" s="29">
        <v>0</v>
      </c>
      <c r="AG285" s="29">
        <v>0</v>
      </c>
      <c r="AH285" s="29">
        <v>0</v>
      </c>
      <c r="BL285">
        <v>283</v>
      </c>
      <c r="BM285" t="s">
        <v>2418</v>
      </c>
    </row>
    <row r="286" spans="2:65" ht="14.25" x14ac:dyDescent="0.2">
      <c r="B286" s="16">
        <v>284</v>
      </c>
      <c r="C286" s="16" t="s">
        <v>1143</v>
      </c>
      <c r="D286" s="16" t="s">
        <v>1415</v>
      </c>
      <c r="E286" s="16" t="s">
        <v>1128</v>
      </c>
      <c r="F286" s="16">
        <f t="shared" si="4"/>
        <v>1</v>
      </c>
      <c r="G286" s="19" t="s">
        <v>1485</v>
      </c>
      <c r="H286" s="3" t="s">
        <v>870</v>
      </c>
      <c r="I286" s="3">
        <f>武器2!I286</f>
        <v>9</v>
      </c>
      <c r="J286" s="16">
        <v>6</v>
      </c>
      <c r="K286" s="16">
        <v>4</v>
      </c>
      <c r="L286" s="16">
        <v>36</v>
      </c>
      <c r="M286" s="28">
        <v>0</v>
      </c>
      <c r="N286" s="28">
        <v>0</v>
      </c>
      <c r="O286" s="28">
        <v>0</v>
      </c>
      <c r="P286" s="28">
        <v>0</v>
      </c>
      <c r="Q286" s="28">
        <v>0</v>
      </c>
      <c r="R286" s="28">
        <v>0</v>
      </c>
      <c r="S286" s="64">
        <v>0</v>
      </c>
      <c r="T286" s="29">
        <v>0</v>
      </c>
      <c r="U286" s="29">
        <v>0</v>
      </c>
      <c r="V286" s="29">
        <v>0</v>
      </c>
      <c r="W286" s="29">
        <v>0</v>
      </c>
      <c r="X286" s="64">
        <v>0</v>
      </c>
      <c r="Y286" s="64">
        <v>0</v>
      </c>
      <c r="Z286" s="64">
        <v>0</v>
      </c>
      <c r="AA286" s="64">
        <v>0</v>
      </c>
      <c r="AB286" s="64">
        <v>0</v>
      </c>
      <c r="AC286" s="42">
        <v>0</v>
      </c>
      <c r="AD286" s="29">
        <v>0</v>
      </c>
      <c r="AE286" s="29">
        <v>0</v>
      </c>
      <c r="AF286" s="29">
        <v>0</v>
      </c>
      <c r="AG286" s="29">
        <v>0</v>
      </c>
      <c r="AH286" s="29">
        <v>0</v>
      </c>
      <c r="BL286">
        <v>284</v>
      </c>
      <c r="BM286" t="s">
        <v>2451</v>
      </c>
    </row>
    <row r="287" spans="2:65" ht="14.25" x14ac:dyDescent="0.2">
      <c r="B287" s="16">
        <v>285</v>
      </c>
      <c r="C287" s="16" t="s">
        <v>1137</v>
      </c>
      <c r="D287" s="16" t="s">
        <v>1608</v>
      </c>
      <c r="E287" s="16" t="s">
        <v>1128</v>
      </c>
      <c r="F287" s="16">
        <f t="shared" si="4"/>
        <v>1</v>
      </c>
      <c r="G287" s="19" t="s">
        <v>1485</v>
      </c>
      <c r="H287" s="3" t="s">
        <v>870</v>
      </c>
      <c r="I287" s="3">
        <f>武器2!I287</f>
        <v>9</v>
      </c>
      <c r="J287" s="16">
        <v>6</v>
      </c>
      <c r="K287" s="16">
        <v>5</v>
      </c>
      <c r="L287" s="16">
        <v>44</v>
      </c>
      <c r="M287" s="28">
        <v>0</v>
      </c>
      <c r="N287" s="28">
        <v>0</v>
      </c>
      <c r="O287" s="28">
        <v>0</v>
      </c>
      <c r="P287" s="28">
        <v>0</v>
      </c>
      <c r="Q287" s="28">
        <v>0</v>
      </c>
      <c r="R287" s="28">
        <v>0</v>
      </c>
      <c r="S287" s="64">
        <v>0</v>
      </c>
      <c r="T287" s="20">
        <v>0</v>
      </c>
      <c r="U287" s="29">
        <v>0</v>
      </c>
      <c r="V287" s="29">
        <v>0</v>
      </c>
      <c r="W287" s="29">
        <v>0</v>
      </c>
      <c r="X287" s="64">
        <v>0</v>
      </c>
      <c r="Y287" s="64">
        <v>0</v>
      </c>
      <c r="Z287" s="64">
        <v>0</v>
      </c>
      <c r="AA287" s="64">
        <v>0</v>
      </c>
      <c r="AB287" s="64">
        <v>0</v>
      </c>
      <c r="AC287" s="64">
        <v>0</v>
      </c>
      <c r="AD287" s="29">
        <v>0</v>
      </c>
      <c r="AE287" s="29">
        <v>0</v>
      </c>
      <c r="AF287" s="29">
        <v>0</v>
      </c>
      <c r="AG287" s="29">
        <v>0</v>
      </c>
      <c r="AH287" s="29">
        <v>0</v>
      </c>
      <c r="BL287">
        <v>285</v>
      </c>
      <c r="BM287" t="s">
        <v>2386</v>
      </c>
    </row>
    <row r="288" spans="2:65" ht="14.25" x14ac:dyDescent="0.2">
      <c r="B288" s="16">
        <v>286</v>
      </c>
      <c r="C288" s="16" t="s">
        <v>1162</v>
      </c>
      <c r="D288" s="16" t="s">
        <v>1609</v>
      </c>
      <c r="E288" s="16" t="s">
        <v>1128</v>
      </c>
      <c r="F288" s="16">
        <f t="shared" si="4"/>
        <v>1</v>
      </c>
      <c r="G288" s="19" t="s">
        <v>1485</v>
      </c>
      <c r="H288" s="3" t="s">
        <v>870</v>
      </c>
      <c r="I288" s="3">
        <f>武器2!I288</f>
        <v>9</v>
      </c>
      <c r="J288" s="16">
        <v>6</v>
      </c>
      <c r="K288" s="16">
        <v>6</v>
      </c>
      <c r="L288" s="16">
        <v>53</v>
      </c>
      <c r="M288" s="28">
        <v>0</v>
      </c>
      <c r="N288" s="28">
        <v>0</v>
      </c>
      <c r="O288" s="28">
        <v>0</v>
      </c>
      <c r="P288" s="28">
        <v>0</v>
      </c>
      <c r="Q288" s="28">
        <v>0</v>
      </c>
      <c r="R288" s="28">
        <v>0</v>
      </c>
      <c r="S288" s="64">
        <v>0</v>
      </c>
      <c r="T288" s="29">
        <v>0</v>
      </c>
      <c r="U288" s="29">
        <v>0</v>
      </c>
      <c r="V288" s="29">
        <v>0</v>
      </c>
      <c r="W288" s="29">
        <v>0</v>
      </c>
      <c r="X288" s="42">
        <v>0</v>
      </c>
      <c r="Y288" s="64">
        <v>0</v>
      </c>
      <c r="Z288" s="64">
        <v>0</v>
      </c>
      <c r="AA288" s="64">
        <v>0</v>
      </c>
      <c r="AB288" s="64">
        <v>0</v>
      </c>
      <c r="AC288" s="64">
        <v>0</v>
      </c>
      <c r="AD288" s="29">
        <v>0</v>
      </c>
      <c r="AE288" s="29">
        <v>0</v>
      </c>
      <c r="AF288" s="29">
        <v>0</v>
      </c>
      <c r="AG288" s="29">
        <v>0</v>
      </c>
      <c r="AH288" s="29">
        <v>0</v>
      </c>
      <c r="BL288">
        <v>286</v>
      </c>
      <c r="BM288" t="s">
        <v>2420</v>
      </c>
    </row>
    <row r="289" spans="2:65" ht="14.25" x14ac:dyDescent="0.2">
      <c r="B289" s="16">
        <v>287</v>
      </c>
      <c r="C289" s="16" t="s">
        <v>1133</v>
      </c>
      <c r="D289" s="16" t="s">
        <v>1353</v>
      </c>
      <c r="E289" s="16" t="s">
        <v>1128</v>
      </c>
      <c r="F289" s="16">
        <f t="shared" si="4"/>
        <v>1</v>
      </c>
      <c r="G289" s="19" t="s">
        <v>1485</v>
      </c>
      <c r="H289" s="3" t="s">
        <v>870</v>
      </c>
      <c r="I289" s="3">
        <f>武器2!I289</f>
        <v>9</v>
      </c>
      <c r="J289" s="16">
        <v>6</v>
      </c>
      <c r="K289" s="16">
        <v>7</v>
      </c>
      <c r="L289" s="16">
        <v>62</v>
      </c>
      <c r="M289" s="28">
        <v>0</v>
      </c>
      <c r="N289" s="28">
        <v>0</v>
      </c>
      <c r="O289" s="28">
        <v>0</v>
      </c>
      <c r="P289" s="28">
        <v>0</v>
      </c>
      <c r="Q289" s="28">
        <v>0</v>
      </c>
      <c r="R289" s="28">
        <v>0</v>
      </c>
      <c r="S289" s="64">
        <v>0</v>
      </c>
      <c r="T289" s="29">
        <v>0</v>
      </c>
      <c r="U289" s="29">
        <v>0</v>
      </c>
      <c r="V289" s="29">
        <v>0</v>
      </c>
      <c r="W289" s="29">
        <v>0</v>
      </c>
      <c r="X289" s="64">
        <v>0</v>
      </c>
      <c r="Y289" s="64">
        <v>0</v>
      </c>
      <c r="Z289" s="64">
        <v>0</v>
      </c>
      <c r="AA289" s="42">
        <v>0</v>
      </c>
      <c r="AB289" s="64">
        <v>0</v>
      </c>
      <c r="AC289" s="64">
        <v>0</v>
      </c>
      <c r="AD289" s="29">
        <v>0</v>
      </c>
      <c r="AE289" s="29">
        <v>0</v>
      </c>
      <c r="AF289" s="29">
        <v>0</v>
      </c>
      <c r="AG289" s="29">
        <v>0</v>
      </c>
      <c r="AH289" s="29">
        <v>0</v>
      </c>
      <c r="BL289">
        <v>287</v>
      </c>
      <c r="BM289" t="s">
        <v>2452</v>
      </c>
    </row>
    <row r="290" spans="2:65" ht="14.25" x14ac:dyDescent="0.2">
      <c r="B290" s="16">
        <v>288</v>
      </c>
      <c r="C290" s="16" t="s">
        <v>1141</v>
      </c>
      <c r="D290" s="16" t="s">
        <v>1512</v>
      </c>
      <c r="E290" s="16" t="s">
        <v>1128</v>
      </c>
      <c r="F290" s="16">
        <f t="shared" si="4"/>
        <v>1</v>
      </c>
      <c r="G290" s="19" t="s">
        <v>1485</v>
      </c>
      <c r="H290" s="3" t="s">
        <v>870</v>
      </c>
      <c r="I290" s="3">
        <f>武器2!I290</f>
        <v>9</v>
      </c>
      <c r="J290" s="16">
        <v>6</v>
      </c>
      <c r="K290" s="16">
        <v>8</v>
      </c>
      <c r="L290" s="16">
        <v>71</v>
      </c>
      <c r="M290" s="28">
        <v>0</v>
      </c>
      <c r="N290" s="28">
        <v>0</v>
      </c>
      <c r="O290" s="28">
        <v>0</v>
      </c>
      <c r="P290" s="28">
        <v>0</v>
      </c>
      <c r="Q290" s="28">
        <v>0</v>
      </c>
      <c r="R290" s="28">
        <v>0</v>
      </c>
      <c r="S290" s="64">
        <v>0</v>
      </c>
      <c r="T290" s="29">
        <v>0</v>
      </c>
      <c r="U290" s="29">
        <v>0</v>
      </c>
      <c r="V290" s="29">
        <v>0</v>
      </c>
      <c r="W290" s="29">
        <v>0</v>
      </c>
      <c r="X290" s="64">
        <v>0</v>
      </c>
      <c r="Y290" s="42">
        <v>0</v>
      </c>
      <c r="Z290" s="64">
        <v>0</v>
      </c>
      <c r="AA290" s="64">
        <v>0</v>
      </c>
      <c r="AB290" s="64">
        <v>0</v>
      </c>
      <c r="AC290" s="64">
        <v>0</v>
      </c>
      <c r="AD290" s="29">
        <v>0</v>
      </c>
      <c r="AE290" s="29">
        <v>0</v>
      </c>
      <c r="AF290" s="29">
        <v>0</v>
      </c>
      <c r="AG290" s="29">
        <v>0</v>
      </c>
      <c r="AH290" s="29">
        <v>0</v>
      </c>
      <c r="BL290">
        <v>288</v>
      </c>
      <c r="BM290" t="s">
        <v>2453</v>
      </c>
    </row>
    <row r="291" spans="2:65" ht="14.25" x14ac:dyDescent="0.2">
      <c r="B291" s="16">
        <v>289</v>
      </c>
      <c r="C291" s="16" t="s">
        <v>1145</v>
      </c>
      <c r="D291" s="16" t="s">
        <v>1419</v>
      </c>
      <c r="E291" s="16" t="s">
        <v>1125</v>
      </c>
      <c r="F291" s="16">
        <f t="shared" si="4"/>
        <v>3</v>
      </c>
      <c r="G291" s="19" t="s">
        <v>1485</v>
      </c>
      <c r="H291" s="3" t="s">
        <v>871</v>
      </c>
      <c r="I291" s="3">
        <f>武器2!I291</f>
        <v>10</v>
      </c>
      <c r="J291" s="16">
        <v>0</v>
      </c>
      <c r="K291" s="16">
        <v>1</v>
      </c>
      <c r="L291" s="16">
        <v>14</v>
      </c>
      <c r="M291" s="16">
        <v>13</v>
      </c>
      <c r="N291" s="28">
        <v>0</v>
      </c>
      <c r="O291" s="16">
        <v>9</v>
      </c>
      <c r="P291" s="28">
        <v>0</v>
      </c>
      <c r="Q291" s="28">
        <v>0</v>
      </c>
      <c r="R291" s="28">
        <v>0</v>
      </c>
      <c r="S291" s="64">
        <v>0</v>
      </c>
      <c r="T291" s="29">
        <v>0</v>
      </c>
      <c r="U291" s="29">
        <v>0</v>
      </c>
      <c r="V291" s="29">
        <v>0</v>
      </c>
      <c r="W291" s="29">
        <v>0</v>
      </c>
      <c r="X291" s="64">
        <v>0</v>
      </c>
      <c r="Y291" s="64">
        <v>0</v>
      </c>
      <c r="Z291" s="42">
        <v>5</v>
      </c>
      <c r="AA291" s="64">
        <v>0</v>
      </c>
      <c r="AB291" s="64">
        <v>0</v>
      </c>
      <c r="AC291" s="64">
        <v>0</v>
      </c>
      <c r="AD291" s="29">
        <v>0</v>
      </c>
      <c r="AE291" s="29">
        <v>0</v>
      </c>
      <c r="AF291" s="29">
        <v>0</v>
      </c>
      <c r="AG291" s="29">
        <v>0</v>
      </c>
      <c r="AH291" s="29">
        <v>0</v>
      </c>
      <c r="BL291">
        <v>289</v>
      </c>
      <c r="BM291" t="s">
        <v>2616</v>
      </c>
    </row>
    <row r="292" spans="2:65" ht="14.25" x14ac:dyDescent="0.2">
      <c r="B292" s="16">
        <v>290</v>
      </c>
      <c r="C292" s="16" t="s">
        <v>1170</v>
      </c>
      <c r="D292" s="16" t="s">
        <v>1218</v>
      </c>
      <c r="E292" s="16" t="s">
        <v>1125</v>
      </c>
      <c r="F292" s="16">
        <f t="shared" si="4"/>
        <v>3</v>
      </c>
      <c r="G292" s="19" t="s">
        <v>1485</v>
      </c>
      <c r="H292" s="3" t="s">
        <v>871</v>
      </c>
      <c r="I292" s="3">
        <f>武器2!I292</f>
        <v>10</v>
      </c>
      <c r="J292" s="16">
        <v>0</v>
      </c>
      <c r="K292" s="16">
        <v>2</v>
      </c>
      <c r="L292" s="16">
        <v>28</v>
      </c>
      <c r="M292" s="16">
        <v>26</v>
      </c>
      <c r="N292" s="28">
        <v>0</v>
      </c>
      <c r="O292" s="16">
        <v>18</v>
      </c>
      <c r="P292" s="28">
        <v>0</v>
      </c>
      <c r="Q292" s="28">
        <v>0</v>
      </c>
      <c r="R292" s="28">
        <v>0</v>
      </c>
      <c r="S292" s="64">
        <v>0</v>
      </c>
      <c r="T292" s="29">
        <v>0</v>
      </c>
      <c r="U292" s="29">
        <v>0</v>
      </c>
      <c r="V292" s="29">
        <v>0</v>
      </c>
      <c r="W292" s="29">
        <v>0</v>
      </c>
      <c r="X292" s="64">
        <v>0</v>
      </c>
      <c r="Y292" s="64">
        <v>0</v>
      </c>
      <c r="Z292" s="64">
        <v>0</v>
      </c>
      <c r="AA292" s="42">
        <v>10</v>
      </c>
      <c r="AB292" s="64">
        <v>0</v>
      </c>
      <c r="AC292" s="64">
        <v>0</v>
      </c>
      <c r="AD292" s="29">
        <v>0</v>
      </c>
      <c r="AE292" s="29">
        <v>0</v>
      </c>
      <c r="AF292" s="29">
        <v>0</v>
      </c>
      <c r="AG292" s="29">
        <v>0</v>
      </c>
      <c r="AH292" s="29">
        <v>0</v>
      </c>
      <c r="BL292">
        <v>290</v>
      </c>
      <c r="BM292" t="s">
        <v>2617</v>
      </c>
    </row>
    <row r="293" spans="2:65" ht="14.25" x14ac:dyDescent="0.2">
      <c r="B293" s="16">
        <v>291</v>
      </c>
      <c r="C293" s="16" t="s">
        <v>1188</v>
      </c>
      <c r="D293" s="16" t="s">
        <v>1218</v>
      </c>
      <c r="E293" s="16" t="s">
        <v>1125</v>
      </c>
      <c r="F293" s="16">
        <f t="shared" si="4"/>
        <v>4</v>
      </c>
      <c r="G293" s="19" t="s">
        <v>1485</v>
      </c>
      <c r="H293" s="3" t="s">
        <v>871</v>
      </c>
      <c r="I293" s="3">
        <f>武器2!I293</f>
        <v>10</v>
      </c>
      <c r="J293" s="16">
        <v>0</v>
      </c>
      <c r="K293" s="16">
        <v>3</v>
      </c>
      <c r="L293" s="16">
        <v>42</v>
      </c>
      <c r="M293" s="28">
        <v>0</v>
      </c>
      <c r="N293" s="28">
        <v>0</v>
      </c>
      <c r="O293" s="16">
        <v>27</v>
      </c>
      <c r="P293" s="28">
        <v>0</v>
      </c>
      <c r="Q293" s="28">
        <v>0</v>
      </c>
      <c r="R293" s="16">
        <v>21</v>
      </c>
      <c r="S293" s="64">
        <v>0</v>
      </c>
      <c r="T293" s="20">
        <v>7.0000000000000007E-2</v>
      </c>
      <c r="U293" s="29">
        <v>0</v>
      </c>
      <c r="V293" s="29">
        <v>0</v>
      </c>
      <c r="W293" s="29">
        <v>0</v>
      </c>
      <c r="X293" s="64">
        <v>0</v>
      </c>
      <c r="Y293" s="64">
        <v>0</v>
      </c>
      <c r="Z293" s="42">
        <v>16</v>
      </c>
      <c r="AA293" s="64">
        <v>0</v>
      </c>
      <c r="AB293" s="64">
        <v>0</v>
      </c>
      <c r="AC293" s="64">
        <v>0</v>
      </c>
      <c r="AD293" s="29">
        <v>0</v>
      </c>
      <c r="AE293" s="29">
        <v>0</v>
      </c>
      <c r="AF293" s="29">
        <v>0</v>
      </c>
      <c r="AG293" s="29">
        <v>0</v>
      </c>
      <c r="AH293" s="29">
        <v>0</v>
      </c>
      <c r="BL293">
        <v>291</v>
      </c>
      <c r="BM293" t="s">
        <v>2618</v>
      </c>
    </row>
    <row r="294" spans="2:65" ht="14.25" x14ac:dyDescent="0.2">
      <c r="B294" s="16">
        <v>292</v>
      </c>
      <c r="C294" s="16" t="s">
        <v>1145</v>
      </c>
      <c r="D294" s="16" t="s">
        <v>1530</v>
      </c>
      <c r="E294" s="16" t="s">
        <v>1125</v>
      </c>
      <c r="F294" s="16">
        <f t="shared" si="4"/>
        <v>4</v>
      </c>
      <c r="G294" s="19" t="s">
        <v>1485</v>
      </c>
      <c r="H294" s="3" t="s">
        <v>871</v>
      </c>
      <c r="I294" s="3">
        <f>武器2!I294</f>
        <v>10</v>
      </c>
      <c r="J294" s="16">
        <v>0</v>
      </c>
      <c r="K294" s="16">
        <v>4</v>
      </c>
      <c r="L294" s="16">
        <v>56</v>
      </c>
      <c r="M294" s="28">
        <v>0</v>
      </c>
      <c r="N294" s="28">
        <v>0</v>
      </c>
      <c r="O294" s="28">
        <v>0</v>
      </c>
      <c r="P294" s="28">
        <v>0</v>
      </c>
      <c r="Q294" s="28">
        <v>0</v>
      </c>
      <c r="R294" s="28">
        <v>0</v>
      </c>
      <c r="S294" s="64">
        <v>0</v>
      </c>
      <c r="T294" s="20">
        <v>0.09</v>
      </c>
      <c r="U294" s="20">
        <v>7.2499999999999995E-2</v>
      </c>
      <c r="V294" s="29">
        <v>0</v>
      </c>
      <c r="W294" s="29">
        <v>0</v>
      </c>
      <c r="X294" s="64">
        <v>0</v>
      </c>
      <c r="Y294" s="64">
        <v>0</v>
      </c>
      <c r="Z294" s="42">
        <v>21</v>
      </c>
      <c r="AA294" s="42">
        <v>21</v>
      </c>
      <c r="AB294" s="64">
        <v>0</v>
      </c>
      <c r="AC294" s="64">
        <v>0</v>
      </c>
      <c r="AD294" s="29">
        <v>0</v>
      </c>
      <c r="AE294" s="29">
        <v>0</v>
      </c>
      <c r="AF294" s="29">
        <v>0</v>
      </c>
      <c r="AG294" s="29">
        <v>0</v>
      </c>
      <c r="AH294" s="29">
        <v>0</v>
      </c>
      <c r="BL294">
        <v>292</v>
      </c>
      <c r="BM294" t="s">
        <v>2619</v>
      </c>
    </row>
    <row r="295" spans="2:65" ht="14.25" x14ac:dyDescent="0.2">
      <c r="B295" s="16">
        <v>293</v>
      </c>
      <c r="C295" s="16" t="s">
        <v>1182</v>
      </c>
      <c r="D295" s="16" t="s">
        <v>1390</v>
      </c>
      <c r="E295" s="16" t="s">
        <v>1125</v>
      </c>
      <c r="F295" s="16">
        <f t="shared" si="4"/>
        <v>5</v>
      </c>
      <c r="G295" s="19" t="s">
        <v>1485</v>
      </c>
      <c r="H295" s="3" t="s">
        <v>871</v>
      </c>
      <c r="I295" s="3">
        <f>武器2!I295</f>
        <v>10</v>
      </c>
      <c r="J295" s="16">
        <v>0</v>
      </c>
      <c r="K295" s="16">
        <v>5</v>
      </c>
      <c r="L295" s="16">
        <v>70</v>
      </c>
      <c r="M295" s="16">
        <v>65</v>
      </c>
      <c r="N295" s="28">
        <v>0</v>
      </c>
      <c r="O295" s="28">
        <v>0</v>
      </c>
      <c r="P295" s="28">
        <v>0</v>
      </c>
      <c r="Q295" s="28">
        <v>0</v>
      </c>
      <c r="R295" s="28">
        <v>0</v>
      </c>
      <c r="S295" s="64">
        <v>0</v>
      </c>
      <c r="T295" s="20">
        <v>0.115</v>
      </c>
      <c r="U295" s="29">
        <v>0</v>
      </c>
      <c r="V295" s="29">
        <v>0</v>
      </c>
      <c r="W295" s="29">
        <v>0</v>
      </c>
      <c r="X295" s="64">
        <v>0</v>
      </c>
      <c r="Y295" s="42">
        <v>23</v>
      </c>
      <c r="Z295" s="42">
        <v>26</v>
      </c>
      <c r="AA295" s="64">
        <v>0</v>
      </c>
      <c r="AB295" s="42">
        <v>16</v>
      </c>
      <c r="AC295" s="64">
        <v>0</v>
      </c>
      <c r="AD295" s="29">
        <v>0</v>
      </c>
      <c r="AE295" s="29">
        <v>0</v>
      </c>
      <c r="AF295" s="29">
        <v>0</v>
      </c>
      <c r="AG295" s="29">
        <v>0</v>
      </c>
      <c r="AH295" s="29">
        <v>0</v>
      </c>
      <c r="BL295">
        <v>293</v>
      </c>
      <c r="BM295" t="s">
        <v>2620</v>
      </c>
    </row>
    <row r="296" spans="2:65" ht="14.25" x14ac:dyDescent="0.2">
      <c r="B296" s="16">
        <v>294</v>
      </c>
      <c r="C296" s="16" t="s">
        <v>1196</v>
      </c>
      <c r="D296" s="16" t="s">
        <v>1610</v>
      </c>
      <c r="E296" s="16" t="s">
        <v>1125</v>
      </c>
      <c r="F296" s="16">
        <f t="shared" si="4"/>
        <v>5</v>
      </c>
      <c r="G296" s="19" t="s">
        <v>1485</v>
      </c>
      <c r="H296" s="3" t="s">
        <v>871</v>
      </c>
      <c r="I296" s="3">
        <f>武器2!I296</f>
        <v>10</v>
      </c>
      <c r="J296" s="16">
        <v>0</v>
      </c>
      <c r="K296" s="16">
        <v>6</v>
      </c>
      <c r="L296" s="16">
        <v>84</v>
      </c>
      <c r="M296" s="16">
        <v>78</v>
      </c>
      <c r="N296" s="28">
        <v>0</v>
      </c>
      <c r="O296" s="28">
        <v>0</v>
      </c>
      <c r="P296" s="28">
        <v>0</v>
      </c>
      <c r="Q296" s="28">
        <v>0</v>
      </c>
      <c r="R296" s="28">
        <v>0</v>
      </c>
      <c r="S296" s="64">
        <v>0</v>
      </c>
      <c r="T296" s="20">
        <v>0.13500000000000001</v>
      </c>
      <c r="U296" s="20">
        <v>0.1075</v>
      </c>
      <c r="V296" s="29">
        <v>0</v>
      </c>
      <c r="W296" s="29">
        <v>0</v>
      </c>
      <c r="X296" s="64">
        <v>0</v>
      </c>
      <c r="Y296" s="42">
        <v>27</v>
      </c>
      <c r="Z296" s="42">
        <v>31</v>
      </c>
      <c r="AA296" s="64">
        <v>0</v>
      </c>
      <c r="AB296" s="64">
        <v>0</v>
      </c>
      <c r="AC296" s="64">
        <v>0</v>
      </c>
      <c r="AD296" s="29">
        <v>0</v>
      </c>
      <c r="AE296" s="29">
        <v>0</v>
      </c>
      <c r="AF296" s="29">
        <v>0</v>
      </c>
      <c r="AG296" s="29">
        <v>0</v>
      </c>
      <c r="AH296" s="29">
        <v>0</v>
      </c>
      <c r="BL296">
        <v>294</v>
      </c>
      <c r="BM296" t="s">
        <v>2621</v>
      </c>
    </row>
    <row r="297" spans="2:65" ht="14.25" x14ac:dyDescent="0.2">
      <c r="B297" s="16">
        <v>295</v>
      </c>
      <c r="C297" s="16" t="s">
        <v>1145</v>
      </c>
      <c r="D297" s="16" t="s">
        <v>1434</v>
      </c>
      <c r="E297" s="16" t="s">
        <v>1125</v>
      </c>
      <c r="F297" s="16">
        <f t="shared" si="4"/>
        <v>6</v>
      </c>
      <c r="G297" s="19" t="s">
        <v>1485</v>
      </c>
      <c r="H297" s="3" t="s">
        <v>871</v>
      </c>
      <c r="I297" s="3">
        <f>武器2!I297</f>
        <v>10</v>
      </c>
      <c r="J297" s="16">
        <v>0</v>
      </c>
      <c r="K297" s="16">
        <v>7</v>
      </c>
      <c r="L297" s="16">
        <v>99</v>
      </c>
      <c r="M297" s="28">
        <v>0</v>
      </c>
      <c r="N297" s="28">
        <v>0</v>
      </c>
      <c r="O297" s="16">
        <v>63</v>
      </c>
      <c r="P297" s="28">
        <v>0</v>
      </c>
      <c r="Q297" s="28">
        <v>0</v>
      </c>
      <c r="R297" s="28">
        <v>0</v>
      </c>
      <c r="S297" s="64">
        <v>0</v>
      </c>
      <c r="T297" s="20">
        <v>0.16</v>
      </c>
      <c r="U297" s="20">
        <v>0.125</v>
      </c>
      <c r="V297" s="29">
        <v>0</v>
      </c>
      <c r="W297" s="29">
        <v>0</v>
      </c>
      <c r="X297" s="64">
        <v>0</v>
      </c>
      <c r="Y297" s="42">
        <v>32</v>
      </c>
      <c r="Z297" s="42">
        <v>36</v>
      </c>
      <c r="AA297" s="64">
        <v>0</v>
      </c>
      <c r="AB297" s="64">
        <v>0</v>
      </c>
      <c r="AC297" s="42">
        <v>79</v>
      </c>
      <c r="AD297" s="29">
        <v>0</v>
      </c>
      <c r="AE297" s="29">
        <v>0</v>
      </c>
      <c r="AF297" s="29">
        <v>0</v>
      </c>
      <c r="AG297" s="29">
        <v>0</v>
      </c>
      <c r="AH297" s="29">
        <v>0</v>
      </c>
      <c r="BL297">
        <v>295</v>
      </c>
      <c r="BM297" t="s">
        <v>2622</v>
      </c>
    </row>
    <row r="298" spans="2:65" ht="14.25" x14ac:dyDescent="0.2">
      <c r="B298" s="16">
        <v>296</v>
      </c>
      <c r="C298" s="16" t="s">
        <v>1166</v>
      </c>
      <c r="D298" s="16" t="s">
        <v>1584</v>
      </c>
      <c r="E298" s="16" t="s">
        <v>1125</v>
      </c>
      <c r="F298" s="16">
        <f t="shared" si="4"/>
        <v>6</v>
      </c>
      <c r="G298" s="19" t="s">
        <v>1485</v>
      </c>
      <c r="H298" s="3" t="s">
        <v>871</v>
      </c>
      <c r="I298" s="3">
        <f>武器2!I298</f>
        <v>10</v>
      </c>
      <c r="J298" s="16">
        <v>0</v>
      </c>
      <c r="K298" s="16">
        <v>8</v>
      </c>
      <c r="L298" s="16">
        <v>113</v>
      </c>
      <c r="M298" s="16">
        <v>104</v>
      </c>
      <c r="N298" s="28">
        <v>0</v>
      </c>
      <c r="O298" s="16">
        <v>73</v>
      </c>
      <c r="P298" s="28">
        <v>0</v>
      </c>
      <c r="Q298" s="28">
        <v>0</v>
      </c>
      <c r="R298" s="28">
        <v>0</v>
      </c>
      <c r="S298" s="42">
        <v>36</v>
      </c>
      <c r="T298" s="29">
        <v>0</v>
      </c>
      <c r="U298" s="29">
        <v>0</v>
      </c>
      <c r="V298" s="29">
        <v>0</v>
      </c>
      <c r="W298" s="29">
        <v>0</v>
      </c>
      <c r="X298" s="64">
        <v>0</v>
      </c>
      <c r="Y298" s="42">
        <v>36</v>
      </c>
      <c r="Z298" s="42">
        <v>42</v>
      </c>
      <c r="AA298" s="64">
        <v>0</v>
      </c>
      <c r="AB298" s="42">
        <v>25</v>
      </c>
      <c r="AC298" s="64">
        <v>0</v>
      </c>
      <c r="AD298" s="29">
        <v>0</v>
      </c>
      <c r="AE298" s="29">
        <v>0</v>
      </c>
      <c r="AF298" s="29">
        <v>0</v>
      </c>
      <c r="AG298" s="29">
        <v>0</v>
      </c>
      <c r="AH298" s="29">
        <v>0</v>
      </c>
      <c r="BL298">
        <v>296</v>
      </c>
      <c r="BM298" t="s">
        <v>2623</v>
      </c>
    </row>
    <row r="299" spans="2:65" ht="14.25" x14ac:dyDescent="0.2">
      <c r="B299" s="16">
        <v>297</v>
      </c>
      <c r="C299" s="16" t="s">
        <v>1200</v>
      </c>
      <c r="D299" s="16" t="s">
        <v>1562</v>
      </c>
      <c r="E299" s="16" t="s">
        <v>1126</v>
      </c>
      <c r="F299" s="16">
        <f t="shared" si="4"/>
        <v>2</v>
      </c>
      <c r="G299" s="19" t="s">
        <v>1485</v>
      </c>
      <c r="H299" s="3" t="s">
        <v>871</v>
      </c>
      <c r="I299" s="3">
        <f>武器2!I299</f>
        <v>10</v>
      </c>
      <c r="J299" s="16">
        <v>0</v>
      </c>
      <c r="K299" s="16">
        <v>1</v>
      </c>
      <c r="L299" s="16">
        <v>8</v>
      </c>
      <c r="M299" s="28">
        <v>0</v>
      </c>
      <c r="N299" s="28">
        <v>0</v>
      </c>
      <c r="O299" s="28">
        <v>0</v>
      </c>
      <c r="P299" s="28">
        <v>0</v>
      </c>
      <c r="Q299" s="28">
        <v>0</v>
      </c>
      <c r="R299" s="28">
        <v>0</v>
      </c>
      <c r="S299" s="64">
        <v>0</v>
      </c>
      <c r="T299" s="29">
        <v>0</v>
      </c>
      <c r="U299" s="29">
        <v>0</v>
      </c>
      <c r="V299" s="29">
        <v>0</v>
      </c>
      <c r="W299" s="29">
        <v>0</v>
      </c>
      <c r="X299" s="64">
        <v>0</v>
      </c>
      <c r="Y299" s="64">
        <v>0</v>
      </c>
      <c r="Z299" s="42">
        <v>6</v>
      </c>
      <c r="AA299" s="42">
        <v>6</v>
      </c>
      <c r="AB299" s="64">
        <v>0</v>
      </c>
      <c r="AC299" s="64">
        <v>0</v>
      </c>
      <c r="AD299" s="29">
        <v>0</v>
      </c>
      <c r="AE299" s="29">
        <v>0</v>
      </c>
      <c r="AF299" s="29">
        <v>0</v>
      </c>
      <c r="AG299" s="29">
        <v>0</v>
      </c>
      <c r="AH299" s="29">
        <v>0</v>
      </c>
      <c r="BL299">
        <v>297</v>
      </c>
      <c r="BM299" t="s">
        <v>2624</v>
      </c>
    </row>
    <row r="300" spans="2:65" ht="14.25" x14ac:dyDescent="0.2">
      <c r="B300" s="16">
        <v>298</v>
      </c>
      <c r="C300" s="16" t="s">
        <v>1206</v>
      </c>
      <c r="D300" s="16" t="s">
        <v>1298</v>
      </c>
      <c r="E300" s="16" t="s">
        <v>1126</v>
      </c>
      <c r="F300" s="16">
        <f t="shared" si="4"/>
        <v>2</v>
      </c>
      <c r="G300" s="19" t="s">
        <v>1485</v>
      </c>
      <c r="H300" s="3" t="s">
        <v>871</v>
      </c>
      <c r="I300" s="3">
        <f>武器2!I300</f>
        <v>10</v>
      </c>
      <c r="J300" s="16">
        <v>0</v>
      </c>
      <c r="K300" s="16">
        <v>2</v>
      </c>
      <c r="L300" s="16">
        <v>16</v>
      </c>
      <c r="M300" s="28">
        <v>0</v>
      </c>
      <c r="N300" s="28">
        <v>0</v>
      </c>
      <c r="O300" s="16">
        <v>21</v>
      </c>
      <c r="P300" s="28">
        <v>0</v>
      </c>
      <c r="Q300" s="28">
        <v>0</v>
      </c>
      <c r="R300" s="28">
        <v>0</v>
      </c>
      <c r="S300" s="42">
        <v>10</v>
      </c>
      <c r="T300" s="29">
        <v>0</v>
      </c>
      <c r="U300" s="29">
        <v>0</v>
      </c>
      <c r="V300" s="29">
        <v>0</v>
      </c>
      <c r="W300" s="29">
        <v>0</v>
      </c>
      <c r="X300" s="64">
        <v>0</v>
      </c>
      <c r="Y300" s="64">
        <v>0</v>
      </c>
      <c r="Z300" s="64">
        <v>0</v>
      </c>
      <c r="AA300" s="64">
        <v>0</v>
      </c>
      <c r="AB300" s="64">
        <v>0</v>
      </c>
      <c r="AC300" s="64">
        <v>0</v>
      </c>
      <c r="AD300" s="29">
        <v>0</v>
      </c>
      <c r="AE300" s="29">
        <v>0</v>
      </c>
      <c r="AF300" s="29">
        <v>0</v>
      </c>
      <c r="AG300" s="29">
        <v>0</v>
      </c>
      <c r="AH300" s="29">
        <v>0</v>
      </c>
      <c r="BL300">
        <v>298</v>
      </c>
      <c r="BM300" t="s">
        <v>2625</v>
      </c>
    </row>
    <row r="301" spans="2:65" ht="14.25" x14ac:dyDescent="0.2">
      <c r="B301" s="16">
        <v>299</v>
      </c>
      <c r="C301" s="16" t="s">
        <v>1208</v>
      </c>
      <c r="D301" s="16" t="s">
        <v>1611</v>
      </c>
      <c r="E301" s="16" t="s">
        <v>1126</v>
      </c>
      <c r="F301" s="16">
        <f t="shared" si="4"/>
        <v>2</v>
      </c>
      <c r="G301" s="19" t="s">
        <v>1485</v>
      </c>
      <c r="H301" s="3" t="s">
        <v>871</v>
      </c>
      <c r="I301" s="3">
        <f>武器2!I301</f>
        <v>10</v>
      </c>
      <c r="J301" s="16">
        <v>0</v>
      </c>
      <c r="K301" s="16">
        <v>3</v>
      </c>
      <c r="L301" s="16">
        <v>24</v>
      </c>
      <c r="M301" s="16">
        <v>45</v>
      </c>
      <c r="N301" s="28">
        <v>0</v>
      </c>
      <c r="O301" s="28">
        <v>0</v>
      </c>
      <c r="P301" s="28">
        <v>0</v>
      </c>
      <c r="Q301" s="28">
        <v>0</v>
      </c>
      <c r="R301" s="28">
        <v>0</v>
      </c>
      <c r="S301" s="64">
        <v>0</v>
      </c>
      <c r="T301" s="29">
        <v>0</v>
      </c>
      <c r="U301" s="29">
        <v>0</v>
      </c>
      <c r="V301" s="29">
        <v>0</v>
      </c>
      <c r="W301" s="29">
        <v>0</v>
      </c>
      <c r="X301" s="64">
        <v>0</v>
      </c>
      <c r="Y301" s="42">
        <v>16</v>
      </c>
      <c r="Z301" s="64">
        <v>0</v>
      </c>
      <c r="AA301" s="64">
        <v>0</v>
      </c>
      <c r="AB301" s="64">
        <v>0</v>
      </c>
      <c r="AC301" s="64">
        <v>0</v>
      </c>
      <c r="AD301" s="29">
        <v>0</v>
      </c>
      <c r="AE301" s="29">
        <v>0</v>
      </c>
      <c r="AF301" s="29">
        <v>0</v>
      </c>
      <c r="AG301" s="29">
        <v>0</v>
      </c>
      <c r="AH301" s="29">
        <v>0</v>
      </c>
      <c r="BL301">
        <v>299</v>
      </c>
      <c r="BM301" t="s">
        <v>2626</v>
      </c>
    </row>
    <row r="302" spans="2:65" ht="14.25" x14ac:dyDescent="0.2">
      <c r="B302" s="16">
        <v>300</v>
      </c>
      <c r="C302" s="16" t="s">
        <v>1157</v>
      </c>
      <c r="D302" s="16" t="s">
        <v>1300</v>
      </c>
      <c r="E302" s="16" t="s">
        <v>1126</v>
      </c>
      <c r="F302" s="16">
        <f t="shared" si="4"/>
        <v>3</v>
      </c>
      <c r="G302" s="19" t="s">
        <v>1485</v>
      </c>
      <c r="H302" s="3" t="s">
        <v>871</v>
      </c>
      <c r="I302" s="3">
        <f>武器2!I302</f>
        <v>10</v>
      </c>
      <c r="J302" s="16">
        <v>0</v>
      </c>
      <c r="K302" s="16">
        <v>4</v>
      </c>
      <c r="L302" s="16">
        <v>32</v>
      </c>
      <c r="M302" s="28">
        <v>0</v>
      </c>
      <c r="N302" s="28">
        <v>0</v>
      </c>
      <c r="O302" s="16">
        <v>42</v>
      </c>
      <c r="P302" s="28">
        <v>0</v>
      </c>
      <c r="Q302" s="28">
        <v>0</v>
      </c>
      <c r="R302" s="28">
        <v>0</v>
      </c>
      <c r="S302" s="64">
        <v>0</v>
      </c>
      <c r="T302" s="29">
        <v>0</v>
      </c>
      <c r="U302" s="29">
        <v>0</v>
      </c>
      <c r="V302" s="29">
        <v>0</v>
      </c>
      <c r="W302" s="29">
        <v>0</v>
      </c>
      <c r="X302" s="64">
        <v>0</v>
      </c>
      <c r="Y302" s="64">
        <v>0</v>
      </c>
      <c r="Z302" s="64">
        <v>0</v>
      </c>
      <c r="AA302" s="64">
        <v>0</v>
      </c>
      <c r="AB302" s="42">
        <v>15</v>
      </c>
      <c r="AC302" s="42">
        <v>52</v>
      </c>
      <c r="AD302" s="29">
        <v>0</v>
      </c>
      <c r="AE302" s="29">
        <v>0</v>
      </c>
      <c r="AF302" s="29">
        <v>0</v>
      </c>
      <c r="AG302" s="29">
        <v>0</v>
      </c>
      <c r="AH302" s="29">
        <v>0</v>
      </c>
      <c r="BL302">
        <v>300</v>
      </c>
      <c r="BM302" t="s">
        <v>2627</v>
      </c>
    </row>
    <row r="303" spans="2:65" ht="14.25" x14ac:dyDescent="0.2">
      <c r="B303" s="16">
        <v>301</v>
      </c>
      <c r="C303" s="16" t="s">
        <v>1208</v>
      </c>
      <c r="D303" s="16" t="s">
        <v>1612</v>
      </c>
      <c r="E303" s="16" t="s">
        <v>1126</v>
      </c>
      <c r="F303" s="16">
        <f t="shared" si="4"/>
        <v>3</v>
      </c>
      <c r="G303" s="19" t="s">
        <v>1485</v>
      </c>
      <c r="H303" s="3" t="s">
        <v>871</v>
      </c>
      <c r="I303" s="3">
        <f>武器2!I303</f>
        <v>10</v>
      </c>
      <c r="J303" s="16">
        <v>0</v>
      </c>
      <c r="K303" s="16">
        <v>5</v>
      </c>
      <c r="L303" s="16">
        <v>40</v>
      </c>
      <c r="M303" s="16">
        <v>75</v>
      </c>
      <c r="N303" s="16">
        <v>42</v>
      </c>
      <c r="O303" s="28">
        <v>0</v>
      </c>
      <c r="P303" s="28">
        <v>0</v>
      </c>
      <c r="Q303" s="28">
        <v>0</v>
      </c>
      <c r="R303" s="28">
        <v>0</v>
      </c>
      <c r="S303" s="64">
        <v>0</v>
      </c>
      <c r="T303" s="20">
        <v>0.13</v>
      </c>
      <c r="U303" s="29">
        <v>0</v>
      </c>
      <c r="V303" s="29">
        <v>0</v>
      </c>
      <c r="W303" s="29">
        <v>0</v>
      </c>
      <c r="X303" s="64">
        <v>0</v>
      </c>
      <c r="Y303" s="64">
        <v>0</v>
      </c>
      <c r="Z303" s="64">
        <v>0</v>
      </c>
      <c r="AA303" s="64">
        <v>0</v>
      </c>
      <c r="AB303" s="64">
        <v>0</v>
      </c>
      <c r="AC303" s="64">
        <v>0</v>
      </c>
      <c r="AD303" s="29">
        <v>0</v>
      </c>
      <c r="AE303" s="29">
        <v>0</v>
      </c>
      <c r="AF303" s="29">
        <v>0</v>
      </c>
      <c r="AG303" s="29">
        <v>0</v>
      </c>
      <c r="AH303" s="29">
        <v>0</v>
      </c>
      <c r="BL303">
        <v>301</v>
      </c>
      <c r="BM303" t="s">
        <v>2628</v>
      </c>
    </row>
    <row r="304" spans="2:65" ht="14.25" x14ac:dyDescent="0.2">
      <c r="B304" s="16">
        <v>302</v>
      </c>
      <c r="C304" s="16" t="s">
        <v>1164</v>
      </c>
      <c r="D304" s="16" t="s">
        <v>1274</v>
      </c>
      <c r="E304" s="16" t="s">
        <v>1126</v>
      </c>
      <c r="F304" s="16">
        <f t="shared" si="4"/>
        <v>3</v>
      </c>
      <c r="G304" s="19" t="s">
        <v>1485</v>
      </c>
      <c r="H304" s="3" t="s">
        <v>871</v>
      </c>
      <c r="I304" s="3">
        <f>武器2!I304</f>
        <v>10</v>
      </c>
      <c r="J304" s="16">
        <v>0</v>
      </c>
      <c r="K304" s="16">
        <v>6</v>
      </c>
      <c r="L304" s="16">
        <v>48</v>
      </c>
      <c r="M304" s="16">
        <v>90</v>
      </c>
      <c r="N304" s="28">
        <v>0</v>
      </c>
      <c r="O304" s="28">
        <v>0</v>
      </c>
      <c r="P304" s="28">
        <v>0</v>
      </c>
      <c r="Q304" s="28">
        <v>0</v>
      </c>
      <c r="R304" s="16">
        <v>49</v>
      </c>
      <c r="S304" s="64">
        <v>0</v>
      </c>
      <c r="T304" s="29">
        <v>0</v>
      </c>
      <c r="U304" s="20">
        <v>0.1225</v>
      </c>
      <c r="V304" s="29">
        <v>0</v>
      </c>
      <c r="W304" s="29">
        <v>0</v>
      </c>
      <c r="X304" s="64">
        <v>0</v>
      </c>
      <c r="Y304" s="64">
        <v>0</v>
      </c>
      <c r="Z304" s="64">
        <v>0</v>
      </c>
      <c r="AA304" s="64">
        <v>0</v>
      </c>
      <c r="AB304" s="64">
        <v>0</v>
      </c>
      <c r="AC304" s="64">
        <v>0</v>
      </c>
      <c r="AD304" s="29">
        <v>0</v>
      </c>
      <c r="AE304" s="29">
        <v>0</v>
      </c>
      <c r="AF304" s="29">
        <v>0</v>
      </c>
      <c r="AG304" s="29">
        <v>0</v>
      </c>
      <c r="AH304" s="29">
        <v>0</v>
      </c>
      <c r="BL304">
        <v>302</v>
      </c>
      <c r="BM304" t="s">
        <v>2629</v>
      </c>
    </row>
    <row r="305" spans="2:65" ht="14.25" x14ac:dyDescent="0.2">
      <c r="B305" s="16">
        <v>303</v>
      </c>
      <c r="C305" s="16" t="s">
        <v>1166</v>
      </c>
      <c r="D305" s="16" t="s">
        <v>1537</v>
      </c>
      <c r="E305" s="16" t="s">
        <v>1126</v>
      </c>
      <c r="F305" s="16">
        <f t="shared" si="4"/>
        <v>4</v>
      </c>
      <c r="G305" s="19" t="s">
        <v>1485</v>
      </c>
      <c r="H305" s="3" t="s">
        <v>871</v>
      </c>
      <c r="I305" s="3">
        <f>武器2!I305</f>
        <v>10</v>
      </c>
      <c r="J305" s="16">
        <v>0</v>
      </c>
      <c r="K305" s="16">
        <v>7</v>
      </c>
      <c r="L305" s="16">
        <v>55</v>
      </c>
      <c r="M305" s="28">
        <v>0</v>
      </c>
      <c r="N305" s="28">
        <v>0</v>
      </c>
      <c r="O305" s="28">
        <v>0</v>
      </c>
      <c r="P305" s="28">
        <v>0</v>
      </c>
      <c r="Q305" s="28">
        <v>0</v>
      </c>
      <c r="R305" s="28">
        <v>0</v>
      </c>
      <c r="S305" s="64">
        <v>0</v>
      </c>
      <c r="T305" s="20">
        <v>0.18</v>
      </c>
      <c r="U305" s="20">
        <v>0.14249999999999999</v>
      </c>
      <c r="V305" s="29">
        <v>0</v>
      </c>
      <c r="W305" s="29">
        <v>0</v>
      </c>
      <c r="X305" s="42">
        <v>36</v>
      </c>
      <c r="Y305" s="64">
        <v>0</v>
      </c>
      <c r="Z305" s="64">
        <v>0</v>
      </c>
      <c r="AA305" s="64">
        <v>0</v>
      </c>
      <c r="AB305" s="64">
        <v>0</v>
      </c>
      <c r="AC305" s="42">
        <v>91</v>
      </c>
      <c r="AD305" s="29">
        <v>0</v>
      </c>
      <c r="AE305" s="29">
        <v>0</v>
      </c>
      <c r="AF305" s="29">
        <v>0</v>
      </c>
      <c r="AG305" s="29">
        <v>0</v>
      </c>
      <c r="AH305" s="29">
        <v>0</v>
      </c>
      <c r="BL305">
        <v>303</v>
      </c>
      <c r="BM305" t="s">
        <v>2630</v>
      </c>
    </row>
    <row r="306" spans="2:65" ht="14.25" x14ac:dyDescent="0.2">
      <c r="B306" s="16">
        <v>304</v>
      </c>
      <c r="C306" s="16" t="s">
        <v>1157</v>
      </c>
      <c r="D306" s="16" t="s">
        <v>1255</v>
      </c>
      <c r="E306" s="16" t="s">
        <v>1126</v>
      </c>
      <c r="F306" s="16">
        <f t="shared" si="4"/>
        <v>4</v>
      </c>
      <c r="G306" s="19" t="s">
        <v>1485</v>
      </c>
      <c r="H306" s="3" t="s">
        <v>871</v>
      </c>
      <c r="I306" s="3">
        <f>武器2!I306</f>
        <v>10</v>
      </c>
      <c r="J306" s="16">
        <v>0</v>
      </c>
      <c r="K306" s="16">
        <v>8</v>
      </c>
      <c r="L306" s="16">
        <v>63</v>
      </c>
      <c r="M306" s="16">
        <v>120</v>
      </c>
      <c r="N306" s="28">
        <v>0</v>
      </c>
      <c r="O306" s="28">
        <v>0</v>
      </c>
      <c r="P306" s="28">
        <v>0</v>
      </c>
      <c r="Q306" s="28">
        <v>0</v>
      </c>
      <c r="R306" s="28">
        <v>0</v>
      </c>
      <c r="S306" s="64">
        <v>0</v>
      </c>
      <c r="T306" s="20">
        <v>0.21</v>
      </c>
      <c r="U306" s="29">
        <v>0</v>
      </c>
      <c r="V306" s="29">
        <v>0</v>
      </c>
      <c r="W306" s="29">
        <v>0</v>
      </c>
      <c r="X306" s="64">
        <v>0</v>
      </c>
      <c r="Y306" s="64">
        <v>0</v>
      </c>
      <c r="Z306" s="42">
        <v>48</v>
      </c>
      <c r="AA306" s="64">
        <v>0</v>
      </c>
      <c r="AB306" s="42">
        <v>29</v>
      </c>
      <c r="AC306" s="64">
        <v>0</v>
      </c>
      <c r="AD306" s="29">
        <v>0</v>
      </c>
      <c r="AE306" s="29">
        <v>0</v>
      </c>
      <c r="AF306" s="29">
        <v>0</v>
      </c>
      <c r="AG306" s="29">
        <v>0</v>
      </c>
      <c r="AH306" s="29">
        <v>0</v>
      </c>
      <c r="BL306">
        <v>304</v>
      </c>
      <c r="BM306" t="s">
        <v>2631</v>
      </c>
    </row>
    <row r="307" spans="2:65" ht="14.25" x14ac:dyDescent="0.2">
      <c r="B307" s="16">
        <v>305</v>
      </c>
      <c r="C307" s="16" t="s">
        <v>1162</v>
      </c>
      <c r="D307" s="16" t="s">
        <v>1429</v>
      </c>
      <c r="E307" s="16" t="s">
        <v>1127</v>
      </c>
      <c r="F307" s="16">
        <f t="shared" si="4"/>
        <v>1</v>
      </c>
      <c r="G307" s="19" t="s">
        <v>1485</v>
      </c>
      <c r="H307" s="3" t="s">
        <v>871</v>
      </c>
      <c r="I307" s="3">
        <f>武器2!I307</f>
        <v>10</v>
      </c>
      <c r="J307" s="16">
        <v>0</v>
      </c>
      <c r="K307" s="16">
        <v>1</v>
      </c>
      <c r="L307" s="16">
        <v>8</v>
      </c>
      <c r="M307" s="28">
        <v>0</v>
      </c>
      <c r="N307" s="28">
        <v>0</v>
      </c>
      <c r="O307" s="28">
        <v>0</v>
      </c>
      <c r="P307" s="28">
        <v>0</v>
      </c>
      <c r="Q307" s="28">
        <v>0</v>
      </c>
      <c r="R307" s="28">
        <v>0</v>
      </c>
      <c r="S307" s="64">
        <v>0</v>
      </c>
      <c r="T307" s="29">
        <v>0</v>
      </c>
      <c r="U307" s="29">
        <v>0</v>
      </c>
      <c r="V307" s="29">
        <v>0</v>
      </c>
      <c r="W307" s="29">
        <v>0</v>
      </c>
      <c r="X307" s="64">
        <v>0</v>
      </c>
      <c r="Y307" s="64">
        <v>0</v>
      </c>
      <c r="Z307" s="42">
        <v>8</v>
      </c>
      <c r="AA307" s="64">
        <v>0</v>
      </c>
      <c r="AB307" s="64">
        <v>0</v>
      </c>
      <c r="AC307" s="64">
        <v>0</v>
      </c>
      <c r="AD307" s="29">
        <v>0</v>
      </c>
      <c r="AE307" s="29">
        <v>0</v>
      </c>
      <c r="AF307" s="29">
        <v>0</v>
      </c>
      <c r="AG307" s="29">
        <v>0</v>
      </c>
      <c r="AH307" s="29">
        <v>0</v>
      </c>
      <c r="BL307">
        <v>305</v>
      </c>
      <c r="BM307" t="s">
        <v>2632</v>
      </c>
    </row>
    <row r="308" spans="2:65" ht="14.25" x14ac:dyDescent="0.2">
      <c r="B308" s="16">
        <v>306</v>
      </c>
      <c r="C308" s="16" t="s">
        <v>1164</v>
      </c>
      <c r="D308" s="16" t="s">
        <v>1613</v>
      </c>
      <c r="E308" s="16" t="s">
        <v>1127</v>
      </c>
      <c r="F308" s="16">
        <f t="shared" si="4"/>
        <v>1</v>
      </c>
      <c r="G308" s="19" t="s">
        <v>1485</v>
      </c>
      <c r="H308" s="3" t="s">
        <v>871</v>
      </c>
      <c r="I308" s="3">
        <f>武器2!I308</f>
        <v>10</v>
      </c>
      <c r="J308" s="16">
        <v>0</v>
      </c>
      <c r="K308" s="16">
        <v>2</v>
      </c>
      <c r="L308" s="16">
        <v>17</v>
      </c>
      <c r="M308" s="16">
        <v>41</v>
      </c>
      <c r="N308" s="28">
        <v>0</v>
      </c>
      <c r="O308" s="28">
        <v>0</v>
      </c>
      <c r="P308" s="28">
        <v>0</v>
      </c>
      <c r="Q308" s="28">
        <v>0</v>
      </c>
      <c r="R308" s="28">
        <v>0</v>
      </c>
      <c r="S308" s="64">
        <v>0</v>
      </c>
      <c r="T308" s="29">
        <v>0</v>
      </c>
      <c r="U308" s="29">
        <v>0</v>
      </c>
      <c r="V308" s="29">
        <v>0</v>
      </c>
      <c r="W308" s="29">
        <v>0</v>
      </c>
      <c r="X308" s="64">
        <v>0</v>
      </c>
      <c r="Y308" s="64">
        <v>0</v>
      </c>
      <c r="Z308" s="64">
        <v>0</v>
      </c>
      <c r="AA308" s="64">
        <v>0</v>
      </c>
      <c r="AB308" s="64">
        <v>0</v>
      </c>
      <c r="AC308" s="64">
        <v>0</v>
      </c>
      <c r="AD308" s="29">
        <v>0</v>
      </c>
      <c r="AE308" s="29">
        <v>0</v>
      </c>
      <c r="AF308" s="29">
        <v>0</v>
      </c>
      <c r="AG308" s="29">
        <v>0</v>
      </c>
      <c r="AH308" s="29">
        <v>0</v>
      </c>
      <c r="BL308">
        <v>306</v>
      </c>
      <c r="BM308" t="s">
        <v>2633</v>
      </c>
    </row>
    <row r="309" spans="2:65" ht="14.25" x14ac:dyDescent="0.2">
      <c r="B309" s="16">
        <v>307</v>
      </c>
      <c r="C309" s="16" t="s">
        <v>1188</v>
      </c>
      <c r="D309" s="16" t="s">
        <v>1614</v>
      </c>
      <c r="E309" s="16" t="s">
        <v>1127</v>
      </c>
      <c r="F309" s="16">
        <f t="shared" si="4"/>
        <v>1</v>
      </c>
      <c r="G309" s="19" t="s">
        <v>1485</v>
      </c>
      <c r="H309" s="3" t="s">
        <v>871</v>
      </c>
      <c r="I309" s="3">
        <f>武器2!I309</f>
        <v>10</v>
      </c>
      <c r="J309" s="16">
        <v>0</v>
      </c>
      <c r="K309" s="16">
        <v>3</v>
      </c>
      <c r="L309" s="16">
        <v>25</v>
      </c>
      <c r="M309" s="28">
        <v>0</v>
      </c>
      <c r="N309" s="28">
        <v>0</v>
      </c>
      <c r="O309" s="16">
        <v>43</v>
      </c>
      <c r="P309" s="28">
        <v>0</v>
      </c>
      <c r="Q309" s="28">
        <v>0</v>
      </c>
      <c r="R309" s="28">
        <v>0</v>
      </c>
      <c r="S309" s="64">
        <v>0</v>
      </c>
      <c r="T309" s="29">
        <v>0</v>
      </c>
      <c r="U309" s="29">
        <v>0</v>
      </c>
      <c r="V309" s="29">
        <v>0</v>
      </c>
      <c r="W309" s="29">
        <v>0</v>
      </c>
      <c r="X309" s="64">
        <v>0</v>
      </c>
      <c r="Y309" s="64">
        <v>0</v>
      </c>
      <c r="Z309" s="64">
        <v>0</v>
      </c>
      <c r="AA309" s="64">
        <v>0</v>
      </c>
      <c r="AB309" s="64">
        <v>0</v>
      </c>
      <c r="AC309" s="64">
        <v>0</v>
      </c>
      <c r="AD309" s="29">
        <v>0</v>
      </c>
      <c r="AE309" s="29">
        <v>0</v>
      </c>
      <c r="AF309" s="29">
        <v>0</v>
      </c>
      <c r="AG309" s="29">
        <v>0</v>
      </c>
      <c r="AH309" s="29">
        <v>0</v>
      </c>
      <c r="BL309">
        <v>307</v>
      </c>
      <c r="BM309" t="s">
        <v>2634</v>
      </c>
    </row>
    <row r="310" spans="2:65" ht="14.25" x14ac:dyDescent="0.2">
      <c r="B310" s="16">
        <v>308</v>
      </c>
      <c r="C310" s="16" t="s">
        <v>1155</v>
      </c>
      <c r="D310" s="16" t="s">
        <v>1339</v>
      </c>
      <c r="E310" s="16" t="s">
        <v>1127</v>
      </c>
      <c r="F310" s="16">
        <f t="shared" si="4"/>
        <v>1</v>
      </c>
      <c r="G310" s="19" t="s">
        <v>1485</v>
      </c>
      <c r="H310" s="3" t="s">
        <v>871</v>
      </c>
      <c r="I310" s="3">
        <f>武器2!I310</f>
        <v>10</v>
      </c>
      <c r="J310" s="16">
        <v>0</v>
      </c>
      <c r="K310" s="16">
        <v>4</v>
      </c>
      <c r="L310" s="16">
        <v>33</v>
      </c>
      <c r="M310" s="28">
        <v>0</v>
      </c>
      <c r="N310" s="28">
        <v>0</v>
      </c>
      <c r="O310" s="28">
        <v>0</v>
      </c>
      <c r="P310" s="28">
        <v>0</v>
      </c>
      <c r="Q310" s="28">
        <v>0</v>
      </c>
      <c r="R310" s="28">
        <v>0</v>
      </c>
      <c r="S310" s="64">
        <v>0</v>
      </c>
      <c r="T310" s="29">
        <v>0</v>
      </c>
      <c r="U310" s="29">
        <v>0</v>
      </c>
      <c r="V310" s="29">
        <v>0</v>
      </c>
      <c r="W310" s="29">
        <v>0</v>
      </c>
      <c r="X310" s="64">
        <v>0</v>
      </c>
      <c r="Y310" s="42">
        <v>29</v>
      </c>
      <c r="Z310" s="64">
        <v>0</v>
      </c>
      <c r="AA310" s="64">
        <v>0</v>
      </c>
      <c r="AB310" s="64">
        <v>0</v>
      </c>
      <c r="AC310" s="64">
        <v>0</v>
      </c>
      <c r="AD310" s="29">
        <v>0</v>
      </c>
      <c r="AE310" s="29">
        <v>0</v>
      </c>
      <c r="AF310" s="29">
        <v>0</v>
      </c>
      <c r="AG310" s="29">
        <v>0</v>
      </c>
      <c r="AH310" s="29">
        <v>0</v>
      </c>
      <c r="BL310">
        <v>308</v>
      </c>
      <c r="BM310" t="s">
        <v>2635</v>
      </c>
    </row>
    <row r="311" spans="2:65" ht="14.25" x14ac:dyDescent="0.2">
      <c r="B311" s="16">
        <v>309</v>
      </c>
      <c r="C311" s="16" t="s">
        <v>1143</v>
      </c>
      <c r="D311" s="16" t="s">
        <v>1615</v>
      </c>
      <c r="E311" s="16" t="s">
        <v>1127</v>
      </c>
      <c r="F311" s="16">
        <f t="shared" si="4"/>
        <v>2</v>
      </c>
      <c r="G311" s="19" t="s">
        <v>1485</v>
      </c>
      <c r="H311" s="3" t="s">
        <v>871</v>
      </c>
      <c r="I311" s="3">
        <f>武器2!I311</f>
        <v>10</v>
      </c>
      <c r="J311" s="16">
        <v>0</v>
      </c>
      <c r="K311" s="16">
        <v>5</v>
      </c>
      <c r="L311" s="16">
        <v>42</v>
      </c>
      <c r="M311" s="28">
        <v>0</v>
      </c>
      <c r="N311" s="28">
        <v>0</v>
      </c>
      <c r="O311" s="16">
        <v>72</v>
      </c>
      <c r="P311" s="28">
        <v>0</v>
      </c>
      <c r="Q311" s="28">
        <v>0</v>
      </c>
      <c r="R311" s="28">
        <v>0</v>
      </c>
      <c r="S311" s="64">
        <v>0</v>
      </c>
      <c r="T311" s="29">
        <v>0</v>
      </c>
      <c r="U311" s="29">
        <v>0</v>
      </c>
      <c r="V311" s="29">
        <v>0</v>
      </c>
      <c r="W311" s="29">
        <v>0</v>
      </c>
      <c r="X311" s="64">
        <v>0</v>
      </c>
      <c r="Y311" s="64">
        <v>0</v>
      </c>
      <c r="Z311" s="42">
        <v>41</v>
      </c>
      <c r="AA311" s="64">
        <v>0</v>
      </c>
      <c r="AB311" s="64">
        <v>0</v>
      </c>
      <c r="AC311" s="64">
        <v>0</v>
      </c>
      <c r="AD311" s="29">
        <v>0</v>
      </c>
      <c r="AE311" s="29">
        <v>0</v>
      </c>
      <c r="AF311" s="29">
        <v>0</v>
      </c>
      <c r="AG311" s="29">
        <v>0</v>
      </c>
      <c r="AH311" s="29">
        <v>0</v>
      </c>
      <c r="BL311">
        <v>309</v>
      </c>
      <c r="BM311" t="s">
        <v>2636</v>
      </c>
    </row>
    <row r="312" spans="2:65" ht="14.25" x14ac:dyDescent="0.2">
      <c r="B312" s="16">
        <v>310</v>
      </c>
      <c r="C312" s="16" t="s">
        <v>1184</v>
      </c>
      <c r="D312" s="16" t="s">
        <v>1412</v>
      </c>
      <c r="E312" s="16" t="s">
        <v>1127</v>
      </c>
      <c r="F312" s="16">
        <f t="shared" si="4"/>
        <v>2</v>
      </c>
      <c r="G312" s="19" t="s">
        <v>1485</v>
      </c>
      <c r="H312" s="3" t="s">
        <v>871</v>
      </c>
      <c r="I312" s="3">
        <f>武器2!I312</f>
        <v>10</v>
      </c>
      <c r="J312" s="16">
        <v>0</v>
      </c>
      <c r="K312" s="16">
        <v>6</v>
      </c>
      <c r="L312" s="16">
        <v>50</v>
      </c>
      <c r="M312" s="16">
        <v>124</v>
      </c>
      <c r="N312" s="28">
        <v>0</v>
      </c>
      <c r="O312" s="28">
        <v>0</v>
      </c>
      <c r="P312" s="28">
        <v>0</v>
      </c>
      <c r="Q312" s="28">
        <v>0</v>
      </c>
      <c r="R312" s="28">
        <v>0</v>
      </c>
      <c r="S312" s="42">
        <v>43</v>
      </c>
      <c r="T312" s="29">
        <v>0</v>
      </c>
      <c r="U312" s="29">
        <v>0</v>
      </c>
      <c r="V312" s="29">
        <v>0</v>
      </c>
      <c r="W312" s="29">
        <v>0</v>
      </c>
      <c r="X312" s="64">
        <v>0</v>
      </c>
      <c r="Y312" s="64">
        <v>0</v>
      </c>
      <c r="Z312" s="64">
        <v>0</v>
      </c>
      <c r="AA312" s="64">
        <v>0</v>
      </c>
      <c r="AB312" s="64">
        <v>0</v>
      </c>
      <c r="AC312" s="64">
        <v>0</v>
      </c>
      <c r="AD312" s="29">
        <v>0</v>
      </c>
      <c r="AE312" s="29">
        <v>0</v>
      </c>
      <c r="AF312" s="29">
        <v>0</v>
      </c>
      <c r="AG312" s="29">
        <v>0</v>
      </c>
      <c r="AH312" s="29">
        <v>0</v>
      </c>
      <c r="BL312">
        <v>310</v>
      </c>
      <c r="BM312" t="s">
        <v>2637</v>
      </c>
    </row>
    <row r="313" spans="2:65" ht="14.25" x14ac:dyDescent="0.2">
      <c r="B313" s="16">
        <v>311</v>
      </c>
      <c r="C313" s="16" t="s">
        <v>1143</v>
      </c>
      <c r="D313" s="16" t="s">
        <v>1616</v>
      </c>
      <c r="E313" s="16" t="s">
        <v>1127</v>
      </c>
      <c r="F313" s="16">
        <f t="shared" si="4"/>
        <v>2</v>
      </c>
      <c r="G313" s="19" t="s">
        <v>1485</v>
      </c>
      <c r="H313" s="3" t="s">
        <v>871</v>
      </c>
      <c r="I313" s="3">
        <f>武器2!I313</f>
        <v>10</v>
      </c>
      <c r="J313" s="16">
        <v>0</v>
      </c>
      <c r="K313" s="16">
        <v>7</v>
      </c>
      <c r="L313" s="16">
        <v>59</v>
      </c>
      <c r="M313" s="28">
        <v>0</v>
      </c>
      <c r="N313" s="28">
        <v>0</v>
      </c>
      <c r="O313" s="16">
        <v>101</v>
      </c>
      <c r="P313" s="28">
        <v>0</v>
      </c>
      <c r="Q313" s="28">
        <v>0</v>
      </c>
      <c r="R313" s="28">
        <v>0</v>
      </c>
      <c r="S313" s="64">
        <v>0</v>
      </c>
      <c r="T313" s="29">
        <v>0</v>
      </c>
      <c r="U313" s="29">
        <v>0</v>
      </c>
      <c r="V313" s="29">
        <v>0</v>
      </c>
      <c r="W313" s="29">
        <v>0</v>
      </c>
      <c r="X313" s="64">
        <v>0</v>
      </c>
      <c r="Y313" s="64">
        <v>0</v>
      </c>
      <c r="Z313" s="42">
        <v>58</v>
      </c>
      <c r="AA313" s="64">
        <v>0</v>
      </c>
      <c r="AB313" s="64">
        <v>0</v>
      </c>
      <c r="AC313" s="64">
        <v>0</v>
      </c>
      <c r="AD313" s="29">
        <v>0</v>
      </c>
      <c r="AE313" s="29">
        <v>0</v>
      </c>
      <c r="AF313" s="29">
        <v>0</v>
      </c>
      <c r="AG313" s="29">
        <v>0</v>
      </c>
      <c r="AH313" s="29">
        <v>0</v>
      </c>
      <c r="BL313">
        <v>311</v>
      </c>
      <c r="BM313" t="s">
        <v>2638</v>
      </c>
    </row>
    <row r="314" spans="2:65" ht="14.25" x14ac:dyDescent="0.2">
      <c r="B314" s="16">
        <v>312</v>
      </c>
      <c r="C314" s="16" t="s">
        <v>1159</v>
      </c>
      <c r="D314" s="16" t="s">
        <v>1413</v>
      </c>
      <c r="E314" s="16" t="s">
        <v>1127</v>
      </c>
      <c r="F314" s="16">
        <f t="shared" si="4"/>
        <v>2</v>
      </c>
      <c r="G314" s="19" t="s">
        <v>1485</v>
      </c>
      <c r="H314" s="3" t="s">
        <v>871</v>
      </c>
      <c r="I314" s="3">
        <f>武器2!I314</f>
        <v>10</v>
      </c>
      <c r="J314" s="16">
        <v>0</v>
      </c>
      <c r="K314" s="16">
        <v>8</v>
      </c>
      <c r="L314" s="16">
        <v>67</v>
      </c>
      <c r="M314" s="16">
        <v>166</v>
      </c>
      <c r="N314" s="28">
        <v>0</v>
      </c>
      <c r="O314" s="28">
        <v>0</v>
      </c>
      <c r="P314" s="28">
        <v>0</v>
      </c>
      <c r="Q314" s="28">
        <v>0</v>
      </c>
      <c r="R314" s="28">
        <v>0</v>
      </c>
      <c r="S314" s="64">
        <v>0</v>
      </c>
      <c r="T314" s="29">
        <v>0</v>
      </c>
      <c r="U314" s="29">
        <v>0</v>
      </c>
      <c r="V314" s="29">
        <v>0</v>
      </c>
      <c r="W314" s="29">
        <v>0</v>
      </c>
      <c r="X314" s="64">
        <v>0</v>
      </c>
      <c r="Y314" s="64">
        <v>0</v>
      </c>
      <c r="Z314" s="64">
        <v>0</v>
      </c>
      <c r="AA314" s="42">
        <v>66</v>
      </c>
      <c r="AB314" s="64">
        <v>0</v>
      </c>
      <c r="AC314" s="64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BL314">
        <v>312</v>
      </c>
      <c r="BM314" t="s">
        <v>2639</v>
      </c>
    </row>
    <row r="315" spans="2:65" ht="14.25" x14ac:dyDescent="0.2">
      <c r="B315" s="16">
        <v>313</v>
      </c>
      <c r="C315" s="16" t="s">
        <v>1168</v>
      </c>
      <c r="D315" s="16" t="s">
        <v>1617</v>
      </c>
      <c r="E315" s="16" t="s">
        <v>1128</v>
      </c>
      <c r="F315" s="16">
        <f t="shared" si="4"/>
        <v>1</v>
      </c>
      <c r="G315" s="19" t="s">
        <v>1485</v>
      </c>
      <c r="H315" s="3" t="s">
        <v>871</v>
      </c>
      <c r="I315" s="3">
        <f>武器2!I315</f>
        <v>10</v>
      </c>
      <c r="J315" s="16">
        <v>0</v>
      </c>
      <c r="K315" s="16">
        <v>1</v>
      </c>
      <c r="L315" s="16">
        <v>16</v>
      </c>
      <c r="M315" s="16">
        <v>0</v>
      </c>
      <c r="N315" s="28">
        <v>0</v>
      </c>
      <c r="O315" s="28">
        <v>0</v>
      </c>
      <c r="P315" s="28">
        <v>0</v>
      </c>
      <c r="Q315" s="28">
        <v>0</v>
      </c>
      <c r="R315" s="28">
        <v>0</v>
      </c>
      <c r="S315" s="64">
        <v>0</v>
      </c>
      <c r="T315" s="29">
        <v>0</v>
      </c>
      <c r="U315" s="29">
        <v>0</v>
      </c>
      <c r="V315" s="29">
        <v>0</v>
      </c>
      <c r="W315" s="29">
        <v>0</v>
      </c>
      <c r="X315" s="64">
        <v>0</v>
      </c>
      <c r="Y315" s="64">
        <v>0</v>
      </c>
      <c r="Z315" s="64">
        <v>0</v>
      </c>
      <c r="AA315" s="64">
        <v>0</v>
      </c>
      <c r="AB315" s="64">
        <v>0</v>
      </c>
      <c r="AC315" s="64">
        <v>0</v>
      </c>
      <c r="AD315" s="29">
        <v>0</v>
      </c>
      <c r="AE315" s="29">
        <v>0</v>
      </c>
      <c r="AF315" s="29">
        <v>0</v>
      </c>
      <c r="AG315" s="29">
        <v>0</v>
      </c>
      <c r="AH315" s="29">
        <v>0</v>
      </c>
      <c r="BL315">
        <v>313</v>
      </c>
      <c r="BM315" t="s">
        <v>2640</v>
      </c>
    </row>
    <row r="316" spans="2:65" ht="14.25" x14ac:dyDescent="0.2">
      <c r="B316" s="16">
        <v>314</v>
      </c>
      <c r="C316" s="16" t="s">
        <v>1210</v>
      </c>
      <c r="D316" s="16" t="s">
        <v>1449</v>
      </c>
      <c r="E316" s="16" t="s">
        <v>1128</v>
      </c>
      <c r="F316" s="16">
        <f t="shared" si="4"/>
        <v>1</v>
      </c>
      <c r="G316" s="19" t="s">
        <v>1485</v>
      </c>
      <c r="H316" s="3" t="s">
        <v>871</v>
      </c>
      <c r="I316" s="3">
        <f>武器2!I316</f>
        <v>10</v>
      </c>
      <c r="J316" s="16">
        <v>0</v>
      </c>
      <c r="K316" s="16">
        <v>2</v>
      </c>
      <c r="L316" s="16">
        <v>33</v>
      </c>
      <c r="M316" s="28">
        <v>0</v>
      </c>
      <c r="N316" s="28">
        <v>0</v>
      </c>
      <c r="O316" s="28">
        <v>0</v>
      </c>
      <c r="P316" s="28">
        <v>0</v>
      </c>
      <c r="Q316" s="28">
        <v>0</v>
      </c>
      <c r="R316" s="28">
        <v>0</v>
      </c>
      <c r="S316" s="64">
        <v>0</v>
      </c>
      <c r="T316" s="29">
        <v>0</v>
      </c>
      <c r="U316" s="29">
        <v>0</v>
      </c>
      <c r="V316" s="29">
        <v>0</v>
      </c>
      <c r="W316" s="29">
        <v>0</v>
      </c>
      <c r="X316" s="64">
        <v>0</v>
      </c>
      <c r="Y316" s="64">
        <v>0</v>
      </c>
      <c r="Z316" s="42">
        <v>0</v>
      </c>
      <c r="AA316" s="64">
        <v>0</v>
      </c>
      <c r="AB316" s="64">
        <v>0</v>
      </c>
      <c r="AC316" s="64">
        <v>0</v>
      </c>
      <c r="AD316" s="29">
        <v>0</v>
      </c>
      <c r="AE316" s="29">
        <v>0</v>
      </c>
      <c r="AF316" s="29">
        <v>0</v>
      </c>
      <c r="AG316" s="29">
        <v>0</v>
      </c>
      <c r="AH316" s="29">
        <v>0</v>
      </c>
      <c r="BL316">
        <v>314</v>
      </c>
      <c r="BM316" t="s">
        <v>2641</v>
      </c>
    </row>
    <row r="317" spans="2:65" ht="14.25" x14ac:dyDescent="0.2">
      <c r="B317" s="16">
        <v>315</v>
      </c>
      <c r="C317" s="16" t="s">
        <v>1149</v>
      </c>
      <c r="D317" s="16" t="s">
        <v>1618</v>
      </c>
      <c r="E317" s="16" t="s">
        <v>1128</v>
      </c>
      <c r="F317" s="16">
        <f t="shared" si="4"/>
        <v>1</v>
      </c>
      <c r="G317" s="19" t="s">
        <v>1485</v>
      </c>
      <c r="H317" s="3" t="s">
        <v>871</v>
      </c>
      <c r="I317" s="3">
        <f>武器2!I317</f>
        <v>10</v>
      </c>
      <c r="J317" s="16">
        <v>0</v>
      </c>
      <c r="K317" s="16">
        <v>3</v>
      </c>
      <c r="L317" s="16">
        <v>49</v>
      </c>
      <c r="M317" s="28">
        <v>0</v>
      </c>
      <c r="N317" s="28">
        <v>0</v>
      </c>
      <c r="O317" s="16">
        <v>0</v>
      </c>
      <c r="P317" s="28">
        <v>0</v>
      </c>
      <c r="Q317" s="28">
        <v>0</v>
      </c>
      <c r="R317" s="28">
        <v>0</v>
      </c>
      <c r="S317" s="64">
        <v>0</v>
      </c>
      <c r="T317" s="29">
        <v>0</v>
      </c>
      <c r="U317" s="29">
        <v>0</v>
      </c>
      <c r="V317" s="29">
        <v>0</v>
      </c>
      <c r="W317" s="29">
        <v>0</v>
      </c>
      <c r="X317" s="64">
        <v>0</v>
      </c>
      <c r="Y317" s="64">
        <v>0</v>
      </c>
      <c r="Z317" s="64">
        <v>0</v>
      </c>
      <c r="AA317" s="64">
        <v>0</v>
      </c>
      <c r="AB317" s="64">
        <v>0</v>
      </c>
      <c r="AC317" s="64">
        <v>0</v>
      </c>
      <c r="AD317" s="29">
        <v>0</v>
      </c>
      <c r="AE317" s="29">
        <v>0</v>
      </c>
      <c r="AF317" s="29">
        <v>0</v>
      </c>
      <c r="AG317" s="29">
        <v>0</v>
      </c>
      <c r="AH317" s="29">
        <v>0</v>
      </c>
      <c r="BL317">
        <v>315</v>
      </c>
      <c r="BM317" t="s">
        <v>2642</v>
      </c>
    </row>
    <row r="318" spans="2:65" ht="14.25" x14ac:dyDescent="0.2">
      <c r="B318" s="16">
        <v>316</v>
      </c>
      <c r="C318" s="16" t="s">
        <v>1184</v>
      </c>
      <c r="D318" s="16" t="s">
        <v>1619</v>
      </c>
      <c r="E318" s="16" t="s">
        <v>1128</v>
      </c>
      <c r="F318" s="16">
        <f t="shared" si="4"/>
        <v>1</v>
      </c>
      <c r="G318" s="19" t="s">
        <v>1485</v>
      </c>
      <c r="H318" s="3" t="s">
        <v>871</v>
      </c>
      <c r="I318" s="3">
        <f>武器2!I318</f>
        <v>10</v>
      </c>
      <c r="J318" s="16">
        <v>0</v>
      </c>
      <c r="K318" s="16">
        <v>4</v>
      </c>
      <c r="L318" s="16">
        <v>65</v>
      </c>
      <c r="M318" s="28">
        <v>0</v>
      </c>
      <c r="N318" s="28">
        <v>0</v>
      </c>
      <c r="O318" s="28">
        <v>0</v>
      </c>
      <c r="P318" s="28">
        <v>0</v>
      </c>
      <c r="Q318" s="28">
        <v>0</v>
      </c>
      <c r="R318" s="28">
        <v>0</v>
      </c>
      <c r="S318" s="64">
        <v>0</v>
      </c>
      <c r="T318" s="29">
        <v>0</v>
      </c>
      <c r="U318" s="20">
        <v>0</v>
      </c>
      <c r="V318" s="29">
        <v>0</v>
      </c>
      <c r="W318" s="29">
        <v>0</v>
      </c>
      <c r="X318" s="64">
        <v>0</v>
      </c>
      <c r="Y318" s="64">
        <v>0</v>
      </c>
      <c r="Z318" s="64">
        <v>0</v>
      </c>
      <c r="AA318" s="64">
        <v>0</v>
      </c>
      <c r="AB318" s="64">
        <v>0</v>
      </c>
      <c r="AC318" s="64">
        <v>0</v>
      </c>
      <c r="AD318" s="29">
        <v>0</v>
      </c>
      <c r="AE318" s="29">
        <v>0</v>
      </c>
      <c r="AF318" s="29">
        <v>0</v>
      </c>
      <c r="AG318" s="29">
        <v>0</v>
      </c>
      <c r="AH318" s="29">
        <v>0</v>
      </c>
      <c r="BL318">
        <v>316</v>
      </c>
      <c r="BM318" t="s">
        <v>2643</v>
      </c>
    </row>
    <row r="319" spans="2:65" ht="14.25" x14ac:dyDescent="0.2">
      <c r="B319" s="16">
        <v>317</v>
      </c>
      <c r="C319" s="16" t="s">
        <v>1176</v>
      </c>
      <c r="D319" s="16" t="s">
        <v>1234</v>
      </c>
      <c r="E319" s="16" t="s">
        <v>1128</v>
      </c>
      <c r="F319" s="16">
        <f t="shared" si="4"/>
        <v>1</v>
      </c>
      <c r="G319" s="19" t="s">
        <v>1485</v>
      </c>
      <c r="H319" s="3" t="s">
        <v>871</v>
      </c>
      <c r="I319" s="3">
        <f>武器2!I319</f>
        <v>10</v>
      </c>
      <c r="J319" s="16">
        <v>0</v>
      </c>
      <c r="K319" s="16">
        <v>5</v>
      </c>
      <c r="L319" s="16">
        <v>81</v>
      </c>
      <c r="M319" s="28">
        <v>0</v>
      </c>
      <c r="N319" s="28">
        <v>0</v>
      </c>
      <c r="O319" s="28">
        <v>0</v>
      </c>
      <c r="P319" s="28">
        <v>0</v>
      </c>
      <c r="Q319" s="28">
        <v>0</v>
      </c>
      <c r="R319" s="28">
        <v>0</v>
      </c>
      <c r="S319" s="64">
        <v>0</v>
      </c>
      <c r="T319" s="29">
        <v>0</v>
      </c>
      <c r="U319" s="29">
        <v>0</v>
      </c>
      <c r="V319" s="29">
        <v>0</v>
      </c>
      <c r="W319" s="29">
        <v>0</v>
      </c>
      <c r="X319" s="64">
        <v>0</v>
      </c>
      <c r="Y319" s="64">
        <v>0</v>
      </c>
      <c r="Z319" s="42">
        <v>0</v>
      </c>
      <c r="AA319" s="64">
        <v>0</v>
      </c>
      <c r="AB319" s="64">
        <v>0</v>
      </c>
      <c r="AC319" s="64">
        <v>0</v>
      </c>
      <c r="AD319" s="29">
        <v>0</v>
      </c>
      <c r="AE319" s="29">
        <v>0</v>
      </c>
      <c r="AF319" s="29">
        <v>0</v>
      </c>
      <c r="AG319" s="29">
        <v>0</v>
      </c>
      <c r="AH319" s="29">
        <v>0</v>
      </c>
      <c r="BL319">
        <v>317</v>
      </c>
      <c r="BM319" t="s">
        <v>2644</v>
      </c>
    </row>
    <row r="320" spans="2:65" ht="14.25" x14ac:dyDescent="0.2">
      <c r="B320" s="16">
        <v>318</v>
      </c>
      <c r="C320" s="16" t="s">
        <v>1174</v>
      </c>
      <c r="D320" s="16" t="s">
        <v>1231</v>
      </c>
      <c r="E320" s="16" t="s">
        <v>1128</v>
      </c>
      <c r="F320" s="16">
        <f t="shared" si="4"/>
        <v>1</v>
      </c>
      <c r="G320" s="19" t="s">
        <v>1485</v>
      </c>
      <c r="H320" s="3" t="s">
        <v>871</v>
      </c>
      <c r="I320" s="3">
        <f>武器2!I320</f>
        <v>10</v>
      </c>
      <c r="J320" s="16">
        <v>0</v>
      </c>
      <c r="K320" s="16">
        <v>6</v>
      </c>
      <c r="L320" s="16">
        <v>98</v>
      </c>
      <c r="M320" s="28">
        <v>0</v>
      </c>
      <c r="N320" s="28">
        <v>0</v>
      </c>
      <c r="O320" s="28">
        <v>0</v>
      </c>
      <c r="P320" s="28">
        <v>0</v>
      </c>
      <c r="Q320" s="28">
        <v>0</v>
      </c>
      <c r="R320" s="28">
        <v>0</v>
      </c>
      <c r="S320" s="64">
        <v>0</v>
      </c>
      <c r="T320" s="29">
        <v>0</v>
      </c>
      <c r="U320" s="29">
        <v>0</v>
      </c>
      <c r="V320" s="29">
        <v>0</v>
      </c>
      <c r="W320" s="29">
        <v>0</v>
      </c>
      <c r="X320" s="64">
        <v>0</v>
      </c>
      <c r="Y320" s="64">
        <v>0</v>
      </c>
      <c r="Z320" s="42">
        <v>0</v>
      </c>
      <c r="AA320" s="64">
        <v>0</v>
      </c>
      <c r="AB320" s="64">
        <v>0</v>
      </c>
      <c r="AC320" s="64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BL320">
        <v>318</v>
      </c>
      <c r="BM320" t="s">
        <v>2645</v>
      </c>
    </row>
    <row r="321" spans="2:65" ht="14.25" x14ac:dyDescent="0.2">
      <c r="B321" s="16">
        <v>319</v>
      </c>
      <c r="C321" s="16" t="s">
        <v>1212</v>
      </c>
      <c r="D321" s="16" t="s">
        <v>1262</v>
      </c>
      <c r="E321" s="16" t="s">
        <v>1128</v>
      </c>
      <c r="F321" s="16">
        <f t="shared" si="4"/>
        <v>1</v>
      </c>
      <c r="G321" s="19" t="s">
        <v>1485</v>
      </c>
      <c r="H321" s="3" t="s">
        <v>871</v>
      </c>
      <c r="I321" s="3">
        <f>武器2!I321</f>
        <v>10</v>
      </c>
      <c r="J321" s="16">
        <v>0</v>
      </c>
      <c r="K321" s="16">
        <v>7</v>
      </c>
      <c r="L321" s="16">
        <v>114</v>
      </c>
      <c r="M321" s="28">
        <v>0</v>
      </c>
      <c r="N321" s="28">
        <v>0</v>
      </c>
      <c r="O321" s="28">
        <v>0</v>
      </c>
      <c r="P321" s="28">
        <v>0</v>
      </c>
      <c r="Q321" s="28">
        <v>0</v>
      </c>
      <c r="R321" s="28">
        <v>0</v>
      </c>
      <c r="S321" s="42">
        <v>0</v>
      </c>
      <c r="T321" s="29">
        <v>0</v>
      </c>
      <c r="U321" s="29">
        <v>0</v>
      </c>
      <c r="V321" s="29">
        <v>0</v>
      </c>
      <c r="W321" s="29">
        <v>0</v>
      </c>
      <c r="X321" s="64">
        <v>0</v>
      </c>
      <c r="Y321" s="64">
        <v>0</v>
      </c>
      <c r="Z321" s="64">
        <v>0</v>
      </c>
      <c r="AA321" s="64">
        <v>0</v>
      </c>
      <c r="AB321" s="64">
        <v>0</v>
      </c>
      <c r="AC321" s="64">
        <v>0</v>
      </c>
      <c r="AD321" s="29">
        <v>0</v>
      </c>
      <c r="AE321" s="29">
        <v>0</v>
      </c>
      <c r="AF321" s="29">
        <v>0</v>
      </c>
      <c r="AG321" s="29">
        <v>0</v>
      </c>
      <c r="AH321" s="29">
        <v>0</v>
      </c>
      <c r="BL321">
        <v>319</v>
      </c>
      <c r="BM321" t="s">
        <v>2646</v>
      </c>
    </row>
    <row r="322" spans="2:65" ht="14.25" x14ac:dyDescent="0.2">
      <c r="B322" s="16">
        <v>320</v>
      </c>
      <c r="C322" s="16" t="s">
        <v>1216</v>
      </c>
      <c r="D322" s="16" t="s">
        <v>1233</v>
      </c>
      <c r="E322" s="16" t="s">
        <v>1128</v>
      </c>
      <c r="F322" s="16">
        <f t="shared" si="4"/>
        <v>1</v>
      </c>
      <c r="G322" s="19" t="s">
        <v>1485</v>
      </c>
      <c r="H322" s="3" t="s">
        <v>871</v>
      </c>
      <c r="I322" s="3">
        <f>武器2!I322</f>
        <v>10</v>
      </c>
      <c r="J322" s="16">
        <v>0</v>
      </c>
      <c r="K322" s="16">
        <v>8</v>
      </c>
      <c r="L322" s="16">
        <v>130</v>
      </c>
      <c r="M322" s="28">
        <v>0</v>
      </c>
      <c r="N322" s="28">
        <v>0</v>
      </c>
      <c r="O322" s="28">
        <v>0</v>
      </c>
      <c r="P322" s="28">
        <v>0</v>
      </c>
      <c r="Q322" s="28">
        <v>0</v>
      </c>
      <c r="R322" s="28">
        <v>0</v>
      </c>
      <c r="S322" s="64">
        <v>0</v>
      </c>
      <c r="T322" s="29">
        <v>0</v>
      </c>
      <c r="U322" s="29">
        <v>0</v>
      </c>
      <c r="V322" s="29">
        <v>0</v>
      </c>
      <c r="W322" s="29">
        <v>0</v>
      </c>
      <c r="X322" s="64">
        <v>0</v>
      </c>
      <c r="Y322" s="64">
        <v>0</v>
      </c>
      <c r="Z322" s="42">
        <v>0</v>
      </c>
      <c r="AA322" s="64">
        <v>0</v>
      </c>
      <c r="AB322" s="64">
        <v>0</v>
      </c>
      <c r="AC322" s="64">
        <v>0</v>
      </c>
      <c r="AD322" s="29">
        <v>0</v>
      </c>
      <c r="AE322" s="29">
        <v>0</v>
      </c>
      <c r="AF322" s="29">
        <v>0</v>
      </c>
      <c r="AG322" s="29">
        <v>0</v>
      </c>
      <c r="AH322" s="29">
        <v>0</v>
      </c>
      <c r="BL322">
        <v>320</v>
      </c>
      <c r="BM322" t="s">
        <v>2647</v>
      </c>
    </row>
    <row r="323" spans="2:65" ht="14.25" x14ac:dyDescent="0.2">
      <c r="B323" s="16">
        <v>321</v>
      </c>
      <c r="C323" s="16" t="s">
        <v>1143</v>
      </c>
      <c r="D323" s="16" t="s">
        <v>1620</v>
      </c>
      <c r="E323" s="16" t="s">
        <v>1125</v>
      </c>
      <c r="F323" s="16">
        <f t="shared" ref="F323:F386" si="5">VLOOKUP(E323&amp;K323,buff_num,2,FALSE)</f>
        <v>3</v>
      </c>
      <c r="G323" s="19" t="s">
        <v>1485</v>
      </c>
      <c r="H323" s="3" t="s">
        <v>872</v>
      </c>
      <c r="I323" s="3">
        <f>武器2!I323</f>
        <v>11</v>
      </c>
      <c r="J323" s="16">
        <v>0</v>
      </c>
      <c r="K323" s="16">
        <v>1</v>
      </c>
      <c r="L323" s="16">
        <v>17</v>
      </c>
      <c r="M323" s="16">
        <v>16</v>
      </c>
      <c r="N323" s="28">
        <v>0</v>
      </c>
      <c r="O323" s="28">
        <v>0</v>
      </c>
      <c r="P323" s="28">
        <v>0</v>
      </c>
      <c r="Q323" s="28">
        <v>0</v>
      </c>
      <c r="R323" s="28">
        <v>0</v>
      </c>
      <c r="S323" s="64">
        <v>0</v>
      </c>
      <c r="T323" s="29">
        <v>0</v>
      </c>
      <c r="U323" s="20">
        <v>2.2499999999999999E-2</v>
      </c>
      <c r="V323" s="29">
        <v>0</v>
      </c>
      <c r="W323" s="29">
        <v>0</v>
      </c>
      <c r="X323" s="64">
        <v>0</v>
      </c>
      <c r="Y323" s="64">
        <v>0</v>
      </c>
      <c r="Z323" s="64">
        <v>0</v>
      </c>
      <c r="AA323" s="42">
        <v>6</v>
      </c>
      <c r="AB323" s="64">
        <v>0</v>
      </c>
      <c r="AC323" s="64">
        <v>0</v>
      </c>
      <c r="AD323" s="29">
        <v>0</v>
      </c>
      <c r="AE323" s="29">
        <v>0</v>
      </c>
      <c r="AF323" s="29">
        <v>0</v>
      </c>
      <c r="AG323" s="29">
        <v>0</v>
      </c>
      <c r="AH323" s="29">
        <v>0</v>
      </c>
      <c r="BL323">
        <v>321</v>
      </c>
      <c r="BM323" t="s">
        <v>2648</v>
      </c>
    </row>
    <row r="324" spans="2:65" ht="14.25" x14ac:dyDescent="0.2">
      <c r="B324" s="16">
        <v>322</v>
      </c>
      <c r="C324" s="16" t="s">
        <v>1174</v>
      </c>
      <c r="D324" s="16" t="s">
        <v>1390</v>
      </c>
      <c r="E324" s="16" t="s">
        <v>1125</v>
      </c>
      <c r="F324" s="16">
        <f t="shared" si="5"/>
        <v>3</v>
      </c>
      <c r="G324" s="19" t="s">
        <v>1485</v>
      </c>
      <c r="H324" s="3" t="s">
        <v>872</v>
      </c>
      <c r="I324" s="3">
        <f>武器2!I324</f>
        <v>11</v>
      </c>
      <c r="J324" s="16">
        <v>0</v>
      </c>
      <c r="K324" s="16">
        <v>2</v>
      </c>
      <c r="L324" s="16">
        <v>34</v>
      </c>
      <c r="M324" s="28">
        <v>0</v>
      </c>
      <c r="N324" s="28">
        <v>0</v>
      </c>
      <c r="O324" s="16">
        <v>25</v>
      </c>
      <c r="P324" s="28">
        <v>0</v>
      </c>
      <c r="Q324" s="28">
        <v>0</v>
      </c>
      <c r="R324" s="28">
        <v>0</v>
      </c>
      <c r="S324" s="42">
        <v>11</v>
      </c>
      <c r="T324" s="20">
        <v>5.5E-2</v>
      </c>
      <c r="U324" s="29">
        <v>0</v>
      </c>
      <c r="V324" s="29">
        <v>0</v>
      </c>
      <c r="W324" s="29">
        <v>0</v>
      </c>
      <c r="X324" s="64">
        <v>0</v>
      </c>
      <c r="Y324" s="64">
        <v>0</v>
      </c>
      <c r="Z324" s="64">
        <v>0</v>
      </c>
      <c r="AA324" s="64">
        <v>0</v>
      </c>
      <c r="AB324" s="64">
        <v>0</v>
      </c>
      <c r="AC324" s="64">
        <v>0</v>
      </c>
      <c r="AD324" s="29">
        <v>0</v>
      </c>
      <c r="AE324" s="29">
        <v>0</v>
      </c>
      <c r="AF324" s="29">
        <v>0</v>
      </c>
      <c r="AG324" s="29">
        <v>0</v>
      </c>
      <c r="AH324" s="29">
        <v>0</v>
      </c>
      <c r="BL324">
        <v>322</v>
      </c>
      <c r="BM324" t="s">
        <v>2649</v>
      </c>
    </row>
    <row r="325" spans="2:65" ht="14.25" x14ac:dyDescent="0.2">
      <c r="B325" s="16">
        <v>323</v>
      </c>
      <c r="C325" s="16" t="s">
        <v>1143</v>
      </c>
      <c r="D325" s="16" t="s">
        <v>1309</v>
      </c>
      <c r="E325" s="16" t="s">
        <v>1125</v>
      </c>
      <c r="F325" s="16">
        <f t="shared" si="5"/>
        <v>4</v>
      </c>
      <c r="G325" s="19" t="s">
        <v>1485</v>
      </c>
      <c r="H325" s="3" t="s">
        <v>872</v>
      </c>
      <c r="I325" s="3">
        <f>武器2!I325</f>
        <v>11</v>
      </c>
      <c r="J325" s="16">
        <v>0</v>
      </c>
      <c r="K325" s="16">
        <v>3</v>
      </c>
      <c r="L325" s="16">
        <v>51</v>
      </c>
      <c r="M325" s="28">
        <v>0</v>
      </c>
      <c r="N325" s="28">
        <v>0</v>
      </c>
      <c r="O325" s="16">
        <v>38</v>
      </c>
      <c r="P325" s="28">
        <v>0</v>
      </c>
      <c r="Q325" s="28">
        <v>0</v>
      </c>
      <c r="R325" s="28">
        <v>0</v>
      </c>
      <c r="S325" s="64">
        <v>0</v>
      </c>
      <c r="T325" s="20">
        <v>0.08</v>
      </c>
      <c r="U325" s="29">
        <v>0</v>
      </c>
      <c r="V325" s="29">
        <v>0</v>
      </c>
      <c r="W325" s="29">
        <v>0</v>
      </c>
      <c r="X325" s="64">
        <v>0</v>
      </c>
      <c r="Y325" s="42">
        <v>14</v>
      </c>
      <c r="Z325" s="64">
        <v>0</v>
      </c>
      <c r="AA325" s="42">
        <v>19</v>
      </c>
      <c r="AB325" s="64">
        <v>0</v>
      </c>
      <c r="AC325" s="64">
        <v>0</v>
      </c>
      <c r="AD325" s="29">
        <v>0</v>
      </c>
      <c r="AE325" s="29">
        <v>0</v>
      </c>
      <c r="AF325" s="29">
        <v>0</v>
      </c>
      <c r="AG325" s="29">
        <v>0</v>
      </c>
      <c r="AH325" s="29">
        <v>0</v>
      </c>
      <c r="BL325">
        <v>323</v>
      </c>
      <c r="BM325" t="s">
        <v>2650</v>
      </c>
    </row>
    <row r="326" spans="2:65" ht="14.25" x14ac:dyDescent="0.2">
      <c r="B326" s="16">
        <v>324</v>
      </c>
      <c r="C326" s="16" t="s">
        <v>1210</v>
      </c>
      <c r="D326" s="16" t="s">
        <v>1621</v>
      </c>
      <c r="E326" s="16" t="s">
        <v>1125</v>
      </c>
      <c r="F326" s="16">
        <f t="shared" si="5"/>
        <v>4</v>
      </c>
      <c r="G326" s="19" t="s">
        <v>1485</v>
      </c>
      <c r="H326" s="3" t="s">
        <v>872</v>
      </c>
      <c r="I326" s="3">
        <f>武器2!I326</f>
        <v>11</v>
      </c>
      <c r="J326" s="16">
        <v>0</v>
      </c>
      <c r="K326" s="16">
        <v>4</v>
      </c>
      <c r="L326" s="16">
        <v>68</v>
      </c>
      <c r="M326" s="28">
        <v>0</v>
      </c>
      <c r="N326" s="28">
        <v>0</v>
      </c>
      <c r="O326" s="16">
        <v>50</v>
      </c>
      <c r="P326" s="28">
        <v>0</v>
      </c>
      <c r="Q326" s="16">
        <v>35</v>
      </c>
      <c r="R326" s="16">
        <v>36</v>
      </c>
      <c r="S326" s="64">
        <v>0</v>
      </c>
      <c r="T326" s="29">
        <v>0</v>
      </c>
      <c r="U326" s="29">
        <v>0</v>
      </c>
      <c r="V326" s="29">
        <v>0</v>
      </c>
      <c r="W326" s="29">
        <v>0</v>
      </c>
      <c r="X326" s="64">
        <v>0</v>
      </c>
      <c r="Y326" s="42">
        <v>18</v>
      </c>
      <c r="Z326" s="64">
        <v>0</v>
      </c>
      <c r="AA326" s="64">
        <v>0</v>
      </c>
      <c r="AB326" s="64">
        <v>0</v>
      </c>
      <c r="AC326" s="64">
        <v>0</v>
      </c>
      <c r="AD326" s="29">
        <v>0</v>
      </c>
      <c r="AE326" s="29">
        <v>0</v>
      </c>
      <c r="AF326" s="29">
        <v>0</v>
      </c>
      <c r="AG326" s="29">
        <v>0</v>
      </c>
      <c r="AH326" s="29">
        <v>0</v>
      </c>
      <c r="BL326">
        <v>324</v>
      </c>
      <c r="BM326" t="s">
        <v>2651</v>
      </c>
    </row>
    <row r="327" spans="2:65" ht="14.25" x14ac:dyDescent="0.2">
      <c r="B327" s="16">
        <v>325</v>
      </c>
      <c r="C327" s="16" t="s">
        <v>1195</v>
      </c>
      <c r="D327" s="16" t="s">
        <v>1610</v>
      </c>
      <c r="E327" s="16" t="s">
        <v>1125</v>
      </c>
      <c r="F327" s="16">
        <f t="shared" si="5"/>
        <v>5</v>
      </c>
      <c r="G327" s="19" t="s">
        <v>1485</v>
      </c>
      <c r="H327" s="3" t="s">
        <v>872</v>
      </c>
      <c r="I327" s="3">
        <f>武器2!I327</f>
        <v>11</v>
      </c>
      <c r="J327" s="16">
        <v>0</v>
      </c>
      <c r="K327" s="16">
        <v>5</v>
      </c>
      <c r="L327" s="16">
        <v>84</v>
      </c>
      <c r="M327" s="16">
        <v>82</v>
      </c>
      <c r="N327" s="28">
        <v>0</v>
      </c>
      <c r="O327" s="16">
        <v>63</v>
      </c>
      <c r="P327" s="28">
        <v>0</v>
      </c>
      <c r="Q327" s="28">
        <v>0</v>
      </c>
      <c r="R327" s="28">
        <v>0</v>
      </c>
      <c r="S327" s="64">
        <v>0</v>
      </c>
      <c r="T327" s="29">
        <v>0</v>
      </c>
      <c r="U327" s="29">
        <v>0</v>
      </c>
      <c r="V327" s="29">
        <v>0</v>
      </c>
      <c r="W327" s="29">
        <v>0</v>
      </c>
      <c r="X327" s="64">
        <v>0</v>
      </c>
      <c r="Y327" s="64">
        <v>0</v>
      </c>
      <c r="Z327" s="42">
        <v>19</v>
      </c>
      <c r="AA327" s="42">
        <v>31</v>
      </c>
      <c r="AB327" s="64">
        <v>0</v>
      </c>
      <c r="AC327" s="42">
        <v>31</v>
      </c>
      <c r="AD327" s="29">
        <v>0</v>
      </c>
      <c r="AE327" s="29">
        <v>0</v>
      </c>
      <c r="AF327" s="29">
        <v>0</v>
      </c>
      <c r="AG327" s="29">
        <v>0</v>
      </c>
      <c r="AH327" s="29">
        <v>0</v>
      </c>
      <c r="BL327">
        <v>325</v>
      </c>
      <c r="BM327" t="s">
        <v>2652</v>
      </c>
    </row>
    <row r="328" spans="2:65" ht="14.25" x14ac:dyDescent="0.2">
      <c r="B328" s="16">
        <v>326</v>
      </c>
      <c r="C328" s="16" t="s">
        <v>1178</v>
      </c>
      <c r="D328" s="16" t="s">
        <v>1357</v>
      </c>
      <c r="E328" s="16" t="s">
        <v>1125</v>
      </c>
      <c r="F328" s="16">
        <f t="shared" si="5"/>
        <v>5</v>
      </c>
      <c r="G328" s="19" t="s">
        <v>1485</v>
      </c>
      <c r="H328" s="3" t="s">
        <v>872</v>
      </c>
      <c r="I328" s="3">
        <f>武器2!I328</f>
        <v>11</v>
      </c>
      <c r="J328" s="16">
        <v>0</v>
      </c>
      <c r="K328" s="16">
        <v>6</v>
      </c>
      <c r="L328" s="16">
        <v>101</v>
      </c>
      <c r="M328" s="28">
        <v>0</v>
      </c>
      <c r="N328" s="16">
        <v>39</v>
      </c>
      <c r="O328" s="28">
        <v>0</v>
      </c>
      <c r="P328" s="28">
        <v>0</v>
      </c>
      <c r="Q328" s="28">
        <v>0</v>
      </c>
      <c r="R328" s="16">
        <v>54</v>
      </c>
      <c r="S328" s="42">
        <v>33</v>
      </c>
      <c r="T328" s="29">
        <v>0</v>
      </c>
      <c r="U328" s="20">
        <v>0.13500000000000001</v>
      </c>
      <c r="V328" s="29">
        <v>0</v>
      </c>
      <c r="W328" s="29">
        <v>0</v>
      </c>
      <c r="X328" s="42">
        <v>38</v>
      </c>
      <c r="Y328" s="64">
        <v>0</v>
      </c>
      <c r="Z328" s="64">
        <v>0</v>
      </c>
      <c r="AA328" s="64">
        <v>0</v>
      </c>
      <c r="AB328" s="64">
        <v>0</v>
      </c>
      <c r="AC328" s="64">
        <v>0</v>
      </c>
      <c r="AD328" s="29">
        <v>0</v>
      </c>
      <c r="AE328" s="29">
        <v>0</v>
      </c>
      <c r="AF328" s="29">
        <v>0</v>
      </c>
      <c r="AG328" s="29">
        <v>0</v>
      </c>
      <c r="AH328" s="29">
        <v>0</v>
      </c>
      <c r="BL328">
        <v>326</v>
      </c>
      <c r="BM328" t="s">
        <v>2653</v>
      </c>
    </row>
    <row r="329" spans="2:65" ht="14.25" x14ac:dyDescent="0.2">
      <c r="B329" s="16">
        <v>327</v>
      </c>
      <c r="C329" s="16" t="s">
        <v>1159</v>
      </c>
      <c r="D329" s="16" t="s">
        <v>1622</v>
      </c>
      <c r="E329" s="16" t="s">
        <v>1125</v>
      </c>
      <c r="F329" s="16">
        <f t="shared" si="5"/>
        <v>6</v>
      </c>
      <c r="G329" s="19" t="s">
        <v>1485</v>
      </c>
      <c r="H329" s="3" t="s">
        <v>872</v>
      </c>
      <c r="I329" s="3">
        <f>武器2!I329</f>
        <v>11</v>
      </c>
      <c r="J329" s="16">
        <v>0</v>
      </c>
      <c r="K329" s="16">
        <v>7</v>
      </c>
      <c r="L329" s="16">
        <v>118</v>
      </c>
      <c r="M329" s="16">
        <v>114</v>
      </c>
      <c r="N329" s="28">
        <v>0</v>
      </c>
      <c r="O329" s="16">
        <v>88</v>
      </c>
      <c r="P329" s="28">
        <v>0</v>
      </c>
      <c r="Q329" s="28">
        <v>0</v>
      </c>
      <c r="R329" s="28">
        <v>0</v>
      </c>
      <c r="S329" s="64">
        <v>0</v>
      </c>
      <c r="T329" s="20">
        <v>0.19</v>
      </c>
      <c r="U329" s="29">
        <v>0</v>
      </c>
      <c r="V329" s="29">
        <v>0</v>
      </c>
      <c r="W329" s="29">
        <v>0</v>
      </c>
      <c r="X329" s="64">
        <v>0</v>
      </c>
      <c r="Y329" s="64">
        <v>0</v>
      </c>
      <c r="Z329" s="42">
        <v>27</v>
      </c>
      <c r="AA329" s="42">
        <v>44</v>
      </c>
      <c r="AB329" s="64">
        <v>0</v>
      </c>
      <c r="AC329" s="42">
        <v>44</v>
      </c>
      <c r="AD329" s="29">
        <v>0</v>
      </c>
      <c r="AE329" s="29">
        <v>0</v>
      </c>
      <c r="AF329" s="29">
        <v>0</v>
      </c>
      <c r="AG329" s="29">
        <v>0</v>
      </c>
      <c r="AH329" s="29">
        <v>0</v>
      </c>
      <c r="BL329">
        <v>327</v>
      </c>
      <c r="BM329" t="s">
        <v>2654</v>
      </c>
    </row>
    <row r="330" spans="2:65" ht="14.25" x14ac:dyDescent="0.2">
      <c r="B330" s="16">
        <v>328</v>
      </c>
      <c r="C330" s="16" t="s">
        <v>1147</v>
      </c>
      <c r="D330" s="16" t="s">
        <v>1406</v>
      </c>
      <c r="E330" s="16" t="s">
        <v>1125</v>
      </c>
      <c r="F330" s="16">
        <f t="shared" si="5"/>
        <v>6</v>
      </c>
      <c r="G330" s="19" t="s">
        <v>1485</v>
      </c>
      <c r="H330" s="3" t="s">
        <v>872</v>
      </c>
      <c r="I330" s="3">
        <f>武器2!I330</f>
        <v>11</v>
      </c>
      <c r="J330" s="16">
        <v>0</v>
      </c>
      <c r="K330" s="16">
        <v>8</v>
      </c>
      <c r="L330" s="16">
        <v>135</v>
      </c>
      <c r="M330" s="16">
        <v>131</v>
      </c>
      <c r="N330" s="28">
        <v>0</v>
      </c>
      <c r="O330" s="28">
        <v>0</v>
      </c>
      <c r="P330" s="28">
        <v>0</v>
      </c>
      <c r="Q330" s="28">
        <v>0</v>
      </c>
      <c r="R330" s="28">
        <v>0</v>
      </c>
      <c r="S330" s="64">
        <v>0</v>
      </c>
      <c r="T330" s="20">
        <v>0.22</v>
      </c>
      <c r="U330" s="20">
        <v>0.18</v>
      </c>
      <c r="V330" s="29">
        <v>0</v>
      </c>
      <c r="W330" s="29">
        <v>0</v>
      </c>
      <c r="X330" s="64">
        <v>0</v>
      </c>
      <c r="Y330" s="42">
        <v>37</v>
      </c>
      <c r="Z330" s="64">
        <v>0</v>
      </c>
      <c r="AA330" s="42">
        <v>50</v>
      </c>
      <c r="AB330" s="42">
        <v>44</v>
      </c>
      <c r="AC330" s="64">
        <v>0</v>
      </c>
      <c r="AD330" s="29">
        <v>0</v>
      </c>
      <c r="AE330" s="29">
        <v>0</v>
      </c>
      <c r="AF330" s="29">
        <v>0</v>
      </c>
      <c r="AG330" s="29">
        <v>0</v>
      </c>
      <c r="AH330" s="29">
        <v>0</v>
      </c>
      <c r="BL330">
        <v>328</v>
      </c>
      <c r="BM330" t="s">
        <v>2655</v>
      </c>
    </row>
    <row r="331" spans="2:65" ht="14.25" x14ac:dyDescent="0.2">
      <c r="B331" s="16">
        <v>329</v>
      </c>
      <c r="C331" s="16" t="s">
        <v>1216</v>
      </c>
      <c r="D331" s="16" t="s">
        <v>1258</v>
      </c>
      <c r="E331" s="16" t="s">
        <v>1126</v>
      </c>
      <c r="F331" s="16">
        <f t="shared" si="5"/>
        <v>2</v>
      </c>
      <c r="G331" s="19" t="s">
        <v>1485</v>
      </c>
      <c r="H331" s="3" t="s">
        <v>872</v>
      </c>
      <c r="I331" s="3">
        <f>武器2!I331</f>
        <v>11</v>
      </c>
      <c r="J331" s="16">
        <v>0</v>
      </c>
      <c r="K331" s="16">
        <v>1</v>
      </c>
      <c r="L331" s="16">
        <v>10</v>
      </c>
      <c r="M331" s="28">
        <v>0</v>
      </c>
      <c r="N331" s="28">
        <v>0</v>
      </c>
      <c r="O331" s="16">
        <v>14</v>
      </c>
      <c r="P331" s="28">
        <v>0</v>
      </c>
      <c r="Q331" s="28">
        <v>0</v>
      </c>
      <c r="R331" s="28">
        <v>0</v>
      </c>
      <c r="S331" s="64">
        <v>0</v>
      </c>
      <c r="T331" s="29">
        <v>0</v>
      </c>
      <c r="U331" s="29">
        <v>0</v>
      </c>
      <c r="V331" s="29">
        <v>0</v>
      </c>
      <c r="W331" s="29">
        <v>0</v>
      </c>
      <c r="X331" s="64">
        <v>0</v>
      </c>
      <c r="Y331" s="64">
        <v>0</v>
      </c>
      <c r="Z331" s="64">
        <v>0</v>
      </c>
      <c r="AA331" s="42">
        <v>7</v>
      </c>
      <c r="AB331" s="64">
        <v>0</v>
      </c>
      <c r="AC331" s="64">
        <v>0</v>
      </c>
      <c r="AD331" s="29">
        <v>0</v>
      </c>
      <c r="AE331" s="29">
        <v>0</v>
      </c>
      <c r="AF331" s="29">
        <v>0</v>
      </c>
      <c r="AG331" s="29">
        <v>0</v>
      </c>
      <c r="AH331" s="29">
        <v>0</v>
      </c>
      <c r="BL331">
        <v>329</v>
      </c>
      <c r="BM331" t="s">
        <v>2656</v>
      </c>
    </row>
    <row r="332" spans="2:65" ht="14.25" x14ac:dyDescent="0.2">
      <c r="B332" s="16">
        <v>330</v>
      </c>
      <c r="C332" s="16" t="s">
        <v>1137</v>
      </c>
      <c r="D332" s="16" t="s">
        <v>1287</v>
      </c>
      <c r="E332" s="16" t="s">
        <v>1126</v>
      </c>
      <c r="F332" s="16">
        <f t="shared" si="5"/>
        <v>2</v>
      </c>
      <c r="G332" s="19" t="s">
        <v>1485</v>
      </c>
      <c r="H332" s="3" t="s">
        <v>872</v>
      </c>
      <c r="I332" s="3">
        <f>武器2!I332</f>
        <v>11</v>
      </c>
      <c r="J332" s="16">
        <v>0</v>
      </c>
      <c r="K332" s="16">
        <v>2</v>
      </c>
      <c r="L332" s="16">
        <v>19</v>
      </c>
      <c r="M332" s="28">
        <v>0</v>
      </c>
      <c r="N332" s="28">
        <v>0</v>
      </c>
      <c r="O332" s="16">
        <v>29</v>
      </c>
      <c r="P332" s="28">
        <v>0</v>
      </c>
      <c r="Q332" s="28">
        <v>0</v>
      </c>
      <c r="R332" s="28">
        <v>0</v>
      </c>
      <c r="S332" s="64">
        <v>0</v>
      </c>
      <c r="T332" s="29">
        <v>0</v>
      </c>
      <c r="U332" s="29">
        <v>0</v>
      </c>
      <c r="V332" s="29">
        <v>0</v>
      </c>
      <c r="W332" s="29">
        <v>0</v>
      </c>
      <c r="X332" s="64">
        <v>0</v>
      </c>
      <c r="Y332" s="64">
        <v>0</v>
      </c>
      <c r="Z332" s="64">
        <v>0</v>
      </c>
      <c r="AA332" s="42">
        <v>14</v>
      </c>
      <c r="AB332" s="64">
        <v>0</v>
      </c>
      <c r="AC332" s="64">
        <v>0</v>
      </c>
      <c r="AD332" s="29">
        <v>0</v>
      </c>
      <c r="AE332" s="29">
        <v>0</v>
      </c>
      <c r="AF332" s="29">
        <v>0</v>
      </c>
      <c r="AG332" s="29">
        <v>0</v>
      </c>
      <c r="AH332" s="29">
        <v>0</v>
      </c>
      <c r="BL332">
        <v>330</v>
      </c>
      <c r="BM332" t="s">
        <v>2657</v>
      </c>
    </row>
    <row r="333" spans="2:65" ht="14.25" x14ac:dyDescent="0.2">
      <c r="B333" s="16">
        <v>331</v>
      </c>
      <c r="C333" s="16" t="s">
        <v>1157</v>
      </c>
      <c r="D333" s="16" t="s">
        <v>1602</v>
      </c>
      <c r="E333" s="16" t="s">
        <v>1126</v>
      </c>
      <c r="F333" s="16">
        <f t="shared" si="5"/>
        <v>2</v>
      </c>
      <c r="G333" s="19" t="s">
        <v>1485</v>
      </c>
      <c r="H333" s="3" t="s">
        <v>872</v>
      </c>
      <c r="I333" s="3">
        <f>武器2!I333</f>
        <v>11</v>
      </c>
      <c r="J333" s="16">
        <v>0</v>
      </c>
      <c r="K333" s="16">
        <v>3</v>
      </c>
      <c r="L333" s="16">
        <v>29</v>
      </c>
      <c r="M333" s="16">
        <v>56</v>
      </c>
      <c r="N333" s="28">
        <v>0</v>
      </c>
      <c r="O333" s="16">
        <v>43</v>
      </c>
      <c r="P333" s="28">
        <v>0</v>
      </c>
      <c r="Q333" s="28">
        <v>0</v>
      </c>
      <c r="R333" s="28">
        <v>0</v>
      </c>
      <c r="S333" s="64">
        <v>0</v>
      </c>
      <c r="T333" s="29">
        <v>0</v>
      </c>
      <c r="U333" s="29">
        <v>0</v>
      </c>
      <c r="V333" s="29">
        <v>0</v>
      </c>
      <c r="W333" s="29">
        <v>0</v>
      </c>
      <c r="X333" s="64">
        <v>0</v>
      </c>
      <c r="Y333" s="64">
        <v>0</v>
      </c>
      <c r="Z333" s="64">
        <v>0</v>
      </c>
      <c r="AA333" s="64">
        <v>0</v>
      </c>
      <c r="AB333" s="64">
        <v>0</v>
      </c>
      <c r="AC333" s="64">
        <v>0</v>
      </c>
      <c r="AD333" s="29">
        <v>0</v>
      </c>
      <c r="AE333" s="29">
        <v>0</v>
      </c>
      <c r="AF333" s="29">
        <v>0</v>
      </c>
      <c r="AG333" s="29">
        <v>0</v>
      </c>
      <c r="AH333" s="29">
        <v>0</v>
      </c>
      <c r="BL333">
        <v>331</v>
      </c>
      <c r="BM333" t="s">
        <v>2658</v>
      </c>
    </row>
    <row r="334" spans="2:65" ht="14.25" x14ac:dyDescent="0.2">
      <c r="B334" s="16">
        <v>332</v>
      </c>
      <c r="C334" s="16" t="s">
        <v>1153</v>
      </c>
      <c r="D334" s="16" t="s">
        <v>1623</v>
      </c>
      <c r="E334" s="16" t="s">
        <v>1126</v>
      </c>
      <c r="F334" s="16">
        <f t="shared" si="5"/>
        <v>3</v>
      </c>
      <c r="G334" s="19" t="s">
        <v>1485</v>
      </c>
      <c r="H334" s="3" t="s">
        <v>872</v>
      </c>
      <c r="I334" s="3">
        <f>武器2!I334</f>
        <v>11</v>
      </c>
      <c r="J334" s="16">
        <v>0</v>
      </c>
      <c r="K334" s="16">
        <v>4</v>
      </c>
      <c r="L334" s="16">
        <v>38</v>
      </c>
      <c r="M334" s="28">
        <v>0</v>
      </c>
      <c r="N334" s="28">
        <v>0</v>
      </c>
      <c r="O334" s="28">
        <v>0</v>
      </c>
      <c r="P334" s="28">
        <v>0</v>
      </c>
      <c r="Q334" s="16">
        <v>40</v>
      </c>
      <c r="R334" s="16">
        <v>41</v>
      </c>
      <c r="S334" s="64">
        <v>0</v>
      </c>
      <c r="T334" s="29">
        <v>0</v>
      </c>
      <c r="U334" s="29">
        <v>0</v>
      </c>
      <c r="V334" s="29">
        <v>0</v>
      </c>
      <c r="W334" s="29">
        <v>0</v>
      </c>
      <c r="X334" s="64">
        <v>0</v>
      </c>
      <c r="Y334" s="64">
        <v>0</v>
      </c>
      <c r="Z334" s="64">
        <v>0</v>
      </c>
      <c r="AA334" s="42">
        <v>29</v>
      </c>
      <c r="AB334" s="64">
        <v>0</v>
      </c>
      <c r="AC334" s="64">
        <v>0</v>
      </c>
      <c r="AD334" s="29">
        <v>0</v>
      </c>
      <c r="AE334" s="29">
        <v>0</v>
      </c>
      <c r="AF334" s="29">
        <v>0</v>
      </c>
      <c r="AG334" s="29">
        <v>0</v>
      </c>
      <c r="AH334" s="29">
        <v>0</v>
      </c>
      <c r="BL334">
        <v>332</v>
      </c>
      <c r="BM334" t="s">
        <v>2659</v>
      </c>
    </row>
    <row r="335" spans="2:65" ht="14.25" x14ac:dyDescent="0.2">
      <c r="B335" s="16">
        <v>333</v>
      </c>
      <c r="C335" s="16" t="s">
        <v>1164</v>
      </c>
      <c r="D335" s="16" t="s">
        <v>1624</v>
      </c>
      <c r="E335" s="16" t="s">
        <v>1126</v>
      </c>
      <c r="F335" s="16">
        <f t="shared" si="5"/>
        <v>3</v>
      </c>
      <c r="G335" s="19" t="s">
        <v>1485</v>
      </c>
      <c r="H335" s="3" t="s">
        <v>872</v>
      </c>
      <c r="I335" s="3">
        <f>武器2!I335</f>
        <v>11</v>
      </c>
      <c r="J335" s="16">
        <v>0</v>
      </c>
      <c r="K335" s="16">
        <v>5</v>
      </c>
      <c r="L335" s="16">
        <v>48</v>
      </c>
      <c r="M335" s="16">
        <v>94</v>
      </c>
      <c r="N335" s="28">
        <v>0</v>
      </c>
      <c r="O335" s="28">
        <v>0</v>
      </c>
      <c r="P335" s="28">
        <v>0</v>
      </c>
      <c r="Q335" s="28">
        <v>0</v>
      </c>
      <c r="R335" s="28">
        <v>0</v>
      </c>
      <c r="S335" s="64">
        <v>0</v>
      </c>
      <c r="T335" s="29">
        <v>0</v>
      </c>
      <c r="U335" s="20">
        <v>0.1275</v>
      </c>
      <c r="V335" s="29">
        <v>0</v>
      </c>
      <c r="W335" s="29">
        <v>0</v>
      </c>
      <c r="X335" s="64">
        <v>0</v>
      </c>
      <c r="Y335" s="64">
        <v>0</v>
      </c>
      <c r="Z335" s="64">
        <v>0</v>
      </c>
      <c r="AA335" s="42">
        <v>36</v>
      </c>
      <c r="AB335" s="64">
        <v>0</v>
      </c>
      <c r="AC335" s="64">
        <v>0</v>
      </c>
      <c r="AD335" s="29">
        <v>0</v>
      </c>
      <c r="AE335" s="29">
        <v>0</v>
      </c>
      <c r="AF335" s="29">
        <v>0</v>
      </c>
      <c r="AG335" s="29">
        <v>0</v>
      </c>
      <c r="AH335" s="29">
        <v>0</v>
      </c>
      <c r="BL335">
        <v>333</v>
      </c>
      <c r="BM335" t="s">
        <v>2660</v>
      </c>
    </row>
    <row r="336" spans="2:65" ht="14.25" x14ac:dyDescent="0.2">
      <c r="B336" s="16">
        <v>334</v>
      </c>
      <c r="C336" s="16" t="s">
        <v>1195</v>
      </c>
      <c r="D336" s="16" t="s">
        <v>1381</v>
      </c>
      <c r="E336" s="16" t="s">
        <v>1126</v>
      </c>
      <c r="F336" s="16">
        <f t="shared" si="5"/>
        <v>3</v>
      </c>
      <c r="G336" s="19" t="s">
        <v>1485</v>
      </c>
      <c r="H336" s="3" t="s">
        <v>872</v>
      </c>
      <c r="I336" s="3">
        <f>武器2!I336</f>
        <v>11</v>
      </c>
      <c r="J336" s="16">
        <v>0</v>
      </c>
      <c r="K336" s="16">
        <v>6</v>
      </c>
      <c r="L336" s="16">
        <v>57</v>
      </c>
      <c r="M336" s="16">
        <v>112</v>
      </c>
      <c r="N336" s="28">
        <v>0</v>
      </c>
      <c r="O336" s="28">
        <v>0</v>
      </c>
      <c r="P336" s="28">
        <v>0</v>
      </c>
      <c r="Q336" s="28">
        <v>0</v>
      </c>
      <c r="R336" s="28">
        <v>0</v>
      </c>
      <c r="S336" s="64">
        <v>0</v>
      </c>
      <c r="T336" s="29">
        <v>0</v>
      </c>
      <c r="U336" s="29">
        <v>0</v>
      </c>
      <c r="V336" s="29">
        <v>0</v>
      </c>
      <c r="W336" s="29">
        <v>0</v>
      </c>
      <c r="X336" s="64">
        <v>0</v>
      </c>
      <c r="Y336" s="64">
        <v>0</v>
      </c>
      <c r="Z336" s="64">
        <v>0</v>
      </c>
      <c r="AA336" s="42">
        <v>43</v>
      </c>
      <c r="AB336" s="42">
        <v>37</v>
      </c>
      <c r="AC336" s="64">
        <v>0</v>
      </c>
      <c r="AD336" s="29">
        <v>0</v>
      </c>
      <c r="AE336" s="29">
        <v>0</v>
      </c>
      <c r="AF336" s="29">
        <v>0</v>
      </c>
      <c r="AG336" s="29">
        <v>0</v>
      </c>
      <c r="AH336" s="29">
        <v>0</v>
      </c>
      <c r="BL336">
        <v>334</v>
      </c>
      <c r="BM336" t="s">
        <v>2661</v>
      </c>
    </row>
    <row r="337" spans="2:65" ht="14.25" x14ac:dyDescent="0.2">
      <c r="B337" s="16">
        <v>335</v>
      </c>
      <c r="C337" s="16" t="s">
        <v>1204</v>
      </c>
      <c r="D337" s="16" t="s">
        <v>1435</v>
      </c>
      <c r="E337" s="16" t="s">
        <v>1126</v>
      </c>
      <c r="F337" s="16">
        <f t="shared" si="5"/>
        <v>4</v>
      </c>
      <c r="G337" s="19" t="s">
        <v>1485</v>
      </c>
      <c r="H337" s="3" t="s">
        <v>872</v>
      </c>
      <c r="I337" s="3">
        <f>武器2!I337</f>
        <v>11</v>
      </c>
      <c r="J337" s="16">
        <v>0</v>
      </c>
      <c r="K337" s="16">
        <v>7</v>
      </c>
      <c r="L337" s="16">
        <v>67</v>
      </c>
      <c r="M337" s="16">
        <v>131</v>
      </c>
      <c r="N337" s="28">
        <v>0</v>
      </c>
      <c r="O337" s="16">
        <v>100</v>
      </c>
      <c r="P337" s="28">
        <v>0</v>
      </c>
      <c r="Q337" s="28">
        <v>0</v>
      </c>
      <c r="R337" s="28">
        <v>0</v>
      </c>
      <c r="S337" s="42">
        <v>44</v>
      </c>
      <c r="T337" s="29">
        <v>0</v>
      </c>
      <c r="U337" s="20">
        <v>0.18</v>
      </c>
      <c r="V337" s="29">
        <v>0</v>
      </c>
      <c r="W337" s="29">
        <v>0</v>
      </c>
      <c r="X337" s="64">
        <v>0</v>
      </c>
      <c r="Y337" s="64">
        <v>0</v>
      </c>
      <c r="Z337" s="64">
        <v>0</v>
      </c>
      <c r="AA337" s="64">
        <v>0</v>
      </c>
      <c r="AB337" s="64">
        <v>0</v>
      </c>
      <c r="AC337" s="64">
        <v>0</v>
      </c>
      <c r="AD337" s="29">
        <v>0</v>
      </c>
      <c r="AE337" s="29">
        <v>0</v>
      </c>
      <c r="AF337" s="29">
        <v>0</v>
      </c>
      <c r="AG337" s="29">
        <v>0</v>
      </c>
      <c r="AH337" s="29">
        <v>0</v>
      </c>
      <c r="BL337">
        <v>335</v>
      </c>
      <c r="BM337" t="s">
        <v>2662</v>
      </c>
    </row>
    <row r="338" spans="2:65" ht="14.25" x14ac:dyDescent="0.2">
      <c r="B338" s="16">
        <v>336</v>
      </c>
      <c r="C338" s="16" t="s">
        <v>1168</v>
      </c>
      <c r="D338" s="16" t="s">
        <v>1349</v>
      </c>
      <c r="E338" s="16" t="s">
        <v>1126</v>
      </c>
      <c r="F338" s="16">
        <f t="shared" si="5"/>
        <v>4</v>
      </c>
      <c r="G338" s="19" t="s">
        <v>1485</v>
      </c>
      <c r="H338" s="3" t="s">
        <v>872</v>
      </c>
      <c r="I338" s="3">
        <f>武器2!I338</f>
        <v>11</v>
      </c>
      <c r="J338" s="16">
        <v>0</v>
      </c>
      <c r="K338" s="16">
        <v>8</v>
      </c>
      <c r="L338" s="16">
        <v>76</v>
      </c>
      <c r="M338" s="16">
        <v>150</v>
      </c>
      <c r="N338" s="28">
        <v>0</v>
      </c>
      <c r="O338" s="16">
        <v>115</v>
      </c>
      <c r="P338" s="28">
        <v>0</v>
      </c>
      <c r="Q338" s="28">
        <v>0</v>
      </c>
      <c r="R338" s="28">
        <v>0</v>
      </c>
      <c r="S338" s="64">
        <v>0</v>
      </c>
      <c r="T338" s="20">
        <v>0.25</v>
      </c>
      <c r="U338" s="29">
        <v>0</v>
      </c>
      <c r="V338" s="29">
        <v>0</v>
      </c>
      <c r="W338" s="29">
        <v>0</v>
      </c>
      <c r="X338" s="64">
        <v>0</v>
      </c>
      <c r="Y338" s="64">
        <v>0</v>
      </c>
      <c r="Z338" s="64">
        <v>0</v>
      </c>
      <c r="AA338" s="42">
        <v>57</v>
      </c>
      <c r="AB338" s="64">
        <v>0</v>
      </c>
      <c r="AC338" s="64">
        <v>0</v>
      </c>
      <c r="AD338" s="29">
        <v>0</v>
      </c>
      <c r="AE338" s="29">
        <v>0</v>
      </c>
      <c r="AF338" s="29">
        <v>0</v>
      </c>
      <c r="AG338" s="29">
        <v>0</v>
      </c>
      <c r="AH338" s="29">
        <v>0</v>
      </c>
      <c r="BL338">
        <v>336</v>
      </c>
      <c r="BM338" t="s">
        <v>2663</v>
      </c>
    </row>
    <row r="339" spans="2:65" ht="14.25" x14ac:dyDescent="0.2">
      <c r="B339" s="16">
        <v>337</v>
      </c>
      <c r="C339" s="16" t="s">
        <v>1182</v>
      </c>
      <c r="D339" s="16" t="s">
        <v>1625</v>
      </c>
      <c r="E339" s="16" t="s">
        <v>1127</v>
      </c>
      <c r="F339" s="16">
        <f t="shared" si="5"/>
        <v>1</v>
      </c>
      <c r="G339" s="19" t="s">
        <v>1485</v>
      </c>
      <c r="H339" s="3" t="s">
        <v>872</v>
      </c>
      <c r="I339" s="3">
        <f>武器2!I339</f>
        <v>11</v>
      </c>
      <c r="J339" s="16">
        <v>0</v>
      </c>
      <c r="K339" s="16">
        <v>1</v>
      </c>
      <c r="L339" s="16">
        <v>10</v>
      </c>
      <c r="M339" s="28">
        <v>0</v>
      </c>
      <c r="N339" s="28">
        <v>0</v>
      </c>
      <c r="O339" s="28">
        <v>0</v>
      </c>
      <c r="P339" s="28">
        <v>0</v>
      </c>
      <c r="Q339" s="28">
        <v>0</v>
      </c>
      <c r="R339" s="16">
        <v>14</v>
      </c>
      <c r="S339" s="64">
        <v>0</v>
      </c>
      <c r="T339" s="29">
        <v>0</v>
      </c>
      <c r="U339" s="29">
        <v>0</v>
      </c>
      <c r="V339" s="29">
        <v>0</v>
      </c>
      <c r="W339" s="29">
        <v>0</v>
      </c>
      <c r="X339" s="64">
        <v>0</v>
      </c>
      <c r="Y339" s="64">
        <v>0</v>
      </c>
      <c r="Z339" s="64">
        <v>0</v>
      </c>
      <c r="AA339" s="64">
        <v>0</v>
      </c>
      <c r="AB339" s="64">
        <v>0</v>
      </c>
      <c r="AC339" s="64">
        <v>0</v>
      </c>
      <c r="AD339" s="29">
        <v>0</v>
      </c>
      <c r="AE339" s="29">
        <v>0</v>
      </c>
      <c r="AF339" s="29">
        <v>0</v>
      </c>
      <c r="AG339" s="29">
        <v>0</v>
      </c>
      <c r="AH339" s="29">
        <v>0</v>
      </c>
      <c r="BL339">
        <v>337</v>
      </c>
      <c r="BM339" t="s">
        <v>2664</v>
      </c>
    </row>
    <row r="340" spans="2:65" ht="14.25" x14ac:dyDescent="0.2">
      <c r="B340" s="16">
        <v>338</v>
      </c>
      <c r="C340" s="16" t="s">
        <v>1172</v>
      </c>
      <c r="D340" s="16" t="s">
        <v>1245</v>
      </c>
      <c r="E340" s="16" t="s">
        <v>1127</v>
      </c>
      <c r="F340" s="16">
        <f t="shared" si="5"/>
        <v>1</v>
      </c>
      <c r="G340" s="19" t="s">
        <v>1485</v>
      </c>
      <c r="H340" s="3" t="s">
        <v>872</v>
      </c>
      <c r="I340" s="3">
        <f>武器2!I340</f>
        <v>11</v>
      </c>
      <c r="J340" s="16">
        <v>0</v>
      </c>
      <c r="K340" s="16">
        <v>2</v>
      </c>
      <c r="L340" s="16">
        <v>20</v>
      </c>
      <c r="M340" s="16">
        <v>52</v>
      </c>
      <c r="N340" s="28">
        <v>0</v>
      </c>
      <c r="O340" s="28">
        <v>0</v>
      </c>
      <c r="P340" s="28">
        <v>0</v>
      </c>
      <c r="Q340" s="28">
        <v>0</v>
      </c>
      <c r="R340" s="28">
        <v>0</v>
      </c>
      <c r="S340" s="64">
        <v>0</v>
      </c>
      <c r="T340" s="29">
        <v>0</v>
      </c>
      <c r="U340" s="29">
        <v>0</v>
      </c>
      <c r="V340" s="29">
        <v>0</v>
      </c>
      <c r="W340" s="29">
        <v>0</v>
      </c>
      <c r="X340" s="64">
        <v>0</v>
      </c>
      <c r="Y340" s="64">
        <v>0</v>
      </c>
      <c r="Z340" s="64">
        <v>0</v>
      </c>
      <c r="AA340" s="64">
        <v>0</v>
      </c>
      <c r="AB340" s="64">
        <v>0</v>
      </c>
      <c r="AC340" s="64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BL340">
        <v>338</v>
      </c>
      <c r="BM340" t="s">
        <v>2665</v>
      </c>
    </row>
    <row r="341" spans="2:65" ht="14.25" x14ac:dyDescent="0.2">
      <c r="B341" s="16">
        <v>339</v>
      </c>
      <c r="C341" s="16" t="s">
        <v>1143</v>
      </c>
      <c r="D341" s="16" t="s">
        <v>1606</v>
      </c>
      <c r="E341" s="16" t="s">
        <v>1127</v>
      </c>
      <c r="F341" s="16">
        <f t="shared" si="5"/>
        <v>1</v>
      </c>
      <c r="G341" s="19" t="s">
        <v>1485</v>
      </c>
      <c r="H341" s="3" t="s">
        <v>872</v>
      </c>
      <c r="I341" s="3">
        <f>武器2!I341</f>
        <v>11</v>
      </c>
      <c r="J341" s="16">
        <v>0</v>
      </c>
      <c r="K341" s="16">
        <v>3</v>
      </c>
      <c r="L341" s="16">
        <v>30</v>
      </c>
      <c r="M341" s="16">
        <v>78</v>
      </c>
      <c r="N341" s="28">
        <v>0</v>
      </c>
      <c r="O341" s="28">
        <v>0</v>
      </c>
      <c r="P341" s="28">
        <v>0</v>
      </c>
      <c r="Q341" s="28">
        <v>0</v>
      </c>
      <c r="R341" s="28">
        <v>0</v>
      </c>
      <c r="S341" s="64">
        <v>0</v>
      </c>
      <c r="T341" s="29">
        <v>0</v>
      </c>
      <c r="U341" s="29">
        <v>0</v>
      </c>
      <c r="V341" s="29">
        <v>0</v>
      </c>
      <c r="W341" s="29">
        <v>0</v>
      </c>
      <c r="X341" s="64">
        <v>0</v>
      </c>
      <c r="Y341" s="64">
        <v>0</v>
      </c>
      <c r="Z341" s="64">
        <v>0</v>
      </c>
      <c r="AA341" s="64">
        <v>0</v>
      </c>
      <c r="AB341" s="64">
        <v>0</v>
      </c>
      <c r="AC341" s="64">
        <v>0</v>
      </c>
      <c r="AD341" s="29">
        <v>0</v>
      </c>
      <c r="AE341" s="29">
        <v>0</v>
      </c>
      <c r="AF341" s="29">
        <v>0</v>
      </c>
      <c r="AG341" s="29">
        <v>0</v>
      </c>
      <c r="AH341" s="29">
        <v>0</v>
      </c>
      <c r="BL341">
        <v>339</v>
      </c>
      <c r="BM341" t="s">
        <v>2666</v>
      </c>
    </row>
    <row r="342" spans="2:65" ht="14.25" x14ac:dyDescent="0.2">
      <c r="B342" s="16">
        <v>340</v>
      </c>
      <c r="C342" s="16" t="s">
        <v>1186</v>
      </c>
      <c r="D342" s="16" t="s">
        <v>1396</v>
      </c>
      <c r="E342" s="16" t="s">
        <v>1127</v>
      </c>
      <c r="F342" s="16">
        <f t="shared" si="5"/>
        <v>1</v>
      </c>
      <c r="G342" s="19" t="s">
        <v>1485</v>
      </c>
      <c r="H342" s="3" t="s">
        <v>872</v>
      </c>
      <c r="I342" s="3">
        <f>武器2!I342</f>
        <v>11</v>
      </c>
      <c r="J342" s="16">
        <v>0</v>
      </c>
      <c r="K342" s="16">
        <v>4</v>
      </c>
      <c r="L342" s="16">
        <v>40</v>
      </c>
      <c r="M342" s="28">
        <v>0</v>
      </c>
      <c r="N342" s="28">
        <v>0</v>
      </c>
      <c r="O342" s="28">
        <v>0</v>
      </c>
      <c r="P342" s="28">
        <v>0</v>
      </c>
      <c r="Q342" s="28">
        <v>0</v>
      </c>
      <c r="R342" s="28">
        <v>0</v>
      </c>
      <c r="S342" s="64">
        <v>0</v>
      </c>
      <c r="T342" s="29">
        <v>0</v>
      </c>
      <c r="U342" s="29">
        <v>0</v>
      </c>
      <c r="V342" s="29">
        <v>0</v>
      </c>
      <c r="W342" s="29">
        <v>0</v>
      </c>
      <c r="X342" s="64">
        <v>0</v>
      </c>
      <c r="Y342" s="64">
        <v>0</v>
      </c>
      <c r="Z342" s="64">
        <v>0</v>
      </c>
      <c r="AA342" s="42">
        <v>40</v>
      </c>
      <c r="AB342" s="64">
        <v>0</v>
      </c>
      <c r="AC342" s="64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BL342">
        <v>340</v>
      </c>
      <c r="BM342" t="s">
        <v>2667</v>
      </c>
    </row>
    <row r="343" spans="2:65" ht="14.25" x14ac:dyDescent="0.2">
      <c r="B343" s="16">
        <v>341</v>
      </c>
      <c r="C343" s="16" t="s">
        <v>1191</v>
      </c>
      <c r="D343" s="16" t="s">
        <v>1626</v>
      </c>
      <c r="E343" s="16" t="s">
        <v>1127</v>
      </c>
      <c r="F343" s="16">
        <f t="shared" si="5"/>
        <v>2</v>
      </c>
      <c r="G343" s="19" t="s">
        <v>1485</v>
      </c>
      <c r="H343" s="3" t="s">
        <v>872</v>
      </c>
      <c r="I343" s="3">
        <f>武器2!I343</f>
        <v>11</v>
      </c>
      <c r="J343" s="16">
        <v>0</v>
      </c>
      <c r="K343" s="16">
        <v>5</v>
      </c>
      <c r="L343" s="16">
        <v>50</v>
      </c>
      <c r="M343" s="28">
        <v>0</v>
      </c>
      <c r="N343" s="28">
        <v>0</v>
      </c>
      <c r="O343" s="16">
        <v>99</v>
      </c>
      <c r="P343" s="28">
        <v>0</v>
      </c>
      <c r="Q343" s="28">
        <v>0</v>
      </c>
      <c r="R343" s="28">
        <v>0</v>
      </c>
      <c r="S343" s="64">
        <v>0</v>
      </c>
      <c r="T343" s="29">
        <v>0</v>
      </c>
      <c r="U343" s="29">
        <v>0</v>
      </c>
      <c r="V343" s="29">
        <v>0</v>
      </c>
      <c r="W343" s="29">
        <v>0</v>
      </c>
      <c r="X343" s="64">
        <v>0</v>
      </c>
      <c r="Y343" s="64">
        <v>0</v>
      </c>
      <c r="Z343" s="64">
        <v>0</v>
      </c>
      <c r="AA343" s="42">
        <v>50</v>
      </c>
      <c r="AB343" s="64">
        <v>0</v>
      </c>
      <c r="AC343" s="64">
        <v>0</v>
      </c>
      <c r="AD343" s="29">
        <v>0</v>
      </c>
      <c r="AE343" s="29">
        <v>0</v>
      </c>
      <c r="AF343" s="29">
        <v>0</v>
      </c>
      <c r="AG343" s="29">
        <v>0</v>
      </c>
      <c r="AH343" s="29">
        <v>0</v>
      </c>
      <c r="BL343">
        <v>341</v>
      </c>
      <c r="BM343" t="s">
        <v>2668</v>
      </c>
    </row>
    <row r="344" spans="2:65" ht="14.25" x14ac:dyDescent="0.2">
      <c r="B344" s="16">
        <v>342</v>
      </c>
      <c r="C344" s="16" t="s">
        <v>1141</v>
      </c>
      <c r="D344" s="16" t="s">
        <v>1302</v>
      </c>
      <c r="E344" s="16" t="s">
        <v>1127</v>
      </c>
      <c r="F344" s="16">
        <f t="shared" si="5"/>
        <v>2</v>
      </c>
      <c r="G344" s="19" t="s">
        <v>1485</v>
      </c>
      <c r="H344" s="3" t="s">
        <v>872</v>
      </c>
      <c r="I344" s="3">
        <f>武器2!I344</f>
        <v>11</v>
      </c>
      <c r="J344" s="16">
        <v>0</v>
      </c>
      <c r="K344" s="16">
        <v>6</v>
      </c>
      <c r="L344" s="16">
        <v>60</v>
      </c>
      <c r="M344" s="28">
        <v>0</v>
      </c>
      <c r="N344" s="28">
        <v>0</v>
      </c>
      <c r="O344" s="28">
        <v>0</v>
      </c>
      <c r="P344" s="28">
        <v>0</v>
      </c>
      <c r="Q344" s="28">
        <v>0</v>
      </c>
      <c r="R344" s="28">
        <v>0</v>
      </c>
      <c r="S344" s="64">
        <v>0</v>
      </c>
      <c r="T344" s="29">
        <v>0</v>
      </c>
      <c r="U344" s="29">
        <v>0</v>
      </c>
      <c r="V344" s="29">
        <v>0</v>
      </c>
      <c r="W344" s="29">
        <v>0</v>
      </c>
      <c r="X344" s="42">
        <v>60</v>
      </c>
      <c r="Y344" s="64">
        <v>0</v>
      </c>
      <c r="Z344" s="64">
        <v>0</v>
      </c>
      <c r="AA344" s="64">
        <v>0</v>
      </c>
      <c r="AB344" s="64">
        <v>0</v>
      </c>
      <c r="AC344" s="42">
        <v>60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BL344">
        <v>342</v>
      </c>
      <c r="BM344" t="s">
        <v>2669</v>
      </c>
    </row>
    <row r="345" spans="2:65" ht="14.25" x14ac:dyDescent="0.2">
      <c r="B345" s="16">
        <v>343</v>
      </c>
      <c r="C345" s="16" t="s">
        <v>1157</v>
      </c>
      <c r="D345" s="16" t="s">
        <v>1606</v>
      </c>
      <c r="E345" s="16" t="s">
        <v>1127</v>
      </c>
      <c r="F345" s="16">
        <f t="shared" si="5"/>
        <v>2</v>
      </c>
      <c r="G345" s="19" t="s">
        <v>1485</v>
      </c>
      <c r="H345" s="3" t="s">
        <v>872</v>
      </c>
      <c r="I345" s="3">
        <f>武器2!I345</f>
        <v>11</v>
      </c>
      <c r="J345" s="16">
        <v>0</v>
      </c>
      <c r="K345" s="16">
        <v>7</v>
      </c>
      <c r="L345" s="16">
        <v>70</v>
      </c>
      <c r="M345" s="28">
        <v>0</v>
      </c>
      <c r="N345" s="28">
        <v>0</v>
      </c>
      <c r="O345" s="28">
        <v>0</v>
      </c>
      <c r="P345" s="28">
        <v>0</v>
      </c>
      <c r="Q345" s="28">
        <v>0</v>
      </c>
      <c r="R345" s="28">
        <v>0</v>
      </c>
      <c r="S345" s="64">
        <v>0</v>
      </c>
      <c r="T345" s="20">
        <v>0.3</v>
      </c>
      <c r="U345" s="29">
        <v>0</v>
      </c>
      <c r="V345" s="29">
        <v>0</v>
      </c>
      <c r="W345" s="29">
        <v>0</v>
      </c>
      <c r="X345" s="64">
        <v>0</v>
      </c>
      <c r="Y345" s="64">
        <v>0</v>
      </c>
      <c r="Z345" s="64">
        <v>0</v>
      </c>
      <c r="AA345" s="42">
        <v>70</v>
      </c>
      <c r="AB345" s="64">
        <v>0</v>
      </c>
      <c r="AC345" s="64">
        <v>0</v>
      </c>
      <c r="AD345" s="29">
        <v>0</v>
      </c>
      <c r="AE345" s="29">
        <v>0</v>
      </c>
      <c r="AF345" s="29">
        <v>0</v>
      </c>
      <c r="AG345" s="29">
        <v>0</v>
      </c>
      <c r="AH345" s="29">
        <v>0</v>
      </c>
      <c r="BL345">
        <v>343</v>
      </c>
      <c r="BM345" t="s">
        <v>2670</v>
      </c>
    </row>
    <row r="346" spans="2:65" ht="14.25" x14ac:dyDescent="0.2">
      <c r="B346" s="16">
        <v>344</v>
      </c>
      <c r="C346" s="16" t="s">
        <v>1193</v>
      </c>
      <c r="D346" s="16" t="s">
        <v>1385</v>
      </c>
      <c r="E346" s="16" t="s">
        <v>1127</v>
      </c>
      <c r="F346" s="16">
        <f t="shared" si="5"/>
        <v>2</v>
      </c>
      <c r="G346" s="19" t="s">
        <v>1485</v>
      </c>
      <c r="H346" s="3" t="s">
        <v>872</v>
      </c>
      <c r="I346" s="3">
        <f>武器2!I346</f>
        <v>11</v>
      </c>
      <c r="J346" s="16">
        <v>0</v>
      </c>
      <c r="K346" s="16">
        <v>8</v>
      </c>
      <c r="L346" s="16">
        <v>80</v>
      </c>
      <c r="M346" s="28">
        <v>0</v>
      </c>
      <c r="N346" s="28">
        <v>0</v>
      </c>
      <c r="O346" s="28">
        <v>0</v>
      </c>
      <c r="P346" s="28">
        <v>0</v>
      </c>
      <c r="Q346" s="28">
        <v>0</v>
      </c>
      <c r="R346" s="28">
        <v>0</v>
      </c>
      <c r="S346" s="64">
        <v>0</v>
      </c>
      <c r="T346" s="29">
        <v>0</v>
      </c>
      <c r="U346" s="29">
        <v>0</v>
      </c>
      <c r="V346" s="29">
        <v>0</v>
      </c>
      <c r="W346" s="29">
        <v>0</v>
      </c>
      <c r="X346" s="64">
        <v>0</v>
      </c>
      <c r="Y346" s="42">
        <v>59</v>
      </c>
      <c r="Z346" s="64">
        <v>0</v>
      </c>
      <c r="AA346" s="42">
        <v>79</v>
      </c>
      <c r="AB346" s="64">
        <v>0</v>
      </c>
      <c r="AC346" s="64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BL346">
        <v>344</v>
      </c>
      <c r="BM346" t="s">
        <v>2671</v>
      </c>
    </row>
    <row r="347" spans="2:65" ht="14.25" x14ac:dyDescent="0.2">
      <c r="B347" s="16">
        <v>345</v>
      </c>
      <c r="C347" s="16" t="s">
        <v>1164</v>
      </c>
      <c r="D347" s="16" t="s">
        <v>1294</v>
      </c>
      <c r="E347" s="16" t="s">
        <v>1128</v>
      </c>
      <c r="F347" s="16">
        <f t="shared" si="5"/>
        <v>1</v>
      </c>
      <c r="G347" s="19" t="s">
        <v>1485</v>
      </c>
      <c r="H347" s="3" t="s">
        <v>872</v>
      </c>
      <c r="I347" s="3">
        <f>武器2!I347</f>
        <v>11</v>
      </c>
      <c r="J347" s="16">
        <v>0</v>
      </c>
      <c r="K347" s="16">
        <v>1</v>
      </c>
      <c r="L347" s="16">
        <v>20</v>
      </c>
      <c r="M347" s="16">
        <v>0</v>
      </c>
      <c r="N347" s="28">
        <v>0</v>
      </c>
      <c r="O347" s="28">
        <v>0</v>
      </c>
      <c r="P347" s="28">
        <v>0</v>
      </c>
      <c r="Q347" s="28">
        <v>0</v>
      </c>
      <c r="R347" s="28">
        <v>0</v>
      </c>
      <c r="S347" s="64">
        <v>0</v>
      </c>
      <c r="T347" s="29">
        <v>0</v>
      </c>
      <c r="U347" s="29">
        <v>0</v>
      </c>
      <c r="V347" s="29">
        <v>0</v>
      </c>
      <c r="W347" s="29">
        <v>0</v>
      </c>
      <c r="X347" s="64">
        <v>0</v>
      </c>
      <c r="Y347" s="64">
        <v>0</v>
      </c>
      <c r="Z347" s="64">
        <v>0</v>
      </c>
      <c r="AA347" s="64">
        <v>0</v>
      </c>
      <c r="AB347" s="64">
        <v>0</v>
      </c>
      <c r="AC347" s="64">
        <v>0</v>
      </c>
      <c r="AD347" s="29">
        <v>0</v>
      </c>
      <c r="AE347" s="29">
        <v>0</v>
      </c>
      <c r="AF347" s="29">
        <v>0</v>
      </c>
      <c r="AG347" s="29">
        <v>0</v>
      </c>
      <c r="AH347" s="29">
        <v>0</v>
      </c>
      <c r="BL347">
        <v>345</v>
      </c>
      <c r="BM347" t="s">
        <v>2672</v>
      </c>
    </row>
    <row r="348" spans="2:65" ht="14.25" x14ac:dyDescent="0.2">
      <c r="B348" s="16">
        <v>346</v>
      </c>
      <c r="C348" s="16" t="s">
        <v>1172</v>
      </c>
      <c r="D348" s="16" t="s">
        <v>1528</v>
      </c>
      <c r="E348" s="16" t="s">
        <v>1128</v>
      </c>
      <c r="F348" s="16">
        <f t="shared" si="5"/>
        <v>1</v>
      </c>
      <c r="G348" s="19" t="s">
        <v>1485</v>
      </c>
      <c r="H348" s="3" t="s">
        <v>872</v>
      </c>
      <c r="I348" s="3">
        <f>武器2!I348</f>
        <v>11</v>
      </c>
      <c r="J348" s="16">
        <v>0</v>
      </c>
      <c r="K348" s="16">
        <v>2</v>
      </c>
      <c r="L348" s="16">
        <v>39</v>
      </c>
      <c r="M348" s="28">
        <v>0</v>
      </c>
      <c r="N348" s="28">
        <v>0</v>
      </c>
      <c r="O348" s="16">
        <v>0</v>
      </c>
      <c r="P348" s="28">
        <v>0</v>
      </c>
      <c r="Q348" s="28">
        <v>0</v>
      </c>
      <c r="R348" s="28">
        <v>0</v>
      </c>
      <c r="S348" s="64">
        <v>0</v>
      </c>
      <c r="T348" s="29">
        <v>0</v>
      </c>
      <c r="U348" s="29">
        <v>0</v>
      </c>
      <c r="V348" s="29">
        <v>0</v>
      </c>
      <c r="W348" s="29">
        <v>0</v>
      </c>
      <c r="X348" s="64">
        <v>0</v>
      </c>
      <c r="Y348" s="64">
        <v>0</v>
      </c>
      <c r="Z348" s="64">
        <v>0</v>
      </c>
      <c r="AA348" s="64">
        <v>0</v>
      </c>
      <c r="AB348" s="64">
        <v>0</v>
      </c>
      <c r="AC348" s="64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BL348">
        <v>346</v>
      </c>
      <c r="BM348" t="s">
        <v>2673</v>
      </c>
    </row>
    <row r="349" spans="2:65" ht="14.25" x14ac:dyDescent="0.2">
      <c r="B349" s="16">
        <v>347</v>
      </c>
      <c r="C349" s="16" t="s">
        <v>1153</v>
      </c>
      <c r="D349" s="16" t="s">
        <v>1328</v>
      </c>
      <c r="E349" s="16" t="s">
        <v>1128</v>
      </c>
      <c r="F349" s="16">
        <f t="shared" si="5"/>
        <v>1</v>
      </c>
      <c r="G349" s="19" t="s">
        <v>1485</v>
      </c>
      <c r="H349" s="3" t="s">
        <v>872</v>
      </c>
      <c r="I349" s="3">
        <f>武器2!I349</f>
        <v>11</v>
      </c>
      <c r="J349" s="16">
        <v>0</v>
      </c>
      <c r="K349" s="16">
        <v>3</v>
      </c>
      <c r="L349" s="16">
        <v>59</v>
      </c>
      <c r="M349" s="28">
        <v>0</v>
      </c>
      <c r="N349" s="28">
        <v>0</v>
      </c>
      <c r="O349" s="16">
        <v>0</v>
      </c>
      <c r="P349" s="28">
        <v>0</v>
      </c>
      <c r="Q349" s="28">
        <v>0</v>
      </c>
      <c r="R349" s="28">
        <v>0</v>
      </c>
      <c r="S349" s="64">
        <v>0</v>
      </c>
      <c r="T349" s="29">
        <v>0</v>
      </c>
      <c r="U349" s="29">
        <v>0</v>
      </c>
      <c r="V349" s="29">
        <v>0</v>
      </c>
      <c r="W349" s="29">
        <v>0</v>
      </c>
      <c r="X349" s="64">
        <v>0</v>
      </c>
      <c r="Y349" s="64">
        <v>0</v>
      </c>
      <c r="Z349" s="64">
        <v>0</v>
      </c>
      <c r="AA349" s="64">
        <v>0</v>
      </c>
      <c r="AB349" s="64">
        <v>0</v>
      </c>
      <c r="AC349" s="64">
        <v>0</v>
      </c>
      <c r="AD349" s="29">
        <v>0</v>
      </c>
      <c r="AE349" s="29">
        <v>0</v>
      </c>
      <c r="AF349" s="29">
        <v>0</v>
      </c>
      <c r="AG349" s="29">
        <v>0</v>
      </c>
      <c r="AH349" s="29">
        <v>0</v>
      </c>
      <c r="BL349">
        <v>347</v>
      </c>
      <c r="BM349" t="s">
        <v>2674</v>
      </c>
    </row>
    <row r="350" spans="2:65" ht="14.25" x14ac:dyDescent="0.2">
      <c r="B350" s="16">
        <v>348</v>
      </c>
      <c r="C350" s="16" t="s">
        <v>1133</v>
      </c>
      <c r="D350" s="16" t="s">
        <v>1529</v>
      </c>
      <c r="E350" s="16" t="s">
        <v>1128</v>
      </c>
      <c r="F350" s="16">
        <f t="shared" si="5"/>
        <v>1</v>
      </c>
      <c r="G350" s="19" t="s">
        <v>1485</v>
      </c>
      <c r="H350" s="3" t="s">
        <v>872</v>
      </c>
      <c r="I350" s="3">
        <f>武器2!I350</f>
        <v>11</v>
      </c>
      <c r="J350" s="16">
        <v>0</v>
      </c>
      <c r="K350" s="16">
        <v>4</v>
      </c>
      <c r="L350" s="16">
        <v>78</v>
      </c>
      <c r="M350" s="28">
        <v>0</v>
      </c>
      <c r="N350" s="28">
        <v>0</v>
      </c>
      <c r="O350" s="28">
        <v>0</v>
      </c>
      <c r="P350" s="28">
        <v>0</v>
      </c>
      <c r="Q350" s="28">
        <v>0</v>
      </c>
      <c r="R350" s="28">
        <v>0</v>
      </c>
      <c r="S350" s="64">
        <v>0</v>
      </c>
      <c r="T350" s="29">
        <v>0</v>
      </c>
      <c r="U350" s="29">
        <v>0</v>
      </c>
      <c r="V350" s="29">
        <v>0</v>
      </c>
      <c r="W350" s="29">
        <v>0</v>
      </c>
      <c r="X350" s="64">
        <v>0</v>
      </c>
      <c r="Y350" s="64">
        <v>0</v>
      </c>
      <c r="Z350" s="64">
        <v>0</v>
      </c>
      <c r="AA350" s="42">
        <v>0</v>
      </c>
      <c r="AB350" s="64">
        <v>0</v>
      </c>
      <c r="AC350" s="64">
        <v>0</v>
      </c>
      <c r="AD350" s="29">
        <v>0</v>
      </c>
      <c r="AE350" s="29">
        <v>0</v>
      </c>
      <c r="AF350" s="29">
        <v>0</v>
      </c>
      <c r="AG350" s="29">
        <v>0</v>
      </c>
      <c r="AH350" s="29">
        <v>0</v>
      </c>
      <c r="BL350">
        <v>348</v>
      </c>
      <c r="BM350" t="s">
        <v>2675</v>
      </c>
    </row>
    <row r="351" spans="2:65" ht="14.25" x14ac:dyDescent="0.2">
      <c r="B351" s="16">
        <v>349</v>
      </c>
      <c r="C351" s="16" t="s">
        <v>1198</v>
      </c>
      <c r="D351" s="16" t="s">
        <v>1354</v>
      </c>
      <c r="E351" s="16" t="s">
        <v>1128</v>
      </c>
      <c r="F351" s="16">
        <f t="shared" si="5"/>
        <v>1</v>
      </c>
      <c r="G351" s="19" t="s">
        <v>1485</v>
      </c>
      <c r="H351" s="3" t="s">
        <v>872</v>
      </c>
      <c r="I351" s="3">
        <f>武器2!I351</f>
        <v>11</v>
      </c>
      <c r="J351" s="16">
        <v>0</v>
      </c>
      <c r="K351" s="16">
        <v>5</v>
      </c>
      <c r="L351" s="16">
        <v>98</v>
      </c>
      <c r="M351" s="28">
        <v>0</v>
      </c>
      <c r="N351" s="28">
        <v>0</v>
      </c>
      <c r="O351" s="28">
        <v>0</v>
      </c>
      <c r="P351" s="28">
        <v>0</v>
      </c>
      <c r="Q351" s="28">
        <v>0</v>
      </c>
      <c r="R351" s="28">
        <v>0</v>
      </c>
      <c r="S351" s="64">
        <v>0</v>
      </c>
      <c r="T351" s="29">
        <v>0</v>
      </c>
      <c r="U351" s="29">
        <v>0</v>
      </c>
      <c r="V351" s="29">
        <v>0</v>
      </c>
      <c r="W351" s="29">
        <v>0</v>
      </c>
      <c r="X351" s="42">
        <v>0</v>
      </c>
      <c r="Y351" s="64">
        <v>0</v>
      </c>
      <c r="Z351" s="64">
        <v>0</v>
      </c>
      <c r="AA351" s="64">
        <v>0</v>
      </c>
      <c r="AB351" s="64">
        <v>0</v>
      </c>
      <c r="AC351" s="64">
        <v>0</v>
      </c>
      <c r="AD351" s="29">
        <v>0</v>
      </c>
      <c r="AE351" s="29">
        <v>0</v>
      </c>
      <c r="AF351" s="29">
        <v>0</v>
      </c>
      <c r="AG351" s="29">
        <v>0</v>
      </c>
      <c r="AH351" s="29">
        <v>0</v>
      </c>
      <c r="BL351">
        <v>349</v>
      </c>
      <c r="BM351" t="s">
        <v>2645</v>
      </c>
    </row>
    <row r="352" spans="2:65" ht="14.25" x14ac:dyDescent="0.2">
      <c r="B352" s="16">
        <v>350</v>
      </c>
      <c r="C352" s="16" t="s">
        <v>1166</v>
      </c>
      <c r="D352" s="16" t="s">
        <v>1500</v>
      </c>
      <c r="E352" s="16" t="s">
        <v>1128</v>
      </c>
      <c r="F352" s="16">
        <f t="shared" si="5"/>
        <v>1</v>
      </c>
      <c r="G352" s="19" t="s">
        <v>1485</v>
      </c>
      <c r="H352" s="3" t="s">
        <v>872</v>
      </c>
      <c r="I352" s="3">
        <f>武器2!I352</f>
        <v>11</v>
      </c>
      <c r="J352" s="16">
        <v>0</v>
      </c>
      <c r="K352" s="16">
        <v>6</v>
      </c>
      <c r="L352" s="16">
        <v>117</v>
      </c>
      <c r="M352" s="16">
        <v>0</v>
      </c>
      <c r="N352" s="28">
        <v>0</v>
      </c>
      <c r="O352" s="28">
        <v>0</v>
      </c>
      <c r="P352" s="28">
        <v>0</v>
      </c>
      <c r="Q352" s="28">
        <v>0</v>
      </c>
      <c r="R352" s="28">
        <v>0</v>
      </c>
      <c r="S352" s="64">
        <v>0</v>
      </c>
      <c r="T352" s="29">
        <v>0</v>
      </c>
      <c r="U352" s="29">
        <v>0</v>
      </c>
      <c r="V352" s="29">
        <v>0</v>
      </c>
      <c r="W352" s="29">
        <v>0</v>
      </c>
      <c r="X352" s="64">
        <v>0</v>
      </c>
      <c r="Y352" s="64">
        <v>0</v>
      </c>
      <c r="Z352" s="64">
        <v>0</v>
      </c>
      <c r="AA352" s="64">
        <v>0</v>
      </c>
      <c r="AB352" s="64">
        <v>0</v>
      </c>
      <c r="AC352" s="64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BL352">
        <v>350</v>
      </c>
      <c r="BM352" t="s">
        <v>2676</v>
      </c>
    </row>
    <row r="353" spans="2:65" ht="14.25" x14ac:dyDescent="0.2">
      <c r="B353" s="16">
        <v>351</v>
      </c>
      <c r="C353" s="16" t="s">
        <v>1143</v>
      </c>
      <c r="D353" s="16" t="s">
        <v>1377</v>
      </c>
      <c r="E353" s="16" t="s">
        <v>1128</v>
      </c>
      <c r="F353" s="16">
        <f t="shared" si="5"/>
        <v>1</v>
      </c>
      <c r="G353" s="19" t="s">
        <v>1485</v>
      </c>
      <c r="H353" s="3" t="s">
        <v>872</v>
      </c>
      <c r="I353" s="3">
        <f>武器2!I353</f>
        <v>11</v>
      </c>
      <c r="J353" s="16">
        <v>0</v>
      </c>
      <c r="K353" s="16">
        <v>7</v>
      </c>
      <c r="L353" s="16">
        <v>137</v>
      </c>
      <c r="M353" s="28">
        <v>0</v>
      </c>
      <c r="N353" s="28">
        <v>0</v>
      </c>
      <c r="O353" s="28">
        <v>0</v>
      </c>
      <c r="P353" s="28">
        <v>0</v>
      </c>
      <c r="Q353" s="28">
        <v>0</v>
      </c>
      <c r="R353" s="28">
        <v>0</v>
      </c>
      <c r="S353" s="64">
        <v>0</v>
      </c>
      <c r="T353" s="29">
        <v>0</v>
      </c>
      <c r="U353" s="29">
        <v>0</v>
      </c>
      <c r="V353" s="29">
        <v>0</v>
      </c>
      <c r="W353" s="29">
        <v>0</v>
      </c>
      <c r="X353" s="64">
        <v>0</v>
      </c>
      <c r="Y353" s="64">
        <v>0</v>
      </c>
      <c r="Z353" s="64">
        <v>0</v>
      </c>
      <c r="AA353" s="42">
        <v>0</v>
      </c>
      <c r="AB353" s="64">
        <v>0</v>
      </c>
      <c r="AC353" s="64">
        <v>0</v>
      </c>
      <c r="AD353" s="29">
        <v>0</v>
      </c>
      <c r="AE353" s="29">
        <v>0</v>
      </c>
      <c r="AF353" s="29">
        <v>0</v>
      </c>
      <c r="AG353" s="29">
        <v>0</v>
      </c>
      <c r="AH353" s="29">
        <v>0</v>
      </c>
      <c r="BL353">
        <v>351</v>
      </c>
      <c r="BM353" t="s">
        <v>2677</v>
      </c>
    </row>
    <row r="354" spans="2:65" ht="14.25" x14ac:dyDescent="0.2">
      <c r="B354" s="16">
        <v>352</v>
      </c>
      <c r="C354" s="16" t="s">
        <v>1196</v>
      </c>
      <c r="D354" s="16" t="s">
        <v>1627</v>
      </c>
      <c r="E354" s="16" t="s">
        <v>1128</v>
      </c>
      <c r="F354" s="16">
        <f t="shared" si="5"/>
        <v>1</v>
      </c>
      <c r="G354" s="19" t="s">
        <v>1485</v>
      </c>
      <c r="H354" s="3" t="s">
        <v>872</v>
      </c>
      <c r="I354" s="3">
        <f>武器2!I354</f>
        <v>11</v>
      </c>
      <c r="J354" s="16">
        <v>0</v>
      </c>
      <c r="K354" s="16">
        <v>8</v>
      </c>
      <c r="L354" s="16">
        <v>156</v>
      </c>
      <c r="M354" s="28">
        <v>0</v>
      </c>
      <c r="N354" s="28">
        <v>0</v>
      </c>
      <c r="O354" s="28">
        <v>0</v>
      </c>
      <c r="P354" s="28">
        <v>0</v>
      </c>
      <c r="Q354" s="28">
        <v>0</v>
      </c>
      <c r="R354" s="28">
        <v>0</v>
      </c>
      <c r="S354" s="42">
        <v>0</v>
      </c>
      <c r="T354" s="29">
        <v>0</v>
      </c>
      <c r="U354" s="29">
        <v>0</v>
      </c>
      <c r="V354" s="29">
        <v>0</v>
      </c>
      <c r="W354" s="29">
        <v>0</v>
      </c>
      <c r="X354" s="64">
        <v>0</v>
      </c>
      <c r="Y354" s="64">
        <v>0</v>
      </c>
      <c r="Z354" s="64">
        <v>0</v>
      </c>
      <c r="AA354" s="64">
        <v>0</v>
      </c>
      <c r="AB354" s="64">
        <v>0</v>
      </c>
      <c r="AC354" s="64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BL354">
        <v>352</v>
      </c>
      <c r="BM354" t="s">
        <v>2678</v>
      </c>
    </row>
    <row r="355" spans="2:65" ht="14.25" x14ac:dyDescent="0.2">
      <c r="B355" s="16">
        <v>353</v>
      </c>
      <c r="C355" s="16" t="s">
        <v>1204</v>
      </c>
      <c r="D355" s="16" t="s">
        <v>1400</v>
      </c>
      <c r="E355" s="16" t="s">
        <v>1125</v>
      </c>
      <c r="F355" s="16">
        <f t="shared" si="5"/>
        <v>3</v>
      </c>
      <c r="G355" s="19" t="s">
        <v>1485</v>
      </c>
      <c r="H355" s="3" t="s">
        <v>873</v>
      </c>
      <c r="I355" s="3">
        <f>武器2!I355</f>
        <v>12</v>
      </c>
      <c r="J355" s="16">
        <v>5</v>
      </c>
      <c r="K355" s="16">
        <v>1</v>
      </c>
      <c r="L355" s="16">
        <v>13</v>
      </c>
      <c r="M355" s="16">
        <v>12</v>
      </c>
      <c r="N355" s="28">
        <v>0</v>
      </c>
      <c r="O355" s="28">
        <v>0</v>
      </c>
      <c r="P355" s="28">
        <v>0</v>
      </c>
      <c r="Q355" s="16">
        <v>11</v>
      </c>
      <c r="R355" s="16">
        <v>7</v>
      </c>
      <c r="S355" s="64">
        <v>0</v>
      </c>
      <c r="T355" s="29">
        <v>0</v>
      </c>
      <c r="U355" s="29">
        <v>0</v>
      </c>
      <c r="V355" s="29">
        <v>0</v>
      </c>
      <c r="W355" s="29">
        <v>0</v>
      </c>
      <c r="X355" s="64">
        <v>0</v>
      </c>
      <c r="Y355" s="64">
        <v>0</v>
      </c>
      <c r="Z355" s="64">
        <v>0</v>
      </c>
      <c r="AA355" s="64">
        <v>0</v>
      </c>
      <c r="AB355" s="64">
        <v>0</v>
      </c>
      <c r="AC355" s="64">
        <v>0</v>
      </c>
      <c r="AD355" s="29">
        <v>0</v>
      </c>
      <c r="AE355" s="29">
        <v>0</v>
      </c>
      <c r="AF355" s="29">
        <v>0</v>
      </c>
      <c r="AG355" s="29">
        <v>0</v>
      </c>
      <c r="AH355" s="29">
        <v>0</v>
      </c>
      <c r="BL355">
        <v>353</v>
      </c>
      <c r="BM355" t="s">
        <v>2679</v>
      </c>
    </row>
    <row r="356" spans="2:65" ht="14.25" x14ac:dyDescent="0.2">
      <c r="B356" s="16">
        <v>354</v>
      </c>
      <c r="C356" s="16" t="s">
        <v>1174</v>
      </c>
      <c r="D356" s="16" t="s">
        <v>1433</v>
      </c>
      <c r="E356" s="16" t="s">
        <v>1125</v>
      </c>
      <c r="F356" s="16">
        <f t="shared" si="5"/>
        <v>3</v>
      </c>
      <c r="G356" s="19" t="s">
        <v>1485</v>
      </c>
      <c r="H356" s="3" t="s">
        <v>873</v>
      </c>
      <c r="I356" s="3">
        <f>武器2!I356</f>
        <v>12</v>
      </c>
      <c r="J356" s="16">
        <v>5</v>
      </c>
      <c r="K356" s="16">
        <v>2</v>
      </c>
      <c r="L356" s="16">
        <v>26</v>
      </c>
      <c r="M356" s="28">
        <v>0</v>
      </c>
      <c r="N356" s="28">
        <v>0</v>
      </c>
      <c r="O356" s="28">
        <v>0</v>
      </c>
      <c r="P356" s="28">
        <v>0</v>
      </c>
      <c r="Q356" s="28">
        <v>0</v>
      </c>
      <c r="R356" s="28">
        <v>0</v>
      </c>
      <c r="S356" s="64">
        <v>0</v>
      </c>
      <c r="T356" s="29">
        <v>0</v>
      </c>
      <c r="U356" s="29">
        <v>0</v>
      </c>
      <c r="V356" s="29">
        <v>0</v>
      </c>
      <c r="W356" s="29">
        <v>0</v>
      </c>
      <c r="X356" s="64">
        <v>0</v>
      </c>
      <c r="Y356" s="42">
        <v>16</v>
      </c>
      <c r="Z356" s="42">
        <v>8</v>
      </c>
      <c r="AA356" s="64">
        <v>0</v>
      </c>
      <c r="AB356" s="42">
        <v>11</v>
      </c>
      <c r="AC356" s="64">
        <v>0</v>
      </c>
      <c r="AD356" s="29">
        <v>0</v>
      </c>
      <c r="AE356" s="29">
        <v>0</v>
      </c>
      <c r="AF356" s="29">
        <v>0</v>
      </c>
      <c r="AG356" s="29">
        <v>0</v>
      </c>
      <c r="AH356" s="29">
        <v>0</v>
      </c>
      <c r="BL356">
        <v>354</v>
      </c>
      <c r="BM356" t="s">
        <v>2680</v>
      </c>
    </row>
    <row r="357" spans="2:65" ht="14.25" x14ac:dyDescent="0.2">
      <c r="B357" s="16">
        <v>355</v>
      </c>
      <c r="C357" s="16" t="s">
        <v>1178</v>
      </c>
      <c r="D357" s="16" t="s">
        <v>1628</v>
      </c>
      <c r="E357" s="16" t="s">
        <v>1125</v>
      </c>
      <c r="F357" s="16">
        <f t="shared" si="5"/>
        <v>4</v>
      </c>
      <c r="G357" s="19" t="s">
        <v>1485</v>
      </c>
      <c r="H357" s="3" t="s">
        <v>873</v>
      </c>
      <c r="I357" s="3">
        <f>武器2!I357</f>
        <v>12</v>
      </c>
      <c r="J357" s="16">
        <v>5</v>
      </c>
      <c r="K357" s="16">
        <v>3</v>
      </c>
      <c r="L357" s="16">
        <v>39</v>
      </c>
      <c r="M357" s="16">
        <v>37</v>
      </c>
      <c r="N357" s="16">
        <v>36</v>
      </c>
      <c r="O357" s="28">
        <v>0</v>
      </c>
      <c r="P357" s="28">
        <v>0</v>
      </c>
      <c r="Q357" s="16">
        <v>33</v>
      </c>
      <c r="R357" s="28">
        <v>0</v>
      </c>
      <c r="S357" s="64">
        <v>0</v>
      </c>
      <c r="T357" s="29">
        <v>0</v>
      </c>
      <c r="U357" s="29">
        <v>0</v>
      </c>
      <c r="V357" s="29">
        <v>0</v>
      </c>
      <c r="W357" s="29">
        <v>0</v>
      </c>
      <c r="X357" s="64">
        <v>0</v>
      </c>
      <c r="Y357" s="42">
        <v>24</v>
      </c>
      <c r="Z357" s="64">
        <v>0</v>
      </c>
      <c r="AA357" s="64">
        <v>0</v>
      </c>
      <c r="AB357" s="64">
        <v>0</v>
      </c>
      <c r="AC357" s="64">
        <v>0</v>
      </c>
      <c r="AD357" s="29">
        <v>0</v>
      </c>
      <c r="AE357" s="29">
        <v>0</v>
      </c>
      <c r="AF357" s="29">
        <v>0</v>
      </c>
      <c r="AG357" s="29">
        <v>0</v>
      </c>
      <c r="AH357" s="29">
        <v>0</v>
      </c>
      <c r="BL357">
        <v>355</v>
      </c>
      <c r="BM357" t="s">
        <v>2681</v>
      </c>
    </row>
    <row r="358" spans="2:65" ht="14.25" x14ac:dyDescent="0.2">
      <c r="B358" s="16">
        <v>356</v>
      </c>
      <c r="C358" s="16" t="s">
        <v>1193</v>
      </c>
      <c r="D358" s="16" t="s">
        <v>1407</v>
      </c>
      <c r="E358" s="16" t="s">
        <v>1125</v>
      </c>
      <c r="F358" s="16">
        <f t="shared" si="5"/>
        <v>4</v>
      </c>
      <c r="G358" s="19" t="s">
        <v>1485</v>
      </c>
      <c r="H358" s="3" t="s">
        <v>873</v>
      </c>
      <c r="I358" s="3">
        <f>武器2!I358</f>
        <v>12</v>
      </c>
      <c r="J358" s="16">
        <v>5</v>
      </c>
      <c r="K358" s="16">
        <v>4</v>
      </c>
      <c r="L358" s="16">
        <v>52</v>
      </c>
      <c r="M358" s="28">
        <v>0</v>
      </c>
      <c r="N358" s="16">
        <v>48</v>
      </c>
      <c r="O358" s="28">
        <v>0</v>
      </c>
      <c r="P358" s="28">
        <v>0</v>
      </c>
      <c r="Q358" s="16">
        <v>44</v>
      </c>
      <c r="R358" s="28">
        <v>0</v>
      </c>
      <c r="S358" s="64">
        <v>0</v>
      </c>
      <c r="T358" s="29">
        <v>0</v>
      </c>
      <c r="U358" s="29">
        <v>0</v>
      </c>
      <c r="V358" s="29">
        <v>0</v>
      </c>
      <c r="W358" s="29">
        <v>0</v>
      </c>
      <c r="X358" s="64">
        <v>0</v>
      </c>
      <c r="Y358" s="64">
        <v>0</v>
      </c>
      <c r="Z358" s="64">
        <v>0</v>
      </c>
      <c r="AA358" s="64">
        <v>0</v>
      </c>
      <c r="AB358" s="42">
        <v>22</v>
      </c>
      <c r="AC358" s="42">
        <v>25</v>
      </c>
      <c r="AD358" s="29">
        <v>0</v>
      </c>
      <c r="AE358" s="29">
        <v>0</v>
      </c>
      <c r="AF358" s="29">
        <v>0</v>
      </c>
      <c r="AG358" s="29">
        <v>0</v>
      </c>
      <c r="AH358" s="29">
        <v>0</v>
      </c>
      <c r="BL358">
        <v>356</v>
      </c>
      <c r="BM358" t="s">
        <v>2682</v>
      </c>
    </row>
    <row r="359" spans="2:65" ht="14.25" x14ac:dyDescent="0.2">
      <c r="B359" s="16">
        <v>357</v>
      </c>
      <c r="C359" s="16" t="s">
        <v>1212</v>
      </c>
      <c r="D359" s="16" t="s">
        <v>1319</v>
      </c>
      <c r="E359" s="16" t="s">
        <v>1125</v>
      </c>
      <c r="F359" s="16">
        <f t="shared" si="5"/>
        <v>5</v>
      </c>
      <c r="G359" s="19" t="s">
        <v>1485</v>
      </c>
      <c r="H359" s="3" t="s">
        <v>873</v>
      </c>
      <c r="I359" s="3">
        <f>武器2!I359</f>
        <v>12</v>
      </c>
      <c r="J359" s="16">
        <v>5</v>
      </c>
      <c r="K359" s="16">
        <v>5</v>
      </c>
      <c r="L359" s="16">
        <v>65</v>
      </c>
      <c r="M359" s="28">
        <v>0</v>
      </c>
      <c r="N359" s="16">
        <v>60</v>
      </c>
      <c r="O359" s="28">
        <v>0</v>
      </c>
      <c r="P359" s="28">
        <v>0</v>
      </c>
      <c r="Q359" s="16">
        <v>54</v>
      </c>
      <c r="R359" s="16">
        <v>37</v>
      </c>
      <c r="S359" s="64">
        <v>0</v>
      </c>
      <c r="T359" s="20">
        <v>0.13500000000000001</v>
      </c>
      <c r="U359" s="29">
        <v>0</v>
      </c>
      <c r="V359" s="29">
        <v>0</v>
      </c>
      <c r="W359" s="29">
        <v>0</v>
      </c>
      <c r="X359" s="64">
        <v>0</v>
      </c>
      <c r="Y359" s="64">
        <v>0</v>
      </c>
      <c r="Z359" s="64">
        <v>0</v>
      </c>
      <c r="AA359" s="64">
        <v>0</v>
      </c>
      <c r="AB359" s="64">
        <v>0</v>
      </c>
      <c r="AC359" s="42">
        <v>31</v>
      </c>
      <c r="AD359" s="29">
        <v>0</v>
      </c>
      <c r="AE359" s="29">
        <v>0</v>
      </c>
      <c r="AF359" s="29">
        <v>0</v>
      </c>
      <c r="AG359" s="29">
        <v>0</v>
      </c>
      <c r="AH359" s="29">
        <v>0</v>
      </c>
      <c r="BL359">
        <v>357</v>
      </c>
      <c r="BM359" t="s">
        <v>2683</v>
      </c>
    </row>
    <row r="360" spans="2:65" ht="14.25" x14ac:dyDescent="0.2">
      <c r="B360" s="16">
        <v>358</v>
      </c>
      <c r="C360" s="16" t="s">
        <v>1191</v>
      </c>
      <c r="D360" s="16" t="s">
        <v>1318</v>
      </c>
      <c r="E360" s="16" t="s">
        <v>1125</v>
      </c>
      <c r="F360" s="16">
        <f t="shared" si="5"/>
        <v>5</v>
      </c>
      <c r="G360" s="19" t="s">
        <v>1485</v>
      </c>
      <c r="H360" s="3" t="s">
        <v>873</v>
      </c>
      <c r="I360" s="3">
        <f>武器2!I360</f>
        <v>12</v>
      </c>
      <c r="J360" s="16">
        <v>5</v>
      </c>
      <c r="K360" s="16">
        <v>6</v>
      </c>
      <c r="L360" s="16">
        <v>78</v>
      </c>
      <c r="M360" s="16">
        <v>73</v>
      </c>
      <c r="N360" s="16">
        <v>72</v>
      </c>
      <c r="O360" s="28">
        <v>0</v>
      </c>
      <c r="P360" s="28">
        <v>0</v>
      </c>
      <c r="Q360" s="16">
        <v>65</v>
      </c>
      <c r="R360" s="28">
        <v>0</v>
      </c>
      <c r="S360" s="64">
        <v>0</v>
      </c>
      <c r="T360" s="29">
        <v>0</v>
      </c>
      <c r="U360" s="29">
        <v>0</v>
      </c>
      <c r="V360" s="29">
        <v>0</v>
      </c>
      <c r="W360" s="29">
        <v>0</v>
      </c>
      <c r="X360" s="64">
        <v>0</v>
      </c>
      <c r="Y360" s="42">
        <v>47</v>
      </c>
      <c r="Z360" s="64">
        <v>0</v>
      </c>
      <c r="AA360" s="42">
        <v>28</v>
      </c>
      <c r="AB360" s="64">
        <v>0</v>
      </c>
      <c r="AC360" s="64">
        <v>0</v>
      </c>
      <c r="AD360" s="29">
        <v>0</v>
      </c>
      <c r="AE360" s="29">
        <v>0</v>
      </c>
      <c r="AF360" s="29">
        <v>0</v>
      </c>
      <c r="AG360" s="29">
        <v>0</v>
      </c>
      <c r="AH360" s="29">
        <v>0</v>
      </c>
      <c r="BL360">
        <v>358</v>
      </c>
      <c r="BM360" t="s">
        <v>2684</v>
      </c>
    </row>
    <row r="361" spans="2:65" ht="14.25" x14ac:dyDescent="0.2">
      <c r="B361" s="16">
        <v>359</v>
      </c>
      <c r="C361" s="16" t="s">
        <v>1151</v>
      </c>
      <c r="D361" s="16" t="s">
        <v>1285</v>
      </c>
      <c r="E361" s="16" t="s">
        <v>1125</v>
      </c>
      <c r="F361" s="16">
        <f t="shared" si="5"/>
        <v>6</v>
      </c>
      <c r="G361" s="19" t="s">
        <v>1485</v>
      </c>
      <c r="H361" s="3" t="s">
        <v>873</v>
      </c>
      <c r="I361" s="3">
        <f>武器2!I361</f>
        <v>12</v>
      </c>
      <c r="J361" s="16">
        <v>5</v>
      </c>
      <c r="K361" s="16">
        <v>7</v>
      </c>
      <c r="L361" s="16">
        <v>91</v>
      </c>
      <c r="M361" s="28">
        <v>0</v>
      </c>
      <c r="N361" s="16">
        <v>84</v>
      </c>
      <c r="O361" s="16">
        <v>80</v>
      </c>
      <c r="P361" s="28">
        <v>0</v>
      </c>
      <c r="Q361" s="16">
        <v>76</v>
      </c>
      <c r="R361" s="28">
        <v>0</v>
      </c>
      <c r="S361" s="42">
        <v>38</v>
      </c>
      <c r="T361" s="20">
        <v>0.19</v>
      </c>
      <c r="U361" s="29">
        <v>0</v>
      </c>
      <c r="V361" s="29">
        <v>0</v>
      </c>
      <c r="W361" s="29">
        <v>0</v>
      </c>
      <c r="X361" s="42">
        <v>44</v>
      </c>
      <c r="Y361" s="64">
        <v>0</v>
      </c>
      <c r="Z361" s="64">
        <v>0</v>
      </c>
      <c r="AA361" s="64">
        <v>0</v>
      </c>
      <c r="AB361" s="64">
        <v>0</v>
      </c>
      <c r="AC361" s="64">
        <v>0</v>
      </c>
      <c r="AD361" s="29">
        <v>0</v>
      </c>
      <c r="AE361" s="29">
        <v>0</v>
      </c>
      <c r="AF361" s="29">
        <v>0</v>
      </c>
      <c r="AG361" s="29">
        <v>0</v>
      </c>
      <c r="AH361" s="29">
        <v>0</v>
      </c>
      <c r="BL361">
        <v>359</v>
      </c>
      <c r="BM361" t="s">
        <v>2685</v>
      </c>
    </row>
    <row r="362" spans="2:65" ht="14.25" x14ac:dyDescent="0.2">
      <c r="B362" s="16">
        <v>360</v>
      </c>
      <c r="C362" s="16" t="s">
        <v>1145</v>
      </c>
      <c r="D362" s="16" t="s">
        <v>1629</v>
      </c>
      <c r="E362" s="16" t="s">
        <v>1125</v>
      </c>
      <c r="F362" s="16">
        <f t="shared" si="5"/>
        <v>6</v>
      </c>
      <c r="G362" s="19" t="s">
        <v>1485</v>
      </c>
      <c r="H362" s="3" t="s">
        <v>873</v>
      </c>
      <c r="I362" s="3">
        <f>武器2!I362</f>
        <v>12</v>
      </c>
      <c r="J362" s="16">
        <v>5</v>
      </c>
      <c r="K362" s="16">
        <v>8</v>
      </c>
      <c r="L362" s="16">
        <v>104</v>
      </c>
      <c r="M362" s="28">
        <v>0</v>
      </c>
      <c r="N362" s="16">
        <v>96</v>
      </c>
      <c r="O362" s="16">
        <v>91</v>
      </c>
      <c r="P362" s="28">
        <v>0</v>
      </c>
      <c r="Q362" s="16">
        <v>87</v>
      </c>
      <c r="R362" s="28">
        <v>0</v>
      </c>
      <c r="S362" s="64">
        <v>0</v>
      </c>
      <c r="T362" s="29">
        <v>0</v>
      </c>
      <c r="U362" s="29">
        <v>0</v>
      </c>
      <c r="V362" s="29">
        <v>0</v>
      </c>
      <c r="W362" s="29">
        <v>0</v>
      </c>
      <c r="X362" s="64">
        <v>0</v>
      </c>
      <c r="Y362" s="42">
        <v>63</v>
      </c>
      <c r="Z362" s="64">
        <v>0</v>
      </c>
      <c r="AA362" s="42">
        <v>37</v>
      </c>
      <c r="AB362" s="64">
        <v>0</v>
      </c>
      <c r="AC362" s="42">
        <v>50</v>
      </c>
      <c r="AD362" s="29">
        <v>0</v>
      </c>
      <c r="AE362" s="29">
        <v>0</v>
      </c>
      <c r="AF362" s="29">
        <v>0</v>
      </c>
      <c r="AG362" s="29">
        <v>0</v>
      </c>
      <c r="AH362" s="29">
        <v>0</v>
      </c>
      <c r="BL362">
        <v>360</v>
      </c>
      <c r="BM362" t="s">
        <v>2686</v>
      </c>
    </row>
    <row r="363" spans="2:65" ht="14.25" x14ac:dyDescent="0.2">
      <c r="B363" s="16">
        <v>361</v>
      </c>
      <c r="C363" s="16" t="s">
        <v>1135</v>
      </c>
      <c r="D363" s="16" t="s">
        <v>1535</v>
      </c>
      <c r="E363" s="16" t="s">
        <v>1126</v>
      </c>
      <c r="F363" s="16">
        <f t="shared" si="5"/>
        <v>2</v>
      </c>
      <c r="G363" s="19" t="s">
        <v>1485</v>
      </c>
      <c r="H363" s="3" t="s">
        <v>873</v>
      </c>
      <c r="I363" s="3">
        <f>武器2!I363</f>
        <v>12</v>
      </c>
      <c r="J363" s="16">
        <v>5</v>
      </c>
      <c r="K363" s="16">
        <v>1</v>
      </c>
      <c r="L363" s="16">
        <v>7</v>
      </c>
      <c r="M363" s="28">
        <v>0</v>
      </c>
      <c r="N363" s="28">
        <v>0</v>
      </c>
      <c r="O363" s="28">
        <v>0</v>
      </c>
      <c r="P363" s="28">
        <v>0</v>
      </c>
      <c r="Q363" s="16">
        <v>12</v>
      </c>
      <c r="R363" s="28">
        <v>0</v>
      </c>
      <c r="S363" s="64">
        <v>0</v>
      </c>
      <c r="T363" s="29">
        <v>0</v>
      </c>
      <c r="U363" s="29">
        <v>0</v>
      </c>
      <c r="V363" s="29">
        <v>0</v>
      </c>
      <c r="W363" s="29">
        <v>0</v>
      </c>
      <c r="X363" s="64">
        <v>0</v>
      </c>
      <c r="Y363" s="42">
        <v>9</v>
      </c>
      <c r="Z363" s="64">
        <v>0</v>
      </c>
      <c r="AA363" s="64">
        <v>0</v>
      </c>
      <c r="AB363" s="64">
        <v>0</v>
      </c>
      <c r="AC363" s="64">
        <v>0</v>
      </c>
      <c r="AD363" s="29">
        <v>0</v>
      </c>
      <c r="AE363" s="29">
        <v>0</v>
      </c>
      <c r="AF363" s="29">
        <v>0</v>
      </c>
      <c r="AG363" s="29">
        <v>0</v>
      </c>
      <c r="AH363" s="29">
        <v>0</v>
      </c>
      <c r="BL363">
        <v>361</v>
      </c>
      <c r="BM363" t="s">
        <v>2687</v>
      </c>
    </row>
    <row r="364" spans="2:65" ht="14.25" x14ac:dyDescent="0.2">
      <c r="B364" s="16">
        <v>362</v>
      </c>
      <c r="C364" s="16" t="s">
        <v>1204</v>
      </c>
      <c r="D364" s="16" t="s">
        <v>1591</v>
      </c>
      <c r="E364" s="16" t="s">
        <v>1126</v>
      </c>
      <c r="F364" s="16">
        <f t="shared" si="5"/>
        <v>2</v>
      </c>
      <c r="G364" s="19" t="s">
        <v>1485</v>
      </c>
      <c r="H364" s="3" t="s">
        <v>873</v>
      </c>
      <c r="I364" s="3">
        <f>武器2!I364</f>
        <v>12</v>
      </c>
      <c r="J364" s="16">
        <v>5</v>
      </c>
      <c r="K364" s="16">
        <v>2</v>
      </c>
      <c r="L364" s="16">
        <v>15</v>
      </c>
      <c r="M364" s="16">
        <v>28</v>
      </c>
      <c r="N364" s="28">
        <v>0</v>
      </c>
      <c r="O364" s="16">
        <v>26</v>
      </c>
      <c r="P364" s="28">
        <v>0</v>
      </c>
      <c r="Q364" s="28">
        <v>0</v>
      </c>
      <c r="R364" s="28">
        <v>0</v>
      </c>
      <c r="S364" s="64">
        <v>0</v>
      </c>
      <c r="T364" s="29">
        <v>0</v>
      </c>
      <c r="U364" s="29">
        <v>0</v>
      </c>
      <c r="V364" s="29">
        <v>0</v>
      </c>
      <c r="W364" s="29">
        <v>0</v>
      </c>
      <c r="X364" s="64">
        <v>0</v>
      </c>
      <c r="Y364" s="64">
        <v>0</v>
      </c>
      <c r="Z364" s="64">
        <v>0</v>
      </c>
      <c r="AA364" s="64">
        <v>0</v>
      </c>
      <c r="AB364" s="64">
        <v>0</v>
      </c>
      <c r="AC364" s="64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BL364">
        <v>362</v>
      </c>
      <c r="BM364" t="s">
        <v>2688</v>
      </c>
    </row>
    <row r="365" spans="2:65" ht="14.25" x14ac:dyDescent="0.2">
      <c r="B365" s="16">
        <v>363</v>
      </c>
      <c r="C365" s="16" t="s">
        <v>1176</v>
      </c>
      <c r="D365" s="16" t="s">
        <v>1630</v>
      </c>
      <c r="E365" s="16" t="s">
        <v>1126</v>
      </c>
      <c r="F365" s="16">
        <f t="shared" si="5"/>
        <v>2</v>
      </c>
      <c r="G365" s="19" t="s">
        <v>1485</v>
      </c>
      <c r="H365" s="3" t="s">
        <v>873</v>
      </c>
      <c r="I365" s="3">
        <f>武器2!I365</f>
        <v>12</v>
      </c>
      <c r="J365" s="16">
        <v>5</v>
      </c>
      <c r="K365" s="16">
        <v>3</v>
      </c>
      <c r="L365" s="16">
        <v>22</v>
      </c>
      <c r="M365" s="28">
        <v>0</v>
      </c>
      <c r="N365" s="28">
        <v>0</v>
      </c>
      <c r="O365" s="28">
        <v>0</v>
      </c>
      <c r="P365" s="28">
        <v>0</v>
      </c>
      <c r="Q365" s="28">
        <v>0</v>
      </c>
      <c r="R365" s="28">
        <v>0</v>
      </c>
      <c r="S365" s="42">
        <v>19</v>
      </c>
      <c r="T365" s="29">
        <v>0</v>
      </c>
      <c r="U365" s="29">
        <v>0</v>
      </c>
      <c r="V365" s="29">
        <v>0</v>
      </c>
      <c r="W365" s="29">
        <v>0</v>
      </c>
      <c r="X365" s="64">
        <v>0</v>
      </c>
      <c r="Y365" s="42">
        <v>27</v>
      </c>
      <c r="Z365" s="64">
        <v>0</v>
      </c>
      <c r="AA365" s="64">
        <v>0</v>
      </c>
      <c r="AB365" s="64">
        <v>0</v>
      </c>
      <c r="AC365" s="64">
        <v>0</v>
      </c>
      <c r="AD365" s="29">
        <v>0</v>
      </c>
      <c r="AE365" s="29">
        <v>0</v>
      </c>
      <c r="AF365" s="29">
        <v>0</v>
      </c>
      <c r="AG365" s="29">
        <v>0</v>
      </c>
      <c r="AH365" s="29">
        <v>0</v>
      </c>
      <c r="BL365">
        <v>363</v>
      </c>
      <c r="BM365" t="s">
        <v>2689</v>
      </c>
    </row>
    <row r="366" spans="2:65" ht="14.25" x14ac:dyDescent="0.2">
      <c r="B366" s="16">
        <v>364</v>
      </c>
      <c r="C366" s="16" t="s">
        <v>1214</v>
      </c>
      <c r="D366" s="16" t="s">
        <v>1381</v>
      </c>
      <c r="E366" s="16" t="s">
        <v>1126</v>
      </c>
      <c r="F366" s="16">
        <f t="shared" si="5"/>
        <v>3</v>
      </c>
      <c r="G366" s="19" t="s">
        <v>1485</v>
      </c>
      <c r="H366" s="3" t="s">
        <v>873</v>
      </c>
      <c r="I366" s="3">
        <f>武器2!I366</f>
        <v>12</v>
      </c>
      <c r="J366" s="16">
        <v>5</v>
      </c>
      <c r="K366" s="16">
        <v>4</v>
      </c>
      <c r="L366" s="16">
        <v>29</v>
      </c>
      <c r="M366" s="28">
        <v>0</v>
      </c>
      <c r="N366" s="16">
        <v>55</v>
      </c>
      <c r="O366" s="28">
        <v>0</v>
      </c>
      <c r="P366" s="28">
        <v>0</v>
      </c>
      <c r="Q366" s="16">
        <v>50</v>
      </c>
      <c r="R366" s="28">
        <v>0</v>
      </c>
      <c r="S366" s="64">
        <v>0</v>
      </c>
      <c r="T366" s="29">
        <v>0</v>
      </c>
      <c r="U366" s="29">
        <v>0</v>
      </c>
      <c r="V366" s="29">
        <v>0</v>
      </c>
      <c r="W366" s="29">
        <v>0</v>
      </c>
      <c r="X366" s="64">
        <v>0</v>
      </c>
      <c r="Y366" s="64">
        <v>0</v>
      </c>
      <c r="Z366" s="64">
        <v>0</v>
      </c>
      <c r="AA366" s="64">
        <v>0</v>
      </c>
      <c r="AB366" s="42">
        <v>25</v>
      </c>
      <c r="AC366" s="64">
        <v>0</v>
      </c>
      <c r="AD366" s="29">
        <v>0</v>
      </c>
      <c r="AE366" s="29">
        <v>0</v>
      </c>
      <c r="AF366" s="29">
        <v>0</v>
      </c>
      <c r="AG366" s="29">
        <v>0</v>
      </c>
      <c r="AH366" s="29">
        <v>0</v>
      </c>
      <c r="BL366">
        <v>364</v>
      </c>
      <c r="BM366" t="s">
        <v>2690</v>
      </c>
    </row>
    <row r="367" spans="2:65" ht="14.25" x14ac:dyDescent="0.2">
      <c r="B367" s="16">
        <v>365</v>
      </c>
      <c r="C367" s="16" t="s">
        <v>1135</v>
      </c>
      <c r="D367" s="16" t="s">
        <v>1631</v>
      </c>
      <c r="E367" s="16" t="s">
        <v>1126</v>
      </c>
      <c r="F367" s="16">
        <f t="shared" si="5"/>
        <v>3</v>
      </c>
      <c r="G367" s="19" t="s">
        <v>1485</v>
      </c>
      <c r="H367" s="3" t="s">
        <v>873</v>
      </c>
      <c r="I367" s="3">
        <f>武器2!I367</f>
        <v>12</v>
      </c>
      <c r="J367" s="16">
        <v>5</v>
      </c>
      <c r="K367" s="16">
        <v>5</v>
      </c>
      <c r="L367" s="16">
        <v>37</v>
      </c>
      <c r="M367" s="28">
        <v>0</v>
      </c>
      <c r="N367" s="28">
        <v>0</v>
      </c>
      <c r="O367" s="16">
        <v>66</v>
      </c>
      <c r="P367" s="28">
        <v>0</v>
      </c>
      <c r="Q367" s="28">
        <v>0</v>
      </c>
      <c r="R367" s="28">
        <v>0</v>
      </c>
      <c r="S367" s="64">
        <v>0</v>
      </c>
      <c r="T367" s="20">
        <v>0.155</v>
      </c>
      <c r="U367" s="29">
        <v>0</v>
      </c>
      <c r="V367" s="29">
        <v>0</v>
      </c>
      <c r="W367" s="29">
        <v>0</v>
      </c>
      <c r="X367" s="42">
        <v>36</v>
      </c>
      <c r="Y367" s="64">
        <v>0</v>
      </c>
      <c r="Z367" s="64">
        <v>0</v>
      </c>
      <c r="AA367" s="64">
        <v>0</v>
      </c>
      <c r="AB367" s="64">
        <v>0</v>
      </c>
      <c r="AC367" s="64">
        <v>0</v>
      </c>
      <c r="AD367" s="29">
        <v>0</v>
      </c>
      <c r="AE367" s="29">
        <v>0</v>
      </c>
      <c r="AF367" s="29">
        <v>0</v>
      </c>
      <c r="AG367" s="29">
        <v>0</v>
      </c>
      <c r="AH367" s="29">
        <v>0</v>
      </c>
      <c r="BL367">
        <v>365</v>
      </c>
      <c r="BM367" t="s">
        <v>2691</v>
      </c>
    </row>
    <row r="368" spans="2:65" ht="14.25" x14ac:dyDescent="0.2">
      <c r="B368" s="16">
        <v>366</v>
      </c>
      <c r="C368" s="16" t="s">
        <v>1208</v>
      </c>
      <c r="D368" s="16" t="s">
        <v>1632</v>
      </c>
      <c r="E368" s="16" t="s">
        <v>1126</v>
      </c>
      <c r="F368" s="16">
        <f t="shared" si="5"/>
        <v>3</v>
      </c>
      <c r="G368" s="19" t="s">
        <v>1485</v>
      </c>
      <c r="H368" s="3" t="s">
        <v>873</v>
      </c>
      <c r="I368" s="3">
        <f>武器2!I368</f>
        <v>12</v>
      </c>
      <c r="J368" s="16">
        <v>5</v>
      </c>
      <c r="K368" s="16">
        <v>6</v>
      </c>
      <c r="L368" s="16">
        <v>44</v>
      </c>
      <c r="M368" s="16">
        <v>84</v>
      </c>
      <c r="N368" s="28">
        <v>0</v>
      </c>
      <c r="O368" s="28">
        <v>0</v>
      </c>
      <c r="P368" s="28">
        <v>0</v>
      </c>
      <c r="Q368" s="28">
        <v>0</v>
      </c>
      <c r="R368" s="28">
        <v>0</v>
      </c>
      <c r="S368" s="42">
        <v>37</v>
      </c>
      <c r="T368" s="29">
        <v>0</v>
      </c>
      <c r="U368" s="29">
        <v>0</v>
      </c>
      <c r="V368" s="29">
        <v>0</v>
      </c>
      <c r="W368" s="29">
        <v>0</v>
      </c>
      <c r="X368" s="64">
        <v>0</v>
      </c>
      <c r="Y368" s="42">
        <v>54</v>
      </c>
      <c r="Z368" s="64">
        <v>0</v>
      </c>
      <c r="AA368" s="64">
        <v>0</v>
      </c>
      <c r="AB368" s="64">
        <v>0</v>
      </c>
      <c r="AC368" s="64">
        <v>0</v>
      </c>
      <c r="AD368" s="29">
        <v>0</v>
      </c>
      <c r="AE368" s="29">
        <v>0</v>
      </c>
      <c r="AF368" s="29">
        <v>0</v>
      </c>
      <c r="AG368" s="29">
        <v>0</v>
      </c>
      <c r="AH368" s="29">
        <v>0</v>
      </c>
      <c r="BL368">
        <v>366</v>
      </c>
      <c r="BM368" t="s">
        <v>2692</v>
      </c>
    </row>
    <row r="369" spans="2:65" ht="14.25" x14ac:dyDescent="0.2">
      <c r="B369" s="16">
        <v>367</v>
      </c>
      <c r="C369" s="16" t="s">
        <v>1216</v>
      </c>
      <c r="D369" s="16" t="s">
        <v>1633</v>
      </c>
      <c r="E369" s="16" t="s">
        <v>1126</v>
      </c>
      <c r="F369" s="16">
        <f t="shared" si="5"/>
        <v>4</v>
      </c>
      <c r="G369" s="19" t="s">
        <v>1485</v>
      </c>
      <c r="H369" s="3" t="s">
        <v>873</v>
      </c>
      <c r="I369" s="3">
        <f>武器2!I369</f>
        <v>12</v>
      </c>
      <c r="J369" s="16">
        <v>5</v>
      </c>
      <c r="K369" s="16">
        <v>7</v>
      </c>
      <c r="L369" s="16">
        <v>51</v>
      </c>
      <c r="M369" s="28">
        <v>0</v>
      </c>
      <c r="N369" s="16">
        <v>96</v>
      </c>
      <c r="O369" s="28">
        <v>0</v>
      </c>
      <c r="P369" s="28">
        <v>0</v>
      </c>
      <c r="Q369" s="28">
        <v>0</v>
      </c>
      <c r="R369" s="28">
        <v>0</v>
      </c>
      <c r="S369" s="42">
        <v>44</v>
      </c>
      <c r="T369" s="29">
        <v>0</v>
      </c>
      <c r="U369" s="29">
        <v>0</v>
      </c>
      <c r="V369" s="29">
        <v>0</v>
      </c>
      <c r="W369" s="29">
        <v>0</v>
      </c>
      <c r="X369" s="64">
        <v>0</v>
      </c>
      <c r="Y369" s="64">
        <v>0</v>
      </c>
      <c r="Z369" s="64">
        <v>0</v>
      </c>
      <c r="AA369" s="42">
        <v>37</v>
      </c>
      <c r="AB369" s="42">
        <v>44</v>
      </c>
      <c r="AC369" s="64">
        <v>0</v>
      </c>
      <c r="AD369" s="29">
        <v>0</v>
      </c>
      <c r="AE369" s="29">
        <v>0</v>
      </c>
      <c r="AF369" s="29">
        <v>0</v>
      </c>
      <c r="AG369" s="29">
        <v>0</v>
      </c>
      <c r="AH369" s="29">
        <v>0</v>
      </c>
      <c r="BL369">
        <v>367</v>
      </c>
      <c r="BM369" t="s">
        <v>2693</v>
      </c>
    </row>
    <row r="370" spans="2:65" ht="14.25" x14ac:dyDescent="0.2">
      <c r="B370" s="16">
        <v>368</v>
      </c>
      <c r="C370" s="16" t="s">
        <v>1186</v>
      </c>
      <c r="D370" s="16" t="s">
        <v>1224</v>
      </c>
      <c r="E370" s="16" t="s">
        <v>1126</v>
      </c>
      <c r="F370" s="16">
        <f t="shared" si="5"/>
        <v>4</v>
      </c>
      <c r="G370" s="19" t="s">
        <v>1485</v>
      </c>
      <c r="H370" s="3" t="s">
        <v>873</v>
      </c>
      <c r="I370" s="3">
        <f>武器2!I370</f>
        <v>12</v>
      </c>
      <c r="J370" s="16">
        <v>5</v>
      </c>
      <c r="K370" s="16">
        <v>8</v>
      </c>
      <c r="L370" s="16">
        <v>59</v>
      </c>
      <c r="M370" s="28">
        <v>0</v>
      </c>
      <c r="N370" s="16">
        <v>110</v>
      </c>
      <c r="O370" s="28">
        <v>0</v>
      </c>
      <c r="P370" s="28">
        <v>0</v>
      </c>
      <c r="Q370" s="16">
        <v>100</v>
      </c>
      <c r="R370" s="28">
        <v>0</v>
      </c>
      <c r="S370" s="42">
        <v>50</v>
      </c>
      <c r="T370" s="29">
        <v>0</v>
      </c>
      <c r="U370" s="29">
        <v>0</v>
      </c>
      <c r="V370" s="29">
        <v>0</v>
      </c>
      <c r="W370" s="29">
        <v>0</v>
      </c>
      <c r="X370" s="64">
        <v>0</v>
      </c>
      <c r="Y370" s="64">
        <v>0</v>
      </c>
      <c r="Z370" s="64">
        <v>0</v>
      </c>
      <c r="AA370" s="64">
        <v>0</v>
      </c>
      <c r="AB370" s="64">
        <v>0</v>
      </c>
      <c r="AC370" s="42">
        <v>57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BL370">
        <v>368</v>
      </c>
      <c r="BM370" t="s">
        <v>2694</v>
      </c>
    </row>
    <row r="371" spans="2:65" ht="14.25" x14ac:dyDescent="0.2">
      <c r="B371" s="16">
        <v>369</v>
      </c>
      <c r="C371" s="16" t="s">
        <v>1133</v>
      </c>
      <c r="D371" s="16" t="s">
        <v>1325</v>
      </c>
      <c r="E371" s="16" t="s">
        <v>1127</v>
      </c>
      <c r="F371" s="16">
        <f t="shared" si="5"/>
        <v>1</v>
      </c>
      <c r="G371" s="19" t="s">
        <v>1485</v>
      </c>
      <c r="H371" s="3" t="s">
        <v>873</v>
      </c>
      <c r="I371" s="3">
        <f>武器2!I371</f>
        <v>12</v>
      </c>
      <c r="J371" s="16">
        <v>5</v>
      </c>
      <c r="K371" s="16">
        <v>1</v>
      </c>
      <c r="L371" s="16">
        <v>8</v>
      </c>
      <c r="M371" s="28">
        <v>0</v>
      </c>
      <c r="N371" s="16">
        <v>19</v>
      </c>
      <c r="O371" s="28">
        <v>0</v>
      </c>
      <c r="P371" s="28">
        <v>0</v>
      </c>
      <c r="Q371" s="28">
        <v>0</v>
      </c>
      <c r="R371" s="28">
        <v>0</v>
      </c>
      <c r="S371" s="64">
        <v>0</v>
      </c>
      <c r="T371" s="29">
        <v>0</v>
      </c>
      <c r="U371" s="29">
        <v>0</v>
      </c>
      <c r="V371" s="29">
        <v>0</v>
      </c>
      <c r="W371" s="29">
        <v>0</v>
      </c>
      <c r="X371" s="64">
        <v>0</v>
      </c>
      <c r="Y371" s="64">
        <v>0</v>
      </c>
      <c r="Z371" s="64">
        <v>0</v>
      </c>
      <c r="AA371" s="64">
        <v>0</v>
      </c>
      <c r="AB371" s="64">
        <v>0</v>
      </c>
      <c r="AC371" s="64">
        <v>0</v>
      </c>
      <c r="AD371" s="29">
        <v>0</v>
      </c>
      <c r="AE371" s="29">
        <v>0</v>
      </c>
      <c r="AF371" s="29">
        <v>0</v>
      </c>
      <c r="AG371" s="29">
        <v>0</v>
      </c>
      <c r="AH371" s="29">
        <v>0</v>
      </c>
      <c r="BL371">
        <v>369</v>
      </c>
      <c r="BM371" t="s">
        <v>2695</v>
      </c>
    </row>
    <row r="372" spans="2:65" ht="14.25" x14ac:dyDescent="0.2">
      <c r="B372" s="16">
        <v>370</v>
      </c>
      <c r="C372" s="16" t="s">
        <v>1196</v>
      </c>
      <c r="D372" s="16" t="s">
        <v>1634</v>
      </c>
      <c r="E372" s="16" t="s">
        <v>1127</v>
      </c>
      <c r="F372" s="16">
        <f t="shared" si="5"/>
        <v>1</v>
      </c>
      <c r="G372" s="19" t="s">
        <v>1485</v>
      </c>
      <c r="H372" s="3" t="s">
        <v>873</v>
      </c>
      <c r="I372" s="3">
        <f>武器2!I372</f>
        <v>12</v>
      </c>
      <c r="J372" s="16">
        <v>5</v>
      </c>
      <c r="K372" s="16">
        <v>2</v>
      </c>
      <c r="L372" s="16">
        <v>16</v>
      </c>
      <c r="M372" s="28">
        <v>0</v>
      </c>
      <c r="N372" s="28">
        <v>0</v>
      </c>
      <c r="O372" s="28">
        <v>0</v>
      </c>
      <c r="P372" s="28">
        <v>0</v>
      </c>
      <c r="Q372" s="28">
        <v>0</v>
      </c>
      <c r="R372" s="28">
        <v>0</v>
      </c>
      <c r="S372" s="64">
        <v>0</v>
      </c>
      <c r="T372" s="29">
        <v>0</v>
      </c>
      <c r="U372" s="20">
        <v>5.7500000000000002E-2</v>
      </c>
      <c r="V372" s="29">
        <v>0</v>
      </c>
      <c r="W372" s="29">
        <v>0</v>
      </c>
      <c r="X372" s="64">
        <v>0</v>
      </c>
      <c r="Y372" s="64">
        <v>0</v>
      </c>
      <c r="Z372" s="64">
        <v>0</v>
      </c>
      <c r="AA372" s="64">
        <v>0</v>
      </c>
      <c r="AB372" s="64">
        <v>0</v>
      </c>
      <c r="AC372" s="64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BL372">
        <v>370</v>
      </c>
      <c r="BM372" t="s">
        <v>2696</v>
      </c>
    </row>
    <row r="373" spans="2:65" ht="14.25" x14ac:dyDescent="0.2">
      <c r="B373" s="16">
        <v>371</v>
      </c>
      <c r="C373" s="16" t="s">
        <v>1149</v>
      </c>
      <c r="D373" s="16" t="s">
        <v>1374</v>
      </c>
      <c r="E373" s="16" t="s">
        <v>1127</v>
      </c>
      <c r="F373" s="16">
        <f t="shared" si="5"/>
        <v>1</v>
      </c>
      <c r="G373" s="19" t="s">
        <v>1485</v>
      </c>
      <c r="H373" s="3" t="s">
        <v>873</v>
      </c>
      <c r="I373" s="3">
        <f>武器2!I373</f>
        <v>12</v>
      </c>
      <c r="J373" s="16">
        <v>5</v>
      </c>
      <c r="K373" s="16">
        <v>3</v>
      </c>
      <c r="L373" s="16">
        <v>23</v>
      </c>
      <c r="M373" s="28">
        <v>0</v>
      </c>
      <c r="N373" s="28">
        <v>0</v>
      </c>
      <c r="O373" s="28">
        <v>0</v>
      </c>
      <c r="P373" s="28">
        <v>0</v>
      </c>
      <c r="Q373" s="28">
        <v>0</v>
      </c>
      <c r="R373" s="28">
        <v>0</v>
      </c>
      <c r="S373" s="64">
        <v>0</v>
      </c>
      <c r="T373" s="29">
        <v>0</v>
      </c>
      <c r="U373" s="29">
        <v>0</v>
      </c>
      <c r="V373" s="29">
        <v>0</v>
      </c>
      <c r="W373" s="29">
        <v>0</v>
      </c>
      <c r="X373" s="64">
        <v>0</v>
      </c>
      <c r="Y373" s="64">
        <v>0</v>
      </c>
      <c r="Z373" s="64">
        <v>0</v>
      </c>
      <c r="AA373" s="64">
        <v>0</v>
      </c>
      <c r="AB373" s="64">
        <v>0</v>
      </c>
      <c r="AC373" s="42">
        <v>30</v>
      </c>
      <c r="AD373" s="29">
        <v>0</v>
      </c>
      <c r="AE373" s="29">
        <v>0</v>
      </c>
      <c r="AF373" s="29">
        <v>0</v>
      </c>
      <c r="AG373" s="29">
        <v>0</v>
      </c>
      <c r="AH373" s="29">
        <v>0</v>
      </c>
      <c r="BL373">
        <v>371</v>
      </c>
      <c r="BM373" t="s">
        <v>2697</v>
      </c>
    </row>
    <row r="374" spans="2:65" ht="14.25" x14ac:dyDescent="0.2">
      <c r="B374" s="16">
        <v>372</v>
      </c>
      <c r="C374" s="16" t="s">
        <v>1135</v>
      </c>
      <c r="D374" s="16" t="s">
        <v>1635</v>
      </c>
      <c r="E374" s="16" t="s">
        <v>1127</v>
      </c>
      <c r="F374" s="16">
        <f t="shared" si="5"/>
        <v>1</v>
      </c>
      <c r="G374" s="19" t="s">
        <v>1485</v>
      </c>
      <c r="H374" s="3" t="s">
        <v>873</v>
      </c>
      <c r="I374" s="3">
        <f>武器2!I374</f>
        <v>12</v>
      </c>
      <c r="J374" s="16">
        <v>5</v>
      </c>
      <c r="K374" s="16">
        <v>4</v>
      </c>
      <c r="L374" s="16">
        <v>31</v>
      </c>
      <c r="M374" s="28">
        <v>0</v>
      </c>
      <c r="N374" s="28">
        <v>0</v>
      </c>
      <c r="O374" s="28">
        <v>0</v>
      </c>
      <c r="P374" s="28">
        <v>0</v>
      </c>
      <c r="Q374" s="28">
        <v>0</v>
      </c>
      <c r="R374" s="28">
        <v>0</v>
      </c>
      <c r="S374" s="64">
        <v>0</v>
      </c>
      <c r="T374" s="29">
        <v>0</v>
      </c>
      <c r="U374" s="29">
        <v>0</v>
      </c>
      <c r="V374" s="29">
        <v>0</v>
      </c>
      <c r="W374" s="29">
        <v>0</v>
      </c>
      <c r="X374" s="64">
        <v>0</v>
      </c>
      <c r="Y374" s="42">
        <v>50</v>
      </c>
      <c r="Z374" s="64">
        <v>0</v>
      </c>
      <c r="AA374" s="64">
        <v>0</v>
      </c>
      <c r="AB374" s="64">
        <v>0</v>
      </c>
      <c r="AC374" s="64">
        <v>0</v>
      </c>
      <c r="AD374" s="29">
        <v>0</v>
      </c>
      <c r="AE374" s="29">
        <v>0</v>
      </c>
      <c r="AF374" s="29">
        <v>0</v>
      </c>
      <c r="AG374" s="29">
        <v>0</v>
      </c>
      <c r="AH374" s="29">
        <v>0</v>
      </c>
      <c r="BL374">
        <v>372</v>
      </c>
      <c r="BM374" t="s">
        <v>2698</v>
      </c>
    </row>
    <row r="375" spans="2:65" ht="14.25" x14ac:dyDescent="0.2">
      <c r="B375" s="16">
        <v>373</v>
      </c>
      <c r="C375" s="16" t="s">
        <v>1135</v>
      </c>
      <c r="D375" s="16" t="s">
        <v>1290</v>
      </c>
      <c r="E375" s="16" t="s">
        <v>1127</v>
      </c>
      <c r="F375" s="16">
        <f t="shared" si="5"/>
        <v>2</v>
      </c>
      <c r="G375" s="19" t="s">
        <v>1485</v>
      </c>
      <c r="H375" s="3" t="s">
        <v>873</v>
      </c>
      <c r="I375" s="3">
        <f>武器2!I375</f>
        <v>12</v>
      </c>
      <c r="J375" s="16">
        <v>5</v>
      </c>
      <c r="K375" s="16">
        <v>5</v>
      </c>
      <c r="L375" s="16">
        <v>39</v>
      </c>
      <c r="M375" s="28">
        <v>0</v>
      </c>
      <c r="N375" s="28">
        <v>0</v>
      </c>
      <c r="O375" s="28">
        <v>0</v>
      </c>
      <c r="P375" s="28">
        <v>0</v>
      </c>
      <c r="Q375" s="16">
        <v>86</v>
      </c>
      <c r="R375" s="28">
        <v>0</v>
      </c>
      <c r="S375" s="64">
        <v>0</v>
      </c>
      <c r="T375" s="29">
        <v>0</v>
      </c>
      <c r="U375" s="29">
        <v>0</v>
      </c>
      <c r="V375" s="29">
        <v>0</v>
      </c>
      <c r="W375" s="29">
        <v>0</v>
      </c>
      <c r="X375" s="64">
        <v>0</v>
      </c>
      <c r="Y375" s="64">
        <v>0</v>
      </c>
      <c r="Z375" s="64">
        <v>0</v>
      </c>
      <c r="AA375" s="64">
        <v>0</v>
      </c>
      <c r="AB375" s="42">
        <v>43</v>
      </c>
      <c r="AC375" s="64">
        <v>0</v>
      </c>
      <c r="AD375" s="29">
        <v>0</v>
      </c>
      <c r="AE375" s="29">
        <v>0</v>
      </c>
      <c r="AF375" s="29">
        <v>0</v>
      </c>
      <c r="AG375" s="29">
        <v>0</v>
      </c>
      <c r="AH375" s="29">
        <v>0</v>
      </c>
      <c r="BL375">
        <v>373</v>
      </c>
      <c r="BM375" t="s">
        <v>2699</v>
      </c>
    </row>
    <row r="376" spans="2:65" ht="14.25" x14ac:dyDescent="0.2">
      <c r="B376" s="16">
        <v>374</v>
      </c>
      <c r="C376" s="16" t="s">
        <v>1186</v>
      </c>
      <c r="D376" s="16" t="s">
        <v>1439</v>
      </c>
      <c r="E376" s="16" t="s">
        <v>1127</v>
      </c>
      <c r="F376" s="16">
        <f t="shared" si="5"/>
        <v>2</v>
      </c>
      <c r="G376" s="19" t="s">
        <v>1485</v>
      </c>
      <c r="H376" s="3" t="s">
        <v>873</v>
      </c>
      <c r="I376" s="3">
        <f>武器2!I376</f>
        <v>12</v>
      </c>
      <c r="J376" s="16">
        <v>5</v>
      </c>
      <c r="K376" s="16">
        <v>6</v>
      </c>
      <c r="L376" s="16">
        <v>47</v>
      </c>
      <c r="M376" s="28">
        <v>0</v>
      </c>
      <c r="N376" s="16">
        <v>114</v>
      </c>
      <c r="O376" s="28">
        <v>0</v>
      </c>
      <c r="P376" s="28">
        <v>0</v>
      </c>
      <c r="Q376" s="28">
        <v>0</v>
      </c>
      <c r="R376" s="28">
        <v>0</v>
      </c>
      <c r="S376" s="64">
        <v>0</v>
      </c>
      <c r="T376" s="29">
        <v>0</v>
      </c>
      <c r="U376" s="29">
        <v>0</v>
      </c>
      <c r="V376" s="29">
        <v>0</v>
      </c>
      <c r="W376" s="29">
        <v>0</v>
      </c>
      <c r="X376" s="64">
        <v>0</v>
      </c>
      <c r="Y376" s="64">
        <v>0</v>
      </c>
      <c r="Z376" s="64">
        <v>0</v>
      </c>
      <c r="AA376" s="42">
        <v>44</v>
      </c>
      <c r="AB376" s="64">
        <v>0</v>
      </c>
      <c r="AC376" s="64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BL376">
        <v>374</v>
      </c>
      <c r="BM376" t="s">
        <v>2700</v>
      </c>
    </row>
    <row r="377" spans="2:65" ht="14.25" x14ac:dyDescent="0.2">
      <c r="B377" s="16">
        <v>375</v>
      </c>
      <c r="C377" s="16" t="s">
        <v>1147</v>
      </c>
      <c r="D377" s="16" t="s">
        <v>1636</v>
      </c>
      <c r="E377" s="16" t="s">
        <v>1127</v>
      </c>
      <c r="F377" s="16">
        <f t="shared" si="5"/>
        <v>2</v>
      </c>
      <c r="G377" s="19" t="s">
        <v>1485</v>
      </c>
      <c r="H377" s="3" t="s">
        <v>873</v>
      </c>
      <c r="I377" s="3">
        <f>武器2!I377</f>
        <v>12</v>
      </c>
      <c r="J377" s="16">
        <v>5</v>
      </c>
      <c r="K377" s="16">
        <v>7</v>
      </c>
      <c r="L377" s="16">
        <v>54</v>
      </c>
      <c r="M377" s="28">
        <v>0</v>
      </c>
      <c r="N377" s="16">
        <v>133</v>
      </c>
      <c r="O377" s="28">
        <v>0</v>
      </c>
      <c r="P377" s="28">
        <v>0</v>
      </c>
      <c r="Q377" s="28">
        <v>0</v>
      </c>
      <c r="R377" s="28">
        <v>0</v>
      </c>
      <c r="S377" s="64">
        <v>0</v>
      </c>
      <c r="T377" s="29">
        <v>0</v>
      </c>
      <c r="U377" s="29">
        <v>0</v>
      </c>
      <c r="V377" s="29">
        <v>0</v>
      </c>
      <c r="W377" s="29">
        <v>0</v>
      </c>
      <c r="X377" s="64">
        <v>0</v>
      </c>
      <c r="Y377" s="42">
        <v>88</v>
      </c>
      <c r="Z377" s="64">
        <v>0</v>
      </c>
      <c r="AA377" s="64">
        <v>0</v>
      </c>
      <c r="AB377" s="64">
        <v>0</v>
      </c>
      <c r="AC377" s="64">
        <v>0</v>
      </c>
      <c r="AD377" s="29">
        <v>0</v>
      </c>
      <c r="AE377" s="29">
        <v>0</v>
      </c>
      <c r="AF377" s="29">
        <v>0</v>
      </c>
      <c r="AG377" s="29">
        <v>0</v>
      </c>
      <c r="AH377" s="29">
        <v>0</v>
      </c>
      <c r="BL377">
        <v>375</v>
      </c>
      <c r="BM377" t="s">
        <v>2701</v>
      </c>
    </row>
    <row r="378" spans="2:65" ht="14.25" x14ac:dyDescent="0.2">
      <c r="B378" s="16">
        <v>376</v>
      </c>
      <c r="C378" s="16" t="s">
        <v>1149</v>
      </c>
      <c r="D378" s="16" t="s">
        <v>1637</v>
      </c>
      <c r="E378" s="16" t="s">
        <v>1127</v>
      </c>
      <c r="F378" s="16">
        <f t="shared" si="5"/>
        <v>2</v>
      </c>
      <c r="G378" s="19" t="s">
        <v>1485</v>
      </c>
      <c r="H378" s="3" t="s">
        <v>873</v>
      </c>
      <c r="I378" s="3">
        <f>武器2!I378</f>
        <v>12</v>
      </c>
      <c r="J378" s="16">
        <v>5</v>
      </c>
      <c r="K378" s="16">
        <v>8</v>
      </c>
      <c r="L378" s="16">
        <v>62</v>
      </c>
      <c r="M378" s="28">
        <v>0</v>
      </c>
      <c r="N378" s="16">
        <v>152</v>
      </c>
      <c r="O378" s="28">
        <v>0</v>
      </c>
      <c r="P378" s="28">
        <v>0</v>
      </c>
      <c r="Q378" s="16">
        <v>138</v>
      </c>
      <c r="R378" s="28">
        <v>0</v>
      </c>
      <c r="S378" s="64">
        <v>0</v>
      </c>
      <c r="T378" s="29">
        <v>0</v>
      </c>
      <c r="U378" s="29">
        <v>0</v>
      </c>
      <c r="V378" s="29">
        <v>0</v>
      </c>
      <c r="W378" s="29">
        <v>0</v>
      </c>
      <c r="X378" s="64">
        <v>0</v>
      </c>
      <c r="Y378" s="64">
        <v>0</v>
      </c>
      <c r="Z378" s="64">
        <v>0</v>
      </c>
      <c r="AA378" s="64">
        <v>0</v>
      </c>
      <c r="AB378" s="64">
        <v>0</v>
      </c>
      <c r="AC378" s="64">
        <v>0</v>
      </c>
      <c r="AD378" s="29">
        <v>0</v>
      </c>
      <c r="AE378" s="29">
        <v>0</v>
      </c>
      <c r="AF378" s="29">
        <v>0</v>
      </c>
      <c r="AG378" s="29">
        <v>0</v>
      </c>
      <c r="AH378" s="29">
        <v>0</v>
      </c>
      <c r="BL378">
        <v>376</v>
      </c>
      <c r="BM378" t="s">
        <v>2702</v>
      </c>
    </row>
    <row r="379" spans="2:65" ht="14.25" x14ac:dyDescent="0.2">
      <c r="B379" s="16">
        <v>377</v>
      </c>
      <c r="C379" s="16" t="s">
        <v>1191</v>
      </c>
      <c r="D379" s="16" t="s">
        <v>1416</v>
      </c>
      <c r="E379" s="16" t="s">
        <v>1128</v>
      </c>
      <c r="F379" s="16">
        <f t="shared" si="5"/>
        <v>1</v>
      </c>
      <c r="G379" s="19" t="s">
        <v>1485</v>
      </c>
      <c r="H379" s="3" t="s">
        <v>873</v>
      </c>
      <c r="I379" s="3">
        <f>武器2!I379</f>
        <v>12</v>
      </c>
      <c r="J379" s="16">
        <v>5</v>
      </c>
      <c r="K379" s="16">
        <v>1</v>
      </c>
      <c r="L379" s="16">
        <v>15</v>
      </c>
      <c r="M379" s="28">
        <v>0</v>
      </c>
      <c r="N379" s="28">
        <v>0</v>
      </c>
      <c r="O379" s="28">
        <v>0</v>
      </c>
      <c r="P379" s="28">
        <v>0</v>
      </c>
      <c r="Q379" s="28">
        <v>0</v>
      </c>
      <c r="R379" s="28">
        <v>0</v>
      </c>
      <c r="S379" s="64">
        <v>0</v>
      </c>
      <c r="T379" s="29">
        <v>0</v>
      </c>
      <c r="U379" s="29">
        <v>0</v>
      </c>
      <c r="V379" s="29">
        <v>0</v>
      </c>
      <c r="W379" s="29">
        <v>0</v>
      </c>
      <c r="X379" s="42">
        <v>0</v>
      </c>
      <c r="Y379" s="64">
        <v>0</v>
      </c>
      <c r="Z379" s="64">
        <v>0</v>
      </c>
      <c r="AA379" s="64">
        <v>0</v>
      </c>
      <c r="AB379" s="64">
        <v>0</v>
      </c>
      <c r="AC379" s="64">
        <v>0</v>
      </c>
      <c r="AD379" s="29">
        <v>0</v>
      </c>
      <c r="AE379" s="29">
        <v>0</v>
      </c>
      <c r="AF379" s="29">
        <v>0</v>
      </c>
      <c r="AG379" s="29">
        <v>0</v>
      </c>
      <c r="AH379" s="29">
        <v>0</v>
      </c>
      <c r="BL379">
        <v>377</v>
      </c>
      <c r="BM379" t="s">
        <v>2703</v>
      </c>
    </row>
    <row r="380" spans="2:65" ht="14.25" x14ac:dyDescent="0.2">
      <c r="B380" s="16">
        <v>378</v>
      </c>
      <c r="C380" s="16" t="s">
        <v>1149</v>
      </c>
      <c r="D380" s="16" t="s">
        <v>1440</v>
      </c>
      <c r="E380" s="16" t="s">
        <v>1128</v>
      </c>
      <c r="F380" s="16">
        <f t="shared" si="5"/>
        <v>1</v>
      </c>
      <c r="G380" s="19" t="s">
        <v>1485</v>
      </c>
      <c r="H380" s="3" t="s">
        <v>873</v>
      </c>
      <c r="I380" s="3">
        <f>武器2!I380</f>
        <v>12</v>
      </c>
      <c r="J380" s="16">
        <v>5</v>
      </c>
      <c r="K380" s="16">
        <v>2</v>
      </c>
      <c r="L380" s="16">
        <v>30</v>
      </c>
      <c r="M380" s="28">
        <v>0</v>
      </c>
      <c r="N380" s="28">
        <v>0</v>
      </c>
      <c r="O380" s="28">
        <v>0</v>
      </c>
      <c r="P380" s="28">
        <v>0</v>
      </c>
      <c r="Q380" s="16">
        <v>0</v>
      </c>
      <c r="R380" s="28">
        <v>0</v>
      </c>
      <c r="S380" s="64">
        <v>0</v>
      </c>
      <c r="T380" s="29">
        <v>0</v>
      </c>
      <c r="U380" s="29">
        <v>0</v>
      </c>
      <c r="V380" s="29">
        <v>0</v>
      </c>
      <c r="W380" s="29">
        <v>0</v>
      </c>
      <c r="X380" s="64">
        <v>0</v>
      </c>
      <c r="Y380" s="64">
        <v>0</v>
      </c>
      <c r="Z380" s="64">
        <v>0</v>
      </c>
      <c r="AA380" s="64">
        <v>0</v>
      </c>
      <c r="AB380" s="64">
        <v>0</v>
      </c>
      <c r="AC380" s="64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BL380">
        <v>378</v>
      </c>
      <c r="BM380" t="s">
        <v>2704</v>
      </c>
    </row>
    <row r="381" spans="2:65" ht="14.25" x14ac:dyDescent="0.2">
      <c r="B381" s="16">
        <v>379</v>
      </c>
      <c r="C381" s="16" t="s">
        <v>1198</v>
      </c>
      <c r="D381" s="16" t="s">
        <v>1566</v>
      </c>
      <c r="E381" s="16" t="s">
        <v>1128</v>
      </c>
      <c r="F381" s="16">
        <f t="shared" si="5"/>
        <v>1</v>
      </c>
      <c r="G381" s="19" t="s">
        <v>1485</v>
      </c>
      <c r="H381" s="3" t="s">
        <v>873</v>
      </c>
      <c r="I381" s="3">
        <f>武器2!I381</f>
        <v>12</v>
      </c>
      <c r="J381" s="16">
        <v>5</v>
      </c>
      <c r="K381" s="16">
        <v>3</v>
      </c>
      <c r="L381" s="16">
        <v>45</v>
      </c>
      <c r="M381" s="28">
        <v>0</v>
      </c>
      <c r="N381" s="28">
        <v>0</v>
      </c>
      <c r="O381" s="28">
        <v>0</v>
      </c>
      <c r="P381" s="28">
        <v>0</v>
      </c>
      <c r="Q381" s="28">
        <v>0</v>
      </c>
      <c r="R381" s="28">
        <v>0</v>
      </c>
      <c r="S381" s="64">
        <v>0</v>
      </c>
      <c r="T381" s="29">
        <v>0</v>
      </c>
      <c r="U381" s="29">
        <v>0</v>
      </c>
      <c r="V381" s="29">
        <v>0</v>
      </c>
      <c r="W381" s="29">
        <v>0</v>
      </c>
      <c r="X381" s="64">
        <v>0</v>
      </c>
      <c r="Y381" s="42">
        <v>0</v>
      </c>
      <c r="Z381" s="64">
        <v>0</v>
      </c>
      <c r="AA381" s="64">
        <v>0</v>
      </c>
      <c r="AB381" s="64">
        <v>0</v>
      </c>
      <c r="AC381" s="64">
        <v>0</v>
      </c>
      <c r="AD381" s="29">
        <v>0</v>
      </c>
      <c r="AE381" s="29">
        <v>0</v>
      </c>
      <c r="AF381" s="29">
        <v>0</v>
      </c>
      <c r="AG381" s="29">
        <v>0</v>
      </c>
      <c r="AH381" s="29">
        <v>0</v>
      </c>
      <c r="BL381">
        <v>379</v>
      </c>
      <c r="BM381" t="s">
        <v>2705</v>
      </c>
    </row>
    <row r="382" spans="2:65" ht="14.25" x14ac:dyDescent="0.2">
      <c r="B382" s="16">
        <v>380</v>
      </c>
      <c r="C382" s="16" t="s">
        <v>1172</v>
      </c>
      <c r="D382" s="16" t="s">
        <v>1619</v>
      </c>
      <c r="E382" s="16" t="s">
        <v>1128</v>
      </c>
      <c r="F382" s="16">
        <f t="shared" si="5"/>
        <v>1</v>
      </c>
      <c r="G382" s="19" t="s">
        <v>1485</v>
      </c>
      <c r="H382" s="3" t="s">
        <v>873</v>
      </c>
      <c r="I382" s="3">
        <f>武器2!I382</f>
        <v>12</v>
      </c>
      <c r="J382" s="16">
        <v>5</v>
      </c>
      <c r="K382" s="16">
        <v>4</v>
      </c>
      <c r="L382" s="16">
        <v>60</v>
      </c>
      <c r="M382" s="28">
        <v>0</v>
      </c>
      <c r="N382" s="28">
        <v>0</v>
      </c>
      <c r="O382" s="16">
        <v>0</v>
      </c>
      <c r="P382" s="28">
        <v>0</v>
      </c>
      <c r="Q382" s="28">
        <v>0</v>
      </c>
      <c r="R382" s="28">
        <v>0</v>
      </c>
      <c r="S382" s="64">
        <v>0</v>
      </c>
      <c r="T382" s="29">
        <v>0</v>
      </c>
      <c r="U382" s="29">
        <v>0</v>
      </c>
      <c r="V382" s="29">
        <v>0</v>
      </c>
      <c r="W382" s="29">
        <v>0</v>
      </c>
      <c r="X382" s="64">
        <v>0</v>
      </c>
      <c r="Y382" s="64">
        <v>0</v>
      </c>
      <c r="Z382" s="64">
        <v>0</v>
      </c>
      <c r="AA382" s="64">
        <v>0</v>
      </c>
      <c r="AB382" s="64">
        <v>0</v>
      </c>
      <c r="AC382" s="64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BL382">
        <v>380</v>
      </c>
      <c r="BM382" t="s">
        <v>2706</v>
      </c>
    </row>
    <row r="383" spans="2:65" ht="14.25" x14ac:dyDescent="0.2">
      <c r="B383" s="16">
        <v>381</v>
      </c>
      <c r="C383" s="16" t="s">
        <v>1193</v>
      </c>
      <c r="D383" s="16" t="s">
        <v>1431</v>
      </c>
      <c r="E383" s="16" t="s">
        <v>1128</v>
      </c>
      <c r="F383" s="16">
        <f t="shared" si="5"/>
        <v>1</v>
      </c>
      <c r="G383" s="19" t="s">
        <v>1485</v>
      </c>
      <c r="H383" s="3" t="s">
        <v>873</v>
      </c>
      <c r="I383" s="3">
        <f>武器2!I383</f>
        <v>12</v>
      </c>
      <c r="J383" s="16">
        <v>5</v>
      </c>
      <c r="K383" s="16">
        <v>5</v>
      </c>
      <c r="L383" s="16">
        <v>75</v>
      </c>
      <c r="M383" s="28">
        <v>0</v>
      </c>
      <c r="N383" s="28">
        <v>0</v>
      </c>
      <c r="O383" s="28">
        <v>0</v>
      </c>
      <c r="P383" s="28">
        <v>0</v>
      </c>
      <c r="Q383" s="16">
        <v>0</v>
      </c>
      <c r="R383" s="28">
        <v>0</v>
      </c>
      <c r="S383" s="64">
        <v>0</v>
      </c>
      <c r="T383" s="29">
        <v>0</v>
      </c>
      <c r="U383" s="29">
        <v>0</v>
      </c>
      <c r="V383" s="29">
        <v>0</v>
      </c>
      <c r="W383" s="29">
        <v>0</v>
      </c>
      <c r="X383" s="64">
        <v>0</v>
      </c>
      <c r="Y383" s="64">
        <v>0</v>
      </c>
      <c r="Z383" s="64">
        <v>0</v>
      </c>
      <c r="AA383" s="64">
        <v>0</v>
      </c>
      <c r="AB383" s="64">
        <v>0</v>
      </c>
      <c r="AC383" s="64">
        <v>0</v>
      </c>
      <c r="AD383" s="29">
        <v>0</v>
      </c>
      <c r="AE383" s="29">
        <v>0</v>
      </c>
      <c r="AF383" s="29">
        <v>0</v>
      </c>
      <c r="AG383" s="29">
        <v>0</v>
      </c>
      <c r="AH383" s="29">
        <v>0</v>
      </c>
      <c r="BL383">
        <v>381</v>
      </c>
      <c r="BM383" t="s">
        <v>2707</v>
      </c>
    </row>
    <row r="384" spans="2:65" ht="14.25" x14ac:dyDescent="0.2">
      <c r="B384" s="16">
        <v>382</v>
      </c>
      <c r="C384" s="16" t="s">
        <v>1184</v>
      </c>
      <c r="D384" s="16" t="s">
        <v>1499</v>
      </c>
      <c r="E384" s="16" t="s">
        <v>1128</v>
      </c>
      <c r="F384" s="16">
        <f t="shared" si="5"/>
        <v>1</v>
      </c>
      <c r="G384" s="19" t="s">
        <v>1485</v>
      </c>
      <c r="H384" s="3" t="s">
        <v>873</v>
      </c>
      <c r="I384" s="3">
        <f>武器2!I384</f>
        <v>12</v>
      </c>
      <c r="J384" s="16">
        <v>5</v>
      </c>
      <c r="K384" s="16">
        <v>6</v>
      </c>
      <c r="L384" s="16">
        <v>91</v>
      </c>
      <c r="M384" s="28">
        <v>0</v>
      </c>
      <c r="N384" s="28">
        <v>0</v>
      </c>
      <c r="O384" s="28">
        <v>0</v>
      </c>
      <c r="P384" s="28">
        <v>0</v>
      </c>
      <c r="Q384" s="28">
        <v>0</v>
      </c>
      <c r="R384" s="28">
        <v>0</v>
      </c>
      <c r="S384" s="64">
        <v>0</v>
      </c>
      <c r="T384" s="29">
        <v>0</v>
      </c>
      <c r="U384" s="29">
        <v>0</v>
      </c>
      <c r="V384" s="29">
        <v>0</v>
      </c>
      <c r="W384" s="29">
        <v>0</v>
      </c>
      <c r="X384" s="64">
        <v>0</v>
      </c>
      <c r="Y384" s="42">
        <v>0</v>
      </c>
      <c r="Z384" s="64">
        <v>0</v>
      </c>
      <c r="AA384" s="64">
        <v>0</v>
      </c>
      <c r="AB384" s="64">
        <v>0</v>
      </c>
      <c r="AC384" s="64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BL384">
        <v>382</v>
      </c>
      <c r="BM384" t="s">
        <v>2708</v>
      </c>
    </row>
    <row r="385" spans="2:65" ht="14.25" x14ac:dyDescent="0.2">
      <c r="B385" s="16">
        <v>383</v>
      </c>
      <c r="C385" s="16" t="s">
        <v>1137</v>
      </c>
      <c r="D385" s="16" t="s">
        <v>1638</v>
      </c>
      <c r="E385" s="16" t="s">
        <v>1128</v>
      </c>
      <c r="F385" s="16">
        <f t="shared" si="5"/>
        <v>1</v>
      </c>
      <c r="G385" s="19" t="s">
        <v>1485</v>
      </c>
      <c r="H385" s="3" t="s">
        <v>873</v>
      </c>
      <c r="I385" s="3">
        <f>武器2!I385</f>
        <v>12</v>
      </c>
      <c r="J385" s="16">
        <v>5</v>
      </c>
      <c r="K385" s="16">
        <v>7</v>
      </c>
      <c r="L385" s="16">
        <v>106</v>
      </c>
      <c r="M385" s="28">
        <v>0</v>
      </c>
      <c r="N385" s="28">
        <v>0</v>
      </c>
      <c r="O385" s="28">
        <v>0</v>
      </c>
      <c r="P385" s="28">
        <v>0</v>
      </c>
      <c r="Q385" s="16">
        <v>0</v>
      </c>
      <c r="R385" s="28">
        <v>0</v>
      </c>
      <c r="S385" s="64">
        <v>0</v>
      </c>
      <c r="T385" s="29">
        <v>0</v>
      </c>
      <c r="U385" s="29">
        <v>0</v>
      </c>
      <c r="V385" s="29">
        <v>0</v>
      </c>
      <c r="W385" s="29">
        <v>0</v>
      </c>
      <c r="X385" s="64">
        <v>0</v>
      </c>
      <c r="Y385" s="64">
        <v>0</v>
      </c>
      <c r="Z385" s="64">
        <v>0</v>
      </c>
      <c r="AA385" s="64">
        <v>0</v>
      </c>
      <c r="AB385" s="64">
        <v>0</v>
      </c>
      <c r="AC385" s="64">
        <v>0</v>
      </c>
      <c r="AD385" s="29">
        <v>0</v>
      </c>
      <c r="AE385" s="29">
        <v>0</v>
      </c>
      <c r="AF385" s="29">
        <v>0</v>
      </c>
      <c r="AG385" s="29">
        <v>0</v>
      </c>
      <c r="AH385" s="29">
        <v>0</v>
      </c>
      <c r="BL385">
        <v>383</v>
      </c>
      <c r="BM385" t="s">
        <v>2709</v>
      </c>
    </row>
    <row r="386" spans="2:65" ht="14.25" x14ac:dyDescent="0.2">
      <c r="B386" s="16">
        <v>384</v>
      </c>
      <c r="C386" s="16" t="s">
        <v>1162</v>
      </c>
      <c r="D386" s="16" t="s">
        <v>1639</v>
      </c>
      <c r="E386" s="16" t="s">
        <v>1128</v>
      </c>
      <c r="F386" s="16">
        <f t="shared" si="5"/>
        <v>1</v>
      </c>
      <c r="G386" s="19" t="s">
        <v>1485</v>
      </c>
      <c r="H386" s="3" t="s">
        <v>873</v>
      </c>
      <c r="I386" s="3">
        <f>武器2!I386</f>
        <v>12</v>
      </c>
      <c r="J386" s="16">
        <v>5</v>
      </c>
      <c r="K386" s="16">
        <v>8</v>
      </c>
      <c r="L386" s="16">
        <v>121</v>
      </c>
      <c r="M386" s="28">
        <v>0</v>
      </c>
      <c r="N386" s="28">
        <v>0</v>
      </c>
      <c r="O386" s="28">
        <v>0</v>
      </c>
      <c r="P386" s="28">
        <v>0</v>
      </c>
      <c r="Q386" s="16">
        <v>0</v>
      </c>
      <c r="R386" s="28">
        <v>0</v>
      </c>
      <c r="S386" s="64">
        <v>0</v>
      </c>
      <c r="T386" s="29">
        <v>0</v>
      </c>
      <c r="U386" s="29">
        <v>0</v>
      </c>
      <c r="V386" s="29">
        <v>0</v>
      </c>
      <c r="W386" s="29">
        <v>0</v>
      </c>
      <c r="X386" s="64">
        <v>0</v>
      </c>
      <c r="Y386" s="64">
        <v>0</v>
      </c>
      <c r="Z386" s="64">
        <v>0</v>
      </c>
      <c r="AA386" s="64">
        <v>0</v>
      </c>
      <c r="AB386" s="64">
        <v>0</v>
      </c>
      <c r="AC386" s="64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BL386">
        <v>384</v>
      </c>
      <c r="BM386" t="s">
        <v>2710</v>
      </c>
    </row>
    <row r="387" spans="2:65" ht="14.25" x14ac:dyDescent="0.2">
      <c r="B387" s="16">
        <v>385</v>
      </c>
      <c r="C387" s="16" t="s">
        <v>1195</v>
      </c>
      <c r="D387" s="16" t="s">
        <v>1392</v>
      </c>
      <c r="E387" s="16" t="s">
        <v>1125</v>
      </c>
      <c r="F387" s="16">
        <f t="shared" ref="F387:F450" si="6">VLOOKUP(E387&amp;K387,buff_num,2,FALSE)</f>
        <v>3</v>
      </c>
      <c r="G387" s="19" t="s">
        <v>1485</v>
      </c>
      <c r="H387" s="3" t="s">
        <v>874</v>
      </c>
      <c r="I387" s="3">
        <f>武器2!I387</f>
        <v>13</v>
      </c>
      <c r="J387" s="16">
        <v>0</v>
      </c>
      <c r="K387" s="16">
        <v>1</v>
      </c>
      <c r="L387" s="16">
        <v>15</v>
      </c>
      <c r="M387" s="16">
        <v>14</v>
      </c>
      <c r="N387" s="28">
        <v>0</v>
      </c>
      <c r="O387" s="28">
        <v>0</v>
      </c>
      <c r="P387" s="28">
        <v>0</v>
      </c>
      <c r="Q387" s="16">
        <v>13</v>
      </c>
      <c r="R387" s="28">
        <v>0</v>
      </c>
      <c r="S387" s="64">
        <v>0</v>
      </c>
      <c r="T387" s="29">
        <v>0</v>
      </c>
      <c r="U387" s="29">
        <v>0</v>
      </c>
      <c r="V387" s="29">
        <v>0</v>
      </c>
      <c r="W387" s="29">
        <v>0</v>
      </c>
      <c r="X387" s="42">
        <v>5</v>
      </c>
      <c r="Y387" s="64">
        <v>0</v>
      </c>
      <c r="Z387" s="64">
        <v>0</v>
      </c>
      <c r="AA387" s="64">
        <v>0</v>
      </c>
      <c r="AB387" s="64">
        <v>0</v>
      </c>
      <c r="AC387" s="64">
        <v>0</v>
      </c>
      <c r="AD387" s="29">
        <v>0</v>
      </c>
      <c r="AE387" s="29">
        <v>0</v>
      </c>
      <c r="AF387" s="29">
        <v>0</v>
      </c>
      <c r="AG387" s="29">
        <v>0</v>
      </c>
      <c r="AH387" s="29">
        <v>0</v>
      </c>
      <c r="BL387">
        <v>385</v>
      </c>
      <c r="BM387" t="s">
        <v>2711</v>
      </c>
    </row>
    <row r="388" spans="2:65" ht="14.25" x14ac:dyDescent="0.2">
      <c r="B388" s="16">
        <v>386</v>
      </c>
      <c r="C388" s="16" t="s">
        <v>1212</v>
      </c>
      <c r="D388" s="16" t="s">
        <v>1640</v>
      </c>
      <c r="E388" s="16" t="s">
        <v>1125</v>
      </c>
      <c r="F388" s="16">
        <f t="shared" si="6"/>
        <v>3</v>
      </c>
      <c r="G388" s="19" t="s">
        <v>1485</v>
      </c>
      <c r="H388" s="3" t="s">
        <v>874</v>
      </c>
      <c r="I388" s="3">
        <f>武器2!I388</f>
        <v>13</v>
      </c>
      <c r="J388" s="16">
        <v>0</v>
      </c>
      <c r="K388" s="16">
        <v>2</v>
      </c>
      <c r="L388" s="16">
        <v>31</v>
      </c>
      <c r="M388" s="28">
        <v>0</v>
      </c>
      <c r="N388" s="28">
        <v>0</v>
      </c>
      <c r="O388" s="28">
        <v>0</v>
      </c>
      <c r="P388" s="28">
        <v>0</v>
      </c>
      <c r="Q388" s="16">
        <v>25</v>
      </c>
      <c r="R388" s="28">
        <v>0</v>
      </c>
      <c r="S388" s="64">
        <v>0</v>
      </c>
      <c r="T388" s="20">
        <v>5.5E-2</v>
      </c>
      <c r="U388" s="29">
        <v>0</v>
      </c>
      <c r="V388" s="29">
        <v>0</v>
      </c>
      <c r="W388" s="29">
        <v>0</v>
      </c>
      <c r="X388" s="42">
        <v>9</v>
      </c>
      <c r="Y388" s="64">
        <v>0</v>
      </c>
      <c r="Z388" s="64">
        <v>0</v>
      </c>
      <c r="AA388" s="64">
        <v>0</v>
      </c>
      <c r="AB388" s="64">
        <v>0</v>
      </c>
      <c r="AC388" s="64">
        <v>0</v>
      </c>
      <c r="AD388" s="29">
        <v>0</v>
      </c>
      <c r="AE388" s="29">
        <v>0</v>
      </c>
      <c r="AF388" s="29">
        <v>0</v>
      </c>
      <c r="AG388" s="29">
        <v>0</v>
      </c>
      <c r="AH388" s="29">
        <v>0</v>
      </c>
      <c r="BL388">
        <v>386</v>
      </c>
      <c r="BM388" t="s">
        <v>2712</v>
      </c>
    </row>
    <row r="389" spans="2:65" ht="14.25" x14ac:dyDescent="0.2">
      <c r="B389" s="16">
        <v>387</v>
      </c>
      <c r="C389" s="16" t="s">
        <v>1178</v>
      </c>
      <c r="D389" s="16" t="s">
        <v>1572</v>
      </c>
      <c r="E389" s="16" t="s">
        <v>1125</v>
      </c>
      <c r="F389" s="16">
        <f t="shared" si="6"/>
        <v>4</v>
      </c>
      <c r="G389" s="19" t="s">
        <v>1485</v>
      </c>
      <c r="H389" s="3" t="s">
        <v>874</v>
      </c>
      <c r="I389" s="3">
        <f>武器2!I389</f>
        <v>13</v>
      </c>
      <c r="J389" s="16">
        <v>0</v>
      </c>
      <c r="K389" s="16">
        <v>3</v>
      </c>
      <c r="L389" s="16">
        <v>46</v>
      </c>
      <c r="M389" s="28">
        <v>0</v>
      </c>
      <c r="N389" s="16">
        <v>33</v>
      </c>
      <c r="O389" s="28">
        <v>0</v>
      </c>
      <c r="P389" s="28">
        <v>0</v>
      </c>
      <c r="Q389" s="28">
        <v>0</v>
      </c>
      <c r="R389" s="28">
        <v>0</v>
      </c>
      <c r="S389" s="42">
        <v>16</v>
      </c>
      <c r="T389" s="29">
        <v>0</v>
      </c>
      <c r="U389" s="29">
        <v>0</v>
      </c>
      <c r="V389" s="29">
        <v>0</v>
      </c>
      <c r="W389" s="29">
        <v>0</v>
      </c>
      <c r="X389" s="42">
        <v>14</v>
      </c>
      <c r="Y389" s="64">
        <v>0</v>
      </c>
      <c r="Z389" s="64">
        <v>0</v>
      </c>
      <c r="AA389" s="42">
        <v>16</v>
      </c>
      <c r="AB389" s="64">
        <v>0</v>
      </c>
      <c r="AC389" s="64">
        <v>0</v>
      </c>
      <c r="AD389" s="29">
        <v>0</v>
      </c>
      <c r="AE389" s="29">
        <v>0</v>
      </c>
      <c r="AF389" s="29">
        <v>0</v>
      </c>
      <c r="AG389" s="29">
        <v>0</v>
      </c>
      <c r="AH389" s="29">
        <v>0</v>
      </c>
      <c r="BL389">
        <v>387</v>
      </c>
      <c r="BM389" t="s">
        <v>2713</v>
      </c>
    </row>
    <row r="390" spans="2:65" ht="14.25" x14ac:dyDescent="0.2">
      <c r="B390" s="16">
        <v>388</v>
      </c>
      <c r="C390" s="16" t="s">
        <v>1141</v>
      </c>
      <c r="D390" s="16" t="s">
        <v>1516</v>
      </c>
      <c r="E390" s="16" t="s">
        <v>1125</v>
      </c>
      <c r="F390" s="16">
        <f t="shared" si="6"/>
        <v>4</v>
      </c>
      <c r="G390" s="19" t="s">
        <v>1485</v>
      </c>
      <c r="H390" s="3" t="s">
        <v>874</v>
      </c>
      <c r="I390" s="3">
        <f>武器2!I390</f>
        <v>13</v>
      </c>
      <c r="J390" s="16">
        <v>0</v>
      </c>
      <c r="K390" s="16">
        <v>4</v>
      </c>
      <c r="L390" s="16">
        <v>61</v>
      </c>
      <c r="M390" s="16">
        <v>54</v>
      </c>
      <c r="N390" s="28">
        <v>0</v>
      </c>
      <c r="O390" s="28">
        <v>0</v>
      </c>
      <c r="P390" s="28">
        <v>0</v>
      </c>
      <c r="Q390" s="16">
        <v>50</v>
      </c>
      <c r="R390" s="16">
        <v>38</v>
      </c>
      <c r="S390" s="64">
        <v>0</v>
      </c>
      <c r="T390" s="29">
        <v>0</v>
      </c>
      <c r="U390" s="29">
        <v>0</v>
      </c>
      <c r="V390" s="29">
        <v>0</v>
      </c>
      <c r="W390" s="29">
        <v>0</v>
      </c>
      <c r="X390" s="42">
        <v>18</v>
      </c>
      <c r="Y390" s="64">
        <v>0</v>
      </c>
      <c r="Z390" s="64">
        <v>0</v>
      </c>
      <c r="AA390" s="64">
        <v>0</v>
      </c>
      <c r="AB390" s="64">
        <v>0</v>
      </c>
      <c r="AC390" s="64">
        <v>0</v>
      </c>
      <c r="AD390" s="29">
        <v>0</v>
      </c>
      <c r="AE390" s="29">
        <v>0</v>
      </c>
      <c r="AF390" s="29">
        <v>0</v>
      </c>
      <c r="AG390" s="29">
        <v>0</v>
      </c>
      <c r="AH390" s="29">
        <v>0</v>
      </c>
      <c r="BL390">
        <v>388</v>
      </c>
      <c r="BM390" t="s">
        <v>2714</v>
      </c>
    </row>
    <row r="391" spans="2:65" ht="14.25" x14ac:dyDescent="0.2">
      <c r="B391" s="16">
        <v>389</v>
      </c>
      <c r="C391" s="16" t="s">
        <v>1195</v>
      </c>
      <c r="D391" s="16" t="s">
        <v>1379</v>
      </c>
      <c r="E391" s="16" t="s">
        <v>1125</v>
      </c>
      <c r="F391" s="16">
        <f t="shared" si="6"/>
        <v>5</v>
      </c>
      <c r="G391" s="19" t="s">
        <v>1485</v>
      </c>
      <c r="H391" s="3" t="s">
        <v>874</v>
      </c>
      <c r="I391" s="3">
        <f>武器2!I391</f>
        <v>13</v>
      </c>
      <c r="J391" s="16">
        <v>0</v>
      </c>
      <c r="K391" s="16">
        <v>5</v>
      </c>
      <c r="L391" s="16">
        <v>77</v>
      </c>
      <c r="M391" s="28">
        <v>0</v>
      </c>
      <c r="N391" s="28">
        <v>0</v>
      </c>
      <c r="O391" s="28">
        <v>0</v>
      </c>
      <c r="P391" s="28">
        <v>0</v>
      </c>
      <c r="Q391" s="28">
        <v>0</v>
      </c>
      <c r="R391" s="16">
        <v>47</v>
      </c>
      <c r="S391" s="64">
        <v>0</v>
      </c>
      <c r="T391" s="29">
        <v>0</v>
      </c>
      <c r="U391" s="29">
        <v>0</v>
      </c>
      <c r="V391" s="29">
        <v>0</v>
      </c>
      <c r="W391" s="29">
        <v>0</v>
      </c>
      <c r="X391" s="42">
        <v>23</v>
      </c>
      <c r="Y391" s="42">
        <v>19</v>
      </c>
      <c r="Z391" s="42">
        <v>27</v>
      </c>
      <c r="AA391" s="42">
        <v>27</v>
      </c>
      <c r="AB391" s="64">
        <v>0</v>
      </c>
      <c r="AC391" s="64">
        <v>0</v>
      </c>
      <c r="AD391" s="29">
        <v>0</v>
      </c>
      <c r="AE391" s="29">
        <v>0</v>
      </c>
      <c r="AF391" s="29">
        <v>0</v>
      </c>
      <c r="AG391" s="29">
        <v>0</v>
      </c>
      <c r="AH391" s="29">
        <v>0</v>
      </c>
      <c r="BL391">
        <v>389</v>
      </c>
      <c r="BM391" t="s">
        <v>2715</v>
      </c>
    </row>
    <row r="392" spans="2:65" ht="14.25" x14ac:dyDescent="0.2">
      <c r="B392" s="16">
        <v>390</v>
      </c>
      <c r="C392" s="16" t="s">
        <v>1137</v>
      </c>
      <c r="D392" s="16" t="s">
        <v>1389</v>
      </c>
      <c r="E392" s="16" t="s">
        <v>1125</v>
      </c>
      <c r="F392" s="16">
        <f t="shared" si="6"/>
        <v>5</v>
      </c>
      <c r="G392" s="19" t="s">
        <v>1485</v>
      </c>
      <c r="H392" s="3" t="s">
        <v>874</v>
      </c>
      <c r="I392" s="3">
        <f>武器2!I392</f>
        <v>13</v>
      </c>
      <c r="J392" s="16">
        <v>0</v>
      </c>
      <c r="K392" s="16">
        <v>6</v>
      </c>
      <c r="L392" s="16">
        <v>92</v>
      </c>
      <c r="M392" s="16">
        <v>82</v>
      </c>
      <c r="N392" s="16">
        <v>65</v>
      </c>
      <c r="O392" s="28">
        <v>0</v>
      </c>
      <c r="P392" s="28">
        <v>0</v>
      </c>
      <c r="Q392" s="28">
        <v>0</v>
      </c>
      <c r="R392" s="28">
        <v>0</v>
      </c>
      <c r="S392" s="64">
        <v>0</v>
      </c>
      <c r="T392" s="29">
        <v>0</v>
      </c>
      <c r="U392" s="29">
        <v>0</v>
      </c>
      <c r="V392" s="29">
        <v>0</v>
      </c>
      <c r="W392" s="29">
        <v>0</v>
      </c>
      <c r="X392" s="42">
        <v>28</v>
      </c>
      <c r="Y392" s="64">
        <v>0</v>
      </c>
      <c r="Z392" s="64">
        <v>0</v>
      </c>
      <c r="AA392" s="42">
        <v>33</v>
      </c>
      <c r="AB392" s="42">
        <v>38</v>
      </c>
      <c r="AC392" s="64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BL392">
        <v>390</v>
      </c>
      <c r="BM392" t="s">
        <v>2716</v>
      </c>
    </row>
    <row r="393" spans="2:65" ht="14.25" x14ac:dyDescent="0.2">
      <c r="B393" s="16">
        <v>391</v>
      </c>
      <c r="C393" s="16" t="s">
        <v>1208</v>
      </c>
      <c r="D393" s="16" t="s">
        <v>1641</v>
      </c>
      <c r="E393" s="16" t="s">
        <v>1125</v>
      </c>
      <c r="F393" s="16">
        <f t="shared" si="6"/>
        <v>6</v>
      </c>
      <c r="G393" s="19" t="s">
        <v>1485</v>
      </c>
      <c r="H393" s="3" t="s">
        <v>874</v>
      </c>
      <c r="I393" s="3">
        <f>武器2!I393</f>
        <v>13</v>
      </c>
      <c r="J393" s="16">
        <v>0</v>
      </c>
      <c r="K393" s="16">
        <v>7</v>
      </c>
      <c r="L393" s="16">
        <v>108</v>
      </c>
      <c r="M393" s="28">
        <v>0</v>
      </c>
      <c r="N393" s="16">
        <v>76</v>
      </c>
      <c r="O393" s="16">
        <v>84</v>
      </c>
      <c r="P393" s="28">
        <v>0</v>
      </c>
      <c r="Q393" s="16">
        <v>88</v>
      </c>
      <c r="R393" s="28">
        <v>0</v>
      </c>
      <c r="S393" s="64">
        <v>0</v>
      </c>
      <c r="T393" s="29">
        <v>0</v>
      </c>
      <c r="U393" s="29">
        <v>0</v>
      </c>
      <c r="V393" s="29">
        <v>0</v>
      </c>
      <c r="W393" s="29">
        <v>0</v>
      </c>
      <c r="X393" s="42">
        <v>32</v>
      </c>
      <c r="Y393" s="42">
        <v>27</v>
      </c>
      <c r="Z393" s="64">
        <v>0</v>
      </c>
      <c r="AA393" s="64">
        <v>0</v>
      </c>
      <c r="AB393" s="64">
        <v>0</v>
      </c>
      <c r="AC393" s="42">
        <v>50</v>
      </c>
      <c r="AD393" s="29">
        <v>0</v>
      </c>
      <c r="AE393" s="29">
        <v>0</v>
      </c>
      <c r="AF393" s="29">
        <v>0</v>
      </c>
      <c r="AG393" s="29">
        <v>0</v>
      </c>
      <c r="AH393" s="29">
        <v>0</v>
      </c>
      <c r="BL393">
        <v>391</v>
      </c>
      <c r="BM393" t="s">
        <v>2717</v>
      </c>
    </row>
    <row r="394" spans="2:65" ht="14.25" x14ac:dyDescent="0.2">
      <c r="B394" s="16">
        <v>392</v>
      </c>
      <c r="C394" s="16" t="s">
        <v>1141</v>
      </c>
      <c r="D394" s="16" t="s">
        <v>1571</v>
      </c>
      <c r="E394" s="16" t="s">
        <v>1125</v>
      </c>
      <c r="F394" s="16">
        <f t="shared" si="6"/>
        <v>6</v>
      </c>
      <c r="G394" s="19" t="s">
        <v>1485</v>
      </c>
      <c r="H394" s="3" t="s">
        <v>874</v>
      </c>
      <c r="I394" s="3">
        <f>武器2!I394</f>
        <v>13</v>
      </c>
      <c r="J394" s="16">
        <v>0</v>
      </c>
      <c r="K394" s="16">
        <v>8</v>
      </c>
      <c r="L394" s="16">
        <v>123</v>
      </c>
      <c r="M394" s="16">
        <v>109</v>
      </c>
      <c r="N394" s="16">
        <v>87</v>
      </c>
      <c r="O394" s="28">
        <v>0</v>
      </c>
      <c r="P394" s="28">
        <v>0</v>
      </c>
      <c r="Q394" s="28">
        <v>0</v>
      </c>
      <c r="R394" s="28">
        <v>0</v>
      </c>
      <c r="S394" s="64">
        <v>0</v>
      </c>
      <c r="T394" s="29">
        <v>0</v>
      </c>
      <c r="U394" s="20">
        <v>0.1875</v>
      </c>
      <c r="V394" s="29">
        <v>0</v>
      </c>
      <c r="W394" s="29">
        <v>0</v>
      </c>
      <c r="X394" s="42">
        <v>37</v>
      </c>
      <c r="Y394" s="64">
        <v>0</v>
      </c>
      <c r="Z394" s="42">
        <v>44</v>
      </c>
      <c r="AA394" s="64">
        <v>0</v>
      </c>
      <c r="AB394" s="64">
        <v>0</v>
      </c>
      <c r="AC394" s="42">
        <v>57</v>
      </c>
      <c r="AD394" s="29">
        <v>0</v>
      </c>
      <c r="AE394" s="29">
        <v>0</v>
      </c>
      <c r="AF394" s="29">
        <v>0</v>
      </c>
      <c r="AG394" s="29">
        <v>0</v>
      </c>
      <c r="AH394" s="29">
        <v>0</v>
      </c>
      <c r="BL394">
        <v>392</v>
      </c>
      <c r="BM394" t="s">
        <v>2718</v>
      </c>
    </row>
    <row r="395" spans="2:65" ht="14.25" x14ac:dyDescent="0.2">
      <c r="B395" s="16">
        <v>393</v>
      </c>
      <c r="C395" s="16" t="s">
        <v>1188</v>
      </c>
      <c r="D395" s="16" t="s">
        <v>1444</v>
      </c>
      <c r="E395" s="16" t="s">
        <v>1126</v>
      </c>
      <c r="F395" s="16">
        <f t="shared" si="6"/>
        <v>2</v>
      </c>
      <c r="G395" s="19" t="s">
        <v>1485</v>
      </c>
      <c r="H395" s="3" t="s">
        <v>874</v>
      </c>
      <c r="I395" s="3">
        <f>武器2!I395</f>
        <v>13</v>
      </c>
      <c r="J395" s="16">
        <v>0</v>
      </c>
      <c r="K395" s="16">
        <v>1</v>
      </c>
      <c r="L395" s="16">
        <v>9</v>
      </c>
      <c r="M395" s="28">
        <v>0</v>
      </c>
      <c r="N395" s="16">
        <v>12</v>
      </c>
      <c r="O395" s="28">
        <v>0</v>
      </c>
      <c r="P395" s="28">
        <v>0</v>
      </c>
      <c r="Q395" s="28">
        <v>0</v>
      </c>
      <c r="R395" s="28">
        <v>0</v>
      </c>
      <c r="S395" s="64">
        <v>0</v>
      </c>
      <c r="T395" s="29">
        <v>0</v>
      </c>
      <c r="U395" s="29">
        <v>0</v>
      </c>
      <c r="V395" s="29">
        <v>0</v>
      </c>
      <c r="W395" s="29">
        <v>0</v>
      </c>
      <c r="X395" s="64">
        <v>0</v>
      </c>
      <c r="Y395" s="64">
        <v>0</v>
      </c>
      <c r="Z395" s="64">
        <v>0</v>
      </c>
      <c r="AA395" s="64">
        <v>0</v>
      </c>
      <c r="AB395" s="64">
        <v>0</v>
      </c>
      <c r="AC395" s="42">
        <v>8</v>
      </c>
      <c r="AD395" s="29">
        <v>0</v>
      </c>
      <c r="AE395" s="29">
        <v>0</v>
      </c>
      <c r="AF395" s="29">
        <v>0</v>
      </c>
      <c r="AG395" s="29">
        <v>0</v>
      </c>
      <c r="AH395" s="29">
        <v>0</v>
      </c>
      <c r="BL395">
        <v>393</v>
      </c>
      <c r="BM395" t="s">
        <v>2719</v>
      </c>
    </row>
    <row r="396" spans="2:65" ht="14.25" x14ac:dyDescent="0.2">
      <c r="B396" s="16">
        <v>394</v>
      </c>
      <c r="C396" s="16" t="s">
        <v>1133</v>
      </c>
      <c r="D396" s="16" t="s">
        <v>1642</v>
      </c>
      <c r="E396" s="16" t="s">
        <v>1126</v>
      </c>
      <c r="F396" s="16">
        <f t="shared" si="6"/>
        <v>2</v>
      </c>
      <c r="G396" s="19" t="s">
        <v>1485</v>
      </c>
      <c r="H396" s="3" t="s">
        <v>874</v>
      </c>
      <c r="I396" s="3">
        <f>武器2!I396</f>
        <v>13</v>
      </c>
      <c r="J396" s="16">
        <v>0</v>
      </c>
      <c r="K396" s="16">
        <v>2</v>
      </c>
      <c r="L396" s="16">
        <v>17</v>
      </c>
      <c r="M396" s="28">
        <v>0</v>
      </c>
      <c r="N396" s="28">
        <v>0</v>
      </c>
      <c r="O396" s="16">
        <v>27</v>
      </c>
      <c r="P396" s="28">
        <v>0</v>
      </c>
      <c r="Q396" s="28">
        <v>0</v>
      </c>
      <c r="R396" s="28">
        <v>0</v>
      </c>
      <c r="S396" s="64">
        <v>0</v>
      </c>
      <c r="T396" s="29">
        <v>0</v>
      </c>
      <c r="U396" s="29">
        <v>0</v>
      </c>
      <c r="V396" s="29">
        <v>0</v>
      </c>
      <c r="W396" s="29">
        <v>0</v>
      </c>
      <c r="X396" s="42">
        <v>11</v>
      </c>
      <c r="Y396" s="64">
        <v>0</v>
      </c>
      <c r="Z396" s="64">
        <v>0</v>
      </c>
      <c r="AA396" s="64">
        <v>0</v>
      </c>
      <c r="AB396" s="64">
        <v>0</v>
      </c>
      <c r="AC396" s="64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BL396">
        <v>394</v>
      </c>
      <c r="BM396" t="s">
        <v>2720</v>
      </c>
    </row>
    <row r="397" spans="2:65" ht="14.25" x14ac:dyDescent="0.2">
      <c r="B397" s="16">
        <v>395</v>
      </c>
      <c r="C397" s="16" t="s">
        <v>1147</v>
      </c>
      <c r="D397" s="16" t="s">
        <v>1588</v>
      </c>
      <c r="E397" s="16" t="s">
        <v>1126</v>
      </c>
      <c r="F397" s="16">
        <f t="shared" si="6"/>
        <v>2</v>
      </c>
      <c r="G397" s="19" t="s">
        <v>1485</v>
      </c>
      <c r="H397" s="3" t="s">
        <v>874</v>
      </c>
      <c r="I397" s="3">
        <f>武器2!I397</f>
        <v>13</v>
      </c>
      <c r="J397" s="16">
        <v>0</v>
      </c>
      <c r="K397" s="16">
        <v>3</v>
      </c>
      <c r="L397" s="16">
        <v>26</v>
      </c>
      <c r="M397" s="28">
        <v>0</v>
      </c>
      <c r="N397" s="28">
        <v>0</v>
      </c>
      <c r="O397" s="28">
        <v>0</v>
      </c>
      <c r="P397" s="28">
        <v>0</v>
      </c>
      <c r="Q397" s="16">
        <v>43</v>
      </c>
      <c r="R397" s="28">
        <v>0</v>
      </c>
      <c r="S397" s="64">
        <v>0</v>
      </c>
      <c r="T397" s="29">
        <v>0</v>
      </c>
      <c r="U397" s="29">
        <v>0</v>
      </c>
      <c r="V397" s="29">
        <v>0</v>
      </c>
      <c r="W397" s="29">
        <v>0</v>
      </c>
      <c r="X397" s="64">
        <v>0</v>
      </c>
      <c r="Y397" s="64">
        <v>0</v>
      </c>
      <c r="Z397" s="64">
        <v>0</v>
      </c>
      <c r="AA397" s="42">
        <v>19</v>
      </c>
      <c r="AB397" s="64">
        <v>0</v>
      </c>
      <c r="AC397" s="64">
        <v>0</v>
      </c>
      <c r="AD397" s="29">
        <v>0</v>
      </c>
      <c r="AE397" s="29">
        <v>0</v>
      </c>
      <c r="AF397" s="29">
        <v>0</v>
      </c>
      <c r="AG397" s="29">
        <v>0</v>
      </c>
      <c r="AH397" s="29">
        <v>0</v>
      </c>
      <c r="BL397">
        <v>395</v>
      </c>
      <c r="BM397" t="s">
        <v>2721</v>
      </c>
    </row>
    <row r="398" spans="2:65" ht="14.25" x14ac:dyDescent="0.2">
      <c r="B398" s="16">
        <v>396</v>
      </c>
      <c r="C398" s="16" t="s">
        <v>1176</v>
      </c>
      <c r="D398" s="16" t="s">
        <v>1643</v>
      </c>
      <c r="E398" s="16" t="s">
        <v>1126</v>
      </c>
      <c r="F398" s="16">
        <f t="shared" si="6"/>
        <v>3</v>
      </c>
      <c r="G398" s="19" t="s">
        <v>1485</v>
      </c>
      <c r="H398" s="3" t="s">
        <v>874</v>
      </c>
      <c r="I398" s="3">
        <f>武器2!I398</f>
        <v>13</v>
      </c>
      <c r="J398" s="16">
        <v>0</v>
      </c>
      <c r="K398" s="16">
        <v>4</v>
      </c>
      <c r="L398" s="16">
        <v>35</v>
      </c>
      <c r="M398" s="28">
        <v>0</v>
      </c>
      <c r="N398" s="16">
        <v>50</v>
      </c>
      <c r="O398" s="16">
        <v>55</v>
      </c>
      <c r="P398" s="28">
        <v>0</v>
      </c>
      <c r="Q398" s="28">
        <v>0</v>
      </c>
      <c r="R398" s="28">
        <v>0</v>
      </c>
      <c r="S398" s="42">
        <v>25</v>
      </c>
      <c r="T398" s="29">
        <v>0</v>
      </c>
      <c r="U398" s="29">
        <v>0</v>
      </c>
      <c r="V398" s="29">
        <v>0</v>
      </c>
      <c r="W398" s="29">
        <v>0</v>
      </c>
      <c r="X398" s="64">
        <v>0</v>
      </c>
      <c r="Y398" s="64">
        <v>0</v>
      </c>
      <c r="Z398" s="64">
        <v>0</v>
      </c>
      <c r="AA398" s="64">
        <v>0</v>
      </c>
      <c r="AB398" s="64">
        <v>0</v>
      </c>
      <c r="AC398" s="64">
        <v>0</v>
      </c>
      <c r="AD398" s="29">
        <v>0</v>
      </c>
      <c r="AE398" s="29">
        <v>0</v>
      </c>
      <c r="AF398" s="29">
        <v>0</v>
      </c>
      <c r="AG398" s="29">
        <v>0</v>
      </c>
      <c r="AH398" s="29">
        <v>0</v>
      </c>
      <c r="BL398">
        <v>396</v>
      </c>
      <c r="BM398" t="s">
        <v>2722</v>
      </c>
    </row>
    <row r="399" spans="2:65" ht="14.25" x14ac:dyDescent="0.2">
      <c r="B399" s="16">
        <v>397</v>
      </c>
      <c r="C399" s="16" t="s">
        <v>1178</v>
      </c>
      <c r="D399" s="16" t="s">
        <v>1576</v>
      </c>
      <c r="E399" s="16" t="s">
        <v>1126</v>
      </c>
      <c r="F399" s="16">
        <f t="shared" si="6"/>
        <v>3</v>
      </c>
      <c r="G399" s="19" t="s">
        <v>1485</v>
      </c>
      <c r="H399" s="3" t="s">
        <v>874</v>
      </c>
      <c r="I399" s="3">
        <f>武器2!I399</f>
        <v>13</v>
      </c>
      <c r="J399" s="16">
        <v>0</v>
      </c>
      <c r="K399" s="16">
        <v>5</v>
      </c>
      <c r="L399" s="16">
        <v>43</v>
      </c>
      <c r="M399" s="28">
        <v>0</v>
      </c>
      <c r="N399" s="28">
        <v>0</v>
      </c>
      <c r="O399" s="28">
        <v>0</v>
      </c>
      <c r="P399" s="28">
        <v>0</v>
      </c>
      <c r="Q399" s="16">
        <v>72</v>
      </c>
      <c r="R399" s="28">
        <v>0</v>
      </c>
      <c r="S399" s="64">
        <v>0</v>
      </c>
      <c r="T399" s="29">
        <v>0</v>
      </c>
      <c r="U399" s="29">
        <v>0</v>
      </c>
      <c r="V399" s="29">
        <v>0</v>
      </c>
      <c r="W399" s="29">
        <v>0</v>
      </c>
      <c r="X399" s="42">
        <v>27</v>
      </c>
      <c r="Y399" s="64">
        <v>0</v>
      </c>
      <c r="Z399" s="64">
        <v>0</v>
      </c>
      <c r="AA399" s="42">
        <v>31</v>
      </c>
      <c r="AB399" s="64">
        <v>0</v>
      </c>
      <c r="AC399" s="64">
        <v>0</v>
      </c>
      <c r="AD399" s="29">
        <v>0</v>
      </c>
      <c r="AE399" s="29">
        <v>0</v>
      </c>
      <c r="AF399" s="29">
        <v>0</v>
      </c>
      <c r="AG399" s="29">
        <v>0</v>
      </c>
      <c r="AH399" s="29">
        <v>0</v>
      </c>
      <c r="BL399">
        <v>397</v>
      </c>
      <c r="BM399" t="s">
        <v>2723</v>
      </c>
    </row>
    <row r="400" spans="2:65" ht="14.25" x14ac:dyDescent="0.2">
      <c r="B400" s="16">
        <v>398</v>
      </c>
      <c r="C400" s="16" t="s">
        <v>1157</v>
      </c>
      <c r="D400" s="16" t="s">
        <v>1644</v>
      </c>
      <c r="E400" s="16" t="s">
        <v>1126</v>
      </c>
      <c r="F400" s="16">
        <f t="shared" si="6"/>
        <v>3</v>
      </c>
      <c r="G400" s="19" t="s">
        <v>1485</v>
      </c>
      <c r="H400" s="3" t="s">
        <v>874</v>
      </c>
      <c r="I400" s="3">
        <f>武器2!I400</f>
        <v>13</v>
      </c>
      <c r="J400" s="16">
        <v>0</v>
      </c>
      <c r="K400" s="16">
        <v>6</v>
      </c>
      <c r="L400" s="16">
        <v>52</v>
      </c>
      <c r="M400" s="28">
        <v>0</v>
      </c>
      <c r="N400" s="28">
        <v>0</v>
      </c>
      <c r="O400" s="28">
        <v>0</v>
      </c>
      <c r="P400" s="28">
        <v>0</v>
      </c>
      <c r="Q400" s="28">
        <v>0</v>
      </c>
      <c r="R400" s="28">
        <v>0</v>
      </c>
      <c r="S400" s="42">
        <v>37</v>
      </c>
      <c r="T400" s="29">
        <v>0</v>
      </c>
      <c r="U400" s="29">
        <v>0</v>
      </c>
      <c r="V400" s="29">
        <v>0</v>
      </c>
      <c r="W400" s="29">
        <v>0</v>
      </c>
      <c r="X400" s="42">
        <v>32</v>
      </c>
      <c r="Y400" s="64">
        <v>0</v>
      </c>
      <c r="Z400" s="42">
        <v>37</v>
      </c>
      <c r="AA400" s="64">
        <v>0</v>
      </c>
      <c r="AB400" s="64">
        <v>0</v>
      </c>
      <c r="AC400" s="64">
        <v>0</v>
      </c>
      <c r="AD400" s="29">
        <v>0</v>
      </c>
      <c r="AE400" s="29">
        <v>0</v>
      </c>
      <c r="AF400" s="29">
        <v>0</v>
      </c>
      <c r="AG400" s="29">
        <v>0</v>
      </c>
      <c r="AH400" s="29">
        <v>0</v>
      </c>
      <c r="BL400">
        <v>398</v>
      </c>
      <c r="BM400" t="s">
        <v>2724</v>
      </c>
    </row>
    <row r="401" spans="2:65" ht="14.25" x14ac:dyDescent="0.2">
      <c r="B401" s="16">
        <v>399</v>
      </c>
      <c r="C401" s="16" t="s">
        <v>1168</v>
      </c>
      <c r="D401" s="16" t="s">
        <v>1221</v>
      </c>
      <c r="E401" s="16" t="s">
        <v>1126</v>
      </c>
      <c r="F401" s="16">
        <f t="shared" si="6"/>
        <v>4</v>
      </c>
      <c r="G401" s="19" t="s">
        <v>1485</v>
      </c>
      <c r="H401" s="3" t="s">
        <v>874</v>
      </c>
      <c r="I401" s="3">
        <f>武器2!I401</f>
        <v>13</v>
      </c>
      <c r="J401" s="16">
        <v>0</v>
      </c>
      <c r="K401" s="16">
        <v>7</v>
      </c>
      <c r="L401" s="16">
        <v>60</v>
      </c>
      <c r="M401" s="16">
        <v>109</v>
      </c>
      <c r="N401" s="28">
        <v>0</v>
      </c>
      <c r="O401" s="16">
        <v>96</v>
      </c>
      <c r="P401" s="28">
        <v>0</v>
      </c>
      <c r="Q401" s="16">
        <v>100</v>
      </c>
      <c r="R401" s="28">
        <v>0</v>
      </c>
      <c r="S401" s="64">
        <v>0</v>
      </c>
      <c r="T401" s="29">
        <v>0</v>
      </c>
      <c r="U401" s="29">
        <v>0</v>
      </c>
      <c r="V401" s="29">
        <v>0</v>
      </c>
      <c r="W401" s="29">
        <v>0</v>
      </c>
      <c r="X401" s="64">
        <v>0</v>
      </c>
      <c r="Y401" s="42">
        <v>31</v>
      </c>
      <c r="Z401" s="64">
        <v>0</v>
      </c>
      <c r="AA401" s="64">
        <v>0</v>
      </c>
      <c r="AB401" s="64">
        <v>0</v>
      </c>
      <c r="AC401" s="64">
        <v>0</v>
      </c>
      <c r="AD401" s="29">
        <v>0</v>
      </c>
      <c r="AE401" s="29">
        <v>0</v>
      </c>
      <c r="AF401" s="29">
        <v>0</v>
      </c>
      <c r="AG401" s="29">
        <v>0</v>
      </c>
      <c r="AH401" s="29">
        <v>0</v>
      </c>
      <c r="BL401">
        <v>399</v>
      </c>
      <c r="BM401" t="s">
        <v>2725</v>
      </c>
    </row>
    <row r="402" spans="2:65" ht="14.25" x14ac:dyDescent="0.2">
      <c r="B402" s="16">
        <v>400</v>
      </c>
      <c r="C402" s="16" t="s">
        <v>1212</v>
      </c>
      <c r="D402" s="16" t="s">
        <v>1645</v>
      </c>
      <c r="E402" s="16" t="s">
        <v>1126</v>
      </c>
      <c r="F402" s="16">
        <f t="shared" si="6"/>
        <v>4</v>
      </c>
      <c r="G402" s="19" t="s">
        <v>1485</v>
      </c>
      <c r="H402" s="3" t="s">
        <v>874</v>
      </c>
      <c r="I402" s="3">
        <f>武器2!I402</f>
        <v>13</v>
      </c>
      <c r="J402" s="16">
        <v>0</v>
      </c>
      <c r="K402" s="16">
        <v>8</v>
      </c>
      <c r="L402" s="16">
        <v>69</v>
      </c>
      <c r="M402" s="28">
        <v>0</v>
      </c>
      <c r="N402" s="16">
        <v>100</v>
      </c>
      <c r="O402" s="28">
        <v>0</v>
      </c>
      <c r="P402" s="28">
        <v>0</v>
      </c>
      <c r="Q402" s="28">
        <v>0</v>
      </c>
      <c r="R402" s="28">
        <v>0</v>
      </c>
      <c r="S402" s="42">
        <v>50</v>
      </c>
      <c r="T402" s="29">
        <v>0</v>
      </c>
      <c r="U402" s="29">
        <v>0</v>
      </c>
      <c r="V402" s="29">
        <v>0</v>
      </c>
      <c r="W402" s="29">
        <v>0</v>
      </c>
      <c r="X402" s="42">
        <v>42</v>
      </c>
      <c r="Y402" s="64">
        <v>0</v>
      </c>
      <c r="Z402" s="64">
        <v>0</v>
      </c>
      <c r="AA402" s="42">
        <v>50</v>
      </c>
      <c r="AB402" s="64">
        <v>0</v>
      </c>
      <c r="AC402" s="64">
        <v>0</v>
      </c>
      <c r="AD402" s="29">
        <v>0</v>
      </c>
      <c r="AE402" s="29">
        <v>0</v>
      </c>
      <c r="AF402" s="29">
        <v>0</v>
      </c>
      <c r="AG402" s="29">
        <v>0</v>
      </c>
      <c r="AH402" s="29">
        <v>0</v>
      </c>
      <c r="BL402">
        <v>400</v>
      </c>
      <c r="BM402" t="s">
        <v>2726</v>
      </c>
    </row>
    <row r="403" spans="2:65" ht="14.25" x14ac:dyDescent="0.2">
      <c r="B403" s="16">
        <v>401</v>
      </c>
      <c r="C403" s="16" t="s">
        <v>1149</v>
      </c>
      <c r="D403" s="16" t="s">
        <v>1244</v>
      </c>
      <c r="E403" s="16" t="s">
        <v>1127</v>
      </c>
      <c r="F403" s="16">
        <f t="shared" si="6"/>
        <v>1</v>
      </c>
      <c r="G403" s="19" t="s">
        <v>1485</v>
      </c>
      <c r="H403" s="3" t="s">
        <v>874</v>
      </c>
      <c r="I403" s="3">
        <f>武器2!I403</f>
        <v>13</v>
      </c>
      <c r="J403" s="16">
        <v>0</v>
      </c>
      <c r="K403" s="16">
        <v>1</v>
      </c>
      <c r="L403" s="16">
        <v>9</v>
      </c>
      <c r="M403" s="16">
        <v>22</v>
      </c>
      <c r="N403" s="28">
        <v>0</v>
      </c>
      <c r="O403" s="28">
        <v>0</v>
      </c>
      <c r="P403" s="28">
        <v>0</v>
      </c>
      <c r="Q403" s="28">
        <v>0</v>
      </c>
      <c r="R403" s="28">
        <v>0</v>
      </c>
      <c r="S403" s="64">
        <v>0</v>
      </c>
      <c r="T403" s="29">
        <v>0</v>
      </c>
      <c r="U403" s="29">
        <v>0</v>
      </c>
      <c r="V403" s="29">
        <v>0</v>
      </c>
      <c r="W403" s="29">
        <v>0</v>
      </c>
      <c r="X403" s="64">
        <v>0</v>
      </c>
      <c r="Y403" s="64">
        <v>0</v>
      </c>
      <c r="Z403" s="64">
        <v>0</v>
      </c>
      <c r="AA403" s="64">
        <v>0</v>
      </c>
      <c r="AB403" s="64">
        <v>0</v>
      </c>
      <c r="AC403" s="64">
        <v>0</v>
      </c>
      <c r="AD403" s="29">
        <v>0</v>
      </c>
      <c r="AE403" s="29">
        <v>0</v>
      </c>
      <c r="AF403" s="29">
        <v>0</v>
      </c>
      <c r="AG403" s="29">
        <v>0</v>
      </c>
      <c r="AH403" s="29">
        <v>0</v>
      </c>
      <c r="BL403">
        <v>401</v>
      </c>
      <c r="BM403" t="s">
        <v>2727</v>
      </c>
    </row>
    <row r="404" spans="2:65" ht="14.25" x14ac:dyDescent="0.2">
      <c r="B404" s="16">
        <v>402</v>
      </c>
      <c r="C404" s="16" t="s">
        <v>1210</v>
      </c>
      <c r="D404" s="16" t="s">
        <v>1387</v>
      </c>
      <c r="E404" s="16" t="s">
        <v>1127</v>
      </c>
      <c r="F404" s="16">
        <f t="shared" si="6"/>
        <v>1</v>
      </c>
      <c r="G404" s="19" t="s">
        <v>1485</v>
      </c>
      <c r="H404" s="3" t="s">
        <v>874</v>
      </c>
      <c r="I404" s="3">
        <f>武器2!I404</f>
        <v>13</v>
      </c>
      <c r="J404" s="16">
        <v>0</v>
      </c>
      <c r="K404" s="16">
        <v>2</v>
      </c>
      <c r="L404" s="16">
        <v>18</v>
      </c>
      <c r="M404" s="28">
        <v>0</v>
      </c>
      <c r="N404" s="28">
        <v>0</v>
      </c>
      <c r="O404" s="28">
        <v>0</v>
      </c>
      <c r="P404" s="28">
        <v>0</v>
      </c>
      <c r="Q404" s="28">
        <v>0</v>
      </c>
      <c r="R404" s="28">
        <v>0</v>
      </c>
      <c r="S404" s="64">
        <v>0</v>
      </c>
      <c r="T404" s="29">
        <v>0</v>
      </c>
      <c r="U404" s="29">
        <v>0</v>
      </c>
      <c r="V404" s="29">
        <v>0</v>
      </c>
      <c r="W404" s="29">
        <v>0</v>
      </c>
      <c r="X404" s="64">
        <v>0</v>
      </c>
      <c r="Y404" s="42">
        <v>12</v>
      </c>
      <c r="Z404" s="64">
        <v>0</v>
      </c>
      <c r="AA404" s="64">
        <v>0</v>
      </c>
      <c r="AB404" s="64">
        <v>0</v>
      </c>
      <c r="AC404" s="64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BL404">
        <v>402</v>
      </c>
      <c r="BM404" t="s">
        <v>2728</v>
      </c>
    </row>
    <row r="405" spans="2:65" ht="14.25" x14ac:dyDescent="0.2">
      <c r="B405" s="16">
        <v>403</v>
      </c>
      <c r="C405" s="16" t="s">
        <v>1188</v>
      </c>
      <c r="D405" s="16" t="s">
        <v>1362</v>
      </c>
      <c r="E405" s="16" t="s">
        <v>1127</v>
      </c>
      <c r="F405" s="16">
        <f t="shared" si="6"/>
        <v>1</v>
      </c>
      <c r="G405" s="19" t="s">
        <v>1485</v>
      </c>
      <c r="H405" s="3" t="s">
        <v>874</v>
      </c>
      <c r="I405" s="3">
        <f>武器2!I405</f>
        <v>13</v>
      </c>
      <c r="J405" s="16">
        <v>0</v>
      </c>
      <c r="K405" s="16">
        <v>3</v>
      </c>
      <c r="L405" s="16">
        <v>27</v>
      </c>
      <c r="M405" s="28">
        <v>0</v>
      </c>
      <c r="N405" s="28">
        <v>0</v>
      </c>
      <c r="O405" s="28">
        <v>0</v>
      </c>
      <c r="P405" s="28">
        <v>0</v>
      </c>
      <c r="Q405" s="28">
        <v>0</v>
      </c>
      <c r="R405" s="28">
        <v>0</v>
      </c>
      <c r="S405" s="64">
        <v>0</v>
      </c>
      <c r="T405" s="20">
        <v>0.13</v>
      </c>
      <c r="U405" s="29">
        <v>0</v>
      </c>
      <c r="V405" s="29">
        <v>0</v>
      </c>
      <c r="W405" s="29">
        <v>0</v>
      </c>
      <c r="X405" s="64">
        <v>0</v>
      </c>
      <c r="Y405" s="64">
        <v>0</v>
      </c>
      <c r="Z405" s="64">
        <v>0</v>
      </c>
      <c r="AA405" s="64">
        <v>0</v>
      </c>
      <c r="AB405" s="64">
        <v>0</v>
      </c>
      <c r="AC405" s="64">
        <v>0</v>
      </c>
      <c r="AD405" s="29">
        <v>0</v>
      </c>
      <c r="AE405" s="29">
        <v>0</v>
      </c>
      <c r="AF405" s="29">
        <v>0</v>
      </c>
      <c r="AG405" s="29">
        <v>0</v>
      </c>
      <c r="AH405" s="29">
        <v>0</v>
      </c>
      <c r="BL405">
        <v>403</v>
      </c>
      <c r="BM405" t="s">
        <v>2729</v>
      </c>
    </row>
    <row r="406" spans="2:65" ht="14.25" x14ac:dyDescent="0.2">
      <c r="B406" s="16">
        <v>404</v>
      </c>
      <c r="C406" s="16" t="s">
        <v>1162</v>
      </c>
      <c r="D406" s="16" t="s">
        <v>1646</v>
      </c>
      <c r="E406" s="16" t="s">
        <v>1127</v>
      </c>
      <c r="F406" s="16">
        <f t="shared" si="6"/>
        <v>1</v>
      </c>
      <c r="G406" s="19" t="s">
        <v>1485</v>
      </c>
      <c r="H406" s="3" t="s">
        <v>874</v>
      </c>
      <c r="I406" s="3">
        <f>武器2!I406</f>
        <v>13</v>
      </c>
      <c r="J406" s="16">
        <v>0</v>
      </c>
      <c r="K406" s="16">
        <v>4</v>
      </c>
      <c r="L406" s="16">
        <v>36</v>
      </c>
      <c r="M406" s="16">
        <v>86</v>
      </c>
      <c r="N406" s="28">
        <v>0</v>
      </c>
      <c r="O406" s="28">
        <v>0</v>
      </c>
      <c r="P406" s="28">
        <v>0</v>
      </c>
      <c r="Q406" s="28">
        <v>0</v>
      </c>
      <c r="R406" s="28">
        <v>0</v>
      </c>
      <c r="S406" s="64">
        <v>0</v>
      </c>
      <c r="T406" s="29">
        <v>0</v>
      </c>
      <c r="U406" s="29">
        <v>0</v>
      </c>
      <c r="V406" s="29">
        <v>0</v>
      </c>
      <c r="W406" s="29">
        <v>0</v>
      </c>
      <c r="X406" s="64">
        <v>0</v>
      </c>
      <c r="Y406" s="64">
        <v>0</v>
      </c>
      <c r="Z406" s="64">
        <v>0</v>
      </c>
      <c r="AA406" s="64">
        <v>0</v>
      </c>
      <c r="AB406" s="64">
        <v>0</v>
      </c>
      <c r="AC406" s="64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BL406">
        <v>404</v>
      </c>
      <c r="BM406" t="s">
        <v>2730</v>
      </c>
    </row>
    <row r="407" spans="2:65" ht="14.25" x14ac:dyDescent="0.2">
      <c r="B407" s="16">
        <v>405</v>
      </c>
      <c r="C407" s="16" t="s">
        <v>1166</v>
      </c>
      <c r="D407" s="16" t="s">
        <v>1313</v>
      </c>
      <c r="E407" s="16" t="s">
        <v>1127</v>
      </c>
      <c r="F407" s="16">
        <f t="shared" si="6"/>
        <v>2</v>
      </c>
      <c r="G407" s="19" t="s">
        <v>1485</v>
      </c>
      <c r="H407" s="3" t="s">
        <v>874</v>
      </c>
      <c r="I407" s="3">
        <f>武器2!I407</f>
        <v>13</v>
      </c>
      <c r="J407" s="16">
        <v>0</v>
      </c>
      <c r="K407" s="16">
        <v>5</v>
      </c>
      <c r="L407" s="16">
        <v>46</v>
      </c>
      <c r="M407" s="28">
        <v>0</v>
      </c>
      <c r="N407" s="28">
        <v>0</v>
      </c>
      <c r="O407" s="28">
        <v>0</v>
      </c>
      <c r="P407" s="28">
        <v>0</v>
      </c>
      <c r="Q407" s="16">
        <v>99</v>
      </c>
      <c r="R407" s="28">
        <v>0</v>
      </c>
      <c r="S407" s="64">
        <v>0</v>
      </c>
      <c r="T407" s="29">
        <v>0</v>
      </c>
      <c r="U407" s="29">
        <v>0</v>
      </c>
      <c r="V407" s="29">
        <v>0</v>
      </c>
      <c r="W407" s="29">
        <v>0</v>
      </c>
      <c r="X407" s="64">
        <v>0</v>
      </c>
      <c r="Y407" s="64">
        <v>0</v>
      </c>
      <c r="Z407" s="42">
        <v>43</v>
      </c>
      <c r="AA407" s="64">
        <v>0</v>
      </c>
      <c r="AB407" s="64">
        <v>0</v>
      </c>
      <c r="AC407" s="64">
        <v>0</v>
      </c>
      <c r="AD407" s="29">
        <v>0</v>
      </c>
      <c r="AE407" s="29">
        <v>0</v>
      </c>
      <c r="AF407" s="29">
        <v>0</v>
      </c>
      <c r="AG407" s="29">
        <v>0</v>
      </c>
      <c r="AH407" s="29">
        <v>0</v>
      </c>
      <c r="BL407">
        <v>405</v>
      </c>
      <c r="BM407" t="s">
        <v>2731</v>
      </c>
    </row>
    <row r="408" spans="2:65" ht="14.25" x14ac:dyDescent="0.2">
      <c r="B408" s="16">
        <v>406</v>
      </c>
      <c r="C408" s="16" t="s">
        <v>1143</v>
      </c>
      <c r="D408" s="16" t="s">
        <v>1647</v>
      </c>
      <c r="E408" s="16" t="s">
        <v>1127</v>
      </c>
      <c r="F408" s="16">
        <f t="shared" si="6"/>
        <v>2</v>
      </c>
      <c r="G408" s="19" t="s">
        <v>1485</v>
      </c>
      <c r="H408" s="3" t="s">
        <v>874</v>
      </c>
      <c r="I408" s="3">
        <f>武器2!I408</f>
        <v>13</v>
      </c>
      <c r="J408" s="16">
        <v>0</v>
      </c>
      <c r="K408" s="16">
        <v>6</v>
      </c>
      <c r="L408" s="16">
        <v>55</v>
      </c>
      <c r="M408" s="28">
        <v>0</v>
      </c>
      <c r="N408" s="28">
        <v>0</v>
      </c>
      <c r="O408" s="16">
        <v>114</v>
      </c>
      <c r="P408" s="28">
        <v>0</v>
      </c>
      <c r="Q408" s="28">
        <v>0</v>
      </c>
      <c r="R408" s="28">
        <v>0</v>
      </c>
      <c r="S408" s="64">
        <v>0</v>
      </c>
      <c r="T408" s="29">
        <v>0</v>
      </c>
      <c r="U408" s="29">
        <v>0</v>
      </c>
      <c r="V408" s="29">
        <v>0</v>
      </c>
      <c r="W408" s="29">
        <v>0</v>
      </c>
      <c r="X408" s="42">
        <v>44</v>
      </c>
      <c r="Y408" s="64">
        <v>0</v>
      </c>
      <c r="Z408" s="64">
        <v>0</v>
      </c>
      <c r="AA408" s="64">
        <v>0</v>
      </c>
      <c r="AB408" s="64">
        <v>0</v>
      </c>
      <c r="AC408" s="64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BL408">
        <v>406</v>
      </c>
      <c r="BM408" t="s">
        <v>2732</v>
      </c>
    </row>
    <row r="409" spans="2:65" ht="14.25" x14ac:dyDescent="0.2">
      <c r="B409" s="16">
        <v>407</v>
      </c>
      <c r="C409" s="16" t="s">
        <v>1137</v>
      </c>
      <c r="D409" s="16" t="s">
        <v>1637</v>
      </c>
      <c r="E409" s="16" t="s">
        <v>1127</v>
      </c>
      <c r="F409" s="16">
        <f t="shared" si="6"/>
        <v>2</v>
      </c>
      <c r="G409" s="19" t="s">
        <v>1485</v>
      </c>
      <c r="H409" s="3" t="s">
        <v>874</v>
      </c>
      <c r="I409" s="3">
        <f>武器2!I409</f>
        <v>13</v>
      </c>
      <c r="J409" s="16">
        <v>0</v>
      </c>
      <c r="K409" s="16">
        <v>7</v>
      </c>
      <c r="L409" s="16">
        <v>64</v>
      </c>
      <c r="M409" s="28">
        <v>0</v>
      </c>
      <c r="N409" s="28">
        <v>0</v>
      </c>
      <c r="O409" s="28">
        <v>0</v>
      </c>
      <c r="P409" s="28">
        <v>0</v>
      </c>
      <c r="Q409" s="28">
        <v>0</v>
      </c>
      <c r="R409" s="28">
        <v>0</v>
      </c>
      <c r="S409" s="64">
        <v>0</v>
      </c>
      <c r="T409" s="29">
        <v>0</v>
      </c>
      <c r="U409" s="20">
        <v>0.26</v>
      </c>
      <c r="V409" s="29">
        <v>0</v>
      </c>
      <c r="W409" s="29">
        <v>0</v>
      </c>
      <c r="X409" s="42">
        <v>51</v>
      </c>
      <c r="Y409" s="64">
        <v>0</v>
      </c>
      <c r="Z409" s="64">
        <v>0</v>
      </c>
      <c r="AA409" s="64">
        <v>0</v>
      </c>
      <c r="AB409" s="64">
        <v>0</v>
      </c>
      <c r="AC409" s="64">
        <v>0</v>
      </c>
      <c r="AD409" s="29">
        <v>0</v>
      </c>
      <c r="AE409" s="29">
        <v>0</v>
      </c>
      <c r="AF409" s="29">
        <v>0</v>
      </c>
      <c r="AG409" s="29">
        <v>0</v>
      </c>
      <c r="AH409" s="29">
        <v>0</v>
      </c>
      <c r="BL409">
        <v>407</v>
      </c>
      <c r="BM409" t="s">
        <v>2733</v>
      </c>
    </row>
    <row r="410" spans="2:65" ht="14.25" x14ac:dyDescent="0.2">
      <c r="B410" s="16">
        <v>408</v>
      </c>
      <c r="C410" s="16" t="s">
        <v>1210</v>
      </c>
      <c r="D410" s="16" t="s">
        <v>1648</v>
      </c>
      <c r="E410" s="16" t="s">
        <v>1127</v>
      </c>
      <c r="F410" s="16">
        <f t="shared" si="6"/>
        <v>2</v>
      </c>
      <c r="G410" s="19" t="s">
        <v>1485</v>
      </c>
      <c r="H410" s="3" t="s">
        <v>874</v>
      </c>
      <c r="I410" s="3">
        <f>武器2!I410</f>
        <v>13</v>
      </c>
      <c r="J410" s="16">
        <v>0</v>
      </c>
      <c r="K410" s="16">
        <v>8</v>
      </c>
      <c r="L410" s="16">
        <v>73</v>
      </c>
      <c r="M410" s="16">
        <v>173</v>
      </c>
      <c r="N410" s="28">
        <v>0</v>
      </c>
      <c r="O410" s="28">
        <v>0</v>
      </c>
      <c r="P410" s="28">
        <v>0</v>
      </c>
      <c r="Q410" s="28">
        <v>0</v>
      </c>
      <c r="R410" s="28">
        <v>0</v>
      </c>
      <c r="S410" s="64">
        <v>0</v>
      </c>
      <c r="T410" s="29">
        <v>0</v>
      </c>
      <c r="U410" s="29">
        <v>0</v>
      </c>
      <c r="V410" s="29">
        <v>0</v>
      </c>
      <c r="W410" s="29">
        <v>0</v>
      </c>
      <c r="X410" s="64">
        <v>0</v>
      </c>
      <c r="Y410" s="42">
        <v>48</v>
      </c>
      <c r="Z410" s="64">
        <v>0</v>
      </c>
      <c r="AA410" s="64">
        <v>0</v>
      </c>
      <c r="AB410" s="64">
        <v>0</v>
      </c>
      <c r="AC410" s="64">
        <v>0</v>
      </c>
      <c r="AD410" s="29">
        <v>0</v>
      </c>
      <c r="AE410" s="29">
        <v>0</v>
      </c>
      <c r="AF410" s="29">
        <v>0</v>
      </c>
      <c r="AG410" s="29">
        <v>0</v>
      </c>
      <c r="AH410" s="29">
        <v>0</v>
      </c>
      <c r="BL410">
        <v>408</v>
      </c>
      <c r="BM410" t="s">
        <v>2734</v>
      </c>
    </row>
    <row r="411" spans="2:65" ht="14.25" x14ac:dyDescent="0.2">
      <c r="B411" s="16">
        <v>409</v>
      </c>
      <c r="C411" s="16" t="s">
        <v>1149</v>
      </c>
      <c r="D411" s="16" t="s">
        <v>1544</v>
      </c>
      <c r="E411" s="16" t="s">
        <v>1128</v>
      </c>
      <c r="F411" s="16">
        <f t="shared" si="6"/>
        <v>1</v>
      </c>
      <c r="G411" s="19" t="s">
        <v>1485</v>
      </c>
      <c r="H411" s="3" t="s">
        <v>874</v>
      </c>
      <c r="I411" s="3">
        <f>武器2!I411</f>
        <v>13</v>
      </c>
      <c r="J411" s="16">
        <v>0</v>
      </c>
      <c r="K411" s="16">
        <v>1</v>
      </c>
      <c r="L411" s="16">
        <v>18</v>
      </c>
      <c r="M411" s="28">
        <v>0</v>
      </c>
      <c r="N411" s="16">
        <v>0</v>
      </c>
      <c r="O411" s="28">
        <v>0</v>
      </c>
      <c r="P411" s="28">
        <v>0</v>
      </c>
      <c r="Q411" s="28">
        <v>0</v>
      </c>
      <c r="R411" s="28">
        <v>0</v>
      </c>
      <c r="S411" s="64">
        <v>0</v>
      </c>
      <c r="T411" s="29">
        <v>0</v>
      </c>
      <c r="U411" s="29">
        <v>0</v>
      </c>
      <c r="V411" s="29">
        <v>0</v>
      </c>
      <c r="W411" s="29">
        <v>0</v>
      </c>
      <c r="X411" s="64">
        <v>0</v>
      </c>
      <c r="Y411" s="64">
        <v>0</v>
      </c>
      <c r="Z411" s="64">
        <v>0</v>
      </c>
      <c r="AA411" s="64">
        <v>0</v>
      </c>
      <c r="AB411" s="64">
        <v>0</v>
      </c>
      <c r="AC411" s="64">
        <v>0</v>
      </c>
      <c r="AD411" s="29">
        <v>0</v>
      </c>
      <c r="AE411" s="29">
        <v>0</v>
      </c>
      <c r="AF411" s="29">
        <v>0</v>
      </c>
      <c r="AG411" s="29">
        <v>0</v>
      </c>
      <c r="AH411" s="29">
        <v>0</v>
      </c>
      <c r="BL411">
        <v>409</v>
      </c>
      <c r="BM411" t="s">
        <v>2735</v>
      </c>
    </row>
    <row r="412" spans="2:65" ht="14.25" x14ac:dyDescent="0.2">
      <c r="B412" s="16">
        <v>410</v>
      </c>
      <c r="C412" s="16" t="s">
        <v>1182</v>
      </c>
      <c r="D412" s="16" t="s">
        <v>1649</v>
      </c>
      <c r="E412" s="16" t="s">
        <v>1128</v>
      </c>
      <c r="F412" s="16">
        <f t="shared" si="6"/>
        <v>1</v>
      </c>
      <c r="G412" s="19" t="s">
        <v>1485</v>
      </c>
      <c r="H412" s="3" t="s">
        <v>874</v>
      </c>
      <c r="I412" s="3">
        <f>武器2!I412</f>
        <v>13</v>
      </c>
      <c r="J412" s="16">
        <v>0</v>
      </c>
      <c r="K412" s="16">
        <v>2</v>
      </c>
      <c r="L412" s="16">
        <v>36</v>
      </c>
      <c r="M412" s="28">
        <v>0</v>
      </c>
      <c r="N412" s="28">
        <v>0</v>
      </c>
      <c r="O412" s="28">
        <v>0</v>
      </c>
      <c r="P412" s="28">
        <v>0</v>
      </c>
      <c r="Q412" s="28">
        <v>0</v>
      </c>
      <c r="R412" s="28">
        <v>0</v>
      </c>
      <c r="S412" s="64">
        <v>0</v>
      </c>
      <c r="T412" s="29">
        <v>0</v>
      </c>
      <c r="U412" s="29">
        <v>0</v>
      </c>
      <c r="V412" s="29">
        <v>0</v>
      </c>
      <c r="W412" s="29">
        <v>0</v>
      </c>
      <c r="X412" s="64">
        <v>0</v>
      </c>
      <c r="Y412" s="64">
        <v>0</v>
      </c>
      <c r="Z412" s="64">
        <v>0</v>
      </c>
      <c r="AA412" s="64">
        <v>0</v>
      </c>
      <c r="AB412" s="42">
        <v>0</v>
      </c>
      <c r="AC412" s="64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BL412">
        <v>410</v>
      </c>
      <c r="BM412" t="s">
        <v>2736</v>
      </c>
    </row>
    <row r="413" spans="2:65" ht="14.25" x14ac:dyDescent="0.2">
      <c r="B413" s="16">
        <v>411</v>
      </c>
      <c r="C413" s="16" t="s">
        <v>1157</v>
      </c>
      <c r="D413" s="16" t="s">
        <v>1404</v>
      </c>
      <c r="E413" s="16" t="s">
        <v>1128</v>
      </c>
      <c r="F413" s="16">
        <f t="shared" si="6"/>
        <v>1</v>
      </c>
      <c r="G413" s="19" t="s">
        <v>1485</v>
      </c>
      <c r="H413" s="3" t="s">
        <v>874</v>
      </c>
      <c r="I413" s="3">
        <f>武器2!I413</f>
        <v>13</v>
      </c>
      <c r="J413" s="16">
        <v>0</v>
      </c>
      <c r="K413" s="16">
        <v>3</v>
      </c>
      <c r="L413" s="16">
        <v>53</v>
      </c>
      <c r="M413" s="28">
        <v>0</v>
      </c>
      <c r="N413" s="28">
        <v>0</v>
      </c>
      <c r="O413" s="28">
        <v>0</v>
      </c>
      <c r="P413" s="28">
        <v>0</v>
      </c>
      <c r="Q413" s="28">
        <v>0</v>
      </c>
      <c r="R413" s="28">
        <v>0</v>
      </c>
      <c r="S413" s="64">
        <v>0</v>
      </c>
      <c r="T413" s="29">
        <v>0</v>
      </c>
      <c r="U413" s="29">
        <v>0</v>
      </c>
      <c r="V413" s="29">
        <v>0</v>
      </c>
      <c r="W413" s="29">
        <v>0</v>
      </c>
      <c r="X413" s="42">
        <v>0</v>
      </c>
      <c r="Y413" s="64">
        <v>0</v>
      </c>
      <c r="Z413" s="64">
        <v>0</v>
      </c>
      <c r="AA413" s="64">
        <v>0</v>
      </c>
      <c r="AB413" s="64">
        <v>0</v>
      </c>
      <c r="AC413" s="64">
        <v>0</v>
      </c>
      <c r="AD413" s="29">
        <v>0</v>
      </c>
      <c r="AE413" s="29">
        <v>0</v>
      </c>
      <c r="AF413" s="29">
        <v>0</v>
      </c>
      <c r="AG413" s="29">
        <v>0</v>
      </c>
      <c r="AH413" s="29">
        <v>0</v>
      </c>
      <c r="BL413">
        <v>411</v>
      </c>
      <c r="BM413" t="s">
        <v>2737</v>
      </c>
    </row>
    <row r="414" spans="2:65" ht="14.25" x14ac:dyDescent="0.2">
      <c r="B414" s="16">
        <v>412</v>
      </c>
      <c r="C414" s="16" t="s">
        <v>1145</v>
      </c>
      <c r="D414" s="16" t="s">
        <v>1342</v>
      </c>
      <c r="E414" s="16" t="s">
        <v>1128</v>
      </c>
      <c r="F414" s="16">
        <f t="shared" si="6"/>
        <v>1</v>
      </c>
      <c r="G414" s="19" t="s">
        <v>1485</v>
      </c>
      <c r="H414" s="3" t="s">
        <v>874</v>
      </c>
      <c r="I414" s="3">
        <f>武器2!I414</f>
        <v>13</v>
      </c>
      <c r="J414" s="16">
        <v>0</v>
      </c>
      <c r="K414" s="16">
        <v>4</v>
      </c>
      <c r="L414" s="16">
        <v>71</v>
      </c>
      <c r="M414" s="28">
        <v>0</v>
      </c>
      <c r="N414" s="28">
        <v>0</v>
      </c>
      <c r="O414" s="28">
        <v>0</v>
      </c>
      <c r="P414" s="28">
        <v>0</v>
      </c>
      <c r="Q414" s="28">
        <v>0</v>
      </c>
      <c r="R414" s="28">
        <v>0</v>
      </c>
      <c r="S414" s="64">
        <v>0</v>
      </c>
      <c r="T414" s="29">
        <v>0</v>
      </c>
      <c r="U414" s="29">
        <v>0</v>
      </c>
      <c r="V414" s="29">
        <v>0</v>
      </c>
      <c r="W414" s="29">
        <v>0</v>
      </c>
      <c r="X414" s="42">
        <v>0</v>
      </c>
      <c r="Y414" s="64">
        <v>0</v>
      </c>
      <c r="Z414" s="64">
        <v>0</v>
      </c>
      <c r="AA414" s="64">
        <v>0</v>
      </c>
      <c r="AB414" s="64">
        <v>0</v>
      </c>
      <c r="AC414" s="64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BL414">
        <v>412</v>
      </c>
      <c r="BM414" t="s">
        <v>2738</v>
      </c>
    </row>
    <row r="415" spans="2:65" ht="14.25" x14ac:dyDescent="0.2">
      <c r="B415" s="16">
        <v>413</v>
      </c>
      <c r="C415" s="16" t="s">
        <v>1208</v>
      </c>
      <c r="D415" s="16" t="s">
        <v>1317</v>
      </c>
      <c r="E415" s="16" t="s">
        <v>1128</v>
      </c>
      <c r="F415" s="16">
        <f t="shared" si="6"/>
        <v>1</v>
      </c>
      <c r="G415" s="19" t="s">
        <v>1485</v>
      </c>
      <c r="H415" s="3" t="s">
        <v>874</v>
      </c>
      <c r="I415" s="3">
        <f>武器2!I415</f>
        <v>13</v>
      </c>
      <c r="J415" s="16">
        <v>0</v>
      </c>
      <c r="K415" s="16">
        <v>5</v>
      </c>
      <c r="L415" s="16">
        <v>89</v>
      </c>
      <c r="M415" s="28">
        <v>0</v>
      </c>
      <c r="N415" s="28">
        <v>0</v>
      </c>
      <c r="O415" s="28">
        <v>0</v>
      </c>
      <c r="P415" s="28">
        <v>0</v>
      </c>
      <c r="Q415" s="28">
        <v>0</v>
      </c>
      <c r="R415" s="28">
        <v>0</v>
      </c>
      <c r="S415" s="64">
        <v>0</v>
      </c>
      <c r="T415" s="29">
        <v>0</v>
      </c>
      <c r="U415" s="29">
        <v>0</v>
      </c>
      <c r="V415" s="29">
        <v>0</v>
      </c>
      <c r="W415" s="29">
        <v>0</v>
      </c>
      <c r="X415" s="42">
        <v>0</v>
      </c>
      <c r="Y415" s="64">
        <v>0</v>
      </c>
      <c r="Z415" s="64">
        <v>0</v>
      </c>
      <c r="AA415" s="64">
        <v>0</v>
      </c>
      <c r="AB415" s="64">
        <v>0</v>
      </c>
      <c r="AC415" s="64">
        <v>0</v>
      </c>
      <c r="AD415" s="29">
        <v>0</v>
      </c>
      <c r="AE415" s="29">
        <v>0</v>
      </c>
      <c r="AF415" s="29">
        <v>0</v>
      </c>
      <c r="AG415" s="29">
        <v>0</v>
      </c>
      <c r="AH415" s="29">
        <v>0</v>
      </c>
      <c r="BL415">
        <v>413</v>
      </c>
      <c r="BM415" t="s">
        <v>2739</v>
      </c>
    </row>
    <row r="416" spans="2:65" ht="14.25" x14ac:dyDescent="0.2">
      <c r="B416" s="16">
        <v>414</v>
      </c>
      <c r="C416" s="16" t="s">
        <v>1191</v>
      </c>
      <c r="D416" s="16" t="s">
        <v>1266</v>
      </c>
      <c r="E416" s="16" t="s">
        <v>1128</v>
      </c>
      <c r="F416" s="16">
        <f t="shared" si="6"/>
        <v>1</v>
      </c>
      <c r="G416" s="19" t="s">
        <v>1485</v>
      </c>
      <c r="H416" s="3" t="s">
        <v>874</v>
      </c>
      <c r="I416" s="3">
        <f>武器2!I416</f>
        <v>13</v>
      </c>
      <c r="J416" s="16">
        <v>0</v>
      </c>
      <c r="K416" s="16">
        <v>6</v>
      </c>
      <c r="L416" s="16">
        <v>107</v>
      </c>
      <c r="M416" s="16">
        <v>0</v>
      </c>
      <c r="N416" s="28">
        <v>0</v>
      </c>
      <c r="O416" s="28">
        <v>0</v>
      </c>
      <c r="P416" s="28">
        <v>0</v>
      </c>
      <c r="Q416" s="28">
        <v>0</v>
      </c>
      <c r="R416" s="28">
        <v>0</v>
      </c>
      <c r="S416" s="64">
        <v>0</v>
      </c>
      <c r="T416" s="29">
        <v>0</v>
      </c>
      <c r="U416" s="29">
        <v>0</v>
      </c>
      <c r="V416" s="29">
        <v>0</v>
      </c>
      <c r="W416" s="29">
        <v>0</v>
      </c>
      <c r="X416" s="64">
        <v>0</v>
      </c>
      <c r="Y416" s="64">
        <v>0</v>
      </c>
      <c r="Z416" s="64">
        <v>0</v>
      </c>
      <c r="AA416" s="64">
        <v>0</v>
      </c>
      <c r="AB416" s="64">
        <v>0</v>
      </c>
      <c r="AC416" s="64">
        <v>0</v>
      </c>
      <c r="AD416" s="29">
        <v>0</v>
      </c>
      <c r="AE416" s="29">
        <v>0</v>
      </c>
      <c r="AF416" s="29">
        <v>0</v>
      </c>
      <c r="AG416" s="29">
        <v>0</v>
      </c>
      <c r="AH416" s="29">
        <v>0</v>
      </c>
      <c r="BL416">
        <v>414</v>
      </c>
      <c r="BM416" t="s">
        <v>2740</v>
      </c>
    </row>
    <row r="417" spans="2:65" ht="14.25" x14ac:dyDescent="0.2">
      <c r="B417" s="16">
        <v>415</v>
      </c>
      <c r="C417" s="16" t="s">
        <v>1208</v>
      </c>
      <c r="D417" s="16" t="s">
        <v>1340</v>
      </c>
      <c r="E417" s="16" t="s">
        <v>1128</v>
      </c>
      <c r="F417" s="16">
        <f t="shared" si="6"/>
        <v>1</v>
      </c>
      <c r="G417" s="19" t="s">
        <v>1485</v>
      </c>
      <c r="H417" s="3" t="s">
        <v>874</v>
      </c>
      <c r="I417" s="3">
        <f>武器2!I417</f>
        <v>13</v>
      </c>
      <c r="J417" s="16">
        <v>0</v>
      </c>
      <c r="K417" s="16">
        <v>7</v>
      </c>
      <c r="L417" s="16">
        <v>124</v>
      </c>
      <c r="M417" s="16">
        <v>0</v>
      </c>
      <c r="N417" s="28">
        <v>0</v>
      </c>
      <c r="O417" s="28">
        <v>0</v>
      </c>
      <c r="P417" s="28">
        <v>0</v>
      </c>
      <c r="Q417" s="28">
        <v>0</v>
      </c>
      <c r="R417" s="28">
        <v>0</v>
      </c>
      <c r="S417" s="64">
        <v>0</v>
      </c>
      <c r="T417" s="29">
        <v>0</v>
      </c>
      <c r="U417" s="29">
        <v>0</v>
      </c>
      <c r="V417" s="29">
        <v>0</v>
      </c>
      <c r="W417" s="29">
        <v>0</v>
      </c>
      <c r="X417" s="64">
        <v>0</v>
      </c>
      <c r="Y417" s="64">
        <v>0</v>
      </c>
      <c r="Z417" s="64">
        <v>0</v>
      </c>
      <c r="AA417" s="64">
        <v>0</v>
      </c>
      <c r="AB417" s="64">
        <v>0</v>
      </c>
      <c r="AC417" s="64">
        <v>0</v>
      </c>
      <c r="AD417" s="29">
        <v>0</v>
      </c>
      <c r="AE417" s="29">
        <v>0</v>
      </c>
      <c r="AF417" s="29">
        <v>0</v>
      </c>
      <c r="AG417" s="29">
        <v>0</v>
      </c>
      <c r="AH417" s="29">
        <v>0</v>
      </c>
      <c r="BL417">
        <v>415</v>
      </c>
      <c r="BM417" t="s">
        <v>2741</v>
      </c>
    </row>
    <row r="418" spans="2:65" ht="14.25" x14ac:dyDescent="0.2">
      <c r="B418" s="16">
        <v>416</v>
      </c>
      <c r="C418" s="16" t="s">
        <v>1147</v>
      </c>
      <c r="D418" s="16" t="s">
        <v>1316</v>
      </c>
      <c r="E418" s="16" t="s">
        <v>1128</v>
      </c>
      <c r="F418" s="16">
        <f t="shared" si="6"/>
        <v>1</v>
      </c>
      <c r="G418" s="19" t="s">
        <v>1485</v>
      </c>
      <c r="H418" s="3" t="s">
        <v>874</v>
      </c>
      <c r="I418" s="3">
        <f>武器2!I418</f>
        <v>13</v>
      </c>
      <c r="J418" s="16">
        <v>0</v>
      </c>
      <c r="K418" s="16">
        <v>8</v>
      </c>
      <c r="L418" s="16">
        <v>142</v>
      </c>
      <c r="M418" s="16">
        <v>0</v>
      </c>
      <c r="N418" s="28">
        <v>0</v>
      </c>
      <c r="O418" s="28">
        <v>0</v>
      </c>
      <c r="P418" s="28">
        <v>0</v>
      </c>
      <c r="Q418" s="28">
        <v>0</v>
      </c>
      <c r="R418" s="28">
        <v>0</v>
      </c>
      <c r="S418" s="64">
        <v>0</v>
      </c>
      <c r="T418" s="29">
        <v>0</v>
      </c>
      <c r="U418" s="29">
        <v>0</v>
      </c>
      <c r="V418" s="29">
        <v>0</v>
      </c>
      <c r="W418" s="29">
        <v>0</v>
      </c>
      <c r="X418" s="64">
        <v>0</v>
      </c>
      <c r="Y418" s="64">
        <v>0</v>
      </c>
      <c r="Z418" s="64">
        <v>0</v>
      </c>
      <c r="AA418" s="64">
        <v>0</v>
      </c>
      <c r="AB418" s="64">
        <v>0</v>
      </c>
      <c r="AC418" s="64">
        <v>0</v>
      </c>
      <c r="AD418" s="29">
        <v>0</v>
      </c>
      <c r="AE418" s="29">
        <v>0</v>
      </c>
      <c r="AF418" s="29">
        <v>0</v>
      </c>
      <c r="AG418" s="29">
        <v>0</v>
      </c>
      <c r="AH418" s="29">
        <v>0</v>
      </c>
      <c r="BL418">
        <v>416</v>
      </c>
      <c r="BM418" t="s">
        <v>2742</v>
      </c>
    </row>
    <row r="419" spans="2:65" ht="14.25" x14ac:dyDescent="0.2">
      <c r="B419" s="16">
        <v>417</v>
      </c>
      <c r="C419" s="16" t="s">
        <v>1178</v>
      </c>
      <c r="D419" s="16" t="s">
        <v>1426</v>
      </c>
      <c r="E419" s="16" t="s">
        <v>1125</v>
      </c>
      <c r="F419" s="16">
        <f t="shared" si="6"/>
        <v>3</v>
      </c>
      <c r="G419" s="19" t="s">
        <v>1485</v>
      </c>
      <c r="H419" s="3" t="s">
        <v>875</v>
      </c>
      <c r="I419" s="3">
        <f>武器2!I419</f>
        <v>14</v>
      </c>
      <c r="J419" s="16">
        <v>5</v>
      </c>
      <c r="K419" s="16">
        <v>1</v>
      </c>
      <c r="L419" s="16">
        <v>12</v>
      </c>
      <c r="M419" s="28">
        <v>0</v>
      </c>
      <c r="N419" s="28">
        <v>0</v>
      </c>
      <c r="O419" s="16">
        <v>8</v>
      </c>
      <c r="P419" s="28">
        <v>0</v>
      </c>
      <c r="Q419" s="28">
        <v>0</v>
      </c>
      <c r="R419" s="28">
        <v>0</v>
      </c>
      <c r="S419" s="42">
        <v>5</v>
      </c>
      <c r="T419" s="29">
        <v>0</v>
      </c>
      <c r="U419" s="29">
        <v>0</v>
      </c>
      <c r="V419" s="29">
        <v>0</v>
      </c>
      <c r="W419" s="29">
        <v>0</v>
      </c>
      <c r="X419" s="64">
        <v>0</v>
      </c>
      <c r="Y419" s="64">
        <v>0</v>
      </c>
      <c r="Z419" s="64">
        <v>0</v>
      </c>
      <c r="AA419" s="64">
        <v>0</v>
      </c>
      <c r="AB419" s="64">
        <v>0</v>
      </c>
      <c r="AC419" s="42">
        <v>6</v>
      </c>
      <c r="AD419" s="29">
        <v>0</v>
      </c>
      <c r="AE419" s="29">
        <v>0</v>
      </c>
      <c r="AF419" s="29">
        <v>0</v>
      </c>
      <c r="AG419" s="29">
        <v>0</v>
      </c>
      <c r="AH419" s="29">
        <v>0</v>
      </c>
      <c r="BL419">
        <v>417</v>
      </c>
      <c r="BM419" t="s">
        <v>2743</v>
      </c>
    </row>
    <row r="420" spans="2:65" ht="14.25" x14ac:dyDescent="0.2">
      <c r="B420" s="16">
        <v>418</v>
      </c>
      <c r="C420" s="16" t="s">
        <v>1133</v>
      </c>
      <c r="D420" s="16" t="s">
        <v>1401</v>
      </c>
      <c r="E420" s="16" t="s">
        <v>1125</v>
      </c>
      <c r="F420" s="16">
        <f t="shared" si="6"/>
        <v>3</v>
      </c>
      <c r="G420" s="19" t="s">
        <v>1485</v>
      </c>
      <c r="H420" s="3" t="s">
        <v>875</v>
      </c>
      <c r="I420" s="3">
        <f>武器2!I420</f>
        <v>14</v>
      </c>
      <c r="J420" s="16">
        <v>5</v>
      </c>
      <c r="K420" s="16">
        <v>2</v>
      </c>
      <c r="L420" s="16">
        <v>25</v>
      </c>
      <c r="M420" s="28">
        <v>0</v>
      </c>
      <c r="N420" s="16">
        <v>26</v>
      </c>
      <c r="O420" s="28">
        <v>0</v>
      </c>
      <c r="P420" s="28">
        <v>0</v>
      </c>
      <c r="Q420" s="16">
        <v>26</v>
      </c>
      <c r="R420" s="28">
        <v>0</v>
      </c>
      <c r="S420" s="64">
        <v>0</v>
      </c>
      <c r="T420" s="29">
        <v>0</v>
      </c>
      <c r="U420" s="29">
        <v>0</v>
      </c>
      <c r="V420" s="29">
        <v>0</v>
      </c>
      <c r="W420" s="29">
        <v>0</v>
      </c>
      <c r="X420" s="64">
        <v>0</v>
      </c>
      <c r="Y420" s="64">
        <v>0</v>
      </c>
      <c r="Z420" s="64">
        <v>0</v>
      </c>
      <c r="AA420" s="42">
        <v>8</v>
      </c>
      <c r="AB420" s="64">
        <v>0</v>
      </c>
      <c r="AC420" s="64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BL420">
        <v>418</v>
      </c>
      <c r="BM420" t="s">
        <v>2744</v>
      </c>
    </row>
    <row r="421" spans="2:65" ht="14.25" x14ac:dyDescent="0.2">
      <c r="B421" s="16">
        <v>419</v>
      </c>
      <c r="C421" s="16" t="s">
        <v>1216</v>
      </c>
      <c r="D421" s="16" t="s">
        <v>1318</v>
      </c>
      <c r="E421" s="16" t="s">
        <v>1125</v>
      </c>
      <c r="F421" s="16">
        <f t="shared" si="6"/>
        <v>4</v>
      </c>
      <c r="G421" s="19" t="s">
        <v>1485</v>
      </c>
      <c r="H421" s="3" t="s">
        <v>875</v>
      </c>
      <c r="I421" s="3">
        <f>武器2!I421</f>
        <v>14</v>
      </c>
      <c r="J421" s="16">
        <v>5</v>
      </c>
      <c r="K421" s="16">
        <v>3</v>
      </c>
      <c r="L421" s="16">
        <v>37</v>
      </c>
      <c r="M421" s="16">
        <v>33</v>
      </c>
      <c r="N421" s="16">
        <v>39</v>
      </c>
      <c r="O421" s="28">
        <v>0</v>
      </c>
      <c r="P421" s="28">
        <v>0</v>
      </c>
      <c r="Q421" s="28">
        <v>0</v>
      </c>
      <c r="R421" s="28">
        <v>0</v>
      </c>
      <c r="S421" s="64">
        <v>0</v>
      </c>
      <c r="T421" s="20">
        <v>0.08</v>
      </c>
      <c r="U421" s="29">
        <v>0</v>
      </c>
      <c r="V421" s="29">
        <v>0</v>
      </c>
      <c r="W421" s="29">
        <v>0</v>
      </c>
      <c r="X421" s="64">
        <v>0</v>
      </c>
      <c r="Y421" s="64">
        <v>0</v>
      </c>
      <c r="Z421" s="64">
        <v>0</v>
      </c>
      <c r="AA421" s="64">
        <v>0</v>
      </c>
      <c r="AB421" s="64">
        <v>0</v>
      </c>
      <c r="AC421" s="42">
        <v>19</v>
      </c>
      <c r="AD421" s="29">
        <v>0</v>
      </c>
      <c r="AE421" s="29">
        <v>0</v>
      </c>
      <c r="AF421" s="29">
        <v>0</v>
      </c>
      <c r="AG421" s="29">
        <v>0</v>
      </c>
      <c r="AH421" s="29">
        <v>0</v>
      </c>
      <c r="BL421">
        <v>419</v>
      </c>
      <c r="BM421" t="s">
        <v>2745</v>
      </c>
    </row>
    <row r="422" spans="2:65" ht="14.25" x14ac:dyDescent="0.2">
      <c r="B422" s="16">
        <v>420</v>
      </c>
      <c r="C422" s="16" t="s">
        <v>1153</v>
      </c>
      <c r="D422" s="16" t="s">
        <v>1284</v>
      </c>
      <c r="E422" s="16" t="s">
        <v>1125</v>
      </c>
      <c r="F422" s="16">
        <f t="shared" si="6"/>
        <v>4</v>
      </c>
      <c r="G422" s="19" t="s">
        <v>1485</v>
      </c>
      <c r="H422" s="3" t="s">
        <v>875</v>
      </c>
      <c r="I422" s="3">
        <f>武器2!I422</f>
        <v>14</v>
      </c>
      <c r="J422" s="16">
        <v>5</v>
      </c>
      <c r="K422" s="16">
        <v>4</v>
      </c>
      <c r="L422" s="16">
        <v>49</v>
      </c>
      <c r="M422" s="28">
        <v>0</v>
      </c>
      <c r="N422" s="28">
        <v>0</v>
      </c>
      <c r="O422" s="28">
        <v>0</v>
      </c>
      <c r="P422" s="28">
        <v>0</v>
      </c>
      <c r="Q422" s="16">
        <v>52</v>
      </c>
      <c r="R422" s="28">
        <v>0</v>
      </c>
      <c r="S422" s="64">
        <v>0</v>
      </c>
      <c r="T422" s="29">
        <v>0</v>
      </c>
      <c r="U422" s="29">
        <v>0</v>
      </c>
      <c r="V422" s="29">
        <v>0</v>
      </c>
      <c r="W422" s="29">
        <v>0</v>
      </c>
      <c r="X422" s="64">
        <v>0</v>
      </c>
      <c r="Y422" s="42">
        <v>25</v>
      </c>
      <c r="Z422" s="64">
        <v>0</v>
      </c>
      <c r="AA422" s="42">
        <v>15</v>
      </c>
      <c r="AB422" s="64">
        <v>0</v>
      </c>
      <c r="AC422" s="42">
        <v>25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BL422">
        <v>420</v>
      </c>
      <c r="BM422" t="s">
        <v>2746</v>
      </c>
    </row>
    <row r="423" spans="2:65" ht="14.25" x14ac:dyDescent="0.2">
      <c r="B423" s="16">
        <v>421</v>
      </c>
      <c r="C423" s="16" t="s">
        <v>1157</v>
      </c>
      <c r="D423" s="16" t="s">
        <v>1321</v>
      </c>
      <c r="E423" s="16" t="s">
        <v>1125</v>
      </c>
      <c r="F423" s="16">
        <f t="shared" si="6"/>
        <v>5</v>
      </c>
      <c r="G423" s="19" t="s">
        <v>1485</v>
      </c>
      <c r="H423" s="3" t="s">
        <v>875</v>
      </c>
      <c r="I423" s="3">
        <f>武器2!I423</f>
        <v>14</v>
      </c>
      <c r="J423" s="16">
        <v>5</v>
      </c>
      <c r="K423" s="16">
        <v>5</v>
      </c>
      <c r="L423" s="16">
        <v>61</v>
      </c>
      <c r="M423" s="28">
        <v>0</v>
      </c>
      <c r="N423" s="16">
        <v>65</v>
      </c>
      <c r="O423" s="28">
        <v>0</v>
      </c>
      <c r="P423" s="28">
        <v>0</v>
      </c>
      <c r="Q423" s="16">
        <v>65</v>
      </c>
      <c r="R423" s="28">
        <v>0</v>
      </c>
      <c r="S423" s="64">
        <v>0</v>
      </c>
      <c r="T423" s="29">
        <v>0</v>
      </c>
      <c r="U423" s="20">
        <v>0.1075</v>
      </c>
      <c r="V423" s="29">
        <v>0</v>
      </c>
      <c r="W423" s="29">
        <v>0</v>
      </c>
      <c r="X423" s="64">
        <v>0</v>
      </c>
      <c r="Y423" s="64">
        <v>0</v>
      </c>
      <c r="Z423" s="64">
        <v>0</v>
      </c>
      <c r="AA423" s="64">
        <v>0</v>
      </c>
      <c r="AB423" s="42">
        <v>31</v>
      </c>
      <c r="AC423" s="42">
        <v>31</v>
      </c>
      <c r="AD423" s="29">
        <v>0</v>
      </c>
      <c r="AE423" s="29">
        <v>0</v>
      </c>
      <c r="AF423" s="29">
        <v>0</v>
      </c>
      <c r="AG423" s="29">
        <v>0</v>
      </c>
      <c r="AH423" s="29">
        <v>0</v>
      </c>
      <c r="BL423">
        <v>421</v>
      </c>
      <c r="BM423" t="s">
        <v>2747</v>
      </c>
    </row>
    <row r="424" spans="2:65" ht="14.25" x14ac:dyDescent="0.2">
      <c r="B424" s="16">
        <v>422</v>
      </c>
      <c r="C424" s="16" t="s">
        <v>1166</v>
      </c>
      <c r="D424" s="16" t="s">
        <v>1650</v>
      </c>
      <c r="E424" s="16" t="s">
        <v>1125</v>
      </c>
      <c r="F424" s="16">
        <f t="shared" si="6"/>
        <v>5</v>
      </c>
      <c r="G424" s="19" t="s">
        <v>1485</v>
      </c>
      <c r="H424" s="3" t="s">
        <v>875</v>
      </c>
      <c r="I424" s="3">
        <f>武器2!I424</f>
        <v>14</v>
      </c>
      <c r="J424" s="16">
        <v>5</v>
      </c>
      <c r="K424" s="16">
        <v>6</v>
      </c>
      <c r="L424" s="16">
        <v>74</v>
      </c>
      <c r="M424" s="16">
        <v>65</v>
      </c>
      <c r="N424" s="16">
        <v>78</v>
      </c>
      <c r="O424" s="28">
        <v>0</v>
      </c>
      <c r="P424" s="28">
        <v>0</v>
      </c>
      <c r="Q424" s="16">
        <v>78</v>
      </c>
      <c r="R424" s="28">
        <v>0</v>
      </c>
      <c r="S424" s="64">
        <v>0</v>
      </c>
      <c r="T424" s="29">
        <v>0</v>
      </c>
      <c r="U424" s="20">
        <v>0.1275</v>
      </c>
      <c r="V424" s="29">
        <v>0</v>
      </c>
      <c r="W424" s="29">
        <v>0</v>
      </c>
      <c r="X424" s="64">
        <v>0</v>
      </c>
      <c r="Y424" s="64">
        <v>0</v>
      </c>
      <c r="Z424" s="64">
        <v>0</v>
      </c>
      <c r="AA424" s="64">
        <v>0</v>
      </c>
      <c r="AB424" s="64">
        <v>0</v>
      </c>
      <c r="AC424" s="42">
        <v>38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BL424">
        <v>422</v>
      </c>
      <c r="BM424" t="s">
        <v>2748</v>
      </c>
    </row>
    <row r="425" spans="2:65" ht="14.25" x14ac:dyDescent="0.2">
      <c r="B425" s="16">
        <v>423</v>
      </c>
      <c r="C425" s="16" t="s">
        <v>1147</v>
      </c>
      <c r="D425" s="16" t="s">
        <v>1343</v>
      </c>
      <c r="E425" s="16" t="s">
        <v>1125</v>
      </c>
      <c r="F425" s="16">
        <f t="shared" si="6"/>
        <v>6</v>
      </c>
      <c r="G425" s="19" t="s">
        <v>1485</v>
      </c>
      <c r="H425" s="3" t="s">
        <v>875</v>
      </c>
      <c r="I425" s="3">
        <f>武器2!I425</f>
        <v>14</v>
      </c>
      <c r="J425" s="16">
        <v>5</v>
      </c>
      <c r="K425" s="16">
        <v>7</v>
      </c>
      <c r="L425" s="16">
        <v>86</v>
      </c>
      <c r="M425" s="16">
        <v>76</v>
      </c>
      <c r="N425" s="16">
        <v>91</v>
      </c>
      <c r="O425" s="28">
        <v>0</v>
      </c>
      <c r="P425" s="28">
        <v>0</v>
      </c>
      <c r="Q425" s="16">
        <v>91</v>
      </c>
      <c r="R425" s="16">
        <v>60</v>
      </c>
      <c r="S425" s="64">
        <v>0</v>
      </c>
      <c r="T425" s="29">
        <v>0</v>
      </c>
      <c r="U425" s="29">
        <v>0</v>
      </c>
      <c r="V425" s="29">
        <v>0</v>
      </c>
      <c r="W425" s="29">
        <v>0</v>
      </c>
      <c r="X425" s="64">
        <v>0</v>
      </c>
      <c r="Y425" s="64">
        <v>0</v>
      </c>
      <c r="Z425" s="64">
        <v>0</v>
      </c>
      <c r="AA425" s="64">
        <v>0</v>
      </c>
      <c r="AB425" s="42">
        <v>44</v>
      </c>
      <c r="AC425" s="42">
        <v>44</v>
      </c>
      <c r="AD425" s="29">
        <v>0</v>
      </c>
      <c r="AE425" s="29">
        <v>0</v>
      </c>
      <c r="AF425" s="29">
        <v>0</v>
      </c>
      <c r="AG425" s="29">
        <v>0</v>
      </c>
      <c r="AH425" s="29">
        <v>0</v>
      </c>
      <c r="BL425">
        <v>423</v>
      </c>
      <c r="BM425" t="s">
        <v>2749</v>
      </c>
    </row>
    <row r="426" spans="2:65" ht="14.25" x14ac:dyDescent="0.2">
      <c r="B426" s="16">
        <v>424</v>
      </c>
      <c r="C426" s="16" t="s">
        <v>1153</v>
      </c>
      <c r="D426" s="16" t="s">
        <v>1358</v>
      </c>
      <c r="E426" s="16" t="s">
        <v>1125</v>
      </c>
      <c r="F426" s="16">
        <f t="shared" si="6"/>
        <v>6</v>
      </c>
      <c r="G426" s="19" t="s">
        <v>1485</v>
      </c>
      <c r="H426" s="3" t="s">
        <v>875</v>
      </c>
      <c r="I426" s="3">
        <f>武器2!I426</f>
        <v>14</v>
      </c>
      <c r="J426" s="16">
        <v>5</v>
      </c>
      <c r="K426" s="16">
        <v>8</v>
      </c>
      <c r="L426" s="16">
        <v>98</v>
      </c>
      <c r="M426" s="16">
        <v>87</v>
      </c>
      <c r="N426" s="16">
        <v>104</v>
      </c>
      <c r="O426" s="16">
        <v>61</v>
      </c>
      <c r="P426" s="28">
        <v>0</v>
      </c>
      <c r="Q426" s="28">
        <v>0</v>
      </c>
      <c r="R426" s="28">
        <v>0</v>
      </c>
      <c r="S426" s="64">
        <v>0</v>
      </c>
      <c r="T426" s="20">
        <v>0.22</v>
      </c>
      <c r="U426" s="29">
        <v>0</v>
      </c>
      <c r="V426" s="29">
        <v>0</v>
      </c>
      <c r="W426" s="29">
        <v>0</v>
      </c>
      <c r="X426" s="64">
        <v>0</v>
      </c>
      <c r="Y426" s="42">
        <v>50</v>
      </c>
      <c r="Z426" s="64">
        <v>0</v>
      </c>
      <c r="AA426" s="64">
        <v>0</v>
      </c>
      <c r="AB426" s="64">
        <v>0</v>
      </c>
      <c r="AC426" s="42">
        <v>50</v>
      </c>
      <c r="AD426" s="29">
        <v>0</v>
      </c>
      <c r="AE426" s="29">
        <v>0</v>
      </c>
      <c r="AF426" s="29">
        <v>0</v>
      </c>
      <c r="AG426" s="29">
        <v>0</v>
      </c>
      <c r="AH426" s="29">
        <v>0</v>
      </c>
      <c r="BL426">
        <v>424</v>
      </c>
      <c r="BM426" t="s">
        <v>2750</v>
      </c>
    </row>
    <row r="427" spans="2:65" ht="14.25" x14ac:dyDescent="0.2">
      <c r="B427" s="16">
        <v>425</v>
      </c>
      <c r="C427" s="16" t="s">
        <v>1149</v>
      </c>
      <c r="D427" s="16" t="s">
        <v>1651</v>
      </c>
      <c r="E427" s="16" t="s">
        <v>1126</v>
      </c>
      <c r="F427" s="16">
        <f t="shared" si="6"/>
        <v>2</v>
      </c>
      <c r="G427" s="19" t="s">
        <v>1485</v>
      </c>
      <c r="H427" s="3" t="s">
        <v>875</v>
      </c>
      <c r="I427" s="3">
        <f>武器2!I427</f>
        <v>14</v>
      </c>
      <c r="J427" s="16">
        <v>5</v>
      </c>
      <c r="K427" s="16">
        <v>1</v>
      </c>
      <c r="L427" s="16">
        <v>7</v>
      </c>
      <c r="M427" s="28">
        <v>0</v>
      </c>
      <c r="N427" s="16">
        <v>15</v>
      </c>
      <c r="O427" s="28">
        <v>0</v>
      </c>
      <c r="P427" s="28">
        <v>0</v>
      </c>
      <c r="Q427" s="28">
        <v>0</v>
      </c>
      <c r="R427" s="16">
        <v>10</v>
      </c>
      <c r="S427" s="64">
        <v>0</v>
      </c>
      <c r="T427" s="29">
        <v>0</v>
      </c>
      <c r="U427" s="29">
        <v>0</v>
      </c>
      <c r="V427" s="29">
        <v>0</v>
      </c>
      <c r="W427" s="29">
        <v>0</v>
      </c>
      <c r="X427" s="64">
        <v>0</v>
      </c>
      <c r="Y427" s="64">
        <v>0</v>
      </c>
      <c r="Z427" s="64">
        <v>0</v>
      </c>
      <c r="AA427" s="64">
        <v>0</v>
      </c>
      <c r="AB427" s="64">
        <v>0</v>
      </c>
      <c r="AC427" s="64">
        <v>0</v>
      </c>
      <c r="AD427" s="29">
        <v>0</v>
      </c>
      <c r="AE427" s="29">
        <v>0</v>
      </c>
      <c r="AF427" s="29">
        <v>0</v>
      </c>
      <c r="AG427" s="29">
        <v>0</v>
      </c>
      <c r="AH427" s="29">
        <v>0</v>
      </c>
      <c r="BL427">
        <v>425</v>
      </c>
      <c r="BM427" t="s">
        <v>2751</v>
      </c>
    </row>
    <row r="428" spans="2:65" ht="14.25" x14ac:dyDescent="0.2">
      <c r="B428" s="16">
        <v>426</v>
      </c>
      <c r="C428" s="16" t="s">
        <v>1210</v>
      </c>
      <c r="D428" s="16" t="s">
        <v>1373</v>
      </c>
      <c r="E428" s="16" t="s">
        <v>1126</v>
      </c>
      <c r="F428" s="16">
        <f t="shared" si="6"/>
        <v>2</v>
      </c>
      <c r="G428" s="19" t="s">
        <v>1485</v>
      </c>
      <c r="H428" s="3" t="s">
        <v>875</v>
      </c>
      <c r="I428" s="3">
        <f>武器2!I428</f>
        <v>14</v>
      </c>
      <c r="J428" s="16">
        <v>5</v>
      </c>
      <c r="K428" s="16">
        <v>2</v>
      </c>
      <c r="L428" s="16">
        <v>14</v>
      </c>
      <c r="M428" s="16">
        <v>25</v>
      </c>
      <c r="N428" s="28">
        <v>0</v>
      </c>
      <c r="O428" s="28">
        <v>0</v>
      </c>
      <c r="P428" s="28">
        <v>0</v>
      </c>
      <c r="Q428" s="28">
        <v>0</v>
      </c>
      <c r="R428" s="28">
        <v>0</v>
      </c>
      <c r="S428" s="64">
        <v>0</v>
      </c>
      <c r="T428" s="29">
        <v>0</v>
      </c>
      <c r="U428" s="29">
        <v>0</v>
      </c>
      <c r="V428" s="29">
        <v>0</v>
      </c>
      <c r="W428" s="29">
        <v>0</v>
      </c>
      <c r="X428" s="64">
        <v>0</v>
      </c>
      <c r="Y428" s="64">
        <v>0</v>
      </c>
      <c r="Z428" s="64">
        <v>0</v>
      </c>
      <c r="AA428" s="64">
        <v>0</v>
      </c>
      <c r="AB428" s="64">
        <v>0</v>
      </c>
      <c r="AC428" s="42">
        <v>14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BL428">
        <v>426</v>
      </c>
      <c r="BM428" t="s">
        <v>2752</v>
      </c>
    </row>
    <row r="429" spans="2:65" ht="14.25" x14ac:dyDescent="0.2">
      <c r="B429" s="16">
        <v>427</v>
      </c>
      <c r="C429" s="16" t="s">
        <v>1145</v>
      </c>
      <c r="D429" s="16" t="s">
        <v>1521</v>
      </c>
      <c r="E429" s="16" t="s">
        <v>1126</v>
      </c>
      <c r="F429" s="16">
        <f t="shared" si="6"/>
        <v>2</v>
      </c>
      <c r="G429" s="19" t="s">
        <v>1485</v>
      </c>
      <c r="H429" s="3" t="s">
        <v>875</v>
      </c>
      <c r="I429" s="3">
        <f>武器2!I429</f>
        <v>14</v>
      </c>
      <c r="J429" s="16">
        <v>5</v>
      </c>
      <c r="K429" s="16">
        <v>3</v>
      </c>
      <c r="L429" s="16">
        <v>21</v>
      </c>
      <c r="M429" s="28">
        <v>0</v>
      </c>
      <c r="N429" s="28">
        <v>0</v>
      </c>
      <c r="O429" s="28">
        <v>0</v>
      </c>
      <c r="P429" s="28">
        <v>0</v>
      </c>
      <c r="Q429" s="16">
        <v>45</v>
      </c>
      <c r="R429" s="28">
        <v>0</v>
      </c>
      <c r="S429" s="64">
        <v>0</v>
      </c>
      <c r="T429" s="29">
        <v>0</v>
      </c>
      <c r="U429" s="29">
        <v>0</v>
      </c>
      <c r="V429" s="29">
        <v>0</v>
      </c>
      <c r="W429" s="29">
        <v>0</v>
      </c>
      <c r="X429" s="64">
        <v>0</v>
      </c>
      <c r="Y429" s="64">
        <v>0</v>
      </c>
      <c r="Z429" s="64">
        <v>0</v>
      </c>
      <c r="AA429" s="64">
        <v>0</v>
      </c>
      <c r="AB429" s="64">
        <v>0</v>
      </c>
      <c r="AC429" s="42">
        <v>22</v>
      </c>
      <c r="AD429" s="29">
        <v>0</v>
      </c>
      <c r="AE429" s="29">
        <v>0</v>
      </c>
      <c r="AF429" s="29">
        <v>0</v>
      </c>
      <c r="AG429" s="29">
        <v>0</v>
      </c>
      <c r="AH429" s="29">
        <v>0</v>
      </c>
      <c r="BL429">
        <v>427</v>
      </c>
      <c r="BM429" t="s">
        <v>2753</v>
      </c>
    </row>
    <row r="430" spans="2:65" ht="14.25" x14ac:dyDescent="0.2">
      <c r="B430" s="16">
        <v>428</v>
      </c>
      <c r="C430" s="16" t="s">
        <v>1206</v>
      </c>
      <c r="D430" s="16" t="s">
        <v>1652</v>
      </c>
      <c r="E430" s="16" t="s">
        <v>1126</v>
      </c>
      <c r="F430" s="16">
        <f t="shared" si="6"/>
        <v>3</v>
      </c>
      <c r="G430" s="19" t="s">
        <v>1485</v>
      </c>
      <c r="H430" s="3" t="s">
        <v>875</v>
      </c>
      <c r="I430" s="3">
        <f>武器2!I430</f>
        <v>14</v>
      </c>
      <c r="J430" s="16">
        <v>5</v>
      </c>
      <c r="K430" s="16">
        <v>4</v>
      </c>
      <c r="L430" s="16">
        <v>28</v>
      </c>
      <c r="M430" s="28">
        <v>0</v>
      </c>
      <c r="N430" s="16">
        <v>60</v>
      </c>
      <c r="O430" s="16">
        <v>35</v>
      </c>
      <c r="P430" s="28">
        <v>0</v>
      </c>
      <c r="Q430" s="28">
        <v>0</v>
      </c>
      <c r="R430" s="28">
        <v>0</v>
      </c>
      <c r="S430" s="64">
        <v>0</v>
      </c>
      <c r="T430" s="29">
        <v>0</v>
      </c>
      <c r="U430" s="29">
        <v>0</v>
      </c>
      <c r="V430" s="29">
        <v>0</v>
      </c>
      <c r="W430" s="29">
        <v>0</v>
      </c>
      <c r="X430" s="64">
        <v>0</v>
      </c>
      <c r="Y430" s="64">
        <v>0</v>
      </c>
      <c r="Z430" s="64">
        <v>0</v>
      </c>
      <c r="AA430" s="64">
        <v>0</v>
      </c>
      <c r="AB430" s="64">
        <v>0</v>
      </c>
      <c r="AC430" s="42">
        <v>29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BL430">
        <v>428</v>
      </c>
      <c r="BM430" t="s">
        <v>2754</v>
      </c>
    </row>
    <row r="431" spans="2:65" ht="14.25" x14ac:dyDescent="0.2">
      <c r="B431" s="16">
        <v>429</v>
      </c>
      <c r="C431" s="16" t="s">
        <v>1166</v>
      </c>
      <c r="D431" s="16" t="s">
        <v>1445</v>
      </c>
      <c r="E431" s="16" t="s">
        <v>1126</v>
      </c>
      <c r="F431" s="16">
        <f t="shared" si="6"/>
        <v>3</v>
      </c>
      <c r="G431" s="19" t="s">
        <v>1485</v>
      </c>
      <c r="H431" s="3" t="s">
        <v>875</v>
      </c>
      <c r="I431" s="3">
        <f>武器2!I431</f>
        <v>14</v>
      </c>
      <c r="J431" s="16">
        <v>5</v>
      </c>
      <c r="K431" s="16">
        <v>5</v>
      </c>
      <c r="L431" s="16">
        <v>35</v>
      </c>
      <c r="M431" s="28">
        <v>0</v>
      </c>
      <c r="N431" s="16">
        <v>75</v>
      </c>
      <c r="O431" s="28">
        <v>0</v>
      </c>
      <c r="P431" s="28">
        <v>0</v>
      </c>
      <c r="Q431" s="28">
        <v>0</v>
      </c>
      <c r="R431" s="28">
        <v>0</v>
      </c>
      <c r="S431" s="64">
        <v>0</v>
      </c>
      <c r="T431" s="29">
        <v>0</v>
      </c>
      <c r="U431" s="29">
        <v>0</v>
      </c>
      <c r="V431" s="29">
        <v>0</v>
      </c>
      <c r="W431" s="29">
        <v>0</v>
      </c>
      <c r="X431" s="64">
        <v>0</v>
      </c>
      <c r="Y431" s="42">
        <v>36</v>
      </c>
      <c r="Z431" s="64">
        <v>0</v>
      </c>
      <c r="AA431" s="64">
        <v>0</v>
      </c>
      <c r="AB431" s="64">
        <v>0</v>
      </c>
      <c r="AC431" s="42">
        <v>36</v>
      </c>
      <c r="AD431" s="29">
        <v>0</v>
      </c>
      <c r="AE431" s="29">
        <v>0</v>
      </c>
      <c r="AF431" s="29">
        <v>0</v>
      </c>
      <c r="AG431" s="29">
        <v>0</v>
      </c>
      <c r="AH431" s="29">
        <v>0</v>
      </c>
      <c r="BL431">
        <v>429</v>
      </c>
      <c r="BM431" t="s">
        <v>2755</v>
      </c>
    </row>
    <row r="432" spans="2:65" ht="14.25" x14ac:dyDescent="0.2">
      <c r="B432" s="16">
        <v>430</v>
      </c>
      <c r="C432" s="16" t="s">
        <v>1186</v>
      </c>
      <c r="D432" s="16" t="s">
        <v>1445</v>
      </c>
      <c r="E432" s="16" t="s">
        <v>1126</v>
      </c>
      <c r="F432" s="16">
        <f t="shared" si="6"/>
        <v>3</v>
      </c>
      <c r="G432" s="19" t="s">
        <v>1485</v>
      </c>
      <c r="H432" s="3" t="s">
        <v>875</v>
      </c>
      <c r="I432" s="3">
        <f>武器2!I432</f>
        <v>14</v>
      </c>
      <c r="J432" s="16">
        <v>5</v>
      </c>
      <c r="K432" s="16">
        <v>6</v>
      </c>
      <c r="L432" s="16">
        <v>41</v>
      </c>
      <c r="M432" s="16">
        <v>75</v>
      </c>
      <c r="N432" s="28">
        <v>0</v>
      </c>
      <c r="O432" s="28">
        <v>0</v>
      </c>
      <c r="P432" s="28">
        <v>0</v>
      </c>
      <c r="Q432" s="28">
        <v>0</v>
      </c>
      <c r="R432" s="28">
        <v>0</v>
      </c>
      <c r="S432" s="64">
        <v>0</v>
      </c>
      <c r="T432" s="20">
        <v>0.185</v>
      </c>
      <c r="U432" s="29">
        <v>0</v>
      </c>
      <c r="V432" s="29">
        <v>0</v>
      </c>
      <c r="W432" s="29">
        <v>0</v>
      </c>
      <c r="X432" s="64">
        <v>0</v>
      </c>
      <c r="Y432" s="64">
        <v>0</v>
      </c>
      <c r="Z432" s="64">
        <v>0</v>
      </c>
      <c r="AA432" s="64">
        <v>0</v>
      </c>
      <c r="AB432" s="64">
        <v>0</v>
      </c>
      <c r="AC432" s="42">
        <v>43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BL432">
        <v>430</v>
      </c>
      <c r="BM432" t="s">
        <v>2756</v>
      </c>
    </row>
    <row r="433" spans="2:65" ht="14.25" x14ac:dyDescent="0.2">
      <c r="B433" s="16">
        <v>431</v>
      </c>
      <c r="C433" s="16" t="s">
        <v>1151</v>
      </c>
      <c r="D433" s="16" t="s">
        <v>1653</v>
      </c>
      <c r="E433" s="16" t="s">
        <v>1126</v>
      </c>
      <c r="F433" s="16">
        <f t="shared" si="6"/>
        <v>4</v>
      </c>
      <c r="G433" s="19" t="s">
        <v>1485</v>
      </c>
      <c r="H433" s="3" t="s">
        <v>875</v>
      </c>
      <c r="I433" s="3">
        <f>武器2!I433</f>
        <v>14</v>
      </c>
      <c r="J433" s="16">
        <v>5</v>
      </c>
      <c r="K433" s="16">
        <v>7</v>
      </c>
      <c r="L433" s="16">
        <v>48</v>
      </c>
      <c r="M433" s="28">
        <v>0</v>
      </c>
      <c r="N433" s="16">
        <v>105</v>
      </c>
      <c r="O433" s="28">
        <v>0</v>
      </c>
      <c r="P433" s="28">
        <v>0</v>
      </c>
      <c r="Q433" s="16">
        <v>105</v>
      </c>
      <c r="R433" s="28">
        <v>0</v>
      </c>
      <c r="S433" s="64">
        <v>0</v>
      </c>
      <c r="T433" s="29">
        <v>0</v>
      </c>
      <c r="U433" s="29">
        <v>0</v>
      </c>
      <c r="V433" s="29">
        <v>0</v>
      </c>
      <c r="W433" s="29">
        <v>0</v>
      </c>
      <c r="X433" s="64">
        <v>0</v>
      </c>
      <c r="Y433" s="64">
        <v>0</v>
      </c>
      <c r="Z433" s="42">
        <v>44</v>
      </c>
      <c r="AA433" s="64">
        <v>0</v>
      </c>
      <c r="AB433" s="64">
        <v>0</v>
      </c>
      <c r="AC433" s="42">
        <v>50</v>
      </c>
      <c r="AD433" s="29">
        <v>0</v>
      </c>
      <c r="AE433" s="29">
        <v>0</v>
      </c>
      <c r="AF433" s="29">
        <v>0</v>
      </c>
      <c r="AG433" s="29">
        <v>0</v>
      </c>
      <c r="AH433" s="29">
        <v>0</v>
      </c>
      <c r="BL433">
        <v>431</v>
      </c>
      <c r="BM433" t="s">
        <v>2757</v>
      </c>
    </row>
    <row r="434" spans="2:65" ht="14.25" x14ac:dyDescent="0.2">
      <c r="B434" s="16">
        <v>432</v>
      </c>
      <c r="C434" s="16" t="s">
        <v>1200</v>
      </c>
      <c r="D434" s="16" t="s">
        <v>1654</v>
      </c>
      <c r="E434" s="16" t="s">
        <v>1126</v>
      </c>
      <c r="F434" s="16">
        <f t="shared" si="6"/>
        <v>4</v>
      </c>
      <c r="G434" s="19" t="s">
        <v>1485</v>
      </c>
      <c r="H434" s="3" t="s">
        <v>875</v>
      </c>
      <c r="I434" s="3">
        <f>武器2!I434</f>
        <v>14</v>
      </c>
      <c r="J434" s="16">
        <v>5</v>
      </c>
      <c r="K434" s="16">
        <v>8</v>
      </c>
      <c r="L434" s="16">
        <v>55</v>
      </c>
      <c r="M434" s="28">
        <v>0</v>
      </c>
      <c r="N434" s="16">
        <v>120</v>
      </c>
      <c r="O434" s="28">
        <v>0</v>
      </c>
      <c r="P434" s="28">
        <v>0</v>
      </c>
      <c r="Q434" s="16">
        <v>120</v>
      </c>
      <c r="R434" s="28">
        <v>0</v>
      </c>
      <c r="S434" s="64">
        <v>0</v>
      </c>
      <c r="T434" s="29">
        <v>0</v>
      </c>
      <c r="U434" s="29">
        <v>0</v>
      </c>
      <c r="V434" s="29">
        <v>0</v>
      </c>
      <c r="W434" s="29">
        <v>0</v>
      </c>
      <c r="X434" s="64">
        <v>0</v>
      </c>
      <c r="Y434" s="64">
        <v>0</v>
      </c>
      <c r="Z434" s="64">
        <v>0</v>
      </c>
      <c r="AA434" s="64">
        <v>0</v>
      </c>
      <c r="AB434" s="42">
        <v>57</v>
      </c>
      <c r="AC434" s="42">
        <v>57</v>
      </c>
      <c r="AD434" s="29">
        <v>0</v>
      </c>
      <c r="AE434" s="29">
        <v>0</v>
      </c>
      <c r="AF434" s="29">
        <v>0</v>
      </c>
      <c r="AG434" s="29">
        <v>0</v>
      </c>
      <c r="AH434" s="29">
        <v>0</v>
      </c>
      <c r="BL434">
        <v>432</v>
      </c>
      <c r="BM434" t="s">
        <v>2758</v>
      </c>
    </row>
    <row r="435" spans="2:65" ht="14.25" x14ac:dyDescent="0.2">
      <c r="B435" s="16">
        <v>433</v>
      </c>
      <c r="C435" s="16" t="s">
        <v>1174</v>
      </c>
      <c r="D435" s="16" t="s">
        <v>1524</v>
      </c>
      <c r="E435" s="16" t="s">
        <v>1127</v>
      </c>
      <c r="F435" s="16">
        <f t="shared" si="6"/>
        <v>1</v>
      </c>
      <c r="G435" s="19" t="s">
        <v>1485</v>
      </c>
      <c r="H435" s="3" t="s">
        <v>875</v>
      </c>
      <c r="I435" s="3">
        <f>武器2!I435</f>
        <v>14</v>
      </c>
      <c r="J435" s="16">
        <v>5</v>
      </c>
      <c r="K435" s="16">
        <v>1</v>
      </c>
      <c r="L435" s="16">
        <v>7</v>
      </c>
      <c r="M435" s="28">
        <v>0</v>
      </c>
      <c r="N435" s="28">
        <v>0</v>
      </c>
      <c r="O435" s="28">
        <v>0</v>
      </c>
      <c r="P435" s="28">
        <v>0</v>
      </c>
      <c r="Q435" s="28">
        <v>0</v>
      </c>
      <c r="R435" s="28">
        <v>0</v>
      </c>
      <c r="S435" s="64">
        <v>0</v>
      </c>
      <c r="T435" s="29">
        <v>0</v>
      </c>
      <c r="U435" s="29">
        <v>0</v>
      </c>
      <c r="V435" s="29">
        <v>0</v>
      </c>
      <c r="W435" s="29">
        <v>0</v>
      </c>
      <c r="X435" s="42">
        <v>7</v>
      </c>
      <c r="Y435" s="64">
        <v>0</v>
      </c>
      <c r="Z435" s="64">
        <v>0</v>
      </c>
      <c r="AA435" s="64">
        <v>0</v>
      </c>
      <c r="AB435" s="64">
        <v>0</v>
      </c>
      <c r="AC435" s="64">
        <v>0</v>
      </c>
      <c r="AD435" s="29">
        <v>0</v>
      </c>
      <c r="AE435" s="29">
        <v>0</v>
      </c>
      <c r="AF435" s="29">
        <v>0</v>
      </c>
      <c r="AG435" s="29">
        <v>0</v>
      </c>
      <c r="AH435" s="29">
        <v>0</v>
      </c>
      <c r="BL435">
        <v>433</v>
      </c>
      <c r="BM435" t="s">
        <v>2759</v>
      </c>
    </row>
    <row r="436" spans="2:65" ht="14.25" x14ac:dyDescent="0.2">
      <c r="B436" s="16">
        <v>434</v>
      </c>
      <c r="C436" s="16" t="s">
        <v>1188</v>
      </c>
      <c r="D436" s="16" t="s">
        <v>1578</v>
      </c>
      <c r="E436" s="16" t="s">
        <v>1127</v>
      </c>
      <c r="F436" s="16">
        <f t="shared" si="6"/>
        <v>1</v>
      </c>
      <c r="G436" s="19" t="s">
        <v>1485</v>
      </c>
      <c r="H436" s="3" t="s">
        <v>875</v>
      </c>
      <c r="I436" s="3">
        <f>武器2!I436</f>
        <v>14</v>
      </c>
      <c r="J436" s="16">
        <v>5</v>
      </c>
      <c r="K436" s="16">
        <v>2</v>
      </c>
      <c r="L436" s="16">
        <v>15</v>
      </c>
      <c r="M436" s="28">
        <v>0</v>
      </c>
      <c r="N436" s="16">
        <v>41</v>
      </c>
      <c r="O436" s="28">
        <v>0</v>
      </c>
      <c r="P436" s="28">
        <v>0</v>
      </c>
      <c r="Q436" s="28">
        <v>0</v>
      </c>
      <c r="R436" s="28">
        <v>0</v>
      </c>
      <c r="S436" s="64">
        <v>0</v>
      </c>
      <c r="T436" s="29">
        <v>0</v>
      </c>
      <c r="U436" s="29">
        <v>0</v>
      </c>
      <c r="V436" s="29">
        <v>0</v>
      </c>
      <c r="W436" s="29">
        <v>0</v>
      </c>
      <c r="X436" s="64">
        <v>0</v>
      </c>
      <c r="Y436" s="64">
        <v>0</v>
      </c>
      <c r="Z436" s="64">
        <v>0</v>
      </c>
      <c r="AA436" s="64">
        <v>0</v>
      </c>
      <c r="AB436" s="64">
        <v>0</v>
      </c>
      <c r="AC436" s="64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BL436">
        <v>434</v>
      </c>
      <c r="BM436" t="s">
        <v>2760</v>
      </c>
    </row>
    <row r="437" spans="2:65" ht="14.25" x14ac:dyDescent="0.2">
      <c r="B437" s="16">
        <v>435</v>
      </c>
      <c r="C437" s="16" t="s">
        <v>1141</v>
      </c>
      <c r="D437" s="16" t="s">
        <v>1305</v>
      </c>
      <c r="E437" s="16" t="s">
        <v>1127</v>
      </c>
      <c r="F437" s="16">
        <f t="shared" si="6"/>
        <v>1</v>
      </c>
      <c r="G437" s="19" t="s">
        <v>1485</v>
      </c>
      <c r="H437" s="3" t="s">
        <v>875</v>
      </c>
      <c r="I437" s="3">
        <f>武器2!I437</f>
        <v>14</v>
      </c>
      <c r="J437" s="16">
        <v>5</v>
      </c>
      <c r="K437" s="16">
        <v>3</v>
      </c>
      <c r="L437" s="16">
        <v>22</v>
      </c>
      <c r="M437" s="28">
        <v>0</v>
      </c>
      <c r="N437" s="28">
        <v>0</v>
      </c>
      <c r="O437" s="28">
        <v>0</v>
      </c>
      <c r="P437" s="28">
        <v>0</v>
      </c>
      <c r="Q437" s="28">
        <v>0</v>
      </c>
      <c r="R437" s="28">
        <v>0</v>
      </c>
      <c r="S437" s="64">
        <v>0</v>
      </c>
      <c r="T437" s="29">
        <v>0</v>
      </c>
      <c r="U437" s="29">
        <v>0</v>
      </c>
      <c r="V437" s="29">
        <v>0</v>
      </c>
      <c r="W437" s="29">
        <v>0</v>
      </c>
      <c r="X437" s="64">
        <v>0</v>
      </c>
      <c r="Y437" s="64">
        <v>0</v>
      </c>
      <c r="Z437" s="64">
        <v>0</v>
      </c>
      <c r="AA437" s="64">
        <v>0</v>
      </c>
      <c r="AB437" s="64">
        <v>0</v>
      </c>
      <c r="AC437" s="42">
        <v>30</v>
      </c>
      <c r="AD437" s="29">
        <v>0</v>
      </c>
      <c r="AE437" s="29">
        <v>0</v>
      </c>
      <c r="AF437" s="29">
        <v>0</v>
      </c>
      <c r="AG437" s="29">
        <v>0</v>
      </c>
      <c r="AH437" s="29">
        <v>0</v>
      </c>
      <c r="BL437">
        <v>435</v>
      </c>
      <c r="BM437" t="s">
        <v>2761</v>
      </c>
    </row>
    <row r="438" spans="2:65" ht="14.25" x14ac:dyDescent="0.2">
      <c r="B438" s="16">
        <v>436</v>
      </c>
      <c r="C438" s="16" t="s">
        <v>1168</v>
      </c>
      <c r="D438" s="16" t="s">
        <v>1614</v>
      </c>
      <c r="E438" s="16" t="s">
        <v>1127</v>
      </c>
      <c r="F438" s="16">
        <f t="shared" si="6"/>
        <v>1</v>
      </c>
      <c r="G438" s="19" t="s">
        <v>1485</v>
      </c>
      <c r="H438" s="3" t="s">
        <v>875</v>
      </c>
      <c r="I438" s="3">
        <f>武器2!I438</f>
        <v>14</v>
      </c>
      <c r="J438" s="16">
        <v>5</v>
      </c>
      <c r="K438" s="16">
        <v>4</v>
      </c>
      <c r="L438" s="16">
        <v>29</v>
      </c>
      <c r="M438" s="28">
        <v>0</v>
      </c>
      <c r="N438" s="28">
        <v>0</v>
      </c>
      <c r="O438" s="28">
        <v>0</v>
      </c>
      <c r="P438" s="28">
        <v>0</v>
      </c>
      <c r="Q438" s="28">
        <v>0</v>
      </c>
      <c r="R438" s="16">
        <v>54</v>
      </c>
      <c r="S438" s="64">
        <v>0</v>
      </c>
      <c r="T438" s="29">
        <v>0</v>
      </c>
      <c r="U438" s="29">
        <v>0</v>
      </c>
      <c r="V438" s="29">
        <v>0</v>
      </c>
      <c r="W438" s="29">
        <v>0</v>
      </c>
      <c r="X438" s="64">
        <v>0</v>
      </c>
      <c r="Y438" s="64">
        <v>0</v>
      </c>
      <c r="Z438" s="64">
        <v>0</v>
      </c>
      <c r="AA438" s="64">
        <v>0</v>
      </c>
      <c r="AB438" s="64">
        <v>0</v>
      </c>
      <c r="AC438" s="64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BL438">
        <v>436</v>
      </c>
      <c r="BM438" t="s">
        <v>2762</v>
      </c>
    </row>
    <row r="439" spans="2:65" ht="14.25" x14ac:dyDescent="0.2">
      <c r="B439" s="16">
        <v>437</v>
      </c>
      <c r="C439" s="16" t="s">
        <v>1137</v>
      </c>
      <c r="D439" s="16" t="s">
        <v>1302</v>
      </c>
      <c r="E439" s="16" t="s">
        <v>1127</v>
      </c>
      <c r="F439" s="16">
        <f t="shared" si="6"/>
        <v>2</v>
      </c>
      <c r="G439" s="19" t="s">
        <v>1485</v>
      </c>
      <c r="H439" s="3" t="s">
        <v>875</v>
      </c>
      <c r="I439" s="3">
        <f>武器2!I439</f>
        <v>14</v>
      </c>
      <c r="J439" s="16">
        <v>5</v>
      </c>
      <c r="K439" s="16">
        <v>5</v>
      </c>
      <c r="L439" s="16">
        <v>36</v>
      </c>
      <c r="M439" s="28">
        <v>0</v>
      </c>
      <c r="N439" s="28">
        <v>0</v>
      </c>
      <c r="O439" s="28">
        <v>0</v>
      </c>
      <c r="P439" s="28">
        <v>0</v>
      </c>
      <c r="Q439" s="28">
        <v>0</v>
      </c>
      <c r="R439" s="28">
        <v>0</v>
      </c>
      <c r="S439" s="64">
        <v>0</v>
      </c>
      <c r="T439" s="29">
        <v>0</v>
      </c>
      <c r="U439" s="29">
        <v>0</v>
      </c>
      <c r="V439" s="29">
        <v>0</v>
      </c>
      <c r="W439" s="29">
        <v>0</v>
      </c>
      <c r="X439" s="64">
        <v>0</v>
      </c>
      <c r="Y439" s="64">
        <v>0</v>
      </c>
      <c r="Z439" s="64">
        <v>0</v>
      </c>
      <c r="AA439" s="42">
        <v>30</v>
      </c>
      <c r="AB439" s="64">
        <v>0</v>
      </c>
      <c r="AC439" s="42">
        <v>50</v>
      </c>
      <c r="AD439" s="29">
        <v>0</v>
      </c>
      <c r="AE439" s="29">
        <v>0</v>
      </c>
      <c r="AF439" s="29">
        <v>0</v>
      </c>
      <c r="AG439" s="29">
        <v>0</v>
      </c>
      <c r="AH439" s="29">
        <v>0</v>
      </c>
      <c r="BL439">
        <v>437</v>
      </c>
      <c r="BM439" t="s">
        <v>2763</v>
      </c>
    </row>
    <row r="440" spans="2:65" ht="14.25" x14ac:dyDescent="0.2">
      <c r="B440" s="16">
        <v>438</v>
      </c>
      <c r="C440" s="16" t="s">
        <v>1157</v>
      </c>
      <c r="D440" s="16" t="s">
        <v>1615</v>
      </c>
      <c r="E440" s="16" t="s">
        <v>1127</v>
      </c>
      <c r="F440" s="16">
        <f t="shared" si="6"/>
        <v>2</v>
      </c>
      <c r="G440" s="19" t="s">
        <v>1485</v>
      </c>
      <c r="H440" s="3" t="s">
        <v>875</v>
      </c>
      <c r="I440" s="3">
        <f>武器2!I440</f>
        <v>14</v>
      </c>
      <c r="J440" s="16">
        <v>5</v>
      </c>
      <c r="K440" s="16">
        <v>6</v>
      </c>
      <c r="L440" s="16">
        <v>44</v>
      </c>
      <c r="M440" s="28">
        <v>0</v>
      </c>
      <c r="N440" s="16">
        <v>124</v>
      </c>
      <c r="O440" s="28">
        <v>0</v>
      </c>
      <c r="P440" s="28">
        <v>0</v>
      </c>
      <c r="Q440" s="28">
        <v>0</v>
      </c>
      <c r="R440" s="28">
        <v>0</v>
      </c>
      <c r="S440" s="64">
        <v>0</v>
      </c>
      <c r="T440" s="29">
        <v>0</v>
      </c>
      <c r="U440" s="29">
        <v>0</v>
      </c>
      <c r="V440" s="29">
        <v>0</v>
      </c>
      <c r="W440" s="29">
        <v>0</v>
      </c>
      <c r="X440" s="64">
        <v>0</v>
      </c>
      <c r="Y440" s="64">
        <v>0</v>
      </c>
      <c r="Z440" s="64">
        <v>0</v>
      </c>
      <c r="AA440" s="64">
        <v>0</v>
      </c>
      <c r="AB440" s="64">
        <v>0</v>
      </c>
      <c r="AC440" s="42">
        <v>60</v>
      </c>
      <c r="AD440" s="29">
        <v>0</v>
      </c>
      <c r="AE440" s="29">
        <v>0</v>
      </c>
      <c r="AF440" s="29">
        <v>0</v>
      </c>
      <c r="AG440" s="29">
        <v>0</v>
      </c>
      <c r="AH440" s="29">
        <v>0</v>
      </c>
      <c r="BL440">
        <v>438</v>
      </c>
      <c r="BM440" t="s">
        <v>2764</v>
      </c>
    </row>
    <row r="441" spans="2:65" ht="14.25" x14ac:dyDescent="0.2">
      <c r="B441" s="16">
        <v>439</v>
      </c>
      <c r="C441" s="16" t="s">
        <v>1202</v>
      </c>
      <c r="D441" s="16" t="s">
        <v>1384</v>
      </c>
      <c r="E441" s="16" t="s">
        <v>1127</v>
      </c>
      <c r="F441" s="16">
        <f t="shared" si="6"/>
        <v>2</v>
      </c>
      <c r="G441" s="19" t="s">
        <v>1485</v>
      </c>
      <c r="H441" s="3" t="s">
        <v>875</v>
      </c>
      <c r="I441" s="3">
        <f>武器2!I441</f>
        <v>14</v>
      </c>
      <c r="J441" s="16">
        <v>5</v>
      </c>
      <c r="K441" s="16">
        <v>7</v>
      </c>
      <c r="L441" s="16">
        <v>51</v>
      </c>
      <c r="M441" s="28">
        <v>0</v>
      </c>
      <c r="N441" s="16">
        <v>145</v>
      </c>
      <c r="O441" s="28">
        <v>0</v>
      </c>
      <c r="P441" s="28">
        <v>0</v>
      </c>
      <c r="Q441" s="16">
        <v>145</v>
      </c>
      <c r="R441" s="28">
        <v>0</v>
      </c>
      <c r="S441" s="64">
        <v>0</v>
      </c>
      <c r="T441" s="29">
        <v>0</v>
      </c>
      <c r="U441" s="29">
        <v>0</v>
      </c>
      <c r="V441" s="29">
        <v>0</v>
      </c>
      <c r="W441" s="29">
        <v>0</v>
      </c>
      <c r="X441" s="64">
        <v>0</v>
      </c>
      <c r="Y441" s="64">
        <v>0</v>
      </c>
      <c r="Z441" s="64">
        <v>0</v>
      </c>
      <c r="AA441" s="64">
        <v>0</v>
      </c>
      <c r="AB441" s="64">
        <v>0</v>
      </c>
      <c r="AC441" s="64">
        <v>0</v>
      </c>
      <c r="AD441" s="29">
        <v>0</v>
      </c>
      <c r="AE441" s="29">
        <v>0</v>
      </c>
      <c r="AF441" s="29">
        <v>0</v>
      </c>
      <c r="AG441" s="29">
        <v>0</v>
      </c>
      <c r="AH441" s="29">
        <v>0</v>
      </c>
      <c r="BL441">
        <v>439</v>
      </c>
      <c r="BM441" t="s">
        <v>2765</v>
      </c>
    </row>
    <row r="442" spans="2:65" ht="14.25" x14ac:dyDescent="0.2">
      <c r="B442" s="16">
        <v>440</v>
      </c>
      <c r="C442" s="16" t="s">
        <v>1151</v>
      </c>
      <c r="D442" s="16" t="s">
        <v>1351</v>
      </c>
      <c r="E442" s="16" t="s">
        <v>1127</v>
      </c>
      <c r="F442" s="16">
        <f t="shared" si="6"/>
        <v>2</v>
      </c>
      <c r="G442" s="19" t="s">
        <v>1485</v>
      </c>
      <c r="H442" s="3" t="s">
        <v>875</v>
      </c>
      <c r="I442" s="3">
        <f>武器2!I442</f>
        <v>14</v>
      </c>
      <c r="J442" s="16">
        <v>5</v>
      </c>
      <c r="K442" s="16">
        <v>8</v>
      </c>
      <c r="L442" s="16">
        <v>58</v>
      </c>
      <c r="M442" s="28">
        <v>0</v>
      </c>
      <c r="N442" s="16">
        <v>166</v>
      </c>
      <c r="O442" s="28">
        <v>0</v>
      </c>
      <c r="P442" s="28">
        <v>0</v>
      </c>
      <c r="Q442" s="16">
        <v>166</v>
      </c>
      <c r="R442" s="28">
        <v>0</v>
      </c>
      <c r="S442" s="64">
        <v>0</v>
      </c>
      <c r="T442" s="29">
        <v>0</v>
      </c>
      <c r="U442" s="29">
        <v>0</v>
      </c>
      <c r="V442" s="29">
        <v>0</v>
      </c>
      <c r="W442" s="29">
        <v>0</v>
      </c>
      <c r="X442" s="64">
        <v>0</v>
      </c>
      <c r="Y442" s="64">
        <v>0</v>
      </c>
      <c r="Z442" s="64">
        <v>0</v>
      </c>
      <c r="AA442" s="64">
        <v>0</v>
      </c>
      <c r="AB442" s="64">
        <v>0</v>
      </c>
      <c r="AC442" s="64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BL442">
        <v>440</v>
      </c>
      <c r="BM442" t="s">
        <v>2766</v>
      </c>
    </row>
    <row r="443" spans="2:65" ht="14.25" x14ac:dyDescent="0.2">
      <c r="B443" s="16">
        <v>441</v>
      </c>
      <c r="C443" s="16" t="s">
        <v>1200</v>
      </c>
      <c r="D443" s="16" t="s">
        <v>1655</v>
      </c>
      <c r="E443" s="16" t="s">
        <v>1128</v>
      </c>
      <c r="F443" s="16">
        <f t="shared" si="6"/>
        <v>1</v>
      </c>
      <c r="G443" s="19" t="s">
        <v>1485</v>
      </c>
      <c r="H443" s="3" t="s">
        <v>875</v>
      </c>
      <c r="I443" s="3">
        <f>武器2!I443</f>
        <v>14</v>
      </c>
      <c r="J443" s="16">
        <v>5</v>
      </c>
      <c r="K443" s="16">
        <v>1</v>
      </c>
      <c r="L443" s="16">
        <v>14</v>
      </c>
      <c r="M443" s="28">
        <v>0</v>
      </c>
      <c r="N443" s="28">
        <v>0</v>
      </c>
      <c r="O443" s="28">
        <v>0</v>
      </c>
      <c r="P443" s="28">
        <v>0</v>
      </c>
      <c r="Q443" s="28">
        <v>0</v>
      </c>
      <c r="R443" s="28">
        <v>0</v>
      </c>
      <c r="S443" s="42">
        <v>0</v>
      </c>
      <c r="T443" s="29">
        <v>0</v>
      </c>
      <c r="U443" s="29">
        <v>0</v>
      </c>
      <c r="V443" s="29">
        <v>0</v>
      </c>
      <c r="W443" s="29">
        <v>0</v>
      </c>
      <c r="X443" s="64">
        <v>0</v>
      </c>
      <c r="Y443" s="64">
        <v>0</v>
      </c>
      <c r="Z443" s="64">
        <v>0</v>
      </c>
      <c r="AA443" s="64">
        <v>0</v>
      </c>
      <c r="AB443" s="64">
        <v>0</v>
      </c>
      <c r="AC443" s="64">
        <v>0</v>
      </c>
      <c r="AD443" s="29">
        <v>0</v>
      </c>
      <c r="AE443" s="29">
        <v>0</v>
      </c>
      <c r="AF443" s="29">
        <v>0</v>
      </c>
      <c r="AG443" s="29">
        <v>0</v>
      </c>
      <c r="AH443" s="29">
        <v>0</v>
      </c>
      <c r="BL443">
        <v>441</v>
      </c>
      <c r="BM443" t="s">
        <v>2767</v>
      </c>
    </row>
    <row r="444" spans="2:65" ht="14.25" x14ac:dyDescent="0.2">
      <c r="B444" s="16">
        <v>442</v>
      </c>
      <c r="C444" s="16" t="s">
        <v>1198</v>
      </c>
      <c r="D444" s="16" t="s">
        <v>1296</v>
      </c>
      <c r="E444" s="16" t="s">
        <v>1128</v>
      </c>
      <c r="F444" s="16">
        <f t="shared" si="6"/>
        <v>1</v>
      </c>
      <c r="G444" s="19" t="s">
        <v>1485</v>
      </c>
      <c r="H444" s="3" t="s">
        <v>875</v>
      </c>
      <c r="I444" s="3">
        <f>武器2!I444</f>
        <v>14</v>
      </c>
      <c r="J444" s="16">
        <v>5</v>
      </c>
      <c r="K444" s="16">
        <v>2</v>
      </c>
      <c r="L444" s="16">
        <v>28</v>
      </c>
      <c r="M444" s="28">
        <v>0</v>
      </c>
      <c r="N444" s="28">
        <v>0</v>
      </c>
      <c r="O444" s="28">
        <v>0</v>
      </c>
      <c r="P444" s="28">
        <v>0</v>
      </c>
      <c r="Q444" s="28">
        <v>0</v>
      </c>
      <c r="R444" s="28">
        <v>0</v>
      </c>
      <c r="S444" s="64">
        <v>0</v>
      </c>
      <c r="T444" s="20">
        <v>0</v>
      </c>
      <c r="U444" s="29">
        <v>0</v>
      </c>
      <c r="V444" s="29">
        <v>0</v>
      </c>
      <c r="W444" s="29">
        <v>0</v>
      </c>
      <c r="X444" s="64">
        <v>0</v>
      </c>
      <c r="Y444" s="64">
        <v>0</v>
      </c>
      <c r="Z444" s="64">
        <v>0</v>
      </c>
      <c r="AA444" s="64">
        <v>0</v>
      </c>
      <c r="AB444" s="64">
        <v>0</v>
      </c>
      <c r="AC444" s="64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BL444">
        <v>442</v>
      </c>
      <c r="BM444" t="s">
        <v>2768</v>
      </c>
    </row>
    <row r="445" spans="2:65" ht="14.25" x14ac:dyDescent="0.2">
      <c r="B445" s="16">
        <v>443</v>
      </c>
      <c r="C445" s="16" t="s">
        <v>1155</v>
      </c>
      <c r="D445" s="16" t="s">
        <v>1656</v>
      </c>
      <c r="E445" s="16" t="s">
        <v>1128</v>
      </c>
      <c r="F445" s="16">
        <f t="shared" si="6"/>
        <v>1</v>
      </c>
      <c r="G445" s="19" t="s">
        <v>1485</v>
      </c>
      <c r="H445" s="3" t="s">
        <v>875</v>
      </c>
      <c r="I445" s="3">
        <f>武器2!I445</f>
        <v>14</v>
      </c>
      <c r="J445" s="16">
        <v>5</v>
      </c>
      <c r="K445" s="16">
        <v>3</v>
      </c>
      <c r="L445" s="16">
        <v>43</v>
      </c>
      <c r="M445" s="28">
        <v>0</v>
      </c>
      <c r="N445" s="28">
        <v>0</v>
      </c>
      <c r="O445" s="28">
        <v>0</v>
      </c>
      <c r="P445" s="28">
        <v>0</v>
      </c>
      <c r="Q445" s="28">
        <v>0</v>
      </c>
      <c r="R445" s="28">
        <v>0</v>
      </c>
      <c r="S445" s="42">
        <v>0</v>
      </c>
      <c r="T445" s="29">
        <v>0</v>
      </c>
      <c r="U445" s="29">
        <v>0</v>
      </c>
      <c r="V445" s="29">
        <v>0</v>
      </c>
      <c r="W445" s="29">
        <v>0</v>
      </c>
      <c r="X445" s="64">
        <v>0</v>
      </c>
      <c r="Y445" s="64">
        <v>0</v>
      </c>
      <c r="Z445" s="64">
        <v>0</v>
      </c>
      <c r="AA445" s="64">
        <v>0</v>
      </c>
      <c r="AB445" s="64">
        <v>0</v>
      </c>
      <c r="AC445" s="64">
        <v>0</v>
      </c>
      <c r="AD445" s="29">
        <v>0</v>
      </c>
      <c r="AE445" s="29">
        <v>0</v>
      </c>
      <c r="AF445" s="29">
        <v>0</v>
      </c>
      <c r="AG445" s="29">
        <v>0</v>
      </c>
      <c r="AH445" s="29">
        <v>0</v>
      </c>
      <c r="BL445">
        <v>443</v>
      </c>
      <c r="BM445" t="s">
        <v>2769</v>
      </c>
    </row>
    <row r="446" spans="2:65" ht="14.25" x14ac:dyDescent="0.2">
      <c r="B446" s="16">
        <v>444</v>
      </c>
      <c r="C446" s="16" t="s">
        <v>1164</v>
      </c>
      <c r="D446" s="16" t="s">
        <v>1657</v>
      </c>
      <c r="E446" s="16" t="s">
        <v>1128</v>
      </c>
      <c r="F446" s="16">
        <f t="shared" si="6"/>
        <v>1</v>
      </c>
      <c r="G446" s="19" t="s">
        <v>1485</v>
      </c>
      <c r="H446" s="3" t="s">
        <v>875</v>
      </c>
      <c r="I446" s="3">
        <f>武器2!I446</f>
        <v>14</v>
      </c>
      <c r="J446" s="16">
        <v>5</v>
      </c>
      <c r="K446" s="16">
        <v>4</v>
      </c>
      <c r="L446" s="16">
        <v>57</v>
      </c>
      <c r="M446" s="28">
        <v>0</v>
      </c>
      <c r="N446" s="28">
        <v>0</v>
      </c>
      <c r="O446" s="28">
        <v>0</v>
      </c>
      <c r="P446" s="28">
        <v>0</v>
      </c>
      <c r="Q446" s="28">
        <v>0</v>
      </c>
      <c r="R446" s="28">
        <v>0</v>
      </c>
      <c r="S446" s="64">
        <v>0</v>
      </c>
      <c r="T446" s="29">
        <v>0</v>
      </c>
      <c r="U446" s="29">
        <v>0</v>
      </c>
      <c r="V446" s="29">
        <v>0</v>
      </c>
      <c r="W446" s="29">
        <v>0</v>
      </c>
      <c r="X446" s="64">
        <v>0</v>
      </c>
      <c r="Y446" s="64">
        <v>0</v>
      </c>
      <c r="Z446" s="64">
        <v>0</v>
      </c>
      <c r="AA446" s="42">
        <v>0</v>
      </c>
      <c r="AB446" s="64">
        <v>0</v>
      </c>
      <c r="AC446" s="64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BL446">
        <v>444</v>
      </c>
      <c r="BM446" t="s">
        <v>2770</v>
      </c>
    </row>
    <row r="447" spans="2:65" ht="14.25" x14ac:dyDescent="0.2">
      <c r="B447" s="16">
        <v>445</v>
      </c>
      <c r="C447" s="16" t="s">
        <v>1135</v>
      </c>
      <c r="D447" s="16" t="s">
        <v>1658</v>
      </c>
      <c r="E447" s="16" t="s">
        <v>1128</v>
      </c>
      <c r="F447" s="16">
        <f t="shared" si="6"/>
        <v>1</v>
      </c>
      <c r="G447" s="19" t="s">
        <v>1485</v>
      </c>
      <c r="H447" s="3" t="s">
        <v>875</v>
      </c>
      <c r="I447" s="3">
        <f>武器2!I447</f>
        <v>14</v>
      </c>
      <c r="J447" s="16">
        <v>5</v>
      </c>
      <c r="K447" s="16">
        <v>5</v>
      </c>
      <c r="L447" s="16">
        <v>71</v>
      </c>
      <c r="M447" s="28">
        <v>0</v>
      </c>
      <c r="N447" s="28">
        <v>0</v>
      </c>
      <c r="O447" s="28">
        <v>0</v>
      </c>
      <c r="P447" s="28">
        <v>0</v>
      </c>
      <c r="Q447" s="28">
        <v>0</v>
      </c>
      <c r="R447" s="16">
        <v>0</v>
      </c>
      <c r="S447" s="64">
        <v>0</v>
      </c>
      <c r="T447" s="29">
        <v>0</v>
      </c>
      <c r="U447" s="29">
        <v>0</v>
      </c>
      <c r="V447" s="29">
        <v>0</v>
      </c>
      <c r="W447" s="29">
        <v>0</v>
      </c>
      <c r="X447" s="64">
        <v>0</v>
      </c>
      <c r="Y447" s="64">
        <v>0</v>
      </c>
      <c r="Z447" s="64">
        <v>0</v>
      </c>
      <c r="AA447" s="64">
        <v>0</v>
      </c>
      <c r="AB447" s="64">
        <v>0</v>
      </c>
      <c r="AC447" s="64">
        <v>0</v>
      </c>
      <c r="AD447" s="29">
        <v>0</v>
      </c>
      <c r="AE447" s="29">
        <v>0</v>
      </c>
      <c r="AF447" s="29">
        <v>0</v>
      </c>
      <c r="AG447" s="29">
        <v>0</v>
      </c>
      <c r="AH447" s="29">
        <v>0</v>
      </c>
      <c r="BL447">
        <v>445</v>
      </c>
      <c r="BM447" t="s">
        <v>2738</v>
      </c>
    </row>
    <row r="448" spans="2:65" ht="14.25" x14ac:dyDescent="0.2">
      <c r="B448" s="16">
        <v>446</v>
      </c>
      <c r="C448" s="16" t="s">
        <v>1166</v>
      </c>
      <c r="D448" s="16" t="s">
        <v>1639</v>
      </c>
      <c r="E448" s="16" t="s">
        <v>1128</v>
      </c>
      <c r="F448" s="16">
        <f t="shared" si="6"/>
        <v>1</v>
      </c>
      <c r="G448" s="19" t="s">
        <v>1485</v>
      </c>
      <c r="H448" s="3" t="s">
        <v>875</v>
      </c>
      <c r="I448" s="3">
        <f>武器2!I448</f>
        <v>14</v>
      </c>
      <c r="J448" s="16">
        <v>5</v>
      </c>
      <c r="K448" s="16">
        <v>6</v>
      </c>
      <c r="L448" s="16">
        <v>85</v>
      </c>
      <c r="M448" s="28">
        <v>0</v>
      </c>
      <c r="N448" s="28">
        <v>0</v>
      </c>
      <c r="O448" s="28">
        <v>0</v>
      </c>
      <c r="P448" s="28">
        <v>0</v>
      </c>
      <c r="Q448" s="28">
        <v>0</v>
      </c>
      <c r="R448" s="28">
        <v>0</v>
      </c>
      <c r="S448" s="64">
        <v>0</v>
      </c>
      <c r="T448" s="29">
        <v>0</v>
      </c>
      <c r="U448" s="29">
        <v>0</v>
      </c>
      <c r="V448" s="29">
        <v>0</v>
      </c>
      <c r="W448" s="29">
        <v>0</v>
      </c>
      <c r="X448" s="64">
        <v>0</v>
      </c>
      <c r="Y448" s="64">
        <v>0</v>
      </c>
      <c r="Z448" s="64">
        <v>0</v>
      </c>
      <c r="AA448" s="64">
        <v>0</v>
      </c>
      <c r="AB448" s="64">
        <v>0</v>
      </c>
      <c r="AC448" s="42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BL448">
        <v>446</v>
      </c>
      <c r="BM448" t="s">
        <v>2771</v>
      </c>
    </row>
    <row r="449" spans="2:65" ht="14.25" x14ac:dyDescent="0.2">
      <c r="B449" s="16">
        <v>447</v>
      </c>
      <c r="C449" s="16" t="s">
        <v>1186</v>
      </c>
      <c r="D449" s="16" t="s">
        <v>1500</v>
      </c>
      <c r="E449" s="16" t="s">
        <v>1128</v>
      </c>
      <c r="F449" s="16">
        <f t="shared" si="6"/>
        <v>1</v>
      </c>
      <c r="G449" s="19" t="s">
        <v>1485</v>
      </c>
      <c r="H449" s="3" t="s">
        <v>875</v>
      </c>
      <c r="I449" s="3">
        <f>武器2!I449</f>
        <v>14</v>
      </c>
      <c r="J449" s="16">
        <v>5</v>
      </c>
      <c r="K449" s="16">
        <v>7</v>
      </c>
      <c r="L449" s="16">
        <v>99</v>
      </c>
      <c r="M449" s="28">
        <v>0</v>
      </c>
      <c r="N449" s="16">
        <v>0</v>
      </c>
      <c r="O449" s="28">
        <v>0</v>
      </c>
      <c r="P449" s="28">
        <v>0</v>
      </c>
      <c r="Q449" s="28">
        <v>0</v>
      </c>
      <c r="R449" s="28">
        <v>0</v>
      </c>
      <c r="S449" s="64">
        <v>0</v>
      </c>
      <c r="T449" s="29">
        <v>0</v>
      </c>
      <c r="U449" s="29">
        <v>0</v>
      </c>
      <c r="V449" s="29">
        <v>0</v>
      </c>
      <c r="W449" s="29">
        <v>0</v>
      </c>
      <c r="X449" s="64">
        <v>0</v>
      </c>
      <c r="Y449" s="64">
        <v>0</v>
      </c>
      <c r="Z449" s="64">
        <v>0</v>
      </c>
      <c r="AA449" s="64">
        <v>0</v>
      </c>
      <c r="AB449" s="64">
        <v>0</v>
      </c>
      <c r="AC449" s="64">
        <v>0</v>
      </c>
      <c r="AD449" s="29">
        <v>0</v>
      </c>
      <c r="AE449" s="29">
        <v>0</v>
      </c>
      <c r="AF449" s="29">
        <v>0</v>
      </c>
      <c r="AG449" s="29">
        <v>0</v>
      </c>
      <c r="AH449" s="29">
        <v>0</v>
      </c>
      <c r="BL449">
        <v>447</v>
      </c>
      <c r="BM449" t="s">
        <v>2772</v>
      </c>
    </row>
    <row r="450" spans="2:65" ht="14.25" x14ac:dyDescent="0.2">
      <c r="B450" s="16">
        <v>448</v>
      </c>
      <c r="C450" s="16" t="s">
        <v>1141</v>
      </c>
      <c r="D450" s="16" t="s">
        <v>1659</v>
      </c>
      <c r="E450" s="16" t="s">
        <v>1128</v>
      </c>
      <c r="F450" s="16">
        <f t="shared" si="6"/>
        <v>1</v>
      </c>
      <c r="G450" s="19" t="s">
        <v>1485</v>
      </c>
      <c r="H450" s="3" t="s">
        <v>875</v>
      </c>
      <c r="I450" s="3">
        <f>武器2!I450</f>
        <v>14</v>
      </c>
      <c r="J450" s="16">
        <v>5</v>
      </c>
      <c r="K450" s="16">
        <v>8</v>
      </c>
      <c r="L450" s="16">
        <v>114</v>
      </c>
      <c r="M450" s="28">
        <v>0</v>
      </c>
      <c r="N450" s="28">
        <v>0</v>
      </c>
      <c r="O450" s="28">
        <v>0</v>
      </c>
      <c r="P450" s="28">
        <v>0</v>
      </c>
      <c r="Q450" s="28">
        <v>0</v>
      </c>
      <c r="R450" s="28">
        <v>0</v>
      </c>
      <c r="S450" s="64">
        <v>0</v>
      </c>
      <c r="T450" s="29">
        <v>0</v>
      </c>
      <c r="U450" s="29">
        <v>0</v>
      </c>
      <c r="V450" s="29">
        <v>0</v>
      </c>
      <c r="W450" s="29">
        <v>0</v>
      </c>
      <c r="X450" s="64">
        <v>0</v>
      </c>
      <c r="Y450" s="64">
        <v>0</v>
      </c>
      <c r="Z450" s="64">
        <v>0</v>
      </c>
      <c r="AA450" s="64">
        <v>0</v>
      </c>
      <c r="AB450" s="64">
        <v>0</v>
      </c>
      <c r="AC450" s="42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BL450">
        <v>448</v>
      </c>
      <c r="BM450" t="s">
        <v>2646</v>
      </c>
    </row>
    <row r="451" spans="2:65" ht="14.25" x14ac:dyDescent="0.2">
      <c r="B451" s="16">
        <v>449</v>
      </c>
      <c r="C451" s="16" t="s">
        <v>1210</v>
      </c>
      <c r="D451" s="16" t="s">
        <v>1378</v>
      </c>
      <c r="E451" s="16" t="s">
        <v>1125</v>
      </c>
      <c r="F451" s="16">
        <f t="shared" ref="F451:F514" si="7">VLOOKUP(E451&amp;K451,buff_num,2,FALSE)</f>
        <v>3</v>
      </c>
      <c r="G451" s="19" t="s">
        <v>1485</v>
      </c>
      <c r="H451" s="3" t="s">
        <v>876</v>
      </c>
      <c r="I451" s="3">
        <f>武器2!I451</f>
        <v>15</v>
      </c>
      <c r="J451" s="16">
        <v>9</v>
      </c>
      <c r="K451" s="16">
        <v>1</v>
      </c>
      <c r="L451" s="16">
        <v>15</v>
      </c>
      <c r="M451" s="28">
        <v>0</v>
      </c>
      <c r="N451" s="28">
        <v>0</v>
      </c>
      <c r="O451" s="16">
        <v>11</v>
      </c>
      <c r="P451" s="28">
        <v>0</v>
      </c>
      <c r="Q451" s="16">
        <v>13</v>
      </c>
      <c r="R451" s="28">
        <v>0</v>
      </c>
      <c r="S451" s="64">
        <v>0</v>
      </c>
      <c r="T451" s="29">
        <v>0</v>
      </c>
      <c r="U451" s="29">
        <v>0</v>
      </c>
      <c r="V451" s="29">
        <v>0</v>
      </c>
      <c r="W451" s="29">
        <v>0</v>
      </c>
      <c r="X451" s="64">
        <v>0</v>
      </c>
      <c r="Y451" s="64">
        <v>0</v>
      </c>
      <c r="Z451" s="64">
        <v>0</v>
      </c>
      <c r="AA451" s="64">
        <v>0</v>
      </c>
      <c r="AB451" s="42">
        <v>6</v>
      </c>
      <c r="AC451" s="64">
        <v>0</v>
      </c>
      <c r="AD451" s="29">
        <v>0</v>
      </c>
      <c r="AE451" s="29">
        <v>0</v>
      </c>
      <c r="AF451" s="29">
        <v>0</v>
      </c>
      <c r="AG451" s="29">
        <v>0</v>
      </c>
      <c r="AH451" s="29">
        <v>0</v>
      </c>
      <c r="BL451">
        <v>449</v>
      </c>
      <c r="BM451" t="s">
        <v>2773</v>
      </c>
    </row>
    <row r="452" spans="2:65" ht="14.25" x14ac:dyDescent="0.2">
      <c r="B452" s="16">
        <v>450</v>
      </c>
      <c r="C452" s="16" t="s">
        <v>1170</v>
      </c>
      <c r="D452" s="16" t="s">
        <v>1660</v>
      </c>
      <c r="E452" s="16" t="s">
        <v>1125</v>
      </c>
      <c r="F452" s="16">
        <f t="shared" si="7"/>
        <v>3</v>
      </c>
      <c r="G452" s="19" t="s">
        <v>1485</v>
      </c>
      <c r="H452" s="3" t="s">
        <v>876</v>
      </c>
      <c r="I452" s="3">
        <f>武器2!I452</f>
        <v>15</v>
      </c>
      <c r="J452" s="16">
        <v>9</v>
      </c>
      <c r="K452" s="16">
        <v>2</v>
      </c>
      <c r="L452" s="16">
        <v>31</v>
      </c>
      <c r="M452" s="16">
        <v>26</v>
      </c>
      <c r="N452" s="28">
        <v>0</v>
      </c>
      <c r="O452" s="28">
        <v>0</v>
      </c>
      <c r="P452" s="28">
        <v>0</v>
      </c>
      <c r="Q452" s="16">
        <v>26</v>
      </c>
      <c r="R452" s="28">
        <v>0</v>
      </c>
      <c r="S452" s="64">
        <v>0</v>
      </c>
      <c r="T452" s="29">
        <v>0</v>
      </c>
      <c r="U452" s="29">
        <v>0</v>
      </c>
      <c r="V452" s="29">
        <v>0</v>
      </c>
      <c r="W452" s="29">
        <v>0</v>
      </c>
      <c r="X452" s="64">
        <v>0</v>
      </c>
      <c r="Y452" s="64">
        <v>0</v>
      </c>
      <c r="Z452" s="64">
        <v>0</v>
      </c>
      <c r="AA452" s="64">
        <v>0</v>
      </c>
      <c r="AB452" s="42">
        <v>13</v>
      </c>
      <c r="AC452" s="64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BL452">
        <v>450</v>
      </c>
      <c r="BM452" t="s">
        <v>2774</v>
      </c>
    </row>
    <row r="453" spans="2:65" ht="14.25" x14ac:dyDescent="0.2">
      <c r="B453" s="16">
        <v>451</v>
      </c>
      <c r="C453" s="16" t="s">
        <v>1208</v>
      </c>
      <c r="D453" s="16" t="s">
        <v>1319</v>
      </c>
      <c r="E453" s="16" t="s">
        <v>1125</v>
      </c>
      <c r="F453" s="16">
        <f t="shared" si="7"/>
        <v>4</v>
      </c>
      <c r="G453" s="19" t="s">
        <v>1485</v>
      </c>
      <c r="H453" s="3" t="s">
        <v>876</v>
      </c>
      <c r="I453" s="3">
        <f>武器2!I453</f>
        <v>15</v>
      </c>
      <c r="J453" s="16">
        <v>9</v>
      </c>
      <c r="K453" s="16">
        <v>3</v>
      </c>
      <c r="L453" s="16">
        <v>46</v>
      </c>
      <c r="M453" s="28">
        <v>0</v>
      </c>
      <c r="N453" s="28">
        <v>0</v>
      </c>
      <c r="O453" s="16">
        <v>33</v>
      </c>
      <c r="P453" s="28">
        <v>0</v>
      </c>
      <c r="Q453" s="28">
        <v>0</v>
      </c>
      <c r="R453" s="28">
        <v>0</v>
      </c>
      <c r="S453" s="64">
        <v>0</v>
      </c>
      <c r="T453" s="29">
        <v>0</v>
      </c>
      <c r="U453" s="20">
        <v>6.7500000000000004E-2</v>
      </c>
      <c r="V453" s="29">
        <v>0</v>
      </c>
      <c r="W453" s="29">
        <v>0</v>
      </c>
      <c r="X453" s="64">
        <v>0</v>
      </c>
      <c r="Y453" s="64">
        <v>0</v>
      </c>
      <c r="Z453" s="42">
        <v>19</v>
      </c>
      <c r="AA453" s="64">
        <v>0</v>
      </c>
      <c r="AB453" s="42">
        <v>19</v>
      </c>
      <c r="AC453" s="64">
        <v>0</v>
      </c>
      <c r="AD453" s="29">
        <v>0</v>
      </c>
      <c r="AE453" s="29">
        <v>0</v>
      </c>
      <c r="AF453" s="29">
        <v>0</v>
      </c>
      <c r="AG453" s="29">
        <v>0</v>
      </c>
      <c r="AH453" s="29">
        <v>0</v>
      </c>
      <c r="BL453">
        <v>451</v>
      </c>
      <c r="BM453" t="s">
        <v>2775</v>
      </c>
    </row>
    <row r="454" spans="2:65" ht="14.25" x14ac:dyDescent="0.2">
      <c r="B454" s="16">
        <v>452</v>
      </c>
      <c r="C454" s="16" t="s">
        <v>1166</v>
      </c>
      <c r="D454" s="16" t="s">
        <v>1661</v>
      </c>
      <c r="E454" s="16" t="s">
        <v>1125</v>
      </c>
      <c r="F454" s="16">
        <f t="shared" si="7"/>
        <v>4</v>
      </c>
      <c r="G454" s="19" t="s">
        <v>1485</v>
      </c>
      <c r="H454" s="3" t="s">
        <v>876</v>
      </c>
      <c r="I454" s="3">
        <f>武器2!I454</f>
        <v>15</v>
      </c>
      <c r="J454" s="16">
        <v>9</v>
      </c>
      <c r="K454" s="16">
        <v>4</v>
      </c>
      <c r="L454" s="16">
        <v>61</v>
      </c>
      <c r="M454" s="16">
        <v>52</v>
      </c>
      <c r="N454" s="28">
        <v>0</v>
      </c>
      <c r="O454" s="28">
        <v>0</v>
      </c>
      <c r="P454" s="28">
        <v>0</v>
      </c>
      <c r="Q454" s="28">
        <v>0</v>
      </c>
      <c r="R454" s="28">
        <v>0</v>
      </c>
      <c r="S454" s="42">
        <v>23</v>
      </c>
      <c r="T454" s="29">
        <v>0</v>
      </c>
      <c r="U454" s="29">
        <v>0</v>
      </c>
      <c r="V454" s="29">
        <v>0</v>
      </c>
      <c r="W454" s="29">
        <v>0</v>
      </c>
      <c r="X454" s="64">
        <v>0</v>
      </c>
      <c r="Y454" s="64">
        <v>0</v>
      </c>
      <c r="Z454" s="42">
        <v>25</v>
      </c>
      <c r="AA454" s="64">
        <v>0</v>
      </c>
      <c r="AB454" s="42">
        <v>25</v>
      </c>
      <c r="AC454" s="64">
        <v>0</v>
      </c>
      <c r="AD454" s="29">
        <v>0</v>
      </c>
      <c r="AE454" s="29">
        <v>0</v>
      </c>
      <c r="AF454" s="29">
        <v>0</v>
      </c>
      <c r="AG454" s="29">
        <v>0</v>
      </c>
      <c r="AH454" s="29">
        <v>0</v>
      </c>
      <c r="BL454">
        <v>452</v>
      </c>
      <c r="BM454" t="s">
        <v>2776</v>
      </c>
    </row>
    <row r="455" spans="2:65" ht="14.25" x14ac:dyDescent="0.2">
      <c r="B455" s="16">
        <v>453</v>
      </c>
      <c r="C455" s="16" t="s">
        <v>1159</v>
      </c>
      <c r="D455" s="16" t="s">
        <v>1320</v>
      </c>
      <c r="E455" s="16" t="s">
        <v>1125</v>
      </c>
      <c r="F455" s="16">
        <f t="shared" si="7"/>
        <v>5</v>
      </c>
      <c r="G455" s="19" t="s">
        <v>1485</v>
      </c>
      <c r="H455" s="3" t="s">
        <v>876</v>
      </c>
      <c r="I455" s="3">
        <f>武器2!I455</f>
        <v>15</v>
      </c>
      <c r="J455" s="16">
        <v>9</v>
      </c>
      <c r="K455" s="16">
        <v>5</v>
      </c>
      <c r="L455" s="16">
        <v>77</v>
      </c>
      <c r="M455" s="28">
        <v>0</v>
      </c>
      <c r="N455" s="16">
        <v>52</v>
      </c>
      <c r="O455" s="16">
        <v>54</v>
      </c>
      <c r="P455" s="28">
        <v>0</v>
      </c>
      <c r="Q455" s="28">
        <v>0</v>
      </c>
      <c r="R455" s="16">
        <v>45</v>
      </c>
      <c r="S455" s="64">
        <v>0</v>
      </c>
      <c r="T455" s="20">
        <v>0.14499999999999999</v>
      </c>
      <c r="U455" s="29">
        <v>0</v>
      </c>
      <c r="V455" s="29">
        <v>0</v>
      </c>
      <c r="W455" s="29">
        <v>0</v>
      </c>
      <c r="X455" s="64">
        <v>0</v>
      </c>
      <c r="Y455" s="64">
        <v>0</v>
      </c>
      <c r="Z455" s="64">
        <v>0</v>
      </c>
      <c r="AA455" s="64">
        <v>0</v>
      </c>
      <c r="AB455" s="42">
        <v>31</v>
      </c>
      <c r="AC455" s="64">
        <v>0</v>
      </c>
      <c r="AD455" s="29">
        <v>0</v>
      </c>
      <c r="AE455" s="29">
        <v>0</v>
      </c>
      <c r="AF455" s="29">
        <v>0</v>
      </c>
      <c r="AG455" s="29">
        <v>0</v>
      </c>
      <c r="AH455" s="29">
        <v>0</v>
      </c>
      <c r="BL455">
        <v>453</v>
      </c>
      <c r="BM455" t="s">
        <v>2777</v>
      </c>
    </row>
    <row r="456" spans="2:65" ht="14.25" x14ac:dyDescent="0.2">
      <c r="B456" s="16">
        <v>454</v>
      </c>
      <c r="C456" s="16" t="s">
        <v>1208</v>
      </c>
      <c r="D456" s="16" t="s">
        <v>1662</v>
      </c>
      <c r="E456" s="16" t="s">
        <v>1125</v>
      </c>
      <c r="F456" s="16">
        <f t="shared" si="7"/>
        <v>5</v>
      </c>
      <c r="G456" s="19" t="s">
        <v>1485</v>
      </c>
      <c r="H456" s="3" t="s">
        <v>876</v>
      </c>
      <c r="I456" s="3">
        <f>武器2!I456</f>
        <v>15</v>
      </c>
      <c r="J456" s="16">
        <v>9</v>
      </c>
      <c r="K456" s="16">
        <v>6</v>
      </c>
      <c r="L456" s="16">
        <v>92</v>
      </c>
      <c r="M456" s="28">
        <v>0</v>
      </c>
      <c r="N456" s="28">
        <v>0</v>
      </c>
      <c r="O456" s="28">
        <v>0</v>
      </c>
      <c r="P456" s="28">
        <v>0</v>
      </c>
      <c r="Q456" s="28">
        <v>0</v>
      </c>
      <c r="R456" s="16">
        <v>54</v>
      </c>
      <c r="S456" s="64">
        <v>0</v>
      </c>
      <c r="T456" s="29">
        <v>0</v>
      </c>
      <c r="U456" s="20">
        <v>0.13500000000000001</v>
      </c>
      <c r="V456" s="29">
        <v>0</v>
      </c>
      <c r="W456" s="29">
        <v>0</v>
      </c>
      <c r="X456" s="64">
        <v>0</v>
      </c>
      <c r="Y456" s="42">
        <v>42</v>
      </c>
      <c r="Z456" s="64">
        <v>0</v>
      </c>
      <c r="AA456" s="42">
        <v>23</v>
      </c>
      <c r="AB456" s="42">
        <v>38</v>
      </c>
      <c r="AC456" s="64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BL456">
        <v>454</v>
      </c>
      <c r="BM456" t="s">
        <v>2778</v>
      </c>
    </row>
    <row r="457" spans="2:65" ht="14.25" x14ac:dyDescent="0.2">
      <c r="B457" s="16">
        <v>455</v>
      </c>
      <c r="C457" s="16" t="s">
        <v>1139</v>
      </c>
      <c r="D457" s="16" t="s">
        <v>1401</v>
      </c>
      <c r="E457" s="16" t="s">
        <v>1125</v>
      </c>
      <c r="F457" s="16">
        <f t="shared" si="7"/>
        <v>6</v>
      </c>
      <c r="G457" s="19" t="s">
        <v>1485</v>
      </c>
      <c r="H457" s="3" t="s">
        <v>876</v>
      </c>
      <c r="I457" s="3">
        <f>武器2!I457</f>
        <v>15</v>
      </c>
      <c r="J457" s="16">
        <v>9</v>
      </c>
      <c r="K457" s="16">
        <v>7</v>
      </c>
      <c r="L457" s="16">
        <v>108</v>
      </c>
      <c r="M457" s="28">
        <v>0</v>
      </c>
      <c r="N457" s="28">
        <v>0</v>
      </c>
      <c r="O457" s="16">
        <v>76</v>
      </c>
      <c r="P457" s="28">
        <v>0</v>
      </c>
      <c r="Q457" s="16">
        <v>91</v>
      </c>
      <c r="R457" s="28">
        <v>0</v>
      </c>
      <c r="S457" s="42">
        <v>40</v>
      </c>
      <c r="T457" s="29">
        <v>0</v>
      </c>
      <c r="U457" s="20">
        <v>0.1575</v>
      </c>
      <c r="V457" s="29">
        <v>0</v>
      </c>
      <c r="W457" s="29">
        <v>0</v>
      </c>
      <c r="X457" s="42">
        <v>44</v>
      </c>
      <c r="Y457" s="64">
        <v>0</v>
      </c>
      <c r="Z457" s="64">
        <v>0</v>
      </c>
      <c r="AA457" s="64">
        <v>0</v>
      </c>
      <c r="AB457" s="42">
        <v>44</v>
      </c>
      <c r="AC457" s="64">
        <v>0</v>
      </c>
      <c r="AD457" s="29">
        <v>0</v>
      </c>
      <c r="AE457" s="29">
        <v>0</v>
      </c>
      <c r="AF457" s="29">
        <v>0</v>
      </c>
      <c r="AG457" s="29">
        <v>0</v>
      </c>
      <c r="AH457" s="29">
        <v>0</v>
      </c>
      <c r="BL457">
        <v>455</v>
      </c>
      <c r="BM457" t="s">
        <v>2779</v>
      </c>
    </row>
    <row r="458" spans="2:65" ht="14.25" x14ac:dyDescent="0.2">
      <c r="B458" s="16">
        <v>456</v>
      </c>
      <c r="C458" s="16" t="s">
        <v>1182</v>
      </c>
      <c r="D458" s="16" t="s">
        <v>1598</v>
      </c>
      <c r="E458" s="16" t="s">
        <v>1125</v>
      </c>
      <c r="F458" s="16">
        <f t="shared" si="7"/>
        <v>6</v>
      </c>
      <c r="G458" s="19" t="s">
        <v>1485</v>
      </c>
      <c r="H458" s="3" t="s">
        <v>876</v>
      </c>
      <c r="I458" s="3">
        <f>武器2!I458</f>
        <v>15</v>
      </c>
      <c r="J458" s="16">
        <v>9</v>
      </c>
      <c r="K458" s="16">
        <v>8</v>
      </c>
      <c r="L458" s="16">
        <v>123</v>
      </c>
      <c r="M458" s="16">
        <v>103</v>
      </c>
      <c r="N458" s="28">
        <v>0</v>
      </c>
      <c r="O458" s="16">
        <v>87</v>
      </c>
      <c r="P458" s="28">
        <v>0</v>
      </c>
      <c r="Q458" s="28">
        <v>0</v>
      </c>
      <c r="R458" s="28">
        <v>0</v>
      </c>
      <c r="S458" s="42">
        <v>46</v>
      </c>
      <c r="T458" s="20">
        <v>0.23</v>
      </c>
      <c r="U458" s="20">
        <v>0.18</v>
      </c>
      <c r="V458" s="29">
        <v>0</v>
      </c>
      <c r="W458" s="29">
        <v>0</v>
      </c>
      <c r="X458" s="64">
        <v>0</v>
      </c>
      <c r="Y458" s="64">
        <v>0</v>
      </c>
      <c r="Z458" s="64">
        <v>0</v>
      </c>
      <c r="AA458" s="64">
        <v>0</v>
      </c>
      <c r="AB458" s="42">
        <v>50</v>
      </c>
      <c r="AC458" s="64">
        <v>0</v>
      </c>
      <c r="AD458" s="29">
        <v>0</v>
      </c>
      <c r="AE458" s="29">
        <v>0</v>
      </c>
      <c r="AF458" s="29">
        <v>0</v>
      </c>
      <c r="AG458" s="29">
        <v>0</v>
      </c>
      <c r="AH458" s="29">
        <v>0</v>
      </c>
      <c r="BL458">
        <v>456</v>
      </c>
      <c r="BM458" t="s">
        <v>2780</v>
      </c>
    </row>
    <row r="459" spans="2:65" ht="14.25" x14ac:dyDescent="0.2">
      <c r="B459" s="16">
        <v>457</v>
      </c>
      <c r="C459" s="16" t="s">
        <v>1208</v>
      </c>
      <c r="D459" s="16" t="s">
        <v>1612</v>
      </c>
      <c r="E459" s="16" t="s">
        <v>1126</v>
      </c>
      <c r="F459" s="16">
        <f t="shared" si="7"/>
        <v>2</v>
      </c>
      <c r="G459" s="19" t="s">
        <v>1485</v>
      </c>
      <c r="H459" s="3" t="s">
        <v>876</v>
      </c>
      <c r="I459" s="3">
        <f>武器2!I459</f>
        <v>15</v>
      </c>
      <c r="J459" s="16">
        <v>9</v>
      </c>
      <c r="K459" s="16">
        <v>1</v>
      </c>
      <c r="L459" s="16">
        <v>9</v>
      </c>
      <c r="M459" s="28">
        <v>0</v>
      </c>
      <c r="N459" s="28">
        <v>0</v>
      </c>
      <c r="O459" s="28">
        <v>0</v>
      </c>
      <c r="P459" s="28">
        <v>0</v>
      </c>
      <c r="Q459" s="16">
        <v>15</v>
      </c>
      <c r="R459" s="28">
        <v>0</v>
      </c>
      <c r="S459" s="64">
        <v>0</v>
      </c>
      <c r="T459" s="29">
        <v>0</v>
      </c>
      <c r="U459" s="29">
        <v>0</v>
      </c>
      <c r="V459" s="29">
        <v>0</v>
      </c>
      <c r="W459" s="29">
        <v>0</v>
      </c>
      <c r="X459" s="64">
        <v>0</v>
      </c>
      <c r="Y459" s="64">
        <v>0</v>
      </c>
      <c r="Z459" s="64">
        <v>0</v>
      </c>
      <c r="AA459" s="64">
        <v>0</v>
      </c>
      <c r="AB459" s="42">
        <v>7</v>
      </c>
      <c r="AC459" s="64">
        <v>0</v>
      </c>
      <c r="AD459" s="29">
        <v>0</v>
      </c>
      <c r="AE459" s="29">
        <v>0</v>
      </c>
      <c r="AF459" s="29">
        <v>0</v>
      </c>
      <c r="AG459" s="29">
        <v>0</v>
      </c>
      <c r="AH459" s="29">
        <v>0</v>
      </c>
      <c r="BL459">
        <v>457</v>
      </c>
      <c r="BM459" t="s">
        <v>2781</v>
      </c>
    </row>
    <row r="460" spans="2:65" ht="14.25" x14ac:dyDescent="0.2">
      <c r="B460" s="16">
        <v>458</v>
      </c>
      <c r="C460" s="16" t="s">
        <v>1191</v>
      </c>
      <c r="D460" s="16" t="s">
        <v>1409</v>
      </c>
      <c r="E460" s="16" t="s">
        <v>1126</v>
      </c>
      <c r="F460" s="16">
        <f t="shared" si="7"/>
        <v>2</v>
      </c>
      <c r="G460" s="19" t="s">
        <v>1485</v>
      </c>
      <c r="H460" s="3" t="s">
        <v>876</v>
      </c>
      <c r="I460" s="3">
        <f>武器2!I460</f>
        <v>15</v>
      </c>
      <c r="J460" s="16">
        <v>9</v>
      </c>
      <c r="K460" s="16">
        <v>2</v>
      </c>
      <c r="L460" s="16">
        <v>17</v>
      </c>
      <c r="M460" s="16">
        <v>30</v>
      </c>
      <c r="N460" s="28">
        <v>0</v>
      </c>
      <c r="O460" s="16">
        <v>25</v>
      </c>
      <c r="P460" s="28">
        <v>0</v>
      </c>
      <c r="Q460" s="28">
        <v>0</v>
      </c>
      <c r="R460" s="28">
        <v>0</v>
      </c>
      <c r="S460" s="64">
        <v>0</v>
      </c>
      <c r="T460" s="29">
        <v>0</v>
      </c>
      <c r="U460" s="29">
        <v>0</v>
      </c>
      <c r="V460" s="29">
        <v>0</v>
      </c>
      <c r="W460" s="29">
        <v>0</v>
      </c>
      <c r="X460" s="64">
        <v>0</v>
      </c>
      <c r="Y460" s="64">
        <v>0</v>
      </c>
      <c r="Z460" s="64">
        <v>0</v>
      </c>
      <c r="AA460" s="64">
        <v>0</v>
      </c>
      <c r="AB460" s="64">
        <v>0</v>
      </c>
      <c r="AC460" s="64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BL460">
        <v>458</v>
      </c>
      <c r="BM460" t="s">
        <v>2782</v>
      </c>
    </row>
    <row r="461" spans="2:65" ht="14.25" x14ac:dyDescent="0.2">
      <c r="B461" s="16">
        <v>459</v>
      </c>
      <c r="C461" s="16" t="s">
        <v>1214</v>
      </c>
      <c r="D461" s="16" t="s">
        <v>1520</v>
      </c>
      <c r="E461" s="16" t="s">
        <v>1126</v>
      </c>
      <c r="F461" s="16">
        <f t="shared" si="7"/>
        <v>2</v>
      </c>
      <c r="G461" s="19" t="s">
        <v>1485</v>
      </c>
      <c r="H461" s="3" t="s">
        <v>876</v>
      </c>
      <c r="I461" s="3">
        <f>武器2!I461</f>
        <v>15</v>
      </c>
      <c r="J461" s="16">
        <v>9</v>
      </c>
      <c r="K461" s="16">
        <v>3</v>
      </c>
      <c r="L461" s="16">
        <v>26</v>
      </c>
      <c r="M461" s="28">
        <v>0</v>
      </c>
      <c r="N461" s="28">
        <v>0</v>
      </c>
      <c r="O461" s="16">
        <v>37</v>
      </c>
      <c r="P461" s="28">
        <v>0</v>
      </c>
      <c r="Q461" s="28">
        <v>0</v>
      </c>
      <c r="R461" s="28">
        <v>0</v>
      </c>
      <c r="S461" s="64">
        <v>0</v>
      </c>
      <c r="T461" s="20">
        <v>0.1</v>
      </c>
      <c r="U461" s="29">
        <v>0</v>
      </c>
      <c r="V461" s="29">
        <v>0</v>
      </c>
      <c r="W461" s="29">
        <v>0</v>
      </c>
      <c r="X461" s="64">
        <v>0</v>
      </c>
      <c r="Y461" s="64">
        <v>0</v>
      </c>
      <c r="Z461" s="64">
        <v>0</v>
      </c>
      <c r="AA461" s="64">
        <v>0</v>
      </c>
      <c r="AB461" s="64">
        <v>0</v>
      </c>
      <c r="AC461" s="64">
        <v>0</v>
      </c>
      <c r="AD461" s="29">
        <v>0</v>
      </c>
      <c r="AE461" s="29">
        <v>0</v>
      </c>
      <c r="AF461" s="29">
        <v>0</v>
      </c>
      <c r="AG461" s="29">
        <v>0</v>
      </c>
      <c r="AH461" s="29">
        <v>0</v>
      </c>
      <c r="BL461">
        <v>459</v>
      </c>
      <c r="BM461" t="s">
        <v>2783</v>
      </c>
    </row>
    <row r="462" spans="2:65" ht="14.25" x14ac:dyDescent="0.2">
      <c r="B462" s="16">
        <v>460</v>
      </c>
      <c r="C462" s="16" t="s">
        <v>1155</v>
      </c>
      <c r="D462" s="16" t="s">
        <v>1371</v>
      </c>
      <c r="E462" s="16" t="s">
        <v>1126</v>
      </c>
      <c r="F462" s="16">
        <f t="shared" si="7"/>
        <v>3</v>
      </c>
      <c r="G462" s="19" t="s">
        <v>1485</v>
      </c>
      <c r="H462" s="3" t="s">
        <v>876</v>
      </c>
      <c r="I462" s="3">
        <f>武器2!I462</f>
        <v>15</v>
      </c>
      <c r="J462" s="16">
        <v>9</v>
      </c>
      <c r="K462" s="16">
        <v>4</v>
      </c>
      <c r="L462" s="16">
        <v>35</v>
      </c>
      <c r="M462" s="16">
        <v>59</v>
      </c>
      <c r="N462" s="28">
        <v>0</v>
      </c>
      <c r="O462" s="28">
        <v>0</v>
      </c>
      <c r="P462" s="28">
        <v>0</v>
      </c>
      <c r="Q462" s="28">
        <v>0</v>
      </c>
      <c r="R462" s="28">
        <v>0</v>
      </c>
      <c r="S462" s="64">
        <v>0</v>
      </c>
      <c r="T462" s="20">
        <v>0.13</v>
      </c>
      <c r="U462" s="29">
        <v>0</v>
      </c>
      <c r="V462" s="29">
        <v>0</v>
      </c>
      <c r="W462" s="29">
        <v>0</v>
      </c>
      <c r="X462" s="64">
        <v>0</v>
      </c>
      <c r="Y462" s="64">
        <v>0</v>
      </c>
      <c r="Z462" s="64">
        <v>0</v>
      </c>
      <c r="AA462" s="64">
        <v>0</v>
      </c>
      <c r="AB462" s="42">
        <v>29</v>
      </c>
      <c r="AC462" s="64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BL462">
        <v>460</v>
      </c>
      <c r="BM462" t="s">
        <v>2784</v>
      </c>
    </row>
    <row r="463" spans="2:65" ht="14.25" x14ac:dyDescent="0.2">
      <c r="B463" s="16">
        <v>461</v>
      </c>
      <c r="C463" s="16" t="s">
        <v>1202</v>
      </c>
      <c r="D463" s="16" t="s">
        <v>1654</v>
      </c>
      <c r="E463" s="16" t="s">
        <v>1126</v>
      </c>
      <c r="F463" s="16">
        <f t="shared" si="7"/>
        <v>3</v>
      </c>
      <c r="G463" s="19" t="s">
        <v>1485</v>
      </c>
      <c r="H463" s="3" t="s">
        <v>876</v>
      </c>
      <c r="I463" s="3">
        <f>武器2!I463</f>
        <v>15</v>
      </c>
      <c r="J463" s="16">
        <v>9</v>
      </c>
      <c r="K463" s="16">
        <v>5</v>
      </c>
      <c r="L463" s="16">
        <v>43</v>
      </c>
      <c r="M463" s="16">
        <v>74</v>
      </c>
      <c r="N463" s="16">
        <v>59</v>
      </c>
      <c r="O463" s="28">
        <v>0</v>
      </c>
      <c r="P463" s="28">
        <v>0</v>
      </c>
      <c r="Q463" s="28">
        <v>0</v>
      </c>
      <c r="R463" s="28">
        <v>0</v>
      </c>
      <c r="S463" s="64">
        <v>0</v>
      </c>
      <c r="T463" s="29">
        <v>0</v>
      </c>
      <c r="U463" s="29">
        <v>0</v>
      </c>
      <c r="V463" s="29">
        <v>0</v>
      </c>
      <c r="W463" s="29">
        <v>0</v>
      </c>
      <c r="X463" s="64">
        <v>0</v>
      </c>
      <c r="Y463" s="64">
        <v>0</v>
      </c>
      <c r="Z463" s="64">
        <v>0</v>
      </c>
      <c r="AA463" s="64">
        <v>0</v>
      </c>
      <c r="AB463" s="42">
        <v>36</v>
      </c>
      <c r="AC463" s="64">
        <v>0</v>
      </c>
      <c r="AD463" s="29">
        <v>0</v>
      </c>
      <c r="AE463" s="29">
        <v>0</v>
      </c>
      <c r="AF463" s="29">
        <v>0</v>
      </c>
      <c r="AG463" s="29">
        <v>0</v>
      </c>
      <c r="AH463" s="29">
        <v>0</v>
      </c>
      <c r="BL463">
        <v>461</v>
      </c>
      <c r="BM463" t="s">
        <v>2785</v>
      </c>
    </row>
    <row r="464" spans="2:65" ht="14.25" x14ac:dyDescent="0.2">
      <c r="B464" s="16">
        <v>462</v>
      </c>
      <c r="C464" s="16" t="s">
        <v>1198</v>
      </c>
      <c r="D464" s="16" t="s">
        <v>1520</v>
      </c>
      <c r="E464" s="16" t="s">
        <v>1126</v>
      </c>
      <c r="F464" s="16">
        <f t="shared" si="7"/>
        <v>3</v>
      </c>
      <c r="G464" s="19" t="s">
        <v>1485</v>
      </c>
      <c r="H464" s="3" t="s">
        <v>876</v>
      </c>
      <c r="I464" s="3">
        <f>武器2!I464</f>
        <v>15</v>
      </c>
      <c r="J464" s="16">
        <v>9</v>
      </c>
      <c r="K464" s="16">
        <v>6</v>
      </c>
      <c r="L464" s="16">
        <v>52</v>
      </c>
      <c r="M464" s="16">
        <v>89</v>
      </c>
      <c r="N464" s="28">
        <v>0</v>
      </c>
      <c r="O464" s="28">
        <v>0</v>
      </c>
      <c r="P464" s="28">
        <v>0</v>
      </c>
      <c r="Q464" s="28">
        <v>0</v>
      </c>
      <c r="R464" s="28">
        <v>0</v>
      </c>
      <c r="S464" s="64">
        <v>0</v>
      </c>
      <c r="T464" s="20">
        <v>0.19500000000000001</v>
      </c>
      <c r="U464" s="29">
        <v>0</v>
      </c>
      <c r="V464" s="29">
        <v>0</v>
      </c>
      <c r="W464" s="29">
        <v>0</v>
      </c>
      <c r="X464" s="64">
        <v>0</v>
      </c>
      <c r="Y464" s="64">
        <v>0</v>
      </c>
      <c r="Z464" s="64">
        <v>0</v>
      </c>
      <c r="AA464" s="64">
        <v>0</v>
      </c>
      <c r="AB464" s="42">
        <v>43</v>
      </c>
      <c r="AC464" s="64">
        <v>0</v>
      </c>
      <c r="AD464" s="29">
        <v>0</v>
      </c>
      <c r="AE464" s="29">
        <v>0</v>
      </c>
      <c r="AF464" s="29">
        <v>0</v>
      </c>
      <c r="AG464" s="29">
        <v>0</v>
      </c>
      <c r="AH464" s="29">
        <v>0</v>
      </c>
      <c r="BL464">
        <v>462</v>
      </c>
      <c r="BM464" t="s">
        <v>2786</v>
      </c>
    </row>
    <row r="465" spans="2:65" ht="14.25" x14ac:dyDescent="0.2">
      <c r="B465" s="16">
        <v>463</v>
      </c>
      <c r="C465" s="16" t="s">
        <v>1153</v>
      </c>
      <c r="D465" s="16" t="s">
        <v>1601</v>
      </c>
      <c r="E465" s="16" t="s">
        <v>1126</v>
      </c>
      <c r="F465" s="16">
        <f t="shared" si="7"/>
        <v>4</v>
      </c>
      <c r="G465" s="19" t="s">
        <v>1485</v>
      </c>
      <c r="H465" s="3" t="s">
        <v>876</v>
      </c>
      <c r="I465" s="3">
        <f>武器2!I465</f>
        <v>15</v>
      </c>
      <c r="J465" s="16">
        <v>9</v>
      </c>
      <c r="K465" s="16">
        <v>7</v>
      </c>
      <c r="L465" s="16">
        <v>60</v>
      </c>
      <c r="M465" s="16">
        <v>104</v>
      </c>
      <c r="N465" s="28">
        <v>0</v>
      </c>
      <c r="O465" s="16">
        <v>87</v>
      </c>
      <c r="P465" s="28">
        <v>0</v>
      </c>
      <c r="Q465" s="28">
        <v>0</v>
      </c>
      <c r="R465" s="28">
        <v>0</v>
      </c>
      <c r="S465" s="64">
        <v>0</v>
      </c>
      <c r="T465" s="29">
        <v>0</v>
      </c>
      <c r="U465" s="20">
        <v>0.18</v>
      </c>
      <c r="V465" s="29">
        <v>0</v>
      </c>
      <c r="W465" s="29">
        <v>0</v>
      </c>
      <c r="X465" s="64">
        <v>0</v>
      </c>
      <c r="Y465" s="64">
        <v>0</v>
      </c>
      <c r="Z465" s="64">
        <v>0</v>
      </c>
      <c r="AA465" s="64">
        <v>0</v>
      </c>
      <c r="AB465" s="42">
        <v>50</v>
      </c>
      <c r="AC465" s="64">
        <v>0</v>
      </c>
      <c r="AD465" s="29">
        <v>0</v>
      </c>
      <c r="AE465" s="29">
        <v>0</v>
      </c>
      <c r="AF465" s="29">
        <v>0</v>
      </c>
      <c r="AG465" s="29">
        <v>0</v>
      </c>
      <c r="AH465" s="29">
        <v>0</v>
      </c>
      <c r="BL465">
        <v>463</v>
      </c>
      <c r="BM465" t="s">
        <v>2787</v>
      </c>
    </row>
    <row r="466" spans="2:65" ht="14.25" x14ac:dyDescent="0.2">
      <c r="B466" s="16">
        <v>464</v>
      </c>
      <c r="C466" s="16" t="s">
        <v>1172</v>
      </c>
      <c r="D466" s="16" t="s">
        <v>1241</v>
      </c>
      <c r="E466" s="16" t="s">
        <v>1126</v>
      </c>
      <c r="F466" s="16">
        <f t="shared" si="7"/>
        <v>4</v>
      </c>
      <c r="G466" s="19" t="s">
        <v>1485</v>
      </c>
      <c r="H466" s="3" t="s">
        <v>876</v>
      </c>
      <c r="I466" s="3">
        <f>武器2!I466</f>
        <v>15</v>
      </c>
      <c r="J466" s="16">
        <v>9</v>
      </c>
      <c r="K466" s="16">
        <v>8</v>
      </c>
      <c r="L466" s="16">
        <v>69</v>
      </c>
      <c r="M466" s="28">
        <v>0</v>
      </c>
      <c r="N466" s="28">
        <v>0</v>
      </c>
      <c r="O466" s="28">
        <v>0</v>
      </c>
      <c r="P466" s="28">
        <v>0</v>
      </c>
      <c r="Q466" s="28">
        <v>0</v>
      </c>
      <c r="R466" s="28">
        <v>0</v>
      </c>
      <c r="S466" s="42">
        <v>52</v>
      </c>
      <c r="T466" s="29">
        <v>0</v>
      </c>
      <c r="U466" s="29">
        <v>0</v>
      </c>
      <c r="V466" s="29">
        <v>0</v>
      </c>
      <c r="W466" s="29">
        <v>0</v>
      </c>
      <c r="X466" s="64">
        <v>0</v>
      </c>
      <c r="Y466" s="42">
        <v>65</v>
      </c>
      <c r="Z466" s="42">
        <v>57</v>
      </c>
      <c r="AA466" s="42">
        <v>35</v>
      </c>
      <c r="AB466" s="64">
        <v>0</v>
      </c>
      <c r="AC466" s="64">
        <v>0</v>
      </c>
      <c r="AD466" s="29">
        <v>0</v>
      </c>
      <c r="AE466" s="29">
        <v>0</v>
      </c>
      <c r="AF466" s="29">
        <v>0</v>
      </c>
      <c r="AG466" s="29">
        <v>0</v>
      </c>
      <c r="AH466" s="29">
        <v>0</v>
      </c>
      <c r="BL466">
        <v>464</v>
      </c>
      <c r="BM466" t="s">
        <v>2788</v>
      </c>
    </row>
    <row r="467" spans="2:65" ht="14.25" x14ac:dyDescent="0.2">
      <c r="B467" s="16">
        <v>465</v>
      </c>
      <c r="C467" s="16" t="s">
        <v>1182</v>
      </c>
      <c r="D467" s="16" t="s">
        <v>1663</v>
      </c>
      <c r="E467" s="16" t="s">
        <v>1127</v>
      </c>
      <c r="F467" s="16">
        <f t="shared" si="7"/>
        <v>1</v>
      </c>
      <c r="G467" s="19" t="s">
        <v>1485</v>
      </c>
      <c r="H467" s="3" t="s">
        <v>876</v>
      </c>
      <c r="I467" s="3">
        <f>武器2!I467</f>
        <v>15</v>
      </c>
      <c r="J467" s="16">
        <v>9</v>
      </c>
      <c r="K467" s="16">
        <v>1</v>
      </c>
      <c r="L467" s="16">
        <v>9</v>
      </c>
      <c r="M467" s="28">
        <v>0</v>
      </c>
      <c r="N467" s="28">
        <v>0</v>
      </c>
      <c r="O467" s="28">
        <v>0</v>
      </c>
      <c r="P467" s="28">
        <v>0</v>
      </c>
      <c r="Q467" s="28">
        <v>0</v>
      </c>
      <c r="R467" s="28">
        <v>0</v>
      </c>
      <c r="S467" s="64">
        <v>0</v>
      </c>
      <c r="T467" s="29">
        <v>0</v>
      </c>
      <c r="U467" s="29">
        <v>0</v>
      </c>
      <c r="V467" s="29">
        <v>0</v>
      </c>
      <c r="W467" s="29">
        <v>0</v>
      </c>
      <c r="X467" s="64">
        <v>0</v>
      </c>
      <c r="Y467" s="64">
        <v>0</v>
      </c>
      <c r="Z467" s="64">
        <v>0</v>
      </c>
      <c r="AA467" s="42">
        <v>6</v>
      </c>
      <c r="AB467" s="64">
        <v>0</v>
      </c>
      <c r="AC467" s="64">
        <v>0</v>
      </c>
      <c r="AD467" s="29">
        <v>0</v>
      </c>
      <c r="AE467" s="29">
        <v>0</v>
      </c>
      <c r="AF467" s="29">
        <v>0</v>
      </c>
      <c r="AG467" s="29">
        <v>0</v>
      </c>
      <c r="AH467" s="29">
        <v>0</v>
      </c>
      <c r="BL467">
        <v>465</v>
      </c>
      <c r="BM467" t="s">
        <v>2789</v>
      </c>
    </row>
    <row r="468" spans="2:65" ht="14.25" x14ac:dyDescent="0.2">
      <c r="B468" s="16">
        <v>466</v>
      </c>
      <c r="C468" s="16" t="s">
        <v>1157</v>
      </c>
      <c r="D468" s="16" t="s">
        <v>1664</v>
      </c>
      <c r="E468" s="16" t="s">
        <v>1127</v>
      </c>
      <c r="F468" s="16">
        <f t="shared" si="7"/>
        <v>1</v>
      </c>
      <c r="G468" s="19" t="s">
        <v>1485</v>
      </c>
      <c r="H468" s="3" t="s">
        <v>876</v>
      </c>
      <c r="I468" s="3">
        <f>武器2!I468</f>
        <v>15</v>
      </c>
      <c r="J468" s="16">
        <v>9</v>
      </c>
      <c r="K468" s="16">
        <v>2</v>
      </c>
      <c r="L468" s="16">
        <v>18</v>
      </c>
      <c r="M468" s="28">
        <v>0</v>
      </c>
      <c r="N468" s="28">
        <v>0</v>
      </c>
      <c r="O468" s="28">
        <v>0</v>
      </c>
      <c r="P468" s="28">
        <v>0</v>
      </c>
      <c r="Q468" s="28">
        <v>0</v>
      </c>
      <c r="R468" s="28">
        <v>0</v>
      </c>
      <c r="S468" s="64">
        <v>0</v>
      </c>
      <c r="T468" s="20">
        <v>0.09</v>
      </c>
      <c r="U468" s="29">
        <v>0</v>
      </c>
      <c r="V468" s="29">
        <v>0</v>
      </c>
      <c r="W468" s="29">
        <v>0</v>
      </c>
      <c r="X468" s="64">
        <v>0</v>
      </c>
      <c r="Y468" s="64">
        <v>0</v>
      </c>
      <c r="Z468" s="64">
        <v>0</v>
      </c>
      <c r="AA468" s="64">
        <v>0</v>
      </c>
      <c r="AB468" s="64">
        <v>0</v>
      </c>
      <c r="AC468" s="64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BL468">
        <v>466</v>
      </c>
      <c r="BM468" t="s">
        <v>2790</v>
      </c>
    </row>
    <row r="469" spans="2:65" ht="14.25" x14ac:dyDescent="0.2">
      <c r="B469" s="16">
        <v>467</v>
      </c>
      <c r="C469" s="16" t="s">
        <v>1184</v>
      </c>
      <c r="D469" s="16" t="s">
        <v>1303</v>
      </c>
      <c r="E469" s="16" t="s">
        <v>1127</v>
      </c>
      <c r="F469" s="16">
        <f t="shared" si="7"/>
        <v>1</v>
      </c>
      <c r="G469" s="19" t="s">
        <v>1485</v>
      </c>
      <c r="H469" s="3" t="s">
        <v>876</v>
      </c>
      <c r="I469" s="3">
        <f>武器2!I469</f>
        <v>15</v>
      </c>
      <c r="J469" s="16">
        <v>9</v>
      </c>
      <c r="K469" s="16">
        <v>3</v>
      </c>
      <c r="L469" s="16">
        <v>27</v>
      </c>
      <c r="M469" s="28">
        <v>0</v>
      </c>
      <c r="N469" s="28">
        <v>0</v>
      </c>
      <c r="O469" s="28">
        <v>0</v>
      </c>
      <c r="P469" s="28">
        <v>0</v>
      </c>
      <c r="Q469" s="28">
        <v>0</v>
      </c>
      <c r="R469" s="28">
        <v>0</v>
      </c>
      <c r="S469" s="64">
        <v>0</v>
      </c>
      <c r="T469" s="29">
        <v>0</v>
      </c>
      <c r="U469" s="29">
        <v>0</v>
      </c>
      <c r="V469" s="29">
        <v>0</v>
      </c>
      <c r="W469" s="29">
        <v>0</v>
      </c>
      <c r="X469" s="64">
        <v>0</v>
      </c>
      <c r="Y469" s="64">
        <v>0</v>
      </c>
      <c r="Z469" s="64">
        <v>0</v>
      </c>
      <c r="AA469" s="64">
        <v>0</v>
      </c>
      <c r="AB469" s="64">
        <v>0</v>
      </c>
      <c r="AC469" s="42">
        <v>22</v>
      </c>
      <c r="AD469" s="29">
        <v>0</v>
      </c>
      <c r="AE469" s="29">
        <v>0</v>
      </c>
      <c r="AF469" s="29">
        <v>0</v>
      </c>
      <c r="AG469" s="29">
        <v>0</v>
      </c>
      <c r="AH469" s="29">
        <v>0</v>
      </c>
      <c r="BL469">
        <v>467</v>
      </c>
      <c r="BM469" t="s">
        <v>2791</v>
      </c>
    </row>
    <row r="470" spans="2:65" ht="14.25" x14ac:dyDescent="0.2">
      <c r="B470" s="16">
        <v>468</v>
      </c>
      <c r="C470" s="16" t="s">
        <v>1210</v>
      </c>
      <c r="D470" s="16" t="s">
        <v>1665</v>
      </c>
      <c r="E470" s="16" t="s">
        <v>1127</v>
      </c>
      <c r="F470" s="16">
        <f t="shared" si="7"/>
        <v>1</v>
      </c>
      <c r="G470" s="19" t="s">
        <v>1485</v>
      </c>
      <c r="H470" s="3" t="s">
        <v>876</v>
      </c>
      <c r="I470" s="3">
        <f>武器2!I470</f>
        <v>15</v>
      </c>
      <c r="J470" s="16">
        <v>9</v>
      </c>
      <c r="K470" s="16">
        <v>4</v>
      </c>
      <c r="L470" s="16">
        <v>36</v>
      </c>
      <c r="M470" s="28">
        <v>0</v>
      </c>
      <c r="N470" s="28">
        <v>0</v>
      </c>
      <c r="O470" s="16">
        <v>69</v>
      </c>
      <c r="P470" s="28">
        <v>0</v>
      </c>
      <c r="Q470" s="28">
        <v>0</v>
      </c>
      <c r="R470" s="28">
        <v>0</v>
      </c>
      <c r="S470" s="64">
        <v>0</v>
      </c>
      <c r="T470" s="29">
        <v>0</v>
      </c>
      <c r="U470" s="29">
        <v>0</v>
      </c>
      <c r="V470" s="29">
        <v>0</v>
      </c>
      <c r="W470" s="29">
        <v>0</v>
      </c>
      <c r="X470" s="64">
        <v>0</v>
      </c>
      <c r="Y470" s="64">
        <v>0</v>
      </c>
      <c r="Z470" s="64">
        <v>0</v>
      </c>
      <c r="AA470" s="64">
        <v>0</v>
      </c>
      <c r="AB470" s="64">
        <v>0</v>
      </c>
      <c r="AC470" s="64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BL470">
        <v>468</v>
      </c>
      <c r="BM470" t="s">
        <v>2792</v>
      </c>
    </row>
    <row r="471" spans="2:65" ht="14.25" x14ac:dyDescent="0.2">
      <c r="B471" s="16">
        <v>469</v>
      </c>
      <c r="C471" s="16" t="s">
        <v>1200</v>
      </c>
      <c r="D471" s="16" t="s">
        <v>1666</v>
      </c>
      <c r="E471" s="16" t="s">
        <v>1127</v>
      </c>
      <c r="F471" s="16">
        <f t="shared" si="7"/>
        <v>2</v>
      </c>
      <c r="G471" s="19" t="s">
        <v>1485</v>
      </c>
      <c r="H471" s="3" t="s">
        <v>876</v>
      </c>
      <c r="I471" s="3">
        <f>武器2!I471</f>
        <v>15</v>
      </c>
      <c r="J471" s="16">
        <v>9</v>
      </c>
      <c r="K471" s="16">
        <v>5</v>
      </c>
      <c r="L471" s="16">
        <v>46</v>
      </c>
      <c r="M471" s="16">
        <v>103</v>
      </c>
      <c r="N471" s="28">
        <v>0</v>
      </c>
      <c r="O471" s="28">
        <v>0</v>
      </c>
      <c r="P471" s="28">
        <v>0</v>
      </c>
      <c r="Q471" s="28">
        <v>0</v>
      </c>
      <c r="R471" s="16">
        <v>71</v>
      </c>
      <c r="S471" s="64">
        <v>0</v>
      </c>
      <c r="T471" s="29">
        <v>0</v>
      </c>
      <c r="U471" s="29">
        <v>0</v>
      </c>
      <c r="V471" s="29">
        <v>0</v>
      </c>
      <c r="W471" s="29">
        <v>0</v>
      </c>
      <c r="X471" s="64">
        <v>0</v>
      </c>
      <c r="Y471" s="64">
        <v>0</v>
      </c>
      <c r="Z471" s="64">
        <v>0</v>
      </c>
      <c r="AA471" s="64">
        <v>0</v>
      </c>
      <c r="AB471" s="64">
        <v>0</v>
      </c>
      <c r="AC471" s="64">
        <v>0</v>
      </c>
      <c r="AD471" s="29">
        <v>0</v>
      </c>
      <c r="AE471" s="29">
        <v>0</v>
      </c>
      <c r="AF471" s="29">
        <v>0</v>
      </c>
      <c r="AG471" s="29">
        <v>0</v>
      </c>
      <c r="AH471" s="29">
        <v>0</v>
      </c>
      <c r="BL471">
        <v>469</v>
      </c>
      <c r="BM471" t="s">
        <v>2793</v>
      </c>
    </row>
    <row r="472" spans="2:65" ht="14.25" x14ac:dyDescent="0.2">
      <c r="B472" s="16">
        <v>470</v>
      </c>
      <c r="C472" s="16" t="s">
        <v>1180</v>
      </c>
      <c r="D472" s="16" t="s">
        <v>1246</v>
      </c>
      <c r="E472" s="16" t="s">
        <v>1127</v>
      </c>
      <c r="F472" s="16">
        <f t="shared" si="7"/>
        <v>2</v>
      </c>
      <c r="G472" s="19" t="s">
        <v>1485</v>
      </c>
      <c r="H472" s="3" t="s">
        <v>876</v>
      </c>
      <c r="I472" s="3">
        <f>武器2!I472</f>
        <v>15</v>
      </c>
      <c r="J472" s="16">
        <v>9</v>
      </c>
      <c r="K472" s="16">
        <v>6</v>
      </c>
      <c r="L472" s="16">
        <v>55</v>
      </c>
      <c r="M472" s="28">
        <v>0</v>
      </c>
      <c r="N472" s="16">
        <v>98</v>
      </c>
      <c r="O472" s="16">
        <v>104</v>
      </c>
      <c r="P472" s="28">
        <v>0</v>
      </c>
      <c r="Q472" s="28">
        <v>0</v>
      </c>
      <c r="R472" s="28">
        <v>0</v>
      </c>
      <c r="S472" s="64">
        <v>0</v>
      </c>
      <c r="T472" s="29">
        <v>0</v>
      </c>
      <c r="U472" s="29">
        <v>0</v>
      </c>
      <c r="V472" s="29">
        <v>0</v>
      </c>
      <c r="W472" s="29">
        <v>0</v>
      </c>
      <c r="X472" s="64">
        <v>0</v>
      </c>
      <c r="Y472" s="64">
        <v>0</v>
      </c>
      <c r="Z472" s="64">
        <v>0</v>
      </c>
      <c r="AA472" s="64">
        <v>0</v>
      </c>
      <c r="AB472" s="64">
        <v>0</v>
      </c>
      <c r="AC472" s="64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BL472">
        <v>470</v>
      </c>
      <c r="BM472" t="s">
        <v>2794</v>
      </c>
    </row>
    <row r="473" spans="2:65" ht="14.25" x14ac:dyDescent="0.2">
      <c r="B473" s="16">
        <v>471</v>
      </c>
      <c r="C473" s="16" t="s">
        <v>1204</v>
      </c>
      <c r="D473" s="16" t="s">
        <v>1667</v>
      </c>
      <c r="E473" s="16" t="s">
        <v>1127</v>
      </c>
      <c r="F473" s="16">
        <f t="shared" si="7"/>
        <v>2</v>
      </c>
      <c r="G473" s="19" t="s">
        <v>1485</v>
      </c>
      <c r="H473" s="3" t="s">
        <v>876</v>
      </c>
      <c r="I473" s="3">
        <f>武器2!I473</f>
        <v>15</v>
      </c>
      <c r="J473" s="16">
        <v>9</v>
      </c>
      <c r="K473" s="16">
        <v>7</v>
      </c>
      <c r="L473" s="16">
        <v>64</v>
      </c>
      <c r="M473" s="28">
        <v>0</v>
      </c>
      <c r="N473" s="28">
        <v>0</v>
      </c>
      <c r="O473" s="16">
        <v>121</v>
      </c>
      <c r="P473" s="28">
        <v>0</v>
      </c>
      <c r="Q473" s="28">
        <v>0</v>
      </c>
      <c r="R473" s="28">
        <v>0</v>
      </c>
      <c r="S473" s="64">
        <v>0</v>
      </c>
      <c r="T473" s="29">
        <v>0</v>
      </c>
      <c r="U473" s="29">
        <v>0</v>
      </c>
      <c r="V473" s="29">
        <v>0</v>
      </c>
      <c r="W473" s="29">
        <v>0</v>
      </c>
      <c r="X473" s="64">
        <v>0</v>
      </c>
      <c r="Y473" s="64">
        <v>0</v>
      </c>
      <c r="Z473" s="64">
        <v>0</v>
      </c>
      <c r="AA473" s="42">
        <v>42</v>
      </c>
      <c r="AB473" s="64">
        <v>0</v>
      </c>
      <c r="AC473" s="64">
        <v>0</v>
      </c>
      <c r="AD473" s="29">
        <v>0</v>
      </c>
      <c r="AE473" s="29">
        <v>0</v>
      </c>
      <c r="AF473" s="29">
        <v>0</v>
      </c>
      <c r="AG473" s="29">
        <v>0</v>
      </c>
      <c r="AH473" s="29">
        <v>0</v>
      </c>
      <c r="BL473">
        <v>471</v>
      </c>
      <c r="BM473" t="s">
        <v>2795</v>
      </c>
    </row>
    <row r="474" spans="2:65" ht="14.25" x14ac:dyDescent="0.2">
      <c r="B474" s="16">
        <v>472</v>
      </c>
      <c r="C474" s="16" t="s">
        <v>1206</v>
      </c>
      <c r="D474" s="16" t="s">
        <v>1668</v>
      </c>
      <c r="E474" s="16" t="s">
        <v>1127</v>
      </c>
      <c r="F474" s="16">
        <f t="shared" si="7"/>
        <v>2</v>
      </c>
      <c r="G474" s="19" t="s">
        <v>1485</v>
      </c>
      <c r="H474" s="3" t="s">
        <v>876</v>
      </c>
      <c r="I474" s="3">
        <f>武器2!I474</f>
        <v>15</v>
      </c>
      <c r="J474" s="16">
        <v>9</v>
      </c>
      <c r="K474" s="16">
        <v>8</v>
      </c>
      <c r="L474" s="16">
        <v>73</v>
      </c>
      <c r="M474" s="28">
        <v>0</v>
      </c>
      <c r="N474" s="28">
        <v>0</v>
      </c>
      <c r="O474" s="28">
        <v>0</v>
      </c>
      <c r="P474" s="28">
        <v>0</v>
      </c>
      <c r="Q474" s="28">
        <v>0</v>
      </c>
      <c r="R474" s="28">
        <v>0</v>
      </c>
      <c r="S474" s="64">
        <v>0</v>
      </c>
      <c r="T474" s="29">
        <v>0</v>
      </c>
      <c r="U474" s="29">
        <v>0</v>
      </c>
      <c r="V474" s="29">
        <v>0</v>
      </c>
      <c r="W474" s="29">
        <v>0</v>
      </c>
      <c r="X474" s="64">
        <v>0</v>
      </c>
      <c r="Y474" s="64">
        <v>0</v>
      </c>
      <c r="Z474" s="64">
        <v>0</v>
      </c>
      <c r="AA474" s="64">
        <v>0</v>
      </c>
      <c r="AB474" s="42">
        <v>79</v>
      </c>
      <c r="AC474" s="42">
        <v>59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BL474">
        <v>472</v>
      </c>
      <c r="BM474" t="s">
        <v>2796</v>
      </c>
    </row>
    <row r="475" spans="2:65" ht="14.25" x14ac:dyDescent="0.2">
      <c r="B475" s="16">
        <v>473</v>
      </c>
      <c r="C475" s="16" t="s">
        <v>1186</v>
      </c>
      <c r="D475" s="16" t="s">
        <v>1568</v>
      </c>
      <c r="E475" s="16" t="s">
        <v>1128</v>
      </c>
      <c r="F475" s="16">
        <f t="shared" si="7"/>
        <v>1</v>
      </c>
      <c r="G475" s="19" t="s">
        <v>1485</v>
      </c>
      <c r="H475" s="3" t="s">
        <v>876</v>
      </c>
      <c r="I475" s="3">
        <f>武器2!I475</f>
        <v>15</v>
      </c>
      <c r="J475" s="16">
        <v>9</v>
      </c>
      <c r="K475" s="16">
        <v>1</v>
      </c>
      <c r="L475" s="16">
        <v>18</v>
      </c>
      <c r="M475" s="28">
        <v>0</v>
      </c>
      <c r="N475" s="28">
        <v>0</v>
      </c>
      <c r="O475" s="16">
        <v>0</v>
      </c>
      <c r="P475" s="28">
        <v>0</v>
      </c>
      <c r="Q475" s="28">
        <v>0</v>
      </c>
      <c r="R475" s="28">
        <v>0</v>
      </c>
      <c r="S475" s="64">
        <v>0</v>
      </c>
      <c r="T475" s="29">
        <v>0</v>
      </c>
      <c r="U475" s="29">
        <v>0</v>
      </c>
      <c r="V475" s="29">
        <v>0</v>
      </c>
      <c r="W475" s="29">
        <v>0</v>
      </c>
      <c r="X475" s="64">
        <v>0</v>
      </c>
      <c r="Y475" s="64">
        <v>0</v>
      </c>
      <c r="Z475" s="64">
        <v>0</v>
      </c>
      <c r="AA475" s="64">
        <v>0</v>
      </c>
      <c r="AB475" s="64">
        <v>0</v>
      </c>
      <c r="AC475" s="64">
        <v>0</v>
      </c>
      <c r="AD475" s="29">
        <v>0</v>
      </c>
      <c r="AE475" s="29">
        <v>0</v>
      </c>
      <c r="AF475" s="29">
        <v>0</v>
      </c>
      <c r="AG475" s="29">
        <v>0</v>
      </c>
      <c r="AH475" s="29">
        <v>0</v>
      </c>
      <c r="BL475">
        <v>473</v>
      </c>
      <c r="BM475" t="s">
        <v>2735</v>
      </c>
    </row>
    <row r="476" spans="2:65" ht="14.25" x14ac:dyDescent="0.2">
      <c r="B476" s="16">
        <v>474</v>
      </c>
      <c r="C476" s="16" t="s">
        <v>1188</v>
      </c>
      <c r="D476" s="16" t="s">
        <v>1248</v>
      </c>
      <c r="E476" s="16" t="s">
        <v>1128</v>
      </c>
      <c r="F476" s="16">
        <f t="shared" si="7"/>
        <v>1</v>
      </c>
      <c r="G476" s="19" t="s">
        <v>1485</v>
      </c>
      <c r="H476" s="3" t="s">
        <v>876</v>
      </c>
      <c r="I476" s="3">
        <f>武器2!I476</f>
        <v>15</v>
      </c>
      <c r="J476" s="16">
        <v>9</v>
      </c>
      <c r="K476" s="16">
        <v>2</v>
      </c>
      <c r="L476" s="16">
        <v>36</v>
      </c>
      <c r="M476" s="28">
        <v>0</v>
      </c>
      <c r="N476" s="28">
        <v>0</v>
      </c>
      <c r="O476" s="28">
        <v>0</v>
      </c>
      <c r="P476" s="28">
        <v>0</v>
      </c>
      <c r="Q476" s="28">
        <v>0</v>
      </c>
      <c r="R476" s="28">
        <v>0</v>
      </c>
      <c r="S476" s="64">
        <v>0</v>
      </c>
      <c r="T476" s="29">
        <v>0</v>
      </c>
      <c r="U476" s="29">
        <v>0</v>
      </c>
      <c r="V476" s="29">
        <v>0</v>
      </c>
      <c r="W476" s="29">
        <v>0</v>
      </c>
      <c r="X476" s="64">
        <v>0</v>
      </c>
      <c r="Y476" s="64">
        <v>0</v>
      </c>
      <c r="Z476" s="64">
        <v>0</v>
      </c>
      <c r="AA476" s="64">
        <v>0</v>
      </c>
      <c r="AB476" s="42">
        <v>0</v>
      </c>
      <c r="AC476" s="64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BL476">
        <v>474</v>
      </c>
      <c r="BM476" t="s">
        <v>2736</v>
      </c>
    </row>
    <row r="477" spans="2:65" ht="14.25" x14ac:dyDescent="0.2">
      <c r="B477" s="16">
        <v>475</v>
      </c>
      <c r="C477" s="16" t="s">
        <v>1176</v>
      </c>
      <c r="D477" s="16" t="s">
        <v>1669</v>
      </c>
      <c r="E477" s="16" t="s">
        <v>1128</v>
      </c>
      <c r="F477" s="16">
        <f t="shared" si="7"/>
        <v>1</v>
      </c>
      <c r="G477" s="19" t="s">
        <v>1485</v>
      </c>
      <c r="H477" s="3" t="s">
        <v>876</v>
      </c>
      <c r="I477" s="3">
        <f>武器2!I477</f>
        <v>15</v>
      </c>
      <c r="J477" s="16">
        <v>9</v>
      </c>
      <c r="K477" s="16">
        <v>3</v>
      </c>
      <c r="L477" s="16">
        <v>53</v>
      </c>
      <c r="M477" s="28">
        <v>0</v>
      </c>
      <c r="N477" s="28">
        <v>0</v>
      </c>
      <c r="O477" s="28">
        <v>0</v>
      </c>
      <c r="P477" s="28">
        <v>0</v>
      </c>
      <c r="Q477" s="28">
        <v>0</v>
      </c>
      <c r="R477" s="28">
        <v>0</v>
      </c>
      <c r="S477" s="64">
        <v>0</v>
      </c>
      <c r="T477" s="29">
        <v>0</v>
      </c>
      <c r="U477" s="29">
        <v>0</v>
      </c>
      <c r="V477" s="29">
        <v>0</v>
      </c>
      <c r="W477" s="29">
        <v>0</v>
      </c>
      <c r="X477" s="64">
        <v>0</v>
      </c>
      <c r="Y477" s="64">
        <v>0</v>
      </c>
      <c r="Z477" s="42">
        <v>0</v>
      </c>
      <c r="AA477" s="64">
        <v>0</v>
      </c>
      <c r="AB477" s="64">
        <v>0</v>
      </c>
      <c r="AC477" s="64">
        <v>0</v>
      </c>
      <c r="AD477" s="29">
        <v>0</v>
      </c>
      <c r="AE477" s="29">
        <v>0</v>
      </c>
      <c r="AF477" s="29">
        <v>0</v>
      </c>
      <c r="AG477" s="29">
        <v>0</v>
      </c>
      <c r="AH477" s="29">
        <v>0</v>
      </c>
      <c r="BL477">
        <v>475</v>
      </c>
      <c r="BM477" t="s">
        <v>2737</v>
      </c>
    </row>
    <row r="478" spans="2:65" ht="14.25" x14ac:dyDescent="0.2">
      <c r="B478" s="16">
        <v>476</v>
      </c>
      <c r="C478" s="16" t="s">
        <v>1198</v>
      </c>
      <c r="D478" s="16" t="s">
        <v>1670</v>
      </c>
      <c r="E478" s="16" t="s">
        <v>1128</v>
      </c>
      <c r="F478" s="16">
        <f t="shared" si="7"/>
        <v>1</v>
      </c>
      <c r="G478" s="19" t="s">
        <v>1485</v>
      </c>
      <c r="H478" s="3" t="s">
        <v>876</v>
      </c>
      <c r="I478" s="3">
        <f>武器2!I478</f>
        <v>15</v>
      </c>
      <c r="J478" s="16">
        <v>9</v>
      </c>
      <c r="K478" s="16">
        <v>4</v>
      </c>
      <c r="L478" s="16">
        <v>71</v>
      </c>
      <c r="M478" s="28">
        <v>0</v>
      </c>
      <c r="N478" s="16">
        <v>0</v>
      </c>
      <c r="O478" s="28">
        <v>0</v>
      </c>
      <c r="P478" s="28">
        <v>0</v>
      </c>
      <c r="Q478" s="28">
        <v>0</v>
      </c>
      <c r="R478" s="28">
        <v>0</v>
      </c>
      <c r="S478" s="64">
        <v>0</v>
      </c>
      <c r="T478" s="29">
        <v>0</v>
      </c>
      <c r="U478" s="29">
        <v>0</v>
      </c>
      <c r="V478" s="29">
        <v>0</v>
      </c>
      <c r="W478" s="29">
        <v>0</v>
      </c>
      <c r="X478" s="64">
        <v>0</v>
      </c>
      <c r="Y478" s="64">
        <v>0</v>
      </c>
      <c r="Z478" s="64">
        <v>0</v>
      </c>
      <c r="AA478" s="64">
        <v>0</v>
      </c>
      <c r="AB478" s="64">
        <v>0</v>
      </c>
      <c r="AC478" s="64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BL478">
        <v>476</v>
      </c>
      <c r="BM478" t="s">
        <v>2738</v>
      </c>
    </row>
    <row r="479" spans="2:65" ht="14.25" x14ac:dyDescent="0.2">
      <c r="B479" s="16">
        <v>477</v>
      </c>
      <c r="C479" s="16" t="s">
        <v>1193</v>
      </c>
      <c r="D479" s="16" t="s">
        <v>1399</v>
      </c>
      <c r="E479" s="16" t="s">
        <v>1128</v>
      </c>
      <c r="F479" s="16">
        <f t="shared" si="7"/>
        <v>1</v>
      </c>
      <c r="G479" s="19" t="s">
        <v>1485</v>
      </c>
      <c r="H479" s="3" t="s">
        <v>876</v>
      </c>
      <c r="I479" s="3">
        <f>武器2!I479</f>
        <v>15</v>
      </c>
      <c r="J479" s="16">
        <v>9</v>
      </c>
      <c r="K479" s="16">
        <v>5</v>
      </c>
      <c r="L479" s="16">
        <v>89</v>
      </c>
      <c r="M479" s="28">
        <v>0</v>
      </c>
      <c r="N479" s="28">
        <v>0</v>
      </c>
      <c r="O479" s="28">
        <v>0</v>
      </c>
      <c r="P479" s="28">
        <v>0</v>
      </c>
      <c r="Q479" s="28">
        <v>0</v>
      </c>
      <c r="R479" s="28">
        <v>0</v>
      </c>
      <c r="S479" s="64">
        <v>0</v>
      </c>
      <c r="T479" s="20">
        <v>0</v>
      </c>
      <c r="U479" s="29">
        <v>0</v>
      </c>
      <c r="V479" s="29">
        <v>0</v>
      </c>
      <c r="W479" s="29">
        <v>0</v>
      </c>
      <c r="X479" s="64">
        <v>0</v>
      </c>
      <c r="Y479" s="64">
        <v>0</v>
      </c>
      <c r="Z479" s="64">
        <v>0</v>
      </c>
      <c r="AA479" s="64">
        <v>0</v>
      </c>
      <c r="AB479" s="64">
        <v>0</v>
      </c>
      <c r="AC479" s="64">
        <v>0</v>
      </c>
      <c r="AD479" s="29">
        <v>0</v>
      </c>
      <c r="AE479" s="29">
        <v>0</v>
      </c>
      <c r="AF479" s="29">
        <v>0</v>
      </c>
      <c r="AG479" s="29">
        <v>0</v>
      </c>
      <c r="AH479" s="29">
        <v>0</v>
      </c>
      <c r="BL479">
        <v>477</v>
      </c>
      <c r="BM479" t="s">
        <v>2739</v>
      </c>
    </row>
    <row r="480" spans="2:65" ht="14.25" x14ac:dyDescent="0.2">
      <c r="B480" s="16">
        <v>478</v>
      </c>
      <c r="C480" s="16" t="s">
        <v>1170</v>
      </c>
      <c r="D480" s="16" t="s">
        <v>1514</v>
      </c>
      <c r="E480" s="16" t="s">
        <v>1128</v>
      </c>
      <c r="F480" s="16">
        <f t="shared" si="7"/>
        <v>1</v>
      </c>
      <c r="G480" s="19" t="s">
        <v>1485</v>
      </c>
      <c r="H480" s="3" t="s">
        <v>876</v>
      </c>
      <c r="I480" s="3">
        <f>武器2!I480</f>
        <v>15</v>
      </c>
      <c r="J480" s="16">
        <v>9</v>
      </c>
      <c r="K480" s="16">
        <v>6</v>
      </c>
      <c r="L480" s="16">
        <v>107</v>
      </c>
      <c r="M480" s="28">
        <v>0</v>
      </c>
      <c r="N480" s="28">
        <v>0</v>
      </c>
      <c r="O480" s="28">
        <v>0</v>
      </c>
      <c r="P480" s="28">
        <v>0</v>
      </c>
      <c r="Q480" s="28">
        <v>0</v>
      </c>
      <c r="R480" s="28">
        <v>0</v>
      </c>
      <c r="S480" s="42">
        <v>0</v>
      </c>
      <c r="T480" s="29">
        <v>0</v>
      </c>
      <c r="U480" s="29">
        <v>0</v>
      </c>
      <c r="V480" s="29">
        <v>0</v>
      </c>
      <c r="W480" s="29">
        <v>0</v>
      </c>
      <c r="X480" s="64">
        <v>0</v>
      </c>
      <c r="Y480" s="64">
        <v>0</v>
      </c>
      <c r="Z480" s="64">
        <v>0</v>
      </c>
      <c r="AA480" s="64">
        <v>0</v>
      </c>
      <c r="AB480" s="64">
        <v>0</v>
      </c>
      <c r="AC480" s="64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BL480">
        <v>478</v>
      </c>
      <c r="BM480" t="s">
        <v>2740</v>
      </c>
    </row>
    <row r="481" spans="2:65" ht="14.25" x14ac:dyDescent="0.2">
      <c r="B481" s="16">
        <v>479</v>
      </c>
      <c r="C481" s="16" t="s">
        <v>1135</v>
      </c>
      <c r="D481" s="16" t="s">
        <v>1316</v>
      </c>
      <c r="E481" s="16" t="s">
        <v>1128</v>
      </c>
      <c r="F481" s="16">
        <f t="shared" si="7"/>
        <v>1</v>
      </c>
      <c r="G481" s="19" t="s">
        <v>1485</v>
      </c>
      <c r="H481" s="3" t="s">
        <v>876</v>
      </c>
      <c r="I481" s="3">
        <f>武器2!I481</f>
        <v>15</v>
      </c>
      <c r="J481" s="16">
        <v>9</v>
      </c>
      <c r="K481" s="16">
        <v>7</v>
      </c>
      <c r="L481" s="16">
        <v>124</v>
      </c>
      <c r="M481" s="28">
        <v>0</v>
      </c>
      <c r="N481" s="28">
        <v>0</v>
      </c>
      <c r="O481" s="28">
        <v>0</v>
      </c>
      <c r="P481" s="28">
        <v>0</v>
      </c>
      <c r="Q481" s="28">
        <v>0</v>
      </c>
      <c r="R481" s="28">
        <v>0</v>
      </c>
      <c r="S481" s="64">
        <v>0</v>
      </c>
      <c r="T481" s="29">
        <v>0</v>
      </c>
      <c r="U481" s="20">
        <v>0</v>
      </c>
      <c r="V481" s="29">
        <v>0</v>
      </c>
      <c r="W481" s="29">
        <v>0</v>
      </c>
      <c r="X481" s="64">
        <v>0</v>
      </c>
      <c r="Y481" s="64">
        <v>0</v>
      </c>
      <c r="Z481" s="64">
        <v>0</v>
      </c>
      <c r="AA481" s="64">
        <v>0</v>
      </c>
      <c r="AB481" s="64">
        <v>0</v>
      </c>
      <c r="AC481" s="64">
        <v>0</v>
      </c>
      <c r="AD481" s="29">
        <v>0</v>
      </c>
      <c r="AE481" s="29">
        <v>0</v>
      </c>
      <c r="AF481" s="29">
        <v>0</v>
      </c>
      <c r="AG481" s="29">
        <v>0</v>
      </c>
      <c r="AH481" s="29">
        <v>0</v>
      </c>
      <c r="BL481">
        <v>479</v>
      </c>
      <c r="BM481" t="s">
        <v>2741</v>
      </c>
    </row>
    <row r="482" spans="2:65" ht="14.25" x14ac:dyDescent="0.2">
      <c r="B482" s="16">
        <v>480</v>
      </c>
      <c r="C482" s="16" t="s">
        <v>1164</v>
      </c>
      <c r="D482" s="16" t="s">
        <v>1671</v>
      </c>
      <c r="E482" s="16" t="s">
        <v>1128</v>
      </c>
      <c r="F482" s="16">
        <f t="shared" si="7"/>
        <v>1</v>
      </c>
      <c r="G482" s="19" t="s">
        <v>1485</v>
      </c>
      <c r="H482" s="3" t="s">
        <v>876</v>
      </c>
      <c r="I482" s="3">
        <f>武器2!I482</f>
        <v>15</v>
      </c>
      <c r="J482" s="16">
        <v>9</v>
      </c>
      <c r="K482" s="16">
        <v>8</v>
      </c>
      <c r="L482" s="16">
        <v>142</v>
      </c>
      <c r="M482" s="28">
        <v>0</v>
      </c>
      <c r="N482" s="28">
        <v>0</v>
      </c>
      <c r="O482" s="28">
        <v>0</v>
      </c>
      <c r="P482" s="28">
        <v>0</v>
      </c>
      <c r="Q482" s="28">
        <v>0</v>
      </c>
      <c r="R482" s="28">
        <v>0</v>
      </c>
      <c r="S482" s="64">
        <v>0</v>
      </c>
      <c r="T482" s="29">
        <v>0</v>
      </c>
      <c r="U482" s="20">
        <v>0</v>
      </c>
      <c r="V482" s="29">
        <v>0</v>
      </c>
      <c r="W482" s="29">
        <v>0</v>
      </c>
      <c r="X482" s="64">
        <v>0</v>
      </c>
      <c r="Y482" s="64">
        <v>0</v>
      </c>
      <c r="Z482" s="64">
        <v>0</v>
      </c>
      <c r="AA482" s="64">
        <v>0</v>
      </c>
      <c r="AB482" s="64">
        <v>0</v>
      </c>
      <c r="AC482" s="64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BL482">
        <v>480</v>
      </c>
      <c r="BM482" t="s">
        <v>2742</v>
      </c>
    </row>
    <row r="483" spans="2:65" ht="14.25" x14ac:dyDescent="0.2">
      <c r="B483" s="16">
        <v>481</v>
      </c>
      <c r="C483" s="16" t="s">
        <v>1174</v>
      </c>
      <c r="D483" s="16" t="s">
        <v>1672</v>
      </c>
      <c r="E483" s="16" t="s">
        <v>1125</v>
      </c>
      <c r="F483" s="16">
        <f t="shared" si="7"/>
        <v>3</v>
      </c>
      <c r="G483" s="19" t="s">
        <v>1485</v>
      </c>
      <c r="H483" s="3" t="s">
        <v>877</v>
      </c>
      <c r="I483" s="3">
        <f>武器2!I483</f>
        <v>16</v>
      </c>
      <c r="J483" s="16">
        <v>1</v>
      </c>
      <c r="K483" s="16">
        <v>1</v>
      </c>
      <c r="L483" s="16">
        <v>18</v>
      </c>
      <c r="M483" s="28">
        <v>0</v>
      </c>
      <c r="N483" s="28">
        <v>0</v>
      </c>
      <c r="O483" s="28">
        <v>0</v>
      </c>
      <c r="P483" s="28">
        <v>0</v>
      </c>
      <c r="Q483" s="28">
        <v>0</v>
      </c>
      <c r="R483" s="16">
        <v>9</v>
      </c>
      <c r="S483" s="64">
        <v>0</v>
      </c>
      <c r="T483" s="29">
        <v>0</v>
      </c>
      <c r="U483" s="29">
        <v>0</v>
      </c>
      <c r="V483" s="29">
        <v>0</v>
      </c>
      <c r="W483" s="29">
        <v>0</v>
      </c>
      <c r="X483" s="64">
        <v>0</v>
      </c>
      <c r="Y483" s="64">
        <v>0</v>
      </c>
      <c r="Z483" s="42">
        <v>7</v>
      </c>
      <c r="AA483" s="64">
        <v>0</v>
      </c>
      <c r="AB483" s="42">
        <v>5</v>
      </c>
      <c r="AC483" s="64">
        <v>0</v>
      </c>
      <c r="AD483" s="29">
        <v>0</v>
      </c>
      <c r="AE483" s="29">
        <v>0</v>
      </c>
      <c r="AF483" s="29">
        <v>0</v>
      </c>
      <c r="AG483" s="29">
        <v>0</v>
      </c>
      <c r="AH483" s="29">
        <v>0</v>
      </c>
      <c r="BL483">
        <v>481</v>
      </c>
      <c r="BM483" t="s">
        <v>2797</v>
      </c>
    </row>
    <row r="484" spans="2:65" ht="14.25" x14ac:dyDescent="0.2">
      <c r="B484" s="16">
        <v>482</v>
      </c>
      <c r="C484" s="16" t="s">
        <v>1206</v>
      </c>
      <c r="D484" s="16" t="s">
        <v>1597</v>
      </c>
      <c r="E484" s="16" t="s">
        <v>1125</v>
      </c>
      <c r="F484" s="16">
        <f t="shared" si="7"/>
        <v>3</v>
      </c>
      <c r="G484" s="19" t="s">
        <v>1485</v>
      </c>
      <c r="H484" s="3" t="s">
        <v>877</v>
      </c>
      <c r="I484" s="3">
        <f>武器2!I484</f>
        <v>16</v>
      </c>
      <c r="J484" s="16">
        <v>1</v>
      </c>
      <c r="K484" s="16">
        <v>2</v>
      </c>
      <c r="L484" s="16">
        <v>37</v>
      </c>
      <c r="M484" s="16">
        <v>29</v>
      </c>
      <c r="N484" s="28">
        <v>0</v>
      </c>
      <c r="O484" s="28">
        <v>0</v>
      </c>
      <c r="P484" s="28">
        <v>0</v>
      </c>
      <c r="Q484" s="28">
        <v>0</v>
      </c>
      <c r="R484" s="28">
        <v>0</v>
      </c>
      <c r="S484" s="64">
        <v>0</v>
      </c>
      <c r="T484" s="29">
        <v>0</v>
      </c>
      <c r="U484" s="20">
        <v>4.4999999999999998E-2</v>
      </c>
      <c r="V484" s="29">
        <v>0</v>
      </c>
      <c r="W484" s="29">
        <v>0</v>
      </c>
      <c r="X484" s="42">
        <v>11</v>
      </c>
      <c r="Y484" s="64">
        <v>0</v>
      </c>
      <c r="Z484" s="64">
        <v>0</v>
      </c>
      <c r="AA484" s="64">
        <v>0</v>
      </c>
      <c r="AB484" s="64">
        <v>0</v>
      </c>
      <c r="AC484" s="64">
        <v>0</v>
      </c>
      <c r="AD484" s="29">
        <v>0</v>
      </c>
      <c r="AE484" s="29">
        <v>0</v>
      </c>
      <c r="AF484" s="29">
        <v>0</v>
      </c>
      <c r="AG484" s="29">
        <v>0</v>
      </c>
      <c r="AH484" s="29">
        <v>0</v>
      </c>
      <c r="BL484">
        <v>482</v>
      </c>
      <c r="BM484" t="s">
        <v>2798</v>
      </c>
    </row>
    <row r="485" spans="2:65" ht="14.25" x14ac:dyDescent="0.2">
      <c r="B485" s="16">
        <v>483</v>
      </c>
      <c r="C485" s="16" t="s">
        <v>1149</v>
      </c>
      <c r="D485" s="16" t="s">
        <v>1331</v>
      </c>
      <c r="E485" s="16" t="s">
        <v>1125</v>
      </c>
      <c r="F485" s="16">
        <f t="shared" si="7"/>
        <v>4</v>
      </c>
      <c r="G485" s="19" t="s">
        <v>1485</v>
      </c>
      <c r="H485" s="3" t="s">
        <v>877</v>
      </c>
      <c r="I485" s="3">
        <f>武器2!I485</f>
        <v>16</v>
      </c>
      <c r="J485" s="16">
        <v>1</v>
      </c>
      <c r="K485" s="16">
        <v>3</v>
      </c>
      <c r="L485" s="16">
        <v>55</v>
      </c>
      <c r="M485" s="28">
        <v>0</v>
      </c>
      <c r="N485" s="16">
        <v>29</v>
      </c>
      <c r="O485" s="16">
        <v>36</v>
      </c>
      <c r="P485" s="28">
        <v>0</v>
      </c>
      <c r="Q485" s="28">
        <v>0</v>
      </c>
      <c r="R485" s="28">
        <v>0</v>
      </c>
      <c r="S485" s="64">
        <v>0</v>
      </c>
      <c r="T485" s="29">
        <v>0</v>
      </c>
      <c r="U485" s="29">
        <v>0</v>
      </c>
      <c r="V485" s="29">
        <v>0</v>
      </c>
      <c r="W485" s="29">
        <v>0</v>
      </c>
      <c r="X485" s="64">
        <v>0</v>
      </c>
      <c r="Y485" s="64">
        <v>0</v>
      </c>
      <c r="Z485" s="64">
        <v>0</v>
      </c>
      <c r="AA485" s="42">
        <v>19</v>
      </c>
      <c r="AB485" s="42">
        <v>14</v>
      </c>
      <c r="AC485" s="64">
        <v>0</v>
      </c>
      <c r="AD485" s="29">
        <v>0</v>
      </c>
      <c r="AE485" s="29">
        <v>0</v>
      </c>
      <c r="AF485" s="29">
        <v>0</v>
      </c>
      <c r="AG485" s="29">
        <v>0</v>
      </c>
      <c r="AH485" s="29">
        <v>0</v>
      </c>
      <c r="BL485">
        <v>483</v>
      </c>
      <c r="BM485" t="s">
        <v>2799</v>
      </c>
    </row>
    <row r="486" spans="2:65" ht="14.25" x14ac:dyDescent="0.2">
      <c r="B486" s="16">
        <v>484</v>
      </c>
      <c r="C486" s="16" t="s">
        <v>1198</v>
      </c>
      <c r="D486" s="16" t="s">
        <v>1673</v>
      </c>
      <c r="E486" s="16" t="s">
        <v>1125</v>
      </c>
      <c r="F486" s="16">
        <f t="shared" si="7"/>
        <v>4</v>
      </c>
      <c r="G486" s="19" t="s">
        <v>1485</v>
      </c>
      <c r="H486" s="3" t="s">
        <v>877</v>
      </c>
      <c r="I486" s="3">
        <f>武器2!I486</f>
        <v>16</v>
      </c>
      <c r="J486" s="16">
        <v>1</v>
      </c>
      <c r="K486" s="16">
        <v>4</v>
      </c>
      <c r="L486" s="16">
        <v>74</v>
      </c>
      <c r="M486" s="28">
        <v>0</v>
      </c>
      <c r="N486" s="28">
        <v>0</v>
      </c>
      <c r="O486" s="16">
        <v>48</v>
      </c>
      <c r="P486" s="28">
        <v>0</v>
      </c>
      <c r="Q486" s="28">
        <v>0</v>
      </c>
      <c r="R486" s="16">
        <v>36</v>
      </c>
      <c r="S486" s="64">
        <v>0</v>
      </c>
      <c r="T486" s="29">
        <v>0</v>
      </c>
      <c r="U486" s="29">
        <v>0</v>
      </c>
      <c r="V486" s="29">
        <v>0</v>
      </c>
      <c r="W486" s="29">
        <v>0</v>
      </c>
      <c r="X486" s="42">
        <v>22</v>
      </c>
      <c r="Y486" s="64">
        <v>0</v>
      </c>
      <c r="Z486" s="42">
        <v>28</v>
      </c>
      <c r="AA486" s="64">
        <v>0</v>
      </c>
      <c r="AB486" s="64">
        <v>0</v>
      </c>
      <c r="AC486" s="64">
        <v>0</v>
      </c>
      <c r="AD486" s="29">
        <v>0</v>
      </c>
      <c r="AE486" s="29">
        <v>0</v>
      </c>
      <c r="AF486" s="29">
        <v>0</v>
      </c>
      <c r="AG486" s="29">
        <v>0</v>
      </c>
      <c r="AH486" s="29">
        <v>0</v>
      </c>
      <c r="BL486">
        <v>484</v>
      </c>
      <c r="BM486" t="s">
        <v>2800</v>
      </c>
    </row>
    <row r="487" spans="2:65" ht="14.25" x14ac:dyDescent="0.2">
      <c r="B487" s="16">
        <v>485</v>
      </c>
      <c r="C487" s="16" t="s">
        <v>1147</v>
      </c>
      <c r="D487" s="16" t="s">
        <v>1321</v>
      </c>
      <c r="E487" s="16" t="s">
        <v>1125</v>
      </c>
      <c r="F487" s="16">
        <f t="shared" si="7"/>
        <v>5</v>
      </c>
      <c r="G487" s="19" t="s">
        <v>1485</v>
      </c>
      <c r="H487" s="3" t="s">
        <v>877</v>
      </c>
      <c r="I487" s="3">
        <f>武器2!I487</f>
        <v>16</v>
      </c>
      <c r="J487" s="16">
        <v>1</v>
      </c>
      <c r="K487" s="16">
        <v>5</v>
      </c>
      <c r="L487" s="16">
        <v>92</v>
      </c>
      <c r="M487" s="16">
        <v>71</v>
      </c>
      <c r="N487" s="28">
        <v>0</v>
      </c>
      <c r="O487" s="16">
        <v>60</v>
      </c>
      <c r="P487" s="28">
        <v>0</v>
      </c>
      <c r="Q487" s="28">
        <v>0</v>
      </c>
      <c r="R487" s="28">
        <v>0</v>
      </c>
      <c r="S487" s="42">
        <v>27</v>
      </c>
      <c r="T487" s="29">
        <v>0</v>
      </c>
      <c r="U487" s="29">
        <v>0</v>
      </c>
      <c r="V487" s="29">
        <v>0</v>
      </c>
      <c r="W487" s="29">
        <v>0</v>
      </c>
      <c r="X487" s="64">
        <v>0</v>
      </c>
      <c r="Y487" s="64">
        <v>0</v>
      </c>
      <c r="Z487" s="42">
        <v>35</v>
      </c>
      <c r="AA487" s="64">
        <v>0</v>
      </c>
      <c r="AB487" s="64">
        <v>0</v>
      </c>
      <c r="AC487" s="42">
        <v>19</v>
      </c>
      <c r="AD487" s="29">
        <v>0</v>
      </c>
      <c r="AE487" s="29">
        <v>0</v>
      </c>
      <c r="AF487" s="29">
        <v>0</v>
      </c>
      <c r="AG487" s="29">
        <v>0</v>
      </c>
      <c r="AH487" s="29">
        <v>0</v>
      </c>
      <c r="BL487">
        <v>485</v>
      </c>
      <c r="BM487" t="s">
        <v>2801</v>
      </c>
    </row>
    <row r="488" spans="2:65" ht="14.25" x14ac:dyDescent="0.2">
      <c r="B488" s="16">
        <v>486</v>
      </c>
      <c r="C488" s="16" t="s">
        <v>1191</v>
      </c>
      <c r="D488" s="16" t="s">
        <v>1674</v>
      </c>
      <c r="E488" s="16" t="s">
        <v>1125</v>
      </c>
      <c r="F488" s="16">
        <f t="shared" si="7"/>
        <v>5</v>
      </c>
      <c r="G488" s="19" t="s">
        <v>1485</v>
      </c>
      <c r="H488" s="3" t="s">
        <v>877</v>
      </c>
      <c r="I488" s="3">
        <f>武器2!I488</f>
        <v>16</v>
      </c>
      <c r="J488" s="16">
        <v>1</v>
      </c>
      <c r="K488" s="16">
        <v>6</v>
      </c>
      <c r="L488" s="16">
        <v>111</v>
      </c>
      <c r="M488" s="16">
        <v>86</v>
      </c>
      <c r="N488" s="28">
        <v>0</v>
      </c>
      <c r="O488" s="16">
        <v>72</v>
      </c>
      <c r="P488" s="28">
        <v>0</v>
      </c>
      <c r="Q488" s="28">
        <v>0</v>
      </c>
      <c r="R488" s="28">
        <v>0</v>
      </c>
      <c r="S488" s="64">
        <v>0</v>
      </c>
      <c r="T488" s="29">
        <v>0</v>
      </c>
      <c r="U488" s="29">
        <v>0</v>
      </c>
      <c r="V488" s="29">
        <v>0</v>
      </c>
      <c r="W488" s="29">
        <v>0</v>
      </c>
      <c r="X488" s="42">
        <v>33</v>
      </c>
      <c r="Y488" s="64">
        <v>0</v>
      </c>
      <c r="Z488" s="42">
        <v>42</v>
      </c>
      <c r="AA488" s="42">
        <v>38</v>
      </c>
      <c r="AB488" s="64">
        <v>0</v>
      </c>
      <c r="AC488" s="64">
        <v>0</v>
      </c>
      <c r="AD488" s="29">
        <v>0</v>
      </c>
      <c r="AE488" s="29">
        <v>0</v>
      </c>
      <c r="AF488" s="29">
        <v>0</v>
      </c>
      <c r="AG488" s="29">
        <v>0</v>
      </c>
      <c r="AH488" s="29">
        <v>0</v>
      </c>
      <c r="BL488">
        <v>486</v>
      </c>
      <c r="BM488" t="s">
        <v>2802</v>
      </c>
    </row>
    <row r="489" spans="2:65" ht="14.25" x14ac:dyDescent="0.2">
      <c r="B489" s="16">
        <v>487</v>
      </c>
      <c r="C489" s="16" t="s">
        <v>1184</v>
      </c>
      <c r="D489" s="16" t="s">
        <v>1675</v>
      </c>
      <c r="E489" s="16" t="s">
        <v>1125</v>
      </c>
      <c r="F489" s="16">
        <f t="shared" si="7"/>
        <v>6</v>
      </c>
      <c r="G489" s="19" t="s">
        <v>1485</v>
      </c>
      <c r="H489" s="3" t="s">
        <v>877</v>
      </c>
      <c r="I489" s="3">
        <f>武器2!I489</f>
        <v>16</v>
      </c>
      <c r="J489" s="16">
        <v>1</v>
      </c>
      <c r="K489" s="16">
        <v>7</v>
      </c>
      <c r="L489" s="16">
        <v>129</v>
      </c>
      <c r="M489" s="16">
        <v>100</v>
      </c>
      <c r="N489" s="28">
        <v>0</v>
      </c>
      <c r="O489" s="16">
        <v>84</v>
      </c>
      <c r="P489" s="28">
        <v>0</v>
      </c>
      <c r="Q489" s="28">
        <v>0</v>
      </c>
      <c r="R489" s="16">
        <v>63</v>
      </c>
      <c r="S489" s="64">
        <v>0</v>
      </c>
      <c r="T489" s="29">
        <v>0</v>
      </c>
      <c r="U489" s="29">
        <v>0</v>
      </c>
      <c r="V489" s="29">
        <v>0</v>
      </c>
      <c r="W489" s="29">
        <v>0</v>
      </c>
      <c r="X489" s="42">
        <v>38</v>
      </c>
      <c r="Y489" s="64">
        <v>0</v>
      </c>
      <c r="Z489" s="42">
        <v>50</v>
      </c>
      <c r="AA489" s="42">
        <v>44</v>
      </c>
      <c r="AB489" s="64">
        <v>0</v>
      </c>
      <c r="AC489" s="64">
        <v>0</v>
      </c>
      <c r="AD489" s="29">
        <v>0</v>
      </c>
      <c r="AE489" s="29">
        <v>0</v>
      </c>
      <c r="AF489" s="29">
        <v>0</v>
      </c>
      <c r="AG489" s="29">
        <v>0</v>
      </c>
      <c r="AH489" s="29">
        <v>0</v>
      </c>
      <c r="BL489">
        <v>487</v>
      </c>
      <c r="BM489" t="s">
        <v>2803</v>
      </c>
    </row>
    <row r="490" spans="2:65" ht="14.25" x14ac:dyDescent="0.2">
      <c r="B490" s="16">
        <v>488</v>
      </c>
      <c r="C490" s="16" t="s">
        <v>1206</v>
      </c>
      <c r="D490" s="16" t="s">
        <v>1610</v>
      </c>
      <c r="E490" s="16" t="s">
        <v>1125</v>
      </c>
      <c r="F490" s="16">
        <f t="shared" si="7"/>
        <v>6</v>
      </c>
      <c r="G490" s="19" t="s">
        <v>1485</v>
      </c>
      <c r="H490" s="3" t="s">
        <v>877</v>
      </c>
      <c r="I490" s="3">
        <f>武器2!I490</f>
        <v>16</v>
      </c>
      <c r="J490" s="16">
        <v>1</v>
      </c>
      <c r="K490" s="16">
        <v>8</v>
      </c>
      <c r="L490" s="16">
        <v>147</v>
      </c>
      <c r="M490" s="28">
        <v>0</v>
      </c>
      <c r="N490" s="28">
        <v>0</v>
      </c>
      <c r="O490" s="16">
        <v>96</v>
      </c>
      <c r="P490" s="28">
        <v>0</v>
      </c>
      <c r="Q490" s="28">
        <v>0</v>
      </c>
      <c r="R490" s="28">
        <v>0</v>
      </c>
      <c r="S490" s="64">
        <v>0</v>
      </c>
      <c r="T490" s="20">
        <v>0.22</v>
      </c>
      <c r="U490" s="29">
        <v>0</v>
      </c>
      <c r="V490" s="29">
        <v>0</v>
      </c>
      <c r="W490" s="29">
        <v>0</v>
      </c>
      <c r="X490" s="64">
        <v>0</v>
      </c>
      <c r="Y490" s="42">
        <v>44</v>
      </c>
      <c r="Z490" s="42">
        <v>57</v>
      </c>
      <c r="AA490" s="42">
        <v>50</v>
      </c>
      <c r="AB490" s="42">
        <v>37</v>
      </c>
      <c r="AC490" s="64">
        <v>0</v>
      </c>
      <c r="AD490" s="29">
        <v>0</v>
      </c>
      <c r="AE490" s="29">
        <v>0</v>
      </c>
      <c r="AF490" s="29">
        <v>0</v>
      </c>
      <c r="AG490" s="29">
        <v>0</v>
      </c>
      <c r="AH490" s="29">
        <v>0</v>
      </c>
      <c r="BL490">
        <v>488</v>
      </c>
      <c r="BM490" t="s">
        <v>2804</v>
      </c>
    </row>
    <row r="491" spans="2:65" ht="14.25" x14ac:dyDescent="0.2">
      <c r="B491" s="16">
        <v>489</v>
      </c>
      <c r="C491" s="16" t="s">
        <v>1198</v>
      </c>
      <c r="D491" s="16" t="s">
        <v>1676</v>
      </c>
      <c r="E491" s="16" t="s">
        <v>1126</v>
      </c>
      <c r="F491" s="16">
        <f t="shared" si="7"/>
        <v>2</v>
      </c>
      <c r="G491" s="19" t="s">
        <v>1485</v>
      </c>
      <c r="H491" s="3" t="s">
        <v>877</v>
      </c>
      <c r="I491" s="3">
        <f>武器2!I491</f>
        <v>16</v>
      </c>
      <c r="J491" s="16">
        <v>1</v>
      </c>
      <c r="K491" s="16">
        <v>1</v>
      </c>
      <c r="L491" s="16">
        <v>10</v>
      </c>
      <c r="M491" s="16">
        <v>16</v>
      </c>
      <c r="N491" s="28">
        <v>0</v>
      </c>
      <c r="O491" s="28">
        <v>0</v>
      </c>
      <c r="P491" s="28">
        <v>0</v>
      </c>
      <c r="Q491" s="28">
        <v>0</v>
      </c>
      <c r="R491" s="28">
        <v>0</v>
      </c>
      <c r="S491" s="64">
        <v>0</v>
      </c>
      <c r="T491" s="29">
        <v>0</v>
      </c>
      <c r="U491" s="29">
        <v>0</v>
      </c>
      <c r="V491" s="29">
        <v>0</v>
      </c>
      <c r="W491" s="29">
        <v>0</v>
      </c>
      <c r="X491" s="64">
        <v>0</v>
      </c>
      <c r="Y491" s="64">
        <v>0</v>
      </c>
      <c r="Z491" s="42">
        <v>8</v>
      </c>
      <c r="AA491" s="64">
        <v>0</v>
      </c>
      <c r="AB491" s="64">
        <v>0</v>
      </c>
      <c r="AC491" s="64">
        <v>0</v>
      </c>
      <c r="AD491" s="29">
        <v>0</v>
      </c>
      <c r="AE491" s="29">
        <v>0</v>
      </c>
      <c r="AF491" s="29">
        <v>0</v>
      </c>
      <c r="AG491" s="29">
        <v>0</v>
      </c>
      <c r="AH491" s="29">
        <v>0</v>
      </c>
      <c r="BL491">
        <v>489</v>
      </c>
      <c r="BM491" t="s">
        <v>2805</v>
      </c>
    </row>
    <row r="492" spans="2:65" ht="14.25" x14ac:dyDescent="0.2">
      <c r="B492" s="16">
        <v>490</v>
      </c>
      <c r="C492" s="16" t="s">
        <v>1184</v>
      </c>
      <c r="D492" s="16" t="s">
        <v>1254</v>
      </c>
      <c r="E492" s="16" t="s">
        <v>1126</v>
      </c>
      <c r="F492" s="16">
        <f t="shared" si="7"/>
        <v>2</v>
      </c>
      <c r="G492" s="19" t="s">
        <v>1485</v>
      </c>
      <c r="H492" s="3" t="s">
        <v>877</v>
      </c>
      <c r="I492" s="3">
        <f>武器2!I492</f>
        <v>16</v>
      </c>
      <c r="J492" s="16">
        <v>1</v>
      </c>
      <c r="K492" s="16">
        <v>2</v>
      </c>
      <c r="L492" s="16">
        <v>21</v>
      </c>
      <c r="M492" s="28">
        <v>0</v>
      </c>
      <c r="N492" s="28">
        <v>0</v>
      </c>
      <c r="O492" s="16">
        <v>27</v>
      </c>
      <c r="P492" s="28">
        <v>0</v>
      </c>
      <c r="Q492" s="28">
        <v>0</v>
      </c>
      <c r="R492" s="28">
        <v>0</v>
      </c>
      <c r="S492" s="64">
        <v>0</v>
      </c>
      <c r="T492" s="29">
        <v>0</v>
      </c>
      <c r="U492" s="29">
        <v>0</v>
      </c>
      <c r="V492" s="29">
        <v>0</v>
      </c>
      <c r="W492" s="29">
        <v>0</v>
      </c>
      <c r="X492" s="64">
        <v>0</v>
      </c>
      <c r="Y492" s="64">
        <v>0</v>
      </c>
      <c r="Z492" s="64">
        <v>0</v>
      </c>
      <c r="AA492" s="64">
        <v>0</v>
      </c>
      <c r="AB492" s="64">
        <v>0</v>
      </c>
      <c r="AC492" s="42">
        <v>9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BL492">
        <v>490</v>
      </c>
      <c r="BM492" t="s">
        <v>2806</v>
      </c>
    </row>
    <row r="493" spans="2:65" ht="14.25" x14ac:dyDescent="0.2">
      <c r="B493" s="16">
        <v>491</v>
      </c>
      <c r="C493" s="16" t="s">
        <v>1206</v>
      </c>
      <c r="D493" s="16" t="s">
        <v>1677</v>
      </c>
      <c r="E493" s="16" t="s">
        <v>1126</v>
      </c>
      <c r="F493" s="16">
        <f t="shared" si="7"/>
        <v>2</v>
      </c>
      <c r="G493" s="19" t="s">
        <v>1485</v>
      </c>
      <c r="H493" s="3" t="s">
        <v>877</v>
      </c>
      <c r="I493" s="3">
        <f>武器2!I493</f>
        <v>16</v>
      </c>
      <c r="J493" s="16">
        <v>1</v>
      </c>
      <c r="K493" s="16">
        <v>3</v>
      </c>
      <c r="L493" s="16">
        <v>31</v>
      </c>
      <c r="M493" s="28">
        <v>0</v>
      </c>
      <c r="N493" s="16">
        <v>34</v>
      </c>
      <c r="O493" s="16">
        <v>41</v>
      </c>
      <c r="P493" s="28">
        <v>0</v>
      </c>
      <c r="Q493" s="28">
        <v>0</v>
      </c>
      <c r="R493" s="28">
        <v>0</v>
      </c>
      <c r="S493" s="64">
        <v>0</v>
      </c>
      <c r="T493" s="29">
        <v>0</v>
      </c>
      <c r="U493" s="29">
        <v>0</v>
      </c>
      <c r="V493" s="29">
        <v>0</v>
      </c>
      <c r="W493" s="29">
        <v>0</v>
      </c>
      <c r="X493" s="64">
        <v>0</v>
      </c>
      <c r="Y493" s="64">
        <v>0</v>
      </c>
      <c r="Z493" s="64">
        <v>0</v>
      </c>
      <c r="AA493" s="64">
        <v>0</v>
      </c>
      <c r="AB493" s="64">
        <v>0</v>
      </c>
      <c r="AC493" s="64">
        <v>0</v>
      </c>
      <c r="AD493" s="29">
        <v>0</v>
      </c>
      <c r="AE493" s="29">
        <v>0</v>
      </c>
      <c r="AF493" s="29">
        <v>0</v>
      </c>
      <c r="AG493" s="29">
        <v>0</v>
      </c>
      <c r="AH493" s="29">
        <v>0</v>
      </c>
      <c r="BL493">
        <v>491</v>
      </c>
      <c r="BM493" t="s">
        <v>2807</v>
      </c>
    </row>
    <row r="494" spans="2:65" ht="14.25" x14ac:dyDescent="0.2">
      <c r="B494" s="16">
        <v>492</v>
      </c>
      <c r="C494" s="16" t="s">
        <v>1184</v>
      </c>
      <c r="D494" s="16" t="s">
        <v>1678</v>
      </c>
      <c r="E494" s="16" t="s">
        <v>1126</v>
      </c>
      <c r="F494" s="16">
        <f t="shared" si="7"/>
        <v>3</v>
      </c>
      <c r="G494" s="19" t="s">
        <v>1485</v>
      </c>
      <c r="H494" s="3" t="s">
        <v>877</v>
      </c>
      <c r="I494" s="3">
        <f>武器2!I494</f>
        <v>16</v>
      </c>
      <c r="J494" s="16">
        <v>1</v>
      </c>
      <c r="K494" s="16">
        <v>4</v>
      </c>
      <c r="L494" s="16">
        <v>41</v>
      </c>
      <c r="M494" s="28">
        <v>0</v>
      </c>
      <c r="N494" s="28">
        <v>0</v>
      </c>
      <c r="O494" s="16">
        <v>55</v>
      </c>
      <c r="P494" s="28">
        <v>0</v>
      </c>
      <c r="Q494" s="28">
        <v>0</v>
      </c>
      <c r="R494" s="28">
        <v>0</v>
      </c>
      <c r="S494" s="64">
        <v>0</v>
      </c>
      <c r="T494" s="20">
        <v>0.125</v>
      </c>
      <c r="U494" s="29">
        <v>0</v>
      </c>
      <c r="V494" s="29">
        <v>0</v>
      </c>
      <c r="W494" s="29">
        <v>0</v>
      </c>
      <c r="X494" s="64">
        <v>0</v>
      </c>
      <c r="Y494" s="64">
        <v>0</v>
      </c>
      <c r="Z494" s="42">
        <v>32</v>
      </c>
      <c r="AA494" s="64">
        <v>0</v>
      </c>
      <c r="AB494" s="64">
        <v>0</v>
      </c>
      <c r="AC494" s="64">
        <v>0</v>
      </c>
      <c r="AD494" s="29">
        <v>0</v>
      </c>
      <c r="AE494" s="29">
        <v>0</v>
      </c>
      <c r="AF494" s="29">
        <v>0</v>
      </c>
      <c r="AG494" s="29">
        <v>0</v>
      </c>
      <c r="AH494" s="29">
        <v>0</v>
      </c>
      <c r="BL494">
        <v>492</v>
      </c>
      <c r="BM494" t="s">
        <v>2808</v>
      </c>
    </row>
    <row r="495" spans="2:65" ht="14.25" x14ac:dyDescent="0.2">
      <c r="B495" s="16">
        <v>493</v>
      </c>
      <c r="C495" s="16" t="s">
        <v>1164</v>
      </c>
      <c r="D495" s="16" t="s">
        <v>1311</v>
      </c>
      <c r="E495" s="16" t="s">
        <v>1126</v>
      </c>
      <c r="F495" s="16">
        <f t="shared" si="7"/>
        <v>3</v>
      </c>
      <c r="G495" s="19" t="s">
        <v>1485</v>
      </c>
      <c r="H495" s="3" t="s">
        <v>877</v>
      </c>
      <c r="I495" s="3">
        <f>武器2!I495</f>
        <v>16</v>
      </c>
      <c r="J495" s="16">
        <v>1</v>
      </c>
      <c r="K495" s="16">
        <v>5</v>
      </c>
      <c r="L495" s="16">
        <v>52</v>
      </c>
      <c r="M495" s="28">
        <v>0</v>
      </c>
      <c r="N495" s="28">
        <v>0</v>
      </c>
      <c r="O495" s="16">
        <v>69</v>
      </c>
      <c r="P495" s="28">
        <v>0</v>
      </c>
      <c r="Q495" s="28">
        <v>0</v>
      </c>
      <c r="R495" s="28">
        <v>0</v>
      </c>
      <c r="S495" s="64">
        <v>0</v>
      </c>
      <c r="T495" s="29">
        <v>0</v>
      </c>
      <c r="U495" s="20">
        <v>0.1275</v>
      </c>
      <c r="V495" s="29">
        <v>0</v>
      </c>
      <c r="W495" s="29">
        <v>0</v>
      </c>
      <c r="X495" s="64">
        <v>0</v>
      </c>
      <c r="Y495" s="42">
        <v>31</v>
      </c>
      <c r="Z495" s="64">
        <v>0</v>
      </c>
      <c r="AA495" s="64">
        <v>0</v>
      </c>
      <c r="AB495" s="64">
        <v>0</v>
      </c>
      <c r="AC495" s="64">
        <v>0</v>
      </c>
      <c r="AD495" s="29">
        <v>0</v>
      </c>
      <c r="AE495" s="29">
        <v>0</v>
      </c>
      <c r="AF495" s="29">
        <v>0</v>
      </c>
      <c r="AG495" s="29">
        <v>0</v>
      </c>
      <c r="AH495" s="29">
        <v>0</v>
      </c>
      <c r="BL495">
        <v>493</v>
      </c>
      <c r="BM495" t="s">
        <v>2809</v>
      </c>
    </row>
    <row r="496" spans="2:65" ht="14.25" x14ac:dyDescent="0.2">
      <c r="B496" s="16">
        <v>494</v>
      </c>
      <c r="C496" s="16" t="s">
        <v>1159</v>
      </c>
      <c r="D496" s="16" t="s">
        <v>1535</v>
      </c>
      <c r="E496" s="16" t="s">
        <v>1126</v>
      </c>
      <c r="F496" s="16">
        <f t="shared" si="7"/>
        <v>3</v>
      </c>
      <c r="G496" s="19" t="s">
        <v>1485</v>
      </c>
      <c r="H496" s="3" t="s">
        <v>877</v>
      </c>
      <c r="I496" s="3">
        <f>武器2!I496</f>
        <v>16</v>
      </c>
      <c r="J496" s="16">
        <v>1</v>
      </c>
      <c r="K496" s="16">
        <v>6</v>
      </c>
      <c r="L496" s="16">
        <v>62</v>
      </c>
      <c r="M496" s="16">
        <v>98</v>
      </c>
      <c r="N496" s="28">
        <v>0</v>
      </c>
      <c r="O496" s="16">
        <v>82</v>
      </c>
      <c r="P496" s="28">
        <v>0</v>
      </c>
      <c r="Q496" s="28">
        <v>0</v>
      </c>
      <c r="R496" s="28">
        <v>0</v>
      </c>
      <c r="S496" s="64">
        <v>0</v>
      </c>
      <c r="T496" s="29">
        <v>0</v>
      </c>
      <c r="U496" s="29">
        <v>0</v>
      </c>
      <c r="V496" s="29">
        <v>0</v>
      </c>
      <c r="W496" s="29">
        <v>0</v>
      </c>
      <c r="X496" s="64">
        <v>0</v>
      </c>
      <c r="Y496" s="64">
        <v>0</v>
      </c>
      <c r="Z496" s="42">
        <v>49</v>
      </c>
      <c r="AA496" s="64">
        <v>0</v>
      </c>
      <c r="AB496" s="64">
        <v>0</v>
      </c>
      <c r="AC496" s="64">
        <v>0</v>
      </c>
      <c r="AD496" s="29">
        <v>0</v>
      </c>
      <c r="AE496" s="29">
        <v>0</v>
      </c>
      <c r="AF496" s="29">
        <v>0</v>
      </c>
      <c r="AG496" s="29">
        <v>0</v>
      </c>
      <c r="AH496" s="29">
        <v>0</v>
      </c>
      <c r="BL496">
        <v>494</v>
      </c>
      <c r="BM496" t="s">
        <v>2810</v>
      </c>
    </row>
    <row r="497" spans="2:65" ht="14.25" x14ac:dyDescent="0.2">
      <c r="B497" s="16">
        <v>495</v>
      </c>
      <c r="C497" s="16" t="s">
        <v>1172</v>
      </c>
      <c r="D497" s="16" t="s">
        <v>1382</v>
      </c>
      <c r="E497" s="16" t="s">
        <v>1126</v>
      </c>
      <c r="F497" s="16">
        <f t="shared" si="7"/>
        <v>4</v>
      </c>
      <c r="G497" s="19" t="s">
        <v>1485</v>
      </c>
      <c r="H497" s="3" t="s">
        <v>877</v>
      </c>
      <c r="I497" s="3">
        <f>武器2!I497</f>
        <v>16</v>
      </c>
      <c r="J497" s="16">
        <v>1</v>
      </c>
      <c r="K497" s="16">
        <v>7</v>
      </c>
      <c r="L497" s="16">
        <v>73</v>
      </c>
      <c r="M497" s="16">
        <v>115</v>
      </c>
      <c r="N497" s="28">
        <v>0</v>
      </c>
      <c r="O497" s="28">
        <v>0</v>
      </c>
      <c r="P497" s="28">
        <v>0</v>
      </c>
      <c r="Q497" s="28">
        <v>0</v>
      </c>
      <c r="R497" s="28">
        <v>0</v>
      </c>
      <c r="S497" s="64">
        <v>0</v>
      </c>
      <c r="T497" s="29">
        <v>0</v>
      </c>
      <c r="U497" s="20">
        <v>0.18</v>
      </c>
      <c r="V497" s="29">
        <v>0</v>
      </c>
      <c r="W497" s="29">
        <v>0</v>
      </c>
      <c r="X497" s="64">
        <v>0</v>
      </c>
      <c r="Y497" s="64">
        <v>0</v>
      </c>
      <c r="Z497" s="42">
        <v>57</v>
      </c>
      <c r="AA497" s="64">
        <v>0</v>
      </c>
      <c r="AB497" s="64">
        <v>0</v>
      </c>
      <c r="AC497" s="42">
        <v>31</v>
      </c>
      <c r="AD497" s="29">
        <v>0</v>
      </c>
      <c r="AE497" s="29">
        <v>0</v>
      </c>
      <c r="AF497" s="29">
        <v>0</v>
      </c>
      <c r="AG497" s="29">
        <v>0</v>
      </c>
      <c r="AH497" s="29">
        <v>0</v>
      </c>
      <c r="BL497">
        <v>495</v>
      </c>
      <c r="BM497" t="s">
        <v>2811</v>
      </c>
    </row>
    <row r="498" spans="2:65" ht="14.25" x14ac:dyDescent="0.2">
      <c r="B498" s="16">
        <v>496</v>
      </c>
      <c r="C498" s="16" t="s">
        <v>1166</v>
      </c>
      <c r="D498" s="16" t="s">
        <v>1323</v>
      </c>
      <c r="E498" s="16" t="s">
        <v>1126</v>
      </c>
      <c r="F498" s="16">
        <f t="shared" si="7"/>
        <v>4</v>
      </c>
      <c r="G498" s="19" t="s">
        <v>1485</v>
      </c>
      <c r="H498" s="3" t="s">
        <v>877</v>
      </c>
      <c r="I498" s="3">
        <f>武器2!I498</f>
        <v>16</v>
      </c>
      <c r="J498" s="16">
        <v>1</v>
      </c>
      <c r="K498" s="16">
        <v>8</v>
      </c>
      <c r="L498" s="16">
        <v>83</v>
      </c>
      <c r="M498" s="16">
        <v>131</v>
      </c>
      <c r="N498" s="28">
        <v>0</v>
      </c>
      <c r="O498" s="28">
        <v>0</v>
      </c>
      <c r="P498" s="28">
        <v>0</v>
      </c>
      <c r="Q498" s="28">
        <v>0</v>
      </c>
      <c r="R498" s="28">
        <v>0</v>
      </c>
      <c r="S498" s="42">
        <v>50</v>
      </c>
      <c r="T498" s="29">
        <v>0</v>
      </c>
      <c r="U498" s="29">
        <v>0</v>
      </c>
      <c r="V498" s="29">
        <v>0</v>
      </c>
      <c r="W498" s="29">
        <v>0</v>
      </c>
      <c r="X498" s="42">
        <v>50</v>
      </c>
      <c r="Y498" s="64">
        <v>0</v>
      </c>
      <c r="Z498" s="42">
        <v>65</v>
      </c>
      <c r="AA498" s="64">
        <v>0</v>
      </c>
      <c r="AB498" s="64">
        <v>0</v>
      </c>
      <c r="AC498" s="64">
        <v>0</v>
      </c>
      <c r="AD498" s="29">
        <v>0</v>
      </c>
      <c r="AE498" s="29">
        <v>0</v>
      </c>
      <c r="AF498" s="29">
        <v>0</v>
      </c>
      <c r="AG498" s="29">
        <v>0</v>
      </c>
      <c r="AH498" s="29">
        <v>0</v>
      </c>
      <c r="BL498">
        <v>496</v>
      </c>
      <c r="BM498" t="s">
        <v>2812</v>
      </c>
    </row>
    <row r="499" spans="2:65" ht="14.25" x14ac:dyDescent="0.2">
      <c r="B499" s="16">
        <v>497</v>
      </c>
      <c r="C499" s="16" t="s">
        <v>1143</v>
      </c>
      <c r="D499" s="16" t="s">
        <v>1636</v>
      </c>
      <c r="E499" s="16" t="s">
        <v>1127</v>
      </c>
      <c r="F499" s="16">
        <f t="shared" si="7"/>
        <v>1</v>
      </c>
      <c r="G499" s="19" t="s">
        <v>1485</v>
      </c>
      <c r="H499" s="3" t="s">
        <v>877</v>
      </c>
      <c r="I499" s="3">
        <f>武器2!I499</f>
        <v>16</v>
      </c>
      <c r="J499" s="16">
        <v>1</v>
      </c>
      <c r="K499" s="16">
        <v>1</v>
      </c>
      <c r="L499" s="16">
        <v>11</v>
      </c>
      <c r="M499" s="28">
        <v>0</v>
      </c>
      <c r="N499" s="28">
        <v>0</v>
      </c>
      <c r="O499" s="16">
        <v>19</v>
      </c>
      <c r="P499" s="28">
        <v>0</v>
      </c>
      <c r="Q499" s="28">
        <v>0</v>
      </c>
      <c r="R499" s="28">
        <v>0</v>
      </c>
      <c r="S499" s="64">
        <v>0</v>
      </c>
      <c r="T499" s="29">
        <v>0</v>
      </c>
      <c r="U499" s="29">
        <v>0</v>
      </c>
      <c r="V499" s="29">
        <v>0</v>
      </c>
      <c r="W499" s="29">
        <v>0</v>
      </c>
      <c r="X499" s="64">
        <v>0</v>
      </c>
      <c r="Y499" s="64">
        <v>0</v>
      </c>
      <c r="Z499" s="64">
        <v>0</v>
      </c>
      <c r="AA499" s="64">
        <v>0</v>
      </c>
      <c r="AB499" s="64">
        <v>0</v>
      </c>
      <c r="AC499" s="64">
        <v>0</v>
      </c>
      <c r="AD499" s="29">
        <v>0</v>
      </c>
      <c r="AE499" s="29">
        <v>0</v>
      </c>
      <c r="AF499" s="29">
        <v>0</v>
      </c>
      <c r="AG499" s="29">
        <v>0</v>
      </c>
      <c r="AH499" s="29">
        <v>0</v>
      </c>
      <c r="BL499">
        <v>497</v>
      </c>
      <c r="BM499" t="s">
        <v>2813</v>
      </c>
    </row>
    <row r="500" spans="2:65" ht="14.25" x14ac:dyDescent="0.2">
      <c r="B500" s="16">
        <v>498</v>
      </c>
      <c r="C500" s="16" t="s">
        <v>1157</v>
      </c>
      <c r="D500" s="16" t="s">
        <v>1679</v>
      </c>
      <c r="E500" s="16" t="s">
        <v>1127</v>
      </c>
      <c r="F500" s="16">
        <f t="shared" si="7"/>
        <v>1</v>
      </c>
      <c r="G500" s="19" t="s">
        <v>1485</v>
      </c>
      <c r="H500" s="3" t="s">
        <v>877</v>
      </c>
      <c r="I500" s="3">
        <f>武器2!I500</f>
        <v>16</v>
      </c>
      <c r="J500" s="16">
        <v>1</v>
      </c>
      <c r="K500" s="16">
        <v>2</v>
      </c>
      <c r="L500" s="16">
        <v>22</v>
      </c>
      <c r="M500" s="28">
        <v>0</v>
      </c>
      <c r="N500" s="28">
        <v>0</v>
      </c>
      <c r="O500" s="28">
        <v>0</v>
      </c>
      <c r="P500" s="28">
        <v>0</v>
      </c>
      <c r="Q500" s="28">
        <v>0</v>
      </c>
      <c r="R500" s="28">
        <v>0</v>
      </c>
      <c r="S500" s="64">
        <v>0</v>
      </c>
      <c r="T500" s="29">
        <v>0</v>
      </c>
      <c r="U500" s="29">
        <v>0</v>
      </c>
      <c r="V500" s="29">
        <v>0</v>
      </c>
      <c r="W500" s="29">
        <v>0</v>
      </c>
      <c r="X500" s="42">
        <v>17</v>
      </c>
      <c r="Y500" s="64">
        <v>0</v>
      </c>
      <c r="Z500" s="64">
        <v>0</v>
      </c>
      <c r="AA500" s="64">
        <v>0</v>
      </c>
      <c r="AB500" s="64">
        <v>0</v>
      </c>
      <c r="AC500" s="64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BL500">
        <v>498</v>
      </c>
      <c r="BM500" t="s">
        <v>2814</v>
      </c>
    </row>
    <row r="501" spans="2:65" ht="14.25" x14ac:dyDescent="0.2">
      <c r="B501" s="16">
        <v>499</v>
      </c>
      <c r="C501" s="16" t="s">
        <v>1176</v>
      </c>
      <c r="D501" s="16" t="s">
        <v>1680</v>
      </c>
      <c r="E501" s="16" t="s">
        <v>1127</v>
      </c>
      <c r="F501" s="16">
        <f t="shared" si="7"/>
        <v>1</v>
      </c>
      <c r="G501" s="19" t="s">
        <v>1485</v>
      </c>
      <c r="H501" s="3" t="s">
        <v>877</v>
      </c>
      <c r="I501" s="3">
        <f>武器2!I501</f>
        <v>16</v>
      </c>
      <c r="J501" s="16">
        <v>1</v>
      </c>
      <c r="K501" s="16">
        <v>3</v>
      </c>
      <c r="L501" s="16">
        <v>33</v>
      </c>
      <c r="M501" s="28">
        <v>0</v>
      </c>
      <c r="N501" s="28">
        <v>0</v>
      </c>
      <c r="O501" s="28">
        <v>0</v>
      </c>
      <c r="P501" s="28">
        <v>0</v>
      </c>
      <c r="Q501" s="28">
        <v>0</v>
      </c>
      <c r="R501" s="28">
        <v>0</v>
      </c>
      <c r="S501" s="64">
        <v>0</v>
      </c>
      <c r="T501" s="29">
        <v>0</v>
      </c>
      <c r="U501" s="29">
        <v>0</v>
      </c>
      <c r="V501" s="29">
        <v>0</v>
      </c>
      <c r="W501" s="29">
        <v>0</v>
      </c>
      <c r="X501" s="64">
        <v>0</v>
      </c>
      <c r="Y501" s="64">
        <v>0</v>
      </c>
      <c r="Z501" s="42">
        <v>34</v>
      </c>
      <c r="AA501" s="64">
        <v>0</v>
      </c>
      <c r="AB501" s="64">
        <v>0</v>
      </c>
      <c r="AC501" s="64">
        <v>0</v>
      </c>
      <c r="AD501" s="29">
        <v>0</v>
      </c>
      <c r="AE501" s="29">
        <v>0</v>
      </c>
      <c r="AF501" s="29">
        <v>0</v>
      </c>
      <c r="AG501" s="29">
        <v>0</v>
      </c>
      <c r="AH501" s="29">
        <v>0</v>
      </c>
      <c r="BL501">
        <v>499</v>
      </c>
      <c r="BM501" t="s">
        <v>2815</v>
      </c>
    </row>
    <row r="502" spans="2:65" ht="14.25" x14ac:dyDescent="0.2">
      <c r="B502" s="16">
        <v>500</v>
      </c>
      <c r="C502" s="16" t="s">
        <v>1162</v>
      </c>
      <c r="D502" s="16" t="s">
        <v>1625</v>
      </c>
      <c r="E502" s="16" t="s">
        <v>1127</v>
      </c>
      <c r="F502" s="16">
        <f t="shared" si="7"/>
        <v>1</v>
      </c>
      <c r="G502" s="19" t="s">
        <v>1485</v>
      </c>
      <c r="H502" s="3" t="s">
        <v>877</v>
      </c>
      <c r="I502" s="3">
        <f>武器2!I502</f>
        <v>16</v>
      </c>
      <c r="J502" s="16">
        <v>1</v>
      </c>
      <c r="K502" s="16">
        <v>4</v>
      </c>
      <c r="L502" s="16">
        <v>44</v>
      </c>
      <c r="M502" s="28">
        <v>0</v>
      </c>
      <c r="N502" s="28">
        <v>0</v>
      </c>
      <c r="O502" s="28">
        <v>0</v>
      </c>
      <c r="P502" s="28">
        <v>0</v>
      </c>
      <c r="Q502" s="28">
        <v>0</v>
      </c>
      <c r="R502" s="28">
        <v>0</v>
      </c>
      <c r="S502" s="64">
        <v>0</v>
      </c>
      <c r="T502" s="20">
        <v>0.17499999999999999</v>
      </c>
      <c r="U502" s="29">
        <v>0</v>
      </c>
      <c r="V502" s="29">
        <v>0</v>
      </c>
      <c r="W502" s="29">
        <v>0</v>
      </c>
      <c r="X502" s="64">
        <v>0</v>
      </c>
      <c r="Y502" s="64">
        <v>0</v>
      </c>
      <c r="Z502" s="64">
        <v>0</v>
      </c>
      <c r="AA502" s="64">
        <v>0</v>
      </c>
      <c r="AB502" s="64">
        <v>0</v>
      </c>
      <c r="AC502" s="64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BL502">
        <v>500</v>
      </c>
      <c r="BM502" t="s">
        <v>2816</v>
      </c>
    </row>
    <row r="503" spans="2:65" ht="14.25" x14ac:dyDescent="0.2">
      <c r="B503" s="16">
        <v>501</v>
      </c>
      <c r="C503" s="16" t="s">
        <v>1151</v>
      </c>
      <c r="D503" s="16" t="s">
        <v>1228</v>
      </c>
      <c r="E503" s="16" t="s">
        <v>1127</v>
      </c>
      <c r="F503" s="16">
        <f t="shared" si="7"/>
        <v>2</v>
      </c>
      <c r="G503" s="19" t="s">
        <v>1485</v>
      </c>
      <c r="H503" s="3" t="s">
        <v>877</v>
      </c>
      <c r="I503" s="3">
        <f>武器2!I503</f>
        <v>16</v>
      </c>
      <c r="J503" s="16">
        <v>1</v>
      </c>
      <c r="K503" s="16">
        <v>5</v>
      </c>
      <c r="L503" s="16">
        <v>55</v>
      </c>
      <c r="M503" s="28">
        <v>0</v>
      </c>
      <c r="N503" s="28">
        <v>0</v>
      </c>
      <c r="O503" s="28">
        <v>0</v>
      </c>
      <c r="P503" s="28">
        <v>0</v>
      </c>
      <c r="Q503" s="28">
        <v>0</v>
      </c>
      <c r="R503" s="28">
        <v>0</v>
      </c>
      <c r="S503" s="64">
        <v>0</v>
      </c>
      <c r="T503" s="29">
        <v>0</v>
      </c>
      <c r="U503" s="20">
        <v>0.17749999999999999</v>
      </c>
      <c r="V503" s="29">
        <v>0</v>
      </c>
      <c r="W503" s="29">
        <v>0</v>
      </c>
      <c r="X503" s="64">
        <v>0</v>
      </c>
      <c r="Y503" s="64">
        <v>0</v>
      </c>
      <c r="Z503" s="42">
        <v>56</v>
      </c>
      <c r="AA503" s="64">
        <v>0</v>
      </c>
      <c r="AB503" s="64">
        <v>0</v>
      </c>
      <c r="AC503" s="64">
        <v>0</v>
      </c>
      <c r="AD503" s="29">
        <v>0</v>
      </c>
      <c r="AE503" s="29">
        <v>0</v>
      </c>
      <c r="AF503" s="29">
        <v>0</v>
      </c>
      <c r="AG503" s="29">
        <v>0</v>
      </c>
      <c r="AH503" s="29">
        <v>0</v>
      </c>
      <c r="BL503">
        <v>501</v>
      </c>
      <c r="BM503" t="s">
        <v>2817</v>
      </c>
    </row>
    <row r="504" spans="2:65" ht="14.25" x14ac:dyDescent="0.2">
      <c r="B504" s="16">
        <v>502</v>
      </c>
      <c r="C504" s="16" t="s">
        <v>1141</v>
      </c>
      <c r="D504" s="16" t="s">
        <v>1681</v>
      </c>
      <c r="E504" s="16" t="s">
        <v>1127</v>
      </c>
      <c r="F504" s="16">
        <f t="shared" si="7"/>
        <v>2</v>
      </c>
      <c r="G504" s="19" t="s">
        <v>1485</v>
      </c>
      <c r="H504" s="3" t="s">
        <v>877</v>
      </c>
      <c r="I504" s="3">
        <f>武器2!I504</f>
        <v>16</v>
      </c>
      <c r="J504" s="16">
        <v>1</v>
      </c>
      <c r="K504" s="16">
        <v>6</v>
      </c>
      <c r="L504" s="16">
        <v>66</v>
      </c>
      <c r="M504" s="28">
        <v>0</v>
      </c>
      <c r="N504" s="28">
        <v>0</v>
      </c>
      <c r="O504" s="28">
        <v>0</v>
      </c>
      <c r="P504" s="28">
        <v>0</v>
      </c>
      <c r="Q504" s="28">
        <v>0</v>
      </c>
      <c r="R504" s="28">
        <v>0</v>
      </c>
      <c r="S504" s="64">
        <v>0</v>
      </c>
      <c r="T504" s="29">
        <v>0</v>
      </c>
      <c r="U504" s="20">
        <v>0.215</v>
      </c>
      <c r="V504" s="29">
        <v>0</v>
      </c>
      <c r="W504" s="29">
        <v>0</v>
      </c>
      <c r="X504" s="64">
        <v>0</v>
      </c>
      <c r="Y504" s="64">
        <v>0</v>
      </c>
      <c r="Z504" s="42">
        <v>67</v>
      </c>
      <c r="AA504" s="64">
        <v>0</v>
      </c>
      <c r="AB504" s="64">
        <v>0</v>
      </c>
      <c r="AC504" s="64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BL504">
        <v>502</v>
      </c>
      <c r="BM504" t="s">
        <v>2818</v>
      </c>
    </row>
    <row r="505" spans="2:65" ht="14.25" x14ac:dyDescent="0.2">
      <c r="B505" s="16">
        <v>503</v>
      </c>
      <c r="C505" s="16" t="s">
        <v>1168</v>
      </c>
      <c r="D505" s="16" t="s">
        <v>1226</v>
      </c>
      <c r="E505" s="16" t="s">
        <v>1127</v>
      </c>
      <c r="F505" s="16">
        <f t="shared" si="7"/>
        <v>2</v>
      </c>
      <c r="G505" s="19" t="s">
        <v>1485</v>
      </c>
      <c r="H505" s="3" t="s">
        <v>877</v>
      </c>
      <c r="I505" s="3">
        <f>武器2!I505</f>
        <v>16</v>
      </c>
      <c r="J505" s="16">
        <v>1</v>
      </c>
      <c r="K505" s="16">
        <v>7</v>
      </c>
      <c r="L505" s="16">
        <v>77</v>
      </c>
      <c r="M505" s="16">
        <v>159</v>
      </c>
      <c r="N505" s="28">
        <v>0</v>
      </c>
      <c r="O505" s="16">
        <v>133</v>
      </c>
      <c r="P505" s="28">
        <v>0</v>
      </c>
      <c r="Q505" s="28">
        <v>0</v>
      </c>
      <c r="R505" s="28">
        <v>0</v>
      </c>
      <c r="S505" s="64">
        <v>0</v>
      </c>
      <c r="T505" s="29">
        <v>0</v>
      </c>
      <c r="U505" s="29">
        <v>0</v>
      </c>
      <c r="V505" s="29">
        <v>0</v>
      </c>
      <c r="W505" s="29">
        <v>0</v>
      </c>
      <c r="X505" s="64">
        <v>0</v>
      </c>
      <c r="Y505" s="64">
        <v>0</v>
      </c>
      <c r="Z505" s="64">
        <v>0</v>
      </c>
      <c r="AA505" s="64">
        <v>0</v>
      </c>
      <c r="AB505" s="64">
        <v>0</v>
      </c>
      <c r="AC505" s="64">
        <v>0</v>
      </c>
      <c r="AD505" s="29">
        <v>0</v>
      </c>
      <c r="AE505" s="29">
        <v>0</v>
      </c>
      <c r="AF505" s="29">
        <v>0</v>
      </c>
      <c r="AG505" s="29">
        <v>0</v>
      </c>
      <c r="AH505" s="29">
        <v>0</v>
      </c>
      <c r="BL505">
        <v>503</v>
      </c>
      <c r="BM505" t="s">
        <v>2819</v>
      </c>
    </row>
    <row r="506" spans="2:65" ht="14.25" x14ac:dyDescent="0.2">
      <c r="B506" s="16">
        <v>504</v>
      </c>
      <c r="C506" s="16" t="s">
        <v>1168</v>
      </c>
      <c r="D506" s="16" t="s">
        <v>1275</v>
      </c>
      <c r="E506" s="16" t="s">
        <v>1127</v>
      </c>
      <c r="F506" s="16">
        <f t="shared" si="7"/>
        <v>2</v>
      </c>
      <c r="G506" s="19" t="s">
        <v>1485</v>
      </c>
      <c r="H506" s="3" t="s">
        <v>877</v>
      </c>
      <c r="I506" s="3">
        <f>武器2!I506</f>
        <v>16</v>
      </c>
      <c r="J506" s="16">
        <v>1</v>
      </c>
      <c r="K506" s="16">
        <v>8</v>
      </c>
      <c r="L506" s="16">
        <v>88</v>
      </c>
      <c r="M506" s="28">
        <v>0</v>
      </c>
      <c r="N506" s="28">
        <v>0</v>
      </c>
      <c r="O506" s="16">
        <v>152</v>
      </c>
      <c r="P506" s="28">
        <v>0</v>
      </c>
      <c r="Q506" s="28">
        <v>0</v>
      </c>
      <c r="R506" s="28">
        <v>0</v>
      </c>
      <c r="S506" s="64">
        <v>0</v>
      </c>
      <c r="T506" s="29">
        <v>0</v>
      </c>
      <c r="U506" s="20">
        <v>0.28499999999999998</v>
      </c>
      <c r="V506" s="29">
        <v>0</v>
      </c>
      <c r="W506" s="29">
        <v>0</v>
      </c>
      <c r="X506" s="64">
        <v>0</v>
      </c>
      <c r="Y506" s="64">
        <v>0</v>
      </c>
      <c r="Z506" s="64">
        <v>0</v>
      </c>
      <c r="AA506" s="64">
        <v>0</v>
      </c>
      <c r="AB506" s="64">
        <v>0</v>
      </c>
      <c r="AC506" s="64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BL506">
        <v>504</v>
      </c>
      <c r="BM506" t="s">
        <v>2820</v>
      </c>
    </row>
    <row r="507" spans="2:65" ht="14.25" x14ac:dyDescent="0.2">
      <c r="B507" s="16">
        <v>505</v>
      </c>
      <c r="C507" s="16" t="s">
        <v>1168</v>
      </c>
      <c r="D507" s="16" t="s">
        <v>1682</v>
      </c>
      <c r="E507" s="16" t="s">
        <v>1128</v>
      </c>
      <c r="F507" s="16">
        <f t="shared" si="7"/>
        <v>1</v>
      </c>
      <c r="G507" s="19" t="s">
        <v>1485</v>
      </c>
      <c r="H507" s="3" t="s">
        <v>877</v>
      </c>
      <c r="I507" s="3">
        <f>武器2!I507</f>
        <v>16</v>
      </c>
      <c r="J507" s="16">
        <v>1</v>
      </c>
      <c r="K507" s="16">
        <v>1</v>
      </c>
      <c r="L507" s="16">
        <v>21</v>
      </c>
      <c r="M507" s="28">
        <v>0</v>
      </c>
      <c r="N507" s="28">
        <v>0</v>
      </c>
      <c r="O507" s="28">
        <v>0</v>
      </c>
      <c r="P507" s="28">
        <v>0</v>
      </c>
      <c r="Q507" s="28">
        <v>0</v>
      </c>
      <c r="R507" s="28">
        <v>0</v>
      </c>
      <c r="S507" s="64">
        <v>0</v>
      </c>
      <c r="T507" s="29">
        <v>0</v>
      </c>
      <c r="U507" s="29">
        <v>0</v>
      </c>
      <c r="V507" s="29">
        <v>0</v>
      </c>
      <c r="W507" s="29">
        <v>0</v>
      </c>
      <c r="X507" s="64">
        <v>0</v>
      </c>
      <c r="Y507" s="64">
        <v>0</v>
      </c>
      <c r="Z507" s="64">
        <v>0</v>
      </c>
      <c r="AA507" s="42">
        <v>0</v>
      </c>
      <c r="AB507" s="64">
        <v>0</v>
      </c>
      <c r="AC507" s="64">
        <v>0</v>
      </c>
      <c r="AD507" s="29">
        <v>0</v>
      </c>
      <c r="AE507" s="29">
        <v>0</v>
      </c>
      <c r="AF507" s="29">
        <v>0</v>
      </c>
      <c r="AG507" s="29">
        <v>0</v>
      </c>
      <c r="AH507" s="29">
        <v>0</v>
      </c>
      <c r="BL507">
        <v>505</v>
      </c>
      <c r="BM507" t="s">
        <v>2821</v>
      </c>
    </row>
    <row r="508" spans="2:65" ht="14.25" x14ac:dyDescent="0.2">
      <c r="B508" s="16">
        <v>506</v>
      </c>
      <c r="C508" s="16" t="s">
        <v>1206</v>
      </c>
      <c r="D508" s="16" t="s">
        <v>1683</v>
      </c>
      <c r="E508" s="16" t="s">
        <v>1128</v>
      </c>
      <c r="F508" s="16">
        <f t="shared" si="7"/>
        <v>1</v>
      </c>
      <c r="G508" s="19" t="s">
        <v>1485</v>
      </c>
      <c r="H508" s="3" t="s">
        <v>877</v>
      </c>
      <c r="I508" s="3">
        <f>武器2!I508</f>
        <v>16</v>
      </c>
      <c r="J508" s="16">
        <v>1</v>
      </c>
      <c r="K508" s="16">
        <v>2</v>
      </c>
      <c r="L508" s="16">
        <v>43</v>
      </c>
      <c r="M508" s="28">
        <v>0</v>
      </c>
      <c r="N508" s="28">
        <v>0</v>
      </c>
      <c r="O508" s="28">
        <v>0</v>
      </c>
      <c r="P508" s="28">
        <v>0</v>
      </c>
      <c r="Q508" s="28">
        <v>0</v>
      </c>
      <c r="R508" s="28">
        <v>0</v>
      </c>
      <c r="S508" s="64">
        <v>0</v>
      </c>
      <c r="T508" s="29">
        <v>0</v>
      </c>
      <c r="U508" s="29">
        <v>0</v>
      </c>
      <c r="V508" s="29">
        <v>0</v>
      </c>
      <c r="W508" s="29">
        <v>0</v>
      </c>
      <c r="X508" s="64">
        <v>0</v>
      </c>
      <c r="Y508" s="64">
        <v>0</v>
      </c>
      <c r="Z508" s="64">
        <v>0</v>
      </c>
      <c r="AA508" s="42">
        <v>0</v>
      </c>
      <c r="AB508" s="64">
        <v>0</v>
      </c>
      <c r="AC508" s="64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BL508">
        <v>506</v>
      </c>
      <c r="BM508" t="s">
        <v>2769</v>
      </c>
    </row>
    <row r="509" spans="2:65" ht="14.25" x14ac:dyDescent="0.2">
      <c r="B509" s="16">
        <v>507</v>
      </c>
      <c r="C509" s="16" t="s">
        <v>1162</v>
      </c>
      <c r="D509" s="16" t="s">
        <v>1355</v>
      </c>
      <c r="E509" s="16" t="s">
        <v>1128</v>
      </c>
      <c r="F509" s="16">
        <f t="shared" si="7"/>
        <v>1</v>
      </c>
      <c r="G509" s="19" t="s">
        <v>1485</v>
      </c>
      <c r="H509" s="3" t="s">
        <v>877</v>
      </c>
      <c r="I509" s="3">
        <f>武器2!I509</f>
        <v>16</v>
      </c>
      <c r="J509" s="16">
        <v>1</v>
      </c>
      <c r="K509" s="16">
        <v>3</v>
      </c>
      <c r="L509" s="16">
        <v>64</v>
      </c>
      <c r="M509" s="28">
        <v>0</v>
      </c>
      <c r="N509" s="28">
        <v>0</v>
      </c>
      <c r="O509" s="16">
        <v>0</v>
      </c>
      <c r="P509" s="28">
        <v>0</v>
      </c>
      <c r="Q509" s="28">
        <v>0</v>
      </c>
      <c r="R509" s="28">
        <v>0</v>
      </c>
      <c r="S509" s="64">
        <v>0</v>
      </c>
      <c r="T509" s="29">
        <v>0</v>
      </c>
      <c r="U509" s="29">
        <v>0</v>
      </c>
      <c r="V509" s="29">
        <v>0</v>
      </c>
      <c r="W509" s="29">
        <v>0</v>
      </c>
      <c r="X509" s="64">
        <v>0</v>
      </c>
      <c r="Y509" s="64">
        <v>0</v>
      </c>
      <c r="Z509" s="64">
        <v>0</v>
      </c>
      <c r="AA509" s="64">
        <v>0</v>
      </c>
      <c r="AB509" s="64">
        <v>0</v>
      </c>
      <c r="AC509" s="64">
        <v>0</v>
      </c>
      <c r="AD509" s="29">
        <v>0</v>
      </c>
      <c r="AE509" s="29">
        <v>0</v>
      </c>
      <c r="AF509" s="29">
        <v>0</v>
      </c>
      <c r="AG509" s="29">
        <v>0</v>
      </c>
      <c r="AH509" s="29">
        <v>0</v>
      </c>
      <c r="BL509">
        <v>507</v>
      </c>
      <c r="BM509" t="s">
        <v>2822</v>
      </c>
    </row>
    <row r="510" spans="2:65" ht="14.25" x14ac:dyDescent="0.2">
      <c r="B510" s="16">
        <v>508</v>
      </c>
      <c r="C510" s="16" t="s">
        <v>1212</v>
      </c>
      <c r="D510" s="16" t="s">
        <v>1448</v>
      </c>
      <c r="E510" s="16" t="s">
        <v>1128</v>
      </c>
      <c r="F510" s="16">
        <f t="shared" si="7"/>
        <v>1</v>
      </c>
      <c r="G510" s="19" t="s">
        <v>1485</v>
      </c>
      <c r="H510" s="3" t="s">
        <v>877</v>
      </c>
      <c r="I510" s="3">
        <f>武器2!I510</f>
        <v>16</v>
      </c>
      <c r="J510" s="16">
        <v>1</v>
      </c>
      <c r="K510" s="16">
        <v>4</v>
      </c>
      <c r="L510" s="16">
        <v>85</v>
      </c>
      <c r="M510" s="16">
        <v>0</v>
      </c>
      <c r="N510" s="28">
        <v>0</v>
      </c>
      <c r="O510" s="28">
        <v>0</v>
      </c>
      <c r="P510" s="28">
        <v>0</v>
      </c>
      <c r="Q510" s="28">
        <v>0</v>
      </c>
      <c r="R510" s="28">
        <v>0</v>
      </c>
      <c r="S510" s="64">
        <v>0</v>
      </c>
      <c r="T510" s="29">
        <v>0</v>
      </c>
      <c r="U510" s="29">
        <v>0</v>
      </c>
      <c r="V510" s="29">
        <v>0</v>
      </c>
      <c r="W510" s="29">
        <v>0</v>
      </c>
      <c r="X510" s="64">
        <v>0</v>
      </c>
      <c r="Y510" s="64">
        <v>0</v>
      </c>
      <c r="Z510" s="64">
        <v>0</v>
      </c>
      <c r="AA510" s="64">
        <v>0</v>
      </c>
      <c r="AB510" s="64">
        <v>0</v>
      </c>
      <c r="AC510" s="64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BL510">
        <v>508</v>
      </c>
      <c r="BM510" t="s">
        <v>2771</v>
      </c>
    </row>
    <row r="511" spans="2:65" ht="14.25" x14ac:dyDescent="0.2">
      <c r="B511" s="16">
        <v>509</v>
      </c>
      <c r="C511" s="16" t="s">
        <v>1216</v>
      </c>
      <c r="D511" s="16" t="s">
        <v>1684</v>
      </c>
      <c r="E511" s="16" t="s">
        <v>1128</v>
      </c>
      <c r="F511" s="16">
        <f t="shared" si="7"/>
        <v>1</v>
      </c>
      <c r="G511" s="19" t="s">
        <v>1485</v>
      </c>
      <c r="H511" s="3" t="s">
        <v>877</v>
      </c>
      <c r="I511" s="3">
        <f>武器2!I511</f>
        <v>16</v>
      </c>
      <c r="J511" s="16">
        <v>1</v>
      </c>
      <c r="K511" s="16">
        <v>5</v>
      </c>
      <c r="L511" s="16">
        <v>107</v>
      </c>
      <c r="M511" s="28">
        <v>0</v>
      </c>
      <c r="N511" s="28">
        <v>0</v>
      </c>
      <c r="O511" s="28">
        <v>0</v>
      </c>
      <c r="P511" s="28">
        <v>0</v>
      </c>
      <c r="Q511" s="28">
        <v>0</v>
      </c>
      <c r="R511" s="28">
        <v>0</v>
      </c>
      <c r="S511" s="64">
        <v>0</v>
      </c>
      <c r="T511" s="20">
        <v>0</v>
      </c>
      <c r="U511" s="29">
        <v>0</v>
      </c>
      <c r="V511" s="29">
        <v>0</v>
      </c>
      <c r="W511" s="29">
        <v>0</v>
      </c>
      <c r="X511" s="64">
        <v>0</v>
      </c>
      <c r="Y511" s="64">
        <v>0</v>
      </c>
      <c r="Z511" s="64">
        <v>0</v>
      </c>
      <c r="AA511" s="64">
        <v>0</v>
      </c>
      <c r="AB511" s="64">
        <v>0</v>
      </c>
      <c r="AC511" s="64">
        <v>0</v>
      </c>
      <c r="AD511" s="29">
        <v>0</v>
      </c>
      <c r="AE511" s="29">
        <v>0</v>
      </c>
      <c r="AF511" s="29">
        <v>0</v>
      </c>
      <c r="AG511" s="29">
        <v>0</v>
      </c>
      <c r="AH511" s="29">
        <v>0</v>
      </c>
      <c r="BL511">
        <v>509</v>
      </c>
      <c r="BM511" t="s">
        <v>2740</v>
      </c>
    </row>
    <row r="512" spans="2:65" ht="14.25" x14ac:dyDescent="0.2">
      <c r="B512" s="16">
        <v>510</v>
      </c>
      <c r="C512" s="16" t="s">
        <v>1141</v>
      </c>
      <c r="D512" s="16" t="s">
        <v>1250</v>
      </c>
      <c r="E512" s="16" t="s">
        <v>1128</v>
      </c>
      <c r="F512" s="16">
        <f t="shared" si="7"/>
        <v>1</v>
      </c>
      <c r="G512" s="19" t="s">
        <v>1485</v>
      </c>
      <c r="H512" s="3" t="s">
        <v>877</v>
      </c>
      <c r="I512" s="3">
        <f>武器2!I512</f>
        <v>16</v>
      </c>
      <c r="J512" s="16">
        <v>1</v>
      </c>
      <c r="K512" s="16">
        <v>6</v>
      </c>
      <c r="L512" s="16">
        <v>128</v>
      </c>
      <c r="M512" s="16">
        <v>0</v>
      </c>
      <c r="N512" s="28">
        <v>0</v>
      </c>
      <c r="O512" s="28">
        <v>0</v>
      </c>
      <c r="P512" s="28">
        <v>0</v>
      </c>
      <c r="Q512" s="28">
        <v>0</v>
      </c>
      <c r="R512" s="28">
        <v>0</v>
      </c>
      <c r="S512" s="64">
        <v>0</v>
      </c>
      <c r="T512" s="29">
        <v>0</v>
      </c>
      <c r="U512" s="29">
        <v>0</v>
      </c>
      <c r="V512" s="29">
        <v>0</v>
      </c>
      <c r="W512" s="29">
        <v>0</v>
      </c>
      <c r="X512" s="64">
        <v>0</v>
      </c>
      <c r="Y512" s="64">
        <v>0</v>
      </c>
      <c r="Z512" s="64">
        <v>0</v>
      </c>
      <c r="AA512" s="64">
        <v>0</v>
      </c>
      <c r="AB512" s="64">
        <v>0</v>
      </c>
      <c r="AC512" s="64">
        <v>0</v>
      </c>
      <c r="AD512" s="29">
        <v>0</v>
      </c>
      <c r="AE512" s="29">
        <v>0</v>
      </c>
      <c r="AF512" s="29">
        <v>0</v>
      </c>
      <c r="AG512" s="29">
        <v>0</v>
      </c>
      <c r="AH512" s="29">
        <v>0</v>
      </c>
      <c r="BL512">
        <v>510</v>
      </c>
      <c r="BM512" t="s">
        <v>2823</v>
      </c>
    </row>
    <row r="513" spans="2:65" ht="14.25" x14ac:dyDescent="0.2">
      <c r="B513" s="16">
        <v>511</v>
      </c>
      <c r="C513" s="16" t="s">
        <v>1164</v>
      </c>
      <c r="D513" s="16" t="s">
        <v>1685</v>
      </c>
      <c r="E513" s="16" t="s">
        <v>1128</v>
      </c>
      <c r="F513" s="16">
        <f t="shared" si="7"/>
        <v>1</v>
      </c>
      <c r="G513" s="19" t="s">
        <v>1485</v>
      </c>
      <c r="H513" s="3" t="s">
        <v>877</v>
      </c>
      <c r="I513" s="3">
        <f>武器2!I513</f>
        <v>16</v>
      </c>
      <c r="J513" s="16">
        <v>1</v>
      </c>
      <c r="K513" s="16">
        <v>7</v>
      </c>
      <c r="L513" s="16">
        <v>149</v>
      </c>
      <c r="M513" s="28">
        <v>0</v>
      </c>
      <c r="N513" s="28">
        <v>0</v>
      </c>
      <c r="O513" s="16">
        <v>0</v>
      </c>
      <c r="P513" s="28">
        <v>0</v>
      </c>
      <c r="Q513" s="28">
        <v>0</v>
      </c>
      <c r="R513" s="28">
        <v>0</v>
      </c>
      <c r="S513" s="64">
        <v>0</v>
      </c>
      <c r="T513" s="29">
        <v>0</v>
      </c>
      <c r="U513" s="29">
        <v>0</v>
      </c>
      <c r="V513" s="29">
        <v>0</v>
      </c>
      <c r="W513" s="29">
        <v>0</v>
      </c>
      <c r="X513" s="64">
        <v>0</v>
      </c>
      <c r="Y513" s="64">
        <v>0</v>
      </c>
      <c r="Z513" s="64">
        <v>0</v>
      </c>
      <c r="AA513" s="64">
        <v>0</v>
      </c>
      <c r="AB513" s="64">
        <v>0</v>
      </c>
      <c r="AC513" s="64">
        <v>0</v>
      </c>
      <c r="AD513" s="29">
        <v>0</v>
      </c>
      <c r="AE513" s="29">
        <v>0</v>
      </c>
      <c r="AF513" s="29">
        <v>0</v>
      </c>
      <c r="AG513" s="29">
        <v>0</v>
      </c>
      <c r="AH513" s="29">
        <v>0</v>
      </c>
      <c r="BL513">
        <v>511</v>
      </c>
      <c r="BM513" t="s">
        <v>2824</v>
      </c>
    </row>
    <row r="514" spans="2:65" ht="14.25" x14ac:dyDescent="0.2">
      <c r="B514" s="16">
        <v>512</v>
      </c>
      <c r="C514" s="16" t="s">
        <v>1164</v>
      </c>
      <c r="D514" s="16" t="s">
        <v>1499</v>
      </c>
      <c r="E514" s="16" t="s">
        <v>1128</v>
      </c>
      <c r="F514" s="16">
        <f t="shared" si="7"/>
        <v>1</v>
      </c>
      <c r="G514" s="19" t="s">
        <v>1485</v>
      </c>
      <c r="H514" s="3" t="s">
        <v>877</v>
      </c>
      <c r="I514" s="3">
        <f>武器2!I514</f>
        <v>16</v>
      </c>
      <c r="J514" s="16">
        <v>1</v>
      </c>
      <c r="K514" s="16">
        <v>8</v>
      </c>
      <c r="L514" s="16">
        <v>170</v>
      </c>
      <c r="M514" s="28">
        <v>0</v>
      </c>
      <c r="N514" s="28">
        <v>0</v>
      </c>
      <c r="O514" s="16">
        <v>0</v>
      </c>
      <c r="P514" s="28">
        <v>0</v>
      </c>
      <c r="Q514" s="28">
        <v>0</v>
      </c>
      <c r="R514" s="28">
        <v>0</v>
      </c>
      <c r="S514" s="64">
        <v>0</v>
      </c>
      <c r="T514" s="29">
        <v>0</v>
      </c>
      <c r="U514" s="29">
        <v>0</v>
      </c>
      <c r="V514" s="29">
        <v>0</v>
      </c>
      <c r="W514" s="29">
        <v>0</v>
      </c>
      <c r="X514" s="64">
        <v>0</v>
      </c>
      <c r="Y514" s="64">
        <v>0</v>
      </c>
      <c r="Z514" s="64">
        <v>0</v>
      </c>
      <c r="AA514" s="64">
        <v>0</v>
      </c>
      <c r="AB514" s="64">
        <v>0</v>
      </c>
      <c r="AC514" s="64">
        <v>0</v>
      </c>
      <c r="AD514" s="29">
        <v>0</v>
      </c>
      <c r="AE514" s="29">
        <v>0</v>
      </c>
      <c r="AF514" s="29">
        <v>0</v>
      </c>
      <c r="AG514" s="29">
        <v>0</v>
      </c>
      <c r="AH514" s="29">
        <v>0</v>
      </c>
      <c r="BL514">
        <v>512</v>
      </c>
      <c r="BM514" t="s">
        <v>2825</v>
      </c>
    </row>
    <row r="515" spans="2:65" ht="14.25" x14ac:dyDescent="0.2">
      <c r="B515" s="16">
        <v>513</v>
      </c>
      <c r="C515" s="16" t="s">
        <v>1182</v>
      </c>
      <c r="D515" s="16" t="s">
        <v>1686</v>
      </c>
      <c r="E515" s="16" t="s">
        <v>1125</v>
      </c>
      <c r="F515" s="16">
        <f t="shared" ref="F515:F578" si="8">VLOOKUP(E515&amp;K515,buff_num,2,FALSE)</f>
        <v>3</v>
      </c>
      <c r="G515" s="19" t="s">
        <v>1485</v>
      </c>
      <c r="H515" s="3" t="s">
        <v>878</v>
      </c>
      <c r="I515" s="3">
        <f>武器2!I515</f>
        <v>17</v>
      </c>
      <c r="J515" s="16">
        <v>10</v>
      </c>
      <c r="K515" s="16">
        <v>1</v>
      </c>
      <c r="L515" s="16">
        <v>14</v>
      </c>
      <c r="M515" s="28">
        <v>0</v>
      </c>
      <c r="N515" s="16">
        <v>10</v>
      </c>
      <c r="O515" s="28">
        <v>0</v>
      </c>
      <c r="P515" s="28">
        <v>0</v>
      </c>
      <c r="Q515" s="28">
        <v>0</v>
      </c>
      <c r="R515" s="28">
        <v>0</v>
      </c>
      <c r="S515" s="64">
        <v>0</v>
      </c>
      <c r="T515" s="29">
        <v>0</v>
      </c>
      <c r="U515" s="29">
        <v>0</v>
      </c>
      <c r="V515" s="29">
        <v>0</v>
      </c>
      <c r="W515" s="29">
        <v>0</v>
      </c>
      <c r="X515" s="64">
        <v>0</v>
      </c>
      <c r="Y515" s="42">
        <v>5</v>
      </c>
      <c r="Z515" s="64">
        <v>0</v>
      </c>
      <c r="AA515" s="42">
        <v>6</v>
      </c>
      <c r="AB515" s="64">
        <v>0</v>
      </c>
      <c r="AC515" s="64">
        <v>0</v>
      </c>
      <c r="AD515" s="29">
        <v>0</v>
      </c>
      <c r="AE515" s="29">
        <v>0</v>
      </c>
      <c r="AF515" s="29">
        <v>0</v>
      </c>
      <c r="AG515" s="29">
        <v>0</v>
      </c>
      <c r="AH515" s="29">
        <v>0</v>
      </c>
      <c r="BL515">
        <v>513</v>
      </c>
      <c r="BM515" t="s">
        <v>2826</v>
      </c>
    </row>
    <row r="516" spans="2:65" ht="14.25" x14ac:dyDescent="0.2">
      <c r="B516" s="16">
        <v>514</v>
      </c>
      <c r="C516" s="16" t="s">
        <v>1155</v>
      </c>
      <c r="D516" s="16" t="s">
        <v>1687</v>
      </c>
      <c r="E516" s="16" t="s">
        <v>1125</v>
      </c>
      <c r="F516" s="16">
        <f t="shared" si="8"/>
        <v>3</v>
      </c>
      <c r="G516" s="19" t="s">
        <v>1485</v>
      </c>
      <c r="H516" s="3" t="s">
        <v>878</v>
      </c>
      <c r="I516" s="3">
        <f>武器2!I516</f>
        <v>17</v>
      </c>
      <c r="J516" s="16">
        <v>10</v>
      </c>
      <c r="K516" s="16">
        <v>2</v>
      </c>
      <c r="L516" s="16">
        <v>28</v>
      </c>
      <c r="M516" s="28">
        <v>0</v>
      </c>
      <c r="N516" s="28">
        <v>0</v>
      </c>
      <c r="O516" s="28">
        <v>0</v>
      </c>
      <c r="P516" s="28">
        <v>0</v>
      </c>
      <c r="Q516" s="28">
        <v>0</v>
      </c>
      <c r="R516" s="16">
        <v>15</v>
      </c>
      <c r="S516" s="42">
        <v>13</v>
      </c>
      <c r="T516" s="29">
        <v>0</v>
      </c>
      <c r="U516" s="20">
        <v>3.7499999999999999E-2</v>
      </c>
      <c r="V516" s="29">
        <v>0</v>
      </c>
      <c r="W516" s="29">
        <v>0</v>
      </c>
      <c r="X516" s="64">
        <v>0</v>
      </c>
      <c r="Y516" s="64">
        <v>0</v>
      </c>
      <c r="Z516" s="64">
        <v>0</v>
      </c>
      <c r="AA516" s="64">
        <v>0</v>
      </c>
      <c r="AB516" s="64">
        <v>0</v>
      </c>
      <c r="AC516" s="64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BL516">
        <v>514</v>
      </c>
      <c r="BM516" t="s">
        <v>2827</v>
      </c>
    </row>
    <row r="517" spans="2:65" ht="14.25" x14ac:dyDescent="0.2">
      <c r="B517" s="16">
        <v>515</v>
      </c>
      <c r="C517" s="16" t="s">
        <v>1164</v>
      </c>
      <c r="D517" s="16" t="s">
        <v>1239</v>
      </c>
      <c r="E517" s="16" t="s">
        <v>1125</v>
      </c>
      <c r="F517" s="16">
        <f t="shared" si="8"/>
        <v>4</v>
      </c>
      <c r="G517" s="19" t="s">
        <v>1485</v>
      </c>
      <c r="H517" s="3" t="s">
        <v>878</v>
      </c>
      <c r="I517" s="3">
        <f>武器2!I517</f>
        <v>17</v>
      </c>
      <c r="J517" s="16">
        <v>10</v>
      </c>
      <c r="K517" s="16">
        <v>3</v>
      </c>
      <c r="L517" s="16">
        <v>41</v>
      </c>
      <c r="M517" s="28">
        <v>0</v>
      </c>
      <c r="N517" s="16">
        <v>29</v>
      </c>
      <c r="O517" s="28">
        <v>0</v>
      </c>
      <c r="P517" s="28">
        <v>0</v>
      </c>
      <c r="Q517" s="28">
        <v>0</v>
      </c>
      <c r="R517" s="28">
        <v>0</v>
      </c>
      <c r="S517" s="64">
        <v>0</v>
      </c>
      <c r="T517" s="20">
        <v>9.5000000000000001E-2</v>
      </c>
      <c r="U517" s="29">
        <v>0</v>
      </c>
      <c r="V517" s="29">
        <v>0</v>
      </c>
      <c r="W517" s="29">
        <v>0</v>
      </c>
      <c r="X517" s="64">
        <v>0</v>
      </c>
      <c r="Y517" s="64">
        <v>0</v>
      </c>
      <c r="Z517" s="42">
        <v>11</v>
      </c>
      <c r="AA517" s="64">
        <v>0</v>
      </c>
      <c r="AB517" s="64">
        <v>0</v>
      </c>
      <c r="AC517" s="42">
        <v>21</v>
      </c>
      <c r="AD517" s="29">
        <v>0</v>
      </c>
      <c r="AE517" s="29">
        <v>0</v>
      </c>
      <c r="AF517" s="29">
        <v>0</v>
      </c>
      <c r="AG517" s="29">
        <v>0</v>
      </c>
      <c r="AH517" s="29">
        <v>0</v>
      </c>
      <c r="BL517">
        <v>515</v>
      </c>
      <c r="BM517" t="s">
        <v>2828</v>
      </c>
    </row>
    <row r="518" spans="2:65" ht="14.25" x14ac:dyDescent="0.2">
      <c r="B518" s="16">
        <v>516</v>
      </c>
      <c r="C518" s="16" t="s">
        <v>1208</v>
      </c>
      <c r="D518" s="16" t="s">
        <v>1297</v>
      </c>
      <c r="E518" s="16" t="s">
        <v>1125</v>
      </c>
      <c r="F518" s="16">
        <f t="shared" si="8"/>
        <v>4</v>
      </c>
      <c r="G518" s="19" t="s">
        <v>1485</v>
      </c>
      <c r="H518" s="3" t="s">
        <v>878</v>
      </c>
      <c r="I518" s="3">
        <f>武器2!I518</f>
        <v>17</v>
      </c>
      <c r="J518" s="16">
        <v>10</v>
      </c>
      <c r="K518" s="16">
        <v>4</v>
      </c>
      <c r="L518" s="16">
        <v>55</v>
      </c>
      <c r="M518" s="28">
        <v>0</v>
      </c>
      <c r="N518" s="16">
        <v>39</v>
      </c>
      <c r="O518" s="28">
        <v>0</v>
      </c>
      <c r="P518" s="28">
        <v>0</v>
      </c>
      <c r="Q518" s="28">
        <v>0</v>
      </c>
      <c r="R518" s="28">
        <v>0</v>
      </c>
      <c r="S518" s="64">
        <v>0</v>
      </c>
      <c r="T518" s="29">
        <v>0</v>
      </c>
      <c r="U518" s="29">
        <v>0</v>
      </c>
      <c r="V518" s="29">
        <v>0</v>
      </c>
      <c r="W518" s="29">
        <v>0</v>
      </c>
      <c r="X518" s="64">
        <v>0</v>
      </c>
      <c r="Y518" s="42">
        <v>18</v>
      </c>
      <c r="Z518" s="64">
        <v>0</v>
      </c>
      <c r="AA518" s="64">
        <v>0</v>
      </c>
      <c r="AB518" s="42">
        <v>25</v>
      </c>
      <c r="AC518" s="42">
        <v>28</v>
      </c>
      <c r="AD518" s="29">
        <v>0</v>
      </c>
      <c r="AE518" s="29">
        <v>0</v>
      </c>
      <c r="AF518" s="29">
        <v>0</v>
      </c>
      <c r="AG518" s="29">
        <v>0</v>
      </c>
      <c r="AH518" s="29">
        <v>0</v>
      </c>
      <c r="BL518">
        <v>516</v>
      </c>
      <c r="BM518" t="s">
        <v>2829</v>
      </c>
    </row>
    <row r="519" spans="2:65" ht="14.25" x14ac:dyDescent="0.2">
      <c r="B519" s="16">
        <v>517</v>
      </c>
      <c r="C519" s="16" t="s">
        <v>1172</v>
      </c>
      <c r="D519" s="16" t="s">
        <v>1688</v>
      </c>
      <c r="E519" s="16" t="s">
        <v>1125</v>
      </c>
      <c r="F519" s="16">
        <f t="shared" si="8"/>
        <v>5</v>
      </c>
      <c r="G519" s="19" t="s">
        <v>1485</v>
      </c>
      <c r="H519" s="3" t="s">
        <v>878</v>
      </c>
      <c r="I519" s="3">
        <f>武器2!I519</f>
        <v>17</v>
      </c>
      <c r="J519" s="16">
        <v>10</v>
      </c>
      <c r="K519" s="16">
        <v>5</v>
      </c>
      <c r="L519" s="16">
        <v>69</v>
      </c>
      <c r="M519" s="28">
        <v>0</v>
      </c>
      <c r="N519" s="16">
        <v>49</v>
      </c>
      <c r="O519" s="16">
        <v>44</v>
      </c>
      <c r="P519" s="28">
        <v>0</v>
      </c>
      <c r="Q519" s="28">
        <v>0</v>
      </c>
      <c r="R519" s="28">
        <v>0</v>
      </c>
      <c r="S519" s="42">
        <v>31</v>
      </c>
      <c r="T519" s="20">
        <v>0.155</v>
      </c>
      <c r="U519" s="29">
        <v>0</v>
      </c>
      <c r="V519" s="29">
        <v>0</v>
      </c>
      <c r="W519" s="29">
        <v>0</v>
      </c>
      <c r="X519" s="64">
        <v>0</v>
      </c>
      <c r="Y519" s="64">
        <v>0</v>
      </c>
      <c r="Z519" s="64">
        <v>0</v>
      </c>
      <c r="AA519" s="64">
        <v>0</v>
      </c>
      <c r="AB519" s="64">
        <v>0</v>
      </c>
      <c r="AC519" s="42">
        <v>35</v>
      </c>
      <c r="AD519" s="29">
        <v>0</v>
      </c>
      <c r="AE519" s="29">
        <v>0</v>
      </c>
      <c r="AF519" s="29">
        <v>0</v>
      </c>
      <c r="AG519" s="29">
        <v>0</v>
      </c>
      <c r="AH519" s="29">
        <v>0</v>
      </c>
      <c r="BL519">
        <v>517</v>
      </c>
      <c r="BM519" t="s">
        <v>2830</v>
      </c>
    </row>
    <row r="520" spans="2:65" ht="14.25" x14ac:dyDescent="0.2">
      <c r="B520" s="16">
        <v>518</v>
      </c>
      <c r="C520" s="16" t="s">
        <v>1139</v>
      </c>
      <c r="D520" s="16" t="s">
        <v>1252</v>
      </c>
      <c r="E520" s="16" t="s">
        <v>1125</v>
      </c>
      <c r="F520" s="16">
        <f t="shared" si="8"/>
        <v>5</v>
      </c>
      <c r="G520" s="19" t="s">
        <v>1485</v>
      </c>
      <c r="H520" s="3" t="s">
        <v>878</v>
      </c>
      <c r="I520" s="3">
        <f>武器2!I520</f>
        <v>17</v>
      </c>
      <c r="J520" s="16">
        <v>10</v>
      </c>
      <c r="K520" s="16">
        <v>6</v>
      </c>
      <c r="L520" s="16">
        <v>83</v>
      </c>
      <c r="M520" s="28">
        <v>0</v>
      </c>
      <c r="N520" s="28">
        <v>0</v>
      </c>
      <c r="O520" s="16">
        <v>52</v>
      </c>
      <c r="P520" s="28">
        <v>0</v>
      </c>
      <c r="Q520" s="16">
        <v>65</v>
      </c>
      <c r="R520" s="16">
        <v>44</v>
      </c>
      <c r="S520" s="64">
        <v>0</v>
      </c>
      <c r="T520" s="20">
        <v>0.19</v>
      </c>
      <c r="U520" s="29">
        <v>0</v>
      </c>
      <c r="V520" s="29">
        <v>0</v>
      </c>
      <c r="W520" s="29">
        <v>0</v>
      </c>
      <c r="X520" s="64">
        <v>0</v>
      </c>
      <c r="Y520" s="64">
        <v>0</v>
      </c>
      <c r="Z520" s="64">
        <v>0</v>
      </c>
      <c r="AA520" s="42">
        <v>38</v>
      </c>
      <c r="AB520" s="64">
        <v>0</v>
      </c>
      <c r="AC520" s="64">
        <v>0</v>
      </c>
      <c r="AD520" s="29">
        <v>0</v>
      </c>
      <c r="AE520" s="29">
        <v>0</v>
      </c>
      <c r="AF520" s="29">
        <v>0</v>
      </c>
      <c r="AG520" s="29">
        <v>0</v>
      </c>
      <c r="AH520" s="29">
        <v>0</v>
      </c>
      <c r="BL520">
        <v>518</v>
      </c>
      <c r="BM520" t="s">
        <v>2831</v>
      </c>
    </row>
    <row r="521" spans="2:65" ht="14.25" x14ac:dyDescent="0.2">
      <c r="B521" s="16">
        <v>519</v>
      </c>
      <c r="C521" s="16" t="s">
        <v>1191</v>
      </c>
      <c r="D521" s="16" t="s">
        <v>1673</v>
      </c>
      <c r="E521" s="16" t="s">
        <v>1125</v>
      </c>
      <c r="F521" s="16">
        <f t="shared" si="8"/>
        <v>6</v>
      </c>
      <c r="G521" s="19" t="s">
        <v>1485</v>
      </c>
      <c r="H521" s="3" t="s">
        <v>878</v>
      </c>
      <c r="I521" s="3">
        <f>武器2!I521</f>
        <v>17</v>
      </c>
      <c r="J521" s="16">
        <v>10</v>
      </c>
      <c r="K521" s="16">
        <v>7</v>
      </c>
      <c r="L521" s="16">
        <v>97</v>
      </c>
      <c r="M521" s="16">
        <v>76</v>
      </c>
      <c r="N521" s="16">
        <v>69</v>
      </c>
      <c r="O521" s="16">
        <v>61</v>
      </c>
      <c r="P521" s="28">
        <v>0</v>
      </c>
      <c r="Q521" s="28">
        <v>0</v>
      </c>
      <c r="R521" s="28">
        <v>0</v>
      </c>
      <c r="S521" s="64">
        <v>0</v>
      </c>
      <c r="T521" s="20">
        <v>0.22</v>
      </c>
      <c r="U521" s="29">
        <v>0</v>
      </c>
      <c r="V521" s="29">
        <v>0</v>
      </c>
      <c r="W521" s="29">
        <v>0</v>
      </c>
      <c r="X521" s="42">
        <v>32</v>
      </c>
      <c r="Y521" s="64">
        <v>0</v>
      </c>
      <c r="Z521" s="64">
        <v>0</v>
      </c>
      <c r="AA521" s="64">
        <v>0</v>
      </c>
      <c r="AB521" s="64">
        <v>0</v>
      </c>
      <c r="AC521" s="42">
        <v>50</v>
      </c>
      <c r="AD521" s="29">
        <v>0</v>
      </c>
      <c r="AE521" s="29">
        <v>0</v>
      </c>
      <c r="AF521" s="29">
        <v>0</v>
      </c>
      <c r="AG521" s="29">
        <v>0</v>
      </c>
      <c r="AH521" s="29">
        <v>0</v>
      </c>
      <c r="BL521">
        <v>519</v>
      </c>
      <c r="BM521" t="s">
        <v>2832</v>
      </c>
    </row>
    <row r="522" spans="2:65" ht="14.25" x14ac:dyDescent="0.2">
      <c r="B522" s="16">
        <v>520</v>
      </c>
      <c r="C522" s="16" t="s">
        <v>1193</v>
      </c>
      <c r="D522" s="16" t="s">
        <v>1689</v>
      </c>
      <c r="E522" s="16" t="s">
        <v>1125</v>
      </c>
      <c r="F522" s="16">
        <f t="shared" si="8"/>
        <v>6</v>
      </c>
      <c r="G522" s="19" t="s">
        <v>1485</v>
      </c>
      <c r="H522" s="3" t="s">
        <v>878</v>
      </c>
      <c r="I522" s="3">
        <f>武器2!I522</f>
        <v>17</v>
      </c>
      <c r="J522" s="16">
        <v>10</v>
      </c>
      <c r="K522" s="16">
        <v>8</v>
      </c>
      <c r="L522" s="16">
        <v>111</v>
      </c>
      <c r="M522" s="16">
        <v>87</v>
      </c>
      <c r="N522" s="16">
        <v>78</v>
      </c>
      <c r="O522" s="16">
        <v>70</v>
      </c>
      <c r="P522" s="28">
        <v>0</v>
      </c>
      <c r="Q522" s="28">
        <v>0</v>
      </c>
      <c r="R522" s="28">
        <v>0</v>
      </c>
      <c r="S522" s="64">
        <v>0</v>
      </c>
      <c r="T522" s="29">
        <v>0</v>
      </c>
      <c r="U522" s="29">
        <v>0</v>
      </c>
      <c r="V522" s="29">
        <v>0</v>
      </c>
      <c r="W522" s="29">
        <v>0</v>
      </c>
      <c r="X522" s="64">
        <v>0</v>
      </c>
      <c r="Y522" s="42">
        <v>37</v>
      </c>
      <c r="Z522" s="64">
        <v>0</v>
      </c>
      <c r="AA522" s="42">
        <v>50</v>
      </c>
      <c r="AB522" s="64">
        <v>0</v>
      </c>
      <c r="AC522" s="42">
        <v>57</v>
      </c>
      <c r="AD522" s="29">
        <v>0</v>
      </c>
      <c r="AE522" s="29">
        <v>0</v>
      </c>
      <c r="AF522" s="29">
        <v>0</v>
      </c>
      <c r="AG522" s="29">
        <v>0</v>
      </c>
      <c r="AH522" s="29">
        <v>0</v>
      </c>
      <c r="BL522">
        <v>520</v>
      </c>
      <c r="BM522" t="s">
        <v>2833</v>
      </c>
    </row>
    <row r="523" spans="2:65" ht="14.25" x14ac:dyDescent="0.2">
      <c r="B523" s="16">
        <v>521</v>
      </c>
      <c r="C523" s="16" t="s">
        <v>1155</v>
      </c>
      <c r="D523" s="16" t="s">
        <v>1690</v>
      </c>
      <c r="E523" s="16" t="s">
        <v>1126</v>
      </c>
      <c r="F523" s="16">
        <f t="shared" si="8"/>
        <v>2</v>
      </c>
      <c r="G523" s="19" t="s">
        <v>1485</v>
      </c>
      <c r="H523" s="3" t="s">
        <v>878</v>
      </c>
      <c r="I523" s="3">
        <f>武器2!I523</f>
        <v>17</v>
      </c>
      <c r="J523" s="16">
        <v>10</v>
      </c>
      <c r="K523" s="16">
        <v>1</v>
      </c>
      <c r="L523" s="16">
        <v>8</v>
      </c>
      <c r="M523" s="16">
        <v>12</v>
      </c>
      <c r="N523" s="28">
        <v>0</v>
      </c>
      <c r="O523" s="28">
        <v>0</v>
      </c>
      <c r="P523" s="28">
        <v>0</v>
      </c>
      <c r="Q523" s="16">
        <v>12</v>
      </c>
      <c r="R523" s="28">
        <v>0</v>
      </c>
      <c r="S523" s="64">
        <v>0</v>
      </c>
      <c r="T523" s="29">
        <v>0</v>
      </c>
      <c r="U523" s="29">
        <v>0</v>
      </c>
      <c r="V523" s="29">
        <v>0</v>
      </c>
      <c r="W523" s="29">
        <v>0</v>
      </c>
      <c r="X523" s="64">
        <v>0</v>
      </c>
      <c r="Y523" s="64">
        <v>0</v>
      </c>
      <c r="Z523" s="64">
        <v>0</v>
      </c>
      <c r="AA523" s="64">
        <v>0</v>
      </c>
      <c r="AB523" s="64">
        <v>0</v>
      </c>
      <c r="AC523" s="64">
        <v>0</v>
      </c>
      <c r="AD523" s="29">
        <v>0</v>
      </c>
      <c r="AE523" s="29">
        <v>0</v>
      </c>
      <c r="AF523" s="29">
        <v>0</v>
      </c>
      <c r="AG523" s="29">
        <v>0</v>
      </c>
      <c r="AH523" s="29">
        <v>0</v>
      </c>
      <c r="BL523">
        <v>521</v>
      </c>
      <c r="BM523" t="s">
        <v>2834</v>
      </c>
    </row>
    <row r="524" spans="2:65" ht="14.25" x14ac:dyDescent="0.2">
      <c r="B524" s="16">
        <v>522</v>
      </c>
      <c r="C524" s="16" t="s">
        <v>1172</v>
      </c>
      <c r="D524" s="16" t="s">
        <v>1691</v>
      </c>
      <c r="E524" s="16" t="s">
        <v>1126</v>
      </c>
      <c r="F524" s="16">
        <f t="shared" si="8"/>
        <v>2</v>
      </c>
      <c r="G524" s="19" t="s">
        <v>1485</v>
      </c>
      <c r="H524" s="3" t="s">
        <v>878</v>
      </c>
      <c r="I524" s="3">
        <f>武器2!I524</f>
        <v>17</v>
      </c>
      <c r="J524" s="16">
        <v>10</v>
      </c>
      <c r="K524" s="16">
        <v>2</v>
      </c>
      <c r="L524" s="16">
        <v>16</v>
      </c>
      <c r="M524" s="16">
        <v>25</v>
      </c>
      <c r="N524" s="28">
        <v>0</v>
      </c>
      <c r="O524" s="28">
        <v>0</v>
      </c>
      <c r="P524" s="28">
        <v>0</v>
      </c>
      <c r="Q524" s="28">
        <v>0</v>
      </c>
      <c r="R524" s="28">
        <v>0</v>
      </c>
      <c r="S524" s="64">
        <v>0</v>
      </c>
      <c r="T524" s="29">
        <v>0</v>
      </c>
      <c r="U524" s="29">
        <v>0</v>
      </c>
      <c r="V524" s="29">
        <v>0</v>
      </c>
      <c r="W524" s="29">
        <v>0</v>
      </c>
      <c r="X524" s="64">
        <v>0</v>
      </c>
      <c r="Y524" s="64">
        <v>0</v>
      </c>
      <c r="Z524" s="64">
        <v>0</v>
      </c>
      <c r="AA524" s="64">
        <v>0</v>
      </c>
      <c r="AB524" s="64">
        <v>0</v>
      </c>
      <c r="AC524" s="42">
        <v>16</v>
      </c>
      <c r="AD524" s="29">
        <v>0</v>
      </c>
      <c r="AE524" s="29">
        <v>0</v>
      </c>
      <c r="AF524" s="29">
        <v>0</v>
      </c>
      <c r="AG524" s="29">
        <v>0</v>
      </c>
      <c r="AH524" s="29">
        <v>0</v>
      </c>
      <c r="BL524">
        <v>522</v>
      </c>
      <c r="BM524" t="s">
        <v>2835</v>
      </c>
    </row>
    <row r="525" spans="2:65" ht="14.25" x14ac:dyDescent="0.2">
      <c r="B525" s="16">
        <v>523</v>
      </c>
      <c r="C525" s="16" t="s">
        <v>1170</v>
      </c>
      <c r="D525" s="16" t="s">
        <v>1678</v>
      </c>
      <c r="E525" s="16" t="s">
        <v>1126</v>
      </c>
      <c r="F525" s="16">
        <f t="shared" si="8"/>
        <v>2</v>
      </c>
      <c r="G525" s="19" t="s">
        <v>1485</v>
      </c>
      <c r="H525" s="3" t="s">
        <v>878</v>
      </c>
      <c r="I525" s="3">
        <f>武器2!I525</f>
        <v>17</v>
      </c>
      <c r="J525" s="16">
        <v>10</v>
      </c>
      <c r="K525" s="16">
        <v>3</v>
      </c>
      <c r="L525" s="16">
        <v>23</v>
      </c>
      <c r="M525" s="28">
        <v>0</v>
      </c>
      <c r="N525" s="16">
        <v>34</v>
      </c>
      <c r="O525" s="28">
        <v>0</v>
      </c>
      <c r="P525" s="28">
        <v>0</v>
      </c>
      <c r="Q525" s="28">
        <v>0</v>
      </c>
      <c r="R525" s="28">
        <v>0</v>
      </c>
      <c r="S525" s="64">
        <v>0</v>
      </c>
      <c r="T525" s="29">
        <v>0</v>
      </c>
      <c r="U525" s="29">
        <v>0</v>
      </c>
      <c r="V525" s="29">
        <v>0</v>
      </c>
      <c r="W525" s="29">
        <v>0</v>
      </c>
      <c r="X525" s="64">
        <v>0</v>
      </c>
      <c r="Y525" s="64">
        <v>0</v>
      </c>
      <c r="Z525" s="64">
        <v>0</v>
      </c>
      <c r="AA525" s="64">
        <v>0</v>
      </c>
      <c r="AB525" s="64">
        <v>0</v>
      </c>
      <c r="AC525" s="42">
        <v>24</v>
      </c>
      <c r="AD525" s="29">
        <v>0</v>
      </c>
      <c r="AE525" s="29">
        <v>0</v>
      </c>
      <c r="AF525" s="29">
        <v>0</v>
      </c>
      <c r="AG525" s="29">
        <v>0</v>
      </c>
      <c r="AH525" s="29">
        <v>0</v>
      </c>
      <c r="BL525">
        <v>523</v>
      </c>
      <c r="BM525" t="s">
        <v>2836</v>
      </c>
    </row>
    <row r="526" spans="2:65" ht="14.25" x14ac:dyDescent="0.2">
      <c r="B526" s="16">
        <v>524</v>
      </c>
      <c r="C526" s="16" t="s">
        <v>1186</v>
      </c>
      <c r="D526" s="16" t="s">
        <v>1360</v>
      </c>
      <c r="E526" s="16" t="s">
        <v>1126</v>
      </c>
      <c r="F526" s="16">
        <f t="shared" si="8"/>
        <v>3</v>
      </c>
      <c r="G526" s="19" t="s">
        <v>1485</v>
      </c>
      <c r="H526" s="3" t="s">
        <v>878</v>
      </c>
      <c r="I526" s="3">
        <f>武器2!I526</f>
        <v>17</v>
      </c>
      <c r="J526" s="16">
        <v>10</v>
      </c>
      <c r="K526" s="16">
        <v>4</v>
      </c>
      <c r="L526" s="16">
        <v>31</v>
      </c>
      <c r="M526" s="28">
        <v>0</v>
      </c>
      <c r="N526" s="16">
        <v>45</v>
      </c>
      <c r="O526" s="28">
        <v>0</v>
      </c>
      <c r="P526" s="28">
        <v>0</v>
      </c>
      <c r="Q526" s="28">
        <v>0</v>
      </c>
      <c r="R526" s="28">
        <v>0</v>
      </c>
      <c r="S526" s="42">
        <v>29</v>
      </c>
      <c r="T526" s="29">
        <v>0</v>
      </c>
      <c r="U526" s="29">
        <v>0</v>
      </c>
      <c r="V526" s="29">
        <v>0</v>
      </c>
      <c r="W526" s="29">
        <v>0</v>
      </c>
      <c r="X526" s="64">
        <v>0</v>
      </c>
      <c r="Y526" s="64">
        <v>0</v>
      </c>
      <c r="Z526" s="64">
        <v>0</v>
      </c>
      <c r="AA526" s="64">
        <v>0</v>
      </c>
      <c r="AB526" s="64">
        <v>0</v>
      </c>
      <c r="AC526" s="42">
        <v>32</v>
      </c>
      <c r="AD526" s="29">
        <v>0</v>
      </c>
      <c r="AE526" s="29">
        <v>0</v>
      </c>
      <c r="AF526" s="29">
        <v>0</v>
      </c>
      <c r="AG526" s="29">
        <v>0</v>
      </c>
      <c r="AH526" s="29">
        <v>0</v>
      </c>
      <c r="BL526">
        <v>524</v>
      </c>
      <c r="BM526" t="s">
        <v>2837</v>
      </c>
    </row>
    <row r="527" spans="2:65" ht="14.25" x14ac:dyDescent="0.2">
      <c r="B527" s="16">
        <v>525</v>
      </c>
      <c r="C527" s="16" t="s">
        <v>1193</v>
      </c>
      <c r="D527" s="16" t="s">
        <v>1271</v>
      </c>
      <c r="E527" s="16" t="s">
        <v>1126</v>
      </c>
      <c r="F527" s="16">
        <f t="shared" si="8"/>
        <v>3</v>
      </c>
      <c r="G527" s="19" t="s">
        <v>1485</v>
      </c>
      <c r="H527" s="3" t="s">
        <v>878</v>
      </c>
      <c r="I527" s="3">
        <f>武器2!I527</f>
        <v>17</v>
      </c>
      <c r="J527" s="16">
        <v>10</v>
      </c>
      <c r="K527" s="16">
        <v>5</v>
      </c>
      <c r="L527" s="16">
        <v>39</v>
      </c>
      <c r="M527" s="28">
        <v>0</v>
      </c>
      <c r="N527" s="28">
        <v>0</v>
      </c>
      <c r="O527" s="16">
        <v>50</v>
      </c>
      <c r="P527" s="28">
        <v>0</v>
      </c>
      <c r="Q527" s="28">
        <v>0</v>
      </c>
      <c r="R527" s="28">
        <v>0</v>
      </c>
      <c r="S527" s="64">
        <v>0</v>
      </c>
      <c r="T527" s="29">
        <v>0</v>
      </c>
      <c r="U527" s="29">
        <v>0</v>
      </c>
      <c r="V527" s="29">
        <v>0</v>
      </c>
      <c r="W527" s="29">
        <v>0</v>
      </c>
      <c r="X527" s="64">
        <v>0</v>
      </c>
      <c r="Y527" s="42">
        <v>27</v>
      </c>
      <c r="Z527" s="64">
        <v>0</v>
      </c>
      <c r="AA527" s="64">
        <v>0</v>
      </c>
      <c r="AB527" s="64">
        <v>0</v>
      </c>
      <c r="AC527" s="42">
        <v>41</v>
      </c>
      <c r="AD527" s="29">
        <v>0</v>
      </c>
      <c r="AE527" s="29">
        <v>0</v>
      </c>
      <c r="AF527" s="29">
        <v>0</v>
      </c>
      <c r="AG527" s="29">
        <v>0</v>
      </c>
      <c r="AH527" s="29">
        <v>0</v>
      </c>
      <c r="BL527">
        <v>525</v>
      </c>
      <c r="BM527" t="s">
        <v>2838</v>
      </c>
    </row>
    <row r="528" spans="2:65" ht="14.25" x14ac:dyDescent="0.2">
      <c r="B528" s="16">
        <v>526</v>
      </c>
      <c r="C528" s="16" t="s">
        <v>1188</v>
      </c>
      <c r="D528" s="16" t="s">
        <v>1383</v>
      </c>
      <c r="E528" s="16" t="s">
        <v>1126</v>
      </c>
      <c r="F528" s="16">
        <f t="shared" si="8"/>
        <v>3</v>
      </c>
      <c r="G528" s="19" t="s">
        <v>1485</v>
      </c>
      <c r="H528" s="3" t="s">
        <v>878</v>
      </c>
      <c r="I528" s="3">
        <f>武器2!I528</f>
        <v>17</v>
      </c>
      <c r="J528" s="16">
        <v>10</v>
      </c>
      <c r="K528" s="16">
        <v>6</v>
      </c>
      <c r="L528" s="16">
        <v>47</v>
      </c>
      <c r="M528" s="28">
        <v>0</v>
      </c>
      <c r="N528" s="16">
        <v>67</v>
      </c>
      <c r="O528" s="28">
        <v>0</v>
      </c>
      <c r="P528" s="28">
        <v>0</v>
      </c>
      <c r="Q528" s="16">
        <v>75</v>
      </c>
      <c r="R528" s="28">
        <v>0</v>
      </c>
      <c r="S528" s="64">
        <v>0</v>
      </c>
      <c r="T528" s="29">
        <v>0</v>
      </c>
      <c r="U528" s="29">
        <v>0</v>
      </c>
      <c r="V528" s="29">
        <v>0</v>
      </c>
      <c r="W528" s="29">
        <v>0</v>
      </c>
      <c r="X528" s="64">
        <v>0</v>
      </c>
      <c r="Y528" s="64">
        <v>0</v>
      </c>
      <c r="Z528" s="64">
        <v>0</v>
      </c>
      <c r="AA528" s="64">
        <v>0</v>
      </c>
      <c r="AB528" s="64">
        <v>0</v>
      </c>
      <c r="AC528" s="42">
        <v>49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BL528">
        <v>526</v>
      </c>
      <c r="BM528" t="s">
        <v>2839</v>
      </c>
    </row>
    <row r="529" spans="2:65" ht="14.25" x14ac:dyDescent="0.2">
      <c r="B529" s="16">
        <v>527</v>
      </c>
      <c r="C529" s="16" t="s">
        <v>1159</v>
      </c>
      <c r="D529" s="16" t="s">
        <v>1427</v>
      </c>
      <c r="E529" s="16" t="s">
        <v>1126</v>
      </c>
      <c r="F529" s="16">
        <f t="shared" si="8"/>
        <v>4</v>
      </c>
      <c r="G529" s="19" t="s">
        <v>1485</v>
      </c>
      <c r="H529" s="3" t="s">
        <v>878</v>
      </c>
      <c r="I529" s="3">
        <f>武器2!I529</f>
        <v>17</v>
      </c>
      <c r="J529" s="16">
        <v>10</v>
      </c>
      <c r="K529" s="16">
        <v>7</v>
      </c>
      <c r="L529" s="16">
        <v>54</v>
      </c>
      <c r="M529" s="28">
        <v>0</v>
      </c>
      <c r="N529" s="16">
        <v>79</v>
      </c>
      <c r="O529" s="28">
        <v>0</v>
      </c>
      <c r="P529" s="28">
        <v>0</v>
      </c>
      <c r="Q529" s="28">
        <v>0</v>
      </c>
      <c r="R529" s="28">
        <v>0</v>
      </c>
      <c r="S529" s="64">
        <v>0</v>
      </c>
      <c r="T529" s="20">
        <v>0.25</v>
      </c>
      <c r="U529" s="20">
        <v>0.14749999999999999</v>
      </c>
      <c r="V529" s="29">
        <v>0</v>
      </c>
      <c r="W529" s="29">
        <v>0</v>
      </c>
      <c r="X529" s="64">
        <v>0</v>
      </c>
      <c r="Y529" s="64">
        <v>0</v>
      </c>
      <c r="Z529" s="64">
        <v>0</v>
      </c>
      <c r="AA529" s="42">
        <v>50</v>
      </c>
      <c r="AB529" s="64">
        <v>0</v>
      </c>
      <c r="AC529" s="64">
        <v>0</v>
      </c>
      <c r="AD529" s="29">
        <v>0</v>
      </c>
      <c r="AE529" s="29">
        <v>0</v>
      </c>
      <c r="AF529" s="29">
        <v>0</v>
      </c>
      <c r="AG529" s="29">
        <v>0</v>
      </c>
      <c r="AH529" s="29">
        <v>0</v>
      </c>
      <c r="BL529">
        <v>527</v>
      </c>
      <c r="BM529" t="s">
        <v>2840</v>
      </c>
    </row>
    <row r="530" spans="2:65" ht="14.25" x14ac:dyDescent="0.2">
      <c r="B530" s="16">
        <v>528</v>
      </c>
      <c r="C530" s="16" t="s">
        <v>1196</v>
      </c>
      <c r="D530" s="16" t="s">
        <v>1692</v>
      </c>
      <c r="E530" s="16" t="s">
        <v>1126</v>
      </c>
      <c r="F530" s="16">
        <f t="shared" si="8"/>
        <v>4</v>
      </c>
      <c r="G530" s="19" t="s">
        <v>1485</v>
      </c>
      <c r="H530" s="3" t="s">
        <v>878</v>
      </c>
      <c r="I530" s="3">
        <f>武器2!I530</f>
        <v>17</v>
      </c>
      <c r="J530" s="16">
        <v>10</v>
      </c>
      <c r="K530" s="16">
        <v>8</v>
      </c>
      <c r="L530" s="16">
        <v>62</v>
      </c>
      <c r="M530" s="16">
        <v>100</v>
      </c>
      <c r="N530" s="28">
        <v>0</v>
      </c>
      <c r="O530" s="16">
        <v>80</v>
      </c>
      <c r="P530" s="28">
        <v>0</v>
      </c>
      <c r="Q530" s="16">
        <v>100</v>
      </c>
      <c r="R530" s="28">
        <v>0</v>
      </c>
      <c r="S530" s="64">
        <v>0</v>
      </c>
      <c r="T530" s="29">
        <v>0</v>
      </c>
      <c r="U530" s="29">
        <v>0</v>
      </c>
      <c r="V530" s="29">
        <v>0</v>
      </c>
      <c r="W530" s="29">
        <v>0</v>
      </c>
      <c r="X530" s="64">
        <v>0</v>
      </c>
      <c r="Y530" s="64">
        <v>0</v>
      </c>
      <c r="Z530" s="64">
        <v>0</v>
      </c>
      <c r="AA530" s="64">
        <v>0</v>
      </c>
      <c r="AB530" s="64">
        <v>0</v>
      </c>
      <c r="AC530" s="42">
        <v>65</v>
      </c>
      <c r="AD530" s="29">
        <v>0</v>
      </c>
      <c r="AE530" s="29">
        <v>0</v>
      </c>
      <c r="AF530" s="29">
        <v>0</v>
      </c>
      <c r="AG530" s="29">
        <v>0</v>
      </c>
      <c r="AH530" s="29">
        <v>0</v>
      </c>
      <c r="BL530">
        <v>528</v>
      </c>
      <c r="BM530" t="s">
        <v>2841</v>
      </c>
    </row>
    <row r="531" spans="2:65" ht="14.25" x14ac:dyDescent="0.2">
      <c r="B531" s="16">
        <v>529</v>
      </c>
      <c r="C531" s="16" t="s">
        <v>1143</v>
      </c>
      <c r="D531" s="16" t="s">
        <v>1422</v>
      </c>
      <c r="E531" s="16" t="s">
        <v>1127</v>
      </c>
      <c r="F531" s="16">
        <f t="shared" si="8"/>
        <v>1</v>
      </c>
      <c r="G531" s="19" t="s">
        <v>1485</v>
      </c>
      <c r="H531" s="3" t="s">
        <v>878</v>
      </c>
      <c r="I531" s="3">
        <f>武器2!I531</f>
        <v>17</v>
      </c>
      <c r="J531" s="16">
        <v>10</v>
      </c>
      <c r="K531" s="16">
        <v>1</v>
      </c>
      <c r="L531" s="16">
        <v>8</v>
      </c>
      <c r="M531" s="28">
        <v>0</v>
      </c>
      <c r="N531" s="28">
        <v>0</v>
      </c>
      <c r="O531" s="28">
        <v>0</v>
      </c>
      <c r="P531" s="28">
        <v>0</v>
      </c>
      <c r="Q531" s="28">
        <v>0</v>
      </c>
      <c r="R531" s="28">
        <v>0</v>
      </c>
      <c r="S531" s="64">
        <v>0</v>
      </c>
      <c r="T531" s="29">
        <v>0</v>
      </c>
      <c r="U531" s="29">
        <v>0</v>
      </c>
      <c r="V531" s="29">
        <v>0</v>
      </c>
      <c r="W531" s="29">
        <v>0</v>
      </c>
      <c r="X531" s="64">
        <v>0</v>
      </c>
      <c r="Y531" s="64">
        <v>0</v>
      </c>
      <c r="Z531" s="64">
        <v>0</v>
      </c>
      <c r="AA531" s="64">
        <v>0</v>
      </c>
      <c r="AB531" s="64">
        <v>0</v>
      </c>
      <c r="AC531" s="42">
        <v>11</v>
      </c>
      <c r="AD531" s="29">
        <v>0</v>
      </c>
      <c r="AE531" s="29">
        <v>0</v>
      </c>
      <c r="AF531" s="29">
        <v>0</v>
      </c>
      <c r="AG531" s="29">
        <v>0</v>
      </c>
      <c r="AH531" s="29">
        <v>0</v>
      </c>
      <c r="BL531">
        <v>529</v>
      </c>
      <c r="BM531" t="s">
        <v>2842</v>
      </c>
    </row>
    <row r="532" spans="2:65" ht="14.25" x14ac:dyDescent="0.2">
      <c r="B532" s="16">
        <v>530</v>
      </c>
      <c r="C532" s="16" t="s">
        <v>1186</v>
      </c>
      <c r="D532" s="16" t="s">
        <v>1496</v>
      </c>
      <c r="E532" s="16" t="s">
        <v>1127</v>
      </c>
      <c r="F532" s="16">
        <f t="shared" si="8"/>
        <v>1</v>
      </c>
      <c r="G532" s="19" t="s">
        <v>1485</v>
      </c>
      <c r="H532" s="3" t="s">
        <v>878</v>
      </c>
      <c r="I532" s="3">
        <f>武器2!I532</f>
        <v>17</v>
      </c>
      <c r="J532" s="16">
        <v>10</v>
      </c>
      <c r="K532" s="16">
        <v>2</v>
      </c>
      <c r="L532" s="16">
        <v>16</v>
      </c>
      <c r="M532" s="28">
        <v>0</v>
      </c>
      <c r="N532" s="28">
        <v>0</v>
      </c>
      <c r="O532" s="28">
        <v>0</v>
      </c>
      <c r="P532" s="28">
        <v>0</v>
      </c>
      <c r="Q532" s="28">
        <v>0</v>
      </c>
      <c r="R532" s="28">
        <v>0</v>
      </c>
      <c r="S532" s="64">
        <v>0</v>
      </c>
      <c r="T532" s="29">
        <v>0</v>
      </c>
      <c r="U532" s="29">
        <v>0</v>
      </c>
      <c r="V532" s="29">
        <v>0</v>
      </c>
      <c r="W532" s="29">
        <v>0</v>
      </c>
      <c r="X532" s="64">
        <v>0</v>
      </c>
      <c r="Y532" s="42">
        <v>15</v>
      </c>
      <c r="Z532" s="64">
        <v>0</v>
      </c>
      <c r="AA532" s="64">
        <v>0</v>
      </c>
      <c r="AB532" s="64">
        <v>0</v>
      </c>
      <c r="AC532" s="64">
        <v>0</v>
      </c>
      <c r="AD532" s="29">
        <v>0</v>
      </c>
      <c r="AE532" s="29">
        <v>0</v>
      </c>
      <c r="AF532" s="29">
        <v>0</v>
      </c>
      <c r="AG532" s="29">
        <v>0</v>
      </c>
      <c r="AH532" s="29">
        <v>0</v>
      </c>
      <c r="BL532">
        <v>530</v>
      </c>
      <c r="BM532" t="s">
        <v>2843</v>
      </c>
    </row>
    <row r="533" spans="2:65" ht="14.25" x14ac:dyDescent="0.2">
      <c r="B533" s="16">
        <v>531</v>
      </c>
      <c r="C533" s="16" t="s">
        <v>1200</v>
      </c>
      <c r="D533" s="16" t="s">
        <v>1693</v>
      </c>
      <c r="E533" s="16" t="s">
        <v>1127</v>
      </c>
      <c r="F533" s="16">
        <f t="shared" si="8"/>
        <v>1</v>
      </c>
      <c r="G533" s="19" t="s">
        <v>1485</v>
      </c>
      <c r="H533" s="3" t="s">
        <v>878</v>
      </c>
      <c r="I533" s="3">
        <f>武器2!I533</f>
        <v>17</v>
      </c>
      <c r="J533" s="16">
        <v>10</v>
      </c>
      <c r="K533" s="16">
        <v>3</v>
      </c>
      <c r="L533" s="16">
        <v>25</v>
      </c>
      <c r="M533" s="28">
        <v>0</v>
      </c>
      <c r="N533" s="28">
        <v>0</v>
      </c>
      <c r="O533" s="28">
        <v>0</v>
      </c>
      <c r="P533" s="28">
        <v>0</v>
      </c>
      <c r="Q533" s="28">
        <v>0</v>
      </c>
      <c r="R533" s="28">
        <v>0</v>
      </c>
      <c r="S533" s="64">
        <v>0</v>
      </c>
      <c r="T533" s="29">
        <v>0</v>
      </c>
      <c r="U533" s="29">
        <v>0</v>
      </c>
      <c r="V533" s="29">
        <v>0</v>
      </c>
      <c r="W533" s="29">
        <v>0</v>
      </c>
      <c r="X533" s="64">
        <v>0</v>
      </c>
      <c r="Y533" s="64">
        <v>0</v>
      </c>
      <c r="Z533" s="64">
        <v>0</v>
      </c>
      <c r="AA533" s="64">
        <v>0</v>
      </c>
      <c r="AB533" s="42">
        <v>30</v>
      </c>
      <c r="AC533" s="64">
        <v>0</v>
      </c>
      <c r="AD533" s="29">
        <v>0</v>
      </c>
      <c r="AE533" s="29">
        <v>0</v>
      </c>
      <c r="AF533" s="29">
        <v>0</v>
      </c>
      <c r="AG533" s="29">
        <v>0</v>
      </c>
      <c r="AH533" s="29">
        <v>0</v>
      </c>
      <c r="BL533">
        <v>531</v>
      </c>
      <c r="BM533" t="s">
        <v>2844</v>
      </c>
    </row>
    <row r="534" spans="2:65" ht="14.25" x14ac:dyDescent="0.2">
      <c r="B534" s="16">
        <v>532</v>
      </c>
      <c r="C534" s="16" t="s">
        <v>1200</v>
      </c>
      <c r="D534" s="16" t="s">
        <v>1580</v>
      </c>
      <c r="E534" s="16" t="s">
        <v>1127</v>
      </c>
      <c r="F534" s="16">
        <f t="shared" si="8"/>
        <v>1</v>
      </c>
      <c r="G534" s="19" t="s">
        <v>1485</v>
      </c>
      <c r="H534" s="3" t="s">
        <v>878</v>
      </c>
      <c r="I534" s="3">
        <f>武器2!I534</f>
        <v>17</v>
      </c>
      <c r="J534" s="16">
        <v>10</v>
      </c>
      <c r="K534" s="16">
        <v>4</v>
      </c>
      <c r="L534" s="16">
        <v>33</v>
      </c>
      <c r="M534" s="28">
        <v>0</v>
      </c>
      <c r="N534" s="28">
        <v>0</v>
      </c>
      <c r="O534" s="28">
        <v>0</v>
      </c>
      <c r="P534" s="28">
        <v>0</v>
      </c>
      <c r="Q534" s="28">
        <v>0</v>
      </c>
      <c r="R534" s="28">
        <v>0</v>
      </c>
      <c r="S534" s="64">
        <v>0</v>
      </c>
      <c r="T534" s="20">
        <v>0.2</v>
      </c>
      <c r="U534" s="29">
        <v>0</v>
      </c>
      <c r="V534" s="29">
        <v>0</v>
      </c>
      <c r="W534" s="29">
        <v>0</v>
      </c>
      <c r="X534" s="64">
        <v>0</v>
      </c>
      <c r="Y534" s="64">
        <v>0</v>
      </c>
      <c r="Z534" s="64">
        <v>0</v>
      </c>
      <c r="AA534" s="64">
        <v>0</v>
      </c>
      <c r="AB534" s="64">
        <v>0</v>
      </c>
      <c r="AC534" s="64">
        <v>0</v>
      </c>
      <c r="AD534" s="29">
        <v>0</v>
      </c>
      <c r="AE534" s="29">
        <v>0</v>
      </c>
      <c r="AF534" s="29">
        <v>0</v>
      </c>
      <c r="AG534" s="29">
        <v>0</v>
      </c>
      <c r="AH534" s="29">
        <v>0</v>
      </c>
      <c r="BL534">
        <v>532</v>
      </c>
      <c r="BM534" t="s">
        <v>2845</v>
      </c>
    </row>
    <row r="535" spans="2:65" ht="14.25" x14ac:dyDescent="0.2">
      <c r="B535" s="16">
        <v>533</v>
      </c>
      <c r="C535" s="16" t="s">
        <v>1174</v>
      </c>
      <c r="D535" s="16" t="s">
        <v>1625</v>
      </c>
      <c r="E535" s="16" t="s">
        <v>1127</v>
      </c>
      <c r="F535" s="16">
        <f t="shared" si="8"/>
        <v>2</v>
      </c>
      <c r="G535" s="19" t="s">
        <v>1485</v>
      </c>
      <c r="H535" s="3" t="s">
        <v>878</v>
      </c>
      <c r="I535" s="3">
        <f>武器2!I535</f>
        <v>17</v>
      </c>
      <c r="J535" s="16">
        <v>10</v>
      </c>
      <c r="K535" s="16">
        <v>5</v>
      </c>
      <c r="L535" s="16">
        <v>41</v>
      </c>
      <c r="M535" s="28">
        <v>0</v>
      </c>
      <c r="N535" s="28">
        <v>0</v>
      </c>
      <c r="O535" s="28">
        <v>0</v>
      </c>
      <c r="P535" s="28">
        <v>0</v>
      </c>
      <c r="Q535" s="28">
        <v>0</v>
      </c>
      <c r="R535" s="28">
        <v>0</v>
      </c>
      <c r="S535" s="64">
        <v>0</v>
      </c>
      <c r="T535" s="29">
        <v>0</v>
      </c>
      <c r="U535" s="29">
        <v>0</v>
      </c>
      <c r="V535" s="29">
        <v>0</v>
      </c>
      <c r="W535" s="29">
        <v>0</v>
      </c>
      <c r="X535" s="64">
        <v>0</v>
      </c>
      <c r="Y535" s="42">
        <v>37</v>
      </c>
      <c r="Z535" s="64">
        <v>0</v>
      </c>
      <c r="AA535" s="42">
        <v>50</v>
      </c>
      <c r="AB535" s="64">
        <v>0</v>
      </c>
      <c r="AC535" s="64">
        <v>0</v>
      </c>
      <c r="AD535" s="29">
        <v>0</v>
      </c>
      <c r="AE535" s="29">
        <v>0</v>
      </c>
      <c r="AF535" s="29">
        <v>0</v>
      </c>
      <c r="AG535" s="29">
        <v>0</v>
      </c>
      <c r="AH535" s="29">
        <v>0</v>
      </c>
      <c r="BL535">
        <v>533</v>
      </c>
      <c r="BM535" t="s">
        <v>2846</v>
      </c>
    </row>
    <row r="536" spans="2:65" ht="14.25" x14ac:dyDescent="0.2">
      <c r="B536" s="16">
        <v>534</v>
      </c>
      <c r="C536" s="16" t="s">
        <v>1214</v>
      </c>
      <c r="D536" s="16" t="s">
        <v>1446</v>
      </c>
      <c r="E536" s="16" t="s">
        <v>1127</v>
      </c>
      <c r="F536" s="16">
        <f t="shared" si="8"/>
        <v>2</v>
      </c>
      <c r="G536" s="19" t="s">
        <v>1485</v>
      </c>
      <c r="H536" s="3" t="s">
        <v>878</v>
      </c>
      <c r="I536" s="3">
        <f>武器2!I536</f>
        <v>17</v>
      </c>
      <c r="J536" s="16">
        <v>10</v>
      </c>
      <c r="K536" s="16">
        <v>6</v>
      </c>
      <c r="L536" s="16">
        <v>49</v>
      </c>
      <c r="M536" s="28">
        <v>0</v>
      </c>
      <c r="N536" s="28">
        <v>0</v>
      </c>
      <c r="O536" s="28">
        <v>0</v>
      </c>
      <c r="P536" s="28">
        <v>0</v>
      </c>
      <c r="Q536" s="28">
        <v>0</v>
      </c>
      <c r="R536" s="28">
        <v>0</v>
      </c>
      <c r="S536" s="64">
        <v>0</v>
      </c>
      <c r="T536" s="29">
        <v>0</v>
      </c>
      <c r="U536" s="29">
        <v>0</v>
      </c>
      <c r="V536" s="29">
        <v>0</v>
      </c>
      <c r="W536" s="29">
        <v>0</v>
      </c>
      <c r="X536" s="64">
        <v>0</v>
      </c>
      <c r="Y536" s="64">
        <v>0</v>
      </c>
      <c r="Z536" s="42">
        <v>36</v>
      </c>
      <c r="AA536" s="64">
        <v>0</v>
      </c>
      <c r="AB536" s="64">
        <v>0</v>
      </c>
      <c r="AC536" s="42">
        <v>67</v>
      </c>
      <c r="AD536" s="29">
        <v>0</v>
      </c>
      <c r="AE536" s="29">
        <v>0</v>
      </c>
      <c r="AF536" s="29">
        <v>0</v>
      </c>
      <c r="AG536" s="29">
        <v>0</v>
      </c>
      <c r="AH536" s="29">
        <v>0</v>
      </c>
      <c r="BL536">
        <v>534</v>
      </c>
      <c r="BM536" t="s">
        <v>2847</v>
      </c>
    </row>
    <row r="537" spans="2:65" ht="14.25" x14ac:dyDescent="0.2">
      <c r="B537" s="16">
        <v>535</v>
      </c>
      <c r="C537" s="16" t="s">
        <v>1204</v>
      </c>
      <c r="D537" s="16" t="s">
        <v>1694</v>
      </c>
      <c r="E537" s="16" t="s">
        <v>1127</v>
      </c>
      <c r="F537" s="16">
        <f t="shared" si="8"/>
        <v>2</v>
      </c>
      <c r="G537" s="19" t="s">
        <v>1485</v>
      </c>
      <c r="H537" s="3" t="s">
        <v>878</v>
      </c>
      <c r="I537" s="3">
        <f>武器2!I537</f>
        <v>17</v>
      </c>
      <c r="J537" s="16">
        <v>10</v>
      </c>
      <c r="K537" s="16">
        <v>7</v>
      </c>
      <c r="L537" s="16">
        <v>57</v>
      </c>
      <c r="M537" s="28">
        <v>0</v>
      </c>
      <c r="N537" s="28">
        <v>0</v>
      </c>
      <c r="O537" s="28">
        <v>0</v>
      </c>
      <c r="P537" s="28">
        <v>0</v>
      </c>
      <c r="Q537" s="28">
        <v>0</v>
      </c>
      <c r="R537" s="16">
        <v>82</v>
      </c>
      <c r="S537" s="64">
        <v>0</v>
      </c>
      <c r="T537" s="29">
        <v>0</v>
      </c>
      <c r="U537" s="29">
        <v>0</v>
      </c>
      <c r="V537" s="29">
        <v>0</v>
      </c>
      <c r="W537" s="29">
        <v>0</v>
      </c>
      <c r="X537" s="64">
        <v>0</v>
      </c>
      <c r="Y537" s="64">
        <v>0</v>
      </c>
      <c r="Z537" s="64">
        <v>0</v>
      </c>
      <c r="AA537" s="64">
        <v>0</v>
      </c>
      <c r="AB537" s="64">
        <v>0</v>
      </c>
      <c r="AC537" s="42">
        <v>79</v>
      </c>
      <c r="AD537" s="29">
        <v>0</v>
      </c>
      <c r="AE537" s="29">
        <v>0</v>
      </c>
      <c r="AF537" s="29">
        <v>0</v>
      </c>
      <c r="AG537" s="29">
        <v>0</v>
      </c>
      <c r="AH537" s="29">
        <v>0</v>
      </c>
      <c r="BL537">
        <v>535</v>
      </c>
      <c r="BM537" t="s">
        <v>2848</v>
      </c>
    </row>
    <row r="538" spans="2:65" ht="14.25" x14ac:dyDescent="0.2">
      <c r="B538" s="16">
        <v>536</v>
      </c>
      <c r="C538" s="16" t="s">
        <v>1166</v>
      </c>
      <c r="D538" s="16" t="s">
        <v>1581</v>
      </c>
      <c r="E538" s="16" t="s">
        <v>1127</v>
      </c>
      <c r="F538" s="16">
        <f t="shared" si="8"/>
        <v>2</v>
      </c>
      <c r="G538" s="19" t="s">
        <v>1485</v>
      </c>
      <c r="H538" s="3" t="s">
        <v>878</v>
      </c>
      <c r="I538" s="3">
        <f>武器2!I538</f>
        <v>17</v>
      </c>
      <c r="J538" s="16">
        <v>10</v>
      </c>
      <c r="K538" s="16">
        <v>8</v>
      </c>
      <c r="L538" s="16">
        <v>66</v>
      </c>
      <c r="M538" s="16">
        <v>138</v>
      </c>
      <c r="N538" s="28">
        <v>0</v>
      </c>
      <c r="O538" s="28">
        <v>0</v>
      </c>
      <c r="P538" s="28">
        <v>0</v>
      </c>
      <c r="Q538" s="28">
        <v>0</v>
      </c>
      <c r="R538" s="28">
        <v>0</v>
      </c>
      <c r="S538" s="64">
        <v>0</v>
      </c>
      <c r="T538" s="29">
        <v>0</v>
      </c>
      <c r="U538" s="29">
        <v>0</v>
      </c>
      <c r="V538" s="29">
        <v>0</v>
      </c>
      <c r="W538" s="29">
        <v>0</v>
      </c>
      <c r="X538" s="64">
        <v>0</v>
      </c>
      <c r="Y538" s="64">
        <v>0</v>
      </c>
      <c r="Z538" s="42">
        <v>48</v>
      </c>
      <c r="AA538" s="64">
        <v>0</v>
      </c>
      <c r="AB538" s="64">
        <v>0</v>
      </c>
      <c r="AC538" s="64">
        <v>0</v>
      </c>
      <c r="AD538" s="29">
        <v>0</v>
      </c>
      <c r="AE538" s="29">
        <v>0</v>
      </c>
      <c r="AF538" s="29">
        <v>0</v>
      </c>
      <c r="AG538" s="29">
        <v>0</v>
      </c>
      <c r="AH538" s="29">
        <v>0</v>
      </c>
      <c r="BL538">
        <v>536</v>
      </c>
      <c r="BM538" t="s">
        <v>2849</v>
      </c>
    </row>
    <row r="539" spans="2:65" ht="14.25" x14ac:dyDescent="0.2">
      <c r="B539" s="16">
        <v>537</v>
      </c>
      <c r="C539" s="16" t="s">
        <v>1198</v>
      </c>
      <c r="D539" s="16" t="s">
        <v>1695</v>
      </c>
      <c r="E539" s="16" t="s">
        <v>1128</v>
      </c>
      <c r="F539" s="16">
        <f t="shared" si="8"/>
        <v>1</v>
      </c>
      <c r="G539" s="19" t="s">
        <v>1485</v>
      </c>
      <c r="H539" s="3" t="s">
        <v>878</v>
      </c>
      <c r="I539" s="3">
        <f>武器2!I539</f>
        <v>17</v>
      </c>
      <c r="J539" s="16">
        <v>10</v>
      </c>
      <c r="K539" s="16">
        <v>1</v>
      </c>
      <c r="L539" s="16">
        <v>16</v>
      </c>
      <c r="M539" s="28">
        <v>0</v>
      </c>
      <c r="N539" s="28">
        <v>0</v>
      </c>
      <c r="O539" s="28">
        <v>0</v>
      </c>
      <c r="P539" s="28">
        <v>0</v>
      </c>
      <c r="Q539" s="28">
        <v>0</v>
      </c>
      <c r="R539" s="28">
        <v>0</v>
      </c>
      <c r="S539" s="64">
        <v>0</v>
      </c>
      <c r="T539" s="29">
        <v>0</v>
      </c>
      <c r="U539" s="20">
        <v>0</v>
      </c>
      <c r="V539" s="29">
        <v>0</v>
      </c>
      <c r="W539" s="29">
        <v>0</v>
      </c>
      <c r="X539" s="64">
        <v>0</v>
      </c>
      <c r="Y539" s="64">
        <v>0</v>
      </c>
      <c r="Z539" s="64">
        <v>0</v>
      </c>
      <c r="AA539" s="64">
        <v>0</v>
      </c>
      <c r="AB539" s="64">
        <v>0</v>
      </c>
      <c r="AC539" s="64">
        <v>0</v>
      </c>
      <c r="AD539" s="29">
        <v>0</v>
      </c>
      <c r="AE539" s="29">
        <v>0</v>
      </c>
      <c r="AF539" s="29">
        <v>0</v>
      </c>
      <c r="AG539" s="29">
        <v>0</v>
      </c>
      <c r="AH539" s="29">
        <v>0</v>
      </c>
      <c r="BL539">
        <v>537</v>
      </c>
      <c r="BM539" t="s">
        <v>2640</v>
      </c>
    </row>
    <row r="540" spans="2:65" ht="14.25" x14ac:dyDescent="0.2">
      <c r="B540" s="16">
        <v>538</v>
      </c>
      <c r="C540" s="16" t="s">
        <v>1141</v>
      </c>
      <c r="D540" s="16" t="s">
        <v>1368</v>
      </c>
      <c r="E540" s="16" t="s">
        <v>1128</v>
      </c>
      <c r="F540" s="16">
        <f t="shared" si="8"/>
        <v>1</v>
      </c>
      <c r="G540" s="19" t="s">
        <v>1485</v>
      </c>
      <c r="H540" s="3" t="s">
        <v>878</v>
      </c>
      <c r="I540" s="3">
        <f>武器2!I540</f>
        <v>17</v>
      </c>
      <c r="J540" s="16">
        <v>10</v>
      </c>
      <c r="K540" s="16">
        <v>2</v>
      </c>
      <c r="L540" s="16">
        <v>32</v>
      </c>
      <c r="M540" s="28">
        <v>0</v>
      </c>
      <c r="N540" s="28">
        <v>0</v>
      </c>
      <c r="O540" s="28">
        <v>0</v>
      </c>
      <c r="P540" s="28">
        <v>0</v>
      </c>
      <c r="Q540" s="16">
        <v>0</v>
      </c>
      <c r="R540" s="28">
        <v>0</v>
      </c>
      <c r="S540" s="64">
        <v>0</v>
      </c>
      <c r="T540" s="29">
        <v>0</v>
      </c>
      <c r="U540" s="29">
        <v>0</v>
      </c>
      <c r="V540" s="29">
        <v>0</v>
      </c>
      <c r="W540" s="29">
        <v>0</v>
      </c>
      <c r="X540" s="64">
        <v>0</v>
      </c>
      <c r="Y540" s="64">
        <v>0</v>
      </c>
      <c r="Z540" s="64">
        <v>0</v>
      </c>
      <c r="AA540" s="64">
        <v>0</v>
      </c>
      <c r="AB540" s="64">
        <v>0</v>
      </c>
      <c r="AC540" s="64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BL540">
        <v>538</v>
      </c>
      <c r="BM540" t="s">
        <v>2850</v>
      </c>
    </row>
    <row r="541" spans="2:65" ht="14.25" x14ac:dyDescent="0.2">
      <c r="B541" s="16">
        <v>539</v>
      </c>
      <c r="C541" s="16" t="s">
        <v>1141</v>
      </c>
      <c r="D541" s="16" t="s">
        <v>1315</v>
      </c>
      <c r="E541" s="16" t="s">
        <v>1128</v>
      </c>
      <c r="F541" s="16">
        <f t="shared" si="8"/>
        <v>1</v>
      </c>
      <c r="G541" s="19" t="s">
        <v>1485</v>
      </c>
      <c r="H541" s="3" t="s">
        <v>878</v>
      </c>
      <c r="I541" s="3">
        <f>武器2!I541</f>
        <v>17</v>
      </c>
      <c r="J541" s="16">
        <v>10</v>
      </c>
      <c r="K541" s="16">
        <v>3</v>
      </c>
      <c r="L541" s="16">
        <v>48</v>
      </c>
      <c r="M541" s="28">
        <v>0</v>
      </c>
      <c r="N541" s="28">
        <v>0</v>
      </c>
      <c r="O541" s="28">
        <v>0</v>
      </c>
      <c r="P541" s="28">
        <v>0</v>
      </c>
      <c r="Q541" s="16">
        <v>0</v>
      </c>
      <c r="R541" s="28">
        <v>0</v>
      </c>
      <c r="S541" s="64">
        <v>0</v>
      </c>
      <c r="T541" s="29">
        <v>0</v>
      </c>
      <c r="U541" s="29">
        <v>0</v>
      </c>
      <c r="V541" s="29">
        <v>0</v>
      </c>
      <c r="W541" s="29">
        <v>0</v>
      </c>
      <c r="X541" s="64">
        <v>0</v>
      </c>
      <c r="Y541" s="64">
        <v>0</v>
      </c>
      <c r="Z541" s="64">
        <v>0</v>
      </c>
      <c r="AA541" s="64">
        <v>0</v>
      </c>
      <c r="AB541" s="64">
        <v>0</v>
      </c>
      <c r="AC541" s="64">
        <v>0</v>
      </c>
      <c r="AD541" s="29">
        <v>0</v>
      </c>
      <c r="AE541" s="29">
        <v>0</v>
      </c>
      <c r="AF541" s="29">
        <v>0</v>
      </c>
      <c r="AG541" s="29">
        <v>0</v>
      </c>
      <c r="AH541" s="29">
        <v>0</v>
      </c>
      <c r="BL541">
        <v>539</v>
      </c>
      <c r="BM541" t="s">
        <v>2851</v>
      </c>
    </row>
    <row r="542" spans="2:65" ht="14.25" x14ac:dyDescent="0.2">
      <c r="B542" s="16">
        <v>540</v>
      </c>
      <c r="C542" s="16" t="s">
        <v>1141</v>
      </c>
      <c r="D542" s="16" t="s">
        <v>1696</v>
      </c>
      <c r="E542" s="16" t="s">
        <v>1128</v>
      </c>
      <c r="F542" s="16">
        <f t="shared" si="8"/>
        <v>1</v>
      </c>
      <c r="G542" s="19" t="s">
        <v>1485</v>
      </c>
      <c r="H542" s="3" t="s">
        <v>878</v>
      </c>
      <c r="I542" s="3">
        <f>武器2!I542</f>
        <v>17</v>
      </c>
      <c r="J542" s="16">
        <v>10</v>
      </c>
      <c r="K542" s="16">
        <v>4</v>
      </c>
      <c r="L542" s="16">
        <v>64</v>
      </c>
      <c r="M542" s="28">
        <v>0</v>
      </c>
      <c r="N542" s="16">
        <v>0</v>
      </c>
      <c r="O542" s="28">
        <v>0</v>
      </c>
      <c r="P542" s="28">
        <v>0</v>
      </c>
      <c r="Q542" s="28">
        <v>0</v>
      </c>
      <c r="R542" s="28">
        <v>0</v>
      </c>
      <c r="S542" s="64">
        <v>0</v>
      </c>
      <c r="T542" s="29">
        <v>0</v>
      </c>
      <c r="U542" s="29">
        <v>0</v>
      </c>
      <c r="V542" s="29">
        <v>0</v>
      </c>
      <c r="W542" s="29">
        <v>0</v>
      </c>
      <c r="X542" s="64">
        <v>0</v>
      </c>
      <c r="Y542" s="64">
        <v>0</v>
      </c>
      <c r="Z542" s="64">
        <v>0</v>
      </c>
      <c r="AA542" s="64">
        <v>0</v>
      </c>
      <c r="AB542" s="64">
        <v>0</v>
      </c>
      <c r="AC542" s="64">
        <v>0</v>
      </c>
      <c r="AD542" s="29">
        <v>0</v>
      </c>
      <c r="AE542" s="29">
        <v>0</v>
      </c>
      <c r="AF542" s="29">
        <v>0</v>
      </c>
      <c r="AG542" s="29">
        <v>0</v>
      </c>
      <c r="AH542" s="29">
        <v>0</v>
      </c>
      <c r="BL542">
        <v>540</v>
      </c>
      <c r="BM542" t="s">
        <v>2822</v>
      </c>
    </row>
    <row r="543" spans="2:65" ht="14.25" x14ac:dyDescent="0.2">
      <c r="B543" s="16">
        <v>541</v>
      </c>
      <c r="C543" s="16" t="s">
        <v>1157</v>
      </c>
      <c r="D543" s="16" t="s">
        <v>1281</v>
      </c>
      <c r="E543" s="16" t="s">
        <v>1128</v>
      </c>
      <c r="F543" s="16">
        <f t="shared" si="8"/>
        <v>1</v>
      </c>
      <c r="G543" s="19" t="s">
        <v>1485</v>
      </c>
      <c r="H543" s="3" t="s">
        <v>878</v>
      </c>
      <c r="I543" s="3">
        <f>武器2!I543</f>
        <v>17</v>
      </c>
      <c r="J543" s="16">
        <v>10</v>
      </c>
      <c r="K543" s="16">
        <v>5</v>
      </c>
      <c r="L543" s="16">
        <v>80</v>
      </c>
      <c r="M543" s="28">
        <v>0</v>
      </c>
      <c r="N543" s="16">
        <v>0</v>
      </c>
      <c r="O543" s="28">
        <v>0</v>
      </c>
      <c r="P543" s="28">
        <v>0</v>
      </c>
      <c r="Q543" s="28">
        <v>0</v>
      </c>
      <c r="R543" s="28">
        <v>0</v>
      </c>
      <c r="S543" s="64">
        <v>0</v>
      </c>
      <c r="T543" s="29">
        <v>0</v>
      </c>
      <c r="U543" s="29">
        <v>0</v>
      </c>
      <c r="V543" s="29">
        <v>0</v>
      </c>
      <c r="W543" s="29">
        <v>0</v>
      </c>
      <c r="X543" s="64">
        <v>0</v>
      </c>
      <c r="Y543" s="64">
        <v>0</v>
      </c>
      <c r="Z543" s="64">
        <v>0</v>
      </c>
      <c r="AA543" s="64">
        <v>0</v>
      </c>
      <c r="AB543" s="64">
        <v>0</v>
      </c>
      <c r="AC543" s="64">
        <v>0</v>
      </c>
      <c r="AD543" s="29">
        <v>0</v>
      </c>
      <c r="AE543" s="29">
        <v>0</v>
      </c>
      <c r="AF543" s="29">
        <v>0</v>
      </c>
      <c r="AG543" s="29">
        <v>0</v>
      </c>
      <c r="AH543" s="29">
        <v>0</v>
      </c>
      <c r="BL543">
        <v>541</v>
      </c>
      <c r="BM543" t="s">
        <v>2852</v>
      </c>
    </row>
    <row r="544" spans="2:65" ht="14.25" x14ac:dyDescent="0.2">
      <c r="B544" s="16">
        <v>542</v>
      </c>
      <c r="C544" s="16" t="s">
        <v>1164</v>
      </c>
      <c r="D544" s="16" t="s">
        <v>1326</v>
      </c>
      <c r="E544" s="16" t="s">
        <v>1128</v>
      </c>
      <c r="F544" s="16">
        <f t="shared" si="8"/>
        <v>1</v>
      </c>
      <c r="G544" s="19" t="s">
        <v>1485</v>
      </c>
      <c r="H544" s="3" t="s">
        <v>878</v>
      </c>
      <c r="I544" s="3">
        <f>武器2!I544</f>
        <v>17</v>
      </c>
      <c r="J544" s="16">
        <v>10</v>
      </c>
      <c r="K544" s="16">
        <v>6</v>
      </c>
      <c r="L544" s="16">
        <v>96</v>
      </c>
      <c r="M544" s="28">
        <v>0</v>
      </c>
      <c r="N544" s="28">
        <v>0</v>
      </c>
      <c r="O544" s="28">
        <v>0</v>
      </c>
      <c r="P544" s="28">
        <v>0</v>
      </c>
      <c r="Q544" s="28">
        <v>0</v>
      </c>
      <c r="R544" s="28">
        <v>0</v>
      </c>
      <c r="S544" s="64">
        <v>0</v>
      </c>
      <c r="T544" s="29">
        <v>0</v>
      </c>
      <c r="U544" s="29">
        <v>0</v>
      </c>
      <c r="V544" s="29">
        <v>0</v>
      </c>
      <c r="W544" s="29">
        <v>0</v>
      </c>
      <c r="X544" s="64">
        <v>0</v>
      </c>
      <c r="Y544" s="64">
        <v>0</v>
      </c>
      <c r="Z544" s="64">
        <v>0</v>
      </c>
      <c r="AA544" s="64">
        <v>0</v>
      </c>
      <c r="AB544" s="64">
        <v>0</v>
      </c>
      <c r="AC544" s="42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BL544">
        <v>542</v>
      </c>
      <c r="BM544" t="s">
        <v>2853</v>
      </c>
    </row>
    <row r="545" spans="2:65" ht="14.25" x14ac:dyDescent="0.2">
      <c r="B545" s="16">
        <v>543</v>
      </c>
      <c r="C545" s="16" t="s">
        <v>1168</v>
      </c>
      <c r="D545" s="16" t="s">
        <v>1649</v>
      </c>
      <c r="E545" s="16" t="s">
        <v>1128</v>
      </c>
      <c r="F545" s="16">
        <f t="shared" si="8"/>
        <v>1</v>
      </c>
      <c r="G545" s="19" t="s">
        <v>1485</v>
      </c>
      <c r="H545" s="3" t="s">
        <v>878</v>
      </c>
      <c r="I545" s="3">
        <f>武器2!I545</f>
        <v>17</v>
      </c>
      <c r="J545" s="16">
        <v>10</v>
      </c>
      <c r="K545" s="16">
        <v>7</v>
      </c>
      <c r="L545" s="16">
        <v>112</v>
      </c>
      <c r="M545" s="16">
        <v>0</v>
      </c>
      <c r="N545" s="28">
        <v>0</v>
      </c>
      <c r="O545" s="28">
        <v>0</v>
      </c>
      <c r="P545" s="28">
        <v>0</v>
      </c>
      <c r="Q545" s="28">
        <v>0</v>
      </c>
      <c r="R545" s="28">
        <v>0</v>
      </c>
      <c r="S545" s="64">
        <v>0</v>
      </c>
      <c r="T545" s="29">
        <v>0</v>
      </c>
      <c r="U545" s="29">
        <v>0</v>
      </c>
      <c r="V545" s="29">
        <v>0</v>
      </c>
      <c r="W545" s="29">
        <v>0</v>
      </c>
      <c r="X545" s="64">
        <v>0</v>
      </c>
      <c r="Y545" s="64">
        <v>0</v>
      </c>
      <c r="Z545" s="64">
        <v>0</v>
      </c>
      <c r="AA545" s="64">
        <v>0</v>
      </c>
      <c r="AB545" s="64">
        <v>0</v>
      </c>
      <c r="AC545" s="64">
        <v>0</v>
      </c>
      <c r="AD545" s="29">
        <v>0</v>
      </c>
      <c r="AE545" s="29">
        <v>0</v>
      </c>
      <c r="AF545" s="29">
        <v>0</v>
      </c>
      <c r="AG545" s="29">
        <v>0</v>
      </c>
      <c r="AH545" s="29">
        <v>0</v>
      </c>
      <c r="BL545">
        <v>543</v>
      </c>
      <c r="BM545" t="s">
        <v>2854</v>
      </c>
    </row>
    <row r="546" spans="2:65" ht="14.25" x14ac:dyDescent="0.2">
      <c r="B546" s="16">
        <v>544</v>
      </c>
      <c r="C546" s="16" t="s">
        <v>1193</v>
      </c>
      <c r="D546" s="16" t="s">
        <v>1306</v>
      </c>
      <c r="E546" s="16" t="s">
        <v>1128</v>
      </c>
      <c r="F546" s="16">
        <f t="shared" si="8"/>
        <v>1</v>
      </c>
      <c r="G546" s="19" t="s">
        <v>1485</v>
      </c>
      <c r="H546" s="3" t="s">
        <v>878</v>
      </c>
      <c r="I546" s="3">
        <f>武器2!I546</f>
        <v>17</v>
      </c>
      <c r="J546" s="16">
        <v>10</v>
      </c>
      <c r="K546" s="16">
        <v>8</v>
      </c>
      <c r="L546" s="16">
        <v>128</v>
      </c>
      <c r="M546" s="28">
        <v>0</v>
      </c>
      <c r="N546" s="28">
        <v>0</v>
      </c>
      <c r="O546" s="28">
        <v>0</v>
      </c>
      <c r="P546" s="28">
        <v>0</v>
      </c>
      <c r="Q546" s="28">
        <v>0</v>
      </c>
      <c r="R546" s="28">
        <v>0</v>
      </c>
      <c r="S546" s="64">
        <v>0</v>
      </c>
      <c r="T546" s="29">
        <v>0</v>
      </c>
      <c r="U546" s="20">
        <v>0</v>
      </c>
      <c r="V546" s="29">
        <v>0</v>
      </c>
      <c r="W546" s="29">
        <v>0</v>
      </c>
      <c r="X546" s="64">
        <v>0</v>
      </c>
      <c r="Y546" s="64">
        <v>0</v>
      </c>
      <c r="Z546" s="64">
        <v>0</v>
      </c>
      <c r="AA546" s="64">
        <v>0</v>
      </c>
      <c r="AB546" s="64">
        <v>0</v>
      </c>
      <c r="AC546" s="64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BL546">
        <v>544</v>
      </c>
      <c r="BM546" t="s">
        <v>2823</v>
      </c>
    </row>
    <row r="547" spans="2:65" ht="14.25" x14ac:dyDescent="0.2">
      <c r="B547" s="16">
        <v>545</v>
      </c>
      <c r="C547" s="16" t="s">
        <v>1135</v>
      </c>
      <c r="D547" s="16" t="s">
        <v>1344</v>
      </c>
      <c r="E547" s="16" t="s">
        <v>1125</v>
      </c>
      <c r="F547" s="16">
        <f t="shared" si="8"/>
        <v>3</v>
      </c>
      <c r="G547" s="19" t="s">
        <v>1485</v>
      </c>
      <c r="H547" s="3" t="s">
        <v>44</v>
      </c>
      <c r="I547" s="3">
        <f>武器2!I547</f>
        <v>18</v>
      </c>
      <c r="J547" s="16">
        <v>10</v>
      </c>
      <c r="K547" s="16">
        <v>1</v>
      </c>
      <c r="L547" s="16">
        <v>14</v>
      </c>
      <c r="M547" s="16">
        <v>12</v>
      </c>
      <c r="N547" s="28">
        <v>0</v>
      </c>
      <c r="O547" s="28">
        <v>0</v>
      </c>
      <c r="P547" s="28">
        <v>0</v>
      </c>
      <c r="Q547" s="16">
        <v>13</v>
      </c>
      <c r="R547" s="28">
        <v>0</v>
      </c>
      <c r="S547" s="64">
        <v>0</v>
      </c>
      <c r="T547" s="20">
        <v>2.5000000000000001E-2</v>
      </c>
      <c r="U547" s="29">
        <v>0</v>
      </c>
      <c r="V547" s="29">
        <v>0</v>
      </c>
      <c r="W547" s="29">
        <v>0</v>
      </c>
      <c r="X547" s="64">
        <v>0</v>
      </c>
      <c r="Y547" s="64">
        <v>0</v>
      </c>
      <c r="Z547" s="64">
        <v>0</v>
      </c>
      <c r="AA547" s="64">
        <v>0</v>
      </c>
      <c r="AB547" s="64">
        <v>0</v>
      </c>
      <c r="AC547" s="64">
        <v>0</v>
      </c>
      <c r="AD547" s="29">
        <v>0</v>
      </c>
      <c r="AE547" s="29">
        <v>0</v>
      </c>
      <c r="AF547" s="29">
        <v>0</v>
      </c>
      <c r="AG547" s="29">
        <v>0</v>
      </c>
      <c r="AH547" s="29">
        <v>0</v>
      </c>
      <c r="BL547">
        <v>545</v>
      </c>
      <c r="BM547" t="s">
        <v>2855</v>
      </c>
    </row>
    <row r="548" spans="2:65" ht="14.25" x14ac:dyDescent="0.2">
      <c r="B548" s="16">
        <v>546</v>
      </c>
      <c r="C548" s="16" t="s">
        <v>1178</v>
      </c>
      <c r="D548" s="16" t="s">
        <v>1650</v>
      </c>
      <c r="E548" s="16" t="s">
        <v>1125</v>
      </c>
      <c r="F548" s="16">
        <f t="shared" si="8"/>
        <v>3</v>
      </c>
      <c r="G548" s="19" t="s">
        <v>1485</v>
      </c>
      <c r="H548" s="3" t="s">
        <v>44</v>
      </c>
      <c r="I548" s="3">
        <f>武器2!I548</f>
        <v>18</v>
      </c>
      <c r="J548" s="16">
        <v>10</v>
      </c>
      <c r="K548" s="16">
        <v>2</v>
      </c>
      <c r="L548" s="16">
        <v>28</v>
      </c>
      <c r="M548" s="28">
        <v>0</v>
      </c>
      <c r="N548" s="16">
        <v>26</v>
      </c>
      <c r="O548" s="28">
        <v>0</v>
      </c>
      <c r="P548" s="28">
        <v>0</v>
      </c>
      <c r="Q548" s="16">
        <v>26</v>
      </c>
      <c r="R548" s="28">
        <v>0</v>
      </c>
      <c r="S548" s="64">
        <v>0</v>
      </c>
      <c r="T548" s="29">
        <v>0</v>
      </c>
      <c r="U548" s="29">
        <v>0</v>
      </c>
      <c r="V548" s="29">
        <v>0</v>
      </c>
      <c r="W548" s="29">
        <v>0</v>
      </c>
      <c r="X548" s="64">
        <v>0</v>
      </c>
      <c r="Y548" s="42">
        <v>11</v>
      </c>
      <c r="Z548" s="64">
        <v>0</v>
      </c>
      <c r="AA548" s="64">
        <v>0</v>
      </c>
      <c r="AB548" s="64">
        <v>0</v>
      </c>
      <c r="AC548" s="64">
        <v>0</v>
      </c>
      <c r="AD548" s="29">
        <v>0</v>
      </c>
      <c r="AE548" s="29">
        <v>0</v>
      </c>
      <c r="AF548" s="29">
        <v>0</v>
      </c>
      <c r="AG548" s="29">
        <v>0</v>
      </c>
      <c r="AH548" s="29">
        <v>0</v>
      </c>
      <c r="BL548">
        <v>546</v>
      </c>
      <c r="BM548" t="s">
        <v>2856</v>
      </c>
    </row>
    <row r="549" spans="2:65" ht="14.25" x14ac:dyDescent="0.2">
      <c r="B549" s="16">
        <v>547</v>
      </c>
      <c r="C549" s="16" t="s">
        <v>1216</v>
      </c>
      <c r="D549" s="16" t="s">
        <v>1346</v>
      </c>
      <c r="E549" s="16" t="s">
        <v>1125</v>
      </c>
      <c r="F549" s="16">
        <f t="shared" si="8"/>
        <v>4</v>
      </c>
      <c r="G549" s="19" t="s">
        <v>1485</v>
      </c>
      <c r="H549" s="3" t="s">
        <v>44</v>
      </c>
      <c r="I549" s="3">
        <f>武器2!I549</f>
        <v>18</v>
      </c>
      <c r="J549" s="16">
        <v>10</v>
      </c>
      <c r="K549" s="16">
        <v>3</v>
      </c>
      <c r="L549" s="16">
        <v>41</v>
      </c>
      <c r="M549" s="28">
        <v>0</v>
      </c>
      <c r="N549" s="28">
        <v>0</v>
      </c>
      <c r="O549" s="28">
        <v>0</v>
      </c>
      <c r="P549" s="28">
        <v>0</v>
      </c>
      <c r="Q549" s="16">
        <v>39</v>
      </c>
      <c r="R549" s="16">
        <v>28</v>
      </c>
      <c r="S549" s="64">
        <v>0</v>
      </c>
      <c r="T549" s="29">
        <v>0</v>
      </c>
      <c r="U549" s="20">
        <v>7.0000000000000007E-2</v>
      </c>
      <c r="V549" s="29">
        <v>0</v>
      </c>
      <c r="W549" s="29">
        <v>0</v>
      </c>
      <c r="X549" s="64">
        <v>0</v>
      </c>
      <c r="Y549" s="42">
        <v>16</v>
      </c>
      <c r="Z549" s="64">
        <v>0</v>
      </c>
      <c r="AA549" s="64">
        <v>0</v>
      </c>
      <c r="AB549" s="64">
        <v>0</v>
      </c>
      <c r="AC549" s="64">
        <v>0</v>
      </c>
      <c r="AD549" s="29">
        <v>0</v>
      </c>
      <c r="AE549" s="29">
        <v>0</v>
      </c>
      <c r="AF549" s="29">
        <v>0</v>
      </c>
      <c r="AG549" s="29">
        <v>0</v>
      </c>
      <c r="AH549" s="29">
        <v>0</v>
      </c>
      <c r="BL549">
        <v>547</v>
      </c>
      <c r="BM549" t="s">
        <v>2857</v>
      </c>
    </row>
    <row r="550" spans="2:65" ht="14.25" x14ac:dyDescent="0.2">
      <c r="B550" s="16">
        <v>548</v>
      </c>
      <c r="C550" s="16" t="s">
        <v>1149</v>
      </c>
      <c r="D550" s="16" t="s">
        <v>1236</v>
      </c>
      <c r="E550" s="16" t="s">
        <v>1125</v>
      </c>
      <c r="F550" s="16">
        <f t="shared" si="8"/>
        <v>4</v>
      </c>
      <c r="G550" s="19" t="s">
        <v>1485</v>
      </c>
      <c r="H550" s="3" t="s">
        <v>44</v>
      </c>
      <c r="I550" s="3">
        <f>武器2!I550</f>
        <v>18</v>
      </c>
      <c r="J550" s="16">
        <v>10</v>
      </c>
      <c r="K550" s="16">
        <v>4</v>
      </c>
      <c r="L550" s="16">
        <v>55</v>
      </c>
      <c r="M550" s="16">
        <v>49</v>
      </c>
      <c r="N550" s="16">
        <v>52</v>
      </c>
      <c r="O550" s="28">
        <v>0</v>
      </c>
      <c r="P550" s="28">
        <v>0</v>
      </c>
      <c r="Q550" s="28">
        <v>0</v>
      </c>
      <c r="R550" s="28">
        <v>0</v>
      </c>
      <c r="S550" s="42">
        <v>22</v>
      </c>
      <c r="T550" s="29">
        <v>0</v>
      </c>
      <c r="U550" s="29">
        <v>0</v>
      </c>
      <c r="V550" s="29">
        <v>0</v>
      </c>
      <c r="W550" s="29">
        <v>0</v>
      </c>
      <c r="X550" s="64">
        <v>0</v>
      </c>
      <c r="Y550" s="42">
        <v>22</v>
      </c>
      <c r="Z550" s="64">
        <v>0</v>
      </c>
      <c r="AA550" s="64">
        <v>0</v>
      </c>
      <c r="AB550" s="64">
        <v>0</v>
      </c>
      <c r="AC550" s="64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BL550">
        <v>548</v>
      </c>
      <c r="BM550" t="s">
        <v>2858</v>
      </c>
    </row>
    <row r="551" spans="2:65" ht="14.25" x14ac:dyDescent="0.2">
      <c r="B551" s="16">
        <v>549</v>
      </c>
      <c r="C551" s="16" t="s">
        <v>1195</v>
      </c>
      <c r="D551" s="16" t="s">
        <v>1420</v>
      </c>
      <c r="E551" s="16" t="s">
        <v>1125</v>
      </c>
      <c r="F551" s="16">
        <f t="shared" si="8"/>
        <v>5</v>
      </c>
      <c r="G551" s="19" t="s">
        <v>1485</v>
      </c>
      <c r="H551" s="3" t="s">
        <v>44</v>
      </c>
      <c r="I551" s="3">
        <f>武器2!I551</f>
        <v>18</v>
      </c>
      <c r="J551" s="16">
        <v>10</v>
      </c>
      <c r="K551" s="16">
        <v>5</v>
      </c>
      <c r="L551" s="16">
        <v>69</v>
      </c>
      <c r="M551" s="28">
        <v>0</v>
      </c>
      <c r="N551" s="28">
        <v>0</v>
      </c>
      <c r="O551" s="28">
        <v>0</v>
      </c>
      <c r="P551" s="28">
        <v>0</v>
      </c>
      <c r="Q551" s="16">
        <v>65</v>
      </c>
      <c r="R551" s="28">
        <v>0</v>
      </c>
      <c r="S551" s="64">
        <v>0</v>
      </c>
      <c r="T551" s="20">
        <v>0.13500000000000001</v>
      </c>
      <c r="U551" s="20">
        <v>0.11749999999999999</v>
      </c>
      <c r="V551" s="29">
        <v>0</v>
      </c>
      <c r="W551" s="29">
        <v>0</v>
      </c>
      <c r="X551" s="64">
        <v>0</v>
      </c>
      <c r="Y551" s="42">
        <v>27</v>
      </c>
      <c r="Z551" s="64">
        <v>0</v>
      </c>
      <c r="AA551" s="64">
        <v>0</v>
      </c>
      <c r="AB551" s="42">
        <v>31</v>
      </c>
      <c r="AC551" s="64">
        <v>0</v>
      </c>
      <c r="AD551" s="29">
        <v>0</v>
      </c>
      <c r="AE551" s="29">
        <v>0</v>
      </c>
      <c r="AF551" s="29">
        <v>0</v>
      </c>
      <c r="AG551" s="29">
        <v>0</v>
      </c>
      <c r="AH551" s="29">
        <v>0</v>
      </c>
      <c r="BL551">
        <v>549</v>
      </c>
      <c r="BM551" t="s">
        <v>2859</v>
      </c>
    </row>
    <row r="552" spans="2:65" ht="14.25" x14ac:dyDescent="0.2">
      <c r="B552" s="16">
        <v>550</v>
      </c>
      <c r="C552" s="16" t="s">
        <v>1198</v>
      </c>
      <c r="D552" s="16" t="s">
        <v>1662</v>
      </c>
      <c r="E552" s="16" t="s">
        <v>1125</v>
      </c>
      <c r="F552" s="16">
        <f t="shared" si="8"/>
        <v>5</v>
      </c>
      <c r="G552" s="19" t="s">
        <v>1485</v>
      </c>
      <c r="H552" s="3" t="s">
        <v>44</v>
      </c>
      <c r="I552" s="3">
        <f>武器2!I552</f>
        <v>18</v>
      </c>
      <c r="J552" s="16">
        <v>10</v>
      </c>
      <c r="K552" s="16">
        <v>6</v>
      </c>
      <c r="L552" s="16">
        <v>83</v>
      </c>
      <c r="M552" s="16">
        <v>73</v>
      </c>
      <c r="N552" s="16">
        <v>78</v>
      </c>
      <c r="O552" s="28">
        <v>0</v>
      </c>
      <c r="P552" s="28">
        <v>0</v>
      </c>
      <c r="Q552" s="28">
        <v>0</v>
      </c>
      <c r="R552" s="16">
        <v>56</v>
      </c>
      <c r="S552" s="64">
        <v>0</v>
      </c>
      <c r="T552" s="29">
        <v>0</v>
      </c>
      <c r="U552" s="29">
        <v>0</v>
      </c>
      <c r="V552" s="29">
        <v>0</v>
      </c>
      <c r="W552" s="29">
        <v>0</v>
      </c>
      <c r="X552" s="64">
        <v>0</v>
      </c>
      <c r="Y552" s="42">
        <v>33</v>
      </c>
      <c r="Z552" s="64">
        <v>0</v>
      </c>
      <c r="AA552" s="64">
        <v>0</v>
      </c>
      <c r="AB552" s="42">
        <v>38</v>
      </c>
      <c r="AC552" s="64">
        <v>0</v>
      </c>
      <c r="AD552" s="29">
        <v>0</v>
      </c>
      <c r="AE552" s="29">
        <v>0</v>
      </c>
      <c r="AF552" s="29">
        <v>0</v>
      </c>
      <c r="AG552" s="29">
        <v>0</v>
      </c>
      <c r="AH552" s="29">
        <v>0</v>
      </c>
      <c r="BL552">
        <v>550</v>
      </c>
      <c r="BM552" t="s">
        <v>2860</v>
      </c>
    </row>
    <row r="553" spans="2:65" ht="14.25" x14ac:dyDescent="0.2">
      <c r="B553" s="16">
        <v>551</v>
      </c>
      <c r="C553" s="16" t="s">
        <v>1212</v>
      </c>
      <c r="D553" s="16" t="s">
        <v>1697</v>
      </c>
      <c r="E553" s="16" t="s">
        <v>1125</v>
      </c>
      <c r="F553" s="16">
        <f t="shared" si="8"/>
        <v>6</v>
      </c>
      <c r="G553" s="19" t="s">
        <v>1485</v>
      </c>
      <c r="H553" s="3" t="s">
        <v>44</v>
      </c>
      <c r="I553" s="3">
        <f>武器2!I553</f>
        <v>18</v>
      </c>
      <c r="J553" s="16">
        <v>10</v>
      </c>
      <c r="K553" s="16">
        <v>7</v>
      </c>
      <c r="L553" s="16">
        <v>97</v>
      </c>
      <c r="M553" s="28">
        <v>0</v>
      </c>
      <c r="N553" s="16">
        <v>91</v>
      </c>
      <c r="O553" s="16">
        <v>69</v>
      </c>
      <c r="P553" s="28">
        <v>0</v>
      </c>
      <c r="Q553" s="28">
        <v>0</v>
      </c>
      <c r="R553" s="28">
        <v>0</v>
      </c>
      <c r="S553" s="64">
        <v>0</v>
      </c>
      <c r="T553" s="29">
        <v>0</v>
      </c>
      <c r="U553" s="20">
        <v>0.16500000000000001</v>
      </c>
      <c r="V553" s="29">
        <v>0</v>
      </c>
      <c r="W553" s="29">
        <v>0</v>
      </c>
      <c r="X553" s="64">
        <v>0</v>
      </c>
      <c r="Y553" s="42">
        <v>38</v>
      </c>
      <c r="Z553" s="64">
        <v>0</v>
      </c>
      <c r="AA553" s="64">
        <v>0</v>
      </c>
      <c r="AB553" s="42">
        <v>44</v>
      </c>
      <c r="AC553" s="42">
        <v>50</v>
      </c>
      <c r="AD553" s="29">
        <v>0</v>
      </c>
      <c r="AE553" s="29">
        <v>0</v>
      </c>
      <c r="AF553" s="29">
        <v>0</v>
      </c>
      <c r="AG553" s="29">
        <v>0</v>
      </c>
      <c r="AH553" s="29">
        <v>0</v>
      </c>
      <c r="BL553">
        <v>551</v>
      </c>
      <c r="BM553" t="s">
        <v>2861</v>
      </c>
    </row>
    <row r="554" spans="2:65" ht="14.25" x14ac:dyDescent="0.2">
      <c r="B554" s="16">
        <v>552</v>
      </c>
      <c r="C554" s="16" t="s">
        <v>1135</v>
      </c>
      <c r="D554" s="16" t="s">
        <v>1698</v>
      </c>
      <c r="E554" s="16" t="s">
        <v>1125</v>
      </c>
      <c r="F554" s="16">
        <f t="shared" si="8"/>
        <v>6</v>
      </c>
      <c r="G554" s="19" t="s">
        <v>1485</v>
      </c>
      <c r="H554" s="3" t="s">
        <v>44</v>
      </c>
      <c r="I554" s="3">
        <f>武器2!I554</f>
        <v>18</v>
      </c>
      <c r="J554" s="16">
        <v>10</v>
      </c>
      <c r="K554" s="16">
        <v>8</v>
      </c>
      <c r="L554" s="16">
        <v>111</v>
      </c>
      <c r="M554" s="16">
        <v>98</v>
      </c>
      <c r="N554" s="16">
        <v>104</v>
      </c>
      <c r="O554" s="16">
        <v>78</v>
      </c>
      <c r="P554" s="28">
        <v>0</v>
      </c>
      <c r="Q554" s="28">
        <v>0</v>
      </c>
      <c r="R554" s="28">
        <v>0</v>
      </c>
      <c r="S554" s="64">
        <v>0</v>
      </c>
      <c r="T554" s="29">
        <v>0</v>
      </c>
      <c r="U554" s="20">
        <v>0.1875</v>
      </c>
      <c r="V554" s="29">
        <v>0</v>
      </c>
      <c r="W554" s="29">
        <v>0</v>
      </c>
      <c r="X554" s="64">
        <v>0</v>
      </c>
      <c r="Y554" s="42">
        <v>44</v>
      </c>
      <c r="Z554" s="42">
        <v>30</v>
      </c>
      <c r="AA554" s="64">
        <v>0</v>
      </c>
      <c r="AB554" s="64">
        <v>0</v>
      </c>
      <c r="AC554" s="64">
        <v>0</v>
      </c>
      <c r="AD554" s="29">
        <v>0</v>
      </c>
      <c r="AE554" s="29">
        <v>0</v>
      </c>
      <c r="AF554" s="29">
        <v>0</v>
      </c>
      <c r="AG554" s="29">
        <v>0</v>
      </c>
      <c r="AH554" s="29">
        <v>0</v>
      </c>
      <c r="BL554">
        <v>552</v>
      </c>
      <c r="BM554" t="s">
        <v>2862</v>
      </c>
    </row>
    <row r="555" spans="2:65" ht="14.25" x14ac:dyDescent="0.2">
      <c r="B555" s="16">
        <v>553</v>
      </c>
      <c r="C555" s="16" t="s">
        <v>1164</v>
      </c>
      <c r="D555" s="16" t="s">
        <v>1699</v>
      </c>
      <c r="E555" s="16" t="s">
        <v>1126</v>
      </c>
      <c r="F555" s="16">
        <f t="shared" si="8"/>
        <v>2</v>
      </c>
      <c r="G555" s="19" t="s">
        <v>1485</v>
      </c>
      <c r="H555" s="3" t="s">
        <v>44</v>
      </c>
      <c r="I555" s="3">
        <f>武器2!I555</f>
        <v>18</v>
      </c>
      <c r="J555" s="16">
        <v>10</v>
      </c>
      <c r="K555" s="16">
        <v>1</v>
      </c>
      <c r="L555" s="16">
        <v>8</v>
      </c>
      <c r="M555" s="28">
        <v>0</v>
      </c>
      <c r="N555" s="28">
        <v>0</v>
      </c>
      <c r="O555" s="28">
        <v>0</v>
      </c>
      <c r="P555" s="28">
        <v>0</v>
      </c>
      <c r="Q555" s="28">
        <v>0</v>
      </c>
      <c r="R555" s="28">
        <v>0</v>
      </c>
      <c r="S555" s="64">
        <v>0</v>
      </c>
      <c r="T555" s="29">
        <v>0</v>
      </c>
      <c r="U555" s="29">
        <v>0</v>
      </c>
      <c r="V555" s="29">
        <v>0</v>
      </c>
      <c r="W555" s="29">
        <v>0</v>
      </c>
      <c r="X555" s="64">
        <v>0</v>
      </c>
      <c r="Y555" s="42">
        <v>6</v>
      </c>
      <c r="Z555" s="42">
        <v>4</v>
      </c>
      <c r="AA555" s="64">
        <v>0</v>
      </c>
      <c r="AB555" s="64">
        <v>0</v>
      </c>
      <c r="AC555" s="64">
        <v>0</v>
      </c>
      <c r="AD555" s="29">
        <v>0</v>
      </c>
      <c r="AE555" s="29">
        <v>0</v>
      </c>
      <c r="AF555" s="29">
        <v>0</v>
      </c>
      <c r="AG555" s="29">
        <v>0</v>
      </c>
      <c r="AH555" s="29">
        <v>0</v>
      </c>
      <c r="BL555">
        <v>553</v>
      </c>
      <c r="BM555" t="s">
        <v>2863</v>
      </c>
    </row>
    <row r="556" spans="2:65" ht="14.25" x14ac:dyDescent="0.2">
      <c r="B556" s="16">
        <v>554</v>
      </c>
      <c r="C556" s="16" t="s">
        <v>1208</v>
      </c>
      <c r="D556" s="16" t="s">
        <v>1436</v>
      </c>
      <c r="E556" s="16" t="s">
        <v>1126</v>
      </c>
      <c r="F556" s="16">
        <f t="shared" si="8"/>
        <v>2</v>
      </c>
      <c r="G556" s="19" t="s">
        <v>1485</v>
      </c>
      <c r="H556" s="3" t="s">
        <v>44</v>
      </c>
      <c r="I556" s="3">
        <f>武器2!I556</f>
        <v>18</v>
      </c>
      <c r="J556" s="16">
        <v>10</v>
      </c>
      <c r="K556" s="16">
        <v>2</v>
      </c>
      <c r="L556" s="16">
        <v>16</v>
      </c>
      <c r="M556" s="28">
        <v>0</v>
      </c>
      <c r="N556" s="28">
        <v>0</v>
      </c>
      <c r="O556" s="16">
        <v>22</v>
      </c>
      <c r="P556" s="28">
        <v>0</v>
      </c>
      <c r="Q556" s="16">
        <v>30</v>
      </c>
      <c r="R556" s="28">
        <v>0</v>
      </c>
      <c r="S556" s="64">
        <v>0</v>
      </c>
      <c r="T556" s="29">
        <v>0</v>
      </c>
      <c r="U556" s="29">
        <v>0</v>
      </c>
      <c r="V556" s="29">
        <v>0</v>
      </c>
      <c r="W556" s="29">
        <v>0</v>
      </c>
      <c r="X556" s="64">
        <v>0</v>
      </c>
      <c r="Y556" s="64">
        <v>0</v>
      </c>
      <c r="Z556" s="64">
        <v>0</v>
      </c>
      <c r="AA556" s="64">
        <v>0</v>
      </c>
      <c r="AB556" s="64">
        <v>0</v>
      </c>
      <c r="AC556" s="64">
        <v>0</v>
      </c>
      <c r="AD556" s="29">
        <v>0</v>
      </c>
      <c r="AE556" s="29">
        <v>0</v>
      </c>
      <c r="AF556" s="29">
        <v>0</v>
      </c>
      <c r="AG556" s="29">
        <v>0</v>
      </c>
      <c r="AH556" s="29">
        <v>0</v>
      </c>
      <c r="BL556">
        <v>554</v>
      </c>
      <c r="BM556" t="s">
        <v>2864</v>
      </c>
    </row>
    <row r="557" spans="2:65" ht="14.25" x14ac:dyDescent="0.2">
      <c r="B557" s="16">
        <v>555</v>
      </c>
      <c r="C557" s="16" t="s">
        <v>1198</v>
      </c>
      <c r="D557" s="16" t="s">
        <v>1611</v>
      </c>
      <c r="E557" s="16" t="s">
        <v>1126</v>
      </c>
      <c r="F557" s="16">
        <f t="shared" si="8"/>
        <v>2</v>
      </c>
      <c r="G557" s="19" t="s">
        <v>1485</v>
      </c>
      <c r="H557" s="3" t="s">
        <v>44</v>
      </c>
      <c r="I557" s="3">
        <f>武器2!I557</f>
        <v>18</v>
      </c>
      <c r="J557" s="16">
        <v>10</v>
      </c>
      <c r="K557" s="16">
        <v>3</v>
      </c>
      <c r="L557" s="16">
        <v>23</v>
      </c>
      <c r="M557" s="28">
        <v>0</v>
      </c>
      <c r="N557" s="28">
        <v>0</v>
      </c>
      <c r="O557" s="16">
        <v>34</v>
      </c>
      <c r="P557" s="28">
        <v>0</v>
      </c>
      <c r="Q557" s="28">
        <v>0</v>
      </c>
      <c r="R557" s="28">
        <v>0</v>
      </c>
      <c r="S557" s="64">
        <v>0</v>
      </c>
      <c r="T557" s="29">
        <v>0</v>
      </c>
      <c r="U557" s="29">
        <v>0</v>
      </c>
      <c r="V557" s="29">
        <v>0</v>
      </c>
      <c r="W557" s="29">
        <v>0</v>
      </c>
      <c r="X557" s="64">
        <v>0</v>
      </c>
      <c r="Y557" s="64">
        <v>0</v>
      </c>
      <c r="Z557" s="64">
        <v>0</v>
      </c>
      <c r="AA557" s="64">
        <v>0</v>
      </c>
      <c r="AB557" s="64">
        <v>0</v>
      </c>
      <c r="AC557" s="42">
        <v>24</v>
      </c>
      <c r="AD557" s="29">
        <v>0</v>
      </c>
      <c r="AE557" s="29">
        <v>0</v>
      </c>
      <c r="AF557" s="29">
        <v>0</v>
      </c>
      <c r="AG557" s="29">
        <v>0</v>
      </c>
      <c r="AH557" s="29">
        <v>0</v>
      </c>
      <c r="BL557">
        <v>555</v>
      </c>
      <c r="BM557" t="s">
        <v>2865</v>
      </c>
    </row>
    <row r="558" spans="2:65" ht="14.25" x14ac:dyDescent="0.2">
      <c r="B558" s="16">
        <v>556</v>
      </c>
      <c r="C558" s="16" t="s">
        <v>1159</v>
      </c>
      <c r="D558" s="16" t="s">
        <v>1394</v>
      </c>
      <c r="E558" s="16" t="s">
        <v>1126</v>
      </c>
      <c r="F558" s="16">
        <f t="shared" si="8"/>
        <v>3</v>
      </c>
      <c r="G558" s="19" t="s">
        <v>1485</v>
      </c>
      <c r="H558" s="3" t="s">
        <v>44</v>
      </c>
      <c r="I558" s="3">
        <f>武器2!I558</f>
        <v>18</v>
      </c>
      <c r="J558" s="16">
        <v>10</v>
      </c>
      <c r="K558" s="16">
        <v>4</v>
      </c>
      <c r="L558" s="16">
        <v>31</v>
      </c>
      <c r="M558" s="16">
        <v>56</v>
      </c>
      <c r="N558" s="28">
        <v>0</v>
      </c>
      <c r="O558" s="28">
        <v>0</v>
      </c>
      <c r="P558" s="28">
        <v>0</v>
      </c>
      <c r="Q558" s="16">
        <v>60</v>
      </c>
      <c r="R558" s="28">
        <v>0</v>
      </c>
      <c r="S558" s="64">
        <v>0</v>
      </c>
      <c r="T558" s="29">
        <v>0</v>
      </c>
      <c r="U558" s="29">
        <v>0</v>
      </c>
      <c r="V558" s="29">
        <v>0</v>
      </c>
      <c r="W558" s="29">
        <v>0</v>
      </c>
      <c r="X558" s="64">
        <v>0</v>
      </c>
      <c r="Y558" s="42">
        <v>25</v>
      </c>
      <c r="Z558" s="64">
        <v>0</v>
      </c>
      <c r="AA558" s="64">
        <v>0</v>
      </c>
      <c r="AB558" s="64">
        <v>0</v>
      </c>
      <c r="AC558" s="64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BL558">
        <v>556</v>
      </c>
      <c r="BM558" t="s">
        <v>2866</v>
      </c>
    </row>
    <row r="559" spans="2:65" ht="14.25" x14ac:dyDescent="0.2">
      <c r="B559" s="16">
        <v>557</v>
      </c>
      <c r="C559" s="16" t="s">
        <v>1188</v>
      </c>
      <c r="D559" s="16" t="s">
        <v>1323</v>
      </c>
      <c r="E559" s="16" t="s">
        <v>1126</v>
      </c>
      <c r="F559" s="16">
        <f t="shared" si="8"/>
        <v>3</v>
      </c>
      <c r="G559" s="19" t="s">
        <v>1485</v>
      </c>
      <c r="H559" s="3" t="s">
        <v>44</v>
      </c>
      <c r="I559" s="3">
        <f>武器2!I559</f>
        <v>18</v>
      </c>
      <c r="J559" s="16">
        <v>10</v>
      </c>
      <c r="K559" s="16">
        <v>5</v>
      </c>
      <c r="L559" s="16">
        <v>39</v>
      </c>
      <c r="M559" s="16">
        <v>70</v>
      </c>
      <c r="N559" s="28">
        <v>0</v>
      </c>
      <c r="O559" s="28">
        <v>0</v>
      </c>
      <c r="P559" s="28">
        <v>0</v>
      </c>
      <c r="Q559" s="28">
        <v>0</v>
      </c>
      <c r="R559" s="28">
        <v>0</v>
      </c>
      <c r="S559" s="64">
        <v>0</v>
      </c>
      <c r="T559" s="20">
        <v>0.155</v>
      </c>
      <c r="U559" s="29">
        <v>0</v>
      </c>
      <c r="V559" s="29">
        <v>0</v>
      </c>
      <c r="W559" s="29">
        <v>0</v>
      </c>
      <c r="X559" s="42">
        <v>31</v>
      </c>
      <c r="Y559" s="64">
        <v>0</v>
      </c>
      <c r="Z559" s="64">
        <v>0</v>
      </c>
      <c r="AA559" s="64">
        <v>0</v>
      </c>
      <c r="AB559" s="64">
        <v>0</v>
      </c>
      <c r="AC559" s="64">
        <v>0</v>
      </c>
      <c r="AD559" s="29">
        <v>0</v>
      </c>
      <c r="AE559" s="29">
        <v>0</v>
      </c>
      <c r="AF559" s="29">
        <v>0</v>
      </c>
      <c r="AG559" s="29">
        <v>0</v>
      </c>
      <c r="AH559" s="29">
        <v>0</v>
      </c>
      <c r="BL559">
        <v>557</v>
      </c>
      <c r="BM559" t="s">
        <v>2867</v>
      </c>
    </row>
    <row r="560" spans="2:65" ht="14.25" x14ac:dyDescent="0.2">
      <c r="B560" s="16">
        <v>558</v>
      </c>
      <c r="C560" s="16" t="s">
        <v>1155</v>
      </c>
      <c r="D560" s="16" t="s">
        <v>1410</v>
      </c>
      <c r="E560" s="16" t="s">
        <v>1126</v>
      </c>
      <c r="F560" s="16">
        <f t="shared" si="8"/>
        <v>3</v>
      </c>
      <c r="G560" s="19" t="s">
        <v>1485</v>
      </c>
      <c r="H560" s="3" t="s">
        <v>44</v>
      </c>
      <c r="I560" s="3">
        <f>武器2!I560</f>
        <v>18</v>
      </c>
      <c r="J560" s="16">
        <v>10</v>
      </c>
      <c r="K560" s="16">
        <v>6</v>
      </c>
      <c r="L560" s="16">
        <v>47</v>
      </c>
      <c r="M560" s="28">
        <v>0</v>
      </c>
      <c r="N560" s="28">
        <v>0</v>
      </c>
      <c r="O560" s="28">
        <v>0</v>
      </c>
      <c r="P560" s="28">
        <v>0</v>
      </c>
      <c r="Q560" s="28">
        <v>0</v>
      </c>
      <c r="R560" s="16">
        <v>65</v>
      </c>
      <c r="S560" s="64">
        <v>0</v>
      </c>
      <c r="T560" s="29">
        <v>0</v>
      </c>
      <c r="U560" s="29">
        <v>0</v>
      </c>
      <c r="V560" s="29">
        <v>0</v>
      </c>
      <c r="W560" s="29">
        <v>0</v>
      </c>
      <c r="X560" s="64">
        <v>0</v>
      </c>
      <c r="Y560" s="42">
        <v>37</v>
      </c>
      <c r="Z560" s="64">
        <v>0</v>
      </c>
      <c r="AA560" s="64">
        <v>0</v>
      </c>
      <c r="AB560" s="64">
        <v>0</v>
      </c>
      <c r="AC560" s="42">
        <v>49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BL560">
        <v>558</v>
      </c>
      <c r="BM560" t="s">
        <v>2868</v>
      </c>
    </row>
    <row r="561" spans="2:65" ht="14.25" x14ac:dyDescent="0.2">
      <c r="B561" s="16">
        <v>559</v>
      </c>
      <c r="C561" s="16" t="s">
        <v>1202</v>
      </c>
      <c r="D561" s="16" t="s">
        <v>1700</v>
      </c>
      <c r="E561" s="16" t="s">
        <v>1126</v>
      </c>
      <c r="F561" s="16">
        <f t="shared" si="8"/>
        <v>4</v>
      </c>
      <c r="G561" s="19" t="s">
        <v>1485</v>
      </c>
      <c r="H561" s="3" t="s">
        <v>44</v>
      </c>
      <c r="I561" s="3">
        <f>武器2!I561</f>
        <v>18</v>
      </c>
      <c r="J561" s="16">
        <v>10</v>
      </c>
      <c r="K561" s="16">
        <v>7</v>
      </c>
      <c r="L561" s="16">
        <v>54</v>
      </c>
      <c r="M561" s="28">
        <v>0</v>
      </c>
      <c r="N561" s="28">
        <v>0</v>
      </c>
      <c r="O561" s="28">
        <v>0</v>
      </c>
      <c r="P561" s="28">
        <v>0</v>
      </c>
      <c r="Q561" s="16">
        <v>105</v>
      </c>
      <c r="R561" s="28">
        <v>0</v>
      </c>
      <c r="S561" s="64">
        <v>0</v>
      </c>
      <c r="T561" s="29">
        <v>0</v>
      </c>
      <c r="U561" s="29">
        <v>0</v>
      </c>
      <c r="V561" s="29">
        <v>0</v>
      </c>
      <c r="W561" s="29">
        <v>0</v>
      </c>
      <c r="X561" s="64">
        <v>0</v>
      </c>
      <c r="Y561" s="42">
        <v>44</v>
      </c>
      <c r="Z561" s="64">
        <v>0</v>
      </c>
      <c r="AA561" s="64">
        <v>0</v>
      </c>
      <c r="AB561" s="42">
        <v>50</v>
      </c>
      <c r="AC561" s="42">
        <v>57</v>
      </c>
      <c r="AD561" s="29">
        <v>0</v>
      </c>
      <c r="AE561" s="29">
        <v>0</v>
      </c>
      <c r="AF561" s="29">
        <v>0</v>
      </c>
      <c r="AG561" s="29">
        <v>0</v>
      </c>
      <c r="AH561" s="29">
        <v>0</v>
      </c>
      <c r="BL561">
        <v>559</v>
      </c>
      <c r="BM561" t="s">
        <v>2869</v>
      </c>
    </row>
    <row r="562" spans="2:65" ht="14.25" x14ac:dyDescent="0.2">
      <c r="B562" s="16">
        <v>560</v>
      </c>
      <c r="C562" s="16" t="s">
        <v>1170</v>
      </c>
      <c r="D562" s="16" t="s">
        <v>1701</v>
      </c>
      <c r="E562" s="16" t="s">
        <v>1126</v>
      </c>
      <c r="F562" s="16">
        <f t="shared" si="8"/>
        <v>4</v>
      </c>
      <c r="G562" s="19" t="s">
        <v>1485</v>
      </c>
      <c r="H562" s="3" t="s">
        <v>44</v>
      </c>
      <c r="I562" s="3">
        <f>武器2!I562</f>
        <v>18</v>
      </c>
      <c r="J562" s="16">
        <v>10</v>
      </c>
      <c r="K562" s="16">
        <v>8</v>
      </c>
      <c r="L562" s="16">
        <v>62</v>
      </c>
      <c r="M562" s="28">
        <v>0</v>
      </c>
      <c r="N562" s="28">
        <v>0</v>
      </c>
      <c r="O562" s="28">
        <v>0</v>
      </c>
      <c r="P562" s="28">
        <v>0</v>
      </c>
      <c r="Q562" s="16">
        <v>120</v>
      </c>
      <c r="R562" s="16">
        <v>86</v>
      </c>
      <c r="S562" s="64">
        <v>0</v>
      </c>
      <c r="T562" s="29">
        <v>0</v>
      </c>
      <c r="U562" s="29">
        <v>0</v>
      </c>
      <c r="V562" s="29">
        <v>0</v>
      </c>
      <c r="W562" s="29">
        <v>0</v>
      </c>
      <c r="X562" s="64">
        <v>0</v>
      </c>
      <c r="Y562" s="42">
        <v>50</v>
      </c>
      <c r="Z562" s="42">
        <v>35</v>
      </c>
      <c r="AA562" s="64">
        <v>0</v>
      </c>
      <c r="AB562" s="64">
        <v>0</v>
      </c>
      <c r="AC562" s="64">
        <v>0</v>
      </c>
      <c r="AD562" s="29">
        <v>0</v>
      </c>
      <c r="AE562" s="29">
        <v>0</v>
      </c>
      <c r="AF562" s="29">
        <v>0</v>
      </c>
      <c r="AG562" s="29">
        <v>0</v>
      </c>
      <c r="AH562" s="29">
        <v>0</v>
      </c>
      <c r="BL562">
        <v>560</v>
      </c>
      <c r="BM562" t="s">
        <v>2870</v>
      </c>
    </row>
    <row r="563" spans="2:65" ht="14.25" x14ac:dyDescent="0.2">
      <c r="B563" s="16">
        <v>561</v>
      </c>
      <c r="C563" s="16" t="s">
        <v>1159</v>
      </c>
      <c r="D563" s="16" t="s">
        <v>1291</v>
      </c>
      <c r="E563" s="16" t="s">
        <v>1127</v>
      </c>
      <c r="F563" s="16">
        <f t="shared" si="8"/>
        <v>1</v>
      </c>
      <c r="G563" s="19" t="s">
        <v>1485</v>
      </c>
      <c r="H563" s="3" t="s">
        <v>44</v>
      </c>
      <c r="I563" s="3">
        <f>武器2!I563</f>
        <v>18</v>
      </c>
      <c r="J563" s="16">
        <v>10</v>
      </c>
      <c r="K563" s="16">
        <v>1</v>
      </c>
      <c r="L563" s="16">
        <v>8</v>
      </c>
      <c r="M563" s="28">
        <v>0</v>
      </c>
      <c r="N563" s="16">
        <v>21</v>
      </c>
      <c r="O563" s="28">
        <v>0</v>
      </c>
      <c r="P563" s="28">
        <v>0</v>
      </c>
      <c r="Q563" s="28">
        <v>0</v>
      </c>
      <c r="R563" s="28">
        <v>0</v>
      </c>
      <c r="S563" s="64">
        <v>0</v>
      </c>
      <c r="T563" s="29">
        <v>0</v>
      </c>
      <c r="U563" s="29">
        <v>0</v>
      </c>
      <c r="V563" s="29">
        <v>0</v>
      </c>
      <c r="W563" s="29">
        <v>0</v>
      </c>
      <c r="X563" s="64">
        <v>0</v>
      </c>
      <c r="Y563" s="64">
        <v>0</v>
      </c>
      <c r="Z563" s="64">
        <v>0</v>
      </c>
      <c r="AA563" s="64">
        <v>0</v>
      </c>
      <c r="AB563" s="64">
        <v>0</v>
      </c>
      <c r="AC563" s="64">
        <v>0</v>
      </c>
      <c r="AD563" s="29">
        <v>0</v>
      </c>
      <c r="AE563" s="29">
        <v>0</v>
      </c>
      <c r="AF563" s="29">
        <v>0</v>
      </c>
      <c r="AG563" s="29">
        <v>0</v>
      </c>
      <c r="AH563" s="29">
        <v>0</v>
      </c>
      <c r="BL563">
        <v>561</v>
      </c>
      <c r="BM563" t="s">
        <v>2871</v>
      </c>
    </row>
    <row r="564" spans="2:65" ht="14.25" x14ac:dyDescent="0.2">
      <c r="B564" s="16">
        <v>562</v>
      </c>
      <c r="C564" s="16" t="s">
        <v>1174</v>
      </c>
      <c r="D564" s="16" t="s">
        <v>1613</v>
      </c>
      <c r="E564" s="16" t="s">
        <v>1127</v>
      </c>
      <c r="F564" s="16">
        <f t="shared" si="8"/>
        <v>1</v>
      </c>
      <c r="G564" s="19" t="s">
        <v>1485</v>
      </c>
      <c r="H564" s="3" t="s">
        <v>44</v>
      </c>
      <c r="I564" s="3">
        <f>武器2!I564</f>
        <v>18</v>
      </c>
      <c r="J564" s="16">
        <v>10</v>
      </c>
      <c r="K564" s="16">
        <v>2</v>
      </c>
      <c r="L564" s="16">
        <v>16</v>
      </c>
      <c r="M564" s="28">
        <v>0</v>
      </c>
      <c r="N564" s="28">
        <v>0</v>
      </c>
      <c r="O564" s="28">
        <v>0</v>
      </c>
      <c r="P564" s="28">
        <v>0</v>
      </c>
      <c r="Q564" s="28">
        <v>0</v>
      </c>
      <c r="R564" s="28">
        <v>0</v>
      </c>
      <c r="S564" s="64">
        <v>0</v>
      </c>
      <c r="T564" s="29">
        <v>0</v>
      </c>
      <c r="U564" s="20">
        <v>7.4999999999999997E-2</v>
      </c>
      <c r="V564" s="29">
        <v>0</v>
      </c>
      <c r="W564" s="29">
        <v>0</v>
      </c>
      <c r="X564" s="64">
        <v>0</v>
      </c>
      <c r="Y564" s="64">
        <v>0</v>
      </c>
      <c r="Z564" s="64">
        <v>0</v>
      </c>
      <c r="AA564" s="64">
        <v>0</v>
      </c>
      <c r="AB564" s="64">
        <v>0</v>
      </c>
      <c r="AC564" s="64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BL564">
        <v>562</v>
      </c>
      <c r="BM564" t="s">
        <v>2872</v>
      </c>
    </row>
    <row r="565" spans="2:65" ht="14.25" x14ac:dyDescent="0.2">
      <c r="B565" s="16">
        <v>563</v>
      </c>
      <c r="C565" s="16" t="s">
        <v>1153</v>
      </c>
      <c r="D565" s="16" t="s">
        <v>1437</v>
      </c>
      <c r="E565" s="16" t="s">
        <v>1127</v>
      </c>
      <c r="F565" s="16">
        <f t="shared" si="8"/>
        <v>1</v>
      </c>
      <c r="G565" s="19" t="s">
        <v>1485</v>
      </c>
      <c r="H565" s="3" t="s">
        <v>44</v>
      </c>
      <c r="I565" s="3">
        <f>武器2!I565</f>
        <v>18</v>
      </c>
      <c r="J565" s="16">
        <v>10</v>
      </c>
      <c r="K565" s="16">
        <v>3</v>
      </c>
      <c r="L565" s="16">
        <v>25</v>
      </c>
      <c r="M565" s="28">
        <v>0</v>
      </c>
      <c r="N565" s="28">
        <v>0</v>
      </c>
      <c r="O565" s="28">
        <v>0</v>
      </c>
      <c r="P565" s="28">
        <v>0</v>
      </c>
      <c r="Q565" s="28">
        <v>0</v>
      </c>
      <c r="R565" s="28">
        <v>0</v>
      </c>
      <c r="S565" s="64">
        <v>0</v>
      </c>
      <c r="T565" s="29">
        <v>0</v>
      </c>
      <c r="U565" s="29">
        <v>0</v>
      </c>
      <c r="V565" s="29">
        <v>0</v>
      </c>
      <c r="W565" s="29">
        <v>0</v>
      </c>
      <c r="X565" s="64">
        <v>0</v>
      </c>
      <c r="Y565" s="42">
        <v>26</v>
      </c>
      <c r="Z565" s="64">
        <v>0</v>
      </c>
      <c r="AA565" s="64">
        <v>0</v>
      </c>
      <c r="AB565" s="64">
        <v>0</v>
      </c>
      <c r="AC565" s="64">
        <v>0</v>
      </c>
      <c r="AD565" s="29">
        <v>0</v>
      </c>
      <c r="AE565" s="29">
        <v>0</v>
      </c>
      <c r="AF565" s="29">
        <v>0</v>
      </c>
      <c r="AG565" s="29">
        <v>0</v>
      </c>
      <c r="AH565" s="29">
        <v>0</v>
      </c>
      <c r="BL565">
        <v>563</v>
      </c>
      <c r="BM565" t="s">
        <v>2873</v>
      </c>
    </row>
    <row r="566" spans="2:65" ht="14.25" x14ac:dyDescent="0.2">
      <c r="B566" s="16">
        <v>564</v>
      </c>
      <c r="C566" s="16" t="s">
        <v>1206</v>
      </c>
      <c r="D566" s="16" t="s">
        <v>1604</v>
      </c>
      <c r="E566" s="16" t="s">
        <v>1127</v>
      </c>
      <c r="F566" s="16">
        <f t="shared" si="8"/>
        <v>1</v>
      </c>
      <c r="G566" s="19" t="s">
        <v>1485</v>
      </c>
      <c r="H566" s="3" t="s">
        <v>44</v>
      </c>
      <c r="I566" s="3">
        <f>武器2!I566</f>
        <v>18</v>
      </c>
      <c r="J566" s="16">
        <v>10</v>
      </c>
      <c r="K566" s="16">
        <v>4</v>
      </c>
      <c r="L566" s="16">
        <v>33</v>
      </c>
      <c r="M566" s="28">
        <v>0</v>
      </c>
      <c r="N566" s="28">
        <v>0</v>
      </c>
      <c r="O566" s="28">
        <v>0</v>
      </c>
      <c r="P566" s="28">
        <v>0</v>
      </c>
      <c r="Q566" s="28">
        <v>0</v>
      </c>
      <c r="R566" s="28">
        <v>0</v>
      </c>
      <c r="S566" s="64">
        <v>0</v>
      </c>
      <c r="T566" s="29">
        <v>0</v>
      </c>
      <c r="U566" s="29">
        <v>0</v>
      </c>
      <c r="V566" s="29">
        <v>0</v>
      </c>
      <c r="W566" s="29">
        <v>0</v>
      </c>
      <c r="X566" s="64">
        <v>0</v>
      </c>
      <c r="Y566" s="64">
        <v>0</v>
      </c>
      <c r="Z566" s="64">
        <v>0</v>
      </c>
      <c r="AA566" s="64">
        <v>0</v>
      </c>
      <c r="AB566" s="42">
        <v>40</v>
      </c>
      <c r="AC566" s="64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BL566">
        <v>564</v>
      </c>
      <c r="BM566" t="s">
        <v>2874</v>
      </c>
    </row>
    <row r="567" spans="2:65" ht="14.25" x14ac:dyDescent="0.2">
      <c r="B567" s="16">
        <v>565</v>
      </c>
      <c r="C567" s="16" t="s">
        <v>1212</v>
      </c>
      <c r="D567" s="16" t="s">
        <v>1580</v>
      </c>
      <c r="E567" s="16" t="s">
        <v>1127</v>
      </c>
      <c r="F567" s="16">
        <f t="shared" si="8"/>
        <v>2</v>
      </c>
      <c r="G567" s="19" t="s">
        <v>1485</v>
      </c>
      <c r="H567" s="3" t="s">
        <v>44</v>
      </c>
      <c r="I567" s="3">
        <f>武器2!I567</f>
        <v>18</v>
      </c>
      <c r="J567" s="16">
        <v>10</v>
      </c>
      <c r="K567" s="16">
        <v>5</v>
      </c>
      <c r="L567" s="16">
        <v>41</v>
      </c>
      <c r="M567" s="28">
        <v>0</v>
      </c>
      <c r="N567" s="28">
        <v>0</v>
      </c>
      <c r="O567" s="28">
        <v>0</v>
      </c>
      <c r="P567" s="28">
        <v>0</v>
      </c>
      <c r="Q567" s="28">
        <v>0</v>
      </c>
      <c r="R567" s="28">
        <v>0</v>
      </c>
      <c r="S567" s="64">
        <v>0</v>
      </c>
      <c r="T567" s="29">
        <v>0</v>
      </c>
      <c r="U567" s="29">
        <v>0</v>
      </c>
      <c r="V567" s="29">
        <v>0</v>
      </c>
      <c r="W567" s="29">
        <v>0</v>
      </c>
      <c r="X567" s="64">
        <v>0</v>
      </c>
      <c r="Y567" s="42">
        <v>43</v>
      </c>
      <c r="Z567" s="42">
        <v>30</v>
      </c>
      <c r="AA567" s="64">
        <v>0</v>
      </c>
      <c r="AB567" s="64">
        <v>0</v>
      </c>
      <c r="AC567" s="64">
        <v>0</v>
      </c>
      <c r="AD567" s="29">
        <v>0</v>
      </c>
      <c r="AE567" s="29">
        <v>0</v>
      </c>
      <c r="AF567" s="29">
        <v>0</v>
      </c>
      <c r="AG567" s="29">
        <v>0</v>
      </c>
      <c r="AH567" s="29">
        <v>0</v>
      </c>
      <c r="BL567">
        <v>565</v>
      </c>
      <c r="BM567" t="s">
        <v>2875</v>
      </c>
    </row>
    <row r="568" spans="2:65" ht="14.25" x14ac:dyDescent="0.2">
      <c r="B568" s="16">
        <v>566</v>
      </c>
      <c r="C568" s="16" t="s">
        <v>1176</v>
      </c>
      <c r="D568" s="16" t="s">
        <v>1375</v>
      </c>
      <c r="E568" s="16" t="s">
        <v>1127</v>
      </c>
      <c r="F568" s="16">
        <f t="shared" si="8"/>
        <v>2</v>
      </c>
      <c r="G568" s="19" t="s">
        <v>1485</v>
      </c>
      <c r="H568" s="3" t="s">
        <v>44</v>
      </c>
      <c r="I568" s="3">
        <f>武器2!I568</f>
        <v>18</v>
      </c>
      <c r="J568" s="16">
        <v>10</v>
      </c>
      <c r="K568" s="16">
        <v>6</v>
      </c>
      <c r="L568" s="16">
        <v>49</v>
      </c>
      <c r="M568" s="28">
        <v>0</v>
      </c>
      <c r="N568" s="28">
        <v>0</v>
      </c>
      <c r="O568" s="28">
        <v>0</v>
      </c>
      <c r="P568" s="28">
        <v>0</v>
      </c>
      <c r="Q568" s="28">
        <v>0</v>
      </c>
      <c r="R568" s="28">
        <v>0</v>
      </c>
      <c r="S568" s="64">
        <v>0</v>
      </c>
      <c r="T568" s="29">
        <v>0</v>
      </c>
      <c r="U568" s="29">
        <v>0</v>
      </c>
      <c r="V568" s="29">
        <v>0</v>
      </c>
      <c r="W568" s="29">
        <v>0</v>
      </c>
      <c r="X568" s="42">
        <v>52</v>
      </c>
      <c r="Y568" s="42">
        <v>52</v>
      </c>
      <c r="Z568" s="64">
        <v>0</v>
      </c>
      <c r="AA568" s="64">
        <v>0</v>
      </c>
      <c r="AB568" s="64">
        <v>0</v>
      </c>
      <c r="AC568" s="64">
        <v>0</v>
      </c>
      <c r="AD568" s="29">
        <v>0</v>
      </c>
      <c r="AE568" s="29">
        <v>0</v>
      </c>
      <c r="AF568" s="29">
        <v>0</v>
      </c>
      <c r="AG568" s="29">
        <v>0</v>
      </c>
      <c r="AH568" s="29">
        <v>0</v>
      </c>
      <c r="BL568">
        <v>566</v>
      </c>
      <c r="BM568" t="s">
        <v>2876</v>
      </c>
    </row>
    <row r="569" spans="2:65" ht="14.25" x14ac:dyDescent="0.2">
      <c r="B569" s="16">
        <v>567</v>
      </c>
      <c r="C569" s="16" t="s">
        <v>1178</v>
      </c>
      <c r="D569" s="16" t="s">
        <v>1243</v>
      </c>
      <c r="E569" s="16" t="s">
        <v>1127</v>
      </c>
      <c r="F569" s="16">
        <f t="shared" si="8"/>
        <v>2</v>
      </c>
      <c r="G569" s="19" t="s">
        <v>1485</v>
      </c>
      <c r="H569" s="3" t="s">
        <v>44</v>
      </c>
      <c r="I569" s="3">
        <f>武器2!I569</f>
        <v>18</v>
      </c>
      <c r="J569" s="16">
        <v>10</v>
      </c>
      <c r="K569" s="16">
        <v>7</v>
      </c>
      <c r="L569" s="16">
        <v>57</v>
      </c>
      <c r="M569" s="28">
        <v>0</v>
      </c>
      <c r="N569" s="16">
        <v>145</v>
      </c>
      <c r="O569" s="28">
        <v>0</v>
      </c>
      <c r="P569" s="28">
        <v>0</v>
      </c>
      <c r="Q569" s="28">
        <v>0</v>
      </c>
      <c r="R569" s="28">
        <v>0</v>
      </c>
      <c r="S569" s="64">
        <v>0</v>
      </c>
      <c r="T569" s="29">
        <v>0</v>
      </c>
      <c r="U569" s="29">
        <v>0</v>
      </c>
      <c r="V569" s="29">
        <v>0</v>
      </c>
      <c r="W569" s="29">
        <v>0</v>
      </c>
      <c r="X569" s="64">
        <v>0</v>
      </c>
      <c r="Y569" s="42">
        <v>60</v>
      </c>
      <c r="Z569" s="64">
        <v>0</v>
      </c>
      <c r="AA569" s="64">
        <v>0</v>
      </c>
      <c r="AB569" s="64">
        <v>0</v>
      </c>
      <c r="AC569" s="64">
        <v>0</v>
      </c>
      <c r="AD569" s="29">
        <v>0</v>
      </c>
      <c r="AE569" s="29">
        <v>0</v>
      </c>
      <c r="AF569" s="29">
        <v>0</v>
      </c>
      <c r="AG569" s="29">
        <v>0</v>
      </c>
      <c r="AH569" s="29">
        <v>0</v>
      </c>
      <c r="BL569">
        <v>567</v>
      </c>
      <c r="BM569" t="s">
        <v>2877</v>
      </c>
    </row>
    <row r="570" spans="2:65" ht="14.25" x14ac:dyDescent="0.2">
      <c r="B570" s="16">
        <v>568</v>
      </c>
      <c r="C570" s="16" t="s">
        <v>1149</v>
      </c>
      <c r="D570" s="16" t="s">
        <v>1438</v>
      </c>
      <c r="E570" s="16" t="s">
        <v>1127</v>
      </c>
      <c r="F570" s="16">
        <f t="shared" si="8"/>
        <v>2</v>
      </c>
      <c r="G570" s="19" t="s">
        <v>1485</v>
      </c>
      <c r="H570" s="3" t="s">
        <v>44</v>
      </c>
      <c r="I570" s="3">
        <f>武器2!I570</f>
        <v>18</v>
      </c>
      <c r="J570" s="16">
        <v>10</v>
      </c>
      <c r="K570" s="16">
        <v>8</v>
      </c>
      <c r="L570" s="16">
        <v>66</v>
      </c>
      <c r="M570" s="16">
        <v>156</v>
      </c>
      <c r="N570" s="16">
        <v>166</v>
      </c>
      <c r="O570" s="28">
        <v>0</v>
      </c>
      <c r="P570" s="28">
        <v>0</v>
      </c>
      <c r="Q570" s="28">
        <v>0</v>
      </c>
      <c r="R570" s="28">
        <v>0</v>
      </c>
      <c r="S570" s="64">
        <v>0</v>
      </c>
      <c r="T570" s="29">
        <v>0</v>
      </c>
      <c r="U570" s="29">
        <v>0</v>
      </c>
      <c r="V570" s="29">
        <v>0</v>
      </c>
      <c r="W570" s="29">
        <v>0</v>
      </c>
      <c r="X570" s="64">
        <v>0</v>
      </c>
      <c r="Y570" s="64">
        <v>0</v>
      </c>
      <c r="Z570" s="64">
        <v>0</v>
      </c>
      <c r="AA570" s="64">
        <v>0</v>
      </c>
      <c r="AB570" s="64">
        <v>0</v>
      </c>
      <c r="AC570" s="64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BL570">
        <v>568</v>
      </c>
      <c r="BM570" t="s">
        <v>2878</v>
      </c>
    </row>
    <row r="571" spans="2:65" ht="14.25" x14ac:dyDescent="0.2">
      <c r="B571" s="16">
        <v>569</v>
      </c>
      <c r="C571" s="16" t="s">
        <v>1133</v>
      </c>
      <c r="D571" s="16" t="s">
        <v>1307</v>
      </c>
      <c r="E571" s="16" t="s">
        <v>1128</v>
      </c>
      <c r="F571" s="16">
        <f t="shared" si="8"/>
        <v>1</v>
      </c>
      <c r="G571" s="19" t="s">
        <v>1485</v>
      </c>
      <c r="H571" s="3" t="s">
        <v>44</v>
      </c>
      <c r="I571" s="3">
        <f>武器2!I571</f>
        <v>18</v>
      </c>
      <c r="J571" s="16">
        <v>10</v>
      </c>
      <c r="K571" s="16">
        <v>1</v>
      </c>
      <c r="L571" s="16">
        <v>16</v>
      </c>
      <c r="M571" s="28">
        <v>0</v>
      </c>
      <c r="N571" s="28">
        <v>0</v>
      </c>
      <c r="O571" s="28">
        <v>0</v>
      </c>
      <c r="P571" s="28">
        <v>0</v>
      </c>
      <c r="Q571" s="28">
        <v>0</v>
      </c>
      <c r="R571" s="28">
        <v>0</v>
      </c>
      <c r="S571" s="64">
        <v>0</v>
      </c>
      <c r="T571" s="29">
        <v>0</v>
      </c>
      <c r="U571" s="29">
        <v>0</v>
      </c>
      <c r="V571" s="29">
        <v>0</v>
      </c>
      <c r="W571" s="29">
        <v>0</v>
      </c>
      <c r="X571" s="64">
        <v>0</v>
      </c>
      <c r="Y571" s="42">
        <v>0</v>
      </c>
      <c r="Z571" s="64">
        <v>0</v>
      </c>
      <c r="AA571" s="64">
        <v>0</v>
      </c>
      <c r="AB571" s="64">
        <v>0</v>
      </c>
      <c r="AC571" s="64">
        <v>0</v>
      </c>
      <c r="AD571" s="29">
        <v>0</v>
      </c>
      <c r="AE571" s="29">
        <v>0</v>
      </c>
      <c r="AF571" s="29">
        <v>0</v>
      </c>
      <c r="AG571" s="29">
        <v>0</v>
      </c>
      <c r="AH571" s="29">
        <v>0</v>
      </c>
      <c r="BL571">
        <v>569</v>
      </c>
      <c r="BM571" t="s">
        <v>2640</v>
      </c>
    </row>
    <row r="572" spans="2:65" ht="14.25" x14ac:dyDescent="0.2">
      <c r="B572" s="16">
        <v>570</v>
      </c>
      <c r="C572" s="16" t="s">
        <v>1157</v>
      </c>
      <c r="D572" s="16" t="s">
        <v>1247</v>
      </c>
      <c r="E572" s="16" t="s">
        <v>1128</v>
      </c>
      <c r="F572" s="16">
        <f t="shared" si="8"/>
        <v>1</v>
      </c>
      <c r="G572" s="19" t="s">
        <v>1485</v>
      </c>
      <c r="H572" s="3" t="s">
        <v>44</v>
      </c>
      <c r="I572" s="3">
        <f>武器2!I572</f>
        <v>18</v>
      </c>
      <c r="J572" s="16">
        <v>10</v>
      </c>
      <c r="K572" s="16">
        <v>2</v>
      </c>
      <c r="L572" s="16">
        <v>32</v>
      </c>
      <c r="M572" s="28">
        <v>0</v>
      </c>
      <c r="N572" s="28">
        <v>0</v>
      </c>
      <c r="O572" s="28">
        <v>0</v>
      </c>
      <c r="P572" s="28">
        <v>0</v>
      </c>
      <c r="Q572" s="28">
        <v>0</v>
      </c>
      <c r="R572" s="16">
        <v>0</v>
      </c>
      <c r="S572" s="64">
        <v>0</v>
      </c>
      <c r="T572" s="29">
        <v>0</v>
      </c>
      <c r="U572" s="29">
        <v>0</v>
      </c>
      <c r="V572" s="29">
        <v>0</v>
      </c>
      <c r="W572" s="29">
        <v>0</v>
      </c>
      <c r="X572" s="64">
        <v>0</v>
      </c>
      <c r="Y572" s="64">
        <v>0</v>
      </c>
      <c r="Z572" s="64">
        <v>0</v>
      </c>
      <c r="AA572" s="64">
        <v>0</v>
      </c>
      <c r="AB572" s="64">
        <v>0</v>
      </c>
      <c r="AC572" s="64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BL572">
        <v>570</v>
      </c>
      <c r="BM572" t="s">
        <v>2850</v>
      </c>
    </row>
    <row r="573" spans="2:65" ht="14.25" x14ac:dyDescent="0.2">
      <c r="B573" s="16">
        <v>571</v>
      </c>
      <c r="C573" s="16" t="s">
        <v>1193</v>
      </c>
      <c r="D573" s="16" t="s">
        <v>1399</v>
      </c>
      <c r="E573" s="16" t="s">
        <v>1128</v>
      </c>
      <c r="F573" s="16">
        <f t="shared" si="8"/>
        <v>1</v>
      </c>
      <c r="G573" s="19" t="s">
        <v>1485</v>
      </c>
      <c r="H573" s="3" t="s">
        <v>44</v>
      </c>
      <c r="I573" s="3">
        <f>武器2!I573</f>
        <v>18</v>
      </c>
      <c r="J573" s="16">
        <v>10</v>
      </c>
      <c r="K573" s="16">
        <v>3</v>
      </c>
      <c r="L573" s="16">
        <v>48</v>
      </c>
      <c r="M573" s="28">
        <v>0</v>
      </c>
      <c r="N573" s="28">
        <v>0</v>
      </c>
      <c r="O573" s="28">
        <v>0</v>
      </c>
      <c r="P573" s="28">
        <v>0</v>
      </c>
      <c r="Q573" s="16">
        <v>0</v>
      </c>
      <c r="R573" s="28">
        <v>0</v>
      </c>
      <c r="S573" s="64">
        <v>0</v>
      </c>
      <c r="T573" s="29">
        <v>0</v>
      </c>
      <c r="U573" s="29">
        <v>0</v>
      </c>
      <c r="V573" s="29">
        <v>0</v>
      </c>
      <c r="W573" s="29">
        <v>0</v>
      </c>
      <c r="X573" s="64">
        <v>0</v>
      </c>
      <c r="Y573" s="64">
        <v>0</v>
      </c>
      <c r="Z573" s="64">
        <v>0</v>
      </c>
      <c r="AA573" s="64">
        <v>0</v>
      </c>
      <c r="AB573" s="64">
        <v>0</v>
      </c>
      <c r="AC573" s="64">
        <v>0</v>
      </c>
      <c r="AD573" s="29">
        <v>0</v>
      </c>
      <c r="AE573" s="29">
        <v>0</v>
      </c>
      <c r="AF573" s="29">
        <v>0</v>
      </c>
      <c r="AG573" s="29">
        <v>0</v>
      </c>
      <c r="AH573" s="29">
        <v>0</v>
      </c>
      <c r="BL573">
        <v>571</v>
      </c>
      <c r="BM573" t="s">
        <v>2851</v>
      </c>
    </row>
    <row r="574" spans="2:65" ht="14.25" x14ac:dyDescent="0.2">
      <c r="B574" s="16">
        <v>572</v>
      </c>
      <c r="C574" s="16" t="s">
        <v>1195</v>
      </c>
      <c r="D574" s="16" t="s">
        <v>1627</v>
      </c>
      <c r="E574" s="16" t="s">
        <v>1128</v>
      </c>
      <c r="F574" s="16">
        <f t="shared" si="8"/>
        <v>1</v>
      </c>
      <c r="G574" s="19" t="s">
        <v>1485</v>
      </c>
      <c r="H574" s="3" t="s">
        <v>44</v>
      </c>
      <c r="I574" s="3">
        <f>武器2!I574</f>
        <v>18</v>
      </c>
      <c r="J574" s="16">
        <v>10</v>
      </c>
      <c r="K574" s="16">
        <v>4</v>
      </c>
      <c r="L574" s="16">
        <v>64</v>
      </c>
      <c r="M574" s="28">
        <v>0</v>
      </c>
      <c r="N574" s="28">
        <v>0</v>
      </c>
      <c r="O574" s="28">
        <v>0</v>
      </c>
      <c r="P574" s="28">
        <v>0</v>
      </c>
      <c r="Q574" s="16">
        <v>0</v>
      </c>
      <c r="R574" s="28">
        <v>0</v>
      </c>
      <c r="S574" s="64">
        <v>0</v>
      </c>
      <c r="T574" s="29">
        <v>0</v>
      </c>
      <c r="U574" s="29">
        <v>0</v>
      </c>
      <c r="V574" s="29">
        <v>0</v>
      </c>
      <c r="W574" s="29">
        <v>0</v>
      </c>
      <c r="X574" s="64">
        <v>0</v>
      </c>
      <c r="Y574" s="64">
        <v>0</v>
      </c>
      <c r="Z574" s="64">
        <v>0</v>
      </c>
      <c r="AA574" s="64">
        <v>0</v>
      </c>
      <c r="AB574" s="64">
        <v>0</v>
      </c>
      <c r="AC574" s="64">
        <v>0</v>
      </c>
      <c r="AD574" s="29">
        <v>0</v>
      </c>
      <c r="AE574" s="29">
        <v>0</v>
      </c>
      <c r="AF574" s="29">
        <v>0</v>
      </c>
      <c r="AG574" s="29">
        <v>0</v>
      </c>
      <c r="AH574" s="29">
        <v>0</v>
      </c>
      <c r="BL574">
        <v>572</v>
      </c>
      <c r="BM574" t="s">
        <v>2822</v>
      </c>
    </row>
    <row r="575" spans="2:65" ht="14.25" x14ac:dyDescent="0.2">
      <c r="B575" s="16">
        <v>573</v>
      </c>
      <c r="C575" s="16" t="s">
        <v>1196</v>
      </c>
      <c r="D575" s="16" t="s">
        <v>1556</v>
      </c>
      <c r="E575" s="16" t="s">
        <v>1128</v>
      </c>
      <c r="F575" s="16">
        <f t="shared" si="8"/>
        <v>1</v>
      </c>
      <c r="G575" s="19" t="s">
        <v>1485</v>
      </c>
      <c r="H575" s="3" t="s">
        <v>44</v>
      </c>
      <c r="I575" s="3">
        <f>武器2!I575</f>
        <v>18</v>
      </c>
      <c r="J575" s="16">
        <v>10</v>
      </c>
      <c r="K575" s="16">
        <v>5</v>
      </c>
      <c r="L575" s="16">
        <v>80</v>
      </c>
      <c r="M575" s="16">
        <v>0</v>
      </c>
      <c r="N575" s="28">
        <v>0</v>
      </c>
      <c r="O575" s="28">
        <v>0</v>
      </c>
      <c r="P575" s="28">
        <v>0</v>
      </c>
      <c r="Q575" s="28">
        <v>0</v>
      </c>
      <c r="R575" s="28">
        <v>0</v>
      </c>
      <c r="S575" s="64">
        <v>0</v>
      </c>
      <c r="T575" s="29">
        <v>0</v>
      </c>
      <c r="U575" s="29">
        <v>0</v>
      </c>
      <c r="V575" s="29">
        <v>0</v>
      </c>
      <c r="W575" s="29">
        <v>0</v>
      </c>
      <c r="X575" s="64">
        <v>0</v>
      </c>
      <c r="Y575" s="64">
        <v>0</v>
      </c>
      <c r="Z575" s="64">
        <v>0</v>
      </c>
      <c r="AA575" s="64">
        <v>0</v>
      </c>
      <c r="AB575" s="64">
        <v>0</v>
      </c>
      <c r="AC575" s="64">
        <v>0</v>
      </c>
      <c r="AD575" s="29">
        <v>0</v>
      </c>
      <c r="AE575" s="29">
        <v>0</v>
      </c>
      <c r="AF575" s="29">
        <v>0</v>
      </c>
      <c r="AG575" s="29">
        <v>0</v>
      </c>
      <c r="AH575" s="29">
        <v>0</v>
      </c>
      <c r="BL575">
        <v>573</v>
      </c>
      <c r="BM575" t="s">
        <v>2852</v>
      </c>
    </row>
    <row r="576" spans="2:65" ht="14.25" x14ac:dyDescent="0.2">
      <c r="B576" s="16">
        <v>574</v>
      </c>
      <c r="C576" s="16" t="s">
        <v>1193</v>
      </c>
      <c r="D576" s="16" t="s">
        <v>1235</v>
      </c>
      <c r="E576" s="16" t="s">
        <v>1128</v>
      </c>
      <c r="F576" s="16">
        <f t="shared" si="8"/>
        <v>1</v>
      </c>
      <c r="G576" s="19" t="s">
        <v>1485</v>
      </c>
      <c r="H576" s="3" t="s">
        <v>44</v>
      </c>
      <c r="I576" s="3">
        <f>武器2!I576</f>
        <v>18</v>
      </c>
      <c r="J576" s="16">
        <v>10</v>
      </c>
      <c r="K576" s="16">
        <v>6</v>
      </c>
      <c r="L576" s="16">
        <v>96</v>
      </c>
      <c r="M576" s="28">
        <v>0</v>
      </c>
      <c r="N576" s="28">
        <v>0</v>
      </c>
      <c r="O576" s="28">
        <v>0</v>
      </c>
      <c r="P576" s="28">
        <v>0</v>
      </c>
      <c r="Q576" s="16">
        <v>0</v>
      </c>
      <c r="R576" s="28">
        <v>0</v>
      </c>
      <c r="S576" s="64">
        <v>0</v>
      </c>
      <c r="T576" s="29">
        <v>0</v>
      </c>
      <c r="U576" s="29">
        <v>0</v>
      </c>
      <c r="V576" s="29">
        <v>0</v>
      </c>
      <c r="W576" s="29">
        <v>0</v>
      </c>
      <c r="X576" s="64">
        <v>0</v>
      </c>
      <c r="Y576" s="64">
        <v>0</v>
      </c>
      <c r="Z576" s="64">
        <v>0</v>
      </c>
      <c r="AA576" s="64">
        <v>0</v>
      </c>
      <c r="AB576" s="64">
        <v>0</v>
      </c>
      <c r="AC576" s="64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BL576">
        <v>574</v>
      </c>
      <c r="BM576" t="s">
        <v>2853</v>
      </c>
    </row>
    <row r="577" spans="2:65" ht="14.25" x14ac:dyDescent="0.2">
      <c r="B577" s="16">
        <v>575</v>
      </c>
      <c r="C577" s="16" t="s">
        <v>1137</v>
      </c>
      <c r="D577" s="16" t="s">
        <v>1316</v>
      </c>
      <c r="E577" s="16" t="s">
        <v>1128</v>
      </c>
      <c r="F577" s="16">
        <f t="shared" si="8"/>
        <v>1</v>
      </c>
      <c r="G577" s="19" t="s">
        <v>1485</v>
      </c>
      <c r="H577" s="3" t="s">
        <v>44</v>
      </c>
      <c r="I577" s="3">
        <f>武器2!I577</f>
        <v>18</v>
      </c>
      <c r="J577" s="16">
        <v>10</v>
      </c>
      <c r="K577" s="16">
        <v>7</v>
      </c>
      <c r="L577" s="16">
        <v>112</v>
      </c>
      <c r="M577" s="28">
        <v>0</v>
      </c>
      <c r="N577" s="28">
        <v>0</v>
      </c>
      <c r="O577" s="28">
        <v>0</v>
      </c>
      <c r="P577" s="28">
        <v>0</v>
      </c>
      <c r="Q577" s="28">
        <v>0</v>
      </c>
      <c r="R577" s="28">
        <v>0</v>
      </c>
      <c r="S577" s="64">
        <v>0</v>
      </c>
      <c r="T577" s="29">
        <v>0</v>
      </c>
      <c r="U577" s="29">
        <v>0</v>
      </c>
      <c r="V577" s="29">
        <v>0</v>
      </c>
      <c r="W577" s="29">
        <v>0</v>
      </c>
      <c r="X577" s="64">
        <v>0</v>
      </c>
      <c r="Y577" s="64">
        <v>0</v>
      </c>
      <c r="Z577" s="64">
        <v>0</v>
      </c>
      <c r="AA577" s="42">
        <v>0</v>
      </c>
      <c r="AB577" s="64">
        <v>0</v>
      </c>
      <c r="AC577" s="64">
        <v>0</v>
      </c>
      <c r="AD577" s="29">
        <v>0</v>
      </c>
      <c r="AE577" s="29">
        <v>0</v>
      </c>
      <c r="AF577" s="29">
        <v>0</v>
      </c>
      <c r="AG577" s="29">
        <v>0</v>
      </c>
      <c r="AH577" s="29">
        <v>0</v>
      </c>
      <c r="BL577">
        <v>575</v>
      </c>
      <c r="BM577" t="s">
        <v>2854</v>
      </c>
    </row>
    <row r="578" spans="2:65" ht="14.25" x14ac:dyDescent="0.2">
      <c r="B578" s="16">
        <v>576</v>
      </c>
      <c r="C578" s="16" t="s">
        <v>1184</v>
      </c>
      <c r="D578" s="16" t="s">
        <v>1261</v>
      </c>
      <c r="E578" s="16" t="s">
        <v>1128</v>
      </c>
      <c r="F578" s="16">
        <f t="shared" si="8"/>
        <v>1</v>
      </c>
      <c r="G578" s="19" t="s">
        <v>1485</v>
      </c>
      <c r="H578" s="3" t="s">
        <v>44</v>
      </c>
      <c r="I578" s="3">
        <f>武器2!I578</f>
        <v>18</v>
      </c>
      <c r="J578" s="16">
        <v>10</v>
      </c>
      <c r="K578" s="16">
        <v>8</v>
      </c>
      <c r="L578" s="16">
        <v>128</v>
      </c>
      <c r="M578" s="28">
        <v>0</v>
      </c>
      <c r="N578" s="28">
        <v>0</v>
      </c>
      <c r="O578" s="28">
        <v>0</v>
      </c>
      <c r="P578" s="28">
        <v>0</v>
      </c>
      <c r="Q578" s="16">
        <v>0</v>
      </c>
      <c r="R578" s="28">
        <v>0</v>
      </c>
      <c r="S578" s="64">
        <v>0</v>
      </c>
      <c r="T578" s="29">
        <v>0</v>
      </c>
      <c r="U578" s="29">
        <v>0</v>
      </c>
      <c r="V578" s="29">
        <v>0</v>
      </c>
      <c r="W578" s="29">
        <v>0</v>
      </c>
      <c r="X578" s="64">
        <v>0</v>
      </c>
      <c r="Y578" s="64">
        <v>0</v>
      </c>
      <c r="Z578" s="64">
        <v>0</v>
      </c>
      <c r="AA578" s="64">
        <v>0</v>
      </c>
      <c r="AB578" s="64">
        <v>0</v>
      </c>
      <c r="AC578" s="64">
        <v>0</v>
      </c>
      <c r="AD578" s="29">
        <v>0</v>
      </c>
      <c r="AE578" s="29">
        <v>0</v>
      </c>
      <c r="AF578" s="29">
        <v>0</v>
      </c>
      <c r="AG578" s="29">
        <v>0</v>
      </c>
      <c r="AH578" s="29">
        <v>0</v>
      </c>
      <c r="BL578">
        <v>576</v>
      </c>
      <c r="BM578" t="s">
        <v>2823</v>
      </c>
    </row>
    <row r="579" spans="2:65" ht="14.25" x14ac:dyDescent="0.2">
      <c r="B579" s="16">
        <v>577</v>
      </c>
      <c r="C579" s="16" t="s">
        <v>1188</v>
      </c>
      <c r="D579" s="16" t="s">
        <v>1702</v>
      </c>
      <c r="E579" s="16" t="s">
        <v>1125</v>
      </c>
      <c r="F579" s="16">
        <f t="shared" ref="F579:F642" si="9">VLOOKUP(E579&amp;K579,buff_num,2,FALSE)</f>
        <v>3</v>
      </c>
      <c r="G579" s="19" t="s">
        <v>1485</v>
      </c>
      <c r="H579" s="3" t="s">
        <v>879</v>
      </c>
      <c r="I579" s="3">
        <f>武器2!I579</f>
        <v>19</v>
      </c>
      <c r="J579" s="16">
        <v>0</v>
      </c>
      <c r="K579" s="16">
        <v>1</v>
      </c>
      <c r="L579" s="16">
        <v>19</v>
      </c>
      <c r="M579" s="16">
        <v>18</v>
      </c>
      <c r="N579" s="28">
        <v>0</v>
      </c>
      <c r="O579" s="28">
        <v>0</v>
      </c>
      <c r="P579" s="28">
        <v>0</v>
      </c>
      <c r="Q579" s="28">
        <v>0</v>
      </c>
      <c r="R579" s="28">
        <v>0</v>
      </c>
      <c r="S579" s="64">
        <v>0</v>
      </c>
      <c r="T579" s="29">
        <v>0</v>
      </c>
      <c r="U579" s="29">
        <v>0</v>
      </c>
      <c r="V579" s="29">
        <v>0</v>
      </c>
      <c r="W579" s="29">
        <v>0</v>
      </c>
      <c r="X579" s="64">
        <v>0</v>
      </c>
      <c r="Y579" s="42">
        <v>6</v>
      </c>
      <c r="Z579" s="42">
        <v>5</v>
      </c>
      <c r="AA579" s="64">
        <v>0</v>
      </c>
      <c r="AB579" s="64">
        <v>0</v>
      </c>
      <c r="AC579" s="64">
        <v>0</v>
      </c>
      <c r="AD579" s="29">
        <v>0</v>
      </c>
      <c r="AE579" s="29">
        <v>0</v>
      </c>
      <c r="AF579" s="29">
        <v>0</v>
      </c>
      <c r="AG579" s="29">
        <v>0</v>
      </c>
      <c r="AH579" s="29">
        <v>0</v>
      </c>
      <c r="BL579">
        <v>577</v>
      </c>
      <c r="BM579" t="s">
        <v>2879</v>
      </c>
    </row>
    <row r="580" spans="2:65" ht="14.25" x14ac:dyDescent="0.2">
      <c r="B580" s="16">
        <v>578</v>
      </c>
      <c r="C580" s="16" t="s">
        <v>1198</v>
      </c>
      <c r="D580" s="16" t="s">
        <v>1662</v>
      </c>
      <c r="E580" s="16" t="s">
        <v>1125</v>
      </c>
      <c r="F580" s="16">
        <f t="shared" si="9"/>
        <v>3</v>
      </c>
      <c r="G580" s="19" t="s">
        <v>1485</v>
      </c>
      <c r="H580" s="3" t="s">
        <v>879</v>
      </c>
      <c r="I580" s="3">
        <f>武器2!I580</f>
        <v>19</v>
      </c>
      <c r="J580" s="16">
        <v>0</v>
      </c>
      <c r="K580" s="16">
        <v>2</v>
      </c>
      <c r="L580" s="16">
        <v>39</v>
      </c>
      <c r="M580" s="16">
        <v>36</v>
      </c>
      <c r="N580" s="28">
        <v>0</v>
      </c>
      <c r="O580" s="28">
        <v>0</v>
      </c>
      <c r="P580" s="28">
        <v>0</v>
      </c>
      <c r="Q580" s="16">
        <v>26</v>
      </c>
      <c r="R580" s="28">
        <v>0</v>
      </c>
      <c r="S580" s="64">
        <v>0</v>
      </c>
      <c r="T580" s="20">
        <v>6.5000000000000002E-2</v>
      </c>
      <c r="U580" s="29">
        <v>0</v>
      </c>
      <c r="V580" s="29">
        <v>0</v>
      </c>
      <c r="W580" s="29">
        <v>0</v>
      </c>
      <c r="X580" s="64">
        <v>0</v>
      </c>
      <c r="Y580" s="64">
        <v>0</v>
      </c>
      <c r="Z580" s="64">
        <v>0</v>
      </c>
      <c r="AA580" s="64">
        <v>0</v>
      </c>
      <c r="AB580" s="64">
        <v>0</v>
      </c>
      <c r="AC580" s="64">
        <v>0</v>
      </c>
      <c r="AD580" s="29">
        <v>0</v>
      </c>
      <c r="AE580" s="29">
        <v>0</v>
      </c>
      <c r="AF580" s="29">
        <v>0</v>
      </c>
      <c r="AG580" s="29">
        <v>0</v>
      </c>
      <c r="AH580" s="29">
        <v>0</v>
      </c>
      <c r="BL580">
        <v>578</v>
      </c>
      <c r="BM580" t="s">
        <v>2880</v>
      </c>
    </row>
    <row r="581" spans="2:65" ht="14.25" x14ac:dyDescent="0.2">
      <c r="B581" s="16">
        <v>579</v>
      </c>
      <c r="C581" s="16" t="s">
        <v>1168</v>
      </c>
      <c r="D581" s="16" t="s">
        <v>1585</v>
      </c>
      <c r="E581" s="16" t="s">
        <v>1125</v>
      </c>
      <c r="F581" s="16">
        <f t="shared" si="9"/>
        <v>4</v>
      </c>
      <c r="G581" s="19" t="s">
        <v>1485</v>
      </c>
      <c r="H581" s="3" t="s">
        <v>879</v>
      </c>
      <c r="I581" s="3">
        <f>武器2!I581</f>
        <v>19</v>
      </c>
      <c r="J581" s="16">
        <v>0</v>
      </c>
      <c r="K581" s="16">
        <v>3</v>
      </c>
      <c r="L581" s="16">
        <v>58</v>
      </c>
      <c r="M581" s="16">
        <v>54</v>
      </c>
      <c r="N581" s="16">
        <v>35</v>
      </c>
      <c r="O581" s="16">
        <v>49</v>
      </c>
      <c r="P581" s="28">
        <v>0</v>
      </c>
      <c r="Q581" s="28">
        <v>0</v>
      </c>
      <c r="R581" s="28">
        <v>0</v>
      </c>
      <c r="S581" s="64">
        <v>0</v>
      </c>
      <c r="T581" s="29">
        <v>0</v>
      </c>
      <c r="U581" s="20">
        <v>0.08</v>
      </c>
      <c r="V581" s="29">
        <v>0</v>
      </c>
      <c r="W581" s="29">
        <v>0</v>
      </c>
      <c r="X581" s="64">
        <v>0</v>
      </c>
      <c r="Y581" s="64">
        <v>0</v>
      </c>
      <c r="Z581" s="64">
        <v>0</v>
      </c>
      <c r="AA581" s="64">
        <v>0</v>
      </c>
      <c r="AB581" s="64">
        <v>0</v>
      </c>
      <c r="AC581" s="64">
        <v>0</v>
      </c>
      <c r="AD581" s="29">
        <v>0</v>
      </c>
      <c r="AE581" s="29">
        <v>0</v>
      </c>
      <c r="AF581" s="29">
        <v>0</v>
      </c>
      <c r="AG581" s="29">
        <v>0</v>
      </c>
      <c r="AH581" s="29">
        <v>0</v>
      </c>
      <c r="BL581">
        <v>579</v>
      </c>
      <c r="BM581" t="s">
        <v>2881</v>
      </c>
    </row>
    <row r="582" spans="2:65" ht="14.25" x14ac:dyDescent="0.2">
      <c r="B582" s="16">
        <v>580</v>
      </c>
      <c r="C582" s="16" t="s">
        <v>1212</v>
      </c>
      <c r="D582" s="16" t="s">
        <v>1703</v>
      </c>
      <c r="E582" s="16" t="s">
        <v>1125</v>
      </c>
      <c r="F582" s="16">
        <f t="shared" si="9"/>
        <v>4</v>
      </c>
      <c r="G582" s="19" t="s">
        <v>1485</v>
      </c>
      <c r="H582" s="3" t="s">
        <v>879</v>
      </c>
      <c r="I582" s="3">
        <f>武器2!I582</f>
        <v>19</v>
      </c>
      <c r="J582" s="16">
        <v>0</v>
      </c>
      <c r="K582" s="16">
        <v>4</v>
      </c>
      <c r="L582" s="16">
        <v>77</v>
      </c>
      <c r="M582" s="16">
        <v>72</v>
      </c>
      <c r="N582" s="28">
        <v>0</v>
      </c>
      <c r="O582" s="28">
        <v>0</v>
      </c>
      <c r="P582" s="28">
        <v>0</v>
      </c>
      <c r="Q582" s="28">
        <v>0</v>
      </c>
      <c r="R582" s="28">
        <v>0</v>
      </c>
      <c r="S582" s="64">
        <v>0</v>
      </c>
      <c r="T582" s="29">
        <v>0</v>
      </c>
      <c r="U582" s="20">
        <v>0.1075</v>
      </c>
      <c r="V582" s="29">
        <v>0</v>
      </c>
      <c r="W582" s="29">
        <v>0</v>
      </c>
      <c r="X582" s="64">
        <v>0</v>
      </c>
      <c r="Y582" s="64">
        <v>0</v>
      </c>
      <c r="Z582" s="42">
        <v>18</v>
      </c>
      <c r="AA582" s="42">
        <v>30</v>
      </c>
      <c r="AB582" s="64">
        <v>0</v>
      </c>
      <c r="AC582" s="64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BL582">
        <v>580</v>
      </c>
      <c r="BM582" t="s">
        <v>2882</v>
      </c>
    </row>
    <row r="583" spans="2:65" ht="14.25" x14ac:dyDescent="0.2">
      <c r="B583" s="16">
        <v>581</v>
      </c>
      <c r="C583" s="16" t="s">
        <v>1208</v>
      </c>
      <c r="D583" s="16" t="s">
        <v>1704</v>
      </c>
      <c r="E583" s="16" t="s">
        <v>1125</v>
      </c>
      <c r="F583" s="16">
        <f t="shared" si="9"/>
        <v>5</v>
      </c>
      <c r="G583" s="19" t="s">
        <v>1485</v>
      </c>
      <c r="H583" s="3" t="s">
        <v>879</v>
      </c>
      <c r="I583" s="3">
        <f>武器2!I583</f>
        <v>19</v>
      </c>
      <c r="J583" s="16">
        <v>0</v>
      </c>
      <c r="K583" s="16">
        <v>5</v>
      </c>
      <c r="L583" s="16">
        <v>97</v>
      </c>
      <c r="M583" s="16">
        <v>90</v>
      </c>
      <c r="N583" s="16">
        <v>59</v>
      </c>
      <c r="O583" s="16">
        <v>82</v>
      </c>
      <c r="P583" s="28">
        <v>0</v>
      </c>
      <c r="Q583" s="28">
        <v>0</v>
      </c>
      <c r="R583" s="28">
        <v>0</v>
      </c>
      <c r="S583" s="64">
        <v>0</v>
      </c>
      <c r="T583" s="29">
        <v>0</v>
      </c>
      <c r="U583" s="20">
        <v>0.13500000000000001</v>
      </c>
      <c r="V583" s="29">
        <v>0</v>
      </c>
      <c r="W583" s="29">
        <v>0</v>
      </c>
      <c r="X583" s="64">
        <v>0</v>
      </c>
      <c r="Y583" s="64">
        <v>0</v>
      </c>
      <c r="Z583" s="64">
        <v>0</v>
      </c>
      <c r="AA583" s="42">
        <v>38</v>
      </c>
      <c r="AB583" s="64">
        <v>0</v>
      </c>
      <c r="AC583" s="64">
        <v>0</v>
      </c>
      <c r="AD583" s="29">
        <v>0</v>
      </c>
      <c r="AE583" s="29">
        <v>0</v>
      </c>
      <c r="AF583" s="29">
        <v>0</v>
      </c>
      <c r="AG583" s="29">
        <v>0</v>
      </c>
      <c r="AH583" s="29">
        <v>0</v>
      </c>
      <c r="BL583">
        <v>581</v>
      </c>
      <c r="BM583" t="s">
        <v>2883</v>
      </c>
    </row>
    <row r="584" spans="2:65" ht="14.25" x14ac:dyDescent="0.2">
      <c r="B584" s="16">
        <v>582</v>
      </c>
      <c r="C584" s="16" t="s">
        <v>1198</v>
      </c>
      <c r="D584" s="16" t="s">
        <v>1705</v>
      </c>
      <c r="E584" s="16" t="s">
        <v>1125</v>
      </c>
      <c r="F584" s="16">
        <f t="shared" si="9"/>
        <v>5</v>
      </c>
      <c r="G584" s="19" t="s">
        <v>1485</v>
      </c>
      <c r="H584" s="3" t="s">
        <v>879</v>
      </c>
      <c r="I584" s="3">
        <f>武器2!I584</f>
        <v>19</v>
      </c>
      <c r="J584" s="16">
        <v>0</v>
      </c>
      <c r="K584" s="16">
        <v>6</v>
      </c>
      <c r="L584" s="16">
        <v>116</v>
      </c>
      <c r="M584" s="16">
        <v>108</v>
      </c>
      <c r="N584" s="16">
        <v>71</v>
      </c>
      <c r="O584" s="28">
        <v>0</v>
      </c>
      <c r="P584" s="28">
        <v>0</v>
      </c>
      <c r="Q584" s="28">
        <v>0</v>
      </c>
      <c r="R584" s="28">
        <v>0</v>
      </c>
      <c r="S584" s="42">
        <v>39</v>
      </c>
      <c r="T584" s="29">
        <v>0</v>
      </c>
      <c r="U584" s="29">
        <v>0</v>
      </c>
      <c r="V584" s="29">
        <v>0</v>
      </c>
      <c r="W584" s="29">
        <v>0</v>
      </c>
      <c r="X584" s="64">
        <v>0</v>
      </c>
      <c r="Y584" s="64">
        <v>0</v>
      </c>
      <c r="Z584" s="42">
        <v>27</v>
      </c>
      <c r="AA584" s="42">
        <v>45</v>
      </c>
      <c r="AB584" s="64">
        <v>0</v>
      </c>
      <c r="AC584" s="64">
        <v>0</v>
      </c>
      <c r="AD584" s="29">
        <v>0</v>
      </c>
      <c r="AE584" s="29">
        <v>0</v>
      </c>
      <c r="AF584" s="29">
        <v>0</v>
      </c>
      <c r="AG584" s="29">
        <v>0</v>
      </c>
      <c r="AH584" s="29">
        <v>0</v>
      </c>
      <c r="BL584">
        <v>582</v>
      </c>
      <c r="BM584" t="s">
        <v>2884</v>
      </c>
    </row>
    <row r="585" spans="2:65" ht="14.25" x14ac:dyDescent="0.2">
      <c r="B585" s="16">
        <v>583</v>
      </c>
      <c r="C585" s="16" t="s">
        <v>1186</v>
      </c>
      <c r="D585" s="16" t="s">
        <v>1675</v>
      </c>
      <c r="E585" s="16" t="s">
        <v>1125</v>
      </c>
      <c r="F585" s="16">
        <f t="shared" si="9"/>
        <v>6</v>
      </c>
      <c r="G585" s="19" t="s">
        <v>1485</v>
      </c>
      <c r="H585" s="3" t="s">
        <v>879</v>
      </c>
      <c r="I585" s="3">
        <f>武器2!I585</f>
        <v>19</v>
      </c>
      <c r="J585" s="16">
        <v>0</v>
      </c>
      <c r="K585" s="16">
        <v>7</v>
      </c>
      <c r="L585" s="16">
        <v>135</v>
      </c>
      <c r="M585" s="28">
        <v>0</v>
      </c>
      <c r="N585" s="28">
        <v>0</v>
      </c>
      <c r="O585" s="28">
        <v>0</v>
      </c>
      <c r="P585" s="28">
        <v>0</v>
      </c>
      <c r="Q585" s="28">
        <v>0</v>
      </c>
      <c r="R585" s="16">
        <v>75</v>
      </c>
      <c r="S585" s="42">
        <v>46</v>
      </c>
      <c r="T585" s="20">
        <v>0.23</v>
      </c>
      <c r="U585" s="20">
        <v>0.1875</v>
      </c>
      <c r="V585" s="29">
        <v>0</v>
      </c>
      <c r="W585" s="29">
        <v>0</v>
      </c>
      <c r="X585" s="64">
        <v>0</v>
      </c>
      <c r="Y585" s="64">
        <v>0</v>
      </c>
      <c r="Z585" s="64">
        <v>0</v>
      </c>
      <c r="AA585" s="42">
        <v>53</v>
      </c>
      <c r="AB585" s="64">
        <v>0</v>
      </c>
      <c r="AC585" s="42">
        <v>59</v>
      </c>
      <c r="AD585" s="29">
        <v>0</v>
      </c>
      <c r="AE585" s="29">
        <v>0</v>
      </c>
      <c r="AF585" s="29">
        <v>0</v>
      </c>
      <c r="AG585" s="29">
        <v>0</v>
      </c>
      <c r="AH585" s="29">
        <v>0</v>
      </c>
      <c r="BL585">
        <v>583</v>
      </c>
      <c r="BM585" t="s">
        <v>2885</v>
      </c>
    </row>
    <row r="586" spans="2:65" ht="14.25" x14ac:dyDescent="0.2">
      <c r="B586" s="16">
        <v>584</v>
      </c>
      <c r="C586" s="16" t="s">
        <v>1137</v>
      </c>
      <c r="D586" s="16" t="s">
        <v>1706</v>
      </c>
      <c r="E586" s="16" t="s">
        <v>1125</v>
      </c>
      <c r="F586" s="16">
        <f t="shared" si="9"/>
        <v>6</v>
      </c>
      <c r="G586" s="19" t="s">
        <v>1485</v>
      </c>
      <c r="H586" s="3" t="s">
        <v>879</v>
      </c>
      <c r="I586" s="3">
        <f>武器2!I586</f>
        <v>19</v>
      </c>
      <c r="J586" s="16">
        <v>0</v>
      </c>
      <c r="K586" s="16">
        <v>8</v>
      </c>
      <c r="L586" s="16">
        <v>155</v>
      </c>
      <c r="M586" s="16">
        <v>144</v>
      </c>
      <c r="N586" s="16">
        <v>94</v>
      </c>
      <c r="O586" s="16">
        <v>131</v>
      </c>
      <c r="P586" s="28">
        <v>0</v>
      </c>
      <c r="Q586" s="28">
        <v>0</v>
      </c>
      <c r="R586" s="28">
        <v>0</v>
      </c>
      <c r="S586" s="42">
        <v>52</v>
      </c>
      <c r="T586" s="29">
        <v>0</v>
      </c>
      <c r="U586" s="20">
        <v>0.215</v>
      </c>
      <c r="V586" s="29">
        <v>0</v>
      </c>
      <c r="W586" s="29">
        <v>0</v>
      </c>
      <c r="X586" s="64">
        <v>0</v>
      </c>
      <c r="Y586" s="64">
        <v>0</v>
      </c>
      <c r="Z586" s="64">
        <v>0</v>
      </c>
      <c r="AA586" s="42">
        <v>60</v>
      </c>
      <c r="AB586" s="64">
        <v>0</v>
      </c>
      <c r="AC586" s="64">
        <v>0</v>
      </c>
      <c r="AD586" s="29">
        <v>0</v>
      </c>
      <c r="AE586" s="29">
        <v>0</v>
      </c>
      <c r="AF586" s="29">
        <v>0</v>
      </c>
      <c r="AG586" s="29">
        <v>0</v>
      </c>
      <c r="AH586" s="29">
        <v>0</v>
      </c>
      <c r="BL586">
        <v>584</v>
      </c>
      <c r="BM586" t="s">
        <v>2886</v>
      </c>
    </row>
    <row r="587" spans="2:65" ht="14.25" x14ac:dyDescent="0.2">
      <c r="B587" s="16">
        <v>585</v>
      </c>
      <c r="C587" s="16" t="s">
        <v>1196</v>
      </c>
      <c r="D587" s="16" t="s">
        <v>1443</v>
      </c>
      <c r="E587" s="16" t="s">
        <v>1126</v>
      </c>
      <c r="F587" s="16">
        <f t="shared" si="9"/>
        <v>2</v>
      </c>
      <c r="G587" s="19" t="s">
        <v>1485</v>
      </c>
      <c r="H587" s="3" t="s">
        <v>879</v>
      </c>
      <c r="I587" s="3">
        <f>武器2!I587</f>
        <v>19</v>
      </c>
      <c r="J587" s="16">
        <v>0</v>
      </c>
      <c r="K587" s="16">
        <v>1</v>
      </c>
      <c r="L587" s="16">
        <v>11</v>
      </c>
      <c r="M587" s="28">
        <v>0</v>
      </c>
      <c r="N587" s="16">
        <v>13</v>
      </c>
      <c r="O587" s="28">
        <v>0</v>
      </c>
      <c r="P587" s="28">
        <v>0</v>
      </c>
      <c r="Q587" s="28">
        <v>0</v>
      </c>
      <c r="R587" s="28">
        <v>0</v>
      </c>
      <c r="S587" s="64">
        <v>0</v>
      </c>
      <c r="T587" s="20">
        <v>3.5000000000000003E-2</v>
      </c>
      <c r="U587" s="29">
        <v>0</v>
      </c>
      <c r="V587" s="29">
        <v>0</v>
      </c>
      <c r="W587" s="29">
        <v>0</v>
      </c>
      <c r="X587" s="64">
        <v>0</v>
      </c>
      <c r="Y587" s="64">
        <v>0</v>
      </c>
      <c r="Z587" s="64">
        <v>0</v>
      </c>
      <c r="AA587" s="64">
        <v>0</v>
      </c>
      <c r="AB587" s="64">
        <v>0</v>
      </c>
      <c r="AC587" s="64">
        <v>0</v>
      </c>
      <c r="AD587" s="29">
        <v>0</v>
      </c>
      <c r="AE587" s="29">
        <v>0</v>
      </c>
      <c r="AF587" s="29">
        <v>0</v>
      </c>
      <c r="AG587" s="29">
        <v>0</v>
      </c>
      <c r="AH587" s="29">
        <v>0</v>
      </c>
      <c r="BL587">
        <v>585</v>
      </c>
      <c r="BM587" t="s">
        <v>2887</v>
      </c>
    </row>
    <row r="588" spans="2:65" ht="14.25" x14ac:dyDescent="0.2">
      <c r="B588" s="16">
        <v>586</v>
      </c>
      <c r="C588" s="16" t="s">
        <v>1168</v>
      </c>
      <c r="D588" s="16" t="s">
        <v>1324</v>
      </c>
      <c r="E588" s="16" t="s">
        <v>1126</v>
      </c>
      <c r="F588" s="16">
        <f t="shared" si="9"/>
        <v>2</v>
      </c>
      <c r="G588" s="19" t="s">
        <v>1485</v>
      </c>
      <c r="H588" s="3" t="s">
        <v>879</v>
      </c>
      <c r="I588" s="3">
        <f>武器2!I588</f>
        <v>19</v>
      </c>
      <c r="J588" s="16">
        <v>0</v>
      </c>
      <c r="K588" s="16">
        <v>2</v>
      </c>
      <c r="L588" s="16">
        <v>22</v>
      </c>
      <c r="M588" s="16">
        <v>41</v>
      </c>
      <c r="N588" s="28">
        <v>0</v>
      </c>
      <c r="O588" s="28">
        <v>0</v>
      </c>
      <c r="P588" s="28">
        <v>0</v>
      </c>
      <c r="Q588" s="28">
        <v>0</v>
      </c>
      <c r="R588" s="28">
        <v>0</v>
      </c>
      <c r="S588" s="64">
        <v>0</v>
      </c>
      <c r="T588" s="29">
        <v>0</v>
      </c>
      <c r="U588" s="20">
        <v>6.25E-2</v>
      </c>
      <c r="V588" s="29">
        <v>0</v>
      </c>
      <c r="W588" s="29">
        <v>0</v>
      </c>
      <c r="X588" s="64">
        <v>0</v>
      </c>
      <c r="Y588" s="64">
        <v>0</v>
      </c>
      <c r="Z588" s="64">
        <v>0</v>
      </c>
      <c r="AA588" s="64">
        <v>0</v>
      </c>
      <c r="AB588" s="64">
        <v>0</v>
      </c>
      <c r="AC588" s="64">
        <v>0</v>
      </c>
      <c r="AD588" s="29">
        <v>0</v>
      </c>
      <c r="AE588" s="29">
        <v>0</v>
      </c>
      <c r="AF588" s="29">
        <v>0</v>
      </c>
      <c r="AG588" s="29">
        <v>0</v>
      </c>
      <c r="AH588" s="29">
        <v>0</v>
      </c>
      <c r="BL588">
        <v>586</v>
      </c>
      <c r="BM588" t="s">
        <v>2888</v>
      </c>
    </row>
    <row r="589" spans="2:65" ht="14.25" x14ac:dyDescent="0.2">
      <c r="B589" s="16">
        <v>587</v>
      </c>
      <c r="C589" s="16" t="s">
        <v>1216</v>
      </c>
      <c r="D589" s="16" t="s">
        <v>1707</v>
      </c>
      <c r="E589" s="16" t="s">
        <v>1126</v>
      </c>
      <c r="F589" s="16">
        <f t="shared" si="9"/>
        <v>2</v>
      </c>
      <c r="G589" s="19" t="s">
        <v>1485</v>
      </c>
      <c r="H589" s="3" t="s">
        <v>879</v>
      </c>
      <c r="I589" s="3">
        <f>武器2!I589</f>
        <v>19</v>
      </c>
      <c r="J589" s="16">
        <v>0</v>
      </c>
      <c r="K589" s="16">
        <v>3</v>
      </c>
      <c r="L589" s="16">
        <v>33</v>
      </c>
      <c r="M589" s="28">
        <v>0</v>
      </c>
      <c r="N589" s="28">
        <v>0</v>
      </c>
      <c r="O589" s="16">
        <v>56</v>
      </c>
      <c r="P589" s="28">
        <v>0</v>
      </c>
      <c r="Q589" s="28">
        <v>0</v>
      </c>
      <c r="R589" s="28">
        <v>0</v>
      </c>
      <c r="S589" s="64">
        <v>0</v>
      </c>
      <c r="T589" s="29">
        <v>0</v>
      </c>
      <c r="U589" s="29">
        <v>0</v>
      </c>
      <c r="V589" s="29">
        <v>0</v>
      </c>
      <c r="W589" s="29">
        <v>0</v>
      </c>
      <c r="X589" s="64">
        <v>0</v>
      </c>
      <c r="Y589" s="64">
        <v>0</v>
      </c>
      <c r="Z589" s="64">
        <v>0</v>
      </c>
      <c r="AA589" s="42">
        <v>26</v>
      </c>
      <c r="AB589" s="64">
        <v>0</v>
      </c>
      <c r="AC589" s="64">
        <v>0</v>
      </c>
      <c r="AD589" s="29">
        <v>0</v>
      </c>
      <c r="AE589" s="29">
        <v>0</v>
      </c>
      <c r="AF589" s="29">
        <v>0</v>
      </c>
      <c r="AG589" s="29">
        <v>0</v>
      </c>
      <c r="AH589" s="29">
        <v>0</v>
      </c>
      <c r="BL589">
        <v>587</v>
      </c>
      <c r="BM589" t="s">
        <v>2889</v>
      </c>
    </row>
    <row r="590" spans="2:65" ht="14.25" x14ac:dyDescent="0.2">
      <c r="B590" s="16">
        <v>588</v>
      </c>
      <c r="C590" s="16" t="s">
        <v>1166</v>
      </c>
      <c r="D590" s="16" t="s">
        <v>1361</v>
      </c>
      <c r="E590" s="16" t="s">
        <v>1126</v>
      </c>
      <c r="F590" s="16">
        <f t="shared" si="9"/>
        <v>3</v>
      </c>
      <c r="G590" s="19" t="s">
        <v>1485</v>
      </c>
      <c r="H590" s="3" t="s">
        <v>879</v>
      </c>
      <c r="I590" s="3">
        <f>武器2!I590</f>
        <v>19</v>
      </c>
      <c r="J590" s="16">
        <v>0</v>
      </c>
      <c r="K590" s="16">
        <v>4</v>
      </c>
      <c r="L590" s="16">
        <v>44</v>
      </c>
      <c r="M590" s="16">
        <v>82</v>
      </c>
      <c r="N590" s="28">
        <v>0</v>
      </c>
      <c r="O590" s="16">
        <v>75</v>
      </c>
      <c r="P590" s="28">
        <v>0</v>
      </c>
      <c r="Q590" s="28">
        <v>0</v>
      </c>
      <c r="R590" s="16">
        <v>49</v>
      </c>
      <c r="S590" s="64">
        <v>0</v>
      </c>
      <c r="T590" s="29">
        <v>0</v>
      </c>
      <c r="U590" s="29">
        <v>0</v>
      </c>
      <c r="V590" s="29">
        <v>0</v>
      </c>
      <c r="W590" s="29">
        <v>0</v>
      </c>
      <c r="X590" s="64">
        <v>0</v>
      </c>
      <c r="Y590" s="64">
        <v>0</v>
      </c>
      <c r="Z590" s="64">
        <v>0</v>
      </c>
      <c r="AA590" s="64">
        <v>0</v>
      </c>
      <c r="AB590" s="64">
        <v>0</v>
      </c>
      <c r="AC590" s="64">
        <v>0</v>
      </c>
      <c r="AD590" s="29">
        <v>0</v>
      </c>
      <c r="AE590" s="29">
        <v>0</v>
      </c>
      <c r="AF590" s="29">
        <v>0</v>
      </c>
      <c r="AG590" s="29">
        <v>0</v>
      </c>
      <c r="AH590" s="29">
        <v>0</v>
      </c>
      <c r="BL590">
        <v>588</v>
      </c>
      <c r="BM590" t="s">
        <v>2890</v>
      </c>
    </row>
    <row r="591" spans="2:65" ht="14.25" x14ac:dyDescent="0.2">
      <c r="B591" s="16">
        <v>589</v>
      </c>
      <c r="C591" s="16" t="s">
        <v>1164</v>
      </c>
      <c r="D591" s="16" t="s">
        <v>1360</v>
      </c>
      <c r="E591" s="16" t="s">
        <v>1126</v>
      </c>
      <c r="F591" s="16">
        <f t="shared" si="9"/>
        <v>3</v>
      </c>
      <c r="G591" s="19" t="s">
        <v>1485</v>
      </c>
      <c r="H591" s="3" t="s">
        <v>879</v>
      </c>
      <c r="I591" s="3">
        <f>武器2!I591</f>
        <v>19</v>
      </c>
      <c r="J591" s="16">
        <v>0</v>
      </c>
      <c r="K591" s="16">
        <v>5</v>
      </c>
      <c r="L591" s="16">
        <v>54</v>
      </c>
      <c r="M591" s="28">
        <v>0</v>
      </c>
      <c r="N591" s="16">
        <v>67</v>
      </c>
      <c r="O591" s="16">
        <v>94</v>
      </c>
      <c r="P591" s="28">
        <v>0</v>
      </c>
      <c r="Q591" s="28">
        <v>0</v>
      </c>
      <c r="R591" s="28">
        <v>0</v>
      </c>
      <c r="S591" s="64">
        <v>0</v>
      </c>
      <c r="T591" s="29">
        <v>0</v>
      </c>
      <c r="U591" s="29">
        <v>0</v>
      </c>
      <c r="V591" s="29">
        <v>0</v>
      </c>
      <c r="W591" s="29">
        <v>0</v>
      </c>
      <c r="X591" s="42">
        <v>32</v>
      </c>
      <c r="Y591" s="64">
        <v>0</v>
      </c>
      <c r="Z591" s="64">
        <v>0</v>
      </c>
      <c r="AA591" s="64">
        <v>0</v>
      </c>
      <c r="AB591" s="64">
        <v>0</v>
      </c>
      <c r="AC591" s="64">
        <v>0</v>
      </c>
      <c r="AD591" s="29">
        <v>0</v>
      </c>
      <c r="AE591" s="29">
        <v>0</v>
      </c>
      <c r="AF591" s="29">
        <v>0</v>
      </c>
      <c r="AG591" s="29">
        <v>0</v>
      </c>
      <c r="AH591" s="29">
        <v>0</v>
      </c>
      <c r="BL591">
        <v>589</v>
      </c>
      <c r="BM591" t="s">
        <v>2891</v>
      </c>
    </row>
    <row r="592" spans="2:65" ht="14.25" x14ac:dyDescent="0.2">
      <c r="B592" s="16">
        <v>590</v>
      </c>
      <c r="C592" s="16" t="s">
        <v>1195</v>
      </c>
      <c r="D592" s="16" t="s">
        <v>1408</v>
      </c>
      <c r="E592" s="16" t="s">
        <v>1126</v>
      </c>
      <c r="F592" s="16">
        <f t="shared" si="9"/>
        <v>3</v>
      </c>
      <c r="G592" s="19" t="s">
        <v>1485</v>
      </c>
      <c r="H592" s="3" t="s">
        <v>879</v>
      </c>
      <c r="I592" s="3">
        <f>武器2!I592</f>
        <v>19</v>
      </c>
      <c r="J592" s="16">
        <v>0</v>
      </c>
      <c r="K592" s="16">
        <v>6</v>
      </c>
      <c r="L592" s="16">
        <v>65</v>
      </c>
      <c r="M592" s="28">
        <v>0</v>
      </c>
      <c r="N592" s="28">
        <v>0</v>
      </c>
      <c r="O592" s="28">
        <v>0</v>
      </c>
      <c r="P592" s="28">
        <v>0</v>
      </c>
      <c r="Q592" s="28">
        <v>0</v>
      </c>
      <c r="R592" s="16">
        <v>74</v>
      </c>
      <c r="S592" s="42">
        <v>45</v>
      </c>
      <c r="T592" s="29">
        <v>0</v>
      </c>
      <c r="U592" s="20">
        <v>0.185</v>
      </c>
      <c r="V592" s="29">
        <v>0</v>
      </c>
      <c r="W592" s="29">
        <v>0</v>
      </c>
      <c r="X592" s="64">
        <v>0</v>
      </c>
      <c r="Y592" s="64">
        <v>0</v>
      </c>
      <c r="Z592" s="64">
        <v>0</v>
      </c>
      <c r="AA592" s="64">
        <v>0</v>
      </c>
      <c r="AB592" s="64">
        <v>0</v>
      </c>
      <c r="AC592" s="64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BL592">
        <v>590</v>
      </c>
      <c r="BM592" t="s">
        <v>2892</v>
      </c>
    </row>
    <row r="593" spans="2:65" ht="14.25" x14ac:dyDescent="0.2">
      <c r="B593" s="16">
        <v>591</v>
      </c>
      <c r="C593" s="16" t="s">
        <v>1170</v>
      </c>
      <c r="D593" s="16" t="s">
        <v>1445</v>
      </c>
      <c r="E593" s="16" t="s">
        <v>1126</v>
      </c>
      <c r="F593" s="16">
        <f t="shared" si="9"/>
        <v>4</v>
      </c>
      <c r="G593" s="19" t="s">
        <v>1485</v>
      </c>
      <c r="H593" s="3" t="s">
        <v>879</v>
      </c>
      <c r="I593" s="3">
        <f>武器2!I593</f>
        <v>19</v>
      </c>
      <c r="J593" s="16">
        <v>0</v>
      </c>
      <c r="K593" s="16">
        <v>7</v>
      </c>
      <c r="L593" s="16">
        <v>76</v>
      </c>
      <c r="M593" s="16">
        <v>144</v>
      </c>
      <c r="N593" s="28">
        <v>0</v>
      </c>
      <c r="O593" s="16">
        <v>131</v>
      </c>
      <c r="P593" s="28">
        <v>0</v>
      </c>
      <c r="Q593" s="28">
        <v>0</v>
      </c>
      <c r="R593" s="28">
        <v>0</v>
      </c>
      <c r="S593" s="42">
        <v>52</v>
      </c>
      <c r="T593" s="29">
        <v>0</v>
      </c>
      <c r="U593" s="29">
        <v>0</v>
      </c>
      <c r="V593" s="29">
        <v>0</v>
      </c>
      <c r="W593" s="29">
        <v>0</v>
      </c>
      <c r="X593" s="64">
        <v>0</v>
      </c>
      <c r="Y593" s="64">
        <v>0</v>
      </c>
      <c r="Z593" s="64">
        <v>0</v>
      </c>
      <c r="AA593" s="42">
        <v>60</v>
      </c>
      <c r="AB593" s="64">
        <v>0</v>
      </c>
      <c r="AC593" s="64">
        <v>0</v>
      </c>
      <c r="AD593" s="29">
        <v>0</v>
      </c>
      <c r="AE593" s="29">
        <v>0</v>
      </c>
      <c r="AF593" s="29">
        <v>0</v>
      </c>
      <c r="AG593" s="29">
        <v>0</v>
      </c>
      <c r="AH593" s="29">
        <v>0</v>
      </c>
      <c r="BL593">
        <v>591</v>
      </c>
      <c r="BM593" t="s">
        <v>2893</v>
      </c>
    </row>
    <row r="594" spans="2:65" ht="14.25" x14ac:dyDescent="0.2">
      <c r="B594" s="16">
        <v>592</v>
      </c>
      <c r="C594" s="16" t="s">
        <v>1147</v>
      </c>
      <c r="D594" s="16" t="s">
        <v>1708</v>
      </c>
      <c r="E594" s="16" t="s">
        <v>1126</v>
      </c>
      <c r="F594" s="16">
        <f t="shared" si="9"/>
        <v>4</v>
      </c>
      <c r="G594" s="19" t="s">
        <v>1485</v>
      </c>
      <c r="H594" s="3" t="s">
        <v>879</v>
      </c>
      <c r="I594" s="3">
        <f>武器2!I594</f>
        <v>19</v>
      </c>
      <c r="J594" s="16">
        <v>0</v>
      </c>
      <c r="K594" s="16">
        <v>8</v>
      </c>
      <c r="L594" s="16">
        <v>87</v>
      </c>
      <c r="M594" s="16">
        <v>165</v>
      </c>
      <c r="N594" s="16">
        <v>108</v>
      </c>
      <c r="O594" s="16">
        <v>150</v>
      </c>
      <c r="P594" s="28">
        <v>0</v>
      </c>
      <c r="Q594" s="28">
        <v>0</v>
      </c>
      <c r="R594" s="28">
        <v>0</v>
      </c>
      <c r="S594" s="64">
        <v>0</v>
      </c>
      <c r="T594" s="29">
        <v>0</v>
      </c>
      <c r="U594" s="29">
        <v>0</v>
      </c>
      <c r="V594" s="29">
        <v>0</v>
      </c>
      <c r="W594" s="29">
        <v>0</v>
      </c>
      <c r="X594" s="64">
        <v>0</v>
      </c>
      <c r="Y594" s="64">
        <v>0</v>
      </c>
      <c r="Z594" s="64">
        <v>0</v>
      </c>
      <c r="AA594" s="42">
        <v>69</v>
      </c>
      <c r="AB594" s="64">
        <v>0</v>
      </c>
      <c r="AC594" s="64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BL594">
        <v>592</v>
      </c>
      <c r="BM594" t="s">
        <v>2894</v>
      </c>
    </row>
    <row r="595" spans="2:65" ht="14.25" x14ac:dyDescent="0.2">
      <c r="B595" s="16">
        <v>593</v>
      </c>
      <c r="C595" s="16" t="s">
        <v>1198</v>
      </c>
      <c r="D595" s="16" t="s">
        <v>1709</v>
      </c>
      <c r="E595" s="16" t="s">
        <v>1127</v>
      </c>
      <c r="F595" s="16">
        <f t="shared" si="9"/>
        <v>1</v>
      </c>
      <c r="G595" s="19" t="s">
        <v>1485</v>
      </c>
      <c r="H595" s="3" t="s">
        <v>879</v>
      </c>
      <c r="I595" s="3">
        <f>武器2!I595</f>
        <v>19</v>
      </c>
      <c r="J595" s="16">
        <v>0</v>
      </c>
      <c r="K595" s="16">
        <v>1</v>
      </c>
      <c r="L595" s="16">
        <v>11</v>
      </c>
      <c r="M595" s="28">
        <v>0</v>
      </c>
      <c r="N595" s="28">
        <v>0</v>
      </c>
      <c r="O595" s="16">
        <v>26</v>
      </c>
      <c r="P595" s="28">
        <v>0</v>
      </c>
      <c r="Q595" s="28">
        <v>0</v>
      </c>
      <c r="R595" s="28">
        <v>0</v>
      </c>
      <c r="S595" s="64">
        <v>0</v>
      </c>
      <c r="T595" s="29">
        <v>0</v>
      </c>
      <c r="U595" s="29">
        <v>0</v>
      </c>
      <c r="V595" s="29">
        <v>0</v>
      </c>
      <c r="W595" s="29">
        <v>0</v>
      </c>
      <c r="X595" s="64">
        <v>0</v>
      </c>
      <c r="Y595" s="64">
        <v>0</v>
      </c>
      <c r="Z595" s="64">
        <v>0</v>
      </c>
      <c r="AA595" s="64">
        <v>0</v>
      </c>
      <c r="AB595" s="64">
        <v>0</v>
      </c>
      <c r="AC595" s="64">
        <v>0</v>
      </c>
      <c r="AD595" s="29">
        <v>0</v>
      </c>
      <c r="AE595" s="29">
        <v>0</v>
      </c>
      <c r="AF595" s="29">
        <v>0</v>
      </c>
      <c r="AG595" s="29">
        <v>0</v>
      </c>
      <c r="AH595" s="29">
        <v>0</v>
      </c>
      <c r="BL595">
        <v>593</v>
      </c>
      <c r="BM595" t="s">
        <v>2895</v>
      </c>
    </row>
    <row r="596" spans="2:65" ht="14.25" x14ac:dyDescent="0.2">
      <c r="B596" s="16">
        <v>594</v>
      </c>
      <c r="C596" s="16" t="s">
        <v>1214</v>
      </c>
      <c r="D596" s="16" t="s">
        <v>1710</v>
      </c>
      <c r="E596" s="16" t="s">
        <v>1127</v>
      </c>
      <c r="F596" s="16">
        <f t="shared" si="9"/>
        <v>1</v>
      </c>
      <c r="G596" s="19" t="s">
        <v>1485</v>
      </c>
      <c r="H596" s="3" t="s">
        <v>879</v>
      </c>
      <c r="I596" s="3">
        <f>武器2!I596</f>
        <v>19</v>
      </c>
      <c r="J596" s="16">
        <v>0</v>
      </c>
      <c r="K596" s="16">
        <v>2</v>
      </c>
      <c r="L596" s="16">
        <v>23</v>
      </c>
      <c r="M596" s="28">
        <v>0</v>
      </c>
      <c r="N596" s="16">
        <v>37</v>
      </c>
      <c r="O596" s="28">
        <v>0</v>
      </c>
      <c r="P596" s="28">
        <v>0</v>
      </c>
      <c r="Q596" s="28">
        <v>0</v>
      </c>
      <c r="R596" s="28">
        <v>0</v>
      </c>
      <c r="S596" s="64">
        <v>0</v>
      </c>
      <c r="T596" s="29">
        <v>0</v>
      </c>
      <c r="U596" s="29">
        <v>0</v>
      </c>
      <c r="V596" s="29">
        <v>0</v>
      </c>
      <c r="W596" s="29">
        <v>0</v>
      </c>
      <c r="X596" s="64">
        <v>0</v>
      </c>
      <c r="Y596" s="64">
        <v>0</v>
      </c>
      <c r="Z596" s="64">
        <v>0</v>
      </c>
      <c r="AA596" s="64">
        <v>0</v>
      </c>
      <c r="AB596" s="64">
        <v>0</v>
      </c>
      <c r="AC596" s="64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BL596">
        <v>594</v>
      </c>
      <c r="BM596" t="s">
        <v>2896</v>
      </c>
    </row>
    <row r="597" spans="2:65" ht="14.25" x14ac:dyDescent="0.2">
      <c r="B597" s="16">
        <v>595</v>
      </c>
      <c r="C597" s="16" t="s">
        <v>1188</v>
      </c>
      <c r="D597" s="16" t="s">
        <v>1592</v>
      </c>
      <c r="E597" s="16" t="s">
        <v>1127</v>
      </c>
      <c r="F597" s="16">
        <f t="shared" si="9"/>
        <v>1</v>
      </c>
      <c r="G597" s="19" t="s">
        <v>1485</v>
      </c>
      <c r="H597" s="3" t="s">
        <v>879</v>
      </c>
      <c r="I597" s="3">
        <f>武器2!I597</f>
        <v>19</v>
      </c>
      <c r="J597" s="16">
        <v>0</v>
      </c>
      <c r="K597" s="16">
        <v>3</v>
      </c>
      <c r="L597" s="16">
        <v>34</v>
      </c>
      <c r="M597" s="28">
        <v>0</v>
      </c>
      <c r="N597" s="16">
        <v>56</v>
      </c>
      <c r="O597" s="28">
        <v>0</v>
      </c>
      <c r="P597" s="28">
        <v>0</v>
      </c>
      <c r="Q597" s="28">
        <v>0</v>
      </c>
      <c r="R597" s="28">
        <v>0</v>
      </c>
      <c r="S597" s="64">
        <v>0</v>
      </c>
      <c r="T597" s="29">
        <v>0</v>
      </c>
      <c r="U597" s="29">
        <v>0</v>
      </c>
      <c r="V597" s="29">
        <v>0</v>
      </c>
      <c r="W597" s="29">
        <v>0</v>
      </c>
      <c r="X597" s="64">
        <v>0</v>
      </c>
      <c r="Y597" s="64">
        <v>0</v>
      </c>
      <c r="Z597" s="64">
        <v>0</v>
      </c>
      <c r="AA597" s="64">
        <v>0</v>
      </c>
      <c r="AB597" s="64">
        <v>0</v>
      </c>
      <c r="AC597" s="64">
        <v>0</v>
      </c>
      <c r="AD597" s="29">
        <v>0</v>
      </c>
      <c r="AE597" s="29">
        <v>0</v>
      </c>
      <c r="AF597" s="29">
        <v>0</v>
      </c>
      <c r="AG597" s="29">
        <v>0</v>
      </c>
      <c r="AH597" s="29">
        <v>0</v>
      </c>
      <c r="BL597">
        <v>595</v>
      </c>
      <c r="BM597" t="s">
        <v>2897</v>
      </c>
    </row>
    <row r="598" spans="2:65" ht="14.25" x14ac:dyDescent="0.2">
      <c r="B598" s="16">
        <v>596</v>
      </c>
      <c r="C598" s="16" t="s">
        <v>1172</v>
      </c>
      <c r="D598" s="16" t="s">
        <v>1711</v>
      </c>
      <c r="E598" s="16" t="s">
        <v>1127</v>
      </c>
      <c r="F598" s="16">
        <f t="shared" si="9"/>
        <v>1</v>
      </c>
      <c r="G598" s="19" t="s">
        <v>1485</v>
      </c>
      <c r="H598" s="3" t="s">
        <v>879</v>
      </c>
      <c r="I598" s="3">
        <f>武器2!I598</f>
        <v>19</v>
      </c>
      <c r="J598" s="16">
        <v>0</v>
      </c>
      <c r="K598" s="16">
        <v>4</v>
      </c>
      <c r="L598" s="16">
        <v>46</v>
      </c>
      <c r="M598" s="28">
        <v>0</v>
      </c>
      <c r="N598" s="28">
        <v>0</v>
      </c>
      <c r="O598" s="28">
        <v>0</v>
      </c>
      <c r="P598" s="28">
        <v>0</v>
      </c>
      <c r="Q598" s="28">
        <v>0</v>
      </c>
      <c r="R598" s="28">
        <v>0</v>
      </c>
      <c r="S598" s="42">
        <v>41</v>
      </c>
      <c r="T598" s="29">
        <v>0</v>
      </c>
      <c r="U598" s="29">
        <v>0</v>
      </c>
      <c r="V598" s="29">
        <v>0</v>
      </c>
      <c r="W598" s="29">
        <v>0</v>
      </c>
      <c r="X598" s="64">
        <v>0</v>
      </c>
      <c r="Y598" s="64">
        <v>0</v>
      </c>
      <c r="Z598" s="64">
        <v>0</v>
      </c>
      <c r="AA598" s="64">
        <v>0</v>
      </c>
      <c r="AB598" s="64">
        <v>0</v>
      </c>
      <c r="AC598" s="64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BL598">
        <v>596</v>
      </c>
      <c r="BM598" t="s">
        <v>2898</v>
      </c>
    </row>
    <row r="599" spans="2:65" ht="14.25" x14ac:dyDescent="0.2">
      <c r="B599" s="16">
        <v>597</v>
      </c>
      <c r="C599" s="16" t="s">
        <v>1157</v>
      </c>
      <c r="D599" s="16" t="s">
        <v>1712</v>
      </c>
      <c r="E599" s="16" t="s">
        <v>1127</v>
      </c>
      <c r="F599" s="16">
        <f t="shared" si="9"/>
        <v>2</v>
      </c>
      <c r="G599" s="19" t="s">
        <v>1485</v>
      </c>
      <c r="H599" s="3" t="s">
        <v>879</v>
      </c>
      <c r="I599" s="3">
        <f>武器2!I599</f>
        <v>19</v>
      </c>
      <c r="J599" s="16">
        <v>0</v>
      </c>
      <c r="K599" s="16">
        <v>5</v>
      </c>
      <c r="L599" s="16">
        <v>57</v>
      </c>
      <c r="M599" s="28">
        <v>0</v>
      </c>
      <c r="N599" s="28">
        <v>0</v>
      </c>
      <c r="O599" s="28">
        <v>0</v>
      </c>
      <c r="P599" s="28">
        <v>0</v>
      </c>
      <c r="Q599" s="28">
        <v>0</v>
      </c>
      <c r="R599" s="28">
        <v>0</v>
      </c>
      <c r="S599" s="64">
        <v>0</v>
      </c>
      <c r="T599" s="29">
        <v>0</v>
      </c>
      <c r="U599" s="29">
        <v>0</v>
      </c>
      <c r="V599" s="29">
        <v>0</v>
      </c>
      <c r="W599" s="29">
        <v>0</v>
      </c>
      <c r="X599" s="64">
        <v>0</v>
      </c>
      <c r="Y599" s="64">
        <v>0</v>
      </c>
      <c r="Z599" s="64">
        <v>0</v>
      </c>
      <c r="AA599" s="42">
        <v>60</v>
      </c>
      <c r="AB599" s="64">
        <v>0</v>
      </c>
      <c r="AC599" s="42">
        <v>67</v>
      </c>
      <c r="AD599" s="29">
        <v>0</v>
      </c>
      <c r="AE599" s="29">
        <v>0</v>
      </c>
      <c r="AF599" s="29">
        <v>0</v>
      </c>
      <c r="AG599" s="29">
        <v>0</v>
      </c>
      <c r="AH599" s="29">
        <v>0</v>
      </c>
      <c r="BL599">
        <v>597</v>
      </c>
      <c r="BM599" t="s">
        <v>2899</v>
      </c>
    </row>
    <row r="600" spans="2:65" ht="14.25" x14ac:dyDescent="0.2">
      <c r="B600" s="16">
        <v>598</v>
      </c>
      <c r="C600" s="16" t="s">
        <v>1182</v>
      </c>
      <c r="D600" s="16" t="s">
        <v>1304</v>
      </c>
      <c r="E600" s="16" t="s">
        <v>1127</v>
      </c>
      <c r="F600" s="16">
        <f t="shared" si="9"/>
        <v>2</v>
      </c>
      <c r="G600" s="19" t="s">
        <v>1485</v>
      </c>
      <c r="H600" s="3" t="s">
        <v>879</v>
      </c>
      <c r="I600" s="3">
        <f>武器2!I600</f>
        <v>19</v>
      </c>
      <c r="J600" s="16">
        <v>0</v>
      </c>
      <c r="K600" s="16">
        <v>6</v>
      </c>
      <c r="L600" s="16">
        <v>69</v>
      </c>
      <c r="M600" s="28">
        <v>0</v>
      </c>
      <c r="N600" s="28">
        <v>0</v>
      </c>
      <c r="O600" s="28">
        <v>0</v>
      </c>
      <c r="P600" s="28">
        <v>0</v>
      </c>
      <c r="Q600" s="16">
        <v>124</v>
      </c>
      <c r="R600" s="16">
        <v>103</v>
      </c>
      <c r="S600" s="64">
        <v>0</v>
      </c>
      <c r="T600" s="29">
        <v>0</v>
      </c>
      <c r="U600" s="29">
        <v>0</v>
      </c>
      <c r="V600" s="29">
        <v>0</v>
      </c>
      <c r="W600" s="29">
        <v>0</v>
      </c>
      <c r="X600" s="64">
        <v>0</v>
      </c>
      <c r="Y600" s="64">
        <v>0</v>
      </c>
      <c r="Z600" s="64">
        <v>0</v>
      </c>
      <c r="AA600" s="64">
        <v>0</v>
      </c>
      <c r="AB600" s="64">
        <v>0</v>
      </c>
      <c r="AC600" s="64">
        <v>0</v>
      </c>
      <c r="AD600" s="29">
        <v>0</v>
      </c>
      <c r="AE600" s="29">
        <v>0</v>
      </c>
      <c r="AF600" s="29">
        <v>0</v>
      </c>
      <c r="AG600" s="29">
        <v>0</v>
      </c>
      <c r="AH600" s="29">
        <v>0</v>
      </c>
      <c r="BL600">
        <v>598</v>
      </c>
      <c r="BM600" t="s">
        <v>2900</v>
      </c>
    </row>
    <row r="601" spans="2:65" ht="14.25" x14ac:dyDescent="0.2">
      <c r="B601" s="16">
        <v>599</v>
      </c>
      <c r="C601" s="16" t="s">
        <v>1151</v>
      </c>
      <c r="D601" s="16" t="s">
        <v>1510</v>
      </c>
      <c r="E601" s="16" t="s">
        <v>1127</v>
      </c>
      <c r="F601" s="16">
        <f t="shared" si="9"/>
        <v>2</v>
      </c>
      <c r="G601" s="19" t="s">
        <v>1485</v>
      </c>
      <c r="H601" s="3" t="s">
        <v>879</v>
      </c>
      <c r="I601" s="3">
        <f>武器2!I601</f>
        <v>19</v>
      </c>
      <c r="J601" s="16">
        <v>0</v>
      </c>
      <c r="K601" s="16">
        <v>7</v>
      </c>
      <c r="L601" s="16">
        <v>80</v>
      </c>
      <c r="M601" s="28">
        <v>0</v>
      </c>
      <c r="N601" s="16">
        <v>131</v>
      </c>
      <c r="O601" s="28">
        <v>0</v>
      </c>
      <c r="P601" s="28">
        <v>0</v>
      </c>
      <c r="Q601" s="28">
        <v>0</v>
      </c>
      <c r="R601" s="28">
        <v>0</v>
      </c>
      <c r="S601" s="64">
        <v>0</v>
      </c>
      <c r="T601" s="29">
        <v>0</v>
      </c>
      <c r="U601" s="29">
        <v>0</v>
      </c>
      <c r="V601" s="29">
        <v>0</v>
      </c>
      <c r="W601" s="29">
        <v>0</v>
      </c>
      <c r="X601" s="64">
        <v>0</v>
      </c>
      <c r="Y601" s="64">
        <v>0</v>
      </c>
      <c r="Z601" s="64">
        <v>0</v>
      </c>
      <c r="AA601" s="64">
        <v>0</v>
      </c>
      <c r="AB601" s="64">
        <v>0</v>
      </c>
      <c r="AC601" s="42">
        <v>94</v>
      </c>
      <c r="AD601" s="29">
        <v>0</v>
      </c>
      <c r="AE601" s="29">
        <v>0</v>
      </c>
      <c r="AF601" s="29">
        <v>0</v>
      </c>
      <c r="AG601" s="29">
        <v>0</v>
      </c>
      <c r="AH601" s="29">
        <v>0</v>
      </c>
      <c r="BL601">
        <v>599</v>
      </c>
      <c r="BM601" t="s">
        <v>2901</v>
      </c>
    </row>
    <row r="602" spans="2:65" ht="14.25" x14ac:dyDescent="0.2">
      <c r="B602" s="16">
        <v>600</v>
      </c>
      <c r="C602" s="16" t="s">
        <v>1145</v>
      </c>
      <c r="D602" s="16" t="s">
        <v>1713</v>
      </c>
      <c r="E602" s="16" t="s">
        <v>1127</v>
      </c>
      <c r="F602" s="16">
        <f t="shared" si="9"/>
        <v>2</v>
      </c>
      <c r="G602" s="19" t="s">
        <v>1485</v>
      </c>
      <c r="H602" s="3" t="s">
        <v>879</v>
      </c>
      <c r="I602" s="3">
        <f>武器2!I602</f>
        <v>19</v>
      </c>
      <c r="J602" s="16">
        <v>0</v>
      </c>
      <c r="K602" s="16">
        <v>8</v>
      </c>
      <c r="L602" s="16">
        <v>92</v>
      </c>
      <c r="M602" s="16">
        <v>228</v>
      </c>
      <c r="N602" s="28">
        <v>0</v>
      </c>
      <c r="O602" s="28">
        <v>0</v>
      </c>
      <c r="P602" s="28">
        <v>0</v>
      </c>
      <c r="Q602" s="28">
        <v>0</v>
      </c>
      <c r="R602" s="28">
        <v>0</v>
      </c>
      <c r="S602" s="64">
        <v>0</v>
      </c>
      <c r="T602" s="29">
        <v>0</v>
      </c>
      <c r="U602" s="29">
        <v>0</v>
      </c>
      <c r="V602" s="29">
        <v>0</v>
      </c>
      <c r="W602" s="29">
        <v>0</v>
      </c>
      <c r="X602" s="64">
        <v>0</v>
      </c>
      <c r="Y602" s="64">
        <v>0</v>
      </c>
      <c r="Z602" s="64">
        <v>0</v>
      </c>
      <c r="AA602" s="64">
        <v>0</v>
      </c>
      <c r="AB602" s="64">
        <v>0</v>
      </c>
      <c r="AC602" s="42">
        <v>108</v>
      </c>
      <c r="AD602" s="29">
        <v>0</v>
      </c>
      <c r="AE602" s="29">
        <v>0</v>
      </c>
      <c r="AF602" s="29">
        <v>0</v>
      </c>
      <c r="AG602" s="29">
        <v>0</v>
      </c>
      <c r="AH602" s="29">
        <v>0</v>
      </c>
      <c r="BL602">
        <v>600</v>
      </c>
      <c r="BM602" t="s">
        <v>2902</v>
      </c>
    </row>
    <row r="603" spans="2:65" ht="14.25" x14ac:dyDescent="0.2">
      <c r="B603" s="16">
        <v>601</v>
      </c>
      <c r="C603" s="16" t="s">
        <v>1208</v>
      </c>
      <c r="D603" s="16" t="s">
        <v>1714</v>
      </c>
      <c r="E603" s="16" t="s">
        <v>1128</v>
      </c>
      <c r="F603" s="16">
        <f t="shared" si="9"/>
        <v>1</v>
      </c>
      <c r="G603" s="19" t="s">
        <v>1485</v>
      </c>
      <c r="H603" s="3" t="s">
        <v>879</v>
      </c>
      <c r="I603" s="3">
        <f>武器2!I603</f>
        <v>19</v>
      </c>
      <c r="J603" s="16">
        <v>0</v>
      </c>
      <c r="K603" s="16">
        <v>1</v>
      </c>
      <c r="L603" s="16">
        <v>22</v>
      </c>
      <c r="M603" s="28">
        <v>0</v>
      </c>
      <c r="N603" s="28">
        <v>0</v>
      </c>
      <c r="O603" s="16">
        <v>0</v>
      </c>
      <c r="P603" s="28">
        <v>0</v>
      </c>
      <c r="Q603" s="28">
        <v>0</v>
      </c>
      <c r="R603" s="28">
        <v>0</v>
      </c>
      <c r="S603" s="64">
        <v>0</v>
      </c>
      <c r="T603" s="29">
        <v>0</v>
      </c>
      <c r="U603" s="29">
        <v>0</v>
      </c>
      <c r="V603" s="29">
        <v>0</v>
      </c>
      <c r="W603" s="29">
        <v>0</v>
      </c>
      <c r="X603" s="64">
        <v>0</v>
      </c>
      <c r="Y603" s="64">
        <v>0</v>
      </c>
      <c r="Z603" s="64">
        <v>0</v>
      </c>
      <c r="AA603" s="64">
        <v>0</v>
      </c>
      <c r="AB603" s="64">
        <v>0</v>
      </c>
      <c r="AC603" s="64">
        <v>0</v>
      </c>
      <c r="AD603" s="29">
        <v>0</v>
      </c>
      <c r="AE603" s="29">
        <v>0</v>
      </c>
      <c r="AF603" s="29">
        <v>0</v>
      </c>
      <c r="AG603" s="29">
        <v>0</v>
      </c>
      <c r="AH603" s="29">
        <v>0</v>
      </c>
      <c r="BL603">
        <v>601</v>
      </c>
      <c r="BM603" t="s">
        <v>2903</v>
      </c>
    </row>
    <row r="604" spans="2:65" ht="14.25" x14ac:dyDescent="0.2">
      <c r="B604" s="16">
        <v>602</v>
      </c>
      <c r="C604" s="16" t="s">
        <v>1137</v>
      </c>
      <c r="D604" s="16" t="s">
        <v>1281</v>
      </c>
      <c r="E604" s="16" t="s">
        <v>1128</v>
      </c>
      <c r="F604" s="16">
        <f t="shared" si="9"/>
        <v>1</v>
      </c>
      <c r="G604" s="19" t="s">
        <v>1485</v>
      </c>
      <c r="H604" s="3" t="s">
        <v>879</v>
      </c>
      <c r="I604" s="3">
        <f>武器2!I604</f>
        <v>19</v>
      </c>
      <c r="J604" s="16">
        <v>0</v>
      </c>
      <c r="K604" s="16">
        <v>2</v>
      </c>
      <c r="L604" s="16">
        <v>45</v>
      </c>
      <c r="M604" s="28">
        <v>0</v>
      </c>
      <c r="N604" s="28">
        <v>0</v>
      </c>
      <c r="O604" s="16">
        <v>0</v>
      </c>
      <c r="P604" s="28">
        <v>0</v>
      </c>
      <c r="Q604" s="28">
        <v>0</v>
      </c>
      <c r="R604" s="28">
        <v>0</v>
      </c>
      <c r="S604" s="64">
        <v>0</v>
      </c>
      <c r="T604" s="29">
        <v>0</v>
      </c>
      <c r="U604" s="29">
        <v>0</v>
      </c>
      <c r="V604" s="29">
        <v>0</v>
      </c>
      <c r="W604" s="29">
        <v>0</v>
      </c>
      <c r="X604" s="64">
        <v>0</v>
      </c>
      <c r="Y604" s="64">
        <v>0</v>
      </c>
      <c r="Z604" s="64">
        <v>0</v>
      </c>
      <c r="AA604" s="64">
        <v>0</v>
      </c>
      <c r="AB604" s="64">
        <v>0</v>
      </c>
      <c r="AC604" s="64">
        <v>0</v>
      </c>
      <c r="AD604" s="29">
        <v>0</v>
      </c>
      <c r="AE604" s="29">
        <v>0</v>
      </c>
      <c r="AF604" s="29">
        <v>0</v>
      </c>
      <c r="AG604" s="29">
        <v>0</v>
      </c>
      <c r="AH604" s="29">
        <v>0</v>
      </c>
      <c r="BL604">
        <v>602</v>
      </c>
      <c r="BM604" t="s">
        <v>2705</v>
      </c>
    </row>
    <row r="605" spans="2:65" ht="14.25" x14ac:dyDescent="0.2">
      <c r="B605" s="16">
        <v>603</v>
      </c>
      <c r="C605" s="16" t="s">
        <v>1135</v>
      </c>
      <c r="D605" s="16" t="s">
        <v>1315</v>
      </c>
      <c r="E605" s="16" t="s">
        <v>1128</v>
      </c>
      <c r="F605" s="16">
        <f t="shared" si="9"/>
        <v>1</v>
      </c>
      <c r="G605" s="19" t="s">
        <v>1485</v>
      </c>
      <c r="H605" s="3" t="s">
        <v>879</v>
      </c>
      <c r="I605" s="3">
        <f>武器2!I605</f>
        <v>19</v>
      </c>
      <c r="J605" s="16">
        <v>0</v>
      </c>
      <c r="K605" s="16">
        <v>3</v>
      </c>
      <c r="L605" s="16">
        <v>67</v>
      </c>
      <c r="M605" s="28">
        <v>0</v>
      </c>
      <c r="N605" s="28">
        <v>0</v>
      </c>
      <c r="O605" s="28">
        <v>0</v>
      </c>
      <c r="P605" s="28">
        <v>0</v>
      </c>
      <c r="Q605" s="28">
        <v>0</v>
      </c>
      <c r="R605" s="28">
        <v>0</v>
      </c>
      <c r="S605" s="64">
        <v>0</v>
      </c>
      <c r="T605" s="29">
        <v>0</v>
      </c>
      <c r="U605" s="29">
        <v>0</v>
      </c>
      <c r="V605" s="29">
        <v>0</v>
      </c>
      <c r="W605" s="29">
        <v>0</v>
      </c>
      <c r="X605" s="64">
        <v>0</v>
      </c>
      <c r="Y605" s="64">
        <v>0</v>
      </c>
      <c r="Z605" s="64">
        <v>0</v>
      </c>
      <c r="AA605" s="64">
        <v>0</v>
      </c>
      <c r="AB605" s="64">
        <v>0</v>
      </c>
      <c r="AC605" s="42">
        <v>0</v>
      </c>
      <c r="AD605" s="29">
        <v>0</v>
      </c>
      <c r="AE605" s="29">
        <v>0</v>
      </c>
      <c r="AF605" s="29">
        <v>0</v>
      </c>
      <c r="AG605" s="29">
        <v>0</v>
      </c>
      <c r="AH605" s="29">
        <v>0</v>
      </c>
      <c r="BL605">
        <v>603</v>
      </c>
      <c r="BM605" t="s">
        <v>2904</v>
      </c>
    </row>
    <row r="606" spans="2:65" ht="14.25" x14ac:dyDescent="0.2">
      <c r="B606" s="16">
        <v>604</v>
      </c>
      <c r="C606" s="16" t="s">
        <v>1147</v>
      </c>
      <c r="D606" s="16" t="s">
        <v>1404</v>
      </c>
      <c r="E606" s="16" t="s">
        <v>1128</v>
      </c>
      <c r="F606" s="16">
        <f t="shared" si="9"/>
        <v>1</v>
      </c>
      <c r="G606" s="19" t="s">
        <v>1485</v>
      </c>
      <c r="H606" s="3" t="s">
        <v>879</v>
      </c>
      <c r="I606" s="3">
        <f>武器2!I606</f>
        <v>19</v>
      </c>
      <c r="J606" s="16">
        <v>0</v>
      </c>
      <c r="K606" s="16">
        <v>4</v>
      </c>
      <c r="L606" s="16">
        <v>90</v>
      </c>
      <c r="M606" s="16">
        <v>0</v>
      </c>
      <c r="N606" s="28">
        <v>0</v>
      </c>
      <c r="O606" s="28">
        <v>0</v>
      </c>
      <c r="P606" s="28">
        <v>0</v>
      </c>
      <c r="Q606" s="28">
        <v>0</v>
      </c>
      <c r="R606" s="28">
        <v>0</v>
      </c>
      <c r="S606" s="64">
        <v>0</v>
      </c>
      <c r="T606" s="29">
        <v>0</v>
      </c>
      <c r="U606" s="29">
        <v>0</v>
      </c>
      <c r="V606" s="29">
        <v>0</v>
      </c>
      <c r="W606" s="29">
        <v>0</v>
      </c>
      <c r="X606" s="64">
        <v>0</v>
      </c>
      <c r="Y606" s="64">
        <v>0</v>
      </c>
      <c r="Z606" s="64">
        <v>0</v>
      </c>
      <c r="AA606" s="64">
        <v>0</v>
      </c>
      <c r="AB606" s="64">
        <v>0</v>
      </c>
      <c r="AC606" s="64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BL606">
        <v>604</v>
      </c>
      <c r="BM606" t="s">
        <v>2905</v>
      </c>
    </row>
    <row r="607" spans="2:65" ht="14.25" x14ac:dyDescent="0.2">
      <c r="B607" s="16">
        <v>605</v>
      </c>
      <c r="C607" s="16" t="s">
        <v>1151</v>
      </c>
      <c r="D607" s="16" t="s">
        <v>1529</v>
      </c>
      <c r="E607" s="16" t="s">
        <v>1128</v>
      </c>
      <c r="F607" s="16">
        <f t="shared" si="9"/>
        <v>1</v>
      </c>
      <c r="G607" s="19" t="s">
        <v>1485</v>
      </c>
      <c r="H607" s="3" t="s">
        <v>879</v>
      </c>
      <c r="I607" s="3">
        <f>武器2!I607</f>
        <v>19</v>
      </c>
      <c r="J607" s="16">
        <v>0</v>
      </c>
      <c r="K607" s="16">
        <v>5</v>
      </c>
      <c r="L607" s="16">
        <v>112</v>
      </c>
      <c r="M607" s="28">
        <v>0</v>
      </c>
      <c r="N607" s="28">
        <v>0</v>
      </c>
      <c r="O607" s="16">
        <v>0</v>
      </c>
      <c r="P607" s="28">
        <v>0</v>
      </c>
      <c r="Q607" s="28">
        <v>0</v>
      </c>
      <c r="R607" s="28">
        <v>0</v>
      </c>
      <c r="S607" s="64">
        <v>0</v>
      </c>
      <c r="T607" s="29">
        <v>0</v>
      </c>
      <c r="U607" s="29">
        <v>0</v>
      </c>
      <c r="V607" s="29">
        <v>0</v>
      </c>
      <c r="W607" s="29">
        <v>0</v>
      </c>
      <c r="X607" s="64">
        <v>0</v>
      </c>
      <c r="Y607" s="64">
        <v>0</v>
      </c>
      <c r="Z607" s="64">
        <v>0</v>
      </c>
      <c r="AA607" s="64">
        <v>0</v>
      </c>
      <c r="AB607" s="64">
        <v>0</v>
      </c>
      <c r="AC607" s="64">
        <v>0</v>
      </c>
      <c r="AD607" s="29">
        <v>0</v>
      </c>
      <c r="AE607" s="29">
        <v>0</v>
      </c>
      <c r="AF607" s="29">
        <v>0</v>
      </c>
      <c r="AG607" s="29">
        <v>0</v>
      </c>
      <c r="AH607" s="29">
        <v>0</v>
      </c>
      <c r="BL607">
        <v>605</v>
      </c>
      <c r="BM607" t="s">
        <v>2854</v>
      </c>
    </row>
    <row r="608" spans="2:65" ht="14.25" x14ac:dyDescent="0.2">
      <c r="B608" s="16">
        <v>606</v>
      </c>
      <c r="C608" s="16" t="s">
        <v>1200</v>
      </c>
      <c r="D608" s="16" t="s">
        <v>1715</v>
      </c>
      <c r="E608" s="16" t="s">
        <v>1128</v>
      </c>
      <c r="F608" s="16">
        <f t="shared" si="9"/>
        <v>1</v>
      </c>
      <c r="G608" s="19" t="s">
        <v>1485</v>
      </c>
      <c r="H608" s="3" t="s">
        <v>879</v>
      </c>
      <c r="I608" s="3">
        <f>武器2!I608</f>
        <v>19</v>
      </c>
      <c r="J608" s="16">
        <v>0</v>
      </c>
      <c r="K608" s="16">
        <v>6</v>
      </c>
      <c r="L608" s="16">
        <v>134</v>
      </c>
      <c r="M608" s="28">
        <v>0</v>
      </c>
      <c r="N608" s="16">
        <v>0</v>
      </c>
      <c r="O608" s="28">
        <v>0</v>
      </c>
      <c r="P608" s="28">
        <v>0</v>
      </c>
      <c r="Q608" s="28">
        <v>0</v>
      </c>
      <c r="R608" s="28">
        <v>0</v>
      </c>
      <c r="S608" s="64">
        <v>0</v>
      </c>
      <c r="T608" s="29">
        <v>0</v>
      </c>
      <c r="U608" s="29">
        <v>0</v>
      </c>
      <c r="V608" s="29">
        <v>0</v>
      </c>
      <c r="W608" s="29">
        <v>0</v>
      </c>
      <c r="X608" s="64">
        <v>0</v>
      </c>
      <c r="Y608" s="64">
        <v>0</v>
      </c>
      <c r="Z608" s="64">
        <v>0</v>
      </c>
      <c r="AA608" s="64">
        <v>0</v>
      </c>
      <c r="AB608" s="64">
        <v>0</v>
      </c>
      <c r="AC608" s="64">
        <v>0</v>
      </c>
      <c r="AD608" s="29">
        <v>0</v>
      </c>
      <c r="AE608" s="29">
        <v>0</v>
      </c>
      <c r="AF608" s="29">
        <v>0</v>
      </c>
      <c r="AG608" s="29">
        <v>0</v>
      </c>
      <c r="AH608" s="29">
        <v>0</v>
      </c>
      <c r="BL608">
        <v>606</v>
      </c>
      <c r="BM608" t="s">
        <v>2906</v>
      </c>
    </row>
    <row r="609" spans="2:65" ht="14.25" x14ac:dyDescent="0.2">
      <c r="B609" s="16">
        <v>607</v>
      </c>
      <c r="C609" s="16" t="s">
        <v>1188</v>
      </c>
      <c r="D609" s="16" t="s">
        <v>1716</v>
      </c>
      <c r="E609" s="16" t="s">
        <v>1128</v>
      </c>
      <c r="F609" s="16">
        <f t="shared" si="9"/>
        <v>1</v>
      </c>
      <c r="G609" s="19" t="s">
        <v>1485</v>
      </c>
      <c r="H609" s="3" t="s">
        <v>879</v>
      </c>
      <c r="I609" s="3">
        <f>武器2!I609</f>
        <v>19</v>
      </c>
      <c r="J609" s="16">
        <v>0</v>
      </c>
      <c r="K609" s="16">
        <v>7</v>
      </c>
      <c r="L609" s="16">
        <v>157</v>
      </c>
      <c r="M609" s="28">
        <v>0</v>
      </c>
      <c r="N609" s="28">
        <v>0</v>
      </c>
      <c r="O609" s="28">
        <v>0</v>
      </c>
      <c r="P609" s="28">
        <v>0</v>
      </c>
      <c r="Q609" s="28">
        <v>0</v>
      </c>
      <c r="R609" s="28">
        <v>0</v>
      </c>
      <c r="S609" s="64">
        <v>0</v>
      </c>
      <c r="T609" s="29">
        <v>0</v>
      </c>
      <c r="U609" s="20">
        <v>0</v>
      </c>
      <c r="V609" s="29">
        <v>0</v>
      </c>
      <c r="W609" s="29">
        <v>0</v>
      </c>
      <c r="X609" s="64">
        <v>0</v>
      </c>
      <c r="Y609" s="64">
        <v>0</v>
      </c>
      <c r="Z609" s="64">
        <v>0</v>
      </c>
      <c r="AA609" s="64">
        <v>0</v>
      </c>
      <c r="AB609" s="64">
        <v>0</v>
      </c>
      <c r="AC609" s="64">
        <v>0</v>
      </c>
      <c r="AD609" s="29">
        <v>0</v>
      </c>
      <c r="AE609" s="29">
        <v>0</v>
      </c>
      <c r="AF609" s="29">
        <v>0</v>
      </c>
      <c r="AG609" s="29">
        <v>0</v>
      </c>
      <c r="AH609" s="29">
        <v>0</v>
      </c>
      <c r="BL609">
        <v>607</v>
      </c>
      <c r="BM609" t="s">
        <v>2907</v>
      </c>
    </row>
    <row r="610" spans="2:65" ht="14.25" x14ac:dyDescent="0.2">
      <c r="B610" s="16">
        <v>608</v>
      </c>
      <c r="C610" s="16" t="s">
        <v>1162</v>
      </c>
      <c r="D610" s="16" t="s">
        <v>1717</v>
      </c>
      <c r="E610" s="16" t="s">
        <v>1128</v>
      </c>
      <c r="F610" s="16">
        <f t="shared" si="9"/>
        <v>1</v>
      </c>
      <c r="G610" s="19" t="s">
        <v>1485</v>
      </c>
      <c r="H610" s="3" t="s">
        <v>879</v>
      </c>
      <c r="I610" s="3">
        <f>武器2!I610</f>
        <v>19</v>
      </c>
      <c r="J610" s="16">
        <v>0</v>
      </c>
      <c r="K610" s="16">
        <v>8</v>
      </c>
      <c r="L610" s="16">
        <v>179</v>
      </c>
      <c r="M610" s="28">
        <v>0</v>
      </c>
      <c r="N610" s="28">
        <v>0</v>
      </c>
      <c r="O610" s="28">
        <v>0</v>
      </c>
      <c r="P610" s="28">
        <v>0</v>
      </c>
      <c r="Q610" s="28">
        <v>0</v>
      </c>
      <c r="R610" s="28">
        <v>0</v>
      </c>
      <c r="S610" s="64">
        <v>0</v>
      </c>
      <c r="T610" s="29">
        <v>0</v>
      </c>
      <c r="U610" s="29">
        <v>0</v>
      </c>
      <c r="V610" s="29">
        <v>0</v>
      </c>
      <c r="W610" s="29">
        <v>0</v>
      </c>
      <c r="X610" s="64">
        <v>0</v>
      </c>
      <c r="Y610" s="64">
        <v>0</v>
      </c>
      <c r="Z610" s="64">
        <v>0</v>
      </c>
      <c r="AA610" s="64">
        <v>0</v>
      </c>
      <c r="AB610" s="42">
        <v>0</v>
      </c>
      <c r="AC610" s="64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BL610">
        <v>608</v>
      </c>
      <c r="BM610" t="s">
        <v>2908</v>
      </c>
    </row>
    <row r="611" spans="2:65" ht="14.25" x14ac:dyDescent="0.2">
      <c r="B611" s="16">
        <v>609</v>
      </c>
      <c r="C611" s="16" t="s">
        <v>1182</v>
      </c>
      <c r="D611" s="16" t="s">
        <v>1487</v>
      </c>
      <c r="E611" s="16" t="s">
        <v>1125</v>
      </c>
      <c r="F611" s="16">
        <f t="shared" si="9"/>
        <v>3</v>
      </c>
      <c r="G611" s="19" t="s">
        <v>1485</v>
      </c>
      <c r="H611" s="3" t="s">
        <v>880</v>
      </c>
      <c r="I611" s="3">
        <f>武器2!I611</f>
        <v>20</v>
      </c>
      <c r="J611" s="16">
        <v>1</v>
      </c>
      <c r="K611" s="16">
        <v>1</v>
      </c>
      <c r="L611" s="16">
        <v>18</v>
      </c>
      <c r="M611" s="16">
        <v>18</v>
      </c>
      <c r="N611" s="16">
        <v>14</v>
      </c>
      <c r="O611" s="28">
        <v>0</v>
      </c>
      <c r="P611" s="28">
        <v>0</v>
      </c>
      <c r="Q611" s="28">
        <v>0</v>
      </c>
      <c r="R611" s="28">
        <v>0</v>
      </c>
      <c r="S611" s="64">
        <v>0</v>
      </c>
      <c r="T611" s="29">
        <v>0</v>
      </c>
      <c r="U611" s="29">
        <v>0</v>
      </c>
      <c r="V611" s="29">
        <v>0</v>
      </c>
      <c r="W611" s="29">
        <v>0</v>
      </c>
      <c r="X611" s="42">
        <v>7</v>
      </c>
      <c r="Y611" s="64">
        <v>0</v>
      </c>
      <c r="Z611" s="64">
        <v>0</v>
      </c>
      <c r="AA611" s="64">
        <v>0</v>
      </c>
      <c r="AB611" s="64">
        <v>0</v>
      </c>
      <c r="AC611" s="64">
        <v>0</v>
      </c>
      <c r="AD611" s="29">
        <v>0</v>
      </c>
      <c r="AE611" s="29">
        <v>0</v>
      </c>
      <c r="AF611" s="29">
        <v>0</v>
      </c>
      <c r="AG611" s="29">
        <v>0</v>
      </c>
      <c r="AH611" s="29">
        <v>0</v>
      </c>
      <c r="BL611">
        <v>609</v>
      </c>
      <c r="BM611" t="s">
        <v>2909</v>
      </c>
    </row>
    <row r="612" spans="2:65" ht="14.25" x14ac:dyDescent="0.2">
      <c r="B612" s="16">
        <v>610</v>
      </c>
      <c r="C612" s="16" t="s">
        <v>1178</v>
      </c>
      <c r="D612" s="16" t="s">
        <v>1393</v>
      </c>
      <c r="E612" s="16" t="s">
        <v>1125</v>
      </c>
      <c r="F612" s="16">
        <f t="shared" si="9"/>
        <v>3</v>
      </c>
      <c r="G612" s="19" t="s">
        <v>1485</v>
      </c>
      <c r="H612" s="3" t="s">
        <v>880</v>
      </c>
      <c r="I612" s="3">
        <f>武器2!I612</f>
        <v>20</v>
      </c>
      <c r="J612" s="16">
        <v>1</v>
      </c>
      <c r="K612" s="16">
        <v>2</v>
      </c>
      <c r="L612" s="16">
        <v>37</v>
      </c>
      <c r="M612" s="16">
        <v>36</v>
      </c>
      <c r="N612" s="28">
        <v>0</v>
      </c>
      <c r="O612" s="16">
        <v>29</v>
      </c>
      <c r="P612" s="28">
        <v>0</v>
      </c>
      <c r="Q612" s="28">
        <v>0</v>
      </c>
      <c r="R612" s="28">
        <v>0</v>
      </c>
      <c r="S612" s="42">
        <v>14</v>
      </c>
      <c r="T612" s="29">
        <v>0</v>
      </c>
      <c r="U612" s="29">
        <v>0</v>
      </c>
      <c r="V612" s="29">
        <v>0</v>
      </c>
      <c r="W612" s="29">
        <v>0</v>
      </c>
      <c r="X612" s="64">
        <v>0</v>
      </c>
      <c r="Y612" s="64">
        <v>0</v>
      </c>
      <c r="Z612" s="64">
        <v>0</v>
      </c>
      <c r="AA612" s="64">
        <v>0</v>
      </c>
      <c r="AB612" s="64">
        <v>0</v>
      </c>
      <c r="AC612" s="64">
        <v>0</v>
      </c>
      <c r="AD612" s="29">
        <v>0</v>
      </c>
      <c r="AE612" s="29">
        <v>0</v>
      </c>
      <c r="AF612" s="29">
        <v>0</v>
      </c>
      <c r="AG612" s="29">
        <v>0</v>
      </c>
      <c r="AH612" s="29">
        <v>0</v>
      </c>
      <c r="BL612">
        <v>610</v>
      </c>
      <c r="BM612" t="s">
        <v>2910</v>
      </c>
    </row>
    <row r="613" spans="2:65" ht="14.25" x14ac:dyDescent="0.2">
      <c r="B613" s="16">
        <v>611</v>
      </c>
      <c r="C613" s="16" t="s">
        <v>1198</v>
      </c>
      <c r="D613" s="16" t="s">
        <v>1673</v>
      </c>
      <c r="E613" s="16" t="s">
        <v>1125</v>
      </c>
      <c r="F613" s="16">
        <f t="shared" si="9"/>
        <v>4</v>
      </c>
      <c r="G613" s="19" t="s">
        <v>1485</v>
      </c>
      <c r="H613" s="3" t="s">
        <v>880</v>
      </c>
      <c r="I613" s="3">
        <f>武器2!I613</f>
        <v>20</v>
      </c>
      <c r="J613" s="16">
        <v>1</v>
      </c>
      <c r="K613" s="16">
        <v>3</v>
      </c>
      <c r="L613" s="16">
        <v>55</v>
      </c>
      <c r="M613" s="28">
        <v>0</v>
      </c>
      <c r="N613" s="16">
        <v>43</v>
      </c>
      <c r="O613" s="16">
        <v>43</v>
      </c>
      <c r="P613" s="28">
        <v>0</v>
      </c>
      <c r="Q613" s="28">
        <v>0</v>
      </c>
      <c r="R613" s="16">
        <v>29</v>
      </c>
      <c r="S613" s="64">
        <v>0</v>
      </c>
      <c r="T613" s="29">
        <v>0</v>
      </c>
      <c r="U613" s="29">
        <v>0</v>
      </c>
      <c r="V613" s="29">
        <v>0</v>
      </c>
      <c r="W613" s="29">
        <v>0</v>
      </c>
      <c r="X613" s="64">
        <v>0</v>
      </c>
      <c r="Y613" s="42">
        <v>20</v>
      </c>
      <c r="Z613" s="64">
        <v>0</v>
      </c>
      <c r="AA613" s="64">
        <v>0</v>
      </c>
      <c r="AB613" s="64">
        <v>0</v>
      </c>
      <c r="AC613" s="64">
        <v>0</v>
      </c>
      <c r="AD613" s="29">
        <v>0</v>
      </c>
      <c r="AE613" s="29">
        <v>0</v>
      </c>
      <c r="AF613" s="29">
        <v>0</v>
      </c>
      <c r="AG613" s="29">
        <v>0</v>
      </c>
      <c r="AH613" s="29">
        <v>0</v>
      </c>
      <c r="BL613">
        <v>611</v>
      </c>
      <c r="BM613" t="s">
        <v>2911</v>
      </c>
    </row>
    <row r="614" spans="2:65" ht="14.25" x14ac:dyDescent="0.2">
      <c r="B614" s="16">
        <v>612</v>
      </c>
      <c r="C614" s="16" t="s">
        <v>1214</v>
      </c>
      <c r="D614" s="16" t="s">
        <v>1718</v>
      </c>
      <c r="E614" s="16" t="s">
        <v>1125</v>
      </c>
      <c r="F614" s="16">
        <f t="shared" si="9"/>
        <v>4</v>
      </c>
      <c r="G614" s="19" t="s">
        <v>1485</v>
      </c>
      <c r="H614" s="3" t="s">
        <v>880</v>
      </c>
      <c r="I614" s="3">
        <f>武器2!I614</f>
        <v>20</v>
      </c>
      <c r="J614" s="16">
        <v>1</v>
      </c>
      <c r="K614" s="16">
        <v>4</v>
      </c>
      <c r="L614" s="16">
        <v>74</v>
      </c>
      <c r="M614" s="28">
        <v>0</v>
      </c>
      <c r="N614" s="16">
        <v>57</v>
      </c>
      <c r="O614" s="28">
        <v>0</v>
      </c>
      <c r="P614" s="28">
        <v>0</v>
      </c>
      <c r="Q614" s="28">
        <v>0</v>
      </c>
      <c r="R614" s="28">
        <v>0</v>
      </c>
      <c r="S614" s="42">
        <v>29</v>
      </c>
      <c r="T614" s="29">
        <v>0</v>
      </c>
      <c r="U614" s="29">
        <v>0</v>
      </c>
      <c r="V614" s="29">
        <v>0</v>
      </c>
      <c r="W614" s="29">
        <v>0</v>
      </c>
      <c r="X614" s="64">
        <v>0</v>
      </c>
      <c r="Y614" s="64">
        <v>0</v>
      </c>
      <c r="Z614" s="64">
        <v>0</v>
      </c>
      <c r="AA614" s="42">
        <v>26</v>
      </c>
      <c r="AB614" s="64">
        <v>0</v>
      </c>
      <c r="AC614" s="42">
        <v>26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BL614">
        <v>612</v>
      </c>
      <c r="BM614" t="s">
        <v>2912</v>
      </c>
    </row>
    <row r="615" spans="2:65" ht="14.25" x14ac:dyDescent="0.2">
      <c r="B615" s="16">
        <v>613</v>
      </c>
      <c r="C615" s="16" t="s">
        <v>1168</v>
      </c>
      <c r="D615" s="16" t="s">
        <v>1282</v>
      </c>
      <c r="E615" s="16" t="s">
        <v>1125</v>
      </c>
      <c r="F615" s="16">
        <f t="shared" si="9"/>
        <v>5</v>
      </c>
      <c r="G615" s="19" t="s">
        <v>1485</v>
      </c>
      <c r="H615" s="3" t="s">
        <v>880</v>
      </c>
      <c r="I615" s="3">
        <f>武器2!I615</f>
        <v>20</v>
      </c>
      <c r="J615" s="16">
        <v>1</v>
      </c>
      <c r="K615" s="16">
        <v>5</v>
      </c>
      <c r="L615" s="16">
        <v>92</v>
      </c>
      <c r="M615" s="16">
        <v>90</v>
      </c>
      <c r="N615" s="16">
        <v>72</v>
      </c>
      <c r="O615" s="28">
        <v>0</v>
      </c>
      <c r="P615" s="28">
        <v>0</v>
      </c>
      <c r="Q615" s="28">
        <v>0</v>
      </c>
      <c r="R615" s="28">
        <v>0</v>
      </c>
      <c r="S615" s="64">
        <v>0</v>
      </c>
      <c r="T615" s="20">
        <v>0.18</v>
      </c>
      <c r="U615" s="29">
        <v>0</v>
      </c>
      <c r="V615" s="29">
        <v>0</v>
      </c>
      <c r="W615" s="29">
        <v>0</v>
      </c>
      <c r="X615" s="64">
        <v>0</v>
      </c>
      <c r="Y615" s="64">
        <v>0</v>
      </c>
      <c r="Z615" s="64">
        <v>0</v>
      </c>
      <c r="AA615" s="42">
        <v>33</v>
      </c>
      <c r="AB615" s="42">
        <v>33</v>
      </c>
      <c r="AC615" s="64">
        <v>0</v>
      </c>
      <c r="AD615" s="29">
        <v>0</v>
      </c>
      <c r="AE615" s="29">
        <v>0</v>
      </c>
      <c r="AF615" s="29">
        <v>0</v>
      </c>
      <c r="AG615" s="29">
        <v>0</v>
      </c>
      <c r="AH615" s="29">
        <v>0</v>
      </c>
      <c r="BL615">
        <v>613</v>
      </c>
      <c r="BM615" t="s">
        <v>2913</v>
      </c>
    </row>
    <row r="616" spans="2:65" ht="14.25" x14ac:dyDescent="0.2">
      <c r="B616" s="16">
        <v>614</v>
      </c>
      <c r="C616" s="16" t="s">
        <v>1170</v>
      </c>
      <c r="D616" s="16" t="s">
        <v>1322</v>
      </c>
      <c r="E616" s="16" t="s">
        <v>1125</v>
      </c>
      <c r="F616" s="16">
        <f t="shared" si="9"/>
        <v>5</v>
      </c>
      <c r="G616" s="19" t="s">
        <v>1485</v>
      </c>
      <c r="H616" s="3" t="s">
        <v>880</v>
      </c>
      <c r="I616" s="3">
        <f>武器2!I616</f>
        <v>20</v>
      </c>
      <c r="J616" s="16">
        <v>1</v>
      </c>
      <c r="K616" s="16">
        <v>6</v>
      </c>
      <c r="L616" s="16">
        <v>111</v>
      </c>
      <c r="M616" s="28">
        <v>0</v>
      </c>
      <c r="N616" s="28">
        <v>0</v>
      </c>
      <c r="O616" s="28">
        <v>0</v>
      </c>
      <c r="P616" s="28">
        <v>0</v>
      </c>
      <c r="Q616" s="16">
        <v>86</v>
      </c>
      <c r="R616" s="28">
        <v>0</v>
      </c>
      <c r="S616" s="42">
        <v>43</v>
      </c>
      <c r="T616" s="20">
        <v>0.215</v>
      </c>
      <c r="U616" s="29">
        <v>0</v>
      </c>
      <c r="V616" s="29">
        <v>0</v>
      </c>
      <c r="W616" s="29">
        <v>0</v>
      </c>
      <c r="X616" s="64">
        <v>0</v>
      </c>
      <c r="Y616" s="42">
        <v>39</v>
      </c>
      <c r="Z616" s="42">
        <v>39</v>
      </c>
      <c r="AA616" s="64">
        <v>0</v>
      </c>
      <c r="AB616" s="64">
        <v>0</v>
      </c>
      <c r="AC616" s="64">
        <v>0</v>
      </c>
      <c r="AD616" s="29">
        <v>0</v>
      </c>
      <c r="AE616" s="29">
        <v>0</v>
      </c>
      <c r="AF616" s="29">
        <v>0</v>
      </c>
      <c r="AG616" s="29">
        <v>0</v>
      </c>
      <c r="AH616" s="29">
        <v>0</v>
      </c>
      <c r="BL616">
        <v>614</v>
      </c>
      <c r="BM616" t="s">
        <v>2914</v>
      </c>
    </row>
    <row r="617" spans="2:65" ht="14.25" x14ac:dyDescent="0.2">
      <c r="B617" s="16">
        <v>615</v>
      </c>
      <c r="C617" s="16" t="s">
        <v>1186</v>
      </c>
      <c r="D617" s="16" t="s">
        <v>1598</v>
      </c>
      <c r="E617" s="16" t="s">
        <v>1125</v>
      </c>
      <c r="F617" s="16">
        <f t="shared" si="9"/>
        <v>6</v>
      </c>
      <c r="G617" s="19" t="s">
        <v>1485</v>
      </c>
      <c r="H617" s="3" t="s">
        <v>880</v>
      </c>
      <c r="I617" s="3">
        <f>武器2!I617</f>
        <v>20</v>
      </c>
      <c r="J617" s="16">
        <v>1</v>
      </c>
      <c r="K617" s="16">
        <v>7</v>
      </c>
      <c r="L617" s="16">
        <v>129</v>
      </c>
      <c r="M617" s="16">
        <v>126</v>
      </c>
      <c r="N617" s="16">
        <v>101</v>
      </c>
      <c r="O617" s="16">
        <v>101</v>
      </c>
      <c r="P617" s="28">
        <v>0</v>
      </c>
      <c r="Q617" s="28">
        <v>0</v>
      </c>
      <c r="R617" s="28">
        <v>0</v>
      </c>
      <c r="S617" s="42">
        <v>50</v>
      </c>
      <c r="T617" s="20">
        <v>0.25</v>
      </c>
      <c r="U617" s="29">
        <v>0</v>
      </c>
      <c r="V617" s="29">
        <v>0</v>
      </c>
      <c r="W617" s="29">
        <v>0</v>
      </c>
      <c r="X617" s="64">
        <v>0</v>
      </c>
      <c r="Y617" s="64">
        <v>0</v>
      </c>
      <c r="Z617" s="64">
        <v>0</v>
      </c>
      <c r="AA617" s="64">
        <v>0</v>
      </c>
      <c r="AB617" s="64">
        <v>0</v>
      </c>
      <c r="AC617" s="42">
        <v>46</v>
      </c>
      <c r="AD617" s="29">
        <v>0</v>
      </c>
      <c r="AE617" s="29">
        <v>0</v>
      </c>
      <c r="AF617" s="29">
        <v>0</v>
      </c>
      <c r="AG617" s="29">
        <v>0</v>
      </c>
      <c r="AH617" s="29">
        <v>0</v>
      </c>
      <c r="BL617">
        <v>615</v>
      </c>
      <c r="BM617" t="s">
        <v>2915</v>
      </c>
    </row>
    <row r="618" spans="2:65" ht="14.25" x14ac:dyDescent="0.2">
      <c r="B618" s="16">
        <v>616</v>
      </c>
      <c r="C618" s="16" t="s">
        <v>1188</v>
      </c>
      <c r="D618" s="16" t="s">
        <v>1719</v>
      </c>
      <c r="E618" s="16" t="s">
        <v>1125</v>
      </c>
      <c r="F618" s="16">
        <f t="shared" si="9"/>
        <v>6</v>
      </c>
      <c r="G618" s="19" t="s">
        <v>1485</v>
      </c>
      <c r="H618" s="3" t="s">
        <v>880</v>
      </c>
      <c r="I618" s="3">
        <f>武器2!I618</f>
        <v>20</v>
      </c>
      <c r="J618" s="16">
        <v>1</v>
      </c>
      <c r="K618" s="16">
        <v>8</v>
      </c>
      <c r="L618" s="16">
        <v>147</v>
      </c>
      <c r="M618" s="16">
        <v>144</v>
      </c>
      <c r="N618" s="16">
        <v>115</v>
      </c>
      <c r="O618" s="16">
        <v>115</v>
      </c>
      <c r="P618" s="28">
        <v>0</v>
      </c>
      <c r="Q618" s="28">
        <v>0</v>
      </c>
      <c r="R618" s="28">
        <v>0</v>
      </c>
      <c r="S618" s="64">
        <v>0</v>
      </c>
      <c r="T618" s="29">
        <v>0</v>
      </c>
      <c r="U618" s="20">
        <v>0.19500000000000001</v>
      </c>
      <c r="V618" s="29">
        <v>0</v>
      </c>
      <c r="W618" s="29">
        <v>0</v>
      </c>
      <c r="X618" s="64">
        <v>0</v>
      </c>
      <c r="Y618" s="42">
        <v>52</v>
      </c>
      <c r="Z618" s="42">
        <v>52</v>
      </c>
      <c r="AA618" s="64">
        <v>0</v>
      </c>
      <c r="AB618" s="64">
        <v>0</v>
      </c>
      <c r="AC618" s="64">
        <v>0</v>
      </c>
      <c r="AD618" s="29">
        <v>0</v>
      </c>
      <c r="AE618" s="29">
        <v>0</v>
      </c>
      <c r="AF618" s="29">
        <v>0</v>
      </c>
      <c r="AG618" s="29">
        <v>0</v>
      </c>
      <c r="AH618" s="29">
        <v>0</v>
      </c>
      <c r="BL618">
        <v>616</v>
      </c>
      <c r="BM618" t="s">
        <v>2916</v>
      </c>
    </row>
    <row r="619" spans="2:65" ht="14.25" x14ac:dyDescent="0.2">
      <c r="B619" s="16">
        <v>617</v>
      </c>
      <c r="C619" s="16" t="s">
        <v>1198</v>
      </c>
      <c r="D619" s="16" t="s">
        <v>1336</v>
      </c>
      <c r="E619" s="16" t="s">
        <v>1126</v>
      </c>
      <c r="F619" s="16">
        <f t="shared" si="9"/>
        <v>2</v>
      </c>
      <c r="G619" s="19" t="s">
        <v>1485</v>
      </c>
      <c r="H619" s="3" t="s">
        <v>880</v>
      </c>
      <c r="I619" s="3">
        <f>武器2!I619</f>
        <v>20</v>
      </c>
      <c r="J619" s="16">
        <v>1</v>
      </c>
      <c r="K619" s="16">
        <v>1</v>
      </c>
      <c r="L619" s="16">
        <v>10</v>
      </c>
      <c r="M619" s="28">
        <v>0</v>
      </c>
      <c r="N619" s="16">
        <v>16</v>
      </c>
      <c r="O619" s="28">
        <v>0</v>
      </c>
      <c r="P619" s="28">
        <v>0</v>
      </c>
      <c r="Q619" s="28">
        <v>0</v>
      </c>
      <c r="R619" s="28">
        <v>0</v>
      </c>
      <c r="S619" s="64">
        <v>0</v>
      </c>
      <c r="T619" s="29">
        <v>0</v>
      </c>
      <c r="U619" s="29">
        <v>0</v>
      </c>
      <c r="V619" s="29">
        <v>0</v>
      </c>
      <c r="W619" s="29">
        <v>0</v>
      </c>
      <c r="X619" s="64">
        <v>0</v>
      </c>
      <c r="Y619" s="64">
        <v>0</v>
      </c>
      <c r="Z619" s="64">
        <v>0</v>
      </c>
      <c r="AA619" s="64">
        <v>0</v>
      </c>
      <c r="AB619" s="64">
        <v>0</v>
      </c>
      <c r="AC619" s="42">
        <v>7</v>
      </c>
      <c r="AD619" s="29">
        <v>0</v>
      </c>
      <c r="AE619" s="29">
        <v>0</v>
      </c>
      <c r="AF619" s="29">
        <v>0</v>
      </c>
      <c r="AG619" s="29">
        <v>0</v>
      </c>
      <c r="AH619" s="29">
        <v>0</v>
      </c>
      <c r="BL619">
        <v>617</v>
      </c>
      <c r="BM619" t="s">
        <v>2917</v>
      </c>
    </row>
    <row r="620" spans="2:65" ht="14.25" x14ac:dyDescent="0.2">
      <c r="B620" s="16">
        <v>618</v>
      </c>
      <c r="C620" s="16" t="s">
        <v>1143</v>
      </c>
      <c r="D620" s="16" t="s">
        <v>1533</v>
      </c>
      <c r="E620" s="16" t="s">
        <v>1126</v>
      </c>
      <c r="F620" s="16">
        <f t="shared" si="9"/>
        <v>2</v>
      </c>
      <c r="G620" s="19" t="s">
        <v>1485</v>
      </c>
      <c r="H620" s="3" t="s">
        <v>880</v>
      </c>
      <c r="I620" s="3">
        <f>武器2!I620</f>
        <v>20</v>
      </c>
      <c r="J620" s="16">
        <v>1</v>
      </c>
      <c r="K620" s="16">
        <v>2</v>
      </c>
      <c r="L620" s="16">
        <v>21</v>
      </c>
      <c r="M620" s="16">
        <v>41</v>
      </c>
      <c r="N620" s="28">
        <v>0</v>
      </c>
      <c r="O620" s="28">
        <v>0</v>
      </c>
      <c r="P620" s="28">
        <v>0</v>
      </c>
      <c r="Q620" s="28">
        <v>0</v>
      </c>
      <c r="R620" s="28">
        <v>0</v>
      </c>
      <c r="S620" s="64">
        <v>0</v>
      </c>
      <c r="T620" s="29">
        <v>0</v>
      </c>
      <c r="U620" s="29">
        <v>0</v>
      </c>
      <c r="V620" s="29">
        <v>0</v>
      </c>
      <c r="W620" s="29">
        <v>0</v>
      </c>
      <c r="X620" s="64">
        <v>0</v>
      </c>
      <c r="Y620" s="64">
        <v>0</v>
      </c>
      <c r="Z620" s="64">
        <v>0</v>
      </c>
      <c r="AA620" s="64">
        <v>0</v>
      </c>
      <c r="AB620" s="64">
        <v>0</v>
      </c>
      <c r="AC620" s="42">
        <v>15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BL620">
        <v>618</v>
      </c>
      <c r="BM620" t="s">
        <v>2918</v>
      </c>
    </row>
    <row r="621" spans="2:65" ht="14.25" x14ac:dyDescent="0.2">
      <c r="B621" s="16">
        <v>619</v>
      </c>
      <c r="C621" s="16" t="s">
        <v>1202</v>
      </c>
      <c r="D621" s="16" t="s">
        <v>1720</v>
      </c>
      <c r="E621" s="16" t="s">
        <v>1126</v>
      </c>
      <c r="F621" s="16">
        <f t="shared" si="9"/>
        <v>2</v>
      </c>
      <c r="G621" s="19" t="s">
        <v>1485</v>
      </c>
      <c r="H621" s="3" t="s">
        <v>880</v>
      </c>
      <c r="I621" s="3">
        <f>武器2!I621</f>
        <v>20</v>
      </c>
      <c r="J621" s="16">
        <v>1</v>
      </c>
      <c r="K621" s="16">
        <v>3</v>
      </c>
      <c r="L621" s="16">
        <v>31</v>
      </c>
      <c r="M621" s="16">
        <v>62</v>
      </c>
      <c r="N621" s="28">
        <v>0</v>
      </c>
      <c r="O621" s="28">
        <v>0</v>
      </c>
      <c r="P621" s="28">
        <v>0</v>
      </c>
      <c r="Q621" s="28">
        <v>0</v>
      </c>
      <c r="R621" s="28">
        <v>0</v>
      </c>
      <c r="S621" s="64">
        <v>0</v>
      </c>
      <c r="T621" s="29">
        <v>0</v>
      </c>
      <c r="U621" s="29">
        <v>0</v>
      </c>
      <c r="V621" s="29">
        <v>0</v>
      </c>
      <c r="W621" s="29">
        <v>0</v>
      </c>
      <c r="X621" s="64">
        <v>0</v>
      </c>
      <c r="Y621" s="64">
        <v>0</v>
      </c>
      <c r="Z621" s="64">
        <v>0</v>
      </c>
      <c r="AA621" s="64">
        <v>0</v>
      </c>
      <c r="AB621" s="42">
        <v>22</v>
      </c>
      <c r="AC621" s="64">
        <v>0</v>
      </c>
      <c r="AD621" s="29">
        <v>0</v>
      </c>
      <c r="AE621" s="29">
        <v>0</v>
      </c>
      <c r="AF621" s="29">
        <v>0</v>
      </c>
      <c r="AG621" s="29">
        <v>0</v>
      </c>
      <c r="AH621" s="29">
        <v>0</v>
      </c>
      <c r="BL621">
        <v>619</v>
      </c>
      <c r="BM621" t="s">
        <v>2919</v>
      </c>
    </row>
    <row r="622" spans="2:65" ht="14.25" x14ac:dyDescent="0.2">
      <c r="B622" s="16">
        <v>620</v>
      </c>
      <c r="C622" s="16" t="s">
        <v>1143</v>
      </c>
      <c r="D622" s="16" t="s">
        <v>1521</v>
      </c>
      <c r="E622" s="16" t="s">
        <v>1126</v>
      </c>
      <c r="F622" s="16">
        <f t="shared" si="9"/>
        <v>3</v>
      </c>
      <c r="G622" s="19" t="s">
        <v>1485</v>
      </c>
      <c r="H622" s="3" t="s">
        <v>880</v>
      </c>
      <c r="I622" s="3">
        <f>武器2!I622</f>
        <v>20</v>
      </c>
      <c r="J622" s="16">
        <v>1</v>
      </c>
      <c r="K622" s="16">
        <v>4</v>
      </c>
      <c r="L622" s="16">
        <v>41</v>
      </c>
      <c r="M622" s="16">
        <v>82</v>
      </c>
      <c r="N622" s="28">
        <v>0</v>
      </c>
      <c r="O622" s="28">
        <v>0</v>
      </c>
      <c r="P622" s="28">
        <v>0</v>
      </c>
      <c r="Q622" s="16">
        <v>66</v>
      </c>
      <c r="R622" s="28">
        <v>0</v>
      </c>
      <c r="S622" s="64">
        <v>0</v>
      </c>
      <c r="T622" s="20">
        <v>0.16500000000000001</v>
      </c>
      <c r="U622" s="29">
        <v>0</v>
      </c>
      <c r="V622" s="29">
        <v>0</v>
      </c>
      <c r="W622" s="29">
        <v>0</v>
      </c>
      <c r="X622" s="64">
        <v>0</v>
      </c>
      <c r="Y622" s="64">
        <v>0</v>
      </c>
      <c r="Z622" s="64">
        <v>0</v>
      </c>
      <c r="AA622" s="64">
        <v>0</v>
      </c>
      <c r="AB622" s="64">
        <v>0</v>
      </c>
      <c r="AC622" s="64">
        <v>0</v>
      </c>
      <c r="AD622" s="29">
        <v>0</v>
      </c>
      <c r="AE622" s="29">
        <v>0</v>
      </c>
      <c r="AF622" s="29">
        <v>0</v>
      </c>
      <c r="AG622" s="29">
        <v>0</v>
      </c>
      <c r="AH622" s="29">
        <v>0</v>
      </c>
      <c r="BL622">
        <v>620</v>
      </c>
      <c r="BM622" t="s">
        <v>2920</v>
      </c>
    </row>
    <row r="623" spans="2:65" ht="14.25" x14ac:dyDescent="0.2">
      <c r="B623" s="16">
        <v>621</v>
      </c>
      <c r="C623" s="16" t="s">
        <v>1193</v>
      </c>
      <c r="D623" s="16" t="s">
        <v>1242</v>
      </c>
      <c r="E623" s="16" t="s">
        <v>1126</v>
      </c>
      <c r="F623" s="16">
        <f t="shared" si="9"/>
        <v>3</v>
      </c>
      <c r="G623" s="19" t="s">
        <v>1485</v>
      </c>
      <c r="H623" s="3" t="s">
        <v>880</v>
      </c>
      <c r="I623" s="3">
        <f>武器2!I623</f>
        <v>20</v>
      </c>
      <c r="J623" s="16">
        <v>1</v>
      </c>
      <c r="K623" s="16">
        <v>5</v>
      </c>
      <c r="L623" s="16">
        <v>52</v>
      </c>
      <c r="M623" s="28">
        <v>0</v>
      </c>
      <c r="N623" s="28">
        <v>0</v>
      </c>
      <c r="O623" s="28">
        <v>0</v>
      </c>
      <c r="P623" s="28">
        <v>0</v>
      </c>
      <c r="Q623" s="28">
        <v>0</v>
      </c>
      <c r="R623" s="16">
        <v>56</v>
      </c>
      <c r="S623" s="64">
        <v>0</v>
      </c>
      <c r="T623" s="29">
        <v>0</v>
      </c>
      <c r="U623" s="29">
        <v>0</v>
      </c>
      <c r="V623" s="29">
        <v>0</v>
      </c>
      <c r="W623" s="29">
        <v>0</v>
      </c>
      <c r="X623" s="64">
        <v>0</v>
      </c>
      <c r="Y623" s="64">
        <v>0</v>
      </c>
      <c r="Z623" s="42">
        <v>37</v>
      </c>
      <c r="AA623" s="42">
        <v>37</v>
      </c>
      <c r="AB623" s="64">
        <v>0</v>
      </c>
      <c r="AC623" s="64">
        <v>0</v>
      </c>
      <c r="AD623" s="29">
        <v>0</v>
      </c>
      <c r="AE623" s="29">
        <v>0</v>
      </c>
      <c r="AF623" s="29">
        <v>0</v>
      </c>
      <c r="AG623" s="29">
        <v>0</v>
      </c>
      <c r="AH623" s="29">
        <v>0</v>
      </c>
      <c r="BL623">
        <v>621</v>
      </c>
      <c r="BM623" t="s">
        <v>2921</v>
      </c>
    </row>
    <row r="624" spans="2:65" ht="14.25" x14ac:dyDescent="0.2">
      <c r="B624" s="16">
        <v>622</v>
      </c>
      <c r="C624" s="16" t="s">
        <v>1162</v>
      </c>
      <c r="D624" s="16" t="s">
        <v>1240</v>
      </c>
      <c r="E624" s="16" t="s">
        <v>1126</v>
      </c>
      <c r="F624" s="16">
        <f t="shared" si="9"/>
        <v>3</v>
      </c>
      <c r="G624" s="19" t="s">
        <v>1485</v>
      </c>
      <c r="H624" s="3" t="s">
        <v>880</v>
      </c>
      <c r="I624" s="3">
        <f>武器2!I624</f>
        <v>20</v>
      </c>
      <c r="J624" s="16">
        <v>1</v>
      </c>
      <c r="K624" s="16">
        <v>6</v>
      </c>
      <c r="L624" s="16">
        <v>62</v>
      </c>
      <c r="M624" s="28">
        <v>0</v>
      </c>
      <c r="N624" s="28">
        <v>0</v>
      </c>
      <c r="O624" s="28">
        <v>0</v>
      </c>
      <c r="P624" s="28">
        <v>0</v>
      </c>
      <c r="Q624" s="28">
        <v>0</v>
      </c>
      <c r="R624" s="16">
        <v>67</v>
      </c>
      <c r="S624" s="64">
        <v>0</v>
      </c>
      <c r="T624" s="29">
        <v>0</v>
      </c>
      <c r="U624" s="20">
        <v>0.16750000000000001</v>
      </c>
      <c r="V624" s="29">
        <v>0</v>
      </c>
      <c r="W624" s="29">
        <v>0</v>
      </c>
      <c r="X624" s="42">
        <v>45</v>
      </c>
      <c r="Y624" s="64">
        <v>0</v>
      </c>
      <c r="Z624" s="64">
        <v>0</v>
      </c>
      <c r="AA624" s="64">
        <v>0</v>
      </c>
      <c r="AB624" s="64">
        <v>0</v>
      </c>
      <c r="AC624" s="64">
        <v>0</v>
      </c>
      <c r="AD624" s="29">
        <v>0</v>
      </c>
      <c r="AE624" s="29">
        <v>0</v>
      </c>
      <c r="AF624" s="29">
        <v>0</v>
      </c>
      <c r="AG624" s="29">
        <v>0</v>
      </c>
      <c r="AH624" s="29">
        <v>0</v>
      </c>
      <c r="BL624">
        <v>622</v>
      </c>
      <c r="BM624" t="s">
        <v>2922</v>
      </c>
    </row>
    <row r="625" spans="2:65" ht="14.25" x14ac:dyDescent="0.2">
      <c r="B625" s="16">
        <v>623</v>
      </c>
      <c r="C625" s="16" t="s">
        <v>1143</v>
      </c>
      <c r="D625" s="16" t="s">
        <v>1421</v>
      </c>
      <c r="E625" s="16" t="s">
        <v>1126</v>
      </c>
      <c r="F625" s="16">
        <f t="shared" si="9"/>
        <v>4</v>
      </c>
      <c r="G625" s="19" t="s">
        <v>1485</v>
      </c>
      <c r="H625" s="3" t="s">
        <v>880</v>
      </c>
      <c r="I625" s="3">
        <f>武器2!I625</f>
        <v>20</v>
      </c>
      <c r="J625" s="16">
        <v>1</v>
      </c>
      <c r="K625" s="16">
        <v>7</v>
      </c>
      <c r="L625" s="16">
        <v>73</v>
      </c>
      <c r="M625" s="16">
        <v>144</v>
      </c>
      <c r="N625" s="28">
        <v>0</v>
      </c>
      <c r="O625" s="28">
        <v>0</v>
      </c>
      <c r="P625" s="28">
        <v>0</v>
      </c>
      <c r="Q625" s="28">
        <v>0</v>
      </c>
      <c r="R625" s="28">
        <v>0</v>
      </c>
      <c r="S625" s="64">
        <v>0</v>
      </c>
      <c r="T625" s="20">
        <v>0.28999999999999998</v>
      </c>
      <c r="U625" s="29">
        <v>0</v>
      </c>
      <c r="V625" s="29">
        <v>0</v>
      </c>
      <c r="W625" s="29">
        <v>0</v>
      </c>
      <c r="X625" s="64">
        <v>0</v>
      </c>
      <c r="Y625" s="64">
        <v>0</v>
      </c>
      <c r="Z625" s="64">
        <v>0</v>
      </c>
      <c r="AA625" s="64">
        <v>0</v>
      </c>
      <c r="AB625" s="42">
        <v>52</v>
      </c>
      <c r="AC625" s="42">
        <v>52</v>
      </c>
      <c r="AD625" s="29">
        <v>0</v>
      </c>
      <c r="AE625" s="29">
        <v>0</v>
      </c>
      <c r="AF625" s="29">
        <v>0</v>
      </c>
      <c r="AG625" s="29">
        <v>0</v>
      </c>
      <c r="AH625" s="29">
        <v>0</v>
      </c>
      <c r="BL625">
        <v>623</v>
      </c>
      <c r="BM625" t="s">
        <v>2923</v>
      </c>
    </row>
    <row r="626" spans="2:65" ht="14.25" x14ac:dyDescent="0.2">
      <c r="B626" s="16">
        <v>624</v>
      </c>
      <c r="C626" s="16" t="s">
        <v>1191</v>
      </c>
      <c r="D626" s="16" t="s">
        <v>1350</v>
      </c>
      <c r="E626" s="16" t="s">
        <v>1126</v>
      </c>
      <c r="F626" s="16">
        <f t="shared" si="9"/>
        <v>4</v>
      </c>
      <c r="G626" s="19" t="s">
        <v>1485</v>
      </c>
      <c r="H626" s="3" t="s">
        <v>880</v>
      </c>
      <c r="I626" s="3">
        <f>武器2!I626</f>
        <v>20</v>
      </c>
      <c r="J626" s="16">
        <v>1</v>
      </c>
      <c r="K626" s="16">
        <v>8</v>
      </c>
      <c r="L626" s="16">
        <v>83</v>
      </c>
      <c r="M626" s="28">
        <v>0</v>
      </c>
      <c r="N626" s="28">
        <v>0</v>
      </c>
      <c r="O626" s="28">
        <v>0</v>
      </c>
      <c r="P626" s="28">
        <v>0</v>
      </c>
      <c r="Q626" s="28">
        <v>0</v>
      </c>
      <c r="R626" s="28">
        <v>0</v>
      </c>
      <c r="S626" s="42">
        <v>66</v>
      </c>
      <c r="T626" s="20">
        <v>0.33</v>
      </c>
      <c r="U626" s="29">
        <v>0</v>
      </c>
      <c r="V626" s="29">
        <v>0</v>
      </c>
      <c r="W626" s="29">
        <v>0</v>
      </c>
      <c r="X626" s="64">
        <v>0</v>
      </c>
      <c r="Y626" s="64">
        <v>0</v>
      </c>
      <c r="Z626" s="42">
        <v>60</v>
      </c>
      <c r="AA626" s="64">
        <v>0</v>
      </c>
      <c r="AB626" s="64">
        <v>0</v>
      </c>
      <c r="AC626" s="42">
        <v>60</v>
      </c>
      <c r="AD626" s="29">
        <v>0</v>
      </c>
      <c r="AE626" s="29">
        <v>0</v>
      </c>
      <c r="AF626" s="29">
        <v>0</v>
      </c>
      <c r="AG626" s="29">
        <v>0</v>
      </c>
      <c r="AH626" s="29">
        <v>0</v>
      </c>
      <c r="BL626">
        <v>624</v>
      </c>
      <c r="BM626" t="s">
        <v>2924</v>
      </c>
    </row>
    <row r="627" spans="2:65" ht="14.25" x14ac:dyDescent="0.2">
      <c r="B627" s="16">
        <v>625</v>
      </c>
      <c r="C627" s="16" t="s">
        <v>1212</v>
      </c>
      <c r="D627" s="16" t="s">
        <v>1721</v>
      </c>
      <c r="E627" s="16" t="s">
        <v>1127</v>
      </c>
      <c r="F627" s="16">
        <f t="shared" si="9"/>
        <v>1</v>
      </c>
      <c r="G627" s="19" t="s">
        <v>1485</v>
      </c>
      <c r="H627" s="3" t="s">
        <v>880</v>
      </c>
      <c r="I627" s="3">
        <f>武器2!I627</f>
        <v>20</v>
      </c>
      <c r="J627" s="16">
        <v>1</v>
      </c>
      <c r="K627" s="16">
        <v>1</v>
      </c>
      <c r="L627" s="16">
        <v>11</v>
      </c>
      <c r="M627" s="28">
        <v>0</v>
      </c>
      <c r="N627" s="28">
        <v>0</v>
      </c>
      <c r="O627" s="28">
        <v>0</v>
      </c>
      <c r="P627" s="28">
        <v>0</v>
      </c>
      <c r="Q627" s="28">
        <v>0</v>
      </c>
      <c r="R627" s="28">
        <v>0</v>
      </c>
      <c r="S627" s="64">
        <v>0</v>
      </c>
      <c r="T627" s="29">
        <v>0</v>
      </c>
      <c r="U627" s="29">
        <v>0</v>
      </c>
      <c r="V627" s="29">
        <v>0</v>
      </c>
      <c r="W627" s="29">
        <v>0</v>
      </c>
      <c r="X627" s="64">
        <v>0</v>
      </c>
      <c r="Y627" s="42">
        <v>10</v>
      </c>
      <c r="Z627" s="64">
        <v>0</v>
      </c>
      <c r="AA627" s="64">
        <v>0</v>
      </c>
      <c r="AB627" s="64">
        <v>0</v>
      </c>
      <c r="AC627" s="64">
        <v>0</v>
      </c>
      <c r="AD627" s="29">
        <v>0</v>
      </c>
      <c r="AE627" s="29">
        <v>0</v>
      </c>
      <c r="AF627" s="29">
        <v>0</v>
      </c>
      <c r="AG627" s="29">
        <v>0</v>
      </c>
      <c r="AH627" s="29">
        <v>0</v>
      </c>
      <c r="BL627">
        <v>625</v>
      </c>
      <c r="BM627" t="s">
        <v>2925</v>
      </c>
    </row>
    <row r="628" spans="2:65" ht="14.25" x14ac:dyDescent="0.2">
      <c r="B628" s="16">
        <v>626</v>
      </c>
      <c r="C628" s="16" t="s">
        <v>1196</v>
      </c>
      <c r="D628" s="16" t="s">
        <v>1363</v>
      </c>
      <c r="E628" s="16" t="s">
        <v>1127</v>
      </c>
      <c r="F628" s="16">
        <f t="shared" si="9"/>
        <v>1</v>
      </c>
      <c r="G628" s="19" t="s">
        <v>1485</v>
      </c>
      <c r="H628" s="3" t="s">
        <v>880</v>
      </c>
      <c r="I628" s="3">
        <f>武器2!I628</f>
        <v>20</v>
      </c>
      <c r="J628" s="16">
        <v>1</v>
      </c>
      <c r="K628" s="16">
        <v>2</v>
      </c>
      <c r="L628" s="16">
        <v>22</v>
      </c>
      <c r="M628" s="28">
        <v>0</v>
      </c>
      <c r="N628" s="28">
        <v>0</v>
      </c>
      <c r="O628" s="28">
        <v>0</v>
      </c>
      <c r="P628" s="28">
        <v>0</v>
      </c>
      <c r="Q628" s="28">
        <v>0</v>
      </c>
      <c r="R628" s="16">
        <v>31</v>
      </c>
      <c r="S628" s="64">
        <v>0</v>
      </c>
      <c r="T628" s="29">
        <v>0</v>
      </c>
      <c r="U628" s="29">
        <v>0</v>
      </c>
      <c r="V628" s="29">
        <v>0</v>
      </c>
      <c r="W628" s="29">
        <v>0</v>
      </c>
      <c r="X628" s="64">
        <v>0</v>
      </c>
      <c r="Y628" s="64">
        <v>0</v>
      </c>
      <c r="Z628" s="64">
        <v>0</v>
      </c>
      <c r="AA628" s="64">
        <v>0</v>
      </c>
      <c r="AB628" s="64">
        <v>0</v>
      </c>
      <c r="AC628" s="64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BL628">
        <v>626</v>
      </c>
      <c r="BM628" t="s">
        <v>2926</v>
      </c>
    </row>
    <row r="629" spans="2:65" ht="14.25" x14ac:dyDescent="0.2">
      <c r="B629" s="16">
        <v>627</v>
      </c>
      <c r="C629" s="16" t="s">
        <v>1159</v>
      </c>
      <c r="D629" s="16" t="s">
        <v>1635</v>
      </c>
      <c r="E629" s="16" t="s">
        <v>1127</v>
      </c>
      <c r="F629" s="16">
        <f t="shared" si="9"/>
        <v>1</v>
      </c>
      <c r="G629" s="19" t="s">
        <v>1485</v>
      </c>
      <c r="H629" s="3" t="s">
        <v>880</v>
      </c>
      <c r="I629" s="3">
        <f>武器2!I629</f>
        <v>20</v>
      </c>
      <c r="J629" s="16">
        <v>1</v>
      </c>
      <c r="K629" s="16">
        <v>3</v>
      </c>
      <c r="L629" s="16">
        <v>33</v>
      </c>
      <c r="M629" s="28">
        <v>0</v>
      </c>
      <c r="N629" s="28">
        <v>0</v>
      </c>
      <c r="O629" s="28">
        <v>0</v>
      </c>
      <c r="P629" s="28">
        <v>0</v>
      </c>
      <c r="Q629" s="28">
        <v>0</v>
      </c>
      <c r="R629" s="28">
        <v>0</v>
      </c>
      <c r="S629" s="64">
        <v>0</v>
      </c>
      <c r="T629" s="29">
        <v>0</v>
      </c>
      <c r="U629" s="29">
        <v>0</v>
      </c>
      <c r="V629" s="29">
        <v>0</v>
      </c>
      <c r="W629" s="29">
        <v>0</v>
      </c>
      <c r="X629" s="64">
        <v>0</v>
      </c>
      <c r="Y629" s="64">
        <v>0</v>
      </c>
      <c r="Z629" s="64">
        <v>0</v>
      </c>
      <c r="AA629" s="64">
        <v>0</v>
      </c>
      <c r="AB629" s="64">
        <v>0</v>
      </c>
      <c r="AC629" s="42">
        <v>31</v>
      </c>
      <c r="AD629" s="29">
        <v>0</v>
      </c>
      <c r="AE629" s="29">
        <v>0</v>
      </c>
      <c r="AF629" s="29">
        <v>0</v>
      </c>
      <c r="AG629" s="29">
        <v>0</v>
      </c>
      <c r="AH629" s="29">
        <v>0</v>
      </c>
      <c r="BL629">
        <v>627</v>
      </c>
      <c r="BM629" t="s">
        <v>2927</v>
      </c>
    </row>
    <row r="630" spans="2:65" ht="14.25" x14ac:dyDescent="0.2">
      <c r="B630" s="16">
        <v>628</v>
      </c>
      <c r="C630" s="16" t="s">
        <v>1170</v>
      </c>
      <c r="D630" s="16" t="s">
        <v>1414</v>
      </c>
      <c r="E630" s="16" t="s">
        <v>1127</v>
      </c>
      <c r="F630" s="16">
        <f t="shared" si="9"/>
        <v>1</v>
      </c>
      <c r="G630" s="19" t="s">
        <v>1485</v>
      </c>
      <c r="H630" s="3" t="s">
        <v>880</v>
      </c>
      <c r="I630" s="3">
        <f>武器2!I630</f>
        <v>20</v>
      </c>
      <c r="J630" s="16">
        <v>1</v>
      </c>
      <c r="K630" s="16">
        <v>4</v>
      </c>
      <c r="L630" s="16">
        <v>44</v>
      </c>
      <c r="M630" s="28">
        <v>0</v>
      </c>
      <c r="N630" s="28">
        <v>0</v>
      </c>
      <c r="O630" s="28">
        <v>0</v>
      </c>
      <c r="P630" s="28">
        <v>0</v>
      </c>
      <c r="Q630" s="28">
        <v>0</v>
      </c>
      <c r="R630" s="28">
        <v>0</v>
      </c>
      <c r="S630" s="64">
        <v>0</v>
      </c>
      <c r="T630" s="20">
        <v>0.23</v>
      </c>
      <c r="U630" s="29">
        <v>0</v>
      </c>
      <c r="V630" s="29">
        <v>0</v>
      </c>
      <c r="W630" s="29">
        <v>0</v>
      </c>
      <c r="X630" s="64">
        <v>0</v>
      </c>
      <c r="Y630" s="64">
        <v>0</v>
      </c>
      <c r="Z630" s="64">
        <v>0</v>
      </c>
      <c r="AA630" s="64">
        <v>0</v>
      </c>
      <c r="AB630" s="64">
        <v>0</v>
      </c>
      <c r="AC630" s="64">
        <v>0</v>
      </c>
      <c r="AD630" s="29">
        <v>0</v>
      </c>
      <c r="AE630" s="29">
        <v>0</v>
      </c>
      <c r="AF630" s="29">
        <v>0</v>
      </c>
      <c r="AG630" s="29">
        <v>0</v>
      </c>
      <c r="AH630" s="29">
        <v>0</v>
      </c>
      <c r="BL630">
        <v>628</v>
      </c>
      <c r="BM630" t="s">
        <v>2928</v>
      </c>
    </row>
    <row r="631" spans="2:65" ht="14.25" x14ac:dyDescent="0.2">
      <c r="B631" s="16">
        <v>629</v>
      </c>
      <c r="C631" s="16" t="s">
        <v>1135</v>
      </c>
      <c r="D631" s="16" t="s">
        <v>1424</v>
      </c>
      <c r="E631" s="16" t="s">
        <v>1127</v>
      </c>
      <c r="F631" s="16">
        <f t="shared" si="9"/>
        <v>2</v>
      </c>
      <c r="G631" s="19" t="s">
        <v>1485</v>
      </c>
      <c r="H631" s="3" t="s">
        <v>880</v>
      </c>
      <c r="I631" s="3">
        <f>武器2!I631</f>
        <v>20</v>
      </c>
      <c r="J631" s="16">
        <v>1</v>
      </c>
      <c r="K631" s="16">
        <v>5</v>
      </c>
      <c r="L631" s="16">
        <v>55</v>
      </c>
      <c r="M631" s="16">
        <v>143</v>
      </c>
      <c r="N631" s="28">
        <v>0</v>
      </c>
      <c r="O631" s="28">
        <v>0</v>
      </c>
      <c r="P631" s="28">
        <v>0</v>
      </c>
      <c r="Q631" s="28">
        <v>0</v>
      </c>
      <c r="R631" s="28">
        <v>0</v>
      </c>
      <c r="S631" s="64">
        <v>0</v>
      </c>
      <c r="T631" s="29">
        <v>0</v>
      </c>
      <c r="U631" s="29">
        <v>0</v>
      </c>
      <c r="V631" s="29">
        <v>0</v>
      </c>
      <c r="W631" s="29">
        <v>0</v>
      </c>
      <c r="X631" s="64">
        <v>0</v>
      </c>
      <c r="Y631" s="64">
        <v>0</v>
      </c>
      <c r="Z631" s="64">
        <v>0</v>
      </c>
      <c r="AA631" s="64">
        <v>0</v>
      </c>
      <c r="AB631" s="64">
        <v>0</v>
      </c>
      <c r="AC631" s="42">
        <v>52</v>
      </c>
      <c r="AD631" s="29">
        <v>0</v>
      </c>
      <c r="AE631" s="29">
        <v>0</v>
      </c>
      <c r="AF631" s="29">
        <v>0</v>
      </c>
      <c r="AG631" s="29">
        <v>0</v>
      </c>
      <c r="AH631" s="29">
        <v>0</v>
      </c>
      <c r="BL631">
        <v>629</v>
      </c>
      <c r="BM631" t="s">
        <v>2929</v>
      </c>
    </row>
    <row r="632" spans="2:65" ht="14.25" x14ac:dyDescent="0.2">
      <c r="B632" s="16">
        <v>630</v>
      </c>
      <c r="C632" s="16" t="s">
        <v>1170</v>
      </c>
      <c r="D632" s="16" t="s">
        <v>1375</v>
      </c>
      <c r="E632" s="16" t="s">
        <v>1127</v>
      </c>
      <c r="F632" s="16">
        <f t="shared" si="9"/>
        <v>2</v>
      </c>
      <c r="G632" s="19" t="s">
        <v>1485</v>
      </c>
      <c r="H632" s="3" t="s">
        <v>880</v>
      </c>
      <c r="I632" s="3">
        <f>武器2!I632</f>
        <v>20</v>
      </c>
      <c r="J632" s="16">
        <v>1</v>
      </c>
      <c r="K632" s="16">
        <v>6</v>
      </c>
      <c r="L632" s="16">
        <v>66</v>
      </c>
      <c r="M632" s="28">
        <v>0</v>
      </c>
      <c r="N632" s="28">
        <v>0</v>
      </c>
      <c r="O632" s="16">
        <v>137</v>
      </c>
      <c r="P632" s="28">
        <v>0</v>
      </c>
      <c r="Q632" s="28">
        <v>0</v>
      </c>
      <c r="R632" s="28">
        <v>0</v>
      </c>
      <c r="S632" s="64">
        <v>0</v>
      </c>
      <c r="T632" s="29">
        <v>0</v>
      </c>
      <c r="U632" s="29">
        <v>0</v>
      </c>
      <c r="V632" s="29">
        <v>0</v>
      </c>
      <c r="W632" s="29">
        <v>0</v>
      </c>
      <c r="X632" s="64">
        <v>0</v>
      </c>
      <c r="Y632" s="64">
        <v>0</v>
      </c>
      <c r="Z632" s="64">
        <v>0</v>
      </c>
      <c r="AA632" s="64">
        <v>0</v>
      </c>
      <c r="AB632" s="64">
        <v>0</v>
      </c>
      <c r="AC632" s="42">
        <v>62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BL632">
        <v>630</v>
      </c>
      <c r="BM632" t="s">
        <v>2930</v>
      </c>
    </row>
    <row r="633" spans="2:65" ht="14.25" x14ac:dyDescent="0.2">
      <c r="B633" s="16">
        <v>631</v>
      </c>
      <c r="C633" s="16" t="s">
        <v>1164</v>
      </c>
      <c r="D633" s="16" t="s">
        <v>1722</v>
      </c>
      <c r="E633" s="16" t="s">
        <v>1127</v>
      </c>
      <c r="F633" s="16">
        <f t="shared" si="9"/>
        <v>2</v>
      </c>
      <c r="G633" s="19" t="s">
        <v>1485</v>
      </c>
      <c r="H633" s="3" t="s">
        <v>880</v>
      </c>
      <c r="I633" s="3">
        <f>武器2!I633</f>
        <v>20</v>
      </c>
      <c r="J633" s="16">
        <v>1</v>
      </c>
      <c r="K633" s="16">
        <v>7</v>
      </c>
      <c r="L633" s="16">
        <v>77</v>
      </c>
      <c r="M633" s="28">
        <v>0</v>
      </c>
      <c r="N633" s="28">
        <v>0</v>
      </c>
      <c r="O633" s="28">
        <v>0</v>
      </c>
      <c r="P633" s="28">
        <v>0</v>
      </c>
      <c r="Q633" s="28">
        <v>0</v>
      </c>
      <c r="R633" s="16">
        <v>109</v>
      </c>
      <c r="S633" s="64">
        <v>0</v>
      </c>
      <c r="T633" s="29">
        <v>0</v>
      </c>
      <c r="U633" s="29">
        <v>0</v>
      </c>
      <c r="V633" s="29">
        <v>0</v>
      </c>
      <c r="W633" s="29">
        <v>0</v>
      </c>
      <c r="X633" s="64">
        <v>0</v>
      </c>
      <c r="Y633" s="64">
        <v>0</v>
      </c>
      <c r="Z633" s="42">
        <v>73</v>
      </c>
      <c r="AA633" s="64">
        <v>0</v>
      </c>
      <c r="AB633" s="64">
        <v>0</v>
      </c>
      <c r="AC633" s="64">
        <v>0</v>
      </c>
      <c r="AD633" s="29">
        <v>0</v>
      </c>
      <c r="AE633" s="29">
        <v>0</v>
      </c>
      <c r="AF633" s="29">
        <v>0</v>
      </c>
      <c r="AG633" s="29">
        <v>0</v>
      </c>
      <c r="AH633" s="29">
        <v>0</v>
      </c>
      <c r="BL633">
        <v>631</v>
      </c>
      <c r="BM633" t="s">
        <v>2931</v>
      </c>
    </row>
    <row r="634" spans="2:65" ht="14.25" x14ac:dyDescent="0.2">
      <c r="B634" s="16">
        <v>632</v>
      </c>
      <c r="C634" s="16" t="s">
        <v>1196</v>
      </c>
      <c r="D634" s="16" t="s">
        <v>1723</v>
      </c>
      <c r="E634" s="16" t="s">
        <v>1127</v>
      </c>
      <c r="F634" s="16">
        <f t="shared" si="9"/>
        <v>2</v>
      </c>
      <c r="G634" s="19" t="s">
        <v>1485</v>
      </c>
      <c r="H634" s="3" t="s">
        <v>880</v>
      </c>
      <c r="I634" s="3">
        <f>武器2!I634</f>
        <v>20</v>
      </c>
      <c r="J634" s="16">
        <v>1</v>
      </c>
      <c r="K634" s="16">
        <v>8</v>
      </c>
      <c r="L634" s="16">
        <v>88</v>
      </c>
      <c r="M634" s="28">
        <v>0</v>
      </c>
      <c r="N634" s="28">
        <v>0</v>
      </c>
      <c r="O634" s="16">
        <v>182</v>
      </c>
      <c r="P634" s="28">
        <v>0</v>
      </c>
      <c r="Q634" s="28">
        <v>0</v>
      </c>
      <c r="R634" s="28">
        <v>0</v>
      </c>
      <c r="S634" s="64">
        <v>0</v>
      </c>
      <c r="T634" s="29">
        <v>0</v>
      </c>
      <c r="U634" s="29">
        <v>0</v>
      </c>
      <c r="V634" s="29">
        <v>0</v>
      </c>
      <c r="W634" s="29">
        <v>0</v>
      </c>
      <c r="X634" s="64">
        <v>0</v>
      </c>
      <c r="Y634" s="64">
        <v>0</v>
      </c>
      <c r="Z634" s="64">
        <v>0</v>
      </c>
      <c r="AA634" s="64">
        <v>0</v>
      </c>
      <c r="AB634" s="64">
        <v>0</v>
      </c>
      <c r="AC634" s="42">
        <v>83</v>
      </c>
      <c r="AD634" s="29">
        <v>0</v>
      </c>
      <c r="AE634" s="29">
        <v>0</v>
      </c>
      <c r="AF634" s="29">
        <v>0</v>
      </c>
      <c r="AG634" s="29">
        <v>0</v>
      </c>
      <c r="AH634" s="29">
        <v>0</v>
      </c>
      <c r="BL634">
        <v>632</v>
      </c>
      <c r="BM634" t="s">
        <v>2932</v>
      </c>
    </row>
    <row r="635" spans="2:65" ht="14.25" x14ac:dyDescent="0.2">
      <c r="B635" s="16">
        <v>633</v>
      </c>
      <c r="C635" s="16" t="s">
        <v>1151</v>
      </c>
      <c r="D635" s="16" t="s">
        <v>1315</v>
      </c>
      <c r="E635" s="16" t="s">
        <v>1128</v>
      </c>
      <c r="F635" s="16">
        <f t="shared" si="9"/>
        <v>1</v>
      </c>
      <c r="G635" s="19" t="s">
        <v>1485</v>
      </c>
      <c r="H635" s="3" t="s">
        <v>880</v>
      </c>
      <c r="I635" s="3">
        <f>武器2!I635</f>
        <v>20</v>
      </c>
      <c r="J635" s="16">
        <v>1</v>
      </c>
      <c r="K635" s="16">
        <v>1</v>
      </c>
      <c r="L635" s="16">
        <v>21</v>
      </c>
      <c r="M635" s="28">
        <v>0</v>
      </c>
      <c r="N635" s="28">
        <v>0</v>
      </c>
      <c r="O635" s="28">
        <v>0</v>
      </c>
      <c r="P635" s="28">
        <v>0</v>
      </c>
      <c r="Q635" s="28">
        <v>0</v>
      </c>
      <c r="R635" s="28">
        <v>0</v>
      </c>
      <c r="S635" s="64">
        <v>0</v>
      </c>
      <c r="T635" s="29">
        <v>0</v>
      </c>
      <c r="U635" s="29">
        <v>0</v>
      </c>
      <c r="V635" s="29">
        <v>0</v>
      </c>
      <c r="W635" s="29">
        <v>0</v>
      </c>
      <c r="X635" s="64">
        <v>0</v>
      </c>
      <c r="Y635" s="64">
        <v>0</v>
      </c>
      <c r="Z635" s="64">
        <v>0</v>
      </c>
      <c r="AA635" s="64">
        <v>0</v>
      </c>
      <c r="AB635" s="64">
        <v>0</v>
      </c>
      <c r="AC635" s="42">
        <v>0</v>
      </c>
      <c r="AD635" s="29">
        <v>0</v>
      </c>
      <c r="AE635" s="29">
        <v>0</v>
      </c>
      <c r="AF635" s="29">
        <v>0</v>
      </c>
      <c r="AG635" s="29">
        <v>0</v>
      </c>
      <c r="AH635" s="29">
        <v>0</v>
      </c>
      <c r="BL635">
        <v>633</v>
      </c>
      <c r="BM635" t="s">
        <v>2821</v>
      </c>
    </row>
    <row r="636" spans="2:65" ht="14.25" x14ac:dyDescent="0.2">
      <c r="B636" s="16">
        <v>634</v>
      </c>
      <c r="C636" s="16" t="s">
        <v>1147</v>
      </c>
      <c r="D636" s="16" t="s">
        <v>1724</v>
      </c>
      <c r="E636" s="16" t="s">
        <v>1128</v>
      </c>
      <c r="F636" s="16">
        <f t="shared" si="9"/>
        <v>1</v>
      </c>
      <c r="G636" s="19" t="s">
        <v>1485</v>
      </c>
      <c r="H636" s="3" t="s">
        <v>880</v>
      </c>
      <c r="I636" s="3">
        <f>武器2!I636</f>
        <v>20</v>
      </c>
      <c r="J636" s="16">
        <v>1</v>
      </c>
      <c r="K636" s="16">
        <v>2</v>
      </c>
      <c r="L636" s="16">
        <v>43</v>
      </c>
      <c r="M636" s="28">
        <v>0</v>
      </c>
      <c r="N636" s="28">
        <v>0</v>
      </c>
      <c r="O636" s="28">
        <v>0</v>
      </c>
      <c r="P636" s="28">
        <v>0</v>
      </c>
      <c r="Q636" s="28">
        <v>0</v>
      </c>
      <c r="R636" s="28">
        <v>0</v>
      </c>
      <c r="S636" s="64">
        <v>0</v>
      </c>
      <c r="T636" s="29">
        <v>0</v>
      </c>
      <c r="U636" s="29">
        <v>0</v>
      </c>
      <c r="V636" s="29">
        <v>0</v>
      </c>
      <c r="W636" s="29">
        <v>0</v>
      </c>
      <c r="X636" s="64">
        <v>0</v>
      </c>
      <c r="Y636" s="42">
        <v>0</v>
      </c>
      <c r="Z636" s="64">
        <v>0</v>
      </c>
      <c r="AA636" s="64">
        <v>0</v>
      </c>
      <c r="AB636" s="64">
        <v>0</v>
      </c>
      <c r="AC636" s="64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BL636">
        <v>634</v>
      </c>
      <c r="BM636" t="s">
        <v>2769</v>
      </c>
    </row>
    <row r="637" spans="2:65" ht="14.25" x14ac:dyDescent="0.2">
      <c r="B637" s="16">
        <v>635</v>
      </c>
      <c r="C637" s="16" t="s">
        <v>1182</v>
      </c>
      <c r="D637" s="16" t="s">
        <v>1326</v>
      </c>
      <c r="E637" s="16" t="s">
        <v>1128</v>
      </c>
      <c r="F637" s="16">
        <f t="shared" si="9"/>
        <v>1</v>
      </c>
      <c r="G637" s="19" t="s">
        <v>1485</v>
      </c>
      <c r="H637" s="3" t="s">
        <v>880</v>
      </c>
      <c r="I637" s="3">
        <f>武器2!I637</f>
        <v>20</v>
      </c>
      <c r="J637" s="16">
        <v>1</v>
      </c>
      <c r="K637" s="16">
        <v>3</v>
      </c>
      <c r="L637" s="16">
        <v>64</v>
      </c>
      <c r="M637" s="28">
        <v>0</v>
      </c>
      <c r="N637" s="28">
        <v>0</v>
      </c>
      <c r="O637" s="28">
        <v>0</v>
      </c>
      <c r="P637" s="28">
        <v>0</v>
      </c>
      <c r="Q637" s="28">
        <v>0</v>
      </c>
      <c r="R637" s="28">
        <v>0</v>
      </c>
      <c r="S637" s="64">
        <v>0</v>
      </c>
      <c r="T637" s="29">
        <v>0</v>
      </c>
      <c r="U637" s="29">
        <v>0</v>
      </c>
      <c r="V637" s="29">
        <v>0</v>
      </c>
      <c r="W637" s="29">
        <v>0</v>
      </c>
      <c r="X637" s="64">
        <v>0</v>
      </c>
      <c r="Y637" s="64">
        <v>0</v>
      </c>
      <c r="Z637" s="64">
        <v>0</v>
      </c>
      <c r="AA637" s="64">
        <v>0</v>
      </c>
      <c r="AB637" s="64">
        <v>0</v>
      </c>
      <c r="AC637" s="42">
        <v>0</v>
      </c>
      <c r="AD637" s="29">
        <v>0</v>
      </c>
      <c r="AE637" s="29">
        <v>0</v>
      </c>
      <c r="AF637" s="29">
        <v>0</v>
      </c>
      <c r="AG637" s="29">
        <v>0</v>
      </c>
      <c r="AH637" s="29">
        <v>0</v>
      </c>
      <c r="BL637">
        <v>635</v>
      </c>
      <c r="BM637" t="s">
        <v>2822</v>
      </c>
    </row>
    <row r="638" spans="2:65" ht="14.25" x14ac:dyDescent="0.2">
      <c r="B638" s="16">
        <v>636</v>
      </c>
      <c r="C638" s="16" t="s">
        <v>1212</v>
      </c>
      <c r="D638" s="16" t="s">
        <v>1670</v>
      </c>
      <c r="E638" s="16" t="s">
        <v>1128</v>
      </c>
      <c r="F638" s="16">
        <f t="shared" si="9"/>
        <v>1</v>
      </c>
      <c r="G638" s="19" t="s">
        <v>1485</v>
      </c>
      <c r="H638" s="3" t="s">
        <v>880</v>
      </c>
      <c r="I638" s="3">
        <f>武器2!I638</f>
        <v>20</v>
      </c>
      <c r="J638" s="16">
        <v>1</v>
      </c>
      <c r="K638" s="16">
        <v>4</v>
      </c>
      <c r="L638" s="16">
        <v>85</v>
      </c>
      <c r="M638" s="28">
        <v>0</v>
      </c>
      <c r="N638" s="16">
        <v>0</v>
      </c>
      <c r="O638" s="28">
        <v>0</v>
      </c>
      <c r="P638" s="28">
        <v>0</v>
      </c>
      <c r="Q638" s="28">
        <v>0</v>
      </c>
      <c r="R638" s="28">
        <v>0</v>
      </c>
      <c r="S638" s="64">
        <v>0</v>
      </c>
      <c r="T638" s="29">
        <v>0</v>
      </c>
      <c r="U638" s="29">
        <v>0</v>
      </c>
      <c r="V638" s="29">
        <v>0</v>
      </c>
      <c r="W638" s="29">
        <v>0</v>
      </c>
      <c r="X638" s="64">
        <v>0</v>
      </c>
      <c r="Y638" s="64">
        <v>0</v>
      </c>
      <c r="Z638" s="64">
        <v>0</v>
      </c>
      <c r="AA638" s="64">
        <v>0</v>
      </c>
      <c r="AB638" s="64">
        <v>0</v>
      </c>
      <c r="AC638" s="64">
        <v>0</v>
      </c>
      <c r="AD638" s="29">
        <v>0</v>
      </c>
      <c r="AE638" s="29">
        <v>0</v>
      </c>
      <c r="AF638" s="29">
        <v>0</v>
      </c>
      <c r="AG638" s="29">
        <v>0</v>
      </c>
      <c r="AH638" s="29">
        <v>0</v>
      </c>
      <c r="BL638">
        <v>636</v>
      </c>
      <c r="BM638" t="s">
        <v>2771</v>
      </c>
    </row>
    <row r="639" spans="2:65" ht="14.25" x14ac:dyDescent="0.2">
      <c r="B639" s="16">
        <v>637</v>
      </c>
      <c r="C639" s="16" t="s">
        <v>1212</v>
      </c>
      <c r="D639" s="16" t="s">
        <v>1583</v>
      </c>
      <c r="E639" s="16" t="s">
        <v>1128</v>
      </c>
      <c r="F639" s="16">
        <f t="shared" si="9"/>
        <v>1</v>
      </c>
      <c r="G639" s="19" t="s">
        <v>1485</v>
      </c>
      <c r="H639" s="3" t="s">
        <v>880</v>
      </c>
      <c r="I639" s="3">
        <f>武器2!I639</f>
        <v>20</v>
      </c>
      <c r="J639" s="16">
        <v>1</v>
      </c>
      <c r="K639" s="16">
        <v>5</v>
      </c>
      <c r="L639" s="16">
        <v>107</v>
      </c>
      <c r="M639" s="28">
        <v>0</v>
      </c>
      <c r="N639" s="28">
        <v>0</v>
      </c>
      <c r="O639" s="28">
        <v>0</v>
      </c>
      <c r="P639" s="28">
        <v>0</v>
      </c>
      <c r="Q639" s="28">
        <v>0</v>
      </c>
      <c r="R639" s="28">
        <v>0</v>
      </c>
      <c r="S639" s="64">
        <v>0</v>
      </c>
      <c r="T639" s="29">
        <v>0</v>
      </c>
      <c r="U639" s="29">
        <v>0</v>
      </c>
      <c r="V639" s="29">
        <v>0</v>
      </c>
      <c r="W639" s="29">
        <v>0</v>
      </c>
      <c r="X639" s="64">
        <v>0</v>
      </c>
      <c r="Y639" s="64">
        <v>0</v>
      </c>
      <c r="Z639" s="42">
        <v>0</v>
      </c>
      <c r="AA639" s="64">
        <v>0</v>
      </c>
      <c r="AB639" s="64">
        <v>0</v>
      </c>
      <c r="AC639" s="64">
        <v>0</v>
      </c>
      <c r="AD639" s="29">
        <v>0</v>
      </c>
      <c r="AE639" s="29">
        <v>0</v>
      </c>
      <c r="AF639" s="29">
        <v>0</v>
      </c>
      <c r="AG639" s="29">
        <v>0</v>
      </c>
      <c r="AH639" s="29">
        <v>0</v>
      </c>
      <c r="BL639">
        <v>637</v>
      </c>
      <c r="BM639" t="s">
        <v>2740</v>
      </c>
    </row>
    <row r="640" spans="2:65" ht="14.25" x14ac:dyDescent="0.2">
      <c r="B640" s="16">
        <v>638</v>
      </c>
      <c r="C640" s="16" t="s">
        <v>1164</v>
      </c>
      <c r="D640" s="16" t="s">
        <v>1352</v>
      </c>
      <c r="E640" s="16" t="s">
        <v>1128</v>
      </c>
      <c r="F640" s="16">
        <f t="shared" si="9"/>
        <v>1</v>
      </c>
      <c r="G640" s="19" t="s">
        <v>1485</v>
      </c>
      <c r="H640" s="3" t="s">
        <v>880</v>
      </c>
      <c r="I640" s="3">
        <f>武器2!I640</f>
        <v>20</v>
      </c>
      <c r="J640" s="16">
        <v>1</v>
      </c>
      <c r="K640" s="16">
        <v>6</v>
      </c>
      <c r="L640" s="16">
        <v>128</v>
      </c>
      <c r="M640" s="28">
        <v>0</v>
      </c>
      <c r="N640" s="28">
        <v>0</v>
      </c>
      <c r="O640" s="28">
        <v>0</v>
      </c>
      <c r="P640" s="28">
        <v>0</v>
      </c>
      <c r="Q640" s="16">
        <v>0</v>
      </c>
      <c r="R640" s="28">
        <v>0</v>
      </c>
      <c r="S640" s="64">
        <v>0</v>
      </c>
      <c r="T640" s="29">
        <v>0</v>
      </c>
      <c r="U640" s="29">
        <v>0</v>
      </c>
      <c r="V640" s="29">
        <v>0</v>
      </c>
      <c r="W640" s="29">
        <v>0</v>
      </c>
      <c r="X640" s="64">
        <v>0</v>
      </c>
      <c r="Y640" s="64">
        <v>0</v>
      </c>
      <c r="Z640" s="64">
        <v>0</v>
      </c>
      <c r="AA640" s="64">
        <v>0</v>
      </c>
      <c r="AB640" s="64">
        <v>0</v>
      </c>
      <c r="AC640" s="64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BL640">
        <v>638</v>
      </c>
      <c r="BM640" t="s">
        <v>2823</v>
      </c>
    </row>
    <row r="641" spans="2:65" ht="14.25" x14ac:dyDescent="0.2">
      <c r="B641" s="16">
        <v>639</v>
      </c>
      <c r="C641" s="16" t="s">
        <v>1184</v>
      </c>
      <c r="D641" s="16" t="s">
        <v>1725</v>
      </c>
      <c r="E641" s="16" t="s">
        <v>1128</v>
      </c>
      <c r="F641" s="16">
        <f t="shared" si="9"/>
        <v>1</v>
      </c>
      <c r="G641" s="19" t="s">
        <v>1485</v>
      </c>
      <c r="H641" s="3" t="s">
        <v>880</v>
      </c>
      <c r="I641" s="3">
        <f>武器2!I641</f>
        <v>20</v>
      </c>
      <c r="J641" s="16">
        <v>1</v>
      </c>
      <c r="K641" s="16">
        <v>7</v>
      </c>
      <c r="L641" s="16">
        <v>149</v>
      </c>
      <c r="M641" s="28">
        <v>0</v>
      </c>
      <c r="N641" s="16">
        <v>0</v>
      </c>
      <c r="O641" s="28">
        <v>0</v>
      </c>
      <c r="P641" s="28">
        <v>0</v>
      </c>
      <c r="Q641" s="28">
        <v>0</v>
      </c>
      <c r="R641" s="28">
        <v>0</v>
      </c>
      <c r="S641" s="64">
        <v>0</v>
      </c>
      <c r="T641" s="29">
        <v>0</v>
      </c>
      <c r="U641" s="29">
        <v>0</v>
      </c>
      <c r="V641" s="29">
        <v>0</v>
      </c>
      <c r="W641" s="29">
        <v>0</v>
      </c>
      <c r="X641" s="64">
        <v>0</v>
      </c>
      <c r="Y641" s="64">
        <v>0</v>
      </c>
      <c r="Z641" s="64">
        <v>0</v>
      </c>
      <c r="AA641" s="64">
        <v>0</v>
      </c>
      <c r="AB641" s="64">
        <v>0</v>
      </c>
      <c r="AC641" s="64">
        <v>0</v>
      </c>
      <c r="AD641" s="29">
        <v>0</v>
      </c>
      <c r="AE641" s="29">
        <v>0</v>
      </c>
      <c r="AF641" s="29">
        <v>0</v>
      </c>
      <c r="AG641" s="29">
        <v>0</v>
      </c>
      <c r="AH641" s="29">
        <v>0</v>
      </c>
      <c r="BL641">
        <v>639</v>
      </c>
      <c r="BM641" t="s">
        <v>2824</v>
      </c>
    </row>
    <row r="642" spans="2:65" ht="14.25" x14ac:dyDescent="0.2">
      <c r="B642" s="16">
        <v>640</v>
      </c>
      <c r="C642" s="16" t="s">
        <v>1188</v>
      </c>
      <c r="D642" s="16" t="s">
        <v>1726</v>
      </c>
      <c r="E642" s="16" t="s">
        <v>1128</v>
      </c>
      <c r="F642" s="16">
        <f t="shared" si="9"/>
        <v>1</v>
      </c>
      <c r="G642" s="19" t="s">
        <v>1485</v>
      </c>
      <c r="H642" s="3" t="s">
        <v>880</v>
      </c>
      <c r="I642" s="3">
        <f>武器2!I642</f>
        <v>20</v>
      </c>
      <c r="J642" s="16">
        <v>1</v>
      </c>
      <c r="K642" s="16">
        <v>8</v>
      </c>
      <c r="L642" s="16">
        <v>170</v>
      </c>
      <c r="M642" s="16">
        <v>0</v>
      </c>
      <c r="N642" s="28">
        <v>0</v>
      </c>
      <c r="O642" s="28">
        <v>0</v>
      </c>
      <c r="P642" s="28">
        <v>0</v>
      </c>
      <c r="Q642" s="28">
        <v>0</v>
      </c>
      <c r="R642" s="28">
        <v>0</v>
      </c>
      <c r="S642" s="64">
        <v>0</v>
      </c>
      <c r="T642" s="29">
        <v>0</v>
      </c>
      <c r="U642" s="29">
        <v>0</v>
      </c>
      <c r="V642" s="29">
        <v>0</v>
      </c>
      <c r="W642" s="29">
        <v>0</v>
      </c>
      <c r="X642" s="64">
        <v>0</v>
      </c>
      <c r="Y642" s="64">
        <v>0</v>
      </c>
      <c r="Z642" s="64">
        <v>0</v>
      </c>
      <c r="AA642" s="64">
        <v>0</v>
      </c>
      <c r="AB642" s="64">
        <v>0</v>
      </c>
      <c r="AC642" s="64">
        <v>0</v>
      </c>
      <c r="AD642" s="29">
        <v>0</v>
      </c>
      <c r="AE642" s="29">
        <v>0</v>
      </c>
      <c r="AF642" s="29">
        <v>0</v>
      </c>
      <c r="AG642" s="29">
        <v>0</v>
      </c>
      <c r="AH642" s="29">
        <v>0</v>
      </c>
      <c r="BL642">
        <v>640</v>
      </c>
      <c r="BM642" t="s">
        <v>2825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34</xdr:col>
                <xdr:colOff>361950</xdr:colOff>
                <xdr:row>0</xdr:row>
                <xdr:rowOff>133350</xdr:rowOff>
              </from>
              <to>
                <xdr:col>36</xdr:col>
                <xdr:colOff>333375</xdr:colOff>
                <xdr:row>2</xdr:row>
                <xdr:rowOff>114300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AZ642"/>
  <sheetViews>
    <sheetView topLeftCell="E613" workbookViewId="0">
      <selection activeCell="P3" sqref="P3:P642"/>
    </sheetView>
  </sheetViews>
  <sheetFormatPr defaultRowHeight="13.5" x14ac:dyDescent="0.15"/>
  <cols>
    <col min="10" max="10" width="5" customWidth="1"/>
    <col min="11" max="12" width="10.5" customWidth="1"/>
    <col min="39" max="39" width="19.75" customWidth="1"/>
    <col min="40" max="40" width="31.5" customWidth="1"/>
    <col min="41" max="41" width="14" customWidth="1"/>
    <col min="44" max="44" width="14.125" customWidth="1"/>
    <col min="47" max="47" width="12.5" customWidth="1"/>
  </cols>
  <sheetData>
    <row r="2" spans="2:52" ht="14.25" x14ac:dyDescent="0.2">
      <c r="B2" s="16" t="s">
        <v>1461</v>
      </c>
      <c r="C2" s="16" t="s">
        <v>1462</v>
      </c>
      <c r="D2" s="17" t="s">
        <v>1463</v>
      </c>
      <c r="E2" s="17" t="s">
        <v>1741</v>
      </c>
      <c r="F2" s="17" t="s">
        <v>1464</v>
      </c>
      <c r="G2" s="17" t="s">
        <v>975</v>
      </c>
      <c r="H2" s="17" t="s">
        <v>1465</v>
      </c>
      <c r="I2" s="17" t="s">
        <v>1466</v>
      </c>
      <c r="J2" s="17"/>
      <c r="K2" s="17" t="s">
        <v>1744</v>
      </c>
      <c r="L2" s="17" t="s">
        <v>1745</v>
      </c>
      <c r="M2" s="17" t="s">
        <v>1467</v>
      </c>
      <c r="N2" s="17" t="s">
        <v>1468</v>
      </c>
      <c r="O2" s="17" t="s">
        <v>1739</v>
      </c>
      <c r="P2" s="16" t="s">
        <v>855</v>
      </c>
      <c r="Q2" s="16" t="s">
        <v>856</v>
      </c>
      <c r="R2" s="17" t="s">
        <v>857</v>
      </c>
      <c r="S2" s="17" t="s">
        <v>1459</v>
      </c>
      <c r="T2" s="17" t="s">
        <v>1469</v>
      </c>
      <c r="U2" s="17" t="s">
        <v>860</v>
      </c>
      <c r="V2" s="17" t="s">
        <v>861</v>
      </c>
      <c r="W2" s="17" t="s">
        <v>1470</v>
      </c>
      <c r="X2" s="17" t="s">
        <v>1471</v>
      </c>
      <c r="Y2" s="17" t="s">
        <v>1472</v>
      </c>
      <c r="Z2" s="17" t="s">
        <v>1473</v>
      </c>
      <c r="AA2" s="17" t="s">
        <v>1474</v>
      </c>
      <c r="AB2" s="17" t="s">
        <v>1475</v>
      </c>
      <c r="AC2" s="17" t="s">
        <v>1476</v>
      </c>
      <c r="AD2" s="17" t="s">
        <v>1477</v>
      </c>
      <c r="AE2" s="17" t="s">
        <v>1478</v>
      </c>
      <c r="AF2" s="17" t="s">
        <v>1479</v>
      </c>
      <c r="AG2" s="17" t="s">
        <v>1480</v>
      </c>
      <c r="AH2" s="17" t="s">
        <v>1481</v>
      </c>
      <c r="AI2" s="17" t="s">
        <v>1482</v>
      </c>
      <c r="AJ2" s="17" t="s">
        <v>1483</v>
      </c>
      <c r="AK2" s="17" t="s">
        <v>1484</v>
      </c>
      <c r="AN2" s="66" t="s">
        <v>1742</v>
      </c>
      <c r="AO2" s="35" t="s">
        <v>1743</v>
      </c>
      <c r="AP2" s="35" t="s">
        <v>163</v>
      </c>
      <c r="AQ2" s="35" t="s">
        <v>1746</v>
      </c>
      <c r="AR2" s="25" t="s">
        <v>1747</v>
      </c>
      <c r="AS2" s="35" t="s">
        <v>1748</v>
      </c>
      <c r="AT2" s="35" t="s">
        <v>1746</v>
      </c>
      <c r="AU2" s="25" t="s">
        <v>1749</v>
      </c>
      <c r="AV2" s="35" t="s">
        <v>1748</v>
      </c>
      <c r="AW2" s="35" t="s">
        <v>1746</v>
      </c>
      <c r="AX2" s="25" t="s">
        <v>1750</v>
      </c>
      <c r="AY2" s="35" t="s">
        <v>1748</v>
      </c>
      <c r="AZ2" s="35" t="s">
        <v>1746</v>
      </c>
    </row>
    <row r="3" spans="2:52" ht="14.25" x14ac:dyDescent="0.2">
      <c r="B3" s="16">
        <v>1</v>
      </c>
      <c r="C3" s="16" t="s">
        <v>1149</v>
      </c>
      <c r="D3" s="16" t="s">
        <v>1370</v>
      </c>
      <c r="E3" s="16">
        <f>武器3!E3</f>
        <v>1</v>
      </c>
      <c r="F3" s="16" t="s">
        <v>1125</v>
      </c>
      <c r="G3" s="16">
        <f>武器3!G3</f>
        <v>3</v>
      </c>
      <c r="H3" s="19" t="s">
        <v>1485</v>
      </c>
      <c r="I3" s="3" t="s">
        <v>862</v>
      </c>
      <c r="J3" s="3">
        <f>武器2!I3</f>
        <v>1</v>
      </c>
      <c r="K3" s="3" t="str">
        <f>武器3!J3</f>
        <v>下级职业</v>
      </c>
      <c r="L3" s="3" t="str">
        <f>武器3!K3</f>
        <v>火</v>
      </c>
      <c r="M3" s="16">
        <v>0</v>
      </c>
      <c r="N3" s="16">
        <v>1</v>
      </c>
      <c r="O3" s="16">
        <v>13</v>
      </c>
      <c r="P3" s="16">
        <v>12</v>
      </c>
      <c r="Q3" s="28">
        <v>0</v>
      </c>
      <c r="R3" s="28">
        <v>0</v>
      </c>
      <c r="S3" s="28">
        <v>0</v>
      </c>
      <c r="T3" s="28">
        <v>0</v>
      </c>
      <c r="U3" s="16">
        <v>4</v>
      </c>
      <c r="V3" s="64">
        <v>0</v>
      </c>
      <c r="W3" s="29">
        <v>0</v>
      </c>
      <c r="X3" s="29">
        <v>0</v>
      </c>
      <c r="Y3" s="29">
        <v>0</v>
      </c>
      <c r="Z3" s="29">
        <v>0</v>
      </c>
      <c r="AA3" s="64">
        <v>0</v>
      </c>
      <c r="AB3" s="64">
        <v>0</v>
      </c>
      <c r="AC3" s="64">
        <v>0</v>
      </c>
      <c r="AD3" s="42">
        <v>5</v>
      </c>
      <c r="AE3" s="64">
        <v>0</v>
      </c>
      <c r="AF3" s="64">
        <v>0</v>
      </c>
      <c r="AG3" s="29">
        <v>0</v>
      </c>
      <c r="AH3" s="29">
        <v>0</v>
      </c>
      <c r="AI3" s="29">
        <v>0</v>
      </c>
      <c r="AJ3" s="29">
        <v>0</v>
      </c>
      <c r="AK3" s="29">
        <v>0</v>
      </c>
      <c r="AL3">
        <f t="shared" ref="AL3:AL66" si="0">SUM(O3:V3)*1.5+(1-50/(50+SUM(AA3:AF3)/6))*N3*10*VLOOKUP(I3,test2,2,FALSE)</f>
        <v>44.401639344262293</v>
      </c>
      <c r="AM3">
        <f t="shared" ref="AM3:AM66" si="1">(VLOOKUP(AO3,sell,6,FALSE)*AQ3+VLOOKUP(AR3,sell,6,FALSE)*AT3+VLOOKUP(AU3,sell,6,FALSE)*AW3+VLOOKUP(AX3,sell,6,FALSE)*AZ3)/2</f>
        <v>2100</v>
      </c>
      <c r="AN3" t="str">
        <f t="shared" ref="AN3:AN66" si="2">getMarking(VLOOKUP(F3,simple1,2,FALSE),G3)</f>
        <v>,斑斓的稻草,五彩的蘑菇,紫水晶</v>
      </c>
      <c r="AO3" s="25" t="str">
        <f>IF(F3="c",getSring(AN3,4),VLOOKUP(L3&amp;F3,test4,2,FALSE))</f>
        <v>顶级火之精华</v>
      </c>
      <c r="AP3" s="25">
        <f t="shared" ref="AP3:AP66" si="3">VLOOKUP(AO3,test9,2,FALSE)+30000</f>
        <v>30010</v>
      </c>
      <c r="AQ3" s="25">
        <f>ROUND($AL3/VLOOKUP($L3&amp;$F3,test4,6,FALSE),0)</f>
        <v>5</v>
      </c>
      <c r="AR3" s="25" t="str">
        <f>getSring(AN3,1)</f>
        <v>斑斓的稻草</v>
      </c>
      <c r="AS3" s="25">
        <f t="shared" ref="AS3:AS66" si="4">VLOOKUP(AR3,test9,2,FALSE)+30000</f>
        <v>30026</v>
      </c>
      <c r="AT3" s="25">
        <f>ROUND($AL3/VLOOKUP(AR3,test7,5,FALSE)/4,0)</f>
        <v>5</v>
      </c>
      <c r="AU3" s="25" t="str">
        <f>getSring(AN3,2)</f>
        <v>五彩的蘑菇</v>
      </c>
      <c r="AV3" s="25">
        <f t="shared" ref="AV3:AV66" si="5">VLOOKUP(AU3,test9,2,FALSE)+30000</f>
        <v>30022</v>
      </c>
      <c r="AW3" s="25">
        <f t="shared" ref="AW3:AW66" si="6">ROUND($AL3/VLOOKUP(AU3,test7,5,FALSE)/4,0)</f>
        <v>5</v>
      </c>
      <c r="AX3" s="25" t="str">
        <f>getSring(AN3,3)</f>
        <v>紫水晶</v>
      </c>
      <c r="AY3" s="25">
        <f t="shared" ref="AY3:AY66" si="7">VLOOKUP(AX3,test9,2,FALSE)+30000</f>
        <v>30030</v>
      </c>
      <c r="AZ3" s="25">
        <f t="shared" ref="AZ3:AZ66" si="8">ROUND($AL3/VLOOKUP(AX3,test7,5,FALSE)/4,0)</f>
        <v>5</v>
      </c>
    </row>
    <row r="4" spans="2:52" ht="14.25" x14ac:dyDescent="0.2">
      <c r="B4" s="16">
        <v>2</v>
      </c>
      <c r="C4" s="16" t="s">
        <v>1176</v>
      </c>
      <c r="D4" s="16" t="s">
        <v>1486</v>
      </c>
      <c r="E4" s="16">
        <f>武器3!E4</f>
        <v>1</v>
      </c>
      <c r="F4" s="16" t="s">
        <v>1125</v>
      </c>
      <c r="G4" s="16">
        <f>武器3!G4</f>
        <v>3</v>
      </c>
      <c r="H4" s="19" t="s">
        <v>1485</v>
      </c>
      <c r="I4" s="3" t="s">
        <v>862</v>
      </c>
      <c r="J4" s="3">
        <f>武器2!I4</f>
        <v>1</v>
      </c>
      <c r="K4" s="3" t="str">
        <f>武器3!J4</f>
        <v>下级职业</v>
      </c>
      <c r="L4" s="3" t="str">
        <f>武器3!K4</f>
        <v>火</v>
      </c>
      <c r="M4" s="16">
        <v>0</v>
      </c>
      <c r="N4" s="16">
        <v>2</v>
      </c>
      <c r="O4" s="16">
        <v>26</v>
      </c>
      <c r="P4" s="16">
        <v>25</v>
      </c>
      <c r="Q4" s="28">
        <v>0</v>
      </c>
      <c r="R4" s="16">
        <v>20</v>
      </c>
      <c r="S4" s="28">
        <v>0</v>
      </c>
      <c r="T4" s="28">
        <v>0</v>
      </c>
      <c r="U4" s="28">
        <v>0</v>
      </c>
      <c r="V4" s="42">
        <v>9</v>
      </c>
      <c r="W4" s="29">
        <v>0</v>
      </c>
      <c r="X4" s="29">
        <v>0</v>
      </c>
      <c r="Y4" s="29">
        <v>0</v>
      </c>
      <c r="Z4" s="29">
        <v>0</v>
      </c>
      <c r="AA4" s="64">
        <v>0</v>
      </c>
      <c r="AB4" s="64">
        <v>0</v>
      </c>
      <c r="AC4" s="64">
        <v>0</v>
      </c>
      <c r="AD4" s="64">
        <v>0</v>
      </c>
      <c r="AE4" s="64">
        <v>0</v>
      </c>
      <c r="AF4" s="64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>
        <f t="shared" si="0"/>
        <v>120</v>
      </c>
      <c r="AM4">
        <f t="shared" si="1"/>
        <v>5460</v>
      </c>
      <c r="AN4" t="str">
        <f t="shared" si="2"/>
        <v>,紫水晶,斑斓的稻草,耀眼的石头</v>
      </c>
      <c r="AO4" s="25" t="str">
        <f>IF(F4="c",getSring(AN4,4),VLOOKUP(L4&amp;F4,test4,2,FALSE))</f>
        <v>顶级火之精华</v>
      </c>
      <c r="AP4" s="25">
        <f t="shared" si="3"/>
        <v>30010</v>
      </c>
      <c r="AQ4" s="25">
        <f t="shared" ref="AQ4:AQ67" si="9">ROUND(AL4/VLOOKUP(L4&amp;F4,test4,6,FALSE),0)</f>
        <v>13</v>
      </c>
      <c r="AR4" s="25" t="str">
        <f>getSring(AN4,1)</f>
        <v>紫水晶</v>
      </c>
      <c r="AS4" s="25">
        <f t="shared" si="4"/>
        <v>30030</v>
      </c>
      <c r="AT4" s="25">
        <f t="shared" ref="AT4:AT67" si="10">ROUND(AL4/VLOOKUP(AR4,test7,5,FALSE)/4,0)</f>
        <v>13</v>
      </c>
      <c r="AU4" s="25" t="str">
        <f>getSring(AN4,2)</f>
        <v>斑斓的稻草</v>
      </c>
      <c r="AV4" s="25">
        <f t="shared" si="5"/>
        <v>30026</v>
      </c>
      <c r="AW4" s="25">
        <f t="shared" si="6"/>
        <v>13</v>
      </c>
      <c r="AX4" s="25" t="str">
        <f>getSring(AN4,3)</f>
        <v>耀眼的石头</v>
      </c>
      <c r="AY4" s="25">
        <f t="shared" si="7"/>
        <v>30034</v>
      </c>
      <c r="AZ4" s="25">
        <f t="shared" si="8"/>
        <v>13</v>
      </c>
    </row>
    <row r="5" spans="2:52" ht="14.25" x14ac:dyDescent="0.2">
      <c r="B5" s="16">
        <v>3</v>
      </c>
      <c r="C5" s="16" t="s">
        <v>1182</v>
      </c>
      <c r="D5" s="16" t="s">
        <v>1487</v>
      </c>
      <c r="E5" s="16">
        <f>武器3!E5</f>
        <v>2</v>
      </c>
      <c r="F5" s="16" t="s">
        <v>1125</v>
      </c>
      <c r="G5" s="16">
        <f>武器3!G5</f>
        <v>3</v>
      </c>
      <c r="H5" s="19" t="s">
        <v>1485</v>
      </c>
      <c r="I5" s="3" t="s">
        <v>862</v>
      </c>
      <c r="J5" s="3">
        <f>武器2!I5</f>
        <v>1</v>
      </c>
      <c r="K5" s="3" t="str">
        <f>武器3!J5</f>
        <v>下级职业</v>
      </c>
      <c r="L5" s="3" t="str">
        <f>武器3!K5</f>
        <v>火</v>
      </c>
      <c r="M5" s="16">
        <v>0</v>
      </c>
      <c r="N5" s="16">
        <v>3</v>
      </c>
      <c r="O5" s="16">
        <v>38</v>
      </c>
      <c r="P5" s="16">
        <v>37</v>
      </c>
      <c r="Q5" s="28">
        <v>0</v>
      </c>
      <c r="R5" s="16">
        <v>30</v>
      </c>
      <c r="S5" s="28">
        <v>0</v>
      </c>
      <c r="T5" s="28">
        <v>0</v>
      </c>
      <c r="U5" s="28">
        <v>0</v>
      </c>
      <c r="V5" s="64">
        <v>0</v>
      </c>
      <c r="W5" s="29">
        <v>0</v>
      </c>
      <c r="X5" s="29">
        <v>0</v>
      </c>
      <c r="Y5" s="29">
        <v>0</v>
      </c>
      <c r="Z5" s="29">
        <v>0</v>
      </c>
      <c r="AA5" s="64">
        <v>0</v>
      </c>
      <c r="AB5" s="42">
        <v>16</v>
      </c>
      <c r="AC5" s="64">
        <v>0</v>
      </c>
      <c r="AD5" s="42">
        <v>16</v>
      </c>
      <c r="AE5" s="64">
        <v>0</v>
      </c>
      <c r="AF5" s="64">
        <v>0</v>
      </c>
      <c r="AG5" s="29">
        <v>0</v>
      </c>
      <c r="AH5" s="29">
        <v>0</v>
      </c>
      <c r="AI5" s="29">
        <v>0</v>
      </c>
      <c r="AJ5" s="29">
        <v>0</v>
      </c>
      <c r="AK5" s="29">
        <v>0</v>
      </c>
      <c r="AL5">
        <f t="shared" si="0"/>
        <v>173.40361445783134</v>
      </c>
      <c r="AM5">
        <f t="shared" si="1"/>
        <v>7560</v>
      </c>
      <c r="AN5" t="str">
        <f t="shared" si="2"/>
        <v>,紫水晶,斑斓的稻草,五彩的蘑菇</v>
      </c>
      <c r="AO5" s="25" t="str">
        <f>IF(F5="c",getSring(AN5,4),VLOOKUP(L5&amp;F5,test4,2,FALSE))</f>
        <v>顶级火之精华</v>
      </c>
      <c r="AP5" s="25">
        <f t="shared" si="3"/>
        <v>30010</v>
      </c>
      <c r="AQ5" s="25">
        <f t="shared" si="9"/>
        <v>18</v>
      </c>
      <c r="AR5" s="25" t="str">
        <f>getSring(AN5,1)</f>
        <v>紫水晶</v>
      </c>
      <c r="AS5" s="25">
        <f t="shared" si="4"/>
        <v>30030</v>
      </c>
      <c r="AT5" s="25">
        <f t="shared" si="10"/>
        <v>18</v>
      </c>
      <c r="AU5" s="25" t="str">
        <f>getSring(AN5,2)</f>
        <v>斑斓的稻草</v>
      </c>
      <c r="AV5" s="25">
        <f t="shared" si="5"/>
        <v>30026</v>
      </c>
      <c r="AW5" s="25">
        <f t="shared" si="6"/>
        <v>18</v>
      </c>
      <c r="AX5" s="25" t="str">
        <f>getSring(AN5,3)</f>
        <v>五彩的蘑菇</v>
      </c>
      <c r="AY5" s="25">
        <f t="shared" si="7"/>
        <v>30022</v>
      </c>
      <c r="AZ5" s="25">
        <f t="shared" si="8"/>
        <v>18</v>
      </c>
    </row>
    <row r="6" spans="2:52" ht="14.25" x14ac:dyDescent="0.2">
      <c r="B6" s="16">
        <v>4</v>
      </c>
      <c r="C6" s="16" t="s">
        <v>1135</v>
      </c>
      <c r="D6" s="16" t="s">
        <v>1488</v>
      </c>
      <c r="E6" s="16">
        <f>武器3!E6</f>
        <v>2</v>
      </c>
      <c r="F6" s="16" t="s">
        <v>1125</v>
      </c>
      <c r="G6" s="16">
        <f>武器3!G6</f>
        <v>3</v>
      </c>
      <c r="H6" s="19" t="s">
        <v>1485</v>
      </c>
      <c r="I6" s="3" t="s">
        <v>862</v>
      </c>
      <c r="J6" s="3">
        <f>武器2!I6</f>
        <v>1</v>
      </c>
      <c r="K6" s="3" t="str">
        <f>武器3!J6</f>
        <v>下级职业</v>
      </c>
      <c r="L6" s="3" t="str">
        <f>武器3!K6</f>
        <v>火</v>
      </c>
      <c r="M6" s="16">
        <v>0</v>
      </c>
      <c r="N6" s="16">
        <v>4</v>
      </c>
      <c r="O6" s="16">
        <v>51</v>
      </c>
      <c r="P6" s="28">
        <v>0</v>
      </c>
      <c r="Q6" s="28">
        <v>0</v>
      </c>
      <c r="R6" s="16">
        <v>40</v>
      </c>
      <c r="S6" s="28">
        <v>0</v>
      </c>
      <c r="T6" s="28">
        <v>0</v>
      </c>
      <c r="U6" s="28">
        <v>0</v>
      </c>
      <c r="V6" s="42">
        <v>18</v>
      </c>
      <c r="W6" s="29">
        <v>0</v>
      </c>
      <c r="X6" s="29">
        <v>0</v>
      </c>
      <c r="Y6" s="29">
        <v>0</v>
      </c>
      <c r="Z6" s="29">
        <v>0</v>
      </c>
      <c r="AA6" s="64">
        <v>0</v>
      </c>
      <c r="AB6" s="42">
        <v>21</v>
      </c>
      <c r="AC6" s="64">
        <v>0</v>
      </c>
      <c r="AD6" s="42">
        <v>21</v>
      </c>
      <c r="AE6" s="64">
        <v>0</v>
      </c>
      <c r="AF6" s="64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>
        <f t="shared" si="0"/>
        <v>190.51754385964912</v>
      </c>
      <c r="AM6">
        <f t="shared" si="1"/>
        <v>8400</v>
      </c>
      <c r="AN6" t="str">
        <f t="shared" si="2"/>
        <v>,剧毒牙,紫水晶,斑斓的稻草</v>
      </c>
      <c r="AO6" s="25" t="str">
        <f>IF(F6="c",getSring(AN6,4),VLOOKUP(L6&amp;F6,test4,2,FALSE))</f>
        <v>顶级火之精华</v>
      </c>
      <c r="AP6" s="25">
        <f t="shared" si="3"/>
        <v>30010</v>
      </c>
      <c r="AQ6" s="25">
        <f t="shared" si="9"/>
        <v>20</v>
      </c>
      <c r="AR6" s="25" t="str">
        <f>getSring(AN6,1)</f>
        <v>剧毒牙</v>
      </c>
      <c r="AS6" s="25">
        <f t="shared" si="4"/>
        <v>30038</v>
      </c>
      <c r="AT6" s="25">
        <f t="shared" si="10"/>
        <v>20</v>
      </c>
      <c r="AU6" s="25" t="str">
        <f>getSring(AN6,2)</f>
        <v>紫水晶</v>
      </c>
      <c r="AV6" s="25">
        <f t="shared" si="5"/>
        <v>30030</v>
      </c>
      <c r="AW6" s="25">
        <f t="shared" si="6"/>
        <v>20</v>
      </c>
      <c r="AX6" s="25" t="str">
        <f>getSring(AN6,3)</f>
        <v>斑斓的稻草</v>
      </c>
      <c r="AY6" s="25">
        <f t="shared" si="7"/>
        <v>30026</v>
      </c>
      <c r="AZ6" s="25">
        <f t="shared" si="8"/>
        <v>20</v>
      </c>
    </row>
    <row r="7" spans="2:52" ht="14.25" x14ac:dyDescent="0.2">
      <c r="B7" s="16">
        <v>5</v>
      </c>
      <c r="C7" s="16" t="s">
        <v>1191</v>
      </c>
      <c r="D7" s="16" t="s">
        <v>1253</v>
      </c>
      <c r="E7" s="16">
        <f>武器3!E7</f>
        <v>3</v>
      </c>
      <c r="F7" s="16" t="s">
        <v>1125</v>
      </c>
      <c r="G7" s="16">
        <f>武器3!G7</f>
        <v>3</v>
      </c>
      <c r="H7" s="19" t="s">
        <v>1485</v>
      </c>
      <c r="I7" s="3" t="s">
        <v>862</v>
      </c>
      <c r="J7" s="3">
        <f>武器2!I7</f>
        <v>1</v>
      </c>
      <c r="K7" s="3" t="str">
        <f>武器3!J7</f>
        <v>下级职业</v>
      </c>
      <c r="L7" s="3" t="str">
        <f>武器3!K7</f>
        <v>火</v>
      </c>
      <c r="M7" s="16">
        <v>0</v>
      </c>
      <c r="N7" s="16">
        <v>5</v>
      </c>
      <c r="O7" s="16">
        <v>64</v>
      </c>
      <c r="P7" s="28">
        <v>0</v>
      </c>
      <c r="Q7" s="28">
        <v>0</v>
      </c>
      <c r="R7" s="28">
        <v>0</v>
      </c>
      <c r="S7" s="28">
        <v>0</v>
      </c>
      <c r="T7" s="16">
        <v>32</v>
      </c>
      <c r="U7" s="28">
        <v>0</v>
      </c>
      <c r="V7" s="64">
        <v>0</v>
      </c>
      <c r="W7" s="20">
        <v>0.115</v>
      </c>
      <c r="X7" s="20">
        <v>5.5E-2</v>
      </c>
      <c r="Y7" s="29">
        <v>0</v>
      </c>
      <c r="Z7" s="29">
        <v>0</v>
      </c>
      <c r="AA7" s="64">
        <v>0</v>
      </c>
      <c r="AB7" s="64">
        <v>0</v>
      </c>
      <c r="AC7" s="42">
        <v>16</v>
      </c>
      <c r="AD7" s="42">
        <v>26</v>
      </c>
      <c r="AE7" s="64">
        <v>0</v>
      </c>
      <c r="AF7" s="64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>
        <f t="shared" si="0"/>
        <v>177.77192982456143</v>
      </c>
      <c r="AM7">
        <f t="shared" si="1"/>
        <v>7980</v>
      </c>
      <c r="AN7" t="str">
        <f t="shared" si="2"/>
        <v>,夏娃的坚果,紫水晶,耀眼的石头</v>
      </c>
      <c r="AO7" s="25" t="str">
        <f>IF(F7="c",getSring(AN7,4),VLOOKUP(L7&amp;F7,test4,2,FALSE))</f>
        <v>顶级火之精华</v>
      </c>
      <c r="AP7" s="25">
        <f t="shared" si="3"/>
        <v>30010</v>
      </c>
      <c r="AQ7" s="25">
        <f t="shared" si="9"/>
        <v>19</v>
      </c>
      <c r="AR7" s="25" t="str">
        <f>getSring(AN7,1)</f>
        <v>夏娃的坚果</v>
      </c>
      <c r="AS7" s="25">
        <f t="shared" si="4"/>
        <v>30042</v>
      </c>
      <c r="AT7" s="25">
        <f t="shared" si="10"/>
        <v>19</v>
      </c>
      <c r="AU7" s="25" t="str">
        <f>getSring(AN7,2)</f>
        <v>紫水晶</v>
      </c>
      <c r="AV7" s="25">
        <f t="shared" si="5"/>
        <v>30030</v>
      </c>
      <c r="AW7" s="25">
        <f t="shared" si="6"/>
        <v>19</v>
      </c>
      <c r="AX7" s="25" t="str">
        <f>getSring(AN7,3)</f>
        <v>耀眼的石头</v>
      </c>
      <c r="AY7" s="25">
        <f t="shared" si="7"/>
        <v>30034</v>
      </c>
      <c r="AZ7" s="25">
        <f t="shared" si="8"/>
        <v>19</v>
      </c>
    </row>
    <row r="8" spans="2:52" ht="14.25" x14ac:dyDescent="0.2">
      <c r="B8" s="16">
        <v>6</v>
      </c>
      <c r="C8" s="16" t="s">
        <v>1153</v>
      </c>
      <c r="D8" s="16" t="s">
        <v>1419</v>
      </c>
      <c r="E8" s="16">
        <f>武器3!E8</f>
        <v>3</v>
      </c>
      <c r="F8" s="16" t="s">
        <v>1125</v>
      </c>
      <c r="G8" s="16">
        <f>武器3!G8</f>
        <v>3</v>
      </c>
      <c r="H8" s="19" t="s">
        <v>1485</v>
      </c>
      <c r="I8" s="3" t="s">
        <v>862</v>
      </c>
      <c r="J8" s="3">
        <f>武器2!I8</f>
        <v>1</v>
      </c>
      <c r="K8" s="3" t="str">
        <f>武器3!J8</f>
        <v>下级职业</v>
      </c>
      <c r="L8" s="3" t="str">
        <f>武器3!K8</f>
        <v>火</v>
      </c>
      <c r="M8" s="16">
        <v>0</v>
      </c>
      <c r="N8" s="16">
        <v>6</v>
      </c>
      <c r="O8" s="16">
        <v>77</v>
      </c>
      <c r="P8" s="16">
        <v>75</v>
      </c>
      <c r="Q8" s="16">
        <v>22</v>
      </c>
      <c r="R8" s="28">
        <v>0</v>
      </c>
      <c r="S8" s="28">
        <v>0</v>
      </c>
      <c r="T8" s="28">
        <v>0</v>
      </c>
      <c r="U8" s="16">
        <v>27</v>
      </c>
      <c r="V8" s="64">
        <v>0</v>
      </c>
      <c r="W8" s="20">
        <v>0.13500000000000001</v>
      </c>
      <c r="X8" s="29">
        <v>0</v>
      </c>
      <c r="Y8" s="29">
        <v>0</v>
      </c>
      <c r="Z8" s="29">
        <v>0</v>
      </c>
      <c r="AA8" s="64">
        <v>0</v>
      </c>
      <c r="AB8" s="64">
        <v>0</v>
      </c>
      <c r="AC8" s="64">
        <v>0</v>
      </c>
      <c r="AD8" s="42">
        <v>31</v>
      </c>
      <c r="AE8" s="64">
        <v>0</v>
      </c>
      <c r="AF8" s="64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>
        <f t="shared" si="0"/>
        <v>332.40634441087616</v>
      </c>
      <c r="AM8">
        <f t="shared" si="1"/>
        <v>14700</v>
      </c>
      <c r="AN8" t="str">
        <f t="shared" si="2"/>
        <v>,剧毒牙,斑斓的稻草,紫水晶</v>
      </c>
      <c r="AO8" s="25" t="str">
        <f>IF(F8="c",getSring(AN8,4),VLOOKUP(L8&amp;F8,test4,2,FALSE))</f>
        <v>顶级火之精华</v>
      </c>
      <c r="AP8" s="25">
        <f t="shared" si="3"/>
        <v>30010</v>
      </c>
      <c r="AQ8" s="25">
        <f t="shared" si="9"/>
        <v>35</v>
      </c>
      <c r="AR8" s="25" t="str">
        <f>getSring(AN8,1)</f>
        <v>剧毒牙</v>
      </c>
      <c r="AS8" s="25">
        <f t="shared" si="4"/>
        <v>30038</v>
      </c>
      <c r="AT8" s="25">
        <f t="shared" si="10"/>
        <v>35</v>
      </c>
      <c r="AU8" s="25" t="str">
        <f>getSring(AN8,2)</f>
        <v>斑斓的稻草</v>
      </c>
      <c r="AV8" s="25">
        <f t="shared" si="5"/>
        <v>30026</v>
      </c>
      <c r="AW8" s="25">
        <f t="shared" si="6"/>
        <v>35</v>
      </c>
      <c r="AX8" s="25" t="str">
        <f>getSring(AN8,3)</f>
        <v>紫水晶</v>
      </c>
      <c r="AY8" s="25">
        <f t="shared" si="7"/>
        <v>30030</v>
      </c>
      <c r="AZ8" s="25">
        <f t="shared" si="8"/>
        <v>35</v>
      </c>
    </row>
    <row r="9" spans="2:52" ht="14.25" x14ac:dyDescent="0.2">
      <c r="B9" s="16">
        <v>7</v>
      </c>
      <c r="C9" s="16" t="s">
        <v>1196</v>
      </c>
      <c r="D9" s="16" t="s">
        <v>1346</v>
      </c>
      <c r="E9" s="16">
        <f>武器3!E9</f>
        <v>4</v>
      </c>
      <c r="F9" s="16" t="s">
        <v>1125</v>
      </c>
      <c r="G9" s="16">
        <f>武器3!G9</f>
        <v>3</v>
      </c>
      <c r="H9" s="19" t="s">
        <v>1485</v>
      </c>
      <c r="I9" s="3" t="s">
        <v>862</v>
      </c>
      <c r="J9" s="3">
        <f>武器2!I9</f>
        <v>1</v>
      </c>
      <c r="K9" s="3" t="str">
        <f>武器3!J9</f>
        <v>下级职业</v>
      </c>
      <c r="L9" s="3" t="str">
        <f>武器3!K9</f>
        <v>火</v>
      </c>
      <c r="M9" s="16">
        <v>0</v>
      </c>
      <c r="N9" s="16">
        <v>7</v>
      </c>
      <c r="O9" s="16">
        <v>90</v>
      </c>
      <c r="P9" s="16">
        <v>87</v>
      </c>
      <c r="Q9" s="16">
        <v>25</v>
      </c>
      <c r="R9" s="28">
        <v>0</v>
      </c>
      <c r="S9" s="28">
        <v>0</v>
      </c>
      <c r="T9" s="28">
        <v>0</v>
      </c>
      <c r="U9" s="28">
        <v>0</v>
      </c>
      <c r="V9" s="64">
        <v>0</v>
      </c>
      <c r="W9" s="29">
        <v>0</v>
      </c>
      <c r="X9" s="20">
        <v>7.7499999999999999E-2</v>
      </c>
      <c r="Y9" s="29">
        <v>0</v>
      </c>
      <c r="Z9" s="29">
        <v>0</v>
      </c>
      <c r="AA9" s="42">
        <v>32</v>
      </c>
      <c r="AB9" s="64">
        <v>0</v>
      </c>
      <c r="AC9" s="64">
        <v>0</v>
      </c>
      <c r="AD9" s="64">
        <v>0</v>
      </c>
      <c r="AE9" s="42">
        <v>32</v>
      </c>
      <c r="AF9" s="42">
        <v>79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>
        <f t="shared" si="0"/>
        <v>427.27765237020316</v>
      </c>
      <c r="AM9">
        <f t="shared" si="1"/>
        <v>18900</v>
      </c>
      <c r="AN9" t="str">
        <f t="shared" si="2"/>
        <v>,斑斓的稻草,五彩的蘑菇,紫水晶</v>
      </c>
      <c r="AO9" s="25" t="str">
        <f>IF(F9="c",getSring(AN9,4),VLOOKUP(L9&amp;F9,test4,2,FALSE))</f>
        <v>顶级火之精华</v>
      </c>
      <c r="AP9" s="25">
        <f t="shared" si="3"/>
        <v>30010</v>
      </c>
      <c r="AQ9" s="25">
        <f t="shared" si="9"/>
        <v>45</v>
      </c>
      <c r="AR9" s="25" t="str">
        <f>getSring(AN9,1)</f>
        <v>斑斓的稻草</v>
      </c>
      <c r="AS9" s="25">
        <f t="shared" si="4"/>
        <v>30026</v>
      </c>
      <c r="AT9" s="25">
        <f t="shared" si="10"/>
        <v>45</v>
      </c>
      <c r="AU9" s="25" t="str">
        <f>getSring(AN9,2)</f>
        <v>五彩的蘑菇</v>
      </c>
      <c r="AV9" s="25">
        <f t="shared" si="5"/>
        <v>30022</v>
      </c>
      <c r="AW9" s="25">
        <f t="shared" si="6"/>
        <v>45</v>
      </c>
      <c r="AX9" s="25" t="str">
        <f>getSring(AN9,3)</f>
        <v>紫水晶</v>
      </c>
      <c r="AY9" s="25">
        <f t="shared" si="7"/>
        <v>30030</v>
      </c>
      <c r="AZ9" s="25">
        <f t="shared" si="8"/>
        <v>45</v>
      </c>
    </row>
    <row r="10" spans="2:52" ht="14.25" x14ac:dyDescent="0.2">
      <c r="B10" s="16">
        <v>8</v>
      </c>
      <c r="C10" s="16" t="s">
        <v>1182</v>
      </c>
      <c r="D10" s="16" t="s">
        <v>1489</v>
      </c>
      <c r="E10" s="16">
        <f>武器3!E10</f>
        <v>4</v>
      </c>
      <c r="F10" s="16" t="s">
        <v>1125</v>
      </c>
      <c r="G10" s="16">
        <f>武器3!G10</f>
        <v>3</v>
      </c>
      <c r="H10" s="19" t="s">
        <v>1485</v>
      </c>
      <c r="I10" s="3" t="s">
        <v>862</v>
      </c>
      <c r="J10" s="3">
        <f>武器2!I10</f>
        <v>1</v>
      </c>
      <c r="K10" s="3" t="str">
        <f>武器3!J10</f>
        <v>下级职业</v>
      </c>
      <c r="L10" s="3" t="str">
        <f>武器3!K10</f>
        <v>火</v>
      </c>
      <c r="M10" s="16">
        <v>0</v>
      </c>
      <c r="N10" s="16">
        <v>8</v>
      </c>
      <c r="O10" s="16">
        <v>102</v>
      </c>
      <c r="P10" s="28">
        <v>0</v>
      </c>
      <c r="Q10" s="16">
        <v>29</v>
      </c>
      <c r="R10" s="28">
        <v>0</v>
      </c>
      <c r="S10" s="28">
        <v>0</v>
      </c>
      <c r="T10" s="28">
        <v>0</v>
      </c>
      <c r="U10" s="28">
        <v>0</v>
      </c>
      <c r="V10" s="42">
        <v>36</v>
      </c>
      <c r="W10" s="29">
        <v>0</v>
      </c>
      <c r="X10" s="20">
        <v>8.7499999999999994E-2</v>
      </c>
      <c r="Y10" s="29">
        <v>0</v>
      </c>
      <c r="Z10" s="29">
        <v>0</v>
      </c>
      <c r="AA10" s="42">
        <v>36</v>
      </c>
      <c r="AB10" s="64">
        <v>0</v>
      </c>
      <c r="AC10" s="64">
        <v>0</v>
      </c>
      <c r="AD10" s="42">
        <v>42</v>
      </c>
      <c r="AE10" s="42">
        <v>36</v>
      </c>
      <c r="AF10" s="64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>
        <f t="shared" si="0"/>
        <v>371.65942028985506</v>
      </c>
      <c r="AM10">
        <f t="shared" si="1"/>
        <v>16380</v>
      </c>
      <c r="AN10" t="str">
        <f t="shared" si="2"/>
        <v>,剧毒牙,五彩的蘑菇,紫水晶</v>
      </c>
      <c r="AO10" s="25" t="str">
        <f>IF(F10="c",getSring(AN10,4),VLOOKUP(L10&amp;F10,test4,2,FALSE))</f>
        <v>顶级火之精华</v>
      </c>
      <c r="AP10" s="25">
        <f t="shared" si="3"/>
        <v>30010</v>
      </c>
      <c r="AQ10" s="25">
        <f t="shared" si="9"/>
        <v>39</v>
      </c>
      <c r="AR10" s="25" t="str">
        <f>getSring(AN10,1)</f>
        <v>剧毒牙</v>
      </c>
      <c r="AS10" s="25">
        <f t="shared" si="4"/>
        <v>30038</v>
      </c>
      <c r="AT10" s="25">
        <f t="shared" si="10"/>
        <v>39</v>
      </c>
      <c r="AU10" s="25" t="str">
        <f>getSring(AN10,2)</f>
        <v>五彩的蘑菇</v>
      </c>
      <c r="AV10" s="25">
        <f t="shared" si="5"/>
        <v>30022</v>
      </c>
      <c r="AW10" s="25">
        <f t="shared" si="6"/>
        <v>39</v>
      </c>
      <c r="AX10" s="25" t="str">
        <f>getSring(AN10,3)</f>
        <v>紫水晶</v>
      </c>
      <c r="AY10" s="25">
        <f t="shared" si="7"/>
        <v>30030</v>
      </c>
      <c r="AZ10" s="25">
        <f t="shared" si="8"/>
        <v>39</v>
      </c>
    </row>
    <row r="11" spans="2:52" ht="14.25" x14ac:dyDescent="0.2">
      <c r="B11" s="16">
        <v>9</v>
      </c>
      <c r="C11" s="16" t="s">
        <v>1145</v>
      </c>
      <c r="D11" s="16" t="s">
        <v>1490</v>
      </c>
      <c r="E11" s="16">
        <f>武器3!E11</f>
        <v>1</v>
      </c>
      <c r="F11" s="16" t="s">
        <v>1126</v>
      </c>
      <c r="G11" s="16">
        <f>武器3!G11</f>
        <v>3</v>
      </c>
      <c r="H11" s="19" t="s">
        <v>1485</v>
      </c>
      <c r="I11" s="3" t="s">
        <v>862</v>
      </c>
      <c r="J11" s="3">
        <f>武器2!I11</f>
        <v>1</v>
      </c>
      <c r="K11" s="3" t="str">
        <f>武器3!J11</f>
        <v>下级职业</v>
      </c>
      <c r="L11" s="3" t="str">
        <f>武器3!K11</f>
        <v>火</v>
      </c>
      <c r="M11" s="16">
        <v>0</v>
      </c>
      <c r="N11" s="16">
        <v>1</v>
      </c>
      <c r="O11" s="16">
        <v>7</v>
      </c>
      <c r="P11" s="16">
        <v>14</v>
      </c>
      <c r="Q11" s="28">
        <v>0</v>
      </c>
      <c r="R11" s="28">
        <v>0</v>
      </c>
      <c r="S11" s="28">
        <v>0</v>
      </c>
      <c r="T11" s="28">
        <v>0</v>
      </c>
      <c r="U11" s="28">
        <v>0</v>
      </c>
      <c r="V11" s="64">
        <v>0</v>
      </c>
      <c r="W11" s="29">
        <v>0</v>
      </c>
      <c r="X11" s="29">
        <v>0</v>
      </c>
      <c r="Y11" s="29">
        <v>0</v>
      </c>
      <c r="Z11" s="29">
        <v>0</v>
      </c>
      <c r="AA11" s="64">
        <v>0</v>
      </c>
      <c r="AB11" s="64">
        <v>0</v>
      </c>
      <c r="AC11" s="64">
        <v>0</v>
      </c>
      <c r="AD11" s="42">
        <v>6</v>
      </c>
      <c r="AE11" s="64">
        <v>0</v>
      </c>
      <c r="AF11" s="64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>
        <f t="shared" si="0"/>
        <v>32.578431372549019</v>
      </c>
      <c r="AM11">
        <f t="shared" si="1"/>
        <v>1470</v>
      </c>
      <c r="AN11" t="str">
        <f t="shared" si="2"/>
        <v>,黄水晶,发光的石头,带血的牙</v>
      </c>
      <c r="AO11" s="25" t="str">
        <f>IF(F11="c",getSring(AN11,4),VLOOKUP(L11&amp;F11,test4,2,FALSE))</f>
        <v>上级火之精华</v>
      </c>
      <c r="AP11" s="25">
        <f t="shared" si="3"/>
        <v>30011</v>
      </c>
      <c r="AQ11" s="25">
        <f t="shared" si="9"/>
        <v>7</v>
      </c>
      <c r="AR11" s="25" t="str">
        <f>getSring(AN11,1)</f>
        <v>黄水晶</v>
      </c>
      <c r="AS11" s="25">
        <f t="shared" si="4"/>
        <v>30029</v>
      </c>
      <c r="AT11" s="25">
        <f t="shared" si="10"/>
        <v>7</v>
      </c>
      <c r="AU11" s="25" t="str">
        <f>getSring(AN11,2)</f>
        <v>发光的石头</v>
      </c>
      <c r="AV11" s="25">
        <f t="shared" si="5"/>
        <v>30033</v>
      </c>
      <c r="AW11" s="25">
        <f t="shared" si="6"/>
        <v>7</v>
      </c>
      <c r="AX11" s="25" t="str">
        <f>getSring(AN11,3)</f>
        <v>带血的牙</v>
      </c>
      <c r="AY11" s="25">
        <f t="shared" si="7"/>
        <v>30037</v>
      </c>
      <c r="AZ11" s="25">
        <f t="shared" si="8"/>
        <v>7</v>
      </c>
    </row>
    <row r="12" spans="2:52" ht="14.25" x14ac:dyDescent="0.2">
      <c r="B12" s="16">
        <v>10</v>
      </c>
      <c r="C12" s="16" t="s">
        <v>1176</v>
      </c>
      <c r="D12" s="16" t="s">
        <v>1491</v>
      </c>
      <c r="E12" s="16">
        <f>武器3!E12</f>
        <v>1</v>
      </c>
      <c r="F12" s="16" t="s">
        <v>1126</v>
      </c>
      <c r="G12" s="16">
        <f>武器3!G12</f>
        <v>3</v>
      </c>
      <c r="H12" s="19" t="s">
        <v>1485</v>
      </c>
      <c r="I12" s="3" t="s">
        <v>862</v>
      </c>
      <c r="J12" s="3">
        <f>武器2!I12</f>
        <v>1</v>
      </c>
      <c r="K12" s="3" t="str">
        <f>武器3!J12</f>
        <v>下级职业</v>
      </c>
      <c r="L12" s="3" t="str">
        <f>武器3!K12</f>
        <v>火</v>
      </c>
      <c r="M12" s="16">
        <v>0</v>
      </c>
      <c r="N12" s="16">
        <v>2</v>
      </c>
      <c r="O12" s="16">
        <v>14</v>
      </c>
      <c r="P12" s="28">
        <v>0</v>
      </c>
      <c r="Q12" s="28">
        <v>0</v>
      </c>
      <c r="R12" s="28">
        <v>0</v>
      </c>
      <c r="S12" s="28">
        <v>0</v>
      </c>
      <c r="T12" s="16">
        <v>15</v>
      </c>
      <c r="U12" s="16">
        <v>10</v>
      </c>
      <c r="V12" s="64">
        <v>0</v>
      </c>
      <c r="W12" s="29">
        <v>0</v>
      </c>
      <c r="X12" s="29">
        <v>0</v>
      </c>
      <c r="Y12" s="29">
        <v>0</v>
      </c>
      <c r="Z12" s="29">
        <v>0</v>
      </c>
      <c r="AA12" s="64">
        <v>0</v>
      </c>
      <c r="AB12" s="64">
        <v>0</v>
      </c>
      <c r="AC12" s="64">
        <v>0</v>
      </c>
      <c r="AD12" s="64">
        <v>0</v>
      </c>
      <c r="AE12" s="64">
        <v>0</v>
      </c>
      <c r="AF12" s="64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>
        <f t="shared" si="0"/>
        <v>58.5</v>
      </c>
      <c r="AM12">
        <f t="shared" si="1"/>
        <v>2520</v>
      </c>
      <c r="AN12" t="str">
        <f t="shared" si="2"/>
        <v>,灰色的稻草,发光的石头,黄水晶</v>
      </c>
      <c r="AO12" s="25" t="str">
        <f>IF(F12="c",getSring(AN12,4),VLOOKUP(L12&amp;F12,test4,2,FALSE))</f>
        <v>上级火之精华</v>
      </c>
      <c r="AP12" s="25">
        <f t="shared" si="3"/>
        <v>30011</v>
      </c>
      <c r="AQ12" s="25">
        <f t="shared" si="9"/>
        <v>12</v>
      </c>
      <c r="AR12" s="25" t="str">
        <f>getSring(AN12,1)</f>
        <v>灰色的稻草</v>
      </c>
      <c r="AS12" s="25">
        <f t="shared" si="4"/>
        <v>30025</v>
      </c>
      <c r="AT12" s="25">
        <f t="shared" si="10"/>
        <v>12</v>
      </c>
      <c r="AU12" s="25" t="str">
        <f>getSring(AN12,2)</f>
        <v>发光的石头</v>
      </c>
      <c r="AV12" s="25">
        <f t="shared" si="5"/>
        <v>30033</v>
      </c>
      <c r="AW12" s="25">
        <f t="shared" si="6"/>
        <v>12</v>
      </c>
      <c r="AX12" s="25" t="str">
        <f>getSring(AN12,3)</f>
        <v>黄水晶</v>
      </c>
      <c r="AY12" s="25">
        <f t="shared" si="7"/>
        <v>30029</v>
      </c>
      <c r="AZ12" s="25">
        <f t="shared" si="8"/>
        <v>12</v>
      </c>
    </row>
    <row r="13" spans="2:52" ht="14.25" x14ac:dyDescent="0.2">
      <c r="B13" s="16">
        <v>11</v>
      </c>
      <c r="C13" s="16" t="s">
        <v>1174</v>
      </c>
      <c r="D13" s="16" t="s">
        <v>1395</v>
      </c>
      <c r="E13" s="16">
        <f>武器3!E13</f>
        <v>2</v>
      </c>
      <c r="F13" s="16" t="s">
        <v>1126</v>
      </c>
      <c r="G13" s="16">
        <f>武器3!G13</f>
        <v>3</v>
      </c>
      <c r="H13" s="19" t="s">
        <v>1485</v>
      </c>
      <c r="I13" s="3" t="s">
        <v>862</v>
      </c>
      <c r="J13" s="3">
        <f>武器2!I13</f>
        <v>1</v>
      </c>
      <c r="K13" s="3" t="str">
        <f>武器3!J13</f>
        <v>下级职业</v>
      </c>
      <c r="L13" s="3" t="str">
        <f>武器3!K13</f>
        <v>火</v>
      </c>
      <c r="M13" s="16">
        <v>0</v>
      </c>
      <c r="N13" s="16">
        <v>3</v>
      </c>
      <c r="O13" s="16">
        <v>22</v>
      </c>
      <c r="P13" s="28">
        <v>0</v>
      </c>
      <c r="Q13" s="28">
        <v>0</v>
      </c>
      <c r="R13" s="28">
        <v>0</v>
      </c>
      <c r="S13" s="28">
        <v>0</v>
      </c>
      <c r="T13" s="16">
        <v>22</v>
      </c>
      <c r="U13" s="16">
        <v>15</v>
      </c>
      <c r="V13" s="64">
        <v>0</v>
      </c>
      <c r="W13" s="29">
        <v>0</v>
      </c>
      <c r="X13" s="29">
        <v>0</v>
      </c>
      <c r="Y13" s="29">
        <v>0</v>
      </c>
      <c r="Z13" s="29">
        <v>0</v>
      </c>
      <c r="AA13" s="64">
        <v>0</v>
      </c>
      <c r="AB13" s="64">
        <v>0</v>
      </c>
      <c r="AC13" s="64">
        <v>0</v>
      </c>
      <c r="AD13" s="64">
        <v>0</v>
      </c>
      <c r="AE13" s="64">
        <v>0</v>
      </c>
      <c r="AF13" s="64">
        <v>0</v>
      </c>
      <c r="AG13" s="29">
        <v>0</v>
      </c>
      <c r="AH13" s="29">
        <v>0</v>
      </c>
      <c r="AI13" s="29">
        <v>0</v>
      </c>
      <c r="AJ13" s="29">
        <v>0</v>
      </c>
      <c r="AK13" s="29">
        <v>0</v>
      </c>
      <c r="AL13">
        <f t="shared" si="0"/>
        <v>88.5</v>
      </c>
      <c r="AM13">
        <f t="shared" si="1"/>
        <v>3780</v>
      </c>
      <c r="AN13" t="str">
        <f t="shared" si="2"/>
        <v>,带血的牙,发光的石头,诱人的蘑菇</v>
      </c>
      <c r="AO13" s="25" t="str">
        <f>IF(F13="c",getSring(AN13,4),VLOOKUP(L13&amp;F13,test4,2,FALSE))</f>
        <v>上级火之精华</v>
      </c>
      <c r="AP13" s="25">
        <f t="shared" si="3"/>
        <v>30011</v>
      </c>
      <c r="AQ13" s="25">
        <f t="shared" si="9"/>
        <v>18</v>
      </c>
      <c r="AR13" s="25" t="str">
        <f>getSring(AN13,1)</f>
        <v>带血的牙</v>
      </c>
      <c r="AS13" s="25">
        <f t="shared" si="4"/>
        <v>30037</v>
      </c>
      <c r="AT13" s="25">
        <f t="shared" si="10"/>
        <v>18</v>
      </c>
      <c r="AU13" s="25" t="str">
        <f>getSring(AN13,2)</f>
        <v>发光的石头</v>
      </c>
      <c r="AV13" s="25">
        <f t="shared" si="5"/>
        <v>30033</v>
      </c>
      <c r="AW13" s="25">
        <f t="shared" si="6"/>
        <v>18</v>
      </c>
      <c r="AX13" s="25" t="str">
        <f>getSring(AN13,3)</f>
        <v>诱人的蘑菇</v>
      </c>
      <c r="AY13" s="25">
        <f t="shared" si="7"/>
        <v>30021</v>
      </c>
      <c r="AZ13" s="25">
        <f t="shared" si="8"/>
        <v>18</v>
      </c>
    </row>
    <row r="14" spans="2:52" ht="14.25" x14ac:dyDescent="0.2">
      <c r="B14" s="16">
        <v>12</v>
      </c>
      <c r="C14" s="16" t="s">
        <v>1193</v>
      </c>
      <c r="D14" s="16" t="s">
        <v>1492</v>
      </c>
      <c r="E14" s="16">
        <f>武器3!E14</f>
        <v>2</v>
      </c>
      <c r="F14" s="16" t="s">
        <v>1126</v>
      </c>
      <c r="G14" s="16">
        <f>武器3!G14</f>
        <v>3</v>
      </c>
      <c r="H14" s="19" t="s">
        <v>1485</v>
      </c>
      <c r="I14" s="3" t="s">
        <v>862</v>
      </c>
      <c r="J14" s="3">
        <f>武器2!I14</f>
        <v>1</v>
      </c>
      <c r="K14" s="3" t="str">
        <f>武器3!J14</f>
        <v>下级职业</v>
      </c>
      <c r="L14" s="3" t="str">
        <f>武器3!K14</f>
        <v>火</v>
      </c>
      <c r="M14" s="16">
        <v>0</v>
      </c>
      <c r="N14" s="16">
        <v>4</v>
      </c>
      <c r="O14" s="16">
        <v>29</v>
      </c>
      <c r="P14" s="16">
        <v>57</v>
      </c>
      <c r="Q14" s="28">
        <v>0</v>
      </c>
      <c r="R14" s="16">
        <v>46</v>
      </c>
      <c r="S14" s="28">
        <v>0</v>
      </c>
      <c r="T14" s="28">
        <v>0</v>
      </c>
      <c r="U14" s="28">
        <v>0</v>
      </c>
      <c r="V14" s="64">
        <v>0</v>
      </c>
      <c r="W14" s="29">
        <v>0</v>
      </c>
      <c r="X14" s="29">
        <v>0</v>
      </c>
      <c r="Y14" s="29">
        <v>0</v>
      </c>
      <c r="Z14" s="29">
        <v>0</v>
      </c>
      <c r="AA14" s="64">
        <v>0</v>
      </c>
      <c r="AB14" s="64">
        <v>0</v>
      </c>
      <c r="AC14" s="64">
        <v>0</v>
      </c>
      <c r="AD14" s="42">
        <v>24</v>
      </c>
      <c r="AE14" s="64">
        <v>0</v>
      </c>
      <c r="AF14" s="64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>
        <f t="shared" si="0"/>
        <v>214.2962962962963</v>
      </c>
      <c r="AM14">
        <f t="shared" si="1"/>
        <v>9450</v>
      </c>
      <c r="AN14" t="str">
        <f t="shared" si="2"/>
        <v>,带血的牙,黄水晶,诱人的坚果</v>
      </c>
      <c r="AO14" s="25" t="str">
        <f>IF(F14="c",getSring(AN14,4),VLOOKUP(L14&amp;F14,test4,2,FALSE))</f>
        <v>上级火之精华</v>
      </c>
      <c r="AP14" s="25">
        <f t="shared" si="3"/>
        <v>30011</v>
      </c>
      <c r="AQ14" s="25">
        <f t="shared" si="9"/>
        <v>45</v>
      </c>
      <c r="AR14" s="25" t="str">
        <f>getSring(AN14,1)</f>
        <v>带血的牙</v>
      </c>
      <c r="AS14" s="25">
        <f t="shared" si="4"/>
        <v>30037</v>
      </c>
      <c r="AT14" s="25">
        <f t="shared" si="10"/>
        <v>45</v>
      </c>
      <c r="AU14" s="25" t="str">
        <f>getSring(AN14,2)</f>
        <v>黄水晶</v>
      </c>
      <c r="AV14" s="25">
        <f t="shared" si="5"/>
        <v>30029</v>
      </c>
      <c r="AW14" s="25">
        <f t="shared" si="6"/>
        <v>45</v>
      </c>
      <c r="AX14" s="25" t="str">
        <f>getSring(AN14,3)</f>
        <v>诱人的坚果</v>
      </c>
      <c r="AY14" s="25">
        <f t="shared" si="7"/>
        <v>30041</v>
      </c>
      <c r="AZ14" s="25">
        <f t="shared" si="8"/>
        <v>45</v>
      </c>
    </row>
    <row r="15" spans="2:52" ht="14.25" x14ac:dyDescent="0.2">
      <c r="B15" s="16">
        <v>13</v>
      </c>
      <c r="C15" s="16" t="s">
        <v>1184</v>
      </c>
      <c r="D15" s="16" t="s">
        <v>1428</v>
      </c>
      <c r="E15" s="16">
        <f>武器3!E15</f>
        <v>3</v>
      </c>
      <c r="F15" s="16" t="s">
        <v>1126</v>
      </c>
      <c r="G15" s="16">
        <f>武器3!G15</f>
        <v>3</v>
      </c>
      <c r="H15" s="19" t="s">
        <v>1485</v>
      </c>
      <c r="I15" s="3" t="s">
        <v>862</v>
      </c>
      <c r="J15" s="3">
        <f>武器2!I15</f>
        <v>1</v>
      </c>
      <c r="K15" s="3" t="str">
        <f>武器3!J15</f>
        <v>下级职业</v>
      </c>
      <c r="L15" s="3" t="str">
        <f>武器3!K15</f>
        <v>火</v>
      </c>
      <c r="M15" s="16">
        <v>0</v>
      </c>
      <c r="N15" s="16">
        <v>5</v>
      </c>
      <c r="O15" s="16">
        <v>36</v>
      </c>
      <c r="P15" s="28">
        <v>0</v>
      </c>
      <c r="Q15" s="28">
        <v>0</v>
      </c>
      <c r="R15" s="16">
        <v>57</v>
      </c>
      <c r="S15" s="28">
        <v>0</v>
      </c>
      <c r="T15" s="28">
        <v>0</v>
      </c>
      <c r="U15" s="28">
        <v>0</v>
      </c>
      <c r="V15" s="64">
        <v>0</v>
      </c>
      <c r="W15" s="29">
        <v>0</v>
      </c>
      <c r="X15" s="20">
        <v>6.25E-2</v>
      </c>
      <c r="Y15" s="29">
        <v>0</v>
      </c>
      <c r="Z15" s="29">
        <v>0</v>
      </c>
      <c r="AA15" s="64">
        <v>0</v>
      </c>
      <c r="AB15" s="64">
        <v>0</v>
      </c>
      <c r="AC15" s="42">
        <v>18</v>
      </c>
      <c r="AD15" s="64">
        <v>0</v>
      </c>
      <c r="AE15" s="64">
        <v>0</v>
      </c>
      <c r="AF15" s="64">
        <v>0</v>
      </c>
      <c r="AG15" s="29">
        <v>0</v>
      </c>
      <c r="AH15" s="29">
        <v>0</v>
      </c>
      <c r="AI15" s="29">
        <v>0</v>
      </c>
      <c r="AJ15" s="29">
        <v>0</v>
      </c>
      <c r="AK15" s="29">
        <v>0</v>
      </c>
      <c r="AL15">
        <f t="shared" si="0"/>
        <v>155.06603773584905</v>
      </c>
      <c r="AM15">
        <f t="shared" si="1"/>
        <v>6720</v>
      </c>
      <c r="AN15" t="str">
        <f t="shared" si="2"/>
        <v>,诱人的坚果,灰色的稻草,发光的石头</v>
      </c>
      <c r="AO15" s="25" t="str">
        <f>IF(F15="c",getSring(AN15,4),VLOOKUP(L15&amp;F15,test4,2,FALSE))</f>
        <v>上级火之精华</v>
      </c>
      <c r="AP15" s="25">
        <f t="shared" si="3"/>
        <v>30011</v>
      </c>
      <c r="AQ15" s="25">
        <f t="shared" si="9"/>
        <v>32</v>
      </c>
      <c r="AR15" s="25" t="str">
        <f>getSring(AN15,1)</f>
        <v>诱人的坚果</v>
      </c>
      <c r="AS15" s="25">
        <f t="shared" si="4"/>
        <v>30041</v>
      </c>
      <c r="AT15" s="25">
        <f t="shared" si="10"/>
        <v>32</v>
      </c>
      <c r="AU15" s="25" t="str">
        <f>getSring(AN15,2)</f>
        <v>灰色的稻草</v>
      </c>
      <c r="AV15" s="25">
        <f t="shared" si="5"/>
        <v>30025</v>
      </c>
      <c r="AW15" s="25">
        <f t="shared" si="6"/>
        <v>32</v>
      </c>
      <c r="AX15" s="25" t="str">
        <f>getSring(AN15,3)</f>
        <v>发光的石头</v>
      </c>
      <c r="AY15" s="25">
        <f t="shared" si="7"/>
        <v>30033</v>
      </c>
      <c r="AZ15" s="25">
        <f t="shared" si="8"/>
        <v>32</v>
      </c>
    </row>
    <row r="16" spans="2:52" ht="14.25" x14ac:dyDescent="0.2">
      <c r="B16" s="16">
        <v>14</v>
      </c>
      <c r="C16" s="16" t="s">
        <v>1210</v>
      </c>
      <c r="D16" s="16" t="s">
        <v>1493</v>
      </c>
      <c r="E16" s="16">
        <f>武器3!E16</f>
        <v>3</v>
      </c>
      <c r="F16" s="16" t="s">
        <v>1126</v>
      </c>
      <c r="G16" s="16">
        <f>武器3!G16</f>
        <v>3</v>
      </c>
      <c r="H16" s="19" t="s">
        <v>1485</v>
      </c>
      <c r="I16" s="3" t="s">
        <v>862</v>
      </c>
      <c r="J16" s="3">
        <f>武器2!I16</f>
        <v>1</v>
      </c>
      <c r="K16" s="3" t="str">
        <f>武器3!J16</f>
        <v>下级职业</v>
      </c>
      <c r="L16" s="3" t="str">
        <f>武器3!K16</f>
        <v>火</v>
      </c>
      <c r="M16" s="16">
        <v>0</v>
      </c>
      <c r="N16" s="16">
        <v>6</v>
      </c>
      <c r="O16" s="16">
        <v>43</v>
      </c>
      <c r="P16" s="28">
        <v>0</v>
      </c>
      <c r="Q16" s="16">
        <v>25</v>
      </c>
      <c r="R16" s="28">
        <v>0</v>
      </c>
      <c r="S16" s="28">
        <v>0</v>
      </c>
      <c r="T16" s="28">
        <v>0</v>
      </c>
      <c r="U16" s="28">
        <v>0</v>
      </c>
      <c r="V16" s="64">
        <v>0</v>
      </c>
      <c r="W16" s="29">
        <v>0</v>
      </c>
      <c r="X16" s="29">
        <v>0</v>
      </c>
      <c r="Y16" s="29">
        <v>0</v>
      </c>
      <c r="Z16" s="29">
        <v>0</v>
      </c>
      <c r="AA16" s="42">
        <v>31</v>
      </c>
      <c r="AB16" s="64">
        <v>0</v>
      </c>
      <c r="AC16" s="64">
        <v>0</v>
      </c>
      <c r="AD16" s="42">
        <v>36</v>
      </c>
      <c r="AE16" s="64">
        <v>0</v>
      </c>
      <c r="AF16" s="64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>
        <f t="shared" si="0"/>
        <v>162.24523160762939</v>
      </c>
      <c r="AM16">
        <f t="shared" si="1"/>
        <v>7140</v>
      </c>
      <c r="AN16" t="str">
        <f t="shared" si="2"/>
        <v>,发光的石头,灰色的稻草,带血的牙</v>
      </c>
      <c r="AO16" s="25" t="str">
        <f>IF(F16="c",getSring(AN16,4),VLOOKUP(L16&amp;F16,test4,2,FALSE))</f>
        <v>上级火之精华</v>
      </c>
      <c r="AP16" s="25">
        <f t="shared" si="3"/>
        <v>30011</v>
      </c>
      <c r="AQ16" s="25">
        <f t="shared" si="9"/>
        <v>34</v>
      </c>
      <c r="AR16" s="25" t="str">
        <f>getSring(AN16,1)</f>
        <v>发光的石头</v>
      </c>
      <c r="AS16" s="25">
        <f t="shared" si="4"/>
        <v>30033</v>
      </c>
      <c r="AT16" s="25">
        <f t="shared" si="10"/>
        <v>34</v>
      </c>
      <c r="AU16" s="25" t="str">
        <f>getSring(AN16,2)</f>
        <v>灰色的稻草</v>
      </c>
      <c r="AV16" s="25">
        <f t="shared" si="5"/>
        <v>30025</v>
      </c>
      <c r="AW16" s="25">
        <f t="shared" si="6"/>
        <v>34</v>
      </c>
      <c r="AX16" s="25" t="str">
        <f>getSring(AN16,3)</f>
        <v>带血的牙</v>
      </c>
      <c r="AY16" s="25">
        <f t="shared" si="7"/>
        <v>30037</v>
      </c>
      <c r="AZ16" s="25">
        <f t="shared" si="8"/>
        <v>34</v>
      </c>
    </row>
    <row r="17" spans="2:52" ht="14.25" x14ac:dyDescent="0.2">
      <c r="B17" s="16">
        <v>15</v>
      </c>
      <c r="C17" s="16" t="s">
        <v>1139</v>
      </c>
      <c r="D17" s="16" t="s">
        <v>1494</v>
      </c>
      <c r="E17" s="16">
        <f>武器3!E17</f>
        <v>4</v>
      </c>
      <c r="F17" s="16" t="s">
        <v>1126</v>
      </c>
      <c r="G17" s="16">
        <f>武器3!G17</f>
        <v>3</v>
      </c>
      <c r="H17" s="19" t="s">
        <v>1485</v>
      </c>
      <c r="I17" s="3" t="s">
        <v>862</v>
      </c>
      <c r="J17" s="3">
        <f>武器2!I17</f>
        <v>1</v>
      </c>
      <c r="K17" s="3" t="str">
        <f>武器3!J17</f>
        <v>下级职业</v>
      </c>
      <c r="L17" s="3" t="str">
        <f>武器3!K17</f>
        <v>火</v>
      </c>
      <c r="M17" s="16">
        <v>0</v>
      </c>
      <c r="N17" s="16">
        <v>7</v>
      </c>
      <c r="O17" s="16">
        <v>50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16">
        <v>35</v>
      </c>
      <c r="V17" s="64">
        <v>0</v>
      </c>
      <c r="W17" s="29">
        <v>0</v>
      </c>
      <c r="X17" s="29">
        <v>0</v>
      </c>
      <c r="Y17" s="29">
        <v>0</v>
      </c>
      <c r="Z17" s="29">
        <v>0</v>
      </c>
      <c r="AA17" s="42">
        <v>36</v>
      </c>
      <c r="AB17" s="42">
        <v>42</v>
      </c>
      <c r="AC17" s="64">
        <v>0</v>
      </c>
      <c r="AD17" s="42">
        <v>42</v>
      </c>
      <c r="AE17" s="64">
        <v>0</v>
      </c>
      <c r="AF17" s="64">
        <v>0</v>
      </c>
      <c r="AG17" s="29">
        <v>0</v>
      </c>
      <c r="AH17" s="29">
        <v>0</v>
      </c>
      <c r="AI17" s="29">
        <v>0</v>
      </c>
      <c r="AJ17" s="29">
        <v>0</v>
      </c>
      <c r="AK17" s="29">
        <v>0</v>
      </c>
      <c r="AL17">
        <f t="shared" si="0"/>
        <v>237.5</v>
      </c>
      <c r="AM17">
        <f t="shared" si="1"/>
        <v>10290</v>
      </c>
      <c r="AN17" t="str">
        <f t="shared" si="2"/>
        <v>,灰色的稻草,诱人的蘑菇,发光的石头</v>
      </c>
      <c r="AO17" s="25" t="str">
        <f>IF(F17="c",getSring(AN17,4),VLOOKUP(L17&amp;F17,test4,2,FALSE))</f>
        <v>上级火之精华</v>
      </c>
      <c r="AP17" s="25">
        <f t="shared" si="3"/>
        <v>30011</v>
      </c>
      <c r="AQ17" s="25">
        <f t="shared" si="9"/>
        <v>49</v>
      </c>
      <c r="AR17" s="25" t="str">
        <f>getSring(AN17,1)</f>
        <v>灰色的稻草</v>
      </c>
      <c r="AS17" s="25">
        <f t="shared" si="4"/>
        <v>30025</v>
      </c>
      <c r="AT17" s="25">
        <f t="shared" si="10"/>
        <v>49</v>
      </c>
      <c r="AU17" s="25" t="str">
        <f>getSring(AN17,2)</f>
        <v>诱人的蘑菇</v>
      </c>
      <c r="AV17" s="25">
        <f t="shared" si="5"/>
        <v>30021</v>
      </c>
      <c r="AW17" s="25">
        <f t="shared" si="6"/>
        <v>49</v>
      </c>
      <c r="AX17" s="25" t="str">
        <f>getSring(AN17,3)</f>
        <v>发光的石头</v>
      </c>
      <c r="AY17" s="25">
        <f t="shared" si="7"/>
        <v>30033</v>
      </c>
      <c r="AZ17" s="25">
        <f t="shared" si="8"/>
        <v>49</v>
      </c>
    </row>
    <row r="18" spans="2:52" ht="14.25" x14ac:dyDescent="0.2">
      <c r="B18" s="16">
        <v>16</v>
      </c>
      <c r="C18" s="16" t="s">
        <v>1145</v>
      </c>
      <c r="D18" s="16" t="s">
        <v>1371</v>
      </c>
      <c r="E18" s="16">
        <f>武器3!E18</f>
        <v>4</v>
      </c>
      <c r="F18" s="16" t="s">
        <v>1126</v>
      </c>
      <c r="G18" s="16">
        <f>武器3!G18</f>
        <v>3</v>
      </c>
      <c r="H18" s="19" t="s">
        <v>1485</v>
      </c>
      <c r="I18" s="3" t="s">
        <v>862</v>
      </c>
      <c r="J18" s="3">
        <f>武器2!I18</f>
        <v>1</v>
      </c>
      <c r="K18" s="3" t="str">
        <f>武器3!J18</f>
        <v>下级职业</v>
      </c>
      <c r="L18" s="3" t="str">
        <f>武器3!K18</f>
        <v>火</v>
      </c>
      <c r="M18" s="16">
        <v>0</v>
      </c>
      <c r="N18" s="16">
        <v>8</v>
      </c>
      <c r="O18" s="16">
        <v>58</v>
      </c>
      <c r="P18" s="28">
        <v>0</v>
      </c>
      <c r="Q18" s="28">
        <v>0</v>
      </c>
      <c r="R18" s="16">
        <v>92</v>
      </c>
      <c r="S18" s="28">
        <v>0</v>
      </c>
      <c r="T18" s="28">
        <v>0</v>
      </c>
      <c r="U18" s="28">
        <v>0</v>
      </c>
      <c r="V18" s="64">
        <v>0</v>
      </c>
      <c r="W18" s="29">
        <v>0</v>
      </c>
      <c r="X18" s="29">
        <v>0</v>
      </c>
      <c r="Y18" s="29">
        <v>0</v>
      </c>
      <c r="Z18" s="29">
        <v>0</v>
      </c>
      <c r="AA18" s="42">
        <v>42</v>
      </c>
      <c r="AB18" s="42">
        <v>48</v>
      </c>
      <c r="AC18" s="64">
        <v>0</v>
      </c>
      <c r="AD18" s="42">
        <v>48</v>
      </c>
      <c r="AE18" s="64">
        <v>0</v>
      </c>
      <c r="AF18" s="64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>
        <f t="shared" si="0"/>
        <v>363.63013698630141</v>
      </c>
      <c r="AM18">
        <f t="shared" si="1"/>
        <v>15960</v>
      </c>
      <c r="AN18" t="str">
        <f t="shared" si="2"/>
        <v>,灰色的稻草,黄水晶,诱人的蘑菇</v>
      </c>
      <c r="AO18" s="25" t="str">
        <f>IF(F18="c",getSring(AN18,4),VLOOKUP(L18&amp;F18,test4,2,FALSE))</f>
        <v>上级火之精华</v>
      </c>
      <c r="AP18" s="25">
        <f t="shared" si="3"/>
        <v>30011</v>
      </c>
      <c r="AQ18" s="25">
        <f t="shared" si="9"/>
        <v>76</v>
      </c>
      <c r="AR18" s="25" t="str">
        <f>getSring(AN18,1)</f>
        <v>灰色的稻草</v>
      </c>
      <c r="AS18" s="25">
        <f t="shared" si="4"/>
        <v>30025</v>
      </c>
      <c r="AT18" s="25">
        <f t="shared" si="10"/>
        <v>76</v>
      </c>
      <c r="AU18" s="25" t="str">
        <f>getSring(AN18,2)</f>
        <v>黄水晶</v>
      </c>
      <c r="AV18" s="25">
        <f t="shared" si="5"/>
        <v>30029</v>
      </c>
      <c r="AW18" s="25">
        <f t="shared" si="6"/>
        <v>76</v>
      </c>
      <c r="AX18" s="25" t="str">
        <f>getSring(AN18,3)</f>
        <v>诱人的蘑菇</v>
      </c>
      <c r="AY18" s="25">
        <f t="shared" si="7"/>
        <v>30021</v>
      </c>
      <c r="AZ18" s="25">
        <f t="shared" si="8"/>
        <v>76</v>
      </c>
    </row>
    <row r="19" spans="2:52" ht="14.25" x14ac:dyDescent="0.2">
      <c r="B19" s="16">
        <v>17</v>
      </c>
      <c r="C19" s="16" t="s">
        <v>1172</v>
      </c>
      <c r="D19" s="16" t="s">
        <v>1396</v>
      </c>
      <c r="E19" s="16">
        <f>武器3!E19</f>
        <v>1</v>
      </c>
      <c r="F19" s="16" t="s">
        <v>1127</v>
      </c>
      <c r="G19" s="16">
        <f>武器3!G19</f>
        <v>3</v>
      </c>
      <c r="H19" s="19" t="s">
        <v>1485</v>
      </c>
      <c r="I19" s="3" t="s">
        <v>862</v>
      </c>
      <c r="J19" s="3">
        <f>武器2!I19</f>
        <v>1</v>
      </c>
      <c r="K19" s="3" t="str">
        <f>武器3!J19</f>
        <v>下级职业</v>
      </c>
      <c r="L19" s="3" t="str">
        <f>武器3!K19</f>
        <v>火</v>
      </c>
      <c r="M19" s="16">
        <v>0</v>
      </c>
      <c r="N19" s="16">
        <v>1</v>
      </c>
      <c r="O19" s="16">
        <v>8</v>
      </c>
      <c r="P19" s="16">
        <v>20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64">
        <v>0</v>
      </c>
      <c r="W19" s="29">
        <v>0</v>
      </c>
      <c r="X19" s="29">
        <v>0</v>
      </c>
      <c r="Y19" s="29">
        <v>0</v>
      </c>
      <c r="Z19" s="29">
        <v>0</v>
      </c>
      <c r="AA19" s="6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>
        <f t="shared" si="0"/>
        <v>42</v>
      </c>
      <c r="AM19">
        <f t="shared" si="1"/>
        <v>1890</v>
      </c>
      <c r="AN19" t="str">
        <f t="shared" si="2"/>
        <v>,扁扁的稻草,坚硬的石头,漂亮的蘑菇</v>
      </c>
      <c r="AO19" s="25" t="str">
        <f>IF(F19="c",getSring(AN19,4),VLOOKUP(L19&amp;F19,test4,2,FALSE))</f>
        <v>火之精华</v>
      </c>
      <c r="AP19" s="25">
        <f t="shared" si="3"/>
        <v>30012</v>
      </c>
      <c r="AQ19" s="25">
        <f t="shared" si="9"/>
        <v>18</v>
      </c>
      <c r="AR19" s="25" t="str">
        <f>getSring(AN19,1)</f>
        <v>扁扁的稻草</v>
      </c>
      <c r="AS19" s="25">
        <f t="shared" si="4"/>
        <v>30024</v>
      </c>
      <c r="AT19" s="25">
        <f t="shared" si="10"/>
        <v>18</v>
      </c>
      <c r="AU19" s="25" t="str">
        <f>getSring(AN19,2)</f>
        <v>坚硬的石头</v>
      </c>
      <c r="AV19" s="25">
        <f t="shared" si="5"/>
        <v>30032</v>
      </c>
      <c r="AW19" s="25">
        <f t="shared" si="6"/>
        <v>18</v>
      </c>
      <c r="AX19" s="25" t="str">
        <f>getSring(AN19,3)</f>
        <v>漂亮的蘑菇</v>
      </c>
      <c r="AY19" s="25">
        <f t="shared" si="7"/>
        <v>30020</v>
      </c>
      <c r="AZ19" s="25">
        <f t="shared" si="8"/>
        <v>18</v>
      </c>
    </row>
    <row r="20" spans="2:52" ht="14.25" x14ac:dyDescent="0.2">
      <c r="B20" s="16">
        <v>18</v>
      </c>
      <c r="C20" s="16" t="s">
        <v>1198</v>
      </c>
      <c r="D20" s="16" t="s">
        <v>1423</v>
      </c>
      <c r="E20" s="16">
        <f>武器3!E20</f>
        <v>1</v>
      </c>
      <c r="F20" s="16" t="s">
        <v>1127</v>
      </c>
      <c r="G20" s="16">
        <f>武器3!G20</f>
        <v>3</v>
      </c>
      <c r="H20" s="19" t="s">
        <v>1485</v>
      </c>
      <c r="I20" s="3" t="s">
        <v>862</v>
      </c>
      <c r="J20" s="3">
        <f>武器2!I20</f>
        <v>1</v>
      </c>
      <c r="K20" s="3" t="str">
        <f>武器3!J20</f>
        <v>下级职业</v>
      </c>
      <c r="L20" s="3" t="str">
        <f>武器3!K20</f>
        <v>火</v>
      </c>
      <c r="M20" s="16">
        <v>0</v>
      </c>
      <c r="N20" s="16">
        <v>2</v>
      </c>
      <c r="O20" s="16">
        <v>15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64">
        <v>0</v>
      </c>
      <c r="W20" s="29">
        <v>0</v>
      </c>
      <c r="X20" s="29">
        <v>0</v>
      </c>
      <c r="Y20" s="29">
        <v>0</v>
      </c>
      <c r="Z20" s="29">
        <v>0</v>
      </c>
      <c r="AA20" s="64">
        <v>0</v>
      </c>
      <c r="AB20" s="64">
        <v>0</v>
      </c>
      <c r="AC20" s="64">
        <v>0</v>
      </c>
      <c r="AD20" s="42">
        <v>17</v>
      </c>
      <c r="AE20" s="64">
        <v>0</v>
      </c>
      <c r="AF20" s="64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>
        <f t="shared" si="0"/>
        <v>28.399053627760253</v>
      </c>
      <c r="AM20">
        <f t="shared" si="1"/>
        <v>1260</v>
      </c>
      <c r="AN20" t="str">
        <f t="shared" si="2"/>
        <v>,蓝水晶,美味的坚果,扁扁的稻草</v>
      </c>
      <c r="AO20" s="25" t="str">
        <f>IF(F20="c",getSring(AN20,4),VLOOKUP(L20&amp;F20,test4,2,FALSE))</f>
        <v>火之精华</v>
      </c>
      <c r="AP20" s="25">
        <f t="shared" si="3"/>
        <v>30012</v>
      </c>
      <c r="AQ20" s="25">
        <f t="shared" si="9"/>
        <v>12</v>
      </c>
      <c r="AR20" s="25" t="str">
        <f>getSring(AN20,1)</f>
        <v>蓝水晶</v>
      </c>
      <c r="AS20" s="25">
        <f t="shared" si="4"/>
        <v>30028</v>
      </c>
      <c r="AT20" s="25">
        <f t="shared" si="10"/>
        <v>12</v>
      </c>
      <c r="AU20" s="25" t="str">
        <f>getSring(AN20,2)</f>
        <v>美味的坚果</v>
      </c>
      <c r="AV20" s="25">
        <f t="shared" si="5"/>
        <v>30040</v>
      </c>
      <c r="AW20" s="25">
        <f t="shared" si="6"/>
        <v>12</v>
      </c>
      <c r="AX20" s="25" t="str">
        <f>getSring(AN20,3)</f>
        <v>扁扁的稻草</v>
      </c>
      <c r="AY20" s="25">
        <f t="shared" si="7"/>
        <v>30024</v>
      </c>
      <c r="AZ20" s="25">
        <f t="shared" si="8"/>
        <v>12</v>
      </c>
    </row>
    <row r="21" spans="2:52" ht="14.25" x14ac:dyDescent="0.2">
      <c r="B21" s="16">
        <v>19</v>
      </c>
      <c r="C21" s="16" t="s">
        <v>1210</v>
      </c>
      <c r="D21" s="16" t="s">
        <v>1495</v>
      </c>
      <c r="E21" s="16">
        <f>武器3!E21</f>
        <v>2</v>
      </c>
      <c r="F21" s="16" t="s">
        <v>1127</v>
      </c>
      <c r="G21" s="16">
        <f>武器3!G21</f>
        <v>3</v>
      </c>
      <c r="H21" s="19" t="s">
        <v>1485</v>
      </c>
      <c r="I21" s="3" t="s">
        <v>862</v>
      </c>
      <c r="J21" s="3">
        <f>武器2!I21</f>
        <v>1</v>
      </c>
      <c r="K21" s="3" t="str">
        <f>武器3!J21</f>
        <v>下级职业</v>
      </c>
      <c r="L21" s="3" t="str">
        <f>武器3!K21</f>
        <v>火</v>
      </c>
      <c r="M21" s="16">
        <v>0</v>
      </c>
      <c r="N21" s="16">
        <v>3</v>
      </c>
      <c r="O21" s="16">
        <v>23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64">
        <v>0</v>
      </c>
      <c r="W21" s="29">
        <v>0</v>
      </c>
      <c r="X21" s="29">
        <v>0</v>
      </c>
      <c r="Y21" s="29">
        <v>0</v>
      </c>
      <c r="Z21" s="29">
        <v>0</v>
      </c>
      <c r="AA21" s="64">
        <v>0</v>
      </c>
      <c r="AB21" s="64">
        <v>0</v>
      </c>
      <c r="AC21" s="64">
        <v>0</v>
      </c>
      <c r="AD21" s="64">
        <v>0</v>
      </c>
      <c r="AE21" s="42">
        <v>22</v>
      </c>
      <c r="AF21" s="64">
        <v>0</v>
      </c>
      <c r="AG21" s="29">
        <v>0</v>
      </c>
      <c r="AH21" s="29">
        <v>0</v>
      </c>
      <c r="AI21" s="29">
        <v>0</v>
      </c>
      <c r="AJ21" s="29">
        <v>0</v>
      </c>
      <c r="AK21" s="29">
        <v>0</v>
      </c>
      <c r="AL21">
        <f t="shared" si="0"/>
        <v>45.773291925465827</v>
      </c>
      <c r="AM21">
        <f t="shared" si="1"/>
        <v>1995</v>
      </c>
      <c r="AN21" t="str">
        <f t="shared" si="2"/>
        <v>,长獠牙,扁扁的稻草,坚硬的石头</v>
      </c>
      <c r="AO21" s="25" t="str">
        <f>IF(F21="c",getSring(AN21,4),VLOOKUP(L21&amp;F21,test4,2,FALSE))</f>
        <v>火之精华</v>
      </c>
      <c r="AP21" s="25">
        <f t="shared" si="3"/>
        <v>30012</v>
      </c>
      <c r="AQ21" s="25">
        <f t="shared" si="9"/>
        <v>19</v>
      </c>
      <c r="AR21" s="25" t="str">
        <f>getSring(AN21,1)</f>
        <v>长獠牙</v>
      </c>
      <c r="AS21" s="25">
        <f t="shared" si="4"/>
        <v>30036</v>
      </c>
      <c r="AT21" s="25">
        <f t="shared" si="10"/>
        <v>19</v>
      </c>
      <c r="AU21" s="25" t="str">
        <f>getSring(AN21,2)</f>
        <v>扁扁的稻草</v>
      </c>
      <c r="AV21" s="25">
        <f t="shared" si="5"/>
        <v>30024</v>
      </c>
      <c r="AW21" s="25">
        <f t="shared" si="6"/>
        <v>19</v>
      </c>
      <c r="AX21" s="25" t="str">
        <f>getSring(AN21,3)</f>
        <v>坚硬的石头</v>
      </c>
      <c r="AY21" s="25">
        <f t="shared" si="7"/>
        <v>30032</v>
      </c>
      <c r="AZ21" s="25">
        <f t="shared" si="8"/>
        <v>19</v>
      </c>
    </row>
    <row r="22" spans="2:52" ht="14.25" x14ac:dyDescent="0.2">
      <c r="B22" s="16">
        <v>20</v>
      </c>
      <c r="C22" s="16" t="s">
        <v>1184</v>
      </c>
      <c r="D22" s="16" t="s">
        <v>1229</v>
      </c>
      <c r="E22" s="16">
        <f>武器3!E22</f>
        <v>2</v>
      </c>
      <c r="F22" s="16" t="s">
        <v>1127</v>
      </c>
      <c r="G22" s="16">
        <f>武器3!G22</f>
        <v>3</v>
      </c>
      <c r="H22" s="19" t="s">
        <v>1485</v>
      </c>
      <c r="I22" s="3" t="s">
        <v>862</v>
      </c>
      <c r="J22" s="3">
        <f>武器2!I22</f>
        <v>1</v>
      </c>
      <c r="K22" s="3" t="str">
        <f>武器3!J22</f>
        <v>下级职业</v>
      </c>
      <c r="L22" s="3" t="str">
        <f>武器3!K22</f>
        <v>火</v>
      </c>
      <c r="M22" s="16">
        <v>0</v>
      </c>
      <c r="N22" s="16">
        <v>4</v>
      </c>
      <c r="O22" s="16">
        <v>30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64">
        <v>0</v>
      </c>
      <c r="W22" s="29">
        <v>0</v>
      </c>
      <c r="X22" s="29">
        <v>0</v>
      </c>
      <c r="Y22" s="29">
        <v>0</v>
      </c>
      <c r="Z22" s="29">
        <v>0</v>
      </c>
      <c r="AA22" s="64">
        <v>0</v>
      </c>
      <c r="AB22" s="64">
        <v>0</v>
      </c>
      <c r="AC22" s="64">
        <v>0</v>
      </c>
      <c r="AD22" s="42">
        <v>33</v>
      </c>
      <c r="AE22" s="64">
        <v>0</v>
      </c>
      <c r="AF22" s="64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>
        <f t="shared" si="0"/>
        <v>66.801801801801801</v>
      </c>
      <c r="AM22">
        <f t="shared" si="1"/>
        <v>2940</v>
      </c>
      <c r="AN22" t="str">
        <f t="shared" si="2"/>
        <v>,美味的坚果,扁扁的稻草,坚硬的石头</v>
      </c>
      <c r="AO22" s="25" t="str">
        <f>IF(F22="c",getSring(AN22,4),VLOOKUP(L22&amp;F22,test4,2,FALSE))</f>
        <v>火之精华</v>
      </c>
      <c r="AP22" s="25">
        <f t="shared" si="3"/>
        <v>30012</v>
      </c>
      <c r="AQ22" s="25">
        <f t="shared" si="9"/>
        <v>28</v>
      </c>
      <c r="AR22" s="25" t="str">
        <f>getSring(AN22,1)</f>
        <v>美味的坚果</v>
      </c>
      <c r="AS22" s="25">
        <f t="shared" si="4"/>
        <v>30040</v>
      </c>
      <c r="AT22" s="25">
        <f t="shared" si="10"/>
        <v>28</v>
      </c>
      <c r="AU22" s="25" t="str">
        <f>getSring(AN22,2)</f>
        <v>扁扁的稻草</v>
      </c>
      <c r="AV22" s="25">
        <f t="shared" si="5"/>
        <v>30024</v>
      </c>
      <c r="AW22" s="25">
        <f t="shared" si="6"/>
        <v>28</v>
      </c>
      <c r="AX22" s="25" t="str">
        <f>getSring(AN22,3)</f>
        <v>坚硬的石头</v>
      </c>
      <c r="AY22" s="25">
        <f t="shared" si="7"/>
        <v>30032</v>
      </c>
      <c r="AZ22" s="25">
        <f t="shared" si="8"/>
        <v>28</v>
      </c>
    </row>
    <row r="23" spans="2:52" ht="14.25" x14ac:dyDescent="0.2">
      <c r="B23" s="16">
        <v>21</v>
      </c>
      <c r="C23" s="16" t="s">
        <v>1170</v>
      </c>
      <c r="D23" s="16" t="s">
        <v>1496</v>
      </c>
      <c r="E23" s="16">
        <f>武器3!E23</f>
        <v>3</v>
      </c>
      <c r="F23" s="16" t="s">
        <v>1127</v>
      </c>
      <c r="G23" s="16">
        <f>武器3!G23</f>
        <v>3</v>
      </c>
      <c r="H23" s="19" t="s">
        <v>1485</v>
      </c>
      <c r="I23" s="3" t="s">
        <v>862</v>
      </c>
      <c r="J23" s="3">
        <f>武器2!I23</f>
        <v>1</v>
      </c>
      <c r="K23" s="3" t="str">
        <f>武器3!J23</f>
        <v>下级职业</v>
      </c>
      <c r="L23" s="3" t="str">
        <f>武器3!K23</f>
        <v>火</v>
      </c>
      <c r="M23" s="16">
        <v>0</v>
      </c>
      <c r="N23" s="16">
        <v>5</v>
      </c>
      <c r="O23" s="16">
        <v>38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64">
        <v>0</v>
      </c>
      <c r="W23" s="20">
        <v>0.18</v>
      </c>
      <c r="X23" s="29">
        <v>0</v>
      </c>
      <c r="Y23" s="29">
        <v>0</v>
      </c>
      <c r="Z23" s="29">
        <v>0</v>
      </c>
      <c r="AA23" s="64">
        <v>0</v>
      </c>
      <c r="AB23" s="64">
        <v>0</v>
      </c>
      <c r="AC23" s="64">
        <v>0</v>
      </c>
      <c r="AD23" s="64">
        <v>0</v>
      </c>
      <c r="AE23" s="64">
        <v>0</v>
      </c>
      <c r="AF23" s="42">
        <v>90</v>
      </c>
      <c r="AG23" s="29">
        <v>0</v>
      </c>
      <c r="AH23" s="29">
        <v>0</v>
      </c>
      <c r="AI23" s="29">
        <v>0</v>
      </c>
      <c r="AJ23" s="29">
        <v>0</v>
      </c>
      <c r="AK23" s="29">
        <v>0</v>
      </c>
      <c r="AL23">
        <f t="shared" si="0"/>
        <v>120.46153846153845</v>
      </c>
      <c r="AM23">
        <f t="shared" si="1"/>
        <v>5250</v>
      </c>
      <c r="AN23" t="str">
        <f t="shared" si="2"/>
        <v>,扁扁的稻草,长獠牙,蓝水晶</v>
      </c>
      <c r="AO23" s="25" t="str">
        <f>IF(F23="c",getSring(AN23,4),VLOOKUP(L23&amp;F23,test4,2,FALSE))</f>
        <v>火之精华</v>
      </c>
      <c r="AP23" s="25">
        <f t="shared" si="3"/>
        <v>30012</v>
      </c>
      <c r="AQ23" s="25">
        <f t="shared" si="9"/>
        <v>50</v>
      </c>
      <c r="AR23" s="25" t="str">
        <f>getSring(AN23,1)</f>
        <v>扁扁的稻草</v>
      </c>
      <c r="AS23" s="25">
        <f t="shared" si="4"/>
        <v>30024</v>
      </c>
      <c r="AT23" s="25">
        <f t="shared" si="10"/>
        <v>50</v>
      </c>
      <c r="AU23" s="25" t="str">
        <f>getSring(AN23,2)</f>
        <v>长獠牙</v>
      </c>
      <c r="AV23" s="25">
        <f t="shared" si="5"/>
        <v>30036</v>
      </c>
      <c r="AW23" s="25">
        <f t="shared" si="6"/>
        <v>50</v>
      </c>
      <c r="AX23" s="25" t="str">
        <f>getSring(AN23,3)</f>
        <v>蓝水晶</v>
      </c>
      <c r="AY23" s="25">
        <f t="shared" si="7"/>
        <v>30028</v>
      </c>
      <c r="AZ23" s="25">
        <f t="shared" si="8"/>
        <v>50</v>
      </c>
    </row>
    <row r="24" spans="2:52" ht="14.25" x14ac:dyDescent="0.2">
      <c r="B24" s="16">
        <v>22</v>
      </c>
      <c r="C24" s="16" t="s">
        <v>1133</v>
      </c>
      <c r="D24" s="16" t="s">
        <v>1291</v>
      </c>
      <c r="E24" s="16">
        <f>武器3!E24</f>
        <v>3</v>
      </c>
      <c r="F24" s="16" t="s">
        <v>1127</v>
      </c>
      <c r="G24" s="16">
        <f>武器3!G24</f>
        <v>3</v>
      </c>
      <c r="H24" s="19" t="s">
        <v>1485</v>
      </c>
      <c r="I24" s="3" t="s">
        <v>862</v>
      </c>
      <c r="J24" s="3">
        <f>武器2!I24</f>
        <v>1</v>
      </c>
      <c r="K24" s="3" t="str">
        <f>武器3!J24</f>
        <v>下级职业</v>
      </c>
      <c r="L24" s="3" t="str">
        <f>武器3!K24</f>
        <v>火</v>
      </c>
      <c r="M24" s="16">
        <v>0</v>
      </c>
      <c r="N24" s="16">
        <v>6</v>
      </c>
      <c r="O24" s="16">
        <v>46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16">
        <v>42</v>
      </c>
      <c r="V24" s="64">
        <v>0</v>
      </c>
      <c r="W24" s="29">
        <v>0</v>
      </c>
      <c r="X24" s="29">
        <v>0</v>
      </c>
      <c r="Y24" s="29">
        <v>0</v>
      </c>
      <c r="Z24" s="29">
        <v>0</v>
      </c>
      <c r="AA24" s="64">
        <v>0</v>
      </c>
      <c r="AB24" s="64">
        <v>0</v>
      </c>
      <c r="AC24" s="64">
        <v>0</v>
      </c>
      <c r="AD24" s="42">
        <v>50</v>
      </c>
      <c r="AE24" s="64">
        <v>0</v>
      </c>
      <c r="AF24" s="64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>
        <f t="shared" si="0"/>
        <v>179.14285714285717</v>
      </c>
      <c r="AM24">
        <f t="shared" si="1"/>
        <v>7875</v>
      </c>
      <c r="AN24" t="str">
        <f t="shared" si="2"/>
        <v>,扁扁的稻草,漂亮的蘑菇,蓝水晶</v>
      </c>
      <c r="AO24" s="25" t="str">
        <f>IF(F24="c",getSring(AN24,4),VLOOKUP(L24&amp;F24,test4,2,FALSE))</f>
        <v>火之精华</v>
      </c>
      <c r="AP24" s="25">
        <f t="shared" si="3"/>
        <v>30012</v>
      </c>
      <c r="AQ24" s="25">
        <f t="shared" si="9"/>
        <v>75</v>
      </c>
      <c r="AR24" s="25" t="str">
        <f>getSring(AN24,1)</f>
        <v>扁扁的稻草</v>
      </c>
      <c r="AS24" s="25">
        <f t="shared" si="4"/>
        <v>30024</v>
      </c>
      <c r="AT24" s="25">
        <f t="shared" si="10"/>
        <v>75</v>
      </c>
      <c r="AU24" s="25" t="str">
        <f>getSring(AN24,2)</f>
        <v>漂亮的蘑菇</v>
      </c>
      <c r="AV24" s="25">
        <f t="shared" si="5"/>
        <v>30020</v>
      </c>
      <c r="AW24" s="25">
        <f t="shared" si="6"/>
        <v>75</v>
      </c>
      <c r="AX24" s="25" t="str">
        <f>getSring(AN24,3)</f>
        <v>蓝水晶</v>
      </c>
      <c r="AY24" s="25">
        <f t="shared" si="7"/>
        <v>30028</v>
      </c>
      <c r="AZ24" s="25">
        <f t="shared" si="8"/>
        <v>75</v>
      </c>
    </row>
    <row r="25" spans="2:52" ht="14.25" x14ac:dyDescent="0.2">
      <c r="B25" s="16">
        <v>23</v>
      </c>
      <c r="C25" s="16" t="s">
        <v>1170</v>
      </c>
      <c r="D25" s="16" t="s">
        <v>1230</v>
      </c>
      <c r="E25" s="16">
        <f>武器3!E25</f>
        <v>4</v>
      </c>
      <c r="F25" s="16" t="s">
        <v>1127</v>
      </c>
      <c r="G25" s="16">
        <f>武器3!G25</f>
        <v>3</v>
      </c>
      <c r="H25" s="19" t="s">
        <v>1485</v>
      </c>
      <c r="I25" s="3" t="s">
        <v>862</v>
      </c>
      <c r="J25" s="3">
        <f>武器2!I25</f>
        <v>1</v>
      </c>
      <c r="K25" s="3" t="str">
        <f>武器3!J25</f>
        <v>下级职业</v>
      </c>
      <c r="L25" s="3" t="str">
        <f>武器3!K25</f>
        <v>火</v>
      </c>
      <c r="M25" s="16">
        <v>0</v>
      </c>
      <c r="N25" s="16">
        <v>7</v>
      </c>
      <c r="O25" s="16">
        <v>53</v>
      </c>
      <c r="P25" s="16">
        <v>139</v>
      </c>
      <c r="Q25" s="28">
        <v>0</v>
      </c>
      <c r="R25" s="16">
        <v>111</v>
      </c>
      <c r="S25" s="28">
        <v>0</v>
      </c>
      <c r="T25" s="28">
        <v>0</v>
      </c>
      <c r="U25" s="28">
        <v>0</v>
      </c>
      <c r="V25" s="64">
        <v>0</v>
      </c>
      <c r="W25" s="29">
        <v>0</v>
      </c>
      <c r="X25" s="29">
        <v>0</v>
      </c>
      <c r="Y25" s="29">
        <v>0</v>
      </c>
      <c r="Z25" s="29">
        <v>0</v>
      </c>
      <c r="AA25" s="64">
        <v>0</v>
      </c>
      <c r="AB25" s="64">
        <v>0</v>
      </c>
      <c r="AC25" s="64">
        <v>0</v>
      </c>
      <c r="AD25" s="64">
        <v>0</v>
      </c>
      <c r="AE25" s="64">
        <v>0</v>
      </c>
      <c r="AF25" s="64">
        <v>0</v>
      </c>
      <c r="AG25" s="29">
        <v>0</v>
      </c>
      <c r="AH25" s="29">
        <v>0</v>
      </c>
      <c r="AI25" s="29">
        <v>0</v>
      </c>
      <c r="AJ25" s="29">
        <v>0</v>
      </c>
      <c r="AK25" s="29">
        <v>0</v>
      </c>
      <c r="AL25">
        <f t="shared" si="0"/>
        <v>454.5</v>
      </c>
      <c r="AM25">
        <f t="shared" si="1"/>
        <v>19845</v>
      </c>
      <c r="AN25" t="str">
        <f t="shared" si="2"/>
        <v>,美味的坚果,坚硬的石头,蓝水晶</v>
      </c>
      <c r="AO25" s="25" t="str">
        <f>IF(F25="c",getSring(AN25,4),VLOOKUP(L25&amp;F25,test4,2,FALSE))</f>
        <v>火之精华</v>
      </c>
      <c r="AP25" s="25">
        <f t="shared" si="3"/>
        <v>30012</v>
      </c>
      <c r="AQ25" s="25">
        <f t="shared" si="9"/>
        <v>189</v>
      </c>
      <c r="AR25" s="25" t="str">
        <f>getSring(AN25,1)</f>
        <v>美味的坚果</v>
      </c>
      <c r="AS25" s="25">
        <f t="shared" si="4"/>
        <v>30040</v>
      </c>
      <c r="AT25" s="25">
        <f t="shared" si="10"/>
        <v>189</v>
      </c>
      <c r="AU25" s="25" t="str">
        <f>getSring(AN25,2)</f>
        <v>坚硬的石头</v>
      </c>
      <c r="AV25" s="25">
        <f t="shared" si="5"/>
        <v>30032</v>
      </c>
      <c r="AW25" s="25">
        <f t="shared" si="6"/>
        <v>189</v>
      </c>
      <c r="AX25" s="25" t="str">
        <f>getSring(AN25,3)</f>
        <v>蓝水晶</v>
      </c>
      <c r="AY25" s="25">
        <f t="shared" si="7"/>
        <v>30028</v>
      </c>
      <c r="AZ25" s="25">
        <f t="shared" si="8"/>
        <v>189</v>
      </c>
    </row>
    <row r="26" spans="2:52" ht="14.25" x14ac:dyDescent="0.2">
      <c r="B26" s="16">
        <v>24</v>
      </c>
      <c r="C26" s="16" t="s">
        <v>1137</v>
      </c>
      <c r="D26" s="16" t="s">
        <v>1289</v>
      </c>
      <c r="E26" s="16">
        <f>武器3!E26</f>
        <v>4</v>
      </c>
      <c r="F26" s="16" t="s">
        <v>1127</v>
      </c>
      <c r="G26" s="16">
        <f>武器3!G26</f>
        <v>3</v>
      </c>
      <c r="H26" s="19" t="s">
        <v>1485</v>
      </c>
      <c r="I26" s="3" t="s">
        <v>862</v>
      </c>
      <c r="J26" s="3">
        <f>武器2!I26</f>
        <v>1</v>
      </c>
      <c r="K26" s="3" t="str">
        <f>武器3!J26</f>
        <v>下级职业</v>
      </c>
      <c r="L26" s="3" t="str">
        <f>武器3!K26</f>
        <v>火</v>
      </c>
      <c r="M26" s="16">
        <v>0</v>
      </c>
      <c r="N26" s="16">
        <v>8</v>
      </c>
      <c r="O26" s="16">
        <v>61</v>
      </c>
      <c r="P26" s="28">
        <v>0</v>
      </c>
      <c r="Q26" s="28">
        <v>0</v>
      </c>
      <c r="R26" s="16">
        <v>127</v>
      </c>
      <c r="S26" s="28">
        <v>0</v>
      </c>
      <c r="T26" s="28">
        <v>0</v>
      </c>
      <c r="U26" s="28">
        <v>0</v>
      </c>
      <c r="V26" s="64">
        <v>0</v>
      </c>
      <c r="W26" s="20">
        <v>0.28999999999999998</v>
      </c>
      <c r="X26" s="29">
        <v>0</v>
      </c>
      <c r="Y26" s="29">
        <v>0</v>
      </c>
      <c r="Z26" s="29">
        <v>0</v>
      </c>
      <c r="AA26" s="64">
        <v>0</v>
      </c>
      <c r="AB26" s="64">
        <v>0</v>
      </c>
      <c r="AC26" s="64">
        <v>0</v>
      </c>
      <c r="AD26" s="64">
        <v>0</v>
      </c>
      <c r="AE26" s="64">
        <v>0</v>
      </c>
      <c r="AF26" s="64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>
        <f t="shared" si="0"/>
        <v>282</v>
      </c>
      <c r="AM26">
        <f t="shared" si="1"/>
        <v>12390</v>
      </c>
      <c r="AN26" t="str">
        <f t="shared" si="2"/>
        <v>,蓝水晶,长獠牙,坚硬的石头</v>
      </c>
      <c r="AO26" s="25" t="str">
        <f>IF(F26="c",getSring(AN26,4),VLOOKUP(L26&amp;F26,test4,2,FALSE))</f>
        <v>火之精华</v>
      </c>
      <c r="AP26" s="25">
        <f t="shared" si="3"/>
        <v>30012</v>
      </c>
      <c r="AQ26" s="25">
        <f t="shared" si="9"/>
        <v>118</v>
      </c>
      <c r="AR26" s="25" t="str">
        <f>getSring(AN26,1)</f>
        <v>蓝水晶</v>
      </c>
      <c r="AS26" s="25">
        <f t="shared" si="4"/>
        <v>30028</v>
      </c>
      <c r="AT26" s="25">
        <f t="shared" si="10"/>
        <v>118</v>
      </c>
      <c r="AU26" s="25" t="str">
        <f>getSring(AN26,2)</f>
        <v>长獠牙</v>
      </c>
      <c r="AV26" s="25">
        <f t="shared" si="5"/>
        <v>30036</v>
      </c>
      <c r="AW26" s="25">
        <f t="shared" si="6"/>
        <v>118</v>
      </c>
      <c r="AX26" s="25" t="str">
        <f>getSring(AN26,3)</f>
        <v>坚硬的石头</v>
      </c>
      <c r="AY26" s="25">
        <f t="shared" si="7"/>
        <v>30032</v>
      </c>
      <c r="AZ26" s="25">
        <f t="shared" si="8"/>
        <v>118</v>
      </c>
    </row>
    <row r="27" spans="2:52" ht="14.25" x14ac:dyDescent="0.2">
      <c r="B27" s="16">
        <v>25</v>
      </c>
      <c r="C27" s="16" t="s">
        <v>1166</v>
      </c>
      <c r="D27" s="16" t="s">
        <v>1497</v>
      </c>
      <c r="E27" s="16">
        <f>武器3!E27</f>
        <v>1</v>
      </c>
      <c r="F27" s="16" t="s">
        <v>1128</v>
      </c>
      <c r="G27" s="16">
        <f>武器3!G27</f>
        <v>4</v>
      </c>
      <c r="H27" s="19" t="s">
        <v>1485</v>
      </c>
      <c r="I27" s="3" t="s">
        <v>862</v>
      </c>
      <c r="J27" s="3">
        <f>武器2!I27</f>
        <v>1</v>
      </c>
      <c r="K27" s="3" t="str">
        <f>武器3!J27</f>
        <v>下级职业</v>
      </c>
      <c r="L27" s="3" t="str">
        <f>武器3!K27</f>
        <v>--</v>
      </c>
      <c r="M27" s="16">
        <v>0</v>
      </c>
      <c r="N27" s="16">
        <v>1</v>
      </c>
      <c r="O27" s="16">
        <v>15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64">
        <v>0</v>
      </c>
      <c r="W27" s="29">
        <v>0</v>
      </c>
      <c r="X27" s="29">
        <v>0</v>
      </c>
      <c r="Y27" s="29">
        <v>0</v>
      </c>
      <c r="Z27" s="29">
        <v>0</v>
      </c>
      <c r="AA27" s="64">
        <v>0</v>
      </c>
      <c r="AB27" s="64">
        <v>0</v>
      </c>
      <c r="AC27" s="64">
        <v>0</v>
      </c>
      <c r="AD27" s="64">
        <v>0</v>
      </c>
      <c r="AE27" s="64">
        <v>0</v>
      </c>
      <c r="AF27" s="42">
        <v>0</v>
      </c>
      <c r="AG27" s="29">
        <v>0</v>
      </c>
      <c r="AH27" s="29">
        <v>0</v>
      </c>
      <c r="AI27" s="29">
        <v>0</v>
      </c>
      <c r="AJ27" s="29">
        <v>0</v>
      </c>
      <c r="AK27" s="29">
        <v>0</v>
      </c>
      <c r="AL27">
        <f t="shared" si="0"/>
        <v>22.5</v>
      </c>
      <c r="AM27">
        <f t="shared" si="1"/>
        <v>990</v>
      </c>
      <c r="AN27" t="str">
        <f t="shared" si="2"/>
        <v>,多汁的坚果,石头,蘑菇,狗牙</v>
      </c>
      <c r="AO27" s="25" t="str">
        <f>IF(F27="c",getSring(AN27,4),VLOOKUP(L27&amp;F27,test4,2,FALSE))</f>
        <v>狗牙</v>
      </c>
      <c r="AP27" s="25">
        <f t="shared" si="3"/>
        <v>30035</v>
      </c>
      <c r="AQ27" s="25">
        <f t="shared" si="9"/>
        <v>75</v>
      </c>
      <c r="AR27" s="25" t="str">
        <f>getSring(AN27,1)</f>
        <v>多汁的坚果</v>
      </c>
      <c r="AS27" s="25">
        <f t="shared" si="4"/>
        <v>30039</v>
      </c>
      <c r="AT27" s="25">
        <f t="shared" si="10"/>
        <v>19</v>
      </c>
      <c r="AU27" s="25" t="str">
        <f>getSring(AN27,2)</f>
        <v>石头</v>
      </c>
      <c r="AV27" s="25">
        <f t="shared" si="5"/>
        <v>30031</v>
      </c>
      <c r="AW27" s="25">
        <f t="shared" si="6"/>
        <v>19</v>
      </c>
      <c r="AX27" s="25" t="str">
        <f>getSring(AN27,3)</f>
        <v>蘑菇</v>
      </c>
      <c r="AY27" s="25">
        <f t="shared" si="7"/>
        <v>30019</v>
      </c>
      <c r="AZ27" s="25">
        <f t="shared" si="8"/>
        <v>19</v>
      </c>
    </row>
    <row r="28" spans="2:52" ht="14.25" x14ac:dyDescent="0.2">
      <c r="B28" s="16">
        <v>26</v>
      </c>
      <c r="C28" s="16" t="s">
        <v>1212</v>
      </c>
      <c r="D28" s="16" t="s">
        <v>1417</v>
      </c>
      <c r="E28" s="16">
        <f>武器3!E28</f>
        <v>1</v>
      </c>
      <c r="F28" s="16" t="s">
        <v>1128</v>
      </c>
      <c r="G28" s="16">
        <f>武器3!G28</f>
        <v>4</v>
      </c>
      <c r="H28" s="19" t="s">
        <v>1485</v>
      </c>
      <c r="I28" s="3" t="s">
        <v>862</v>
      </c>
      <c r="J28" s="3">
        <f>武器2!I28</f>
        <v>1</v>
      </c>
      <c r="K28" s="3" t="str">
        <f>武器3!J28</f>
        <v>下级职业</v>
      </c>
      <c r="L28" s="3" t="str">
        <f>武器3!K28</f>
        <v>--</v>
      </c>
      <c r="M28" s="16">
        <v>0</v>
      </c>
      <c r="N28" s="16">
        <v>2</v>
      </c>
      <c r="O28" s="16">
        <v>30</v>
      </c>
      <c r="P28" s="28">
        <v>0</v>
      </c>
      <c r="Q28" s="28">
        <v>0</v>
      </c>
      <c r="R28" s="16">
        <v>0</v>
      </c>
      <c r="S28" s="28">
        <v>0</v>
      </c>
      <c r="T28" s="28">
        <v>0</v>
      </c>
      <c r="U28" s="28">
        <v>0</v>
      </c>
      <c r="V28" s="64">
        <v>0</v>
      </c>
      <c r="W28" s="29">
        <v>0</v>
      </c>
      <c r="X28" s="29">
        <v>0</v>
      </c>
      <c r="Y28" s="29">
        <v>0</v>
      </c>
      <c r="Z28" s="29">
        <v>0</v>
      </c>
      <c r="AA28" s="6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>
        <f t="shared" si="0"/>
        <v>45</v>
      </c>
      <c r="AM28">
        <f t="shared" si="1"/>
        <v>1980</v>
      </c>
      <c r="AN28" t="str">
        <f t="shared" si="2"/>
        <v>,稻草,多汁的坚果,石头,蘑菇</v>
      </c>
      <c r="AO28" s="25" t="str">
        <f>IF(F28="c",getSring(AN28,4),VLOOKUP(L28&amp;F28,test4,2,FALSE))</f>
        <v>蘑菇</v>
      </c>
      <c r="AP28" s="25">
        <f t="shared" si="3"/>
        <v>30019</v>
      </c>
      <c r="AQ28" s="25">
        <f t="shared" si="9"/>
        <v>150</v>
      </c>
      <c r="AR28" s="25" t="str">
        <f>getSring(AN28,1)</f>
        <v>稻草</v>
      </c>
      <c r="AS28" s="25">
        <f t="shared" si="4"/>
        <v>30023</v>
      </c>
      <c r="AT28" s="25">
        <f t="shared" si="10"/>
        <v>38</v>
      </c>
      <c r="AU28" s="25" t="str">
        <f>getSring(AN28,2)</f>
        <v>多汁的坚果</v>
      </c>
      <c r="AV28" s="25">
        <f t="shared" si="5"/>
        <v>30039</v>
      </c>
      <c r="AW28" s="25">
        <f t="shared" si="6"/>
        <v>38</v>
      </c>
      <c r="AX28" s="25" t="str">
        <f>getSring(AN28,3)</f>
        <v>石头</v>
      </c>
      <c r="AY28" s="25">
        <f t="shared" si="7"/>
        <v>30031</v>
      </c>
      <c r="AZ28" s="25">
        <f t="shared" si="8"/>
        <v>38</v>
      </c>
    </row>
    <row r="29" spans="2:52" ht="14.25" x14ac:dyDescent="0.2">
      <c r="B29" s="16">
        <v>27</v>
      </c>
      <c r="C29" s="16" t="s">
        <v>1168</v>
      </c>
      <c r="D29" s="16" t="s">
        <v>1498</v>
      </c>
      <c r="E29" s="16">
        <f>武器3!E29</f>
        <v>2</v>
      </c>
      <c r="F29" s="16" t="s">
        <v>1128</v>
      </c>
      <c r="G29" s="16">
        <f>武器3!G29</f>
        <v>4</v>
      </c>
      <c r="H29" s="19" t="s">
        <v>1485</v>
      </c>
      <c r="I29" s="3" t="s">
        <v>862</v>
      </c>
      <c r="J29" s="3">
        <f>武器2!I29</f>
        <v>1</v>
      </c>
      <c r="K29" s="3" t="str">
        <f>武器3!J29</f>
        <v>下级职业</v>
      </c>
      <c r="L29" s="3" t="str">
        <f>武器3!K29</f>
        <v>--</v>
      </c>
      <c r="M29" s="16">
        <v>0</v>
      </c>
      <c r="N29" s="16">
        <v>3</v>
      </c>
      <c r="O29" s="16">
        <v>44</v>
      </c>
      <c r="P29" s="28">
        <v>0</v>
      </c>
      <c r="Q29" s="16">
        <v>0</v>
      </c>
      <c r="R29" s="28">
        <v>0</v>
      </c>
      <c r="S29" s="28">
        <v>0</v>
      </c>
      <c r="T29" s="28">
        <v>0</v>
      </c>
      <c r="U29" s="28">
        <v>0</v>
      </c>
      <c r="V29" s="64">
        <v>0</v>
      </c>
      <c r="W29" s="29">
        <v>0</v>
      </c>
      <c r="X29" s="29">
        <v>0</v>
      </c>
      <c r="Y29" s="29">
        <v>0</v>
      </c>
      <c r="Z29" s="29">
        <v>0</v>
      </c>
      <c r="AA29" s="6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>
        <f t="shared" si="0"/>
        <v>66</v>
      </c>
      <c r="AM29">
        <f t="shared" si="1"/>
        <v>2887.5</v>
      </c>
      <c r="AN29" t="str">
        <f t="shared" si="2"/>
        <v>,石头,稻草,狗牙,多汁的坚果</v>
      </c>
      <c r="AO29" s="25" t="str">
        <f>IF(F29="c",getSring(AN29,4),VLOOKUP(L29&amp;F29,test4,2,FALSE))</f>
        <v>多汁的坚果</v>
      </c>
      <c r="AP29" s="25">
        <f t="shared" si="3"/>
        <v>30039</v>
      </c>
      <c r="AQ29" s="25">
        <f t="shared" si="9"/>
        <v>220</v>
      </c>
      <c r="AR29" s="25" t="str">
        <f>getSring(AN29,1)</f>
        <v>石头</v>
      </c>
      <c r="AS29" s="25">
        <f t="shared" si="4"/>
        <v>30031</v>
      </c>
      <c r="AT29" s="25">
        <f t="shared" si="10"/>
        <v>55</v>
      </c>
      <c r="AU29" s="25" t="str">
        <f>getSring(AN29,2)</f>
        <v>稻草</v>
      </c>
      <c r="AV29" s="25">
        <f t="shared" si="5"/>
        <v>30023</v>
      </c>
      <c r="AW29" s="25">
        <f t="shared" si="6"/>
        <v>55</v>
      </c>
      <c r="AX29" s="25" t="str">
        <f>getSring(AN29,3)</f>
        <v>狗牙</v>
      </c>
      <c r="AY29" s="25">
        <f t="shared" si="7"/>
        <v>30035</v>
      </c>
      <c r="AZ29" s="25">
        <f t="shared" si="8"/>
        <v>55</v>
      </c>
    </row>
    <row r="30" spans="2:52" ht="14.25" x14ac:dyDescent="0.2">
      <c r="B30" s="16">
        <v>28</v>
      </c>
      <c r="C30" s="16" t="s">
        <v>1186</v>
      </c>
      <c r="D30" s="16" t="s">
        <v>1367</v>
      </c>
      <c r="E30" s="16">
        <f>武器3!E30</f>
        <v>2</v>
      </c>
      <c r="F30" s="16" t="s">
        <v>1128</v>
      </c>
      <c r="G30" s="16">
        <f>武器3!G30</f>
        <v>4</v>
      </c>
      <c r="H30" s="19" t="s">
        <v>1485</v>
      </c>
      <c r="I30" s="3" t="s">
        <v>862</v>
      </c>
      <c r="J30" s="3">
        <f>武器2!I30</f>
        <v>1</v>
      </c>
      <c r="K30" s="3" t="str">
        <f>武器3!J30</f>
        <v>下级职业</v>
      </c>
      <c r="L30" s="3" t="str">
        <f>武器3!K30</f>
        <v>--</v>
      </c>
      <c r="M30" s="16">
        <v>0</v>
      </c>
      <c r="N30" s="16">
        <v>4</v>
      </c>
      <c r="O30" s="16">
        <v>59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64">
        <v>0</v>
      </c>
      <c r="W30" s="29">
        <v>0</v>
      </c>
      <c r="X30" s="29">
        <v>0</v>
      </c>
      <c r="Y30" s="29">
        <v>0</v>
      </c>
      <c r="Z30" s="29">
        <v>0</v>
      </c>
      <c r="AA30" s="64">
        <v>0</v>
      </c>
      <c r="AB30" s="42">
        <v>0</v>
      </c>
      <c r="AC30" s="64">
        <v>0</v>
      </c>
      <c r="AD30" s="64">
        <v>0</v>
      </c>
      <c r="AE30" s="64">
        <v>0</v>
      </c>
      <c r="AF30" s="64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>
        <f t="shared" si="0"/>
        <v>88.5</v>
      </c>
      <c r="AM30">
        <f t="shared" si="1"/>
        <v>3877.5</v>
      </c>
      <c r="AN30" t="str">
        <f t="shared" si="2"/>
        <v>,石头,稻草,多汁的坚果,红水晶</v>
      </c>
      <c r="AO30" s="25" t="str">
        <f>IF(F30="c",getSring(AN30,4),VLOOKUP(L30&amp;F30,test4,2,FALSE))</f>
        <v>红水晶</v>
      </c>
      <c r="AP30" s="25">
        <f t="shared" si="3"/>
        <v>30027</v>
      </c>
      <c r="AQ30" s="25">
        <f t="shared" si="9"/>
        <v>295</v>
      </c>
      <c r="AR30" s="25" t="str">
        <f>getSring(AN30,1)</f>
        <v>石头</v>
      </c>
      <c r="AS30" s="25">
        <f t="shared" si="4"/>
        <v>30031</v>
      </c>
      <c r="AT30" s="25">
        <f t="shared" si="10"/>
        <v>74</v>
      </c>
      <c r="AU30" s="25" t="str">
        <f>getSring(AN30,2)</f>
        <v>稻草</v>
      </c>
      <c r="AV30" s="25">
        <f t="shared" si="5"/>
        <v>30023</v>
      </c>
      <c r="AW30" s="25">
        <f t="shared" si="6"/>
        <v>74</v>
      </c>
      <c r="AX30" s="25" t="str">
        <f>getSring(AN30,3)</f>
        <v>多汁的坚果</v>
      </c>
      <c r="AY30" s="25">
        <f t="shared" si="7"/>
        <v>30039</v>
      </c>
      <c r="AZ30" s="25">
        <f t="shared" si="8"/>
        <v>74</v>
      </c>
    </row>
    <row r="31" spans="2:52" ht="14.25" x14ac:dyDescent="0.2">
      <c r="B31" s="16">
        <v>29</v>
      </c>
      <c r="C31" s="16" t="s">
        <v>1162</v>
      </c>
      <c r="D31" s="16" t="s">
        <v>1499</v>
      </c>
      <c r="E31" s="16">
        <f>武器3!E31</f>
        <v>3</v>
      </c>
      <c r="F31" s="16" t="s">
        <v>1128</v>
      </c>
      <c r="G31" s="16">
        <f>武器3!G31</f>
        <v>4</v>
      </c>
      <c r="H31" s="19" t="s">
        <v>1485</v>
      </c>
      <c r="I31" s="3" t="s">
        <v>862</v>
      </c>
      <c r="J31" s="3">
        <f>武器2!I31</f>
        <v>1</v>
      </c>
      <c r="K31" s="3" t="str">
        <f>武器3!J31</f>
        <v>下级职业</v>
      </c>
      <c r="L31" s="3" t="str">
        <f>武器3!K31</f>
        <v>--</v>
      </c>
      <c r="M31" s="16">
        <v>0</v>
      </c>
      <c r="N31" s="16">
        <v>5</v>
      </c>
      <c r="O31" s="16">
        <v>74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64">
        <v>0</v>
      </c>
      <c r="W31" s="29">
        <v>0</v>
      </c>
      <c r="X31" s="29">
        <v>0</v>
      </c>
      <c r="Y31" s="29">
        <v>0</v>
      </c>
      <c r="Z31" s="29">
        <v>0</v>
      </c>
      <c r="AA31" s="42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29">
        <v>0</v>
      </c>
      <c r="AH31" s="29">
        <v>0</v>
      </c>
      <c r="AI31" s="29">
        <v>0</v>
      </c>
      <c r="AJ31" s="29">
        <v>0</v>
      </c>
      <c r="AK31" s="29">
        <v>0</v>
      </c>
      <c r="AL31">
        <f t="shared" si="0"/>
        <v>111</v>
      </c>
      <c r="AM31">
        <f t="shared" si="1"/>
        <v>4867.5</v>
      </c>
      <c r="AN31" t="str">
        <f t="shared" si="2"/>
        <v>,狗牙,石头,稻草,红水晶</v>
      </c>
      <c r="AO31" s="25" t="str">
        <f>IF(F31="c",getSring(AN31,4),VLOOKUP(L31&amp;F31,test4,2,FALSE))</f>
        <v>红水晶</v>
      </c>
      <c r="AP31" s="25">
        <f t="shared" si="3"/>
        <v>30027</v>
      </c>
      <c r="AQ31" s="25">
        <f t="shared" si="9"/>
        <v>370</v>
      </c>
      <c r="AR31" s="25" t="str">
        <f>getSring(AN31,1)</f>
        <v>狗牙</v>
      </c>
      <c r="AS31" s="25">
        <f t="shared" si="4"/>
        <v>30035</v>
      </c>
      <c r="AT31" s="25">
        <f t="shared" si="10"/>
        <v>93</v>
      </c>
      <c r="AU31" s="25" t="str">
        <f>getSring(AN31,2)</f>
        <v>石头</v>
      </c>
      <c r="AV31" s="25">
        <f t="shared" si="5"/>
        <v>30031</v>
      </c>
      <c r="AW31" s="25">
        <f t="shared" si="6"/>
        <v>93</v>
      </c>
      <c r="AX31" s="25" t="str">
        <f>getSring(AN31,3)</f>
        <v>稻草</v>
      </c>
      <c r="AY31" s="25">
        <f t="shared" si="7"/>
        <v>30023</v>
      </c>
      <c r="AZ31" s="25">
        <f t="shared" si="8"/>
        <v>93</v>
      </c>
    </row>
    <row r="32" spans="2:52" ht="14.25" x14ac:dyDescent="0.2">
      <c r="B32" s="16">
        <v>30</v>
      </c>
      <c r="C32" s="16" t="s">
        <v>1191</v>
      </c>
      <c r="D32" s="16" t="s">
        <v>1327</v>
      </c>
      <c r="E32" s="16">
        <f>武器3!E32</f>
        <v>3</v>
      </c>
      <c r="F32" s="16" t="s">
        <v>1128</v>
      </c>
      <c r="G32" s="16">
        <f>武器3!G32</f>
        <v>4</v>
      </c>
      <c r="H32" s="19" t="s">
        <v>1485</v>
      </c>
      <c r="I32" s="3" t="s">
        <v>862</v>
      </c>
      <c r="J32" s="3">
        <f>武器2!I32</f>
        <v>1</v>
      </c>
      <c r="K32" s="3" t="str">
        <f>武器3!J32</f>
        <v>下级职业</v>
      </c>
      <c r="L32" s="3" t="str">
        <f>武器3!K32</f>
        <v>--</v>
      </c>
      <c r="M32" s="16">
        <v>0</v>
      </c>
      <c r="N32" s="16">
        <v>6</v>
      </c>
      <c r="O32" s="16">
        <v>89</v>
      </c>
      <c r="P32" s="28">
        <v>0</v>
      </c>
      <c r="Q32" s="28">
        <v>0</v>
      </c>
      <c r="R32" s="16">
        <v>0</v>
      </c>
      <c r="S32" s="28">
        <v>0</v>
      </c>
      <c r="T32" s="28">
        <v>0</v>
      </c>
      <c r="U32" s="28">
        <v>0</v>
      </c>
      <c r="V32" s="64">
        <v>0</v>
      </c>
      <c r="W32" s="29">
        <v>0</v>
      </c>
      <c r="X32" s="29">
        <v>0</v>
      </c>
      <c r="Y32" s="29">
        <v>0</v>
      </c>
      <c r="Z32" s="29">
        <v>0</v>
      </c>
      <c r="AA32" s="64">
        <v>0</v>
      </c>
      <c r="AB32" s="64">
        <v>0</v>
      </c>
      <c r="AC32" s="64">
        <v>0</v>
      </c>
      <c r="AD32" s="64">
        <v>0</v>
      </c>
      <c r="AE32" s="64">
        <v>0</v>
      </c>
      <c r="AF32" s="64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>
        <f t="shared" si="0"/>
        <v>133.5</v>
      </c>
      <c r="AM32">
        <f t="shared" si="1"/>
        <v>5835</v>
      </c>
      <c r="AN32" t="str">
        <f t="shared" si="2"/>
        <v>,蘑菇,红水晶,稻草,狗牙</v>
      </c>
      <c r="AO32" s="25" t="str">
        <f>IF(F32="c",getSring(AN32,4),VLOOKUP(L32&amp;F32,test4,2,FALSE))</f>
        <v>狗牙</v>
      </c>
      <c r="AP32" s="25">
        <f t="shared" si="3"/>
        <v>30035</v>
      </c>
      <c r="AQ32" s="25">
        <f t="shared" si="9"/>
        <v>445</v>
      </c>
      <c r="AR32" s="25" t="str">
        <f>getSring(AN32,1)</f>
        <v>蘑菇</v>
      </c>
      <c r="AS32" s="25">
        <f t="shared" si="4"/>
        <v>30019</v>
      </c>
      <c r="AT32" s="25">
        <f t="shared" si="10"/>
        <v>111</v>
      </c>
      <c r="AU32" s="25" t="str">
        <f>getSring(AN32,2)</f>
        <v>红水晶</v>
      </c>
      <c r="AV32" s="25">
        <f t="shared" si="5"/>
        <v>30027</v>
      </c>
      <c r="AW32" s="25">
        <f t="shared" si="6"/>
        <v>111</v>
      </c>
      <c r="AX32" s="25" t="str">
        <f>getSring(AN32,3)</f>
        <v>稻草</v>
      </c>
      <c r="AY32" s="25">
        <f t="shared" si="7"/>
        <v>30023</v>
      </c>
      <c r="AZ32" s="25">
        <f t="shared" si="8"/>
        <v>111</v>
      </c>
    </row>
    <row r="33" spans="2:52" ht="14.25" x14ac:dyDescent="0.2">
      <c r="B33" s="16">
        <v>31</v>
      </c>
      <c r="C33" s="16" t="s">
        <v>1174</v>
      </c>
      <c r="D33" s="16" t="s">
        <v>1500</v>
      </c>
      <c r="E33" s="16">
        <f>武器3!E33</f>
        <v>4</v>
      </c>
      <c r="F33" s="16" t="s">
        <v>1128</v>
      </c>
      <c r="G33" s="16">
        <f>武器3!G33</f>
        <v>4</v>
      </c>
      <c r="H33" s="19" t="s">
        <v>1485</v>
      </c>
      <c r="I33" s="3" t="s">
        <v>862</v>
      </c>
      <c r="J33" s="3">
        <f>武器2!I33</f>
        <v>1</v>
      </c>
      <c r="K33" s="3" t="str">
        <f>武器3!J33</f>
        <v>下级职业</v>
      </c>
      <c r="L33" s="3" t="str">
        <f>武器3!K33</f>
        <v>--</v>
      </c>
      <c r="M33" s="16">
        <v>0</v>
      </c>
      <c r="N33" s="16">
        <v>7</v>
      </c>
      <c r="O33" s="16">
        <v>104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64">
        <v>0</v>
      </c>
      <c r="W33" s="29">
        <v>0</v>
      </c>
      <c r="X33" s="29">
        <v>0</v>
      </c>
      <c r="Y33" s="29">
        <v>0</v>
      </c>
      <c r="Z33" s="29">
        <v>0</v>
      </c>
      <c r="AA33" s="64">
        <v>0</v>
      </c>
      <c r="AB33" s="64">
        <v>0</v>
      </c>
      <c r="AC33" s="64">
        <v>0</v>
      </c>
      <c r="AD33" s="42">
        <v>0</v>
      </c>
      <c r="AE33" s="64">
        <v>0</v>
      </c>
      <c r="AF33" s="64">
        <v>0</v>
      </c>
      <c r="AG33" s="29">
        <v>0</v>
      </c>
      <c r="AH33" s="29">
        <v>0</v>
      </c>
      <c r="AI33" s="29">
        <v>0</v>
      </c>
      <c r="AJ33" s="29">
        <v>0</v>
      </c>
      <c r="AK33" s="29">
        <v>0</v>
      </c>
      <c r="AL33">
        <f t="shared" si="0"/>
        <v>156</v>
      </c>
      <c r="AM33">
        <f t="shared" si="1"/>
        <v>6825</v>
      </c>
      <c r="AN33" t="str">
        <f t="shared" si="2"/>
        <v>,石头,红水晶,稻草,蘑菇</v>
      </c>
      <c r="AO33" s="25" t="str">
        <f>IF(F33="c",getSring(AN33,4),VLOOKUP(L33&amp;F33,test4,2,FALSE))</f>
        <v>蘑菇</v>
      </c>
      <c r="AP33" s="25">
        <f t="shared" si="3"/>
        <v>30019</v>
      </c>
      <c r="AQ33" s="25">
        <f t="shared" si="9"/>
        <v>520</v>
      </c>
      <c r="AR33" s="25" t="str">
        <f>getSring(AN33,1)</f>
        <v>石头</v>
      </c>
      <c r="AS33" s="25">
        <f t="shared" si="4"/>
        <v>30031</v>
      </c>
      <c r="AT33" s="25">
        <f t="shared" si="10"/>
        <v>130</v>
      </c>
      <c r="AU33" s="25" t="str">
        <f>getSring(AN33,2)</f>
        <v>红水晶</v>
      </c>
      <c r="AV33" s="25">
        <f t="shared" si="5"/>
        <v>30027</v>
      </c>
      <c r="AW33" s="25">
        <f t="shared" si="6"/>
        <v>130</v>
      </c>
      <c r="AX33" s="25" t="str">
        <f>getSring(AN33,3)</f>
        <v>稻草</v>
      </c>
      <c r="AY33" s="25">
        <f t="shared" si="7"/>
        <v>30023</v>
      </c>
      <c r="AZ33" s="25">
        <f t="shared" si="8"/>
        <v>130</v>
      </c>
    </row>
    <row r="34" spans="2:52" ht="14.25" x14ac:dyDescent="0.2">
      <c r="B34" s="16">
        <v>32</v>
      </c>
      <c r="C34" s="16" t="s">
        <v>1204</v>
      </c>
      <c r="D34" s="16" t="s">
        <v>1501</v>
      </c>
      <c r="E34" s="16">
        <f>武器3!E34</f>
        <v>4</v>
      </c>
      <c r="F34" s="16" t="s">
        <v>1128</v>
      </c>
      <c r="G34" s="16">
        <f>武器3!G34</f>
        <v>4</v>
      </c>
      <c r="H34" s="19" t="s">
        <v>1485</v>
      </c>
      <c r="I34" s="3" t="s">
        <v>862</v>
      </c>
      <c r="J34" s="3">
        <f>武器2!I34</f>
        <v>1</v>
      </c>
      <c r="K34" s="3" t="str">
        <f>武器3!J34</f>
        <v>下级职业</v>
      </c>
      <c r="L34" s="3" t="str">
        <f>武器3!K34</f>
        <v>--</v>
      </c>
      <c r="M34" s="16">
        <v>0</v>
      </c>
      <c r="N34" s="16">
        <v>8</v>
      </c>
      <c r="O34" s="16">
        <v>118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64">
        <v>0</v>
      </c>
      <c r="W34" s="20">
        <v>0</v>
      </c>
      <c r="X34" s="29">
        <v>0</v>
      </c>
      <c r="Y34" s="29">
        <v>0</v>
      </c>
      <c r="Z34" s="29">
        <v>0</v>
      </c>
      <c r="AA34" s="6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>
        <f t="shared" si="0"/>
        <v>177</v>
      </c>
      <c r="AM34">
        <f t="shared" si="1"/>
        <v>7755</v>
      </c>
      <c r="AN34" t="str">
        <f t="shared" si="2"/>
        <v>,稻草,石头,红水晶,狗牙</v>
      </c>
      <c r="AO34" s="25" t="str">
        <f>IF(F34="c",getSring(AN34,4),VLOOKUP(L34&amp;F34,test4,2,FALSE))</f>
        <v>狗牙</v>
      </c>
      <c r="AP34" s="25">
        <f t="shared" si="3"/>
        <v>30035</v>
      </c>
      <c r="AQ34" s="25">
        <f t="shared" si="9"/>
        <v>590</v>
      </c>
      <c r="AR34" s="25" t="str">
        <f>getSring(AN34,1)</f>
        <v>稻草</v>
      </c>
      <c r="AS34" s="25">
        <f t="shared" si="4"/>
        <v>30023</v>
      </c>
      <c r="AT34" s="25">
        <f t="shared" si="10"/>
        <v>148</v>
      </c>
      <c r="AU34" s="25" t="str">
        <f>getSring(AN34,2)</f>
        <v>石头</v>
      </c>
      <c r="AV34" s="25">
        <f t="shared" si="5"/>
        <v>30031</v>
      </c>
      <c r="AW34" s="25">
        <f t="shared" si="6"/>
        <v>148</v>
      </c>
      <c r="AX34" s="25" t="str">
        <f>getSring(AN34,3)</f>
        <v>红水晶</v>
      </c>
      <c r="AY34" s="25">
        <f t="shared" si="7"/>
        <v>30027</v>
      </c>
      <c r="AZ34" s="25">
        <f t="shared" si="8"/>
        <v>148</v>
      </c>
    </row>
    <row r="35" spans="2:52" ht="14.25" x14ac:dyDescent="0.2">
      <c r="B35" s="16">
        <v>33</v>
      </c>
      <c r="C35" s="16" t="s">
        <v>1149</v>
      </c>
      <c r="D35" s="16" t="s">
        <v>1502</v>
      </c>
      <c r="E35" s="16">
        <f>武器3!E35</f>
        <v>1</v>
      </c>
      <c r="F35" s="16" t="s">
        <v>1125</v>
      </c>
      <c r="G35" s="16">
        <f>武器3!G35</f>
        <v>3</v>
      </c>
      <c r="H35" s="19" t="s">
        <v>1485</v>
      </c>
      <c r="I35" s="3" t="s">
        <v>863</v>
      </c>
      <c r="J35" s="3">
        <f>武器2!I35</f>
        <v>2</v>
      </c>
      <c r="K35" s="3" t="str">
        <f>武器3!J35</f>
        <v>下级职业</v>
      </c>
      <c r="L35" s="3" t="str">
        <f>武器3!K35</f>
        <v>风</v>
      </c>
      <c r="M35" s="16">
        <v>1</v>
      </c>
      <c r="N35" s="16">
        <v>1</v>
      </c>
      <c r="O35" s="16">
        <v>12</v>
      </c>
      <c r="P35" s="16">
        <v>11</v>
      </c>
      <c r="Q35" s="28">
        <v>0</v>
      </c>
      <c r="R35" s="28">
        <v>0</v>
      </c>
      <c r="S35" s="28">
        <v>0</v>
      </c>
      <c r="T35" s="16">
        <v>7</v>
      </c>
      <c r="U35" s="28">
        <v>0</v>
      </c>
      <c r="V35" s="64">
        <v>0</v>
      </c>
      <c r="W35" s="29">
        <v>0</v>
      </c>
      <c r="X35" s="29">
        <v>0</v>
      </c>
      <c r="Y35" s="29">
        <v>0</v>
      </c>
      <c r="Z35" s="29">
        <v>0</v>
      </c>
      <c r="AA35" s="64">
        <v>0</v>
      </c>
      <c r="AB35" s="64">
        <v>0</v>
      </c>
      <c r="AC35" s="64">
        <v>0</v>
      </c>
      <c r="AD35" s="42">
        <v>5</v>
      </c>
      <c r="AE35" s="64">
        <v>0</v>
      </c>
      <c r="AF35" s="64">
        <v>0</v>
      </c>
      <c r="AG35" s="29">
        <v>0</v>
      </c>
      <c r="AH35" s="29">
        <v>0</v>
      </c>
      <c r="AI35" s="29">
        <v>0</v>
      </c>
      <c r="AJ35" s="29">
        <v>0</v>
      </c>
      <c r="AK35" s="29">
        <v>0</v>
      </c>
      <c r="AL35">
        <f t="shared" si="0"/>
        <v>45.819672131147541</v>
      </c>
      <c r="AM35">
        <f t="shared" si="1"/>
        <v>1860</v>
      </c>
      <c r="AN35" t="str">
        <f t="shared" si="2"/>
        <v>,紫水晶,夏娃的坚果,斑斓的稻草</v>
      </c>
      <c r="AO35" s="25" t="str">
        <f>IF(F35="c",getSring(AN35,4),VLOOKUP(L35&amp;F35,test4,2,FALSE))</f>
        <v>顶级风之精华</v>
      </c>
      <c r="AP35" s="25">
        <f t="shared" si="3"/>
        <v>30001</v>
      </c>
      <c r="AQ35" s="25">
        <f t="shared" si="9"/>
        <v>2</v>
      </c>
      <c r="AR35" s="25" t="str">
        <f>getSring(AN35,1)</f>
        <v>紫水晶</v>
      </c>
      <c r="AS35" s="25">
        <f t="shared" si="4"/>
        <v>30030</v>
      </c>
      <c r="AT35" s="25">
        <f t="shared" si="10"/>
        <v>5</v>
      </c>
      <c r="AU35" s="25" t="str">
        <f>getSring(AN35,2)</f>
        <v>夏娃的坚果</v>
      </c>
      <c r="AV35" s="25">
        <f t="shared" si="5"/>
        <v>30042</v>
      </c>
      <c r="AW35" s="25">
        <f t="shared" si="6"/>
        <v>5</v>
      </c>
      <c r="AX35" s="25" t="str">
        <f>getSring(AN35,3)</f>
        <v>斑斓的稻草</v>
      </c>
      <c r="AY35" s="25">
        <f t="shared" si="7"/>
        <v>30026</v>
      </c>
      <c r="AZ35" s="25">
        <f t="shared" si="8"/>
        <v>5</v>
      </c>
    </row>
    <row r="36" spans="2:52" ht="14.25" x14ac:dyDescent="0.2">
      <c r="B36" s="16">
        <v>34</v>
      </c>
      <c r="C36" s="16" t="s">
        <v>1170</v>
      </c>
      <c r="D36" s="16" t="s">
        <v>1237</v>
      </c>
      <c r="E36" s="16">
        <f>武器3!E36</f>
        <v>1</v>
      </c>
      <c r="F36" s="16" t="s">
        <v>1125</v>
      </c>
      <c r="G36" s="16">
        <f>武器3!G36</f>
        <v>3</v>
      </c>
      <c r="H36" s="19" t="s">
        <v>1485</v>
      </c>
      <c r="I36" s="3" t="s">
        <v>863</v>
      </c>
      <c r="J36" s="3">
        <f>武器2!I36</f>
        <v>2</v>
      </c>
      <c r="K36" s="3" t="str">
        <f>武器3!J36</f>
        <v>下级职业</v>
      </c>
      <c r="L36" s="3" t="str">
        <f>武器3!K36</f>
        <v>风</v>
      </c>
      <c r="M36" s="16">
        <v>1</v>
      </c>
      <c r="N36" s="16">
        <v>2</v>
      </c>
      <c r="O36" s="16">
        <v>23</v>
      </c>
      <c r="P36" s="16">
        <v>23</v>
      </c>
      <c r="Q36" s="16">
        <v>9</v>
      </c>
      <c r="R36" s="28">
        <v>0</v>
      </c>
      <c r="S36" s="28">
        <v>0</v>
      </c>
      <c r="T36" s="28">
        <v>0</v>
      </c>
      <c r="U36" s="16">
        <v>16</v>
      </c>
      <c r="V36" s="64">
        <v>0</v>
      </c>
      <c r="W36" s="29">
        <v>0</v>
      </c>
      <c r="X36" s="29">
        <v>0</v>
      </c>
      <c r="Y36" s="29">
        <v>0</v>
      </c>
      <c r="Z36" s="29">
        <v>0</v>
      </c>
      <c r="AA36" s="6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>
        <f t="shared" si="0"/>
        <v>106.5</v>
      </c>
      <c r="AM36">
        <f t="shared" si="1"/>
        <v>4860</v>
      </c>
      <c r="AN36" t="str">
        <f t="shared" si="2"/>
        <v>,耀眼的石头,紫水晶,斑斓的稻草</v>
      </c>
      <c r="AO36" s="25" t="str">
        <f>IF(F36="c",getSring(AN36,4),VLOOKUP(L36&amp;F36,test4,2,FALSE))</f>
        <v>顶级风之精华</v>
      </c>
      <c r="AP36" s="25">
        <f t="shared" si="3"/>
        <v>30001</v>
      </c>
      <c r="AQ36" s="25">
        <f t="shared" si="9"/>
        <v>6</v>
      </c>
      <c r="AR36" s="25" t="str">
        <f>getSring(AN36,1)</f>
        <v>耀眼的石头</v>
      </c>
      <c r="AS36" s="25">
        <f t="shared" si="4"/>
        <v>30034</v>
      </c>
      <c r="AT36" s="25">
        <f t="shared" si="10"/>
        <v>11</v>
      </c>
      <c r="AU36" s="25" t="str">
        <f>getSring(AN36,2)</f>
        <v>紫水晶</v>
      </c>
      <c r="AV36" s="25">
        <f t="shared" si="5"/>
        <v>30030</v>
      </c>
      <c r="AW36" s="25">
        <f t="shared" si="6"/>
        <v>11</v>
      </c>
      <c r="AX36" s="25" t="str">
        <f>getSring(AN36,3)</f>
        <v>斑斓的稻草</v>
      </c>
      <c r="AY36" s="25">
        <f t="shared" si="7"/>
        <v>30026</v>
      </c>
      <c r="AZ36" s="25">
        <f t="shared" si="8"/>
        <v>11</v>
      </c>
    </row>
    <row r="37" spans="2:52" ht="14.25" x14ac:dyDescent="0.2">
      <c r="B37" s="16">
        <v>35</v>
      </c>
      <c r="C37" s="16" t="s">
        <v>1212</v>
      </c>
      <c r="D37" s="16" t="s">
        <v>1503</v>
      </c>
      <c r="E37" s="16">
        <f>武器3!E37</f>
        <v>2</v>
      </c>
      <c r="F37" s="16" t="s">
        <v>1125</v>
      </c>
      <c r="G37" s="16">
        <f>武器3!G37</f>
        <v>3</v>
      </c>
      <c r="H37" s="19" t="s">
        <v>1485</v>
      </c>
      <c r="I37" s="3" t="s">
        <v>863</v>
      </c>
      <c r="J37" s="3">
        <f>武器2!I37</f>
        <v>2</v>
      </c>
      <c r="K37" s="3" t="str">
        <f>武器3!J37</f>
        <v>下级职业</v>
      </c>
      <c r="L37" s="3" t="str">
        <f>武器3!K37</f>
        <v>风</v>
      </c>
      <c r="M37" s="16">
        <v>1</v>
      </c>
      <c r="N37" s="16">
        <v>3</v>
      </c>
      <c r="O37" s="16">
        <v>35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16">
        <v>23</v>
      </c>
      <c r="V37" s="64">
        <v>0</v>
      </c>
      <c r="W37" s="20">
        <v>7.0000000000000007E-2</v>
      </c>
      <c r="X37" s="29">
        <v>0</v>
      </c>
      <c r="Y37" s="29">
        <v>0</v>
      </c>
      <c r="Z37" s="29">
        <v>0</v>
      </c>
      <c r="AA37" s="42">
        <v>16</v>
      </c>
      <c r="AB37" s="64">
        <v>0</v>
      </c>
      <c r="AC37" s="64">
        <v>0</v>
      </c>
      <c r="AD37" s="64">
        <v>0</v>
      </c>
      <c r="AE37" s="42">
        <v>14</v>
      </c>
      <c r="AF37" s="64">
        <v>0</v>
      </c>
      <c r="AG37" s="29">
        <v>0</v>
      </c>
      <c r="AH37" s="29">
        <v>0</v>
      </c>
      <c r="AI37" s="29">
        <v>0</v>
      </c>
      <c r="AJ37" s="29">
        <v>0</v>
      </c>
      <c r="AK37" s="29">
        <v>0</v>
      </c>
      <c r="AL37">
        <f t="shared" si="0"/>
        <v>100.63636363636364</v>
      </c>
      <c r="AM37">
        <f t="shared" si="1"/>
        <v>4200</v>
      </c>
      <c r="AN37" t="str">
        <f t="shared" si="2"/>
        <v>,斑斓的稻草,紫水晶,剧毒牙</v>
      </c>
      <c r="AO37" s="25" t="str">
        <f>IF(F37="c",getSring(AN37,4),VLOOKUP(L37&amp;F37,test4,2,FALSE))</f>
        <v>顶级风之精华</v>
      </c>
      <c r="AP37" s="25">
        <f t="shared" si="3"/>
        <v>30001</v>
      </c>
      <c r="AQ37" s="25">
        <f t="shared" si="9"/>
        <v>5</v>
      </c>
      <c r="AR37" s="25" t="str">
        <f>getSring(AN37,1)</f>
        <v>斑斓的稻草</v>
      </c>
      <c r="AS37" s="25">
        <f t="shared" si="4"/>
        <v>30026</v>
      </c>
      <c r="AT37" s="25">
        <f t="shared" si="10"/>
        <v>10</v>
      </c>
      <c r="AU37" s="25" t="str">
        <f>getSring(AN37,2)</f>
        <v>紫水晶</v>
      </c>
      <c r="AV37" s="25">
        <f t="shared" si="5"/>
        <v>30030</v>
      </c>
      <c r="AW37" s="25">
        <f t="shared" si="6"/>
        <v>10</v>
      </c>
      <c r="AX37" s="25" t="str">
        <f>getSring(AN37,3)</f>
        <v>剧毒牙</v>
      </c>
      <c r="AY37" s="25">
        <f t="shared" si="7"/>
        <v>30038</v>
      </c>
      <c r="AZ37" s="25">
        <f t="shared" si="8"/>
        <v>10</v>
      </c>
    </row>
    <row r="38" spans="2:52" ht="14.25" x14ac:dyDescent="0.2">
      <c r="B38" s="16">
        <v>36</v>
      </c>
      <c r="C38" s="16" t="s">
        <v>1141</v>
      </c>
      <c r="D38" s="16" t="s">
        <v>1333</v>
      </c>
      <c r="E38" s="16">
        <f>武器3!E38</f>
        <v>2</v>
      </c>
      <c r="F38" s="16" t="s">
        <v>1125</v>
      </c>
      <c r="G38" s="16">
        <f>武器3!G38</f>
        <v>3</v>
      </c>
      <c r="H38" s="19" t="s">
        <v>1485</v>
      </c>
      <c r="I38" s="3" t="s">
        <v>863</v>
      </c>
      <c r="J38" s="3">
        <f>武器2!I38</f>
        <v>2</v>
      </c>
      <c r="K38" s="3" t="str">
        <f>武器3!J38</f>
        <v>下级职业</v>
      </c>
      <c r="L38" s="3" t="str">
        <f>武器3!K38</f>
        <v>风</v>
      </c>
      <c r="M38" s="16">
        <v>1</v>
      </c>
      <c r="N38" s="16">
        <v>4</v>
      </c>
      <c r="O38" s="16">
        <v>46</v>
      </c>
      <c r="P38" s="16">
        <v>45</v>
      </c>
      <c r="Q38" s="28">
        <v>0</v>
      </c>
      <c r="R38" s="28">
        <v>0</v>
      </c>
      <c r="S38" s="28">
        <v>0</v>
      </c>
      <c r="T38" s="28">
        <v>0</v>
      </c>
      <c r="U38" s="16">
        <v>31</v>
      </c>
      <c r="V38" s="64">
        <v>0</v>
      </c>
      <c r="W38" s="29">
        <v>0</v>
      </c>
      <c r="X38" s="29">
        <v>0</v>
      </c>
      <c r="Y38" s="29">
        <v>0</v>
      </c>
      <c r="Z38" s="29">
        <v>0</v>
      </c>
      <c r="AA38" s="64">
        <v>0</v>
      </c>
      <c r="AB38" s="64">
        <v>0</v>
      </c>
      <c r="AC38" s="42">
        <v>18</v>
      </c>
      <c r="AD38" s="64">
        <v>0</v>
      </c>
      <c r="AE38" s="64">
        <v>0</v>
      </c>
      <c r="AF38" s="42">
        <v>52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>
        <f t="shared" si="0"/>
        <v>220.83783783783784</v>
      </c>
      <c r="AM38">
        <f t="shared" si="1"/>
        <v>9900</v>
      </c>
      <c r="AN38" t="str">
        <f t="shared" si="2"/>
        <v>,夏娃的坚果,耀眼的石头,紫水晶</v>
      </c>
      <c r="AO38" s="25" t="str">
        <f>IF(F38="c",getSring(AN38,4),VLOOKUP(L38&amp;F38,test4,2,FALSE))</f>
        <v>顶级风之精华</v>
      </c>
      <c r="AP38" s="25">
        <f t="shared" si="3"/>
        <v>30001</v>
      </c>
      <c r="AQ38" s="25">
        <f t="shared" si="9"/>
        <v>12</v>
      </c>
      <c r="AR38" s="25" t="str">
        <f>getSring(AN38,1)</f>
        <v>夏娃的坚果</v>
      </c>
      <c r="AS38" s="25">
        <f t="shared" si="4"/>
        <v>30042</v>
      </c>
      <c r="AT38" s="25">
        <f t="shared" si="10"/>
        <v>23</v>
      </c>
      <c r="AU38" s="25" t="str">
        <f>getSring(AN38,2)</f>
        <v>耀眼的石头</v>
      </c>
      <c r="AV38" s="25">
        <f t="shared" si="5"/>
        <v>30034</v>
      </c>
      <c r="AW38" s="25">
        <f t="shared" si="6"/>
        <v>23</v>
      </c>
      <c r="AX38" s="25" t="str">
        <f>getSring(AN38,3)</f>
        <v>紫水晶</v>
      </c>
      <c r="AY38" s="25">
        <f t="shared" si="7"/>
        <v>30030</v>
      </c>
      <c r="AZ38" s="25">
        <f t="shared" si="8"/>
        <v>23</v>
      </c>
    </row>
    <row r="39" spans="2:52" ht="14.25" x14ac:dyDescent="0.2">
      <c r="B39" s="16">
        <v>37</v>
      </c>
      <c r="C39" s="16" t="s">
        <v>1149</v>
      </c>
      <c r="D39" s="16" t="s">
        <v>1504</v>
      </c>
      <c r="E39" s="16">
        <f>武器3!E39</f>
        <v>3</v>
      </c>
      <c r="F39" s="16" t="s">
        <v>1125</v>
      </c>
      <c r="G39" s="16">
        <f>武器3!G39</f>
        <v>3</v>
      </c>
      <c r="H39" s="19" t="s">
        <v>1485</v>
      </c>
      <c r="I39" s="3" t="s">
        <v>863</v>
      </c>
      <c r="J39" s="3">
        <f>武器2!I39</f>
        <v>2</v>
      </c>
      <c r="K39" s="3" t="str">
        <f>武器3!J39</f>
        <v>下级职业</v>
      </c>
      <c r="L39" s="3" t="str">
        <f>武器3!K39</f>
        <v>风</v>
      </c>
      <c r="M39" s="16">
        <v>1</v>
      </c>
      <c r="N39" s="16">
        <v>5</v>
      </c>
      <c r="O39" s="16">
        <v>58</v>
      </c>
      <c r="P39" s="16">
        <v>57</v>
      </c>
      <c r="Q39" s="28">
        <v>0</v>
      </c>
      <c r="R39" s="28">
        <v>0</v>
      </c>
      <c r="S39" s="28">
        <v>0</v>
      </c>
      <c r="T39" s="28">
        <v>0</v>
      </c>
      <c r="U39" s="16">
        <v>39</v>
      </c>
      <c r="V39" s="42">
        <v>23</v>
      </c>
      <c r="W39" s="29">
        <v>0</v>
      </c>
      <c r="X39" s="20">
        <v>9.7500000000000003E-2</v>
      </c>
      <c r="Y39" s="29">
        <v>0</v>
      </c>
      <c r="Z39" s="29">
        <v>0</v>
      </c>
      <c r="AA39" s="42">
        <v>26</v>
      </c>
      <c r="AB39" s="64">
        <v>0</v>
      </c>
      <c r="AC39" s="64">
        <v>0</v>
      </c>
      <c r="AD39" s="64">
        <v>0</v>
      </c>
      <c r="AE39" s="64">
        <v>0</v>
      </c>
      <c r="AF39" s="64">
        <v>0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>
        <f t="shared" si="0"/>
        <v>285.43865030674851</v>
      </c>
      <c r="AM39">
        <f t="shared" si="1"/>
        <v>12600</v>
      </c>
      <c r="AN39" t="str">
        <f t="shared" si="2"/>
        <v>,剧毒牙,斑斓的稻草,紫水晶</v>
      </c>
      <c r="AO39" s="25" t="str">
        <f>IF(F39="c",getSring(AN39,4),VLOOKUP(L39&amp;F39,test4,2,FALSE))</f>
        <v>顶级风之精华</v>
      </c>
      <c r="AP39" s="25">
        <f t="shared" si="3"/>
        <v>30001</v>
      </c>
      <c r="AQ39" s="25">
        <f t="shared" si="9"/>
        <v>15</v>
      </c>
      <c r="AR39" s="25" t="str">
        <f>getSring(AN39,1)</f>
        <v>剧毒牙</v>
      </c>
      <c r="AS39" s="25">
        <f t="shared" si="4"/>
        <v>30038</v>
      </c>
      <c r="AT39" s="25">
        <f t="shared" si="10"/>
        <v>30</v>
      </c>
      <c r="AU39" s="25" t="str">
        <f>getSring(AN39,2)</f>
        <v>斑斓的稻草</v>
      </c>
      <c r="AV39" s="25">
        <f t="shared" si="5"/>
        <v>30026</v>
      </c>
      <c r="AW39" s="25">
        <f t="shared" si="6"/>
        <v>30</v>
      </c>
      <c r="AX39" s="25" t="str">
        <f>getSring(AN39,3)</f>
        <v>紫水晶</v>
      </c>
      <c r="AY39" s="25">
        <f t="shared" si="7"/>
        <v>30030</v>
      </c>
      <c r="AZ39" s="25">
        <f t="shared" si="8"/>
        <v>30</v>
      </c>
    </row>
    <row r="40" spans="2:52" ht="14.25" x14ac:dyDescent="0.2">
      <c r="B40" s="16">
        <v>38</v>
      </c>
      <c r="C40" s="16" t="s">
        <v>1210</v>
      </c>
      <c r="D40" s="16" t="s">
        <v>1310</v>
      </c>
      <c r="E40" s="16">
        <f>武器3!E40</f>
        <v>3</v>
      </c>
      <c r="F40" s="16" t="s">
        <v>1125</v>
      </c>
      <c r="G40" s="16">
        <f>武器3!G40</f>
        <v>3</v>
      </c>
      <c r="H40" s="19" t="s">
        <v>1485</v>
      </c>
      <c r="I40" s="3" t="s">
        <v>863</v>
      </c>
      <c r="J40" s="3">
        <f>武器2!I40</f>
        <v>2</v>
      </c>
      <c r="K40" s="3" t="str">
        <f>武器3!J40</f>
        <v>下级职业</v>
      </c>
      <c r="L40" s="3" t="str">
        <f>武器3!K40</f>
        <v>风</v>
      </c>
      <c r="M40" s="16">
        <v>1</v>
      </c>
      <c r="N40" s="16">
        <v>6</v>
      </c>
      <c r="O40" s="16">
        <v>69</v>
      </c>
      <c r="P40" s="16">
        <v>68</v>
      </c>
      <c r="Q40" s="16">
        <v>27</v>
      </c>
      <c r="R40" s="16">
        <v>54</v>
      </c>
      <c r="S40" s="28">
        <v>0</v>
      </c>
      <c r="T40" s="28">
        <v>0</v>
      </c>
      <c r="U40" s="16">
        <v>47</v>
      </c>
      <c r="V40" s="64">
        <v>0</v>
      </c>
      <c r="W40" s="29">
        <v>0</v>
      </c>
      <c r="X40" s="20">
        <v>0.11749999999999999</v>
      </c>
      <c r="Y40" s="29">
        <v>0</v>
      </c>
      <c r="Z40" s="29">
        <v>0</v>
      </c>
      <c r="AA40" s="64">
        <v>0</v>
      </c>
      <c r="AB40" s="64">
        <v>0</v>
      </c>
      <c r="AC40" s="64">
        <v>0</v>
      </c>
      <c r="AD40" s="64">
        <v>0</v>
      </c>
      <c r="AE40" s="64">
        <v>0</v>
      </c>
      <c r="AF40" s="64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>
        <f t="shared" si="0"/>
        <v>397.5</v>
      </c>
      <c r="AM40">
        <f t="shared" si="1"/>
        <v>17460</v>
      </c>
      <c r="AN40" t="str">
        <f t="shared" si="2"/>
        <v>,五彩的蘑菇,剧毒牙,斑斓的稻草</v>
      </c>
      <c r="AO40" s="25" t="str">
        <f>IF(F40="c",getSring(AN40,4),VLOOKUP(L40&amp;F40,test4,2,FALSE))</f>
        <v>顶级风之精华</v>
      </c>
      <c r="AP40" s="25">
        <f t="shared" si="3"/>
        <v>30001</v>
      </c>
      <c r="AQ40" s="25">
        <f t="shared" si="9"/>
        <v>21</v>
      </c>
      <c r="AR40" s="25" t="str">
        <f>getSring(AN40,1)</f>
        <v>五彩的蘑菇</v>
      </c>
      <c r="AS40" s="25">
        <f t="shared" si="4"/>
        <v>30022</v>
      </c>
      <c r="AT40" s="25">
        <f t="shared" si="10"/>
        <v>41</v>
      </c>
      <c r="AU40" s="25" t="str">
        <f>getSring(AN40,2)</f>
        <v>剧毒牙</v>
      </c>
      <c r="AV40" s="25">
        <f t="shared" si="5"/>
        <v>30038</v>
      </c>
      <c r="AW40" s="25">
        <f t="shared" si="6"/>
        <v>41</v>
      </c>
      <c r="AX40" s="25" t="str">
        <f>getSring(AN40,3)</f>
        <v>斑斓的稻草</v>
      </c>
      <c r="AY40" s="25">
        <f t="shared" si="7"/>
        <v>30026</v>
      </c>
      <c r="AZ40" s="25">
        <f t="shared" si="8"/>
        <v>41</v>
      </c>
    </row>
    <row r="41" spans="2:52" ht="14.25" x14ac:dyDescent="0.2">
      <c r="B41" s="16">
        <v>39</v>
      </c>
      <c r="C41" s="16" t="s">
        <v>1147</v>
      </c>
      <c r="D41" s="16" t="s">
        <v>1267</v>
      </c>
      <c r="E41" s="16">
        <f>武器3!E41</f>
        <v>4</v>
      </c>
      <c r="F41" s="16" t="s">
        <v>1125</v>
      </c>
      <c r="G41" s="16">
        <f>武器3!G41</f>
        <v>3</v>
      </c>
      <c r="H41" s="19" t="s">
        <v>1485</v>
      </c>
      <c r="I41" s="3" t="s">
        <v>863</v>
      </c>
      <c r="J41" s="3">
        <f>武器2!I41</f>
        <v>2</v>
      </c>
      <c r="K41" s="3" t="str">
        <f>武器3!J41</f>
        <v>下级职业</v>
      </c>
      <c r="L41" s="3" t="str">
        <f>武器3!K41</f>
        <v>风</v>
      </c>
      <c r="M41" s="16">
        <v>1</v>
      </c>
      <c r="N41" s="16">
        <v>7</v>
      </c>
      <c r="O41" s="16">
        <v>81</v>
      </c>
      <c r="P41" s="16">
        <v>79</v>
      </c>
      <c r="Q41" s="28">
        <v>0</v>
      </c>
      <c r="R41" s="16">
        <v>63</v>
      </c>
      <c r="S41" s="28">
        <v>0</v>
      </c>
      <c r="T41" s="28">
        <v>0</v>
      </c>
      <c r="U41" s="28">
        <v>0</v>
      </c>
      <c r="V41" s="64">
        <v>0</v>
      </c>
      <c r="W41" s="20">
        <v>0.16</v>
      </c>
      <c r="X41" s="29">
        <v>0</v>
      </c>
      <c r="Y41" s="29">
        <v>0</v>
      </c>
      <c r="Z41" s="29">
        <v>0</v>
      </c>
      <c r="AA41" s="42">
        <v>36</v>
      </c>
      <c r="AB41" s="42">
        <v>22</v>
      </c>
      <c r="AC41" s="64">
        <v>0</v>
      </c>
      <c r="AD41" s="64">
        <v>0</v>
      </c>
      <c r="AE41" s="42">
        <v>32</v>
      </c>
      <c r="AF41" s="64">
        <v>0</v>
      </c>
      <c r="AG41" s="29">
        <v>0</v>
      </c>
      <c r="AH41" s="29">
        <v>0</v>
      </c>
      <c r="AI41" s="29">
        <v>0</v>
      </c>
      <c r="AJ41" s="29">
        <v>0</v>
      </c>
      <c r="AK41" s="29">
        <v>0</v>
      </c>
      <c r="AL41">
        <f t="shared" si="0"/>
        <v>415.26923076923072</v>
      </c>
      <c r="AM41">
        <f t="shared" si="1"/>
        <v>18300</v>
      </c>
      <c r="AN41" t="str">
        <f t="shared" si="2"/>
        <v>,五彩的蘑菇,耀眼的石头,剧毒牙</v>
      </c>
      <c r="AO41" s="25" t="str">
        <f>IF(F41="c",getSring(AN41,4),VLOOKUP(L41&amp;F41,test4,2,FALSE))</f>
        <v>顶级风之精华</v>
      </c>
      <c r="AP41" s="25">
        <f t="shared" si="3"/>
        <v>30001</v>
      </c>
      <c r="AQ41" s="25">
        <f t="shared" si="9"/>
        <v>22</v>
      </c>
      <c r="AR41" s="25" t="str">
        <f>getSring(AN41,1)</f>
        <v>五彩的蘑菇</v>
      </c>
      <c r="AS41" s="25">
        <f t="shared" si="4"/>
        <v>30022</v>
      </c>
      <c r="AT41" s="25">
        <f t="shared" si="10"/>
        <v>43</v>
      </c>
      <c r="AU41" s="25" t="str">
        <f>getSring(AN41,2)</f>
        <v>耀眼的石头</v>
      </c>
      <c r="AV41" s="25">
        <f t="shared" si="5"/>
        <v>30034</v>
      </c>
      <c r="AW41" s="25">
        <f t="shared" si="6"/>
        <v>43</v>
      </c>
      <c r="AX41" s="25" t="str">
        <f>getSring(AN41,3)</f>
        <v>剧毒牙</v>
      </c>
      <c r="AY41" s="25">
        <f t="shared" si="7"/>
        <v>30038</v>
      </c>
      <c r="AZ41" s="25">
        <f t="shared" si="8"/>
        <v>43</v>
      </c>
    </row>
    <row r="42" spans="2:52" ht="14.25" x14ac:dyDescent="0.2">
      <c r="B42" s="16">
        <v>40</v>
      </c>
      <c r="C42" s="16" t="s">
        <v>1206</v>
      </c>
      <c r="D42" s="16" t="s">
        <v>1346</v>
      </c>
      <c r="E42" s="16">
        <f>武器3!E42</f>
        <v>4</v>
      </c>
      <c r="F42" s="16" t="s">
        <v>1125</v>
      </c>
      <c r="G42" s="16">
        <f>武器3!G42</f>
        <v>3</v>
      </c>
      <c r="H42" s="19" t="s">
        <v>1485</v>
      </c>
      <c r="I42" s="3" t="s">
        <v>863</v>
      </c>
      <c r="J42" s="3">
        <f>武器2!I42</f>
        <v>2</v>
      </c>
      <c r="K42" s="3" t="str">
        <f>武器3!J42</f>
        <v>下级职业</v>
      </c>
      <c r="L42" s="3" t="str">
        <f>武器3!K42</f>
        <v>风</v>
      </c>
      <c r="M42" s="16">
        <v>1</v>
      </c>
      <c r="N42" s="16">
        <v>8</v>
      </c>
      <c r="O42" s="16">
        <v>92</v>
      </c>
      <c r="P42" s="16">
        <v>91</v>
      </c>
      <c r="Q42" s="28">
        <v>0</v>
      </c>
      <c r="R42" s="28">
        <v>0</v>
      </c>
      <c r="S42" s="28">
        <v>0</v>
      </c>
      <c r="T42" s="28">
        <v>0</v>
      </c>
      <c r="U42" s="16">
        <v>63</v>
      </c>
      <c r="V42" s="64">
        <v>0</v>
      </c>
      <c r="W42" s="29">
        <v>0</v>
      </c>
      <c r="X42" s="20">
        <v>0.1575</v>
      </c>
      <c r="Y42" s="29">
        <v>0</v>
      </c>
      <c r="Z42" s="29">
        <v>0</v>
      </c>
      <c r="AA42" s="42">
        <v>42</v>
      </c>
      <c r="AB42" s="42">
        <v>25</v>
      </c>
      <c r="AC42" s="42">
        <v>36</v>
      </c>
      <c r="AD42" s="64">
        <v>0</v>
      </c>
      <c r="AE42" s="64">
        <v>0</v>
      </c>
      <c r="AF42" s="64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>
        <f t="shared" si="0"/>
        <v>471.23325062034746</v>
      </c>
      <c r="AM42">
        <f t="shared" si="1"/>
        <v>20820</v>
      </c>
      <c r="AN42" t="str">
        <f t="shared" si="2"/>
        <v>,紫水晶,剧毒牙,斑斓的稻草</v>
      </c>
      <c r="AO42" s="25" t="str">
        <f>IF(F42="c",getSring(AN42,4),VLOOKUP(L42&amp;F42,test4,2,FALSE))</f>
        <v>顶级风之精华</v>
      </c>
      <c r="AP42" s="25">
        <f t="shared" si="3"/>
        <v>30001</v>
      </c>
      <c r="AQ42" s="25">
        <f t="shared" si="9"/>
        <v>25</v>
      </c>
      <c r="AR42" s="25" t="str">
        <f>getSring(AN42,1)</f>
        <v>紫水晶</v>
      </c>
      <c r="AS42" s="25">
        <f t="shared" si="4"/>
        <v>30030</v>
      </c>
      <c r="AT42" s="25">
        <f t="shared" si="10"/>
        <v>49</v>
      </c>
      <c r="AU42" s="25" t="str">
        <f>getSring(AN42,2)</f>
        <v>剧毒牙</v>
      </c>
      <c r="AV42" s="25">
        <f t="shared" si="5"/>
        <v>30038</v>
      </c>
      <c r="AW42" s="25">
        <f t="shared" si="6"/>
        <v>49</v>
      </c>
      <c r="AX42" s="25" t="str">
        <f>getSring(AN42,3)</f>
        <v>斑斓的稻草</v>
      </c>
      <c r="AY42" s="25">
        <f t="shared" si="7"/>
        <v>30026</v>
      </c>
      <c r="AZ42" s="25">
        <f t="shared" si="8"/>
        <v>49</v>
      </c>
    </row>
    <row r="43" spans="2:52" ht="14.25" x14ac:dyDescent="0.2">
      <c r="B43" s="16">
        <v>41</v>
      </c>
      <c r="C43" s="16" t="s">
        <v>1208</v>
      </c>
      <c r="D43" s="16" t="s">
        <v>1372</v>
      </c>
      <c r="E43" s="16">
        <f>武器3!E43</f>
        <v>1</v>
      </c>
      <c r="F43" s="16" t="s">
        <v>1126</v>
      </c>
      <c r="G43" s="16">
        <f>武器3!G43</f>
        <v>3</v>
      </c>
      <c r="H43" s="19" t="s">
        <v>1485</v>
      </c>
      <c r="I43" s="3" t="s">
        <v>863</v>
      </c>
      <c r="J43" s="3">
        <f>武器2!I43</f>
        <v>2</v>
      </c>
      <c r="K43" s="3" t="str">
        <f>武器3!J43</f>
        <v>下级职业</v>
      </c>
      <c r="L43" s="3" t="str">
        <f>武器3!K43</f>
        <v>风</v>
      </c>
      <c r="M43" s="16">
        <v>1</v>
      </c>
      <c r="N43" s="16">
        <v>1</v>
      </c>
      <c r="O43" s="16">
        <v>6</v>
      </c>
      <c r="P43" s="28">
        <v>0</v>
      </c>
      <c r="Q43" s="16">
        <v>5</v>
      </c>
      <c r="R43" s="28">
        <v>0</v>
      </c>
      <c r="S43" s="28">
        <v>0</v>
      </c>
      <c r="T43" s="28">
        <v>0</v>
      </c>
      <c r="U43" s="28">
        <v>0</v>
      </c>
      <c r="V43" s="64">
        <v>0</v>
      </c>
      <c r="W43" s="29">
        <v>0</v>
      </c>
      <c r="X43" s="29">
        <v>0</v>
      </c>
      <c r="Y43" s="29">
        <v>0</v>
      </c>
      <c r="Z43" s="29">
        <v>0</v>
      </c>
      <c r="AA43" s="64">
        <v>0</v>
      </c>
      <c r="AB43" s="64">
        <v>0</v>
      </c>
      <c r="AC43" s="64">
        <v>0</v>
      </c>
      <c r="AD43" s="42">
        <v>5</v>
      </c>
      <c r="AE43" s="64">
        <v>0</v>
      </c>
      <c r="AF43" s="64">
        <v>0</v>
      </c>
      <c r="AG43" s="29">
        <v>0</v>
      </c>
      <c r="AH43" s="29">
        <v>0</v>
      </c>
      <c r="AI43" s="29">
        <v>0</v>
      </c>
      <c r="AJ43" s="29">
        <v>0</v>
      </c>
      <c r="AK43" s="29">
        <v>0</v>
      </c>
      <c r="AL43">
        <f t="shared" si="0"/>
        <v>17.319672131147541</v>
      </c>
      <c r="AM43">
        <f t="shared" si="1"/>
        <v>840</v>
      </c>
      <c r="AN43" t="str">
        <f t="shared" si="2"/>
        <v>,发光的石头,诱人的坚果,黄水晶</v>
      </c>
      <c r="AO43" s="25" t="str">
        <f>IF(F43="c",getSring(AN43,4),VLOOKUP(L43&amp;F43,test4,2,FALSE))</f>
        <v>上级风之精华</v>
      </c>
      <c r="AP43" s="25">
        <f t="shared" si="3"/>
        <v>30002</v>
      </c>
      <c r="AQ43" s="25">
        <f t="shared" si="9"/>
        <v>2</v>
      </c>
      <c r="AR43" s="25" t="str">
        <f>getSring(AN43,1)</f>
        <v>发光的石头</v>
      </c>
      <c r="AS43" s="25">
        <f t="shared" si="4"/>
        <v>30033</v>
      </c>
      <c r="AT43" s="25">
        <f t="shared" si="10"/>
        <v>4</v>
      </c>
      <c r="AU43" s="25" t="str">
        <f>getSring(AN43,2)</f>
        <v>诱人的坚果</v>
      </c>
      <c r="AV43" s="25">
        <f t="shared" si="5"/>
        <v>30041</v>
      </c>
      <c r="AW43" s="25">
        <f t="shared" si="6"/>
        <v>4</v>
      </c>
      <c r="AX43" s="25" t="str">
        <f>getSring(AN43,3)</f>
        <v>黄水晶</v>
      </c>
      <c r="AY43" s="25">
        <f t="shared" si="7"/>
        <v>30029</v>
      </c>
      <c r="AZ43" s="25">
        <f t="shared" si="8"/>
        <v>4</v>
      </c>
    </row>
    <row r="44" spans="2:52" ht="14.25" x14ac:dyDescent="0.2">
      <c r="B44" s="16">
        <v>42</v>
      </c>
      <c r="C44" s="16" t="s">
        <v>1212</v>
      </c>
      <c r="D44" s="16" t="s">
        <v>1505</v>
      </c>
      <c r="E44" s="16">
        <f>武器3!E44</f>
        <v>1</v>
      </c>
      <c r="F44" s="16" t="s">
        <v>1126</v>
      </c>
      <c r="G44" s="16">
        <f>武器3!G44</f>
        <v>3</v>
      </c>
      <c r="H44" s="19" t="s">
        <v>1485</v>
      </c>
      <c r="I44" s="3" t="s">
        <v>863</v>
      </c>
      <c r="J44" s="3">
        <f>武器2!I44</f>
        <v>2</v>
      </c>
      <c r="K44" s="3" t="str">
        <f>武器3!J44</f>
        <v>下级职业</v>
      </c>
      <c r="L44" s="3" t="str">
        <f>武器3!K44</f>
        <v>风</v>
      </c>
      <c r="M44" s="16">
        <v>1</v>
      </c>
      <c r="N44" s="16">
        <v>2</v>
      </c>
      <c r="O44" s="16">
        <v>13</v>
      </c>
      <c r="P44" s="16">
        <v>26</v>
      </c>
      <c r="Q44" s="28">
        <v>0</v>
      </c>
      <c r="R44" s="16">
        <v>21</v>
      </c>
      <c r="S44" s="28">
        <v>0</v>
      </c>
      <c r="T44" s="28">
        <v>0</v>
      </c>
      <c r="U44" s="28">
        <v>0</v>
      </c>
      <c r="V44" s="64">
        <v>0</v>
      </c>
      <c r="W44" s="29">
        <v>0</v>
      </c>
      <c r="X44" s="29">
        <v>0</v>
      </c>
      <c r="Y44" s="29">
        <v>0</v>
      </c>
      <c r="Z44" s="29">
        <v>0</v>
      </c>
      <c r="AA44" s="64">
        <v>0</v>
      </c>
      <c r="AB44" s="64">
        <v>0</v>
      </c>
      <c r="AC44" s="64">
        <v>0</v>
      </c>
      <c r="AD44" s="64">
        <v>0</v>
      </c>
      <c r="AE44" s="64">
        <v>0</v>
      </c>
      <c r="AF44" s="64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>
        <f t="shared" si="0"/>
        <v>90</v>
      </c>
      <c r="AM44">
        <f t="shared" si="1"/>
        <v>3870</v>
      </c>
      <c r="AN44" t="str">
        <f t="shared" si="2"/>
        <v>,发光的石头,诱人的蘑菇,带血的牙</v>
      </c>
      <c r="AO44" s="25" t="str">
        <f>IF(F44="c",getSring(AN44,4),VLOOKUP(L44&amp;F44,test4,2,FALSE))</f>
        <v>上级风之精华</v>
      </c>
      <c r="AP44" s="25">
        <f t="shared" si="3"/>
        <v>30002</v>
      </c>
      <c r="AQ44" s="25">
        <f t="shared" si="9"/>
        <v>9</v>
      </c>
      <c r="AR44" s="25" t="str">
        <f>getSring(AN44,1)</f>
        <v>发光的石头</v>
      </c>
      <c r="AS44" s="25">
        <f t="shared" si="4"/>
        <v>30033</v>
      </c>
      <c r="AT44" s="25">
        <f t="shared" si="10"/>
        <v>19</v>
      </c>
      <c r="AU44" s="25" t="str">
        <f>getSring(AN44,2)</f>
        <v>诱人的蘑菇</v>
      </c>
      <c r="AV44" s="25">
        <f t="shared" si="5"/>
        <v>30021</v>
      </c>
      <c r="AW44" s="25">
        <f t="shared" si="6"/>
        <v>19</v>
      </c>
      <c r="AX44" s="25" t="str">
        <f>getSring(AN44,3)</f>
        <v>带血的牙</v>
      </c>
      <c r="AY44" s="25">
        <f t="shared" si="7"/>
        <v>30037</v>
      </c>
      <c r="AZ44" s="25">
        <f t="shared" si="8"/>
        <v>19</v>
      </c>
    </row>
    <row r="45" spans="2:52" ht="14.25" x14ac:dyDescent="0.2">
      <c r="B45" s="16">
        <v>43</v>
      </c>
      <c r="C45" s="16" t="s">
        <v>1214</v>
      </c>
      <c r="D45" s="16" t="s">
        <v>1506</v>
      </c>
      <c r="E45" s="16">
        <f>武器3!E45</f>
        <v>2</v>
      </c>
      <c r="F45" s="16" t="s">
        <v>1126</v>
      </c>
      <c r="G45" s="16">
        <f>武器3!G45</f>
        <v>3</v>
      </c>
      <c r="H45" s="19" t="s">
        <v>1485</v>
      </c>
      <c r="I45" s="3" t="s">
        <v>863</v>
      </c>
      <c r="J45" s="3">
        <f>武器2!I45</f>
        <v>2</v>
      </c>
      <c r="K45" s="3" t="str">
        <f>武器3!J45</f>
        <v>下级职业</v>
      </c>
      <c r="L45" s="3" t="str">
        <f>武器3!K45</f>
        <v>风</v>
      </c>
      <c r="M45" s="16">
        <v>1</v>
      </c>
      <c r="N45" s="16">
        <v>3</v>
      </c>
      <c r="O45" s="16">
        <v>19</v>
      </c>
      <c r="P45" s="16">
        <v>39</v>
      </c>
      <c r="Q45" s="28">
        <v>0</v>
      </c>
      <c r="R45" s="28">
        <v>0</v>
      </c>
      <c r="S45" s="28">
        <v>0</v>
      </c>
      <c r="T45" s="28">
        <v>0</v>
      </c>
      <c r="U45" s="28">
        <v>0</v>
      </c>
      <c r="V45" s="64">
        <v>0</v>
      </c>
      <c r="W45" s="29">
        <v>0</v>
      </c>
      <c r="X45" s="20">
        <v>6.7500000000000004E-2</v>
      </c>
      <c r="Y45" s="29">
        <v>0</v>
      </c>
      <c r="Z45" s="29">
        <v>0</v>
      </c>
      <c r="AA45" s="64">
        <v>0</v>
      </c>
      <c r="AB45" s="64">
        <v>0</v>
      </c>
      <c r="AC45" s="64">
        <v>0</v>
      </c>
      <c r="AD45" s="64">
        <v>0</v>
      </c>
      <c r="AE45" s="64">
        <v>0</v>
      </c>
      <c r="AF45" s="64">
        <v>0</v>
      </c>
      <c r="AG45" s="29">
        <v>0</v>
      </c>
      <c r="AH45" s="29">
        <v>0</v>
      </c>
      <c r="AI45" s="29">
        <v>0</v>
      </c>
      <c r="AJ45" s="29">
        <v>0</v>
      </c>
      <c r="AK45" s="29">
        <v>0</v>
      </c>
      <c r="AL45">
        <f t="shared" si="0"/>
        <v>87</v>
      </c>
      <c r="AM45">
        <f t="shared" si="1"/>
        <v>3780</v>
      </c>
      <c r="AN45" t="str">
        <f t="shared" si="2"/>
        <v>,灰色的稻草,诱人的蘑菇,黄水晶</v>
      </c>
      <c r="AO45" s="25" t="str">
        <f>IF(F45="c",getSring(AN45,4),VLOOKUP(L45&amp;F45,test4,2,FALSE))</f>
        <v>上级风之精华</v>
      </c>
      <c r="AP45" s="25">
        <f t="shared" si="3"/>
        <v>30002</v>
      </c>
      <c r="AQ45" s="25">
        <f t="shared" si="9"/>
        <v>9</v>
      </c>
      <c r="AR45" s="25" t="str">
        <f>getSring(AN45,1)</f>
        <v>灰色的稻草</v>
      </c>
      <c r="AS45" s="25">
        <f t="shared" si="4"/>
        <v>30025</v>
      </c>
      <c r="AT45" s="25">
        <f t="shared" si="10"/>
        <v>18</v>
      </c>
      <c r="AU45" s="25" t="str">
        <f>getSring(AN45,2)</f>
        <v>诱人的蘑菇</v>
      </c>
      <c r="AV45" s="25">
        <f t="shared" si="5"/>
        <v>30021</v>
      </c>
      <c r="AW45" s="25">
        <f t="shared" si="6"/>
        <v>18</v>
      </c>
      <c r="AX45" s="25" t="str">
        <f>getSring(AN45,3)</f>
        <v>黄水晶</v>
      </c>
      <c r="AY45" s="25">
        <f t="shared" si="7"/>
        <v>30029</v>
      </c>
      <c r="AZ45" s="25">
        <f t="shared" si="8"/>
        <v>18</v>
      </c>
    </row>
    <row r="46" spans="2:52" ht="14.25" x14ac:dyDescent="0.2">
      <c r="B46" s="16">
        <v>44</v>
      </c>
      <c r="C46" s="16" t="s">
        <v>1176</v>
      </c>
      <c r="D46" s="16" t="s">
        <v>1257</v>
      </c>
      <c r="E46" s="16">
        <f>武器3!E46</f>
        <v>2</v>
      </c>
      <c r="F46" s="16" t="s">
        <v>1126</v>
      </c>
      <c r="G46" s="16">
        <f>武器3!G46</f>
        <v>3</v>
      </c>
      <c r="H46" s="19" t="s">
        <v>1485</v>
      </c>
      <c r="I46" s="3" t="s">
        <v>863</v>
      </c>
      <c r="J46" s="3">
        <f>武器2!I46</f>
        <v>2</v>
      </c>
      <c r="K46" s="3" t="str">
        <f>武器3!J46</f>
        <v>下级职业</v>
      </c>
      <c r="L46" s="3" t="str">
        <f>武器3!K46</f>
        <v>风</v>
      </c>
      <c r="M46" s="16">
        <v>1</v>
      </c>
      <c r="N46" s="16">
        <v>4</v>
      </c>
      <c r="O46" s="16">
        <v>26</v>
      </c>
      <c r="P46" s="28">
        <v>0</v>
      </c>
      <c r="Q46" s="28">
        <v>0</v>
      </c>
      <c r="R46" s="28">
        <v>0</v>
      </c>
      <c r="S46" s="28">
        <v>0</v>
      </c>
      <c r="T46" s="28">
        <v>0</v>
      </c>
      <c r="U46" s="16">
        <v>36</v>
      </c>
      <c r="V46" s="64">
        <v>0</v>
      </c>
      <c r="W46" s="29">
        <v>0</v>
      </c>
      <c r="X46" s="29">
        <v>0</v>
      </c>
      <c r="Y46" s="29">
        <v>0</v>
      </c>
      <c r="Z46" s="29">
        <v>0</v>
      </c>
      <c r="AA46" s="42">
        <v>24</v>
      </c>
      <c r="AB46" s="64">
        <v>0</v>
      </c>
      <c r="AC46" s="64">
        <v>0</v>
      </c>
      <c r="AD46" s="42">
        <v>21</v>
      </c>
      <c r="AE46" s="64">
        <v>0</v>
      </c>
      <c r="AF46" s="64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>
        <f t="shared" si="0"/>
        <v>119.08695652173914</v>
      </c>
      <c r="AM46">
        <f t="shared" si="1"/>
        <v>5130</v>
      </c>
      <c r="AN46" t="str">
        <f t="shared" si="2"/>
        <v>,带血的牙,黄水晶,灰色的稻草</v>
      </c>
      <c r="AO46" s="25" t="str">
        <f>IF(F46="c",getSring(AN46,4),VLOOKUP(L46&amp;F46,test4,2,FALSE))</f>
        <v>上级风之精华</v>
      </c>
      <c r="AP46" s="25">
        <f t="shared" si="3"/>
        <v>30002</v>
      </c>
      <c r="AQ46" s="25">
        <f t="shared" si="9"/>
        <v>12</v>
      </c>
      <c r="AR46" s="25" t="str">
        <f>getSring(AN46,1)</f>
        <v>带血的牙</v>
      </c>
      <c r="AS46" s="25">
        <f t="shared" si="4"/>
        <v>30037</v>
      </c>
      <c r="AT46" s="25">
        <f t="shared" si="10"/>
        <v>25</v>
      </c>
      <c r="AU46" s="25" t="str">
        <f>getSring(AN46,2)</f>
        <v>黄水晶</v>
      </c>
      <c r="AV46" s="25">
        <f t="shared" si="5"/>
        <v>30029</v>
      </c>
      <c r="AW46" s="25">
        <f t="shared" si="6"/>
        <v>25</v>
      </c>
      <c r="AX46" s="25" t="str">
        <f>getSring(AN46,3)</f>
        <v>灰色的稻草</v>
      </c>
      <c r="AY46" s="25">
        <f t="shared" si="7"/>
        <v>30025</v>
      </c>
      <c r="AZ46" s="25">
        <f t="shared" si="8"/>
        <v>25</v>
      </c>
    </row>
    <row r="47" spans="2:52" ht="14.25" x14ac:dyDescent="0.2">
      <c r="B47" s="16">
        <v>45</v>
      </c>
      <c r="C47" s="16" t="s">
        <v>1178</v>
      </c>
      <c r="D47" s="16" t="s">
        <v>1273</v>
      </c>
      <c r="E47" s="16">
        <f>武器3!E47</f>
        <v>3</v>
      </c>
      <c r="F47" s="16" t="s">
        <v>1126</v>
      </c>
      <c r="G47" s="16">
        <f>武器3!G47</f>
        <v>3</v>
      </c>
      <c r="H47" s="19" t="s">
        <v>1485</v>
      </c>
      <c r="I47" s="3" t="s">
        <v>863</v>
      </c>
      <c r="J47" s="3">
        <f>武器2!I47</f>
        <v>2</v>
      </c>
      <c r="K47" s="3" t="str">
        <f>武器3!J47</f>
        <v>下级职业</v>
      </c>
      <c r="L47" s="3" t="str">
        <f>武器3!K47</f>
        <v>风</v>
      </c>
      <c r="M47" s="16">
        <v>1</v>
      </c>
      <c r="N47" s="16">
        <v>5</v>
      </c>
      <c r="O47" s="16">
        <v>32</v>
      </c>
      <c r="P47" s="28">
        <v>0</v>
      </c>
      <c r="Q47" s="28">
        <v>0</v>
      </c>
      <c r="R47" s="16">
        <v>52</v>
      </c>
      <c r="S47" s="28">
        <v>0</v>
      </c>
      <c r="T47" s="16">
        <v>42</v>
      </c>
      <c r="U47" s="28">
        <v>0</v>
      </c>
      <c r="V47" s="64">
        <v>0</v>
      </c>
      <c r="W47" s="29">
        <v>0</v>
      </c>
      <c r="X47" s="29">
        <v>0</v>
      </c>
      <c r="Y47" s="29">
        <v>0</v>
      </c>
      <c r="Z47" s="29">
        <v>0</v>
      </c>
      <c r="AA47" s="42">
        <v>30</v>
      </c>
      <c r="AB47" s="64">
        <v>0</v>
      </c>
      <c r="AC47" s="64">
        <v>0</v>
      </c>
      <c r="AD47" s="64">
        <v>0</v>
      </c>
      <c r="AE47" s="64">
        <v>0</v>
      </c>
      <c r="AF47" s="64">
        <v>0</v>
      </c>
      <c r="AG47" s="29">
        <v>0</v>
      </c>
      <c r="AH47" s="29">
        <v>0</v>
      </c>
      <c r="AI47" s="29">
        <v>0</v>
      </c>
      <c r="AJ47" s="29">
        <v>0</v>
      </c>
      <c r="AK47" s="29">
        <v>0</v>
      </c>
      <c r="AL47">
        <f t="shared" si="0"/>
        <v>211.72727272727275</v>
      </c>
      <c r="AM47">
        <f t="shared" si="1"/>
        <v>9240</v>
      </c>
      <c r="AN47" t="str">
        <f t="shared" si="2"/>
        <v>,黄水晶,发光的石头,灰色的稻草</v>
      </c>
      <c r="AO47" s="25" t="str">
        <f>IF(F47="c",getSring(AN47,4),VLOOKUP(L47&amp;F47,test4,2,FALSE))</f>
        <v>上级风之精华</v>
      </c>
      <c r="AP47" s="25">
        <f t="shared" si="3"/>
        <v>30002</v>
      </c>
      <c r="AQ47" s="25">
        <f t="shared" si="9"/>
        <v>22</v>
      </c>
      <c r="AR47" s="25" t="str">
        <f>getSring(AN47,1)</f>
        <v>黄水晶</v>
      </c>
      <c r="AS47" s="25">
        <f t="shared" si="4"/>
        <v>30029</v>
      </c>
      <c r="AT47" s="25">
        <f t="shared" si="10"/>
        <v>44</v>
      </c>
      <c r="AU47" s="25" t="str">
        <f>getSring(AN47,2)</f>
        <v>发光的石头</v>
      </c>
      <c r="AV47" s="25">
        <f t="shared" si="5"/>
        <v>30033</v>
      </c>
      <c r="AW47" s="25">
        <f t="shared" si="6"/>
        <v>44</v>
      </c>
      <c r="AX47" s="25" t="str">
        <f>getSring(AN47,3)</f>
        <v>灰色的稻草</v>
      </c>
      <c r="AY47" s="25">
        <f t="shared" si="7"/>
        <v>30025</v>
      </c>
      <c r="AZ47" s="25">
        <f t="shared" si="8"/>
        <v>44</v>
      </c>
    </row>
    <row r="48" spans="2:52" ht="14.25" x14ac:dyDescent="0.2">
      <c r="B48" s="16">
        <v>46</v>
      </c>
      <c r="C48" s="16" t="s">
        <v>1166</v>
      </c>
      <c r="D48" s="16" t="s">
        <v>1507</v>
      </c>
      <c r="E48" s="16">
        <f>武器3!E48</f>
        <v>3</v>
      </c>
      <c r="F48" s="16" t="s">
        <v>1126</v>
      </c>
      <c r="G48" s="16">
        <f>武器3!G48</f>
        <v>3</v>
      </c>
      <c r="H48" s="19" t="s">
        <v>1485</v>
      </c>
      <c r="I48" s="3" t="s">
        <v>863</v>
      </c>
      <c r="J48" s="3">
        <f>武器2!I48</f>
        <v>2</v>
      </c>
      <c r="K48" s="3" t="str">
        <f>武器3!J48</f>
        <v>下级职业</v>
      </c>
      <c r="L48" s="3" t="str">
        <f>武器3!K48</f>
        <v>风</v>
      </c>
      <c r="M48" s="16">
        <v>1</v>
      </c>
      <c r="N48" s="16">
        <v>6</v>
      </c>
      <c r="O48" s="16">
        <v>39</v>
      </c>
      <c r="P48" s="16">
        <v>78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64">
        <v>0</v>
      </c>
      <c r="W48" s="20">
        <v>0.155</v>
      </c>
      <c r="X48" s="29">
        <v>0</v>
      </c>
      <c r="Y48" s="29">
        <v>0</v>
      </c>
      <c r="Z48" s="29">
        <v>0</v>
      </c>
      <c r="AA48" s="64">
        <v>0</v>
      </c>
      <c r="AB48" s="64">
        <v>0</v>
      </c>
      <c r="AC48" s="64">
        <v>0</v>
      </c>
      <c r="AD48" s="64">
        <v>0</v>
      </c>
      <c r="AE48" s="64">
        <v>0</v>
      </c>
      <c r="AF48" s="42">
        <v>90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>
        <f t="shared" si="0"/>
        <v>244.73076923076923</v>
      </c>
      <c r="AM48">
        <f t="shared" si="1"/>
        <v>10590</v>
      </c>
      <c r="AN48" t="str">
        <f t="shared" si="2"/>
        <v>,黄水晶,灰色的稻草,发光的石头</v>
      </c>
      <c r="AO48" s="25" t="str">
        <f>IF(F48="c",getSring(AN48,4),VLOOKUP(L48&amp;F48,test4,2,FALSE))</f>
        <v>上级风之精华</v>
      </c>
      <c r="AP48" s="25">
        <f t="shared" si="3"/>
        <v>30002</v>
      </c>
      <c r="AQ48" s="25">
        <f t="shared" si="9"/>
        <v>25</v>
      </c>
      <c r="AR48" s="25" t="str">
        <f>getSring(AN48,1)</f>
        <v>黄水晶</v>
      </c>
      <c r="AS48" s="25">
        <f t="shared" si="4"/>
        <v>30029</v>
      </c>
      <c r="AT48" s="25">
        <f t="shared" si="10"/>
        <v>51</v>
      </c>
      <c r="AU48" s="25" t="str">
        <f>getSring(AN48,2)</f>
        <v>灰色的稻草</v>
      </c>
      <c r="AV48" s="25">
        <f t="shared" si="5"/>
        <v>30025</v>
      </c>
      <c r="AW48" s="25">
        <f t="shared" si="6"/>
        <v>51</v>
      </c>
      <c r="AX48" s="25" t="str">
        <f>getSring(AN48,3)</f>
        <v>发光的石头</v>
      </c>
      <c r="AY48" s="25">
        <f t="shared" si="7"/>
        <v>30033</v>
      </c>
      <c r="AZ48" s="25">
        <f t="shared" si="8"/>
        <v>51</v>
      </c>
    </row>
    <row r="49" spans="2:52" ht="14.25" x14ac:dyDescent="0.2">
      <c r="B49" s="16">
        <v>47</v>
      </c>
      <c r="C49" s="16" t="s">
        <v>1153</v>
      </c>
      <c r="D49" s="16" t="s">
        <v>1508</v>
      </c>
      <c r="E49" s="16">
        <f>武器3!E49</f>
        <v>4</v>
      </c>
      <c r="F49" s="16" t="s">
        <v>1126</v>
      </c>
      <c r="G49" s="16">
        <f>武器3!G49</f>
        <v>3</v>
      </c>
      <c r="H49" s="19" t="s">
        <v>1485</v>
      </c>
      <c r="I49" s="3" t="s">
        <v>863</v>
      </c>
      <c r="J49" s="3">
        <f>武器2!I49</f>
        <v>2</v>
      </c>
      <c r="K49" s="3" t="str">
        <f>武器3!J49</f>
        <v>下级职业</v>
      </c>
      <c r="L49" s="3" t="str">
        <f>武器3!K49</f>
        <v>风</v>
      </c>
      <c r="M49" s="16">
        <v>1</v>
      </c>
      <c r="N49" s="16">
        <v>7</v>
      </c>
      <c r="O49" s="16">
        <v>45</v>
      </c>
      <c r="P49" s="16">
        <v>91</v>
      </c>
      <c r="Q49" s="28">
        <v>0</v>
      </c>
      <c r="R49" s="16">
        <v>73</v>
      </c>
      <c r="S49" s="28">
        <v>0</v>
      </c>
      <c r="T49" s="28">
        <v>0</v>
      </c>
      <c r="U49" s="28">
        <v>0</v>
      </c>
      <c r="V49" s="64">
        <v>0</v>
      </c>
      <c r="W49" s="20">
        <v>0.18</v>
      </c>
      <c r="X49" s="20">
        <v>0.1575</v>
      </c>
      <c r="Y49" s="29">
        <v>0</v>
      </c>
      <c r="Z49" s="29">
        <v>0</v>
      </c>
      <c r="AA49" s="64">
        <v>0</v>
      </c>
      <c r="AB49" s="64">
        <v>0</v>
      </c>
      <c r="AC49" s="64">
        <v>0</v>
      </c>
      <c r="AD49" s="64">
        <v>0</v>
      </c>
      <c r="AE49" s="64">
        <v>0</v>
      </c>
      <c r="AF49" s="64">
        <v>0</v>
      </c>
      <c r="AG49" s="29">
        <v>0</v>
      </c>
      <c r="AH49" s="29">
        <v>0</v>
      </c>
      <c r="AI49" s="29">
        <v>0</v>
      </c>
      <c r="AJ49" s="29">
        <v>0</v>
      </c>
      <c r="AK49" s="29">
        <v>0</v>
      </c>
      <c r="AL49">
        <f t="shared" si="0"/>
        <v>313.5</v>
      </c>
      <c r="AM49">
        <f t="shared" si="1"/>
        <v>13770</v>
      </c>
      <c r="AN49" t="str">
        <f t="shared" si="2"/>
        <v>,带血的牙,灰色的稻草,发光的石头</v>
      </c>
      <c r="AO49" s="25" t="str">
        <f>IF(F49="c",getSring(AN49,4),VLOOKUP(L49&amp;F49,test4,2,FALSE))</f>
        <v>上级风之精华</v>
      </c>
      <c r="AP49" s="25">
        <f t="shared" si="3"/>
        <v>30002</v>
      </c>
      <c r="AQ49" s="25">
        <f t="shared" si="9"/>
        <v>33</v>
      </c>
      <c r="AR49" s="25" t="str">
        <f>getSring(AN49,1)</f>
        <v>带血的牙</v>
      </c>
      <c r="AS49" s="25">
        <f t="shared" si="4"/>
        <v>30037</v>
      </c>
      <c r="AT49" s="25">
        <f t="shared" si="10"/>
        <v>65</v>
      </c>
      <c r="AU49" s="25" t="str">
        <f>getSring(AN49,2)</f>
        <v>灰色的稻草</v>
      </c>
      <c r="AV49" s="25">
        <f t="shared" si="5"/>
        <v>30025</v>
      </c>
      <c r="AW49" s="25">
        <f t="shared" si="6"/>
        <v>65</v>
      </c>
      <c r="AX49" s="25" t="str">
        <f>getSring(AN49,3)</f>
        <v>发光的石头</v>
      </c>
      <c r="AY49" s="25">
        <f t="shared" si="7"/>
        <v>30033</v>
      </c>
      <c r="AZ49" s="25">
        <f t="shared" si="8"/>
        <v>65</v>
      </c>
    </row>
    <row r="50" spans="2:52" ht="14.25" x14ac:dyDescent="0.2">
      <c r="B50" s="16">
        <v>48</v>
      </c>
      <c r="C50" s="16" t="s">
        <v>1191</v>
      </c>
      <c r="D50" s="16" t="s">
        <v>1299</v>
      </c>
      <c r="E50" s="16">
        <f>武器3!E50</f>
        <v>4</v>
      </c>
      <c r="F50" s="16" t="s">
        <v>1126</v>
      </c>
      <c r="G50" s="16">
        <f>武器3!G50</f>
        <v>3</v>
      </c>
      <c r="H50" s="19" t="s">
        <v>1485</v>
      </c>
      <c r="I50" s="3" t="s">
        <v>863</v>
      </c>
      <c r="J50" s="3">
        <f>武器2!I50</f>
        <v>2</v>
      </c>
      <c r="K50" s="3" t="str">
        <f>武器3!J50</f>
        <v>下级职业</v>
      </c>
      <c r="L50" s="3" t="str">
        <f>武器3!K50</f>
        <v>风</v>
      </c>
      <c r="M50" s="16">
        <v>1</v>
      </c>
      <c r="N50" s="16">
        <v>8</v>
      </c>
      <c r="O50" s="16">
        <v>52</v>
      </c>
      <c r="P50" s="16">
        <v>104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64">
        <v>0</v>
      </c>
      <c r="W50" s="29">
        <v>0</v>
      </c>
      <c r="X50" s="29">
        <v>0</v>
      </c>
      <c r="Y50" s="29">
        <v>0</v>
      </c>
      <c r="Z50" s="29">
        <v>0</v>
      </c>
      <c r="AA50" s="42">
        <v>48</v>
      </c>
      <c r="AB50" s="42">
        <v>29</v>
      </c>
      <c r="AC50" s="64">
        <v>0</v>
      </c>
      <c r="AD50" s="42">
        <v>42</v>
      </c>
      <c r="AE50" s="64">
        <v>0</v>
      </c>
      <c r="AF50" s="64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>
        <f t="shared" si="0"/>
        <v>347.60381861575172</v>
      </c>
      <c r="AM50">
        <f t="shared" si="1"/>
        <v>15120</v>
      </c>
      <c r="AN50" t="str">
        <f t="shared" si="2"/>
        <v>,发光的石头,灰色的稻草,诱人的蘑菇</v>
      </c>
      <c r="AO50" s="25" t="str">
        <f>IF(F50="c",getSring(AN50,4),VLOOKUP(L50&amp;F50,test4,2,FALSE))</f>
        <v>上级风之精华</v>
      </c>
      <c r="AP50" s="25">
        <f t="shared" si="3"/>
        <v>30002</v>
      </c>
      <c r="AQ50" s="25">
        <f t="shared" si="9"/>
        <v>36</v>
      </c>
      <c r="AR50" s="25" t="str">
        <f>getSring(AN50,1)</f>
        <v>发光的石头</v>
      </c>
      <c r="AS50" s="25">
        <f t="shared" si="4"/>
        <v>30033</v>
      </c>
      <c r="AT50" s="25">
        <f t="shared" si="10"/>
        <v>72</v>
      </c>
      <c r="AU50" s="25" t="str">
        <f>getSring(AN50,2)</f>
        <v>灰色的稻草</v>
      </c>
      <c r="AV50" s="25">
        <f t="shared" si="5"/>
        <v>30025</v>
      </c>
      <c r="AW50" s="25">
        <f t="shared" si="6"/>
        <v>72</v>
      </c>
      <c r="AX50" s="25" t="str">
        <f>getSring(AN50,3)</f>
        <v>诱人的蘑菇</v>
      </c>
      <c r="AY50" s="25">
        <f t="shared" si="7"/>
        <v>30021</v>
      </c>
      <c r="AZ50" s="25">
        <f t="shared" si="8"/>
        <v>72</v>
      </c>
    </row>
    <row r="51" spans="2:52" ht="14.25" x14ac:dyDescent="0.2">
      <c r="B51" s="16">
        <v>49</v>
      </c>
      <c r="C51" s="16" t="s">
        <v>1184</v>
      </c>
      <c r="D51" s="16" t="s">
        <v>1227</v>
      </c>
      <c r="E51" s="16">
        <f>武器3!E51</f>
        <v>1</v>
      </c>
      <c r="F51" s="16" t="s">
        <v>1127</v>
      </c>
      <c r="G51" s="16">
        <f>武器3!G51</f>
        <v>3</v>
      </c>
      <c r="H51" s="19" t="s">
        <v>1485</v>
      </c>
      <c r="I51" s="3" t="s">
        <v>863</v>
      </c>
      <c r="J51" s="3">
        <f>武器2!I51</f>
        <v>2</v>
      </c>
      <c r="K51" s="3" t="str">
        <f>武器3!J51</f>
        <v>下级职业</v>
      </c>
      <c r="L51" s="3" t="str">
        <f>武器3!K51</f>
        <v>风</v>
      </c>
      <c r="M51" s="16">
        <v>1</v>
      </c>
      <c r="N51" s="16">
        <v>1</v>
      </c>
      <c r="O51" s="16">
        <v>7</v>
      </c>
      <c r="P51" s="28">
        <v>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64">
        <v>0</v>
      </c>
      <c r="W51" s="29">
        <v>0</v>
      </c>
      <c r="X51" s="29">
        <v>0</v>
      </c>
      <c r="Y51" s="29">
        <v>0</v>
      </c>
      <c r="Z51" s="29">
        <v>0</v>
      </c>
      <c r="AA51" s="64">
        <v>0</v>
      </c>
      <c r="AB51" s="42">
        <v>5</v>
      </c>
      <c r="AC51" s="64">
        <v>0</v>
      </c>
      <c r="AD51" s="64">
        <v>0</v>
      </c>
      <c r="AE51" s="64">
        <v>0</v>
      </c>
      <c r="AF51" s="64">
        <v>0</v>
      </c>
      <c r="AG51" s="29">
        <v>0</v>
      </c>
      <c r="AH51" s="29">
        <v>0</v>
      </c>
      <c r="AI51" s="29">
        <v>0</v>
      </c>
      <c r="AJ51" s="29">
        <v>0</v>
      </c>
      <c r="AK51" s="29">
        <v>0</v>
      </c>
      <c r="AL51">
        <f t="shared" si="0"/>
        <v>11.319672131147541</v>
      </c>
      <c r="AM51">
        <f t="shared" si="1"/>
        <v>465</v>
      </c>
      <c r="AN51" t="str">
        <f t="shared" si="2"/>
        <v>,蓝水晶,扁扁的稻草,坚硬的石头</v>
      </c>
      <c r="AO51" s="25" t="str">
        <f>IF(F51="c",getSring(AN51,4),VLOOKUP(L51&amp;F51,test4,2,FALSE))</f>
        <v>风之精华</v>
      </c>
      <c r="AP51" s="25">
        <f t="shared" si="3"/>
        <v>30003</v>
      </c>
      <c r="AQ51" s="25">
        <f t="shared" si="9"/>
        <v>2</v>
      </c>
      <c r="AR51" s="25" t="str">
        <f>getSring(AN51,1)</f>
        <v>蓝水晶</v>
      </c>
      <c r="AS51" s="25">
        <f t="shared" si="4"/>
        <v>30028</v>
      </c>
      <c r="AT51" s="25">
        <f t="shared" si="10"/>
        <v>5</v>
      </c>
      <c r="AU51" s="25" t="str">
        <f>getSring(AN51,2)</f>
        <v>扁扁的稻草</v>
      </c>
      <c r="AV51" s="25">
        <f t="shared" si="5"/>
        <v>30024</v>
      </c>
      <c r="AW51" s="25">
        <f t="shared" si="6"/>
        <v>5</v>
      </c>
      <c r="AX51" s="25" t="str">
        <f>getSring(AN51,3)</f>
        <v>坚硬的石头</v>
      </c>
      <c r="AY51" s="25">
        <f t="shared" si="7"/>
        <v>30032</v>
      </c>
      <c r="AZ51" s="25">
        <f t="shared" si="8"/>
        <v>5</v>
      </c>
    </row>
    <row r="52" spans="2:52" ht="14.25" x14ac:dyDescent="0.2">
      <c r="B52" s="16">
        <v>50</v>
      </c>
      <c r="C52" s="16" t="s">
        <v>1180</v>
      </c>
      <c r="D52" s="16" t="s">
        <v>1509</v>
      </c>
      <c r="E52" s="16">
        <f>武器3!E52</f>
        <v>1</v>
      </c>
      <c r="F52" s="16" t="s">
        <v>1127</v>
      </c>
      <c r="G52" s="16">
        <f>武器3!G52</f>
        <v>3</v>
      </c>
      <c r="H52" s="19" t="s">
        <v>1485</v>
      </c>
      <c r="I52" s="3" t="s">
        <v>863</v>
      </c>
      <c r="J52" s="3">
        <f>武器2!I52</f>
        <v>2</v>
      </c>
      <c r="K52" s="3" t="str">
        <f>武器3!J52</f>
        <v>下级职业</v>
      </c>
      <c r="L52" s="3" t="str">
        <f>武器3!K52</f>
        <v>风</v>
      </c>
      <c r="M52" s="16">
        <v>1</v>
      </c>
      <c r="N52" s="16">
        <v>2</v>
      </c>
      <c r="O52" s="16">
        <v>14</v>
      </c>
      <c r="P52" s="16">
        <v>36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64">
        <v>0</v>
      </c>
      <c r="W52" s="29">
        <v>0</v>
      </c>
      <c r="X52" s="29">
        <v>0</v>
      </c>
      <c r="Y52" s="29">
        <v>0</v>
      </c>
      <c r="Z52" s="29">
        <v>0</v>
      </c>
      <c r="AA52" s="64">
        <v>0</v>
      </c>
      <c r="AB52" s="64">
        <v>0</v>
      </c>
      <c r="AC52" s="64">
        <v>0</v>
      </c>
      <c r="AD52" s="64">
        <v>0</v>
      </c>
      <c r="AE52" s="64">
        <v>0</v>
      </c>
      <c r="AF52" s="64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>
        <f t="shared" si="0"/>
        <v>75</v>
      </c>
      <c r="AM52">
        <f t="shared" si="1"/>
        <v>3315</v>
      </c>
      <c r="AN52" t="str">
        <f t="shared" si="2"/>
        <v>,长獠牙,蓝水晶,扁扁的稻草</v>
      </c>
      <c r="AO52" s="25" t="str">
        <f>IF(F52="c",getSring(AN52,4),VLOOKUP(L52&amp;F52,test4,2,FALSE))</f>
        <v>风之精华</v>
      </c>
      <c r="AP52" s="25">
        <f t="shared" si="3"/>
        <v>30003</v>
      </c>
      <c r="AQ52" s="25">
        <f t="shared" si="9"/>
        <v>16</v>
      </c>
      <c r="AR52" s="25" t="str">
        <f>getSring(AN52,1)</f>
        <v>长獠牙</v>
      </c>
      <c r="AS52" s="25">
        <f t="shared" si="4"/>
        <v>30036</v>
      </c>
      <c r="AT52" s="25">
        <f t="shared" si="10"/>
        <v>31</v>
      </c>
      <c r="AU52" s="25" t="str">
        <f>getSring(AN52,2)</f>
        <v>蓝水晶</v>
      </c>
      <c r="AV52" s="25">
        <f t="shared" si="5"/>
        <v>30028</v>
      </c>
      <c r="AW52" s="25">
        <f t="shared" si="6"/>
        <v>31</v>
      </c>
      <c r="AX52" s="25" t="str">
        <f>getSring(AN52,3)</f>
        <v>扁扁的稻草</v>
      </c>
      <c r="AY52" s="25">
        <f t="shared" si="7"/>
        <v>30024</v>
      </c>
      <c r="AZ52" s="25">
        <f t="shared" si="8"/>
        <v>31</v>
      </c>
    </row>
    <row r="53" spans="2:52" ht="14.25" x14ac:dyDescent="0.2">
      <c r="B53" s="16">
        <v>51</v>
      </c>
      <c r="C53" s="16" t="s">
        <v>1172</v>
      </c>
      <c r="D53" s="16" t="s">
        <v>1496</v>
      </c>
      <c r="E53" s="16">
        <f>武器3!E53</f>
        <v>2</v>
      </c>
      <c r="F53" s="16" t="s">
        <v>1127</v>
      </c>
      <c r="G53" s="16">
        <f>武器3!G53</f>
        <v>3</v>
      </c>
      <c r="H53" s="19" t="s">
        <v>1485</v>
      </c>
      <c r="I53" s="3" t="s">
        <v>863</v>
      </c>
      <c r="J53" s="3">
        <f>武器2!I53</f>
        <v>2</v>
      </c>
      <c r="K53" s="3" t="str">
        <f>武器3!J53</f>
        <v>下级职业</v>
      </c>
      <c r="L53" s="3" t="str">
        <f>武器3!K53</f>
        <v>风</v>
      </c>
      <c r="M53" s="16">
        <v>1</v>
      </c>
      <c r="N53" s="16">
        <v>3</v>
      </c>
      <c r="O53" s="16">
        <v>21</v>
      </c>
      <c r="P53" s="28">
        <v>0</v>
      </c>
      <c r="Q53" s="16">
        <v>22</v>
      </c>
      <c r="R53" s="28">
        <v>0</v>
      </c>
      <c r="S53" s="28">
        <v>0</v>
      </c>
      <c r="T53" s="28">
        <v>0</v>
      </c>
      <c r="U53" s="28">
        <v>0</v>
      </c>
      <c r="V53" s="64">
        <v>0</v>
      </c>
      <c r="W53" s="29">
        <v>0</v>
      </c>
      <c r="X53" s="29">
        <v>0</v>
      </c>
      <c r="Y53" s="29">
        <v>0</v>
      </c>
      <c r="Z53" s="29">
        <v>0</v>
      </c>
      <c r="AA53" s="64">
        <v>0</v>
      </c>
      <c r="AB53" s="64">
        <v>0</v>
      </c>
      <c r="AC53" s="64">
        <v>0</v>
      </c>
      <c r="AD53" s="64">
        <v>0</v>
      </c>
      <c r="AE53" s="64">
        <v>0</v>
      </c>
      <c r="AF53" s="64">
        <v>0</v>
      </c>
      <c r="AG53" s="29">
        <v>0</v>
      </c>
      <c r="AH53" s="29">
        <v>0</v>
      </c>
      <c r="AI53" s="29">
        <v>0</v>
      </c>
      <c r="AJ53" s="29">
        <v>0</v>
      </c>
      <c r="AK53" s="29">
        <v>0</v>
      </c>
      <c r="AL53">
        <f t="shared" si="0"/>
        <v>64.5</v>
      </c>
      <c r="AM53">
        <f t="shared" si="1"/>
        <v>2775</v>
      </c>
      <c r="AN53" t="str">
        <f t="shared" si="2"/>
        <v>,蓝水晶,长獠牙,坚硬的石头</v>
      </c>
      <c r="AO53" s="25" t="str">
        <f>IF(F53="c",getSring(AN53,4),VLOOKUP(L53&amp;F53,test4,2,FALSE))</f>
        <v>风之精华</v>
      </c>
      <c r="AP53" s="25">
        <f t="shared" si="3"/>
        <v>30003</v>
      </c>
      <c r="AQ53" s="25">
        <f t="shared" si="9"/>
        <v>13</v>
      </c>
      <c r="AR53" s="25" t="str">
        <f>getSring(AN53,1)</f>
        <v>蓝水晶</v>
      </c>
      <c r="AS53" s="25">
        <f t="shared" si="4"/>
        <v>30028</v>
      </c>
      <c r="AT53" s="25">
        <f t="shared" si="10"/>
        <v>27</v>
      </c>
      <c r="AU53" s="25" t="str">
        <f>getSring(AN53,2)</f>
        <v>长獠牙</v>
      </c>
      <c r="AV53" s="25">
        <f t="shared" si="5"/>
        <v>30036</v>
      </c>
      <c r="AW53" s="25">
        <f t="shared" si="6"/>
        <v>27</v>
      </c>
      <c r="AX53" s="25" t="str">
        <f>getSring(AN53,3)</f>
        <v>坚硬的石头</v>
      </c>
      <c r="AY53" s="25">
        <f t="shared" si="7"/>
        <v>30032</v>
      </c>
      <c r="AZ53" s="25">
        <f t="shared" si="8"/>
        <v>27</v>
      </c>
    </row>
    <row r="54" spans="2:52" ht="14.25" x14ac:dyDescent="0.2">
      <c r="B54" s="16">
        <v>52</v>
      </c>
      <c r="C54" s="16" t="s">
        <v>1135</v>
      </c>
      <c r="D54" s="16" t="s">
        <v>1374</v>
      </c>
      <c r="E54" s="16">
        <f>武器3!E54</f>
        <v>2</v>
      </c>
      <c r="F54" s="16" t="s">
        <v>1127</v>
      </c>
      <c r="G54" s="16">
        <f>武器3!G54</f>
        <v>3</v>
      </c>
      <c r="H54" s="19" t="s">
        <v>1485</v>
      </c>
      <c r="I54" s="3" t="s">
        <v>863</v>
      </c>
      <c r="J54" s="3">
        <f>武器2!I54</f>
        <v>2</v>
      </c>
      <c r="K54" s="3" t="str">
        <f>武器3!J54</f>
        <v>下级职业</v>
      </c>
      <c r="L54" s="3" t="str">
        <f>武器3!K54</f>
        <v>风</v>
      </c>
      <c r="M54" s="16">
        <v>1</v>
      </c>
      <c r="N54" s="16">
        <v>4</v>
      </c>
      <c r="O54" s="16">
        <v>27</v>
      </c>
      <c r="P54" s="28">
        <v>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64">
        <v>0</v>
      </c>
      <c r="W54" s="29">
        <v>0</v>
      </c>
      <c r="X54" s="29">
        <v>0</v>
      </c>
      <c r="Y54" s="29">
        <v>0</v>
      </c>
      <c r="Z54" s="29">
        <v>0</v>
      </c>
      <c r="AA54" s="64">
        <v>0</v>
      </c>
      <c r="AB54" s="64">
        <v>0</v>
      </c>
      <c r="AC54" s="64">
        <v>0</v>
      </c>
      <c r="AD54" s="64">
        <v>0</v>
      </c>
      <c r="AE54" s="64">
        <v>0</v>
      </c>
      <c r="AF54" s="42">
        <v>83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>
        <f t="shared" si="0"/>
        <v>83.842036553524821</v>
      </c>
      <c r="AM54">
        <f t="shared" si="1"/>
        <v>3615</v>
      </c>
      <c r="AN54" t="str">
        <f t="shared" si="2"/>
        <v>,美味的坚果,长獠牙,坚硬的石头</v>
      </c>
      <c r="AO54" s="25" t="str">
        <f>IF(F54="c",getSring(AN54,4),VLOOKUP(L54&amp;F54,test4,2,FALSE))</f>
        <v>风之精华</v>
      </c>
      <c r="AP54" s="25">
        <f t="shared" si="3"/>
        <v>30003</v>
      </c>
      <c r="AQ54" s="25">
        <f t="shared" si="9"/>
        <v>17</v>
      </c>
      <c r="AR54" s="25" t="str">
        <f>getSring(AN54,1)</f>
        <v>美味的坚果</v>
      </c>
      <c r="AS54" s="25">
        <f t="shared" si="4"/>
        <v>30040</v>
      </c>
      <c r="AT54" s="25">
        <f t="shared" si="10"/>
        <v>35</v>
      </c>
      <c r="AU54" s="25" t="str">
        <f>getSring(AN54,2)</f>
        <v>长獠牙</v>
      </c>
      <c r="AV54" s="25">
        <f t="shared" si="5"/>
        <v>30036</v>
      </c>
      <c r="AW54" s="25">
        <f t="shared" si="6"/>
        <v>35</v>
      </c>
      <c r="AX54" s="25" t="str">
        <f>getSring(AN54,3)</f>
        <v>坚硬的石头</v>
      </c>
      <c r="AY54" s="25">
        <f t="shared" si="7"/>
        <v>30032</v>
      </c>
      <c r="AZ54" s="25">
        <f t="shared" si="8"/>
        <v>35</v>
      </c>
    </row>
    <row r="55" spans="2:52" ht="14.25" x14ac:dyDescent="0.2">
      <c r="B55" s="16">
        <v>53</v>
      </c>
      <c r="C55" s="16" t="s">
        <v>1180</v>
      </c>
      <c r="D55" s="16" t="s">
        <v>1260</v>
      </c>
      <c r="E55" s="16">
        <f>武器3!E55</f>
        <v>3</v>
      </c>
      <c r="F55" s="16" t="s">
        <v>1127</v>
      </c>
      <c r="G55" s="16">
        <f>武器3!G55</f>
        <v>3</v>
      </c>
      <c r="H55" s="19" t="s">
        <v>1485</v>
      </c>
      <c r="I55" s="3" t="s">
        <v>863</v>
      </c>
      <c r="J55" s="3">
        <f>武器2!I55</f>
        <v>2</v>
      </c>
      <c r="K55" s="3" t="str">
        <f>武器3!J55</f>
        <v>下级职业</v>
      </c>
      <c r="L55" s="3" t="str">
        <f>武器3!K55</f>
        <v>风</v>
      </c>
      <c r="M55" s="16">
        <v>1</v>
      </c>
      <c r="N55" s="16">
        <v>5</v>
      </c>
      <c r="O55" s="16">
        <v>34</v>
      </c>
      <c r="P55" s="16">
        <v>90</v>
      </c>
      <c r="Q55" s="28">
        <v>0</v>
      </c>
      <c r="R55" s="28">
        <v>0</v>
      </c>
      <c r="S55" s="28">
        <v>0</v>
      </c>
      <c r="T55" s="28">
        <v>0</v>
      </c>
      <c r="U55" s="28">
        <v>0</v>
      </c>
      <c r="V55" s="64">
        <v>0</v>
      </c>
      <c r="W55" s="29">
        <v>0</v>
      </c>
      <c r="X55" s="29">
        <v>0</v>
      </c>
      <c r="Y55" s="29">
        <v>0</v>
      </c>
      <c r="Z55" s="29">
        <v>0</v>
      </c>
      <c r="AA55" s="42">
        <v>41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29">
        <v>0</v>
      </c>
      <c r="AH55" s="29">
        <v>0</v>
      </c>
      <c r="AI55" s="29">
        <v>0</v>
      </c>
      <c r="AJ55" s="29">
        <v>0</v>
      </c>
      <c r="AK55" s="29">
        <v>0</v>
      </c>
      <c r="AL55">
        <f t="shared" si="0"/>
        <v>216.05865102639297</v>
      </c>
      <c r="AM55">
        <f t="shared" si="1"/>
        <v>9450</v>
      </c>
      <c r="AN55" t="str">
        <f t="shared" si="2"/>
        <v>,蓝水晶,扁扁的稻草,坚硬的石头</v>
      </c>
      <c r="AO55" s="25" t="str">
        <f>IF(F55="c",getSring(AN55,4),VLOOKUP(L55&amp;F55,test4,2,FALSE))</f>
        <v>风之精华</v>
      </c>
      <c r="AP55" s="25">
        <f t="shared" si="3"/>
        <v>30003</v>
      </c>
      <c r="AQ55" s="25">
        <f t="shared" si="9"/>
        <v>45</v>
      </c>
      <c r="AR55" s="25" t="str">
        <f>getSring(AN55,1)</f>
        <v>蓝水晶</v>
      </c>
      <c r="AS55" s="25">
        <f t="shared" si="4"/>
        <v>30028</v>
      </c>
      <c r="AT55" s="25">
        <f t="shared" si="10"/>
        <v>90</v>
      </c>
      <c r="AU55" s="25" t="str">
        <f>getSring(AN55,2)</f>
        <v>扁扁的稻草</v>
      </c>
      <c r="AV55" s="25">
        <f t="shared" si="5"/>
        <v>30024</v>
      </c>
      <c r="AW55" s="25">
        <f t="shared" si="6"/>
        <v>90</v>
      </c>
      <c r="AX55" s="25" t="str">
        <f>getSring(AN55,3)</f>
        <v>坚硬的石头</v>
      </c>
      <c r="AY55" s="25">
        <f t="shared" si="7"/>
        <v>30032</v>
      </c>
      <c r="AZ55" s="25">
        <f t="shared" si="8"/>
        <v>90</v>
      </c>
    </row>
    <row r="56" spans="2:52" ht="14.25" x14ac:dyDescent="0.2">
      <c r="B56" s="16">
        <v>54</v>
      </c>
      <c r="C56" s="16" t="s">
        <v>1153</v>
      </c>
      <c r="D56" s="16" t="s">
        <v>1422</v>
      </c>
      <c r="E56" s="16">
        <f>武器3!E56</f>
        <v>3</v>
      </c>
      <c r="F56" s="16" t="s">
        <v>1127</v>
      </c>
      <c r="G56" s="16">
        <f>武器3!G56</f>
        <v>3</v>
      </c>
      <c r="H56" s="19" t="s">
        <v>1485</v>
      </c>
      <c r="I56" s="3" t="s">
        <v>863</v>
      </c>
      <c r="J56" s="3">
        <f>武器2!I56</f>
        <v>2</v>
      </c>
      <c r="K56" s="3" t="str">
        <f>武器3!J56</f>
        <v>下级职业</v>
      </c>
      <c r="L56" s="3" t="str">
        <f>武器3!K56</f>
        <v>风</v>
      </c>
      <c r="M56" s="16">
        <v>1</v>
      </c>
      <c r="N56" s="16">
        <v>6</v>
      </c>
      <c r="O56" s="16">
        <v>41</v>
      </c>
      <c r="P56" s="16">
        <v>108</v>
      </c>
      <c r="Q56" s="28">
        <v>0</v>
      </c>
      <c r="R56" s="28">
        <v>0</v>
      </c>
      <c r="S56" s="28">
        <v>0</v>
      </c>
      <c r="T56" s="28">
        <v>0</v>
      </c>
      <c r="U56" s="28">
        <v>0</v>
      </c>
      <c r="V56" s="64">
        <v>0</v>
      </c>
      <c r="W56" s="20">
        <v>0.215</v>
      </c>
      <c r="X56" s="29">
        <v>0</v>
      </c>
      <c r="Y56" s="29">
        <v>0</v>
      </c>
      <c r="Z56" s="29">
        <v>0</v>
      </c>
      <c r="AA56" s="6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>
        <f t="shared" si="0"/>
        <v>223.5</v>
      </c>
      <c r="AM56">
        <f t="shared" si="1"/>
        <v>9825</v>
      </c>
      <c r="AN56" t="str">
        <f t="shared" si="2"/>
        <v>,扁扁的稻草,坚硬的石头,美味的坚果</v>
      </c>
      <c r="AO56" s="25" t="str">
        <f>IF(F56="c",getSring(AN56,4),VLOOKUP(L56&amp;F56,test4,2,FALSE))</f>
        <v>风之精华</v>
      </c>
      <c r="AP56" s="25">
        <f t="shared" si="3"/>
        <v>30003</v>
      </c>
      <c r="AQ56" s="25">
        <f t="shared" si="9"/>
        <v>47</v>
      </c>
      <c r="AR56" s="25" t="str">
        <f>getSring(AN56,1)</f>
        <v>扁扁的稻草</v>
      </c>
      <c r="AS56" s="25">
        <f t="shared" si="4"/>
        <v>30024</v>
      </c>
      <c r="AT56" s="25">
        <f t="shared" si="10"/>
        <v>93</v>
      </c>
      <c r="AU56" s="25" t="str">
        <f>getSring(AN56,2)</f>
        <v>坚硬的石头</v>
      </c>
      <c r="AV56" s="25">
        <f t="shared" si="5"/>
        <v>30032</v>
      </c>
      <c r="AW56" s="25">
        <f t="shared" si="6"/>
        <v>93</v>
      </c>
      <c r="AX56" s="25" t="str">
        <f>getSring(AN56,3)</f>
        <v>美味的坚果</v>
      </c>
      <c r="AY56" s="25">
        <f t="shared" si="7"/>
        <v>30040</v>
      </c>
      <c r="AZ56" s="25">
        <f t="shared" si="8"/>
        <v>93</v>
      </c>
    </row>
    <row r="57" spans="2:52" ht="14.25" x14ac:dyDescent="0.2">
      <c r="B57" s="16">
        <v>55</v>
      </c>
      <c r="C57" s="16" t="s">
        <v>1149</v>
      </c>
      <c r="D57" s="16" t="s">
        <v>1510</v>
      </c>
      <c r="E57" s="16">
        <f>武器3!E57</f>
        <v>4</v>
      </c>
      <c r="F57" s="16" t="s">
        <v>1127</v>
      </c>
      <c r="G57" s="16">
        <f>武器3!G57</f>
        <v>3</v>
      </c>
      <c r="H57" s="19" t="s">
        <v>1485</v>
      </c>
      <c r="I57" s="3" t="s">
        <v>863</v>
      </c>
      <c r="J57" s="3">
        <f>武器2!I57</f>
        <v>2</v>
      </c>
      <c r="K57" s="3" t="str">
        <f>武器3!J57</f>
        <v>下级职业</v>
      </c>
      <c r="L57" s="3" t="str">
        <f>武器3!K57</f>
        <v>风</v>
      </c>
      <c r="M57" s="16">
        <v>1</v>
      </c>
      <c r="N57" s="16">
        <v>7</v>
      </c>
      <c r="O57" s="16">
        <v>48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64">
        <v>0</v>
      </c>
      <c r="W57" s="29">
        <v>0</v>
      </c>
      <c r="X57" s="29">
        <v>0</v>
      </c>
      <c r="Y57" s="29">
        <v>0</v>
      </c>
      <c r="Z57" s="29">
        <v>0</v>
      </c>
      <c r="AA57" s="64">
        <v>0</v>
      </c>
      <c r="AB57" s="64">
        <v>0</v>
      </c>
      <c r="AC57" s="64">
        <v>0</v>
      </c>
      <c r="AD57" s="42">
        <v>50</v>
      </c>
      <c r="AE57" s="64">
        <v>0</v>
      </c>
      <c r="AF57" s="42">
        <v>145</v>
      </c>
      <c r="AG57" s="29">
        <v>0</v>
      </c>
      <c r="AH57" s="29">
        <v>0</v>
      </c>
      <c r="AI57" s="29">
        <v>0</v>
      </c>
      <c r="AJ57" s="29">
        <v>0</v>
      </c>
      <c r="AK57" s="29">
        <v>0</v>
      </c>
      <c r="AL57">
        <f t="shared" si="0"/>
        <v>209.87878787878788</v>
      </c>
      <c r="AM57">
        <f t="shared" si="1"/>
        <v>9195</v>
      </c>
      <c r="AN57" t="str">
        <f t="shared" si="2"/>
        <v>,美味的坚果,坚硬的石头,蓝水晶</v>
      </c>
      <c r="AO57" s="25" t="str">
        <f>IF(F57="c",getSring(AN57,4),VLOOKUP(L57&amp;F57,test4,2,FALSE))</f>
        <v>风之精华</v>
      </c>
      <c r="AP57" s="25">
        <f t="shared" si="3"/>
        <v>30003</v>
      </c>
      <c r="AQ57" s="25">
        <f t="shared" si="9"/>
        <v>44</v>
      </c>
      <c r="AR57" s="25" t="str">
        <f>getSring(AN57,1)</f>
        <v>美味的坚果</v>
      </c>
      <c r="AS57" s="25">
        <f t="shared" si="4"/>
        <v>30040</v>
      </c>
      <c r="AT57" s="25">
        <f t="shared" si="10"/>
        <v>87</v>
      </c>
      <c r="AU57" s="25" t="str">
        <f>getSring(AN57,2)</f>
        <v>坚硬的石头</v>
      </c>
      <c r="AV57" s="25">
        <f t="shared" si="5"/>
        <v>30032</v>
      </c>
      <c r="AW57" s="25">
        <f t="shared" si="6"/>
        <v>87</v>
      </c>
      <c r="AX57" s="25" t="str">
        <f>getSring(AN57,3)</f>
        <v>蓝水晶</v>
      </c>
      <c r="AY57" s="25">
        <f t="shared" si="7"/>
        <v>30028</v>
      </c>
      <c r="AZ57" s="25">
        <f t="shared" si="8"/>
        <v>87</v>
      </c>
    </row>
    <row r="58" spans="2:52" ht="14.25" x14ac:dyDescent="0.2">
      <c r="B58" s="16">
        <v>56</v>
      </c>
      <c r="C58" s="16" t="s">
        <v>1149</v>
      </c>
      <c r="D58" s="16" t="s">
        <v>1511</v>
      </c>
      <c r="E58" s="16">
        <f>武器3!E58</f>
        <v>4</v>
      </c>
      <c r="F58" s="16" t="s">
        <v>1127</v>
      </c>
      <c r="G58" s="16">
        <f>武器3!G58</f>
        <v>3</v>
      </c>
      <c r="H58" s="19" t="s">
        <v>1485</v>
      </c>
      <c r="I58" s="3" t="s">
        <v>863</v>
      </c>
      <c r="J58" s="3">
        <f>武器2!I58</f>
        <v>2</v>
      </c>
      <c r="K58" s="3" t="str">
        <f>武器3!J58</f>
        <v>下级职业</v>
      </c>
      <c r="L58" s="3" t="str">
        <f>武器3!K58</f>
        <v>风</v>
      </c>
      <c r="M58" s="16">
        <v>1</v>
      </c>
      <c r="N58" s="16">
        <v>8</v>
      </c>
      <c r="O58" s="16">
        <v>55</v>
      </c>
      <c r="P58" s="28">
        <v>0</v>
      </c>
      <c r="Q58" s="16">
        <v>58</v>
      </c>
      <c r="R58" s="28">
        <v>0</v>
      </c>
      <c r="S58" s="28">
        <v>0</v>
      </c>
      <c r="T58" s="28">
        <v>0</v>
      </c>
      <c r="U58" s="28">
        <v>0</v>
      </c>
      <c r="V58" s="42">
        <v>58</v>
      </c>
      <c r="W58" s="29">
        <v>0</v>
      </c>
      <c r="X58" s="29">
        <v>0</v>
      </c>
      <c r="Y58" s="29">
        <v>0</v>
      </c>
      <c r="Z58" s="29">
        <v>0</v>
      </c>
      <c r="AA58" s="64">
        <v>0</v>
      </c>
      <c r="AB58" s="64">
        <v>0</v>
      </c>
      <c r="AC58" s="64">
        <v>0</v>
      </c>
      <c r="AD58" s="64">
        <v>0</v>
      </c>
      <c r="AE58" s="64">
        <v>0</v>
      </c>
      <c r="AF58" s="64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>
        <f t="shared" si="0"/>
        <v>256.5</v>
      </c>
      <c r="AM58">
        <f t="shared" si="1"/>
        <v>11175</v>
      </c>
      <c r="AN58" t="str">
        <f t="shared" si="2"/>
        <v>,美味的坚果,扁扁的稻草,蓝水晶</v>
      </c>
      <c r="AO58" s="25" t="str">
        <f>IF(F58="c",getSring(AN58,4),VLOOKUP(L58&amp;F58,test4,2,FALSE))</f>
        <v>风之精华</v>
      </c>
      <c r="AP58" s="25">
        <f t="shared" si="3"/>
        <v>30003</v>
      </c>
      <c r="AQ58" s="25">
        <f t="shared" si="9"/>
        <v>53</v>
      </c>
      <c r="AR58" s="25" t="str">
        <f>getSring(AN58,1)</f>
        <v>美味的坚果</v>
      </c>
      <c r="AS58" s="25">
        <f t="shared" si="4"/>
        <v>30040</v>
      </c>
      <c r="AT58" s="25">
        <f t="shared" si="10"/>
        <v>107</v>
      </c>
      <c r="AU58" s="25" t="str">
        <f>getSring(AN58,2)</f>
        <v>扁扁的稻草</v>
      </c>
      <c r="AV58" s="25">
        <f t="shared" si="5"/>
        <v>30024</v>
      </c>
      <c r="AW58" s="25">
        <f t="shared" si="6"/>
        <v>107</v>
      </c>
      <c r="AX58" s="25" t="str">
        <f>getSring(AN58,3)</f>
        <v>蓝水晶</v>
      </c>
      <c r="AY58" s="25">
        <f t="shared" si="7"/>
        <v>30028</v>
      </c>
      <c r="AZ58" s="25">
        <f t="shared" si="8"/>
        <v>107</v>
      </c>
    </row>
    <row r="59" spans="2:52" ht="14.25" x14ac:dyDescent="0.2">
      <c r="B59" s="16">
        <v>57</v>
      </c>
      <c r="C59" s="16" t="s">
        <v>1210</v>
      </c>
      <c r="D59" s="16" t="s">
        <v>1295</v>
      </c>
      <c r="E59" s="16">
        <f>武器3!E59</f>
        <v>1</v>
      </c>
      <c r="F59" s="16" t="s">
        <v>1128</v>
      </c>
      <c r="G59" s="16">
        <f>武器3!G59</f>
        <v>4</v>
      </c>
      <c r="H59" s="19" t="s">
        <v>1485</v>
      </c>
      <c r="I59" s="3" t="s">
        <v>863</v>
      </c>
      <c r="J59" s="3">
        <f>武器2!I59</f>
        <v>2</v>
      </c>
      <c r="K59" s="3" t="str">
        <f>武器3!J59</f>
        <v>下级职业</v>
      </c>
      <c r="L59" s="3" t="str">
        <f>武器3!K59</f>
        <v>--</v>
      </c>
      <c r="M59" s="16">
        <v>1</v>
      </c>
      <c r="N59" s="16">
        <v>1</v>
      </c>
      <c r="O59" s="16">
        <v>13</v>
      </c>
      <c r="P59" s="28">
        <v>0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64">
        <v>0</v>
      </c>
      <c r="W59" s="29">
        <v>0</v>
      </c>
      <c r="X59" s="29">
        <v>0</v>
      </c>
      <c r="Y59" s="29">
        <v>0</v>
      </c>
      <c r="Z59" s="29">
        <v>0</v>
      </c>
      <c r="AA59" s="64">
        <v>0</v>
      </c>
      <c r="AB59" s="64">
        <v>0</v>
      </c>
      <c r="AC59" s="64">
        <v>0</v>
      </c>
      <c r="AD59" s="64">
        <v>0</v>
      </c>
      <c r="AE59" s="64">
        <v>0</v>
      </c>
      <c r="AF59" s="42">
        <v>0</v>
      </c>
      <c r="AG59" s="29">
        <v>0</v>
      </c>
      <c r="AH59" s="29">
        <v>0</v>
      </c>
      <c r="AI59" s="29">
        <v>0</v>
      </c>
      <c r="AJ59" s="29">
        <v>0</v>
      </c>
      <c r="AK59" s="29">
        <v>0</v>
      </c>
      <c r="AL59">
        <f t="shared" si="0"/>
        <v>19.5</v>
      </c>
      <c r="AM59">
        <f t="shared" si="1"/>
        <v>847.5</v>
      </c>
      <c r="AN59" t="str">
        <f t="shared" si="2"/>
        <v>,石头,多汁的坚果,稻草,狗牙</v>
      </c>
      <c r="AO59" s="25" t="str">
        <f>IF(F59="c",getSring(AN59,4),VLOOKUP(L59&amp;F59,test4,2,FALSE))</f>
        <v>狗牙</v>
      </c>
      <c r="AP59" s="25">
        <f t="shared" si="3"/>
        <v>30035</v>
      </c>
      <c r="AQ59" s="25">
        <f t="shared" si="9"/>
        <v>65</v>
      </c>
      <c r="AR59" s="25" t="str">
        <f>getSring(AN59,1)</f>
        <v>石头</v>
      </c>
      <c r="AS59" s="25">
        <f t="shared" si="4"/>
        <v>30031</v>
      </c>
      <c r="AT59" s="25">
        <f t="shared" si="10"/>
        <v>16</v>
      </c>
      <c r="AU59" s="25" t="str">
        <f>getSring(AN59,2)</f>
        <v>多汁的坚果</v>
      </c>
      <c r="AV59" s="25">
        <f t="shared" si="5"/>
        <v>30039</v>
      </c>
      <c r="AW59" s="25">
        <f t="shared" si="6"/>
        <v>16</v>
      </c>
      <c r="AX59" s="25" t="str">
        <f>getSring(AN59,3)</f>
        <v>稻草</v>
      </c>
      <c r="AY59" s="25">
        <f t="shared" si="7"/>
        <v>30023</v>
      </c>
      <c r="AZ59" s="25">
        <f t="shared" si="8"/>
        <v>16</v>
      </c>
    </row>
    <row r="60" spans="2:52" ht="14.25" x14ac:dyDescent="0.2">
      <c r="B60" s="16">
        <v>58</v>
      </c>
      <c r="C60" s="16" t="s">
        <v>1137</v>
      </c>
      <c r="D60" s="16" t="s">
        <v>1512</v>
      </c>
      <c r="E60" s="16">
        <f>武器3!E60</f>
        <v>1</v>
      </c>
      <c r="F60" s="16" t="s">
        <v>1128</v>
      </c>
      <c r="G60" s="16">
        <f>武器3!G60</f>
        <v>4</v>
      </c>
      <c r="H60" s="19" t="s">
        <v>1485</v>
      </c>
      <c r="I60" s="3" t="s">
        <v>863</v>
      </c>
      <c r="J60" s="3">
        <f>武器2!I60</f>
        <v>2</v>
      </c>
      <c r="K60" s="3" t="str">
        <f>武器3!J60</f>
        <v>下级职业</v>
      </c>
      <c r="L60" s="3" t="str">
        <f>武器3!K60</f>
        <v>--</v>
      </c>
      <c r="M60" s="16">
        <v>1</v>
      </c>
      <c r="N60" s="16">
        <v>2</v>
      </c>
      <c r="O60" s="16">
        <v>27</v>
      </c>
      <c r="P60" s="16">
        <v>0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64">
        <v>0</v>
      </c>
      <c r="W60" s="29">
        <v>0</v>
      </c>
      <c r="X60" s="29">
        <v>0</v>
      </c>
      <c r="Y60" s="29">
        <v>0</v>
      </c>
      <c r="Z60" s="29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>
        <f t="shared" si="0"/>
        <v>40.5</v>
      </c>
      <c r="AM60">
        <f t="shared" si="1"/>
        <v>1777.5</v>
      </c>
      <c r="AN60" t="str">
        <f t="shared" si="2"/>
        <v>,多汁的坚果,稻草,狗牙,红水晶</v>
      </c>
      <c r="AO60" s="25" t="str">
        <f>IF(F60="c",getSring(AN60,4),VLOOKUP(L60&amp;F60,test4,2,FALSE))</f>
        <v>红水晶</v>
      </c>
      <c r="AP60" s="25">
        <f t="shared" si="3"/>
        <v>30027</v>
      </c>
      <c r="AQ60" s="25">
        <f t="shared" si="9"/>
        <v>135</v>
      </c>
      <c r="AR60" s="25" t="str">
        <f>getSring(AN60,1)</f>
        <v>多汁的坚果</v>
      </c>
      <c r="AS60" s="25">
        <f t="shared" si="4"/>
        <v>30039</v>
      </c>
      <c r="AT60" s="25">
        <f t="shared" si="10"/>
        <v>34</v>
      </c>
      <c r="AU60" s="25" t="str">
        <f>getSring(AN60,2)</f>
        <v>稻草</v>
      </c>
      <c r="AV60" s="25">
        <f t="shared" si="5"/>
        <v>30023</v>
      </c>
      <c r="AW60" s="25">
        <f t="shared" si="6"/>
        <v>34</v>
      </c>
      <c r="AX60" s="25" t="str">
        <f>getSring(AN60,3)</f>
        <v>狗牙</v>
      </c>
      <c r="AY60" s="25">
        <f t="shared" si="7"/>
        <v>30035</v>
      </c>
      <c r="AZ60" s="25">
        <f t="shared" si="8"/>
        <v>34</v>
      </c>
    </row>
    <row r="61" spans="2:52" ht="14.25" x14ac:dyDescent="0.2">
      <c r="B61" s="16">
        <v>59</v>
      </c>
      <c r="C61" s="16" t="s">
        <v>1145</v>
      </c>
      <c r="D61" s="16" t="s">
        <v>1316</v>
      </c>
      <c r="E61" s="16">
        <f>武器3!E61</f>
        <v>2</v>
      </c>
      <c r="F61" s="16" t="s">
        <v>1128</v>
      </c>
      <c r="G61" s="16">
        <f>武器3!G61</f>
        <v>4</v>
      </c>
      <c r="H61" s="19" t="s">
        <v>1485</v>
      </c>
      <c r="I61" s="3" t="s">
        <v>863</v>
      </c>
      <c r="J61" s="3">
        <f>武器2!I61</f>
        <v>2</v>
      </c>
      <c r="K61" s="3" t="str">
        <f>武器3!J61</f>
        <v>下级职业</v>
      </c>
      <c r="L61" s="3" t="str">
        <f>武器3!K61</f>
        <v>--</v>
      </c>
      <c r="M61" s="16">
        <v>1</v>
      </c>
      <c r="N61" s="16">
        <v>3</v>
      </c>
      <c r="O61" s="16">
        <v>40</v>
      </c>
      <c r="P61" s="16">
        <v>0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64">
        <v>0</v>
      </c>
      <c r="W61" s="29">
        <v>0</v>
      </c>
      <c r="X61" s="29">
        <v>0</v>
      </c>
      <c r="Y61" s="29">
        <v>0</v>
      </c>
      <c r="Z61" s="29">
        <v>0</v>
      </c>
      <c r="AA61" s="6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29">
        <v>0</v>
      </c>
      <c r="AH61" s="29">
        <v>0</v>
      </c>
      <c r="AI61" s="29">
        <v>0</v>
      </c>
      <c r="AJ61" s="29">
        <v>0</v>
      </c>
      <c r="AK61" s="29">
        <v>0</v>
      </c>
      <c r="AL61">
        <f t="shared" si="0"/>
        <v>60</v>
      </c>
      <c r="AM61">
        <f t="shared" si="1"/>
        <v>2625</v>
      </c>
      <c r="AN61" t="str">
        <f t="shared" si="2"/>
        <v>,蘑菇,红水晶,狗牙,稻草</v>
      </c>
      <c r="AO61" s="25" t="str">
        <f>IF(F61="c",getSring(AN61,4),VLOOKUP(L61&amp;F61,test4,2,FALSE))</f>
        <v>稻草</v>
      </c>
      <c r="AP61" s="25">
        <f t="shared" si="3"/>
        <v>30023</v>
      </c>
      <c r="AQ61" s="25">
        <f t="shared" si="9"/>
        <v>200</v>
      </c>
      <c r="AR61" s="25" t="str">
        <f>getSring(AN61,1)</f>
        <v>蘑菇</v>
      </c>
      <c r="AS61" s="25">
        <f t="shared" si="4"/>
        <v>30019</v>
      </c>
      <c r="AT61" s="25">
        <f t="shared" si="10"/>
        <v>50</v>
      </c>
      <c r="AU61" s="25" t="str">
        <f>getSring(AN61,2)</f>
        <v>红水晶</v>
      </c>
      <c r="AV61" s="25">
        <f t="shared" si="5"/>
        <v>30027</v>
      </c>
      <c r="AW61" s="25">
        <f t="shared" si="6"/>
        <v>50</v>
      </c>
      <c r="AX61" s="25" t="str">
        <f>getSring(AN61,3)</f>
        <v>狗牙</v>
      </c>
      <c r="AY61" s="25">
        <f t="shared" si="7"/>
        <v>30035</v>
      </c>
      <c r="AZ61" s="25">
        <f t="shared" si="8"/>
        <v>50</v>
      </c>
    </row>
    <row r="62" spans="2:52" ht="14.25" x14ac:dyDescent="0.2">
      <c r="B62" s="16">
        <v>60</v>
      </c>
      <c r="C62" s="16" t="s">
        <v>1133</v>
      </c>
      <c r="D62" s="16" t="s">
        <v>1513</v>
      </c>
      <c r="E62" s="16">
        <f>武器3!E62</f>
        <v>2</v>
      </c>
      <c r="F62" s="16" t="s">
        <v>1128</v>
      </c>
      <c r="G62" s="16">
        <f>武器3!G62</f>
        <v>4</v>
      </c>
      <c r="H62" s="19" t="s">
        <v>1485</v>
      </c>
      <c r="I62" s="3" t="s">
        <v>863</v>
      </c>
      <c r="J62" s="3">
        <f>武器2!I62</f>
        <v>2</v>
      </c>
      <c r="K62" s="3" t="str">
        <f>武器3!J62</f>
        <v>下级职业</v>
      </c>
      <c r="L62" s="3" t="str">
        <f>武器3!K62</f>
        <v>--</v>
      </c>
      <c r="M62" s="16">
        <v>1</v>
      </c>
      <c r="N62" s="16">
        <v>4</v>
      </c>
      <c r="O62" s="16">
        <v>53</v>
      </c>
      <c r="P62" s="28">
        <v>0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64">
        <v>0</v>
      </c>
      <c r="W62" s="29">
        <v>0</v>
      </c>
      <c r="X62" s="29">
        <v>0</v>
      </c>
      <c r="Y62" s="29">
        <v>0</v>
      </c>
      <c r="Z62" s="29">
        <v>0</v>
      </c>
      <c r="AA62" s="42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>
        <f t="shared" si="0"/>
        <v>79.5</v>
      </c>
      <c r="AM62">
        <f t="shared" si="1"/>
        <v>3472.5</v>
      </c>
      <c r="AN62" t="str">
        <f t="shared" si="2"/>
        <v>,狗牙,红水晶,稻草,石头</v>
      </c>
      <c r="AO62" s="25" t="str">
        <f>IF(F62="c",getSring(AN62,4),VLOOKUP(L62&amp;F62,test4,2,FALSE))</f>
        <v>石头</v>
      </c>
      <c r="AP62" s="25">
        <f t="shared" si="3"/>
        <v>30031</v>
      </c>
      <c r="AQ62" s="25">
        <f t="shared" si="9"/>
        <v>265</v>
      </c>
      <c r="AR62" s="25" t="str">
        <f>getSring(AN62,1)</f>
        <v>狗牙</v>
      </c>
      <c r="AS62" s="25">
        <f t="shared" si="4"/>
        <v>30035</v>
      </c>
      <c r="AT62" s="25">
        <f t="shared" si="10"/>
        <v>66</v>
      </c>
      <c r="AU62" s="25" t="str">
        <f>getSring(AN62,2)</f>
        <v>红水晶</v>
      </c>
      <c r="AV62" s="25">
        <f t="shared" si="5"/>
        <v>30027</v>
      </c>
      <c r="AW62" s="25">
        <f t="shared" si="6"/>
        <v>66</v>
      </c>
      <c r="AX62" s="25" t="str">
        <f>getSring(AN62,3)</f>
        <v>稻草</v>
      </c>
      <c r="AY62" s="25">
        <f t="shared" si="7"/>
        <v>30023</v>
      </c>
      <c r="AZ62" s="25">
        <f t="shared" si="8"/>
        <v>66</v>
      </c>
    </row>
    <row r="63" spans="2:52" ht="14.25" x14ac:dyDescent="0.2">
      <c r="B63" s="16">
        <v>61</v>
      </c>
      <c r="C63" s="16" t="s">
        <v>1212</v>
      </c>
      <c r="D63" s="16" t="s">
        <v>1317</v>
      </c>
      <c r="E63" s="16">
        <f>武器3!E63</f>
        <v>3</v>
      </c>
      <c r="F63" s="16" t="s">
        <v>1128</v>
      </c>
      <c r="G63" s="16">
        <f>武器3!G63</f>
        <v>4</v>
      </c>
      <c r="H63" s="19" t="s">
        <v>1485</v>
      </c>
      <c r="I63" s="3" t="s">
        <v>863</v>
      </c>
      <c r="J63" s="3">
        <f>武器2!I63</f>
        <v>2</v>
      </c>
      <c r="K63" s="3" t="str">
        <f>武器3!J63</f>
        <v>下级职业</v>
      </c>
      <c r="L63" s="3" t="str">
        <f>武器3!K63</f>
        <v>--</v>
      </c>
      <c r="M63" s="16">
        <v>1</v>
      </c>
      <c r="N63" s="16">
        <v>5</v>
      </c>
      <c r="O63" s="16">
        <v>67</v>
      </c>
      <c r="P63" s="16">
        <v>0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64">
        <v>0</v>
      </c>
      <c r="W63" s="29">
        <v>0</v>
      </c>
      <c r="X63" s="29">
        <v>0</v>
      </c>
      <c r="Y63" s="29">
        <v>0</v>
      </c>
      <c r="Z63" s="29">
        <v>0</v>
      </c>
      <c r="AA63" s="6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29">
        <v>0</v>
      </c>
      <c r="AH63" s="29">
        <v>0</v>
      </c>
      <c r="AI63" s="29">
        <v>0</v>
      </c>
      <c r="AJ63" s="29">
        <v>0</v>
      </c>
      <c r="AK63" s="29">
        <v>0</v>
      </c>
      <c r="AL63">
        <f t="shared" si="0"/>
        <v>100.5</v>
      </c>
      <c r="AM63">
        <f t="shared" si="1"/>
        <v>4402.5</v>
      </c>
      <c r="AN63" t="str">
        <f t="shared" si="2"/>
        <v>,多汁的坚果,狗牙,红水晶,稻草</v>
      </c>
      <c r="AO63" s="25" t="str">
        <f>IF(F63="c",getSring(AN63,4),VLOOKUP(L63&amp;F63,test4,2,FALSE))</f>
        <v>稻草</v>
      </c>
      <c r="AP63" s="25">
        <f t="shared" si="3"/>
        <v>30023</v>
      </c>
      <c r="AQ63" s="25">
        <f t="shared" si="9"/>
        <v>335</v>
      </c>
      <c r="AR63" s="25" t="str">
        <f>getSring(AN63,1)</f>
        <v>多汁的坚果</v>
      </c>
      <c r="AS63" s="25">
        <f t="shared" si="4"/>
        <v>30039</v>
      </c>
      <c r="AT63" s="25">
        <f t="shared" si="10"/>
        <v>84</v>
      </c>
      <c r="AU63" s="25" t="str">
        <f>getSring(AN63,2)</f>
        <v>狗牙</v>
      </c>
      <c r="AV63" s="25">
        <f t="shared" si="5"/>
        <v>30035</v>
      </c>
      <c r="AW63" s="25">
        <f t="shared" si="6"/>
        <v>84</v>
      </c>
      <c r="AX63" s="25" t="str">
        <f>getSring(AN63,3)</f>
        <v>红水晶</v>
      </c>
      <c r="AY63" s="25">
        <f t="shared" si="7"/>
        <v>30027</v>
      </c>
      <c r="AZ63" s="25">
        <f t="shared" si="8"/>
        <v>84</v>
      </c>
    </row>
    <row r="64" spans="2:52" ht="14.25" x14ac:dyDescent="0.2">
      <c r="B64" s="16">
        <v>62</v>
      </c>
      <c r="C64" s="16" t="s">
        <v>1153</v>
      </c>
      <c r="D64" s="16" t="s">
        <v>1513</v>
      </c>
      <c r="E64" s="16">
        <f>武器3!E64</f>
        <v>3</v>
      </c>
      <c r="F64" s="16" t="s">
        <v>1128</v>
      </c>
      <c r="G64" s="16">
        <f>武器3!G64</f>
        <v>4</v>
      </c>
      <c r="H64" s="19" t="s">
        <v>1485</v>
      </c>
      <c r="I64" s="3" t="s">
        <v>863</v>
      </c>
      <c r="J64" s="3">
        <f>武器2!I64</f>
        <v>2</v>
      </c>
      <c r="K64" s="3" t="str">
        <f>武器3!J64</f>
        <v>下级职业</v>
      </c>
      <c r="L64" s="3" t="str">
        <f>武器3!K64</f>
        <v>--</v>
      </c>
      <c r="M64" s="16">
        <v>1</v>
      </c>
      <c r="N64" s="16">
        <v>6</v>
      </c>
      <c r="O64" s="16">
        <v>80</v>
      </c>
      <c r="P64" s="28">
        <v>0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64">
        <v>0</v>
      </c>
      <c r="W64" s="29">
        <v>0</v>
      </c>
      <c r="X64" s="29">
        <v>0</v>
      </c>
      <c r="Y64" s="29">
        <v>0</v>
      </c>
      <c r="Z64" s="29">
        <v>0</v>
      </c>
      <c r="AA64" s="64">
        <v>0</v>
      </c>
      <c r="AB64" s="64">
        <v>0</v>
      </c>
      <c r="AC64" s="64">
        <v>0</v>
      </c>
      <c r="AD64" s="42">
        <v>0</v>
      </c>
      <c r="AE64" s="64">
        <v>0</v>
      </c>
      <c r="AF64" s="64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>
        <f t="shared" si="0"/>
        <v>120</v>
      </c>
      <c r="AM64">
        <f t="shared" si="1"/>
        <v>5250</v>
      </c>
      <c r="AN64" t="str">
        <f t="shared" si="2"/>
        <v>,红水晶,蘑菇,稻草,石头</v>
      </c>
      <c r="AO64" s="25" t="str">
        <f>IF(F64="c",getSring(AN64,4),VLOOKUP(L64&amp;F64,test4,2,FALSE))</f>
        <v>石头</v>
      </c>
      <c r="AP64" s="25">
        <f t="shared" si="3"/>
        <v>30031</v>
      </c>
      <c r="AQ64" s="25">
        <f t="shared" si="9"/>
        <v>400</v>
      </c>
      <c r="AR64" s="25" t="str">
        <f>getSring(AN64,1)</f>
        <v>红水晶</v>
      </c>
      <c r="AS64" s="25">
        <f t="shared" si="4"/>
        <v>30027</v>
      </c>
      <c r="AT64" s="25">
        <f t="shared" si="10"/>
        <v>100</v>
      </c>
      <c r="AU64" s="25" t="str">
        <f>getSring(AN64,2)</f>
        <v>蘑菇</v>
      </c>
      <c r="AV64" s="25">
        <f t="shared" si="5"/>
        <v>30019</v>
      </c>
      <c r="AW64" s="25">
        <f t="shared" si="6"/>
        <v>100</v>
      </c>
      <c r="AX64" s="25" t="str">
        <f>getSring(AN64,3)</f>
        <v>稻草</v>
      </c>
      <c r="AY64" s="25">
        <f t="shared" si="7"/>
        <v>30023</v>
      </c>
      <c r="AZ64" s="25">
        <f t="shared" si="8"/>
        <v>100</v>
      </c>
    </row>
    <row r="65" spans="2:52" ht="14.25" x14ac:dyDescent="0.2">
      <c r="B65" s="16">
        <v>63</v>
      </c>
      <c r="C65" s="16" t="s">
        <v>1162</v>
      </c>
      <c r="D65" s="16" t="s">
        <v>1514</v>
      </c>
      <c r="E65" s="16">
        <f>武器3!E65</f>
        <v>4</v>
      </c>
      <c r="F65" s="16" t="s">
        <v>1128</v>
      </c>
      <c r="G65" s="16">
        <f>武器3!G65</f>
        <v>4</v>
      </c>
      <c r="H65" s="19" t="s">
        <v>1485</v>
      </c>
      <c r="I65" s="3" t="s">
        <v>863</v>
      </c>
      <c r="J65" s="3">
        <f>武器2!I65</f>
        <v>2</v>
      </c>
      <c r="K65" s="3" t="str">
        <f>武器3!J65</f>
        <v>下级职业</v>
      </c>
      <c r="L65" s="3" t="str">
        <f>武器3!K65</f>
        <v>--</v>
      </c>
      <c r="M65" s="16">
        <v>1</v>
      </c>
      <c r="N65" s="16">
        <v>7</v>
      </c>
      <c r="O65" s="16">
        <v>93</v>
      </c>
      <c r="P65" s="28">
        <v>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64">
        <v>0</v>
      </c>
      <c r="W65" s="29">
        <v>0</v>
      </c>
      <c r="X65" s="29">
        <v>0</v>
      </c>
      <c r="Y65" s="29">
        <v>0</v>
      </c>
      <c r="Z65" s="29">
        <v>0</v>
      </c>
      <c r="AA65" s="42">
        <v>0</v>
      </c>
      <c r="AB65" s="64">
        <v>0</v>
      </c>
      <c r="AC65" s="64">
        <v>0</v>
      </c>
      <c r="AD65" s="64">
        <v>0</v>
      </c>
      <c r="AE65" s="64">
        <v>0</v>
      </c>
      <c r="AF65" s="64">
        <v>0</v>
      </c>
      <c r="AG65" s="29">
        <v>0</v>
      </c>
      <c r="AH65" s="29">
        <v>0</v>
      </c>
      <c r="AI65" s="29">
        <v>0</v>
      </c>
      <c r="AJ65" s="29">
        <v>0</v>
      </c>
      <c r="AK65" s="29">
        <v>0</v>
      </c>
      <c r="AL65">
        <f t="shared" si="0"/>
        <v>139.5</v>
      </c>
      <c r="AM65">
        <f t="shared" si="1"/>
        <v>6097.5</v>
      </c>
      <c r="AN65" t="str">
        <f t="shared" si="2"/>
        <v>,狗牙,红水晶,蘑菇,稻草</v>
      </c>
      <c r="AO65" s="25" t="str">
        <f>IF(F65="c",getSring(AN65,4),VLOOKUP(L65&amp;F65,test4,2,FALSE))</f>
        <v>稻草</v>
      </c>
      <c r="AP65" s="25">
        <f t="shared" si="3"/>
        <v>30023</v>
      </c>
      <c r="AQ65" s="25">
        <f t="shared" si="9"/>
        <v>465</v>
      </c>
      <c r="AR65" s="25" t="str">
        <f>getSring(AN65,1)</f>
        <v>狗牙</v>
      </c>
      <c r="AS65" s="25">
        <f t="shared" si="4"/>
        <v>30035</v>
      </c>
      <c r="AT65" s="25">
        <f t="shared" si="10"/>
        <v>116</v>
      </c>
      <c r="AU65" s="25" t="str">
        <f>getSring(AN65,2)</f>
        <v>红水晶</v>
      </c>
      <c r="AV65" s="25">
        <f t="shared" si="5"/>
        <v>30027</v>
      </c>
      <c r="AW65" s="25">
        <f t="shared" si="6"/>
        <v>116</v>
      </c>
      <c r="AX65" s="25" t="str">
        <f>getSring(AN65,3)</f>
        <v>蘑菇</v>
      </c>
      <c r="AY65" s="25">
        <f t="shared" si="7"/>
        <v>30019</v>
      </c>
      <c r="AZ65" s="25">
        <f t="shared" si="8"/>
        <v>116</v>
      </c>
    </row>
    <row r="66" spans="2:52" ht="14.25" x14ac:dyDescent="0.2">
      <c r="B66" s="16">
        <v>64</v>
      </c>
      <c r="C66" s="16" t="s">
        <v>1206</v>
      </c>
      <c r="D66" s="16" t="s">
        <v>1515</v>
      </c>
      <c r="E66" s="16">
        <f>武器3!E66</f>
        <v>4</v>
      </c>
      <c r="F66" s="16" t="s">
        <v>1128</v>
      </c>
      <c r="G66" s="16">
        <f>武器3!G66</f>
        <v>4</v>
      </c>
      <c r="H66" s="19" t="s">
        <v>1485</v>
      </c>
      <c r="I66" s="3" t="s">
        <v>863</v>
      </c>
      <c r="J66" s="3">
        <f>武器2!I66</f>
        <v>2</v>
      </c>
      <c r="K66" s="3" t="str">
        <f>武器3!J66</f>
        <v>下级职业</v>
      </c>
      <c r="L66" s="3" t="str">
        <f>武器3!K66</f>
        <v>--</v>
      </c>
      <c r="M66" s="16">
        <v>1</v>
      </c>
      <c r="N66" s="16">
        <v>8</v>
      </c>
      <c r="O66" s="16">
        <v>107</v>
      </c>
      <c r="P66" s="28">
        <v>0</v>
      </c>
      <c r="Q66" s="28">
        <v>0</v>
      </c>
      <c r="R66" s="16">
        <v>0</v>
      </c>
      <c r="S66" s="28">
        <v>0</v>
      </c>
      <c r="T66" s="28">
        <v>0</v>
      </c>
      <c r="U66" s="28">
        <v>0</v>
      </c>
      <c r="V66" s="64">
        <v>0</v>
      </c>
      <c r="W66" s="29">
        <v>0</v>
      </c>
      <c r="X66" s="29">
        <v>0</v>
      </c>
      <c r="Y66" s="29">
        <v>0</v>
      </c>
      <c r="Z66" s="29">
        <v>0</v>
      </c>
      <c r="AA66" s="64">
        <v>0</v>
      </c>
      <c r="AB66" s="64">
        <v>0</v>
      </c>
      <c r="AC66" s="64">
        <v>0</v>
      </c>
      <c r="AD66" s="64">
        <v>0</v>
      </c>
      <c r="AE66" s="64">
        <v>0</v>
      </c>
      <c r="AF66" s="64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>
        <f t="shared" si="0"/>
        <v>160.5</v>
      </c>
      <c r="AM66">
        <f t="shared" si="1"/>
        <v>7027.5</v>
      </c>
      <c r="AN66" t="str">
        <f t="shared" si="2"/>
        <v>,狗牙,红水晶,多汁的坚果,石头</v>
      </c>
      <c r="AO66" s="25" t="str">
        <f>IF(F66="c",getSring(AN66,4),VLOOKUP(L66&amp;F66,test4,2,FALSE))</f>
        <v>石头</v>
      </c>
      <c r="AP66" s="25">
        <f t="shared" si="3"/>
        <v>30031</v>
      </c>
      <c r="AQ66" s="25">
        <f t="shared" si="9"/>
        <v>535</v>
      </c>
      <c r="AR66" s="25" t="str">
        <f>getSring(AN66,1)</f>
        <v>狗牙</v>
      </c>
      <c r="AS66" s="25">
        <f t="shared" si="4"/>
        <v>30035</v>
      </c>
      <c r="AT66" s="25">
        <f t="shared" si="10"/>
        <v>134</v>
      </c>
      <c r="AU66" s="25" t="str">
        <f>getSring(AN66,2)</f>
        <v>红水晶</v>
      </c>
      <c r="AV66" s="25">
        <f t="shared" si="5"/>
        <v>30027</v>
      </c>
      <c r="AW66" s="25">
        <f t="shared" si="6"/>
        <v>134</v>
      </c>
      <c r="AX66" s="25" t="str">
        <f>getSring(AN66,3)</f>
        <v>多汁的坚果</v>
      </c>
      <c r="AY66" s="25">
        <f t="shared" si="7"/>
        <v>30039</v>
      </c>
      <c r="AZ66" s="25">
        <f t="shared" si="8"/>
        <v>134</v>
      </c>
    </row>
    <row r="67" spans="2:52" ht="14.25" x14ac:dyDescent="0.2">
      <c r="B67" s="16">
        <v>65</v>
      </c>
      <c r="C67" s="16" t="s">
        <v>1143</v>
      </c>
      <c r="D67" s="16" t="s">
        <v>1516</v>
      </c>
      <c r="E67" s="16">
        <f>武器3!E67</f>
        <v>1</v>
      </c>
      <c r="F67" s="16" t="s">
        <v>1125</v>
      </c>
      <c r="G67" s="16">
        <f>武器3!G67</f>
        <v>3</v>
      </c>
      <c r="H67" s="19" t="s">
        <v>1485</v>
      </c>
      <c r="I67" s="3" t="s">
        <v>864</v>
      </c>
      <c r="J67" s="3">
        <f>武器2!I67</f>
        <v>3</v>
      </c>
      <c r="K67" s="3" t="str">
        <f>武器3!J67</f>
        <v>下级职业</v>
      </c>
      <c r="L67" s="3" t="str">
        <f>武器3!K67</f>
        <v>雷</v>
      </c>
      <c r="M67" s="16">
        <v>5</v>
      </c>
      <c r="N67" s="16">
        <v>1</v>
      </c>
      <c r="O67" s="16">
        <v>8</v>
      </c>
      <c r="P67" s="16">
        <v>7</v>
      </c>
      <c r="Q67" s="28">
        <v>0</v>
      </c>
      <c r="R67" s="28">
        <v>0</v>
      </c>
      <c r="S67" s="28">
        <v>0</v>
      </c>
      <c r="T67" s="16">
        <v>11</v>
      </c>
      <c r="U67" s="28">
        <v>0</v>
      </c>
      <c r="V67" s="42">
        <v>5</v>
      </c>
      <c r="W67" s="29">
        <v>0</v>
      </c>
      <c r="X67" s="29">
        <v>0</v>
      </c>
      <c r="Y67" s="29">
        <v>0</v>
      </c>
      <c r="Z67" s="29">
        <v>0</v>
      </c>
      <c r="AA67" s="6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29">
        <v>0</v>
      </c>
      <c r="AH67" s="29">
        <v>0</v>
      </c>
      <c r="AI67" s="29">
        <v>0</v>
      </c>
      <c r="AJ67" s="29">
        <v>0</v>
      </c>
      <c r="AK67" s="29">
        <v>0</v>
      </c>
      <c r="AL67">
        <f t="shared" ref="AL67:AL130" si="11">SUM(O67:V67)*1.5+(1-50/(50+SUM(AA67:AF67)/6))*N67*10*VLOOKUP(I67,test2,2,FALSE)</f>
        <v>46.5</v>
      </c>
      <c r="AM67">
        <f t="shared" ref="AM67:AM130" si="12">(VLOOKUP(AO67,sell,6,FALSE)*AQ67+VLOOKUP(AR67,sell,6,FALSE)*AT67+VLOOKUP(AU67,sell,6,FALSE)*AW67+VLOOKUP(AX67,sell,6,FALSE)*AZ67)/2</f>
        <v>2100</v>
      </c>
      <c r="AN67" t="str">
        <f t="shared" ref="AN67:AN130" si="13">getMarking(VLOOKUP(F67,simple1,2,FALSE),G67)</f>
        <v>,斑斓的稻草,五彩的蘑菇,剧毒牙</v>
      </c>
      <c r="AO67" s="25" t="str">
        <f>IF(F67="c",getSring(AN67,4),VLOOKUP(L67&amp;F67,test4,2,FALSE))</f>
        <v>顶级雷之精华</v>
      </c>
      <c r="AP67" s="25">
        <f t="shared" ref="AP67:AP130" si="14">VLOOKUP(AO67,test9,2,FALSE)+30000</f>
        <v>30004</v>
      </c>
      <c r="AQ67" s="25">
        <f t="shared" si="9"/>
        <v>10</v>
      </c>
      <c r="AR67" s="25" t="str">
        <f>getSring(AN67,1)</f>
        <v>斑斓的稻草</v>
      </c>
      <c r="AS67" s="25">
        <f t="shared" ref="AS67:AS130" si="15">VLOOKUP(AR67,test9,2,FALSE)+30000</f>
        <v>30026</v>
      </c>
      <c r="AT67" s="25">
        <f t="shared" si="10"/>
        <v>5</v>
      </c>
      <c r="AU67" s="25" t="str">
        <f>getSring(AN67,2)</f>
        <v>五彩的蘑菇</v>
      </c>
      <c r="AV67" s="25">
        <f t="shared" ref="AV67:AV130" si="16">VLOOKUP(AU67,test9,2,FALSE)+30000</f>
        <v>30022</v>
      </c>
      <c r="AW67" s="25">
        <f t="shared" ref="AW67:AW130" si="17">ROUND($AL67/VLOOKUP(AU67,test7,5,FALSE)/4,0)</f>
        <v>5</v>
      </c>
      <c r="AX67" s="25" t="str">
        <f>getSring(AN67,3)</f>
        <v>剧毒牙</v>
      </c>
      <c r="AY67" s="25">
        <f t="shared" ref="AY67:AY130" si="18">VLOOKUP(AX67,test9,2,FALSE)+30000</f>
        <v>30038</v>
      </c>
      <c r="AZ67" s="25">
        <f t="shared" ref="AZ67:AZ130" si="19">ROUND($AL67/VLOOKUP(AX67,test7,5,FALSE)/4,0)</f>
        <v>5</v>
      </c>
    </row>
    <row r="68" spans="2:52" ht="14.25" x14ac:dyDescent="0.2">
      <c r="B68" s="16">
        <v>66</v>
      </c>
      <c r="C68" s="16" t="s">
        <v>1182</v>
      </c>
      <c r="D68" s="16" t="s">
        <v>1334</v>
      </c>
      <c r="E68" s="16">
        <f>武器3!E68</f>
        <v>1</v>
      </c>
      <c r="F68" s="16" t="s">
        <v>1125</v>
      </c>
      <c r="G68" s="16">
        <f>武器3!G68</f>
        <v>3</v>
      </c>
      <c r="H68" s="19" t="s">
        <v>1485</v>
      </c>
      <c r="I68" s="3" t="s">
        <v>864</v>
      </c>
      <c r="J68" s="3">
        <f>武器2!I68</f>
        <v>3</v>
      </c>
      <c r="K68" s="3" t="str">
        <f>武器3!J68</f>
        <v>下级职业</v>
      </c>
      <c r="L68" s="3" t="str">
        <f>武器3!K68</f>
        <v>雷</v>
      </c>
      <c r="M68" s="16">
        <v>5</v>
      </c>
      <c r="N68" s="16">
        <v>2</v>
      </c>
      <c r="O68" s="16">
        <v>15</v>
      </c>
      <c r="P68" s="28">
        <v>0</v>
      </c>
      <c r="Q68" s="16">
        <v>20</v>
      </c>
      <c r="R68" s="28">
        <v>0</v>
      </c>
      <c r="S68" s="28">
        <v>0</v>
      </c>
      <c r="T68" s="28">
        <v>0</v>
      </c>
      <c r="U68" s="16">
        <v>13</v>
      </c>
      <c r="V68" s="64">
        <v>0</v>
      </c>
      <c r="W68" s="29">
        <v>0</v>
      </c>
      <c r="X68" s="29">
        <v>0</v>
      </c>
      <c r="Y68" s="29">
        <v>0</v>
      </c>
      <c r="Z68" s="29">
        <v>0</v>
      </c>
      <c r="AA68" s="64">
        <v>0</v>
      </c>
      <c r="AB68" s="42">
        <v>12</v>
      </c>
      <c r="AC68" s="64">
        <v>0</v>
      </c>
      <c r="AD68" s="64">
        <v>0</v>
      </c>
      <c r="AE68" s="64">
        <v>0</v>
      </c>
      <c r="AF68" s="64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>
        <f t="shared" si="11"/>
        <v>74.307692307692307</v>
      </c>
      <c r="AM68">
        <f t="shared" si="12"/>
        <v>3240</v>
      </c>
      <c r="AN68" t="str">
        <f t="shared" si="13"/>
        <v>,耀眼的石头,夏娃的坚果,五彩的蘑菇</v>
      </c>
      <c r="AO68" s="25" t="str">
        <f>IF(F68="c",getSring(AN68,4),VLOOKUP(L68&amp;F68,test4,2,FALSE))</f>
        <v>顶级雷之精华</v>
      </c>
      <c r="AP68" s="25">
        <f t="shared" si="14"/>
        <v>30004</v>
      </c>
      <c r="AQ68" s="25">
        <f t="shared" ref="AQ68:AQ131" si="20">ROUND(AL68/VLOOKUP(L68&amp;F68,test4,6,FALSE),0)</f>
        <v>15</v>
      </c>
      <c r="AR68" s="25" t="str">
        <f>getSring(AN68,1)</f>
        <v>耀眼的石头</v>
      </c>
      <c r="AS68" s="25">
        <f t="shared" si="15"/>
        <v>30034</v>
      </c>
      <c r="AT68" s="25">
        <f t="shared" ref="AT68:AT131" si="21">ROUND(AL68/VLOOKUP(AR68,test7,5,FALSE)/4,0)</f>
        <v>8</v>
      </c>
      <c r="AU68" s="25" t="str">
        <f>getSring(AN68,2)</f>
        <v>夏娃的坚果</v>
      </c>
      <c r="AV68" s="25">
        <f t="shared" si="16"/>
        <v>30042</v>
      </c>
      <c r="AW68" s="25">
        <f t="shared" si="17"/>
        <v>8</v>
      </c>
      <c r="AX68" s="25" t="str">
        <f>getSring(AN68,3)</f>
        <v>五彩的蘑菇</v>
      </c>
      <c r="AY68" s="25">
        <f t="shared" si="18"/>
        <v>30022</v>
      </c>
      <c r="AZ68" s="25">
        <f t="shared" si="19"/>
        <v>8</v>
      </c>
    </row>
    <row r="69" spans="2:52" ht="14.25" x14ac:dyDescent="0.2">
      <c r="B69" s="16">
        <v>67</v>
      </c>
      <c r="C69" s="16" t="s">
        <v>1170</v>
      </c>
      <c r="D69" s="16" t="s">
        <v>1489</v>
      </c>
      <c r="E69" s="16">
        <f>武器3!E69</f>
        <v>2</v>
      </c>
      <c r="F69" s="16" t="s">
        <v>1125</v>
      </c>
      <c r="G69" s="16">
        <f>武器3!G69</f>
        <v>3</v>
      </c>
      <c r="H69" s="19" t="s">
        <v>1485</v>
      </c>
      <c r="I69" s="3" t="s">
        <v>864</v>
      </c>
      <c r="J69" s="3">
        <f>武器2!I69</f>
        <v>3</v>
      </c>
      <c r="K69" s="3" t="str">
        <f>武器3!J69</f>
        <v>下级职业</v>
      </c>
      <c r="L69" s="3" t="str">
        <f>武器3!K69</f>
        <v>雷</v>
      </c>
      <c r="M69" s="16">
        <v>5</v>
      </c>
      <c r="N69" s="16">
        <v>3</v>
      </c>
      <c r="O69" s="16">
        <v>23</v>
      </c>
      <c r="P69" s="16">
        <v>20</v>
      </c>
      <c r="Q69" s="28">
        <v>0</v>
      </c>
      <c r="R69" s="28">
        <v>0</v>
      </c>
      <c r="S69" s="28">
        <v>0</v>
      </c>
      <c r="T69" s="28">
        <v>0</v>
      </c>
      <c r="U69" s="16">
        <v>19</v>
      </c>
      <c r="V69" s="42">
        <v>15</v>
      </c>
      <c r="W69" s="20">
        <v>7.4999999999999997E-2</v>
      </c>
      <c r="X69" s="29">
        <v>0</v>
      </c>
      <c r="Y69" s="29">
        <v>0</v>
      </c>
      <c r="Z69" s="29">
        <v>0</v>
      </c>
      <c r="AA69" s="6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29">
        <v>0</v>
      </c>
      <c r="AH69" s="29">
        <v>0</v>
      </c>
      <c r="AI69" s="29">
        <v>0</v>
      </c>
      <c r="AJ69" s="29">
        <v>0</v>
      </c>
      <c r="AK69" s="29">
        <v>0</v>
      </c>
      <c r="AL69">
        <f t="shared" si="11"/>
        <v>115.5</v>
      </c>
      <c r="AM69">
        <f t="shared" si="12"/>
        <v>5040</v>
      </c>
      <c r="AN69" t="str">
        <f t="shared" si="13"/>
        <v>,紫水晶,夏娃的坚果,斑斓的稻草</v>
      </c>
      <c r="AO69" s="25" t="str">
        <f>IF(F69="c",getSring(AN69,4),VLOOKUP(L69&amp;F69,test4,2,FALSE))</f>
        <v>顶级雷之精华</v>
      </c>
      <c r="AP69" s="25">
        <f t="shared" si="14"/>
        <v>30004</v>
      </c>
      <c r="AQ69" s="25">
        <f t="shared" si="20"/>
        <v>24</v>
      </c>
      <c r="AR69" s="25" t="str">
        <f>getSring(AN69,1)</f>
        <v>紫水晶</v>
      </c>
      <c r="AS69" s="25">
        <f t="shared" si="15"/>
        <v>30030</v>
      </c>
      <c r="AT69" s="25">
        <f t="shared" si="21"/>
        <v>12</v>
      </c>
      <c r="AU69" s="25" t="str">
        <f>getSring(AN69,2)</f>
        <v>夏娃的坚果</v>
      </c>
      <c r="AV69" s="25">
        <f t="shared" si="16"/>
        <v>30042</v>
      </c>
      <c r="AW69" s="25">
        <f t="shared" si="17"/>
        <v>12</v>
      </c>
      <c r="AX69" s="25" t="str">
        <f>getSring(AN69,3)</f>
        <v>斑斓的稻草</v>
      </c>
      <c r="AY69" s="25">
        <f t="shared" si="18"/>
        <v>30026</v>
      </c>
      <c r="AZ69" s="25">
        <f t="shared" si="19"/>
        <v>12</v>
      </c>
    </row>
    <row r="70" spans="2:52" ht="14.25" x14ac:dyDescent="0.2">
      <c r="B70" s="16">
        <v>68</v>
      </c>
      <c r="C70" s="16" t="s">
        <v>1204</v>
      </c>
      <c r="D70" s="16" t="s">
        <v>1517</v>
      </c>
      <c r="E70" s="16">
        <f>武器3!E70</f>
        <v>2</v>
      </c>
      <c r="F70" s="16" t="s">
        <v>1125</v>
      </c>
      <c r="G70" s="16">
        <f>武器3!G70</f>
        <v>3</v>
      </c>
      <c r="H70" s="19" t="s">
        <v>1485</v>
      </c>
      <c r="I70" s="3" t="s">
        <v>864</v>
      </c>
      <c r="J70" s="3">
        <f>武器2!I70</f>
        <v>3</v>
      </c>
      <c r="K70" s="3" t="str">
        <f>武器3!J70</f>
        <v>下级职业</v>
      </c>
      <c r="L70" s="3" t="str">
        <f>武器3!K70</f>
        <v>雷</v>
      </c>
      <c r="M70" s="16">
        <v>5</v>
      </c>
      <c r="N70" s="16">
        <v>4</v>
      </c>
      <c r="O70" s="16">
        <v>31</v>
      </c>
      <c r="P70" s="28">
        <v>0</v>
      </c>
      <c r="Q70" s="16">
        <v>40</v>
      </c>
      <c r="R70" s="28">
        <v>0</v>
      </c>
      <c r="S70" s="28">
        <v>0</v>
      </c>
      <c r="T70" s="16">
        <v>44</v>
      </c>
      <c r="U70" s="16">
        <v>26</v>
      </c>
      <c r="V70" s="64">
        <v>0</v>
      </c>
      <c r="W70" s="29">
        <v>0</v>
      </c>
      <c r="X70" s="29">
        <v>0</v>
      </c>
      <c r="Y70" s="29">
        <v>0</v>
      </c>
      <c r="Z70" s="29">
        <v>0</v>
      </c>
      <c r="AA70" s="64">
        <v>0</v>
      </c>
      <c r="AB70" s="64">
        <v>0</v>
      </c>
      <c r="AC70" s="64">
        <v>0</v>
      </c>
      <c r="AD70" s="64">
        <v>0</v>
      </c>
      <c r="AE70" s="42">
        <v>18</v>
      </c>
      <c r="AF70" s="64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>
        <f t="shared" si="11"/>
        <v>218.29245283018867</v>
      </c>
      <c r="AM70">
        <f t="shared" si="12"/>
        <v>9540</v>
      </c>
      <c r="AN70" t="str">
        <f t="shared" si="13"/>
        <v>,斑斓的稻草,紫水晶,夏娃的坚果</v>
      </c>
      <c r="AO70" s="25" t="str">
        <f>IF(F70="c",getSring(AN70,4),VLOOKUP(L70&amp;F70,test4,2,FALSE))</f>
        <v>顶级雷之精华</v>
      </c>
      <c r="AP70" s="25">
        <f t="shared" si="14"/>
        <v>30004</v>
      </c>
      <c r="AQ70" s="25">
        <f t="shared" si="20"/>
        <v>45</v>
      </c>
      <c r="AR70" s="25" t="str">
        <f>getSring(AN70,1)</f>
        <v>斑斓的稻草</v>
      </c>
      <c r="AS70" s="25">
        <f t="shared" si="15"/>
        <v>30026</v>
      </c>
      <c r="AT70" s="25">
        <f t="shared" si="21"/>
        <v>23</v>
      </c>
      <c r="AU70" s="25" t="str">
        <f>getSring(AN70,2)</f>
        <v>紫水晶</v>
      </c>
      <c r="AV70" s="25">
        <f t="shared" si="16"/>
        <v>30030</v>
      </c>
      <c r="AW70" s="25">
        <f t="shared" si="17"/>
        <v>23</v>
      </c>
      <c r="AX70" s="25" t="str">
        <f>getSring(AN70,3)</f>
        <v>夏娃的坚果</v>
      </c>
      <c r="AY70" s="25">
        <f t="shared" si="18"/>
        <v>30042</v>
      </c>
      <c r="AZ70" s="25">
        <f t="shared" si="19"/>
        <v>23</v>
      </c>
    </row>
    <row r="71" spans="2:52" ht="14.25" x14ac:dyDescent="0.2">
      <c r="B71" s="16">
        <v>69</v>
      </c>
      <c r="C71" s="16" t="s">
        <v>1202</v>
      </c>
      <c r="D71" s="16" t="s">
        <v>1518</v>
      </c>
      <c r="E71" s="16">
        <f>武器3!E71</f>
        <v>3</v>
      </c>
      <c r="F71" s="16" t="s">
        <v>1125</v>
      </c>
      <c r="G71" s="16">
        <f>武器3!G71</f>
        <v>3</v>
      </c>
      <c r="H71" s="19" t="s">
        <v>1485</v>
      </c>
      <c r="I71" s="3" t="s">
        <v>864</v>
      </c>
      <c r="J71" s="3">
        <f>武器2!I71</f>
        <v>3</v>
      </c>
      <c r="K71" s="3" t="str">
        <f>武器3!J71</f>
        <v>下级职业</v>
      </c>
      <c r="L71" s="3" t="str">
        <f>武器3!K71</f>
        <v>雷</v>
      </c>
      <c r="M71" s="16">
        <v>5</v>
      </c>
      <c r="N71" s="16">
        <v>5</v>
      </c>
      <c r="O71" s="16">
        <v>38</v>
      </c>
      <c r="P71" s="16">
        <v>34</v>
      </c>
      <c r="Q71" s="28">
        <v>0</v>
      </c>
      <c r="R71" s="28">
        <v>0</v>
      </c>
      <c r="S71" s="28">
        <v>0</v>
      </c>
      <c r="T71" s="16">
        <v>54</v>
      </c>
      <c r="U71" s="28">
        <v>0</v>
      </c>
      <c r="V71" s="64">
        <v>0</v>
      </c>
      <c r="W71" s="29">
        <v>0</v>
      </c>
      <c r="X71" s="29">
        <v>0</v>
      </c>
      <c r="Y71" s="29">
        <v>0</v>
      </c>
      <c r="Z71" s="29">
        <v>0</v>
      </c>
      <c r="AA71" s="42">
        <v>26</v>
      </c>
      <c r="AB71" s="64">
        <v>0</v>
      </c>
      <c r="AC71" s="42">
        <v>23</v>
      </c>
      <c r="AD71" s="64">
        <v>0</v>
      </c>
      <c r="AE71" s="42">
        <v>23</v>
      </c>
      <c r="AF71" s="64">
        <v>0</v>
      </c>
      <c r="AG71" s="29">
        <v>0</v>
      </c>
      <c r="AH71" s="29">
        <v>0</v>
      </c>
      <c r="AI71" s="29">
        <v>0</v>
      </c>
      <c r="AJ71" s="29">
        <v>0</v>
      </c>
      <c r="AK71" s="29">
        <v>0</v>
      </c>
      <c r="AL71">
        <f t="shared" si="11"/>
        <v>218.03225806451613</v>
      </c>
      <c r="AM71">
        <f t="shared" si="12"/>
        <v>9540</v>
      </c>
      <c r="AN71" t="str">
        <f t="shared" si="13"/>
        <v>,耀眼的石头,剧毒牙,紫水晶</v>
      </c>
      <c r="AO71" s="25" t="str">
        <f>IF(F71="c",getSring(AN71,4),VLOOKUP(L71&amp;F71,test4,2,FALSE))</f>
        <v>顶级雷之精华</v>
      </c>
      <c r="AP71" s="25">
        <f t="shared" si="14"/>
        <v>30004</v>
      </c>
      <c r="AQ71" s="25">
        <f t="shared" si="20"/>
        <v>45</v>
      </c>
      <c r="AR71" s="25" t="str">
        <f>getSring(AN71,1)</f>
        <v>耀眼的石头</v>
      </c>
      <c r="AS71" s="25">
        <f t="shared" si="15"/>
        <v>30034</v>
      </c>
      <c r="AT71" s="25">
        <f t="shared" si="21"/>
        <v>23</v>
      </c>
      <c r="AU71" s="25" t="str">
        <f>getSring(AN71,2)</f>
        <v>剧毒牙</v>
      </c>
      <c r="AV71" s="25">
        <f t="shared" si="16"/>
        <v>30038</v>
      </c>
      <c r="AW71" s="25">
        <f t="shared" si="17"/>
        <v>23</v>
      </c>
      <c r="AX71" s="25" t="str">
        <f>getSring(AN71,3)</f>
        <v>紫水晶</v>
      </c>
      <c r="AY71" s="25">
        <f t="shared" si="18"/>
        <v>30030</v>
      </c>
      <c r="AZ71" s="25">
        <f t="shared" si="19"/>
        <v>23</v>
      </c>
    </row>
    <row r="72" spans="2:52" ht="14.25" x14ac:dyDescent="0.2">
      <c r="B72" s="16">
        <v>70</v>
      </c>
      <c r="C72" s="16" t="s">
        <v>1133</v>
      </c>
      <c r="D72" s="16" t="s">
        <v>1219</v>
      </c>
      <c r="E72" s="16">
        <f>武器3!E72</f>
        <v>3</v>
      </c>
      <c r="F72" s="16" t="s">
        <v>1125</v>
      </c>
      <c r="G72" s="16">
        <f>武器3!G72</f>
        <v>3</v>
      </c>
      <c r="H72" s="19" t="s">
        <v>1485</v>
      </c>
      <c r="I72" s="3" t="s">
        <v>864</v>
      </c>
      <c r="J72" s="3">
        <f>武器2!I72</f>
        <v>3</v>
      </c>
      <c r="K72" s="3" t="str">
        <f>武器3!J72</f>
        <v>下级职业</v>
      </c>
      <c r="L72" s="3" t="str">
        <f>武器3!K72</f>
        <v>雷</v>
      </c>
      <c r="M72" s="16">
        <v>5</v>
      </c>
      <c r="N72" s="16">
        <v>6</v>
      </c>
      <c r="O72" s="16">
        <v>46</v>
      </c>
      <c r="P72" s="28">
        <v>0</v>
      </c>
      <c r="Q72" s="16">
        <v>60</v>
      </c>
      <c r="R72" s="28">
        <v>0</v>
      </c>
      <c r="S72" s="28">
        <v>0</v>
      </c>
      <c r="T72" s="28">
        <v>0</v>
      </c>
      <c r="U72" s="28">
        <v>0</v>
      </c>
      <c r="V72" s="64">
        <v>0</v>
      </c>
      <c r="W72" s="20">
        <v>0.15</v>
      </c>
      <c r="X72" s="20">
        <v>9.7500000000000003E-2</v>
      </c>
      <c r="Y72" s="29">
        <v>0</v>
      </c>
      <c r="Z72" s="29">
        <v>0</v>
      </c>
      <c r="AA72" s="64">
        <v>0</v>
      </c>
      <c r="AB72" s="64">
        <v>0</v>
      </c>
      <c r="AC72" s="64">
        <v>0</v>
      </c>
      <c r="AD72" s="42">
        <v>19</v>
      </c>
      <c r="AE72" s="64">
        <v>0</v>
      </c>
      <c r="AF72" s="42">
        <v>78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>
        <f t="shared" si="11"/>
        <v>202.97984886649874</v>
      </c>
      <c r="AM72">
        <f t="shared" si="12"/>
        <v>8820</v>
      </c>
      <c r="AN72" t="str">
        <f t="shared" si="13"/>
        <v>,紫水晶,剧毒牙,夏娃的坚果</v>
      </c>
      <c r="AO72" s="25" t="str">
        <f>IF(F72="c",getSring(AN72,4),VLOOKUP(L72&amp;F72,test4,2,FALSE))</f>
        <v>顶级雷之精华</v>
      </c>
      <c r="AP72" s="25">
        <f t="shared" si="14"/>
        <v>30004</v>
      </c>
      <c r="AQ72" s="25">
        <f t="shared" si="20"/>
        <v>42</v>
      </c>
      <c r="AR72" s="25" t="str">
        <f>getSring(AN72,1)</f>
        <v>紫水晶</v>
      </c>
      <c r="AS72" s="25">
        <f t="shared" si="15"/>
        <v>30030</v>
      </c>
      <c r="AT72" s="25">
        <f t="shared" si="21"/>
        <v>21</v>
      </c>
      <c r="AU72" s="25" t="str">
        <f>getSring(AN72,2)</f>
        <v>剧毒牙</v>
      </c>
      <c r="AV72" s="25">
        <f t="shared" si="16"/>
        <v>30038</v>
      </c>
      <c r="AW72" s="25">
        <f t="shared" si="17"/>
        <v>21</v>
      </c>
      <c r="AX72" s="25" t="str">
        <f>getSring(AN72,3)</f>
        <v>夏娃的坚果</v>
      </c>
      <c r="AY72" s="25">
        <f t="shared" si="18"/>
        <v>30042</v>
      </c>
      <c r="AZ72" s="25">
        <f t="shared" si="19"/>
        <v>21</v>
      </c>
    </row>
    <row r="73" spans="2:52" ht="14.25" x14ac:dyDescent="0.2">
      <c r="B73" s="16">
        <v>71</v>
      </c>
      <c r="C73" s="16" t="s">
        <v>1159</v>
      </c>
      <c r="D73" s="16" t="s">
        <v>1331</v>
      </c>
      <c r="E73" s="16">
        <f>武器3!E73</f>
        <v>4</v>
      </c>
      <c r="F73" s="16" t="s">
        <v>1125</v>
      </c>
      <c r="G73" s="16">
        <f>武器3!G73</f>
        <v>3</v>
      </c>
      <c r="H73" s="19" t="s">
        <v>1485</v>
      </c>
      <c r="I73" s="3" t="s">
        <v>864</v>
      </c>
      <c r="J73" s="3">
        <f>武器2!I73</f>
        <v>3</v>
      </c>
      <c r="K73" s="3" t="str">
        <f>武器3!J73</f>
        <v>下级职业</v>
      </c>
      <c r="L73" s="3" t="str">
        <f>武器3!K73</f>
        <v>雷</v>
      </c>
      <c r="M73" s="16">
        <v>5</v>
      </c>
      <c r="N73" s="16">
        <v>7</v>
      </c>
      <c r="O73" s="16">
        <v>54</v>
      </c>
      <c r="P73" s="16">
        <v>48</v>
      </c>
      <c r="Q73" s="16">
        <v>70</v>
      </c>
      <c r="R73" s="28">
        <v>0</v>
      </c>
      <c r="S73" s="28">
        <v>0</v>
      </c>
      <c r="T73" s="16">
        <v>76</v>
      </c>
      <c r="U73" s="28">
        <v>0</v>
      </c>
      <c r="V73" s="64">
        <v>0</v>
      </c>
      <c r="W73" s="29">
        <v>0</v>
      </c>
      <c r="X73" s="29">
        <v>0</v>
      </c>
      <c r="Y73" s="29">
        <v>0</v>
      </c>
      <c r="Z73" s="29">
        <v>0</v>
      </c>
      <c r="AA73" s="64">
        <v>0</v>
      </c>
      <c r="AB73" s="42">
        <v>41</v>
      </c>
      <c r="AC73" s="64">
        <v>0</v>
      </c>
      <c r="AD73" s="64">
        <v>0</v>
      </c>
      <c r="AE73" s="42">
        <v>32</v>
      </c>
      <c r="AF73" s="42">
        <v>91</v>
      </c>
      <c r="AG73" s="29">
        <v>0</v>
      </c>
      <c r="AH73" s="29">
        <v>0</v>
      </c>
      <c r="AI73" s="29">
        <v>0</v>
      </c>
      <c r="AJ73" s="29">
        <v>0</v>
      </c>
      <c r="AK73" s="29">
        <v>0</v>
      </c>
      <c r="AL73">
        <f t="shared" si="11"/>
        <v>446.22413793103448</v>
      </c>
      <c r="AM73">
        <f t="shared" si="12"/>
        <v>19440</v>
      </c>
      <c r="AN73" t="str">
        <f t="shared" si="13"/>
        <v>,紫水晶,夏娃的坚果,耀眼的石头</v>
      </c>
      <c r="AO73" s="25" t="str">
        <f>IF(F73="c",getSring(AN73,4),VLOOKUP(L73&amp;F73,test4,2,FALSE))</f>
        <v>顶级雷之精华</v>
      </c>
      <c r="AP73" s="25">
        <f t="shared" si="14"/>
        <v>30004</v>
      </c>
      <c r="AQ73" s="25">
        <f t="shared" si="20"/>
        <v>93</v>
      </c>
      <c r="AR73" s="25" t="str">
        <f>getSring(AN73,1)</f>
        <v>紫水晶</v>
      </c>
      <c r="AS73" s="25">
        <f t="shared" si="15"/>
        <v>30030</v>
      </c>
      <c r="AT73" s="25">
        <f t="shared" si="21"/>
        <v>46</v>
      </c>
      <c r="AU73" s="25" t="str">
        <f>getSring(AN73,2)</f>
        <v>夏娃的坚果</v>
      </c>
      <c r="AV73" s="25">
        <f t="shared" si="16"/>
        <v>30042</v>
      </c>
      <c r="AW73" s="25">
        <f t="shared" si="17"/>
        <v>46</v>
      </c>
      <c r="AX73" s="25" t="str">
        <f>getSring(AN73,3)</f>
        <v>耀眼的石头</v>
      </c>
      <c r="AY73" s="25">
        <f t="shared" si="18"/>
        <v>30034</v>
      </c>
      <c r="AZ73" s="25">
        <f t="shared" si="19"/>
        <v>46</v>
      </c>
    </row>
    <row r="74" spans="2:52" ht="14.25" x14ac:dyDescent="0.2">
      <c r="B74" s="16">
        <v>72</v>
      </c>
      <c r="C74" s="16" t="s">
        <v>1157</v>
      </c>
      <c r="D74" s="16" t="s">
        <v>1332</v>
      </c>
      <c r="E74" s="16">
        <f>武器3!E74</f>
        <v>4</v>
      </c>
      <c r="F74" s="16" t="s">
        <v>1125</v>
      </c>
      <c r="G74" s="16">
        <f>武器3!G74</f>
        <v>3</v>
      </c>
      <c r="H74" s="19" t="s">
        <v>1485</v>
      </c>
      <c r="I74" s="3" t="s">
        <v>864</v>
      </c>
      <c r="J74" s="3">
        <f>武器2!I74</f>
        <v>3</v>
      </c>
      <c r="K74" s="3" t="str">
        <f>武器3!J74</f>
        <v>下级职业</v>
      </c>
      <c r="L74" s="3" t="str">
        <f>武器3!K74</f>
        <v>雷</v>
      </c>
      <c r="M74" s="16">
        <v>5</v>
      </c>
      <c r="N74" s="16">
        <v>8</v>
      </c>
      <c r="O74" s="16">
        <v>61</v>
      </c>
      <c r="P74" s="28">
        <v>0</v>
      </c>
      <c r="Q74" s="16">
        <v>80</v>
      </c>
      <c r="R74" s="28">
        <v>0</v>
      </c>
      <c r="S74" s="28">
        <v>0</v>
      </c>
      <c r="T74" s="16">
        <v>87</v>
      </c>
      <c r="U74" s="28">
        <v>0</v>
      </c>
      <c r="V74" s="64">
        <v>0</v>
      </c>
      <c r="W74" s="29">
        <v>0</v>
      </c>
      <c r="X74" s="20">
        <v>0.13</v>
      </c>
      <c r="Y74" s="29">
        <v>0</v>
      </c>
      <c r="Z74" s="29">
        <v>0</v>
      </c>
      <c r="AA74" s="42">
        <v>42</v>
      </c>
      <c r="AB74" s="42">
        <v>47</v>
      </c>
      <c r="AC74" s="42">
        <v>36</v>
      </c>
      <c r="AD74" s="64">
        <v>0</v>
      </c>
      <c r="AE74" s="64">
        <v>0</v>
      </c>
      <c r="AF74" s="64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>
        <f t="shared" si="11"/>
        <v>412.58823529411762</v>
      </c>
      <c r="AM74">
        <f t="shared" si="12"/>
        <v>18060</v>
      </c>
      <c r="AN74" t="str">
        <f t="shared" si="13"/>
        <v>,斑斓的稻草,耀眼的石头,五彩的蘑菇</v>
      </c>
      <c r="AO74" s="25" t="str">
        <f>IF(F74="c",getSring(AN74,4),VLOOKUP(L74&amp;F74,test4,2,FALSE))</f>
        <v>顶级雷之精华</v>
      </c>
      <c r="AP74" s="25">
        <f t="shared" si="14"/>
        <v>30004</v>
      </c>
      <c r="AQ74" s="25">
        <f t="shared" si="20"/>
        <v>86</v>
      </c>
      <c r="AR74" s="25" t="str">
        <f>getSring(AN74,1)</f>
        <v>斑斓的稻草</v>
      </c>
      <c r="AS74" s="25">
        <f t="shared" si="15"/>
        <v>30026</v>
      </c>
      <c r="AT74" s="25">
        <f t="shared" si="21"/>
        <v>43</v>
      </c>
      <c r="AU74" s="25" t="str">
        <f>getSring(AN74,2)</f>
        <v>耀眼的石头</v>
      </c>
      <c r="AV74" s="25">
        <f t="shared" si="16"/>
        <v>30034</v>
      </c>
      <c r="AW74" s="25">
        <f t="shared" si="17"/>
        <v>43</v>
      </c>
      <c r="AX74" s="25" t="str">
        <f>getSring(AN74,3)</f>
        <v>五彩的蘑菇</v>
      </c>
      <c r="AY74" s="25">
        <f t="shared" si="18"/>
        <v>30022</v>
      </c>
      <c r="AZ74" s="25">
        <f t="shared" si="19"/>
        <v>43</v>
      </c>
    </row>
    <row r="75" spans="2:52" ht="14.25" x14ac:dyDescent="0.2">
      <c r="B75" s="16">
        <v>73</v>
      </c>
      <c r="C75" s="16" t="s">
        <v>1157</v>
      </c>
      <c r="D75" s="16" t="s">
        <v>1222</v>
      </c>
      <c r="E75" s="16">
        <f>武器3!E75</f>
        <v>1</v>
      </c>
      <c r="F75" s="16" t="s">
        <v>1126</v>
      </c>
      <c r="G75" s="16">
        <f>武器3!G75</f>
        <v>3</v>
      </c>
      <c r="H75" s="19" t="s">
        <v>1485</v>
      </c>
      <c r="I75" s="3" t="s">
        <v>864</v>
      </c>
      <c r="J75" s="3">
        <f>武器2!I75</f>
        <v>3</v>
      </c>
      <c r="K75" s="3" t="str">
        <f>武器3!J75</f>
        <v>下级职业</v>
      </c>
      <c r="L75" s="3" t="str">
        <f>武器3!K75</f>
        <v>雷</v>
      </c>
      <c r="M75" s="16">
        <v>5</v>
      </c>
      <c r="N75" s="16">
        <v>1</v>
      </c>
      <c r="O75" s="16">
        <v>4</v>
      </c>
      <c r="P75" s="28">
        <v>0</v>
      </c>
      <c r="Q75" s="16">
        <v>11</v>
      </c>
      <c r="R75" s="28">
        <v>0</v>
      </c>
      <c r="S75" s="28">
        <v>0</v>
      </c>
      <c r="T75" s="28">
        <v>0</v>
      </c>
      <c r="U75" s="28">
        <v>0</v>
      </c>
      <c r="V75" s="64">
        <v>0</v>
      </c>
      <c r="W75" s="29">
        <v>0</v>
      </c>
      <c r="X75" s="29">
        <v>0</v>
      </c>
      <c r="Y75" s="29">
        <v>0</v>
      </c>
      <c r="Z75" s="29">
        <v>0</v>
      </c>
      <c r="AA75" s="64">
        <v>0</v>
      </c>
      <c r="AB75" s="42">
        <v>7</v>
      </c>
      <c r="AC75" s="64">
        <v>0</v>
      </c>
      <c r="AD75" s="64">
        <v>0</v>
      </c>
      <c r="AE75" s="64">
        <v>0</v>
      </c>
      <c r="AF75" s="64">
        <v>0</v>
      </c>
      <c r="AG75" s="29">
        <v>0</v>
      </c>
      <c r="AH75" s="29">
        <v>0</v>
      </c>
      <c r="AI75" s="29">
        <v>0</v>
      </c>
      <c r="AJ75" s="29">
        <v>0</v>
      </c>
      <c r="AK75" s="29">
        <v>0</v>
      </c>
      <c r="AL75">
        <f t="shared" si="11"/>
        <v>23.184039087947884</v>
      </c>
      <c r="AM75">
        <f t="shared" si="12"/>
        <v>1050</v>
      </c>
      <c r="AN75" t="str">
        <f t="shared" si="13"/>
        <v>,黄水晶,发光的石头,带血的牙</v>
      </c>
      <c r="AO75" s="25" t="str">
        <f>IF(F75="c",getSring(AN75,4),VLOOKUP(L75&amp;F75,test4,2,FALSE))</f>
        <v>上级雷之精华</v>
      </c>
      <c r="AP75" s="25">
        <f t="shared" si="14"/>
        <v>30005</v>
      </c>
      <c r="AQ75" s="25">
        <f t="shared" si="20"/>
        <v>5</v>
      </c>
      <c r="AR75" s="25" t="str">
        <f>getSring(AN75,1)</f>
        <v>黄水晶</v>
      </c>
      <c r="AS75" s="25">
        <f t="shared" si="15"/>
        <v>30029</v>
      </c>
      <c r="AT75" s="25">
        <f t="shared" si="21"/>
        <v>5</v>
      </c>
      <c r="AU75" s="25" t="str">
        <f>getSring(AN75,2)</f>
        <v>发光的石头</v>
      </c>
      <c r="AV75" s="25">
        <f t="shared" si="16"/>
        <v>30033</v>
      </c>
      <c r="AW75" s="25">
        <f t="shared" si="17"/>
        <v>5</v>
      </c>
      <c r="AX75" s="25" t="str">
        <f>getSring(AN75,3)</f>
        <v>带血的牙</v>
      </c>
      <c r="AY75" s="25">
        <f t="shared" si="18"/>
        <v>30037</v>
      </c>
      <c r="AZ75" s="25">
        <f t="shared" si="19"/>
        <v>5</v>
      </c>
    </row>
    <row r="76" spans="2:52" ht="14.25" x14ac:dyDescent="0.2">
      <c r="B76" s="16">
        <v>74</v>
      </c>
      <c r="C76" s="16" t="s">
        <v>1208</v>
      </c>
      <c r="D76" s="16" t="s">
        <v>1220</v>
      </c>
      <c r="E76" s="16">
        <f>武器3!E76</f>
        <v>1</v>
      </c>
      <c r="F76" s="16" t="s">
        <v>1126</v>
      </c>
      <c r="G76" s="16">
        <f>武器3!G76</f>
        <v>3</v>
      </c>
      <c r="H76" s="19" t="s">
        <v>1485</v>
      </c>
      <c r="I76" s="3" t="s">
        <v>864</v>
      </c>
      <c r="J76" s="3">
        <f>武器2!I76</f>
        <v>3</v>
      </c>
      <c r="K76" s="3" t="str">
        <f>武器3!J76</f>
        <v>下级职业</v>
      </c>
      <c r="L76" s="3" t="str">
        <f>武器3!K76</f>
        <v>雷</v>
      </c>
      <c r="M76" s="16">
        <v>5</v>
      </c>
      <c r="N76" s="16">
        <v>2</v>
      </c>
      <c r="O76" s="16">
        <v>9</v>
      </c>
      <c r="P76" s="28">
        <v>0</v>
      </c>
      <c r="Q76" s="16">
        <v>23</v>
      </c>
      <c r="R76" s="28">
        <v>0</v>
      </c>
      <c r="S76" s="28">
        <v>0</v>
      </c>
      <c r="T76" s="28">
        <v>0</v>
      </c>
      <c r="U76" s="28">
        <v>0</v>
      </c>
      <c r="V76" s="64">
        <v>0</v>
      </c>
      <c r="W76" s="29">
        <v>0</v>
      </c>
      <c r="X76" s="29">
        <v>0</v>
      </c>
      <c r="Y76" s="29">
        <v>0</v>
      </c>
      <c r="Z76" s="29">
        <v>0</v>
      </c>
      <c r="AA76" s="64">
        <v>0</v>
      </c>
      <c r="AB76" s="64">
        <v>0</v>
      </c>
      <c r="AC76" s="64">
        <v>0</v>
      </c>
      <c r="AD76" s="42">
        <v>7</v>
      </c>
      <c r="AE76" s="64">
        <v>0</v>
      </c>
      <c r="AF76" s="64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>
        <f t="shared" si="11"/>
        <v>49.368078175895768</v>
      </c>
      <c r="AM76">
        <f t="shared" si="12"/>
        <v>2100</v>
      </c>
      <c r="AN76" t="str">
        <f t="shared" si="13"/>
        <v>,发光的石头,黄水晶,诱人的蘑菇</v>
      </c>
      <c r="AO76" s="25" t="str">
        <f>IF(F76="c",getSring(AN76,4),VLOOKUP(L76&amp;F76,test4,2,FALSE))</f>
        <v>上级雷之精华</v>
      </c>
      <c r="AP76" s="25">
        <f t="shared" si="14"/>
        <v>30005</v>
      </c>
      <c r="AQ76" s="25">
        <f t="shared" si="20"/>
        <v>10</v>
      </c>
      <c r="AR76" s="25" t="str">
        <f>getSring(AN76,1)</f>
        <v>发光的石头</v>
      </c>
      <c r="AS76" s="25">
        <f t="shared" si="15"/>
        <v>30033</v>
      </c>
      <c r="AT76" s="25">
        <f t="shared" si="21"/>
        <v>10</v>
      </c>
      <c r="AU76" s="25" t="str">
        <f>getSring(AN76,2)</f>
        <v>黄水晶</v>
      </c>
      <c r="AV76" s="25">
        <f t="shared" si="16"/>
        <v>30029</v>
      </c>
      <c r="AW76" s="25">
        <f t="shared" si="17"/>
        <v>10</v>
      </c>
      <c r="AX76" s="25" t="str">
        <f>getSring(AN76,3)</f>
        <v>诱人的蘑菇</v>
      </c>
      <c r="AY76" s="25">
        <f t="shared" si="18"/>
        <v>30021</v>
      </c>
      <c r="AZ76" s="25">
        <f t="shared" si="19"/>
        <v>10</v>
      </c>
    </row>
    <row r="77" spans="2:52" ht="14.25" x14ac:dyDescent="0.2">
      <c r="B77" s="16">
        <v>75</v>
      </c>
      <c r="C77" s="16" t="s">
        <v>1180</v>
      </c>
      <c r="D77" s="16" t="s">
        <v>1359</v>
      </c>
      <c r="E77" s="16">
        <f>武器3!E77</f>
        <v>2</v>
      </c>
      <c r="F77" s="16" t="s">
        <v>1126</v>
      </c>
      <c r="G77" s="16">
        <f>武器3!G77</f>
        <v>3</v>
      </c>
      <c r="H77" s="19" t="s">
        <v>1485</v>
      </c>
      <c r="I77" s="3" t="s">
        <v>864</v>
      </c>
      <c r="J77" s="3">
        <f>武器2!I77</f>
        <v>3</v>
      </c>
      <c r="K77" s="3" t="str">
        <f>武器3!J77</f>
        <v>下级职业</v>
      </c>
      <c r="L77" s="3" t="str">
        <f>武器3!K77</f>
        <v>雷</v>
      </c>
      <c r="M77" s="16">
        <v>5</v>
      </c>
      <c r="N77" s="16">
        <v>3</v>
      </c>
      <c r="O77" s="16">
        <v>13</v>
      </c>
      <c r="P77" s="28">
        <v>0</v>
      </c>
      <c r="Q77" s="16">
        <v>34</v>
      </c>
      <c r="R77" s="28">
        <v>0</v>
      </c>
      <c r="S77" s="28">
        <v>0</v>
      </c>
      <c r="T77" s="16">
        <v>37</v>
      </c>
      <c r="U77" s="28">
        <v>0</v>
      </c>
      <c r="V77" s="64">
        <v>0</v>
      </c>
      <c r="W77" s="29">
        <v>0</v>
      </c>
      <c r="X77" s="29">
        <v>0</v>
      </c>
      <c r="Y77" s="29">
        <v>0</v>
      </c>
      <c r="Z77" s="29">
        <v>0</v>
      </c>
      <c r="AA77" s="64">
        <v>0</v>
      </c>
      <c r="AB77" s="64">
        <v>0</v>
      </c>
      <c r="AC77" s="64">
        <v>0</v>
      </c>
      <c r="AD77" s="64">
        <v>0</v>
      </c>
      <c r="AE77" s="64">
        <v>0</v>
      </c>
      <c r="AF77" s="64">
        <v>0</v>
      </c>
      <c r="AG77" s="29">
        <v>0</v>
      </c>
      <c r="AH77" s="29">
        <v>0</v>
      </c>
      <c r="AI77" s="29">
        <v>0</v>
      </c>
      <c r="AJ77" s="29">
        <v>0</v>
      </c>
      <c r="AK77" s="29">
        <v>0</v>
      </c>
      <c r="AL77">
        <f t="shared" si="11"/>
        <v>126</v>
      </c>
      <c r="AM77">
        <f t="shared" si="12"/>
        <v>5460</v>
      </c>
      <c r="AN77" t="str">
        <f t="shared" si="13"/>
        <v>,带血的牙,黄水晶,灰色的稻草</v>
      </c>
      <c r="AO77" s="25" t="str">
        <f>IF(F77="c",getSring(AN77,4),VLOOKUP(L77&amp;F77,test4,2,FALSE))</f>
        <v>上级雷之精华</v>
      </c>
      <c r="AP77" s="25">
        <f t="shared" si="14"/>
        <v>30005</v>
      </c>
      <c r="AQ77" s="25">
        <f t="shared" si="20"/>
        <v>26</v>
      </c>
      <c r="AR77" s="25" t="str">
        <f>getSring(AN77,1)</f>
        <v>带血的牙</v>
      </c>
      <c r="AS77" s="25">
        <f t="shared" si="15"/>
        <v>30037</v>
      </c>
      <c r="AT77" s="25">
        <f t="shared" si="21"/>
        <v>26</v>
      </c>
      <c r="AU77" s="25" t="str">
        <f>getSring(AN77,2)</f>
        <v>黄水晶</v>
      </c>
      <c r="AV77" s="25">
        <f t="shared" si="16"/>
        <v>30029</v>
      </c>
      <c r="AW77" s="25">
        <f t="shared" si="17"/>
        <v>26</v>
      </c>
      <c r="AX77" s="25" t="str">
        <f>getSring(AN77,3)</f>
        <v>灰色的稻草</v>
      </c>
      <c r="AY77" s="25">
        <f t="shared" si="18"/>
        <v>30025</v>
      </c>
      <c r="AZ77" s="25">
        <f t="shared" si="19"/>
        <v>26</v>
      </c>
    </row>
    <row r="78" spans="2:52" ht="14.25" x14ac:dyDescent="0.2">
      <c r="B78" s="16">
        <v>76</v>
      </c>
      <c r="C78" s="16" t="s">
        <v>1180</v>
      </c>
      <c r="D78" s="16" t="s">
        <v>1225</v>
      </c>
      <c r="E78" s="16">
        <f>武器3!E78</f>
        <v>2</v>
      </c>
      <c r="F78" s="16" t="s">
        <v>1126</v>
      </c>
      <c r="G78" s="16">
        <f>武器3!G78</f>
        <v>3</v>
      </c>
      <c r="H78" s="19" t="s">
        <v>1485</v>
      </c>
      <c r="I78" s="3" t="s">
        <v>864</v>
      </c>
      <c r="J78" s="3">
        <f>武器2!I78</f>
        <v>3</v>
      </c>
      <c r="K78" s="3" t="str">
        <f>武器3!J78</f>
        <v>下级职业</v>
      </c>
      <c r="L78" s="3" t="str">
        <f>武器3!K78</f>
        <v>雷</v>
      </c>
      <c r="M78" s="16">
        <v>5</v>
      </c>
      <c r="N78" s="16">
        <v>4</v>
      </c>
      <c r="O78" s="16">
        <v>17</v>
      </c>
      <c r="P78" s="28">
        <v>0</v>
      </c>
      <c r="Q78" s="28">
        <v>0</v>
      </c>
      <c r="R78" s="16">
        <v>25</v>
      </c>
      <c r="S78" s="28">
        <v>0</v>
      </c>
      <c r="T78" s="28">
        <v>0</v>
      </c>
      <c r="U78" s="28">
        <v>0</v>
      </c>
      <c r="V78" s="64">
        <v>0</v>
      </c>
      <c r="W78" s="29">
        <v>0</v>
      </c>
      <c r="X78" s="29">
        <v>0</v>
      </c>
      <c r="Y78" s="29">
        <v>0</v>
      </c>
      <c r="Z78" s="29">
        <v>0</v>
      </c>
      <c r="AA78" s="42">
        <v>24</v>
      </c>
      <c r="AB78" s="64">
        <v>0</v>
      </c>
      <c r="AC78" s="64">
        <v>0</v>
      </c>
      <c r="AD78" s="64">
        <v>0</v>
      </c>
      <c r="AE78" s="42">
        <v>21</v>
      </c>
      <c r="AF78" s="64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>
        <f t="shared" si="11"/>
        <v>78.652173913043484</v>
      </c>
      <c r="AM78">
        <f t="shared" si="12"/>
        <v>3360</v>
      </c>
      <c r="AN78" t="str">
        <f t="shared" si="13"/>
        <v>,发光的石头,黄水晶,带血的牙</v>
      </c>
      <c r="AO78" s="25" t="str">
        <f>IF(F78="c",getSring(AN78,4),VLOOKUP(L78&amp;F78,test4,2,FALSE))</f>
        <v>上级雷之精华</v>
      </c>
      <c r="AP78" s="25">
        <f t="shared" si="14"/>
        <v>30005</v>
      </c>
      <c r="AQ78" s="25">
        <f t="shared" si="20"/>
        <v>16</v>
      </c>
      <c r="AR78" s="25" t="str">
        <f>getSring(AN78,1)</f>
        <v>发光的石头</v>
      </c>
      <c r="AS78" s="25">
        <f t="shared" si="15"/>
        <v>30033</v>
      </c>
      <c r="AT78" s="25">
        <f t="shared" si="21"/>
        <v>16</v>
      </c>
      <c r="AU78" s="25" t="str">
        <f>getSring(AN78,2)</f>
        <v>黄水晶</v>
      </c>
      <c r="AV78" s="25">
        <f t="shared" si="16"/>
        <v>30029</v>
      </c>
      <c r="AW78" s="25">
        <f t="shared" si="17"/>
        <v>16</v>
      </c>
      <c r="AX78" s="25" t="str">
        <f>getSring(AN78,3)</f>
        <v>带血的牙</v>
      </c>
      <c r="AY78" s="25">
        <f t="shared" si="18"/>
        <v>30037</v>
      </c>
      <c r="AZ78" s="25">
        <f t="shared" si="19"/>
        <v>16</v>
      </c>
    </row>
    <row r="79" spans="2:52" ht="14.25" x14ac:dyDescent="0.2">
      <c r="B79" s="16">
        <v>77</v>
      </c>
      <c r="C79" s="16" t="s">
        <v>1135</v>
      </c>
      <c r="D79" s="16" t="s">
        <v>1402</v>
      </c>
      <c r="E79" s="16">
        <f>武器3!E79</f>
        <v>3</v>
      </c>
      <c r="F79" s="16" t="s">
        <v>1126</v>
      </c>
      <c r="G79" s="16">
        <f>武器3!G79</f>
        <v>3</v>
      </c>
      <c r="H79" s="19" t="s">
        <v>1485</v>
      </c>
      <c r="I79" s="3" t="s">
        <v>864</v>
      </c>
      <c r="J79" s="3">
        <f>武器2!I79</f>
        <v>3</v>
      </c>
      <c r="K79" s="3" t="str">
        <f>武器3!J79</f>
        <v>下级职业</v>
      </c>
      <c r="L79" s="3" t="str">
        <f>武器3!K79</f>
        <v>雷</v>
      </c>
      <c r="M79" s="16">
        <v>5</v>
      </c>
      <c r="N79" s="16">
        <v>5</v>
      </c>
      <c r="O79" s="16">
        <v>22</v>
      </c>
      <c r="P79" s="28">
        <v>0</v>
      </c>
      <c r="Q79" s="28">
        <v>0</v>
      </c>
      <c r="R79" s="28">
        <v>0</v>
      </c>
      <c r="S79" s="28">
        <v>0</v>
      </c>
      <c r="T79" s="16">
        <v>62</v>
      </c>
      <c r="U79" s="28">
        <v>0</v>
      </c>
      <c r="V79" s="64">
        <v>0</v>
      </c>
      <c r="W79" s="20">
        <v>0.14499999999999999</v>
      </c>
      <c r="X79" s="29">
        <v>0</v>
      </c>
      <c r="Y79" s="29">
        <v>0</v>
      </c>
      <c r="Z79" s="29">
        <v>0</v>
      </c>
      <c r="AA79" s="64">
        <v>0</v>
      </c>
      <c r="AB79" s="64">
        <v>0</v>
      </c>
      <c r="AC79" s="64">
        <v>0</v>
      </c>
      <c r="AD79" s="64">
        <v>0</v>
      </c>
      <c r="AE79" s="64">
        <v>0</v>
      </c>
      <c r="AF79" s="42">
        <v>75</v>
      </c>
      <c r="AG79" s="29">
        <v>0</v>
      </c>
      <c r="AH79" s="29">
        <v>0</v>
      </c>
      <c r="AI79" s="29">
        <v>0</v>
      </c>
      <c r="AJ79" s="29">
        <v>0</v>
      </c>
      <c r="AK79" s="29">
        <v>0</v>
      </c>
      <c r="AL79">
        <f t="shared" si="11"/>
        <v>156</v>
      </c>
      <c r="AM79">
        <f t="shared" si="12"/>
        <v>6930</v>
      </c>
      <c r="AN79" t="str">
        <f t="shared" si="13"/>
        <v>,灰色的稻草,诱人的蘑菇,黄水晶</v>
      </c>
      <c r="AO79" s="25" t="str">
        <f>IF(F79="c",getSring(AN79,4),VLOOKUP(L79&amp;F79,test4,2,FALSE))</f>
        <v>上级雷之精华</v>
      </c>
      <c r="AP79" s="25">
        <f t="shared" si="14"/>
        <v>30005</v>
      </c>
      <c r="AQ79" s="25">
        <f t="shared" si="20"/>
        <v>33</v>
      </c>
      <c r="AR79" s="25" t="str">
        <f>getSring(AN79,1)</f>
        <v>灰色的稻草</v>
      </c>
      <c r="AS79" s="25">
        <f t="shared" si="15"/>
        <v>30025</v>
      </c>
      <c r="AT79" s="25">
        <f t="shared" si="21"/>
        <v>33</v>
      </c>
      <c r="AU79" s="25" t="str">
        <f>getSring(AN79,2)</f>
        <v>诱人的蘑菇</v>
      </c>
      <c r="AV79" s="25">
        <f t="shared" si="16"/>
        <v>30021</v>
      </c>
      <c r="AW79" s="25">
        <f t="shared" si="17"/>
        <v>33</v>
      </c>
      <c r="AX79" s="25" t="str">
        <f>getSring(AN79,3)</f>
        <v>黄水晶</v>
      </c>
      <c r="AY79" s="25">
        <f t="shared" si="18"/>
        <v>30029</v>
      </c>
      <c r="AZ79" s="25">
        <f t="shared" si="19"/>
        <v>33</v>
      </c>
    </row>
    <row r="80" spans="2:52" ht="14.25" x14ac:dyDescent="0.2">
      <c r="B80" s="16">
        <v>78</v>
      </c>
      <c r="C80" s="16" t="s">
        <v>1204</v>
      </c>
      <c r="D80" s="16" t="s">
        <v>1519</v>
      </c>
      <c r="E80" s="16">
        <f>武器3!E80</f>
        <v>3</v>
      </c>
      <c r="F80" s="16" t="s">
        <v>1126</v>
      </c>
      <c r="G80" s="16">
        <f>武器3!G80</f>
        <v>3</v>
      </c>
      <c r="H80" s="19" t="s">
        <v>1485</v>
      </c>
      <c r="I80" s="3" t="s">
        <v>864</v>
      </c>
      <c r="J80" s="3">
        <f>武器2!I80</f>
        <v>3</v>
      </c>
      <c r="K80" s="3" t="str">
        <f>武器3!J80</f>
        <v>下级职业</v>
      </c>
      <c r="L80" s="3" t="str">
        <f>武器3!K80</f>
        <v>雷</v>
      </c>
      <c r="M80" s="16">
        <v>5</v>
      </c>
      <c r="N80" s="16">
        <v>6</v>
      </c>
      <c r="O80" s="16">
        <v>26</v>
      </c>
      <c r="P80" s="28">
        <v>0</v>
      </c>
      <c r="Q80" s="28">
        <v>0</v>
      </c>
      <c r="R80" s="28">
        <v>0</v>
      </c>
      <c r="S80" s="28">
        <v>0</v>
      </c>
      <c r="T80" s="16">
        <v>75</v>
      </c>
      <c r="U80" s="28">
        <v>0</v>
      </c>
      <c r="V80" s="64">
        <v>0</v>
      </c>
      <c r="W80" s="29">
        <v>0</v>
      </c>
      <c r="X80" s="29">
        <v>0</v>
      </c>
      <c r="Y80" s="29">
        <v>0</v>
      </c>
      <c r="Z80" s="29">
        <v>0</v>
      </c>
      <c r="AA80" s="64">
        <v>0</v>
      </c>
      <c r="AB80" s="64">
        <v>0</v>
      </c>
      <c r="AC80" s="64">
        <v>0</v>
      </c>
      <c r="AD80" s="42">
        <v>22</v>
      </c>
      <c r="AE80" s="42">
        <v>31</v>
      </c>
      <c r="AF80" s="64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>
        <f t="shared" si="11"/>
        <v>178.52549575070822</v>
      </c>
      <c r="AM80">
        <f t="shared" si="12"/>
        <v>7770</v>
      </c>
      <c r="AN80" t="str">
        <f t="shared" si="13"/>
        <v>,黄水晶,诱人的坚果,发光的石头</v>
      </c>
      <c r="AO80" s="25" t="str">
        <f>IF(F80="c",getSring(AN80,4),VLOOKUP(L80&amp;F80,test4,2,FALSE))</f>
        <v>上级雷之精华</v>
      </c>
      <c r="AP80" s="25">
        <f t="shared" si="14"/>
        <v>30005</v>
      </c>
      <c r="AQ80" s="25">
        <f t="shared" si="20"/>
        <v>37</v>
      </c>
      <c r="AR80" s="25" t="str">
        <f>getSring(AN80,1)</f>
        <v>黄水晶</v>
      </c>
      <c r="AS80" s="25">
        <f t="shared" si="15"/>
        <v>30029</v>
      </c>
      <c r="AT80" s="25">
        <f t="shared" si="21"/>
        <v>37</v>
      </c>
      <c r="AU80" s="25" t="str">
        <f>getSring(AN80,2)</f>
        <v>诱人的坚果</v>
      </c>
      <c r="AV80" s="25">
        <f t="shared" si="16"/>
        <v>30041</v>
      </c>
      <c r="AW80" s="25">
        <f t="shared" si="17"/>
        <v>37</v>
      </c>
      <c r="AX80" s="25" t="str">
        <f>getSring(AN80,3)</f>
        <v>发光的石头</v>
      </c>
      <c r="AY80" s="25">
        <f t="shared" si="18"/>
        <v>30033</v>
      </c>
      <c r="AZ80" s="25">
        <f t="shared" si="19"/>
        <v>37</v>
      </c>
    </row>
    <row r="81" spans="2:52" ht="14.25" x14ac:dyDescent="0.2">
      <c r="B81" s="16">
        <v>79</v>
      </c>
      <c r="C81" s="16" t="s">
        <v>1214</v>
      </c>
      <c r="D81" s="16" t="s">
        <v>1520</v>
      </c>
      <c r="E81" s="16">
        <f>武器3!E81</f>
        <v>4</v>
      </c>
      <c r="F81" s="16" t="s">
        <v>1126</v>
      </c>
      <c r="G81" s="16">
        <f>武器3!G81</f>
        <v>3</v>
      </c>
      <c r="H81" s="19" t="s">
        <v>1485</v>
      </c>
      <c r="I81" s="3" t="s">
        <v>864</v>
      </c>
      <c r="J81" s="3">
        <f>武器2!I81</f>
        <v>3</v>
      </c>
      <c r="K81" s="3" t="str">
        <f>武器3!J81</f>
        <v>下级职业</v>
      </c>
      <c r="L81" s="3" t="str">
        <f>武器3!K81</f>
        <v>雷</v>
      </c>
      <c r="M81" s="16">
        <v>5</v>
      </c>
      <c r="N81" s="16">
        <v>7</v>
      </c>
      <c r="O81" s="16">
        <v>30</v>
      </c>
      <c r="P81" s="28">
        <v>0</v>
      </c>
      <c r="Q81" s="28">
        <v>0</v>
      </c>
      <c r="R81" s="28">
        <v>0</v>
      </c>
      <c r="S81" s="28">
        <v>0</v>
      </c>
      <c r="T81" s="16">
        <v>87</v>
      </c>
      <c r="U81" s="16">
        <v>52</v>
      </c>
      <c r="V81" s="64">
        <v>0</v>
      </c>
      <c r="W81" s="29">
        <v>0</v>
      </c>
      <c r="X81" s="29">
        <v>0</v>
      </c>
      <c r="Y81" s="29">
        <v>0</v>
      </c>
      <c r="Z81" s="29">
        <v>0</v>
      </c>
      <c r="AA81" s="64">
        <v>0</v>
      </c>
      <c r="AB81" s="42">
        <v>47</v>
      </c>
      <c r="AC81" s="64">
        <v>0</v>
      </c>
      <c r="AD81" s="64">
        <v>0</v>
      </c>
      <c r="AE81" s="64">
        <v>0</v>
      </c>
      <c r="AF81" s="42">
        <v>105</v>
      </c>
      <c r="AG81" s="29">
        <v>0</v>
      </c>
      <c r="AH81" s="29">
        <v>0</v>
      </c>
      <c r="AI81" s="29">
        <v>0</v>
      </c>
      <c r="AJ81" s="29">
        <v>0</v>
      </c>
      <c r="AK81" s="29">
        <v>0</v>
      </c>
      <c r="AL81">
        <f t="shared" si="11"/>
        <v>324.11946902654864</v>
      </c>
      <c r="AM81">
        <f t="shared" si="12"/>
        <v>14280</v>
      </c>
      <c r="AN81" t="str">
        <f t="shared" si="13"/>
        <v>,带血的牙,诱人的蘑菇,发光的石头</v>
      </c>
      <c r="AO81" s="25" t="str">
        <f>IF(F81="c",getSring(AN81,4),VLOOKUP(L81&amp;F81,test4,2,FALSE))</f>
        <v>上级雷之精华</v>
      </c>
      <c r="AP81" s="25">
        <f t="shared" si="14"/>
        <v>30005</v>
      </c>
      <c r="AQ81" s="25">
        <f t="shared" si="20"/>
        <v>68</v>
      </c>
      <c r="AR81" s="25" t="str">
        <f>getSring(AN81,1)</f>
        <v>带血的牙</v>
      </c>
      <c r="AS81" s="25">
        <f t="shared" si="15"/>
        <v>30037</v>
      </c>
      <c r="AT81" s="25">
        <f t="shared" si="21"/>
        <v>68</v>
      </c>
      <c r="AU81" s="25" t="str">
        <f>getSring(AN81,2)</f>
        <v>诱人的蘑菇</v>
      </c>
      <c r="AV81" s="25">
        <f t="shared" si="16"/>
        <v>30021</v>
      </c>
      <c r="AW81" s="25">
        <f t="shared" si="17"/>
        <v>68</v>
      </c>
      <c r="AX81" s="25" t="str">
        <f>getSring(AN81,3)</f>
        <v>发光的石头</v>
      </c>
      <c r="AY81" s="25">
        <f t="shared" si="18"/>
        <v>30033</v>
      </c>
      <c r="AZ81" s="25">
        <f t="shared" si="19"/>
        <v>68</v>
      </c>
    </row>
    <row r="82" spans="2:52" ht="14.25" x14ac:dyDescent="0.2">
      <c r="B82" s="16">
        <v>80</v>
      </c>
      <c r="C82" s="16" t="s">
        <v>1133</v>
      </c>
      <c r="D82" s="16" t="s">
        <v>1521</v>
      </c>
      <c r="E82" s="16">
        <f>武器3!E82</f>
        <v>4</v>
      </c>
      <c r="F82" s="16" t="s">
        <v>1126</v>
      </c>
      <c r="G82" s="16">
        <f>武器3!G82</f>
        <v>3</v>
      </c>
      <c r="H82" s="19" t="s">
        <v>1485</v>
      </c>
      <c r="I82" s="3" t="s">
        <v>864</v>
      </c>
      <c r="J82" s="3">
        <f>武器2!I82</f>
        <v>3</v>
      </c>
      <c r="K82" s="3" t="str">
        <f>武器3!J82</f>
        <v>下级职业</v>
      </c>
      <c r="L82" s="3" t="str">
        <f>武器3!K82</f>
        <v>雷</v>
      </c>
      <c r="M82" s="16">
        <v>5</v>
      </c>
      <c r="N82" s="16">
        <v>8</v>
      </c>
      <c r="O82" s="16">
        <v>35</v>
      </c>
      <c r="P82" s="28">
        <v>0</v>
      </c>
      <c r="Q82" s="16">
        <v>92</v>
      </c>
      <c r="R82" s="28">
        <v>0</v>
      </c>
      <c r="S82" s="28">
        <v>0</v>
      </c>
      <c r="T82" s="28">
        <v>0</v>
      </c>
      <c r="U82" s="28">
        <v>0</v>
      </c>
      <c r="V82" s="42">
        <v>46</v>
      </c>
      <c r="W82" s="29">
        <v>0</v>
      </c>
      <c r="X82" s="29">
        <v>0</v>
      </c>
      <c r="Y82" s="29">
        <v>0</v>
      </c>
      <c r="Z82" s="29">
        <v>0</v>
      </c>
      <c r="AA82" s="42">
        <v>48</v>
      </c>
      <c r="AB82" s="42">
        <v>54</v>
      </c>
      <c r="AC82" s="64">
        <v>0</v>
      </c>
      <c r="AD82" s="64">
        <v>0</v>
      </c>
      <c r="AE82" s="64">
        <v>0</v>
      </c>
      <c r="AF82" s="64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>
        <f t="shared" si="11"/>
        <v>320.3955223880597</v>
      </c>
      <c r="AM82">
        <f t="shared" si="12"/>
        <v>14070</v>
      </c>
      <c r="AN82" t="str">
        <f t="shared" si="13"/>
        <v>,黄水晶,带血的牙,灰色的稻草</v>
      </c>
      <c r="AO82" s="25" t="str">
        <f>IF(F82="c",getSring(AN82,4),VLOOKUP(L82&amp;F82,test4,2,FALSE))</f>
        <v>上级雷之精华</v>
      </c>
      <c r="AP82" s="25">
        <f t="shared" si="14"/>
        <v>30005</v>
      </c>
      <c r="AQ82" s="25">
        <f t="shared" si="20"/>
        <v>67</v>
      </c>
      <c r="AR82" s="25" t="str">
        <f>getSring(AN82,1)</f>
        <v>黄水晶</v>
      </c>
      <c r="AS82" s="25">
        <f t="shared" si="15"/>
        <v>30029</v>
      </c>
      <c r="AT82" s="25">
        <f t="shared" si="21"/>
        <v>67</v>
      </c>
      <c r="AU82" s="25" t="str">
        <f>getSring(AN82,2)</f>
        <v>带血的牙</v>
      </c>
      <c r="AV82" s="25">
        <f t="shared" si="16"/>
        <v>30037</v>
      </c>
      <c r="AW82" s="25">
        <f t="shared" si="17"/>
        <v>67</v>
      </c>
      <c r="AX82" s="25" t="str">
        <f>getSring(AN82,3)</f>
        <v>灰色的稻草</v>
      </c>
      <c r="AY82" s="25">
        <f t="shared" si="18"/>
        <v>30025</v>
      </c>
      <c r="AZ82" s="25">
        <f t="shared" si="19"/>
        <v>67</v>
      </c>
    </row>
    <row r="83" spans="2:52" ht="14.25" x14ac:dyDescent="0.2">
      <c r="B83" s="16">
        <v>81</v>
      </c>
      <c r="C83" s="16" t="s">
        <v>1162</v>
      </c>
      <c r="D83" s="16" t="s">
        <v>1303</v>
      </c>
      <c r="E83" s="16">
        <f>武器3!E83</f>
        <v>1</v>
      </c>
      <c r="F83" s="16" t="s">
        <v>1127</v>
      </c>
      <c r="G83" s="16">
        <f>武器3!G83</f>
        <v>3</v>
      </c>
      <c r="H83" s="19" t="s">
        <v>1485</v>
      </c>
      <c r="I83" s="3" t="s">
        <v>864</v>
      </c>
      <c r="J83" s="3">
        <f>武器2!I83</f>
        <v>3</v>
      </c>
      <c r="K83" s="3" t="str">
        <f>武器3!J83</f>
        <v>下级职业</v>
      </c>
      <c r="L83" s="3" t="str">
        <f>武器3!K83</f>
        <v>雷</v>
      </c>
      <c r="M83" s="16">
        <v>5</v>
      </c>
      <c r="N83" s="16">
        <v>1</v>
      </c>
      <c r="O83" s="16">
        <v>5</v>
      </c>
      <c r="P83" s="28">
        <v>0</v>
      </c>
      <c r="Q83" s="28">
        <v>0</v>
      </c>
      <c r="R83" s="28">
        <v>0</v>
      </c>
      <c r="S83" s="28">
        <v>0</v>
      </c>
      <c r="T83" s="28">
        <v>0</v>
      </c>
      <c r="U83" s="28">
        <v>0</v>
      </c>
      <c r="V83" s="64">
        <v>0</v>
      </c>
      <c r="W83" s="29">
        <v>0</v>
      </c>
      <c r="X83" s="29">
        <v>0</v>
      </c>
      <c r="Y83" s="29">
        <v>0</v>
      </c>
      <c r="Z83" s="29">
        <v>0</v>
      </c>
      <c r="AA83" s="64">
        <v>0</v>
      </c>
      <c r="AB83" s="64">
        <v>0</v>
      </c>
      <c r="AC83" s="64">
        <v>0</v>
      </c>
      <c r="AD83" s="42">
        <v>5</v>
      </c>
      <c r="AE83" s="64">
        <v>0</v>
      </c>
      <c r="AF83" s="64">
        <v>0</v>
      </c>
      <c r="AG83" s="29">
        <v>0</v>
      </c>
      <c r="AH83" s="29">
        <v>0</v>
      </c>
      <c r="AI83" s="29">
        <v>0</v>
      </c>
      <c r="AJ83" s="29">
        <v>0</v>
      </c>
      <c r="AK83" s="29">
        <v>0</v>
      </c>
      <c r="AL83">
        <f t="shared" si="11"/>
        <v>7.9918032786885256</v>
      </c>
      <c r="AM83">
        <f t="shared" si="12"/>
        <v>315</v>
      </c>
      <c r="AN83" t="str">
        <f t="shared" si="13"/>
        <v>,蓝水晶,漂亮的蘑菇,坚硬的石头</v>
      </c>
      <c r="AO83" s="25" t="str">
        <f>IF(F83="c",getSring(AN83,4),VLOOKUP(L83&amp;F83,test4,2,FALSE))</f>
        <v>雷之精华</v>
      </c>
      <c r="AP83" s="25">
        <f t="shared" si="14"/>
        <v>30006</v>
      </c>
      <c r="AQ83" s="25">
        <f t="shared" si="20"/>
        <v>3</v>
      </c>
      <c r="AR83" s="25" t="str">
        <f>getSring(AN83,1)</f>
        <v>蓝水晶</v>
      </c>
      <c r="AS83" s="25">
        <f t="shared" si="15"/>
        <v>30028</v>
      </c>
      <c r="AT83" s="25">
        <f t="shared" si="21"/>
        <v>3</v>
      </c>
      <c r="AU83" s="25" t="str">
        <f>getSring(AN83,2)</f>
        <v>漂亮的蘑菇</v>
      </c>
      <c r="AV83" s="25">
        <f t="shared" si="16"/>
        <v>30020</v>
      </c>
      <c r="AW83" s="25">
        <f t="shared" si="17"/>
        <v>3</v>
      </c>
      <c r="AX83" s="25" t="str">
        <f>getSring(AN83,3)</f>
        <v>坚硬的石头</v>
      </c>
      <c r="AY83" s="25">
        <f t="shared" si="18"/>
        <v>30032</v>
      </c>
      <c r="AZ83" s="25">
        <f t="shared" si="19"/>
        <v>3</v>
      </c>
    </row>
    <row r="84" spans="2:52" ht="14.25" x14ac:dyDescent="0.2">
      <c r="B84" s="16">
        <v>82</v>
      </c>
      <c r="C84" s="16" t="s">
        <v>1202</v>
      </c>
      <c r="D84" s="16" t="s">
        <v>1338</v>
      </c>
      <c r="E84" s="16">
        <f>武器3!E84</f>
        <v>1</v>
      </c>
      <c r="F84" s="16" t="s">
        <v>1127</v>
      </c>
      <c r="G84" s="16">
        <f>武器3!G84</f>
        <v>3</v>
      </c>
      <c r="H84" s="19" t="s">
        <v>1485</v>
      </c>
      <c r="I84" s="3" t="s">
        <v>864</v>
      </c>
      <c r="J84" s="3">
        <f>武器2!I84</f>
        <v>3</v>
      </c>
      <c r="K84" s="3" t="str">
        <f>武器3!J84</f>
        <v>下级职业</v>
      </c>
      <c r="L84" s="3" t="str">
        <f>武器3!K84</f>
        <v>雷</v>
      </c>
      <c r="M84" s="16">
        <v>5</v>
      </c>
      <c r="N84" s="16">
        <v>2</v>
      </c>
      <c r="O84" s="16">
        <v>9</v>
      </c>
      <c r="P84" s="28">
        <v>0</v>
      </c>
      <c r="Q84" s="28">
        <v>0</v>
      </c>
      <c r="R84" s="28">
        <v>0</v>
      </c>
      <c r="S84" s="28">
        <v>0</v>
      </c>
      <c r="T84" s="16">
        <v>35</v>
      </c>
      <c r="U84" s="28">
        <v>0</v>
      </c>
      <c r="V84" s="64">
        <v>0</v>
      </c>
      <c r="W84" s="29">
        <v>0</v>
      </c>
      <c r="X84" s="29">
        <v>0</v>
      </c>
      <c r="Y84" s="29">
        <v>0</v>
      </c>
      <c r="Z84" s="29">
        <v>0</v>
      </c>
      <c r="AA84" s="64">
        <v>0</v>
      </c>
      <c r="AB84" s="64">
        <v>0</v>
      </c>
      <c r="AC84" s="64">
        <v>0</v>
      </c>
      <c r="AD84" s="64">
        <v>0</v>
      </c>
      <c r="AE84" s="64">
        <v>0</v>
      </c>
      <c r="AF84" s="64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>
        <f t="shared" si="11"/>
        <v>66</v>
      </c>
      <c r="AM84">
        <f t="shared" si="12"/>
        <v>2940</v>
      </c>
      <c r="AN84" t="str">
        <f t="shared" si="13"/>
        <v>,长獠牙,扁扁的稻草,漂亮的蘑菇</v>
      </c>
      <c r="AO84" s="25" t="str">
        <f>IF(F84="c",getSring(AN84,4),VLOOKUP(L84&amp;F84,test4,2,FALSE))</f>
        <v>雷之精华</v>
      </c>
      <c r="AP84" s="25">
        <f t="shared" si="14"/>
        <v>30006</v>
      </c>
      <c r="AQ84" s="25">
        <f t="shared" si="20"/>
        <v>28</v>
      </c>
      <c r="AR84" s="25" t="str">
        <f>getSring(AN84,1)</f>
        <v>长獠牙</v>
      </c>
      <c r="AS84" s="25">
        <f t="shared" si="15"/>
        <v>30036</v>
      </c>
      <c r="AT84" s="25">
        <f t="shared" si="21"/>
        <v>28</v>
      </c>
      <c r="AU84" s="25" t="str">
        <f>getSring(AN84,2)</f>
        <v>扁扁的稻草</v>
      </c>
      <c r="AV84" s="25">
        <f t="shared" si="16"/>
        <v>30024</v>
      </c>
      <c r="AW84" s="25">
        <f t="shared" si="17"/>
        <v>28</v>
      </c>
      <c r="AX84" s="25" t="str">
        <f>getSring(AN84,3)</f>
        <v>漂亮的蘑菇</v>
      </c>
      <c r="AY84" s="25">
        <f t="shared" si="18"/>
        <v>30020</v>
      </c>
      <c r="AZ84" s="25">
        <f t="shared" si="19"/>
        <v>28</v>
      </c>
    </row>
    <row r="85" spans="2:52" ht="14.25" x14ac:dyDescent="0.2">
      <c r="B85" s="16">
        <v>83</v>
      </c>
      <c r="C85" s="16" t="s">
        <v>1214</v>
      </c>
      <c r="D85" s="16" t="s">
        <v>1495</v>
      </c>
      <c r="E85" s="16">
        <f>武器3!E85</f>
        <v>2</v>
      </c>
      <c r="F85" s="16" t="s">
        <v>1127</v>
      </c>
      <c r="G85" s="16">
        <f>武器3!G85</f>
        <v>3</v>
      </c>
      <c r="H85" s="19" t="s">
        <v>1485</v>
      </c>
      <c r="I85" s="3" t="s">
        <v>864</v>
      </c>
      <c r="J85" s="3">
        <f>武器2!I85</f>
        <v>3</v>
      </c>
      <c r="K85" s="3" t="str">
        <f>武器3!J85</f>
        <v>下级职业</v>
      </c>
      <c r="L85" s="3" t="str">
        <f>武器3!K85</f>
        <v>雷</v>
      </c>
      <c r="M85" s="16">
        <v>5</v>
      </c>
      <c r="N85" s="16">
        <v>3</v>
      </c>
      <c r="O85" s="16">
        <v>14</v>
      </c>
      <c r="P85" s="28">
        <v>0</v>
      </c>
      <c r="Q85" s="28">
        <v>0</v>
      </c>
      <c r="R85" s="28">
        <v>0</v>
      </c>
      <c r="S85" s="28">
        <v>0</v>
      </c>
      <c r="T85" s="28">
        <v>0</v>
      </c>
      <c r="U85" s="28">
        <v>0</v>
      </c>
      <c r="V85" s="64">
        <v>0</v>
      </c>
      <c r="W85" s="29">
        <v>0</v>
      </c>
      <c r="X85" s="20">
        <v>7.7499999999999999E-2</v>
      </c>
      <c r="Y85" s="29">
        <v>0</v>
      </c>
      <c r="Z85" s="29">
        <v>0</v>
      </c>
      <c r="AA85" s="64">
        <v>0</v>
      </c>
      <c r="AB85" s="64">
        <v>0</v>
      </c>
      <c r="AC85" s="64">
        <v>0</v>
      </c>
      <c r="AD85" s="64">
        <v>0</v>
      </c>
      <c r="AE85" s="64">
        <v>0</v>
      </c>
      <c r="AF85" s="64">
        <v>0</v>
      </c>
      <c r="AG85" s="29">
        <v>0</v>
      </c>
      <c r="AH85" s="29">
        <v>0</v>
      </c>
      <c r="AI85" s="29">
        <v>0</v>
      </c>
      <c r="AJ85" s="29">
        <v>0</v>
      </c>
      <c r="AK85" s="29">
        <v>0</v>
      </c>
      <c r="AL85">
        <f t="shared" si="11"/>
        <v>21</v>
      </c>
      <c r="AM85">
        <f t="shared" si="12"/>
        <v>945</v>
      </c>
      <c r="AN85" t="str">
        <f t="shared" si="13"/>
        <v>,坚硬的石头,扁扁的稻草,美味的坚果</v>
      </c>
      <c r="AO85" s="25" t="str">
        <f>IF(F85="c",getSring(AN85,4),VLOOKUP(L85&amp;F85,test4,2,FALSE))</f>
        <v>雷之精华</v>
      </c>
      <c r="AP85" s="25">
        <f t="shared" si="14"/>
        <v>30006</v>
      </c>
      <c r="AQ85" s="25">
        <f t="shared" si="20"/>
        <v>9</v>
      </c>
      <c r="AR85" s="25" t="str">
        <f>getSring(AN85,1)</f>
        <v>坚硬的石头</v>
      </c>
      <c r="AS85" s="25">
        <f t="shared" si="15"/>
        <v>30032</v>
      </c>
      <c r="AT85" s="25">
        <f t="shared" si="21"/>
        <v>9</v>
      </c>
      <c r="AU85" s="25" t="str">
        <f>getSring(AN85,2)</f>
        <v>扁扁的稻草</v>
      </c>
      <c r="AV85" s="25">
        <f t="shared" si="16"/>
        <v>30024</v>
      </c>
      <c r="AW85" s="25">
        <f t="shared" si="17"/>
        <v>9</v>
      </c>
      <c r="AX85" s="25" t="str">
        <f>getSring(AN85,3)</f>
        <v>美味的坚果</v>
      </c>
      <c r="AY85" s="25">
        <f t="shared" si="18"/>
        <v>30040</v>
      </c>
      <c r="AZ85" s="25">
        <f t="shared" si="19"/>
        <v>9</v>
      </c>
    </row>
    <row r="86" spans="2:52" ht="14.25" x14ac:dyDescent="0.2">
      <c r="B86" s="16">
        <v>84</v>
      </c>
      <c r="C86" s="16" t="s">
        <v>1191</v>
      </c>
      <c r="D86" s="16" t="s">
        <v>1522</v>
      </c>
      <c r="E86" s="16">
        <f>武器3!E86</f>
        <v>2</v>
      </c>
      <c r="F86" s="16" t="s">
        <v>1127</v>
      </c>
      <c r="G86" s="16">
        <f>武器3!G86</f>
        <v>3</v>
      </c>
      <c r="H86" s="19" t="s">
        <v>1485</v>
      </c>
      <c r="I86" s="3" t="s">
        <v>864</v>
      </c>
      <c r="J86" s="3">
        <f>武器2!I86</f>
        <v>3</v>
      </c>
      <c r="K86" s="3" t="str">
        <f>武器3!J86</f>
        <v>下级职业</v>
      </c>
      <c r="L86" s="3" t="str">
        <f>武器3!K86</f>
        <v>雷</v>
      </c>
      <c r="M86" s="16">
        <v>5</v>
      </c>
      <c r="N86" s="16">
        <v>4</v>
      </c>
      <c r="O86" s="16">
        <v>18</v>
      </c>
      <c r="P86" s="28">
        <v>0</v>
      </c>
      <c r="Q86" s="28">
        <v>0</v>
      </c>
      <c r="R86" s="28">
        <v>0</v>
      </c>
      <c r="S86" s="28">
        <v>0</v>
      </c>
      <c r="T86" s="28">
        <v>0</v>
      </c>
      <c r="U86" s="28">
        <v>0</v>
      </c>
      <c r="V86" s="64">
        <v>0</v>
      </c>
      <c r="W86" s="29">
        <v>0</v>
      </c>
      <c r="X86" s="29">
        <v>0</v>
      </c>
      <c r="Y86" s="29">
        <v>0</v>
      </c>
      <c r="Z86" s="29">
        <v>0</v>
      </c>
      <c r="AA86" s="64">
        <v>0</v>
      </c>
      <c r="AB86" s="42">
        <v>37</v>
      </c>
      <c r="AC86" s="64">
        <v>0</v>
      </c>
      <c r="AD86" s="64">
        <v>0</v>
      </c>
      <c r="AE86" s="64">
        <v>0</v>
      </c>
      <c r="AF86" s="64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>
        <f t="shared" si="11"/>
        <v>40.175074183976264</v>
      </c>
      <c r="AM86">
        <f t="shared" si="12"/>
        <v>1785</v>
      </c>
      <c r="AN86" t="str">
        <f t="shared" si="13"/>
        <v>,美味的坚果,蓝水晶,坚硬的石头</v>
      </c>
      <c r="AO86" s="25" t="str">
        <f>IF(F86="c",getSring(AN86,4),VLOOKUP(L86&amp;F86,test4,2,FALSE))</f>
        <v>雷之精华</v>
      </c>
      <c r="AP86" s="25">
        <f t="shared" si="14"/>
        <v>30006</v>
      </c>
      <c r="AQ86" s="25">
        <f t="shared" si="20"/>
        <v>17</v>
      </c>
      <c r="AR86" s="25" t="str">
        <f>getSring(AN86,1)</f>
        <v>美味的坚果</v>
      </c>
      <c r="AS86" s="25">
        <f t="shared" si="15"/>
        <v>30040</v>
      </c>
      <c r="AT86" s="25">
        <f t="shared" si="21"/>
        <v>17</v>
      </c>
      <c r="AU86" s="25" t="str">
        <f>getSring(AN86,2)</f>
        <v>蓝水晶</v>
      </c>
      <c r="AV86" s="25">
        <f t="shared" si="16"/>
        <v>30028</v>
      </c>
      <c r="AW86" s="25">
        <f t="shared" si="17"/>
        <v>17</v>
      </c>
      <c r="AX86" s="25" t="str">
        <f>getSring(AN86,3)</f>
        <v>坚硬的石头</v>
      </c>
      <c r="AY86" s="25">
        <f t="shared" si="18"/>
        <v>30032</v>
      </c>
      <c r="AZ86" s="25">
        <f t="shared" si="19"/>
        <v>17</v>
      </c>
    </row>
    <row r="87" spans="2:52" ht="14.25" x14ac:dyDescent="0.2">
      <c r="B87" s="16">
        <v>85</v>
      </c>
      <c r="C87" s="16" t="s">
        <v>1206</v>
      </c>
      <c r="D87" s="16" t="s">
        <v>1523</v>
      </c>
      <c r="E87" s="16">
        <f>武器3!E87</f>
        <v>3</v>
      </c>
      <c r="F87" s="16" t="s">
        <v>1127</v>
      </c>
      <c r="G87" s="16">
        <f>武器3!G87</f>
        <v>3</v>
      </c>
      <c r="H87" s="19" t="s">
        <v>1485</v>
      </c>
      <c r="I87" s="3" t="s">
        <v>864</v>
      </c>
      <c r="J87" s="3">
        <f>武器2!I87</f>
        <v>3</v>
      </c>
      <c r="K87" s="3" t="str">
        <f>武器3!J87</f>
        <v>下级职业</v>
      </c>
      <c r="L87" s="3" t="str">
        <f>武器3!K87</f>
        <v>雷</v>
      </c>
      <c r="M87" s="16">
        <v>5</v>
      </c>
      <c r="N87" s="16">
        <v>5</v>
      </c>
      <c r="O87" s="16">
        <v>23</v>
      </c>
      <c r="P87" s="28">
        <v>0</v>
      </c>
      <c r="Q87" s="28">
        <v>0</v>
      </c>
      <c r="R87" s="28">
        <v>0</v>
      </c>
      <c r="S87" s="28">
        <v>0</v>
      </c>
      <c r="T87" s="28">
        <v>0</v>
      </c>
      <c r="U87" s="28">
        <v>0</v>
      </c>
      <c r="V87" s="42">
        <v>40</v>
      </c>
      <c r="W87" s="29">
        <v>0</v>
      </c>
      <c r="X87" s="29">
        <v>0</v>
      </c>
      <c r="Y87" s="29">
        <v>0</v>
      </c>
      <c r="Z87" s="29">
        <v>0</v>
      </c>
      <c r="AA87" s="64">
        <v>0</v>
      </c>
      <c r="AB87" s="42">
        <v>47</v>
      </c>
      <c r="AC87" s="64">
        <v>0</v>
      </c>
      <c r="AD87" s="64">
        <v>0</v>
      </c>
      <c r="AE87" s="64">
        <v>0</v>
      </c>
      <c r="AF87" s="64">
        <v>0</v>
      </c>
      <c r="AG87" s="29">
        <v>0</v>
      </c>
      <c r="AH87" s="29">
        <v>0</v>
      </c>
      <c r="AI87" s="29">
        <v>0</v>
      </c>
      <c r="AJ87" s="29">
        <v>0</v>
      </c>
      <c r="AK87" s="29">
        <v>0</v>
      </c>
      <c r="AL87">
        <f t="shared" si="11"/>
        <v>114.81700288184439</v>
      </c>
      <c r="AM87">
        <f t="shared" si="12"/>
        <v>5040</v>
      </c>
      <c r="AN87" t="str">
        <f t="shared" si="13"/>
        <v>,蓝水晶,漂亮的蘑菇,扁扁的稻草</v>
      </c>
      <c r="AO87" s="25" t="str">
        <f>IF(F87="c",getSring(AN87,4),VLOOKUP(L87&amp;F87,test4,2,FALSE))</f>
        <v>雷之精华</v>
      </c>
      <c r="AP87" s="25">
        <f t="shared" si="14"/>
        <v>30006</v>
      </c>
      <c r="AQ87" s="25">
        <f t="shared" si="20"/>
        <v>48</v>
      </c>
      <c r="AR87" s="25" t="str">
        <f>getSring(AN87,1)</f>
        <v>蓝水晶</v>
      </c>
      <c r="AS87" s="25">
        <f t="shared" si="15"/>
        <v>30028</v>
      </c>
      <c r="AT87" s="25">
        <f t="shared" si="21"/>
        <v>48</v>
      </c>
      <c r="AU87" s="25" t="str">
        <f>getSring(AN87,2)</f>
        <v>漂亮的蘑菇</v>
      </c>
      <c r="AV87" s="25">
        <f t="shared" si="16"/>
        <v>30020</v>
      </c>
      <c r="AW87" s="25">
        <f t="shared" si="17"/>
        <v>48</v>
      </c>
      <c r="AX87" s="25" t="str">
        <f>getSring(AN87,3)</f>
        <v>扁扁的稻草</v>
      </c>
      <c r="AY87" s="25">
        <f t="shared" si="18"/>
        <v>30024</v>
      </c>
      <c r="AZ87" s="25">
        <f t="shared" si="19"/>
        <v>48</v>
      </c>
    </row>
    <row r="88" spans="2:52" ht="14.25" x14ac:dyDescent="0.2">
      <c r="B88" s="16">
        <v>86</v>
      </c>
      <c r="C88" s="16" t="s">
        <v>1178</v>
      </c>
      <c r="D88" s="16" t="s">
        <v>1524</v>
      </c>
      <c r="E88" s="16">
        <f>武器3!E88</f>
        <v>3</v>
      </c>
      <c r="F88" s="16" t="s">
        <v>1127</v>
      </c>
      <c r="G88" s="16">
        <f>武器3!G88</f>
        <v>3</v>
      </c>
      <c r="H88" s="19" t="s">
        <v>1485</v>
      </c>
      <c r="I88" s="3" t="s">
        <v>864</v>
      </c>
      <c r="J88" s="3">
        <f>武器2!I88</f>
        <v>3</v>
      </c>
      <c r="K88" s="3" t="str">
        <f>武器3!J88</f>
        <v>下级职业</v>
      </c>
      <c r="L88" s="3" t="str">
        <f>武器3!K88</f>
        <v>雷</v>
      </c>
      <c r="M88" s="16">
        <v>5</v>
      </c>
      <c r="N88" s="16">
        <v>6</v>
      </c>
      <c r="O88" s="16">
        <v>27</v>
      </c>
      <c r="P88" s="28">
        <v>0</v>
      </c>
      <c r="Q88" s="16">
        <v>95</v>
      </c>
      <c r="R88" s="28">
        <v>0</v>
      </c>
      <c r="S88" s="28">
        <v>0</v>
      </c>
      <c r="T88" s="28">
        <v>0</v>
      </c>
      <c r="U88" s="28">
        <v>0</v>
      </c>
      <c r="V88" s="64">
        <v>0</v>
      </c>
      <c r="W88" s="29">
        <v>0</v>
      </c>
      <c r="X88" s="29">
        <v>0</v>
      </c>
      <c r="Y88" s="29">
        <v>0</v>
      </c>
      <c r="Z88" s="29">
        <v>0</v>
      </c>
      <c r="AA88" s="64">
        <v>0</v>
      </c>
      <c r="AB88" s="42">
        <v>56</v>
      </c>
      <c r="AC88" s="64">
        <v>0</v>
      </c>
      <c r="AD88" s="64">
        <v>0</v>
      </c>
      <c r="AE88" s="64">
        <v>0</v>
      </c>
      <c r="AF88" s="64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>
        <f t="shared" si="11"/>
        <v>211.31460674157304</v>
      </c>
      <c r="AM88">
        <f t="shared" si="12"/>
        <v>9240</v>
      </c>
      <c r="AN88" t="str">
        <f t="shared" si="13"/>
        <v>,扁扁的稻草,蓝水晶,坚硬的石头</v>
      </c>
      <c r="AO88" s="25" t="str">
        <f>IF(F88="c",getSring(AN88,4),VLOOKUP(L88&amp;F88,test4,2,FALSE))</f>
        <v>雷之精华</v>
      </c>
      <c r="AP88" s="25">
        <f t="shared" si="14"/>
        <v>30006</v>
      </c>
      <c r="AQ88" s="25">
        <f t="shared" si="20"/>
        <v>88</v>
      </c>
      <c r="AR88" s="25" t="str">
        <f>getSring(AN88,1)</f>
        <v>扁扁的稻草</v>
      </c>
      <c r="AS88" s="25">
        <f t="shared" si="15"/>
        <v>30024</v>
      </c>
      <c r="AT88" s="25">
        <f t="shared" si="21"/>
        <v>88</v>
      </c>
      <c r="AU88" s="25" t="str">
        <f>getSring(AN88,2)</f>
        <v>蓝水晶</v>
      </c>
      <c r="AV88" s="25">
        <f t="shared" si="16"/>
        <v>30028</v>
      </c>
      <c r="AW88" s="25">
        <f t="shared" si="17"/>
        <v>88</v>
      </c>
      <c r="AX88" s="25" t="str">
        <f>getSring(AN88,3)</f>
        <v>坚硬的石头</v>
      </c>
      <c r="AY88" s="25">
        <f t="shared" si="18"/>
        <v>30032</v>
      </c>
      <c r="AZ88" s="25">
        <f t="shared" si="19"/>
        <v>88</v>
      </c>
    </row>
    <row r="89" spans="2:52" ht="14.25" x14ac:dyDescent="0.2">
      <c r="B89" s="16">
        <v>87</v>
      </c>
      <c r="C89" s="16" t="s">
        <v>1178</v>
      </c>
      <c r="D89" s="16" t="s">
        <v>1230</v>
      </c>
      <c r="E89" s="16">
        <f>武器3!E89</f>
        <v>4</v>
      </c>
      <c r="F89" s="16" t="s">
        <v>1127</v>
      </c>
      <c r="G89" s="16">
        <f>武器3!G89</f>
        <v>3</v>
      </c>
      <c r="H89" s="19" t="s">
        <v>1485</v>
      </c>
      <c r="I89" s="3" t="s">
        <v>864</v>
      </c>
      <c r="J89" s="3">
        <f>武器2!I89</f>
        <v>3</v>
      </c>
      <c r="K89" s="3" t="str">
        <f>武器3!J89</f>
        <v>下级职业</v>
      </c>
      <c r="L89" s="3" t="str">
        <f>武器3!K89</f>
        <v>雷</v>
      </c>
      <c r="M89" s="16">
        <v>5</v>
      </c>
      <c r="N89" s="16">
        <v>7</v>
      </c>
      <c r="O89" s="16">
        <v>32</v>
      </c>
      <c r="P89" s="28">
        <v>0</v>
      </c>
      <c r="Q89" s="16">
        <v>111</v>
      </c>
      <c r="R89" s="28">
        <v>0</v>
      </c>
      <c r="S89" s="28">
        <v>0</v>
      </c>
      <c r="T89" s="28">
        <v>0</v>
      </c>
      <c r="U89" s="28">
        <v>0</v>
      </c>
      <c r="V89" s="42">
        <v>55</v>
      </c>
      <c r="W89" s="29">
        <v>0</v>
      </c>
      <c r="X89" s="29">
        <v>0</v>
      </c>
      <c r="Y89" s="29">
        <v>0</v>
      </c>
      <c r="Z89" s="29">
        <v>0</v>
      </c>
      <c r="AA89" s="64">
        <v>0</v>
      </c>
      <c r="AB89" s="64">
        <v>0</v>
      </c>
      <c r="AC89" s="64">
        <v>0</v>
      </c>
      <c r="AD89" s="64">
        <v>0</v>
      </c>
      <c r="AE89" s="64">
        <v>0</v>
      </c>
      <c r="AF89" s="64">
        <v>0</v>
      </c>
      <c r="AG89" s="29">
        <v>0</v>
      </c>
      <c r="AH89" s="29">
        <v>0</v>
      </c>
      <c r="AI89" s="29">
        <v>0</v>
      </c>
      <c r="AJ89" s="29">
        <v>0</v>
      </c>
      <c r="AK89" s="29">
        <v>0</v>
      </c>
      <c r="AL89">
        <f t="shared" si="11"/>
        <v>297</v>
      </c>
      <c r="AM89">
        <f t="shared" si="12"/>
        <v>13020</v>
      </c>
      <c r="AN89" t="str">
        <f t="shared" si="13"/>
        <v>,美味的坚果,长獠牙,坚硬的石头</v>
      </c>
      <c r="AO89" s="25" t="str">
        <f>IF(F89="c",getSring(AN89,4),VLOOKUP(L89&amp;F89,test4,2,FALSE))</f>
        <v>雷之精华</v>
      </c>
      <c r="AP89" s="25">
        <f t="shared" si="14"/>
        <v>30006</v>
      </c>
      <c r="AQ89" s="25">
        <f t="shared" si="20"/>
        <v>124</v>
      </c>
      <c r="AR89" s="25" t="str">
        <f>getSring(AN89,1)</f>
        <v>美味的坚果</v>
      </c>
      <c r="AS89" s="25">
        <f t="shared" si="15"/>
        <v>30040</v>
      </c>
      <c r="AT89" s="25">
        <f t="shared" si="21"/>
        <v>124</v>
      </c>
      <c r="AU89" s="25" t="str">
        <f>getSring(AN89,2)</f>
        <v>长獠牙</v>
      </c>
      <c r="AV89" s="25">
        <f t="shared" si="16"/>
        <v>30036</v>
      </c>
      <c r="AW89" s="25">
        <f t="shared" si="17"/>
        <v>124</v>
      </c>
      <c r="AX89" s="25" t="str">
        <f>getSring(AN89,3)</f>
        <v>坚硬的石头</v>
      </c>
      <c r="AY89" s="25">
        <f t="shared" si="18"/>
        <v>30032</v>
      </c>
      <c r="AZ89" s="25">
        <f t="shared" si="19"/>
        <v>124</v>
      </c>
    </row>
    <row r="90" spans="2:52" ht="14.25" x14ac:dyDescent="0.2">
      <c r="B90" s="16">
        <v>88</v>
      </c>
      <c r="C90" s="16" t="s">
        <v>1170</v>
      </c>
      <c r="D90" s="16" t="s">
        <v>1313</v>
      </c>
      <c r="E90" s="16">
        <f>武器3!E90</f>
        <v>4</v>
      </c>
      <c r="F90" s="16" t="s">
        <v>1127</v>
      </c>
      <c r="G90" s="16">
        <f>武器3!G90</f>
        <v>3</v>
      </c>
      <c r="H90" s="19" t="s">
        <v>1485</v>
      </c>
      <c r="I90" s="3" t="s">
        <v>864</v>
      </c>
      <c r="J90" s="3">
        <f>武器2!I90</f>
        <v>3</v>
      </c>
      <c r="K90" s="3" t="str">
        <f>武器3!J90</f>
        <v>下级职业</v>
      </c>
      <c r="L90" s="3" t="str">
        <f>武器3!K90</f>
        <v>雷</v>
      </c>
      <c r="M90" s="16">
        <v>5</v>
      </c>
      <c r="N90" s="16">
        <v>8</v>
      </c>
      <c r="O90" s="16">
        <v>36</v>
      </c>
      <c r="P90" s="28">
        <v>0</v>
      </c>
      <c r="Q90" s="28">
        <v>0</v>
      </c>
      <c r="R90" s="16">
        <v>69</v>
      </c>
      <c r="S90" s="28">
        <v>0</v>
      </c>
      <c r="T90" s="28">
        <v>0</v>
      </c>
      <c r="U90" s="28">
        <v>0</v>
      </c>
      <c r="V90" s="64">
        <v>0</v>
      </c>
      <c r="W90" s="29">
        <v>0</v>
      </c>
      <c r="X90" s="29">
        <v>0</v>
      </c>
      <c r="Y90" s="29">
        <v>0</v>
      </c>
      <c r="Z90" s="29">
        <v>0</v>
      </c>
      <c r="AA90" s="64">
        <v>0</v>
      </c>
      <c r="AB90" s="64">
        <v>0</v>
      </c>
      <c r="AC90" s="64">
        <v>0</v>
      </c>
      <c r="AD90" s="42">
        <v>40</v>
      </c>
      <c r="AE90" s="64">
        <v>0</v>
      </c>
      <c r="AF90" s="64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>
        <f t="shared" si="11"/>
        <v>185.73529411764704</v>
      </c>
      <c r="AM90">
        <f t="shared" si="12"/>
        <v>8085</v>
      </c>
      <c r="AN90" t="str">
        <f t="shared" si="13"/>
        <v>,蓝水晶,扁扁的稻草,坚硬的石头</v>
      </c>
      <c r="AO90" s="25" t="str">
        <f>IF(F90="c",getSring(AN90,4),VLOOKUP(L90&amp;F90,test4,2,FALSE))</f>
        <v>雷之精华</v>
      </c>
      <c r="AP90" s="25">
        <f t="shared" si="14"/>
        <v>30006</v>
      </c>
      <c r="AQ90" s="25">
        <f t="shared" si="20"/>
        <v>77</v>
      </c>
      <c r="AR90" s="25" t="str">
        <f>getSring(AN90,1)</f>
        <v>蓝水晶</v>
      </c>
      <c r="AS90" s="25">
        <f t="shared" si="15"/>
        <v>30028</v>
      </c>
      <c r="AT90" s="25">
        <f t="shared" si="21"/>
        <v>77</v>
      </c>
      <c r="AU90" s="25" t="str">
        <f>getSring(AN90,2)</f>
        <v>扁扁的稻草</v>
      </c>
      <c r="AV90" s="25">
        <f t="shared" si="16"/>
        <v>30024</v>
      </c>
      <c r="AW90" s="25">
        <f t="shared" si="17"/>
        <v>77</v>
      </c>
      <c r="AX90" s="25" t="str">
        <f>getSring(AN90,3)</f>
        <v>坚硬的石头</v>
      </c>
      <c r="AY90" s="25">
        <f t="shared" si="18"/>
        <v>30032</v>
      </c>
      <c r="AZ90" s="25">
        <f t="shared" si="19"/>
        <v>77</v>
      </c>
    </row>
    <row r="91" spans="2:52" ht="14.25" x14ac:dyDescent="0.2">
      <c r="B91" s="16">
        <v>89</v>
      </c>
      <c r="C91" s="16" t="s">
        <v>1170</v>
      </c>
      <c r="D91" s="16" t="s">
        <v>1450</v>
      </c>
      <c r="E91" s="16">
        <f>武器3!E91</f>
        <v>1</v>
      </c>
      <c r="F91" s="16" t="s">
        <v>1128</v>
      </c>
      <c r="G91" s="16">
        <f>武器3!G91</f>
        <v>4</v>
      </c>
      <c r="H91" s="19" t="s">
        <v>1485</v>
      </c>
      <c r="I91" s="3" t="s">
        <v>864</v>
      </c>
      <c r="J91" s="3">
        <f>武器2!I91</f>
        <v>3</v>
      </c>
      <c r="K91" s="3" t="str">
        <f>武器3!J91</f>
        <v>下级职业</v>
      </c>
      <c r="L91" s="3" t="str">
        <f>武器3!K91</f>
        <v>--</v>
      </c>
      <c r="M91" s="16">
        <v>5</v>
      </c>
      <c r="N91" s="16">
        <v>1</v>
      </c>
      <c r="O91" s="16">
        <v>9</v>
      </c>
      <c r="P91" s="28">
        <v>0</v>
      </c>
      <c r="Q91" s="28">
        <v>0</v>
      </c>
      <c r="R91" s="28">
        <v>0</v>
      </c>
      <c r="S91" s="28">
        <v>0</v>
      </c>
      <c r="T91" s="28">
        <v>0</v>
      </c>
      <c r="U91" s="28">
        <v>0</v>
      </c>
      <c r="V91" s="64">
        <v>0</v>
      </c>
      <c r="W91" s="29">
        <v>0</v>
      </c>
      <c r="X91" s="29">
        <v>0</v>
      </c>
      <c r="Y91" s="29">
        <v>0</v>
      </c>
      <c r="Z91" s="29">
        <v>0</v>
      </c>
      <c r="AA91" s="64">
        <v>0</v>
      </c>
      <c r="AB91" s="42">
        <v>0</v>
      </c>
      <c r="AC91" s="64">
        <v>0</v>
      </c>
      <c r="AD91" s="64">
        <v>0</v>
      </c>
      <c r="AE91" s="64">
        <v>0</v>
      </c>
      <c r="AF91" s="64">
        <v>0</v>
      </c>
      <c r="AG91" s="29">
        <v>0</v>
      </c>
      <c r="AH91" s="29">
        <v>0</v>
      </c>
      <c r="AI91" s="29">
        <v>0</v>
      </c>
      <c r="AJ91" s="29">
        <v>0</v>
      </c>
      <c r="AK91" s="29">
        <v>0</v>
      </c>
      <c r="AL91">
        <f t="shared" si="11"/>
        <v>13.5</v>
      </c>
      <c r="AM91">
        <f t="shared" si="12"/>
        <v>585</v>
      </c>
      <c r="AN91" t="str">
        <f t="shared" si="13"/>
        <v>,红水晶,蘑菇,稻草,狗牙</v>
      </c>
      <c r="AO91" s="25" t="str">
        <f>IF(F91="c",getSring(AN91,4),VLOOKUP(L91&amp;F91,test4,2,FALSE))</f>
        <v>狗牙</v>
      </c>
      <c r="AP91" s="25">
        <f t="shared" si="14"/>
        <v>30035</v>
      </c>
      <c r="AQ91" s="25">
        <f t="shared" si="20"/>
        <v>45</v>
      </c>
      <c r="AR91" s="25" t="str">
        <f>getSring(AN91,1)</f>
        <v>红水晶</v>
      </c>
      <c r="AS91" s="25">
        <f t="shared" si="15"/>
        <v>30027</v>
      </c>
      <c r="AT91" s="25">
        <f t="shared" si="21"/>
        <v>11</v>
      </c>
      <c r="AU91" s="25" t="str">
        <f>getSring(AN91,2)</f>
        <v>蘑菇</v>
      </c>
      <c r="AV91" s="25">
        <f t="shared" si="16"/>
        <v>30019</v>
      </c>
      <c r="AW91" s="25">
        <f t="shared" si="17"/>
        <v>11</v>
      </c>
      <c r="AX91" s="25" t="str">
        <f>getSring(AN91,3)</f>
        <v>稻草</v>
      </c>
      <c r="AY91" s="25">
        <f t="shared" si="18"/>
        <v>30023</v>
      </c>
      <c r="AZ91" s="25">
        <f t="shared" si="19"/>
        <v>11</v>
      </c>
    </row>
    <row r="92" spans="2:52" ht="14.25" x14ac:dyDescent="0.2">
      <c r="B92" s="16">
        <v>90</v>
      </c>
      <c r="C92" s="16" t="s">
        <v>1174</v>
      </c>
      <c r="D92" s="16" t="s">
        <v>1355</v>
      </c>
      <c r="E92" s="16">
        <f>武器3!E92</f>
        <v>1</v>
      </c>
      <c r="F92" s="16" t="s">
        <v>1128</v>
      </c>
      <c r="G92" s="16">
        <f>武器3!G92</f>
        <v>4</v>
      </c>
      <c r="H92" s="19" t="s">
        <v>1485</v>
      </c>
      <c r="I92" s="3" t="s">
        <v>864</v>
      </c>
      <c r="J92" s="3">
        <f>武器2!I92</f>
        <v>3</v>
      </c>
      <c r="K92" s="3" t="str">
        <f>武器3!J92</f>
        <v>下级职业</v>
      </c>
      <c r="L92" s="3" t="str">
        <f>武器3!K92</f>
        <v>--</v>
      </c>
      <c r="M92" s="16">
        <v>5</v>
      </c>
      <c r="N92" s="16">
        <v>2</v>
      </c>
      <c r="O92" s="16">
        <v>18</v>
      </c>
      <c r="P92" s="28">
        <v>0</v>
      </c>
      <c r="Q92" s="16">
        <v>0</v>
      </c>
      <c r="R92" s="28">
        <v>0</v>
      </c>
      <c r="S92" s="28">
        <v>0</v>
      </c>
      <c r="T92" s="28">
        <v>0</v>
      </c>
      <c r="U92" s="28">
        <v>0</v>
      </c>
      <c r="V92" s="64">
        <v>0</v>
      </c>
      <c r="W92" s="29">
        <v>0</v>
      </c>
      <c r="X92" s="29">
        <v>0</v>
      </c>
      <c r="Y92" s="29">
        <v>0</v>
      </c>
      <c r="Z92" s="29">
        <v>0</v>
      </c>
      <c r="AA92" s="64">
        <v>0</v>
      </c>
      <c r="AB92" s="64">
        <v>0</v>
      </c>
      <c r="AC92" s="64">
        <v>0</v>
      </c>
      <c r="AD92" s="64">
        <v>0</v>
      </c>
      <c r="AE92" s="64">
        <v>0</v>
      </c>
      <c r="AF92" s="64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>
        <f t="shared" si="11"/>
        <v>27</v>
      </c>
      <c r="AM92">
        <f t="shared" si="12"/>
        <v>1192.5</v>
      </c>
      <c r="AN92" t="str">
        <f t="shared" si="13"/>
        <v>,稻草,蘑菇,多汁的坚果,石头</v>
      </c>
      <c r="AO92" s="25" t="str">
        <f>IF(F92="c",getSring(AN92,4),VLOOKUP(L92&amp;F92,test4,2,FALSE))</f>
        <v>石头</v>
      </c>
      <c r="AP92" s="25">
        <f t="shared" si="14"/>
        <v>30031</v>
      </c>
      <c r="AQ92" s="25">
        <f t="shared" si="20"/>
        <v>90</v>
      </c>
      <c r="AR92" s="25" t="str">
        <f>getSring(AN92,1)</f>
        <v>稻草</v>
      </c>
      <c r="AS92" s="25">
        <f t="shared" si="15"/>
        <v>30023</v>
      </c>
      <c r="AT92" s="25">
        <f t="shared" si="21"/>
        <v>23</v>
      </c>
      <c r="AU92" s="25" t="str">
        <f>getSring(AN92,2)</f>
        <v>蘑菇</v>
      </c>
      <c r="AV92" s="25">
        <f t="shared" si="16"/>
        <v>30019</v>
      </c>
      <c r="AW92" s="25">
        <f t="shared" si="17"/>
        <v>23</v>
      </c>
      <c r="AX92" s="25" t="str">
        <f>getSring(AN92,3)</f>
        <v>多汁的坚果</v>
      </c>
      <c r="AY92" s="25">
        <f t="shared" si="18"/>
        <v>30039</v>
      </c>
      <c r="AZ92" s="25">
        <f t="shared" si="19"/>
        <v>23</v>
      </c>
    </row>
    <row r="93" spans="2:52" ht="14.25" x14ac:dyDescent="0.2">
      <c r="B93" s="16">
        <v>91</v>
      </c>
      <c r="C93" s="16" t="s">
        <v>1151</v>
      </c>
      <c r="D93" s="16" t="s">
        <v>1293</v>
      </c>
      <c r="E93" s="16">
        <f>武器3!E93</f>
        <v>2</v>
      </c>
      <c r="F93" s="16" t="s">
        <v>1128</v>
      </c>
      <c r="G93" s="16">
        <f>武器3!G93</f>
        <v>4</v>
      </c>
      <c r="H93" s="19" t="s">
        <v>1485</v>
      </c>
      <c r="I93" s="3" t="s">
        <v>864</v>
      </c>
      <c r="J93" s="3">
        <f>武器2!I93</f>
        <v>3</v>
      </c>
      <c r="K93" s="3" t="str">
        <f>武器3!J93</f>
        <v>下级职业</v>
      </c>
      <c r="L93" s="3" t="str">
        <f>武器3!K93</f>
        <v>--</v>
      </c>
      <c r="M93" s="16">
        <v>5</v>
      </c>
      <c r="N93" s="16">
        <v>3</v>
      </c>
      <c r="O93" s="16">
        <v>27</v>
      </c>
      <c r="P93" s="28">
        <v>0</v>
      </c>
      <c r="Q93" s="28">
        <v>0</v>
      </c>
      <c r="R93" s="28">
        <v>0</v>
      </c>
      <c r="S93" s="28">
        <v>0</v>
      </c>
      <c r="T93" s="16">
        <v>0</v>
      </c>
      <c r="U93" s="28">
        <v>0</v>
      </c>
      <c r="V93" s="64">
        <v>0</v>
      </c>
      <c r="W93" s="29">
        <v>0</v>
      </c>
      <c r="X93" s="29">
        <v>0</v>
      </c>
      <c r="Y93" s="29">
        <v>0</v>
      </c>
      <c r="Z93" s="29">
        <v>0</v>
      </c>
      <c r="AA93" s="64">
        <v>0</v>
      </c>
      <c r="AB93" s="64">
        <v>0</v>
      </c>
      <c r="AC93" s="64">
        <v>0</v>
      </c>
      <c r="AD93" s="64">
        <v>0</v>
      </c>
      <c r="AE93" s="64">
        <v>0</v>
      </c>
      <c r="AF93" s="64">
        <v>0</v>
      </c>
      <c r="AG93" s="29">
        <v>0</v>
      </c>
      <c r="AH93" s="29">
        <v>0</v>
      </c>
      <c r="AI93" s="29">
        <v>0</v>
      </c>
      <c r="AJ93" s="29">
        <v>0</v>
      </c>
      <c r="AK93" s="29">
        <v>0</v>
      </c>
      <c r="AL93">
        <f t="shared" si="11"/>
        <v>40.5</v>
      </c>
      <c r="AM93">
        <f t="shared" si="12"/>
        <v>1777.5</v>
      </c>
      <c r="AN93" t="str">
        <f t="shared" si="13"/>
        <v>,石头,狗牙,红水晶,稻草</v>
      </c>
      <c r="AO93" s="25" t="str">
        <f>IF(F93="c",getSring(AN93,4),VLOOKUP(L93&amp;F93,test4,2,FALSE))</f>
        <v>稻草</v>
      </c>
      <c r="AP93" s="25">
        <f t="shared" si="14"/>
        <v>30023</v>
      </c>
      <c r="AQ93" s="25">
        <f t="shared" si="20"/>
        <v>135</v>
      </c>
      <c r="AR93" s="25" t="str">
        <f>getSring(AN93,1)</f>
        <v>石头</v>
      </c>
      <c r="AS93" s="25">
        <f t="shared" si="15"/>
        <v>30031</v>
      </c>
      <c r="AT93" s="25">
        <f t="shared" si="21"/>
        <v>34</v>
      </c>
      <c r="AU93" s="25" t="str">
        <f>getSring(AN93,2)</f>
        <v>狗牙</v>
      </c>
      <c r="AV93" s="25">
        <f t="shared" si="16"/>
        <v>30035</v>
      </c>
      <c r="AW93" s="25">
        <f t="shared" si="17"/>
        <v>34</v>
      </c>
      <c r="AX93" s="25" t="str">
        <f>getSring(AN93,3)</f>
        <v>红水晶</v>
      </c>
      <c r="AY93" s="25">
        <f t="shared" si="18"/>
        <v>30027</v>
      </c>
      <c r="AZ93" s="25">
        <f t="shared" si="19"/>
        <v>34</v>
      </c>
    </row>
    <row r="94" spans="2:52" ht="14.25" x14ac:dyDescent="0.2">
      <c r="B94" s="16">
        <v>92</v>
      </c>
      <c r="C94" s="16" t="s">
        <v>1174</v>
      </c>
      <c r="D94" s="16" t="s">
        <v>1525</v>
      </c>
      <c r="E94" s="16">
        <f>武器3!E94</f>
        <v>2</v>
      </c>
      <c r="F94" s="16" t="s">
        <v>1128</v>
      </c>
      <c r="G94" s="16">
        <f>武器3!G94</f>
        <v>4</v>
      </c>
      <c r="H94" s="19" t="s">
        <v>1485</v>
      </c>
      <c r="I94" s="3" t="s">
        <v>864</v>
      </c>
      <c r="J94" s="3">
        <f>武器2!I94</f>
        <v>3</v>
      </c>
      <c r="K94" s="3" t="str">
        <f>武器3!J94</f>
        <v>下级职业</v>
      </c>
      <c r="L94" s="3" t="str">
        <f>武器3!K94</f>
        <v>--</v>
      </c>
      <c r="M94" s="16">
        <v>5</v>
      </c>
      <c r="N94" s="16">
        <v>4</v>
      </c>
      <c r="O94" s="16">
        <v>36</v>
      </c>
      <c r="P94" s="28">
        <v>0</v>
      </c>
      <c r="Q94" s="28">
        <v>0</v>
      </c>
      <c r="R94" s="28">
        <v>0</v>
      </c>
      <c r="S94" s="28">
        <v>0</v>
      </c>
      <c r="T94" s="28">
        <v>0</v>
      </c>
      <c r="U94" s="16">
        <v>0</v>
      </c>
      <c r="V94" s="64">
        <v>0</v>
      </c>
      <c r="W94" s="29">
        <v>0</v>
      </c>
      <c r="X94" s="29">
        <v>0</v>
      </c>
      <c r="Y94" s="29">
        <v>0</v>
      </c>
      <c r="Z94" s="29">
        <v>0</v>
      </c>
      <c r="AA94" s="64">
        <v>0</v>
      </c>
      <c r="AB94" s="64">
        <v>0</v>
      </c>
      <c r="AC94" s="64">
        <v>0</v>
      </c>
      <c r="AD94" s="64">
        <v>0</v>
      </c>
      <c r="AE94" s="64">
        <v>0</v>
      </c>
      <c r="AF94" s="64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>
        <f t="shared" si="11"/>
        <v>54</v>
      </c>
      <c r="AM94">
        <f t="shared" si="12"/>
        <v>2362.5</v>
      </c>
      <c r="AN94" t="str">
        <f t="shared" si="13"/>
        <v>,稻草,红水晶,石头,狗牙</v>
      </c>
      <c r="AO94" s="25" t="str">
        <f>IF(F94="c",getSring(AN94,4),VLOOKUP(L94&amp;F94,test4,2,FALSE))</f>
        <v>狗牙</v>
      </c>
      <c r="AP94" s="25">
        <f t="shared" si="14"/>
        <v>30035</v>
      </c>
      <c r="AQ94" s="25">
        <f t="shared" si="20"/>
        <v>180</v>
      </c>
      <c r="AR94" s="25" t="str">
        <f>getSring(AN94,1)</f>
        <v>稻草</v>
      </c>
      <c r="AS94" s="25">
        <f t="shared" si="15"/>
        <v>30023</v>
      </c>
      <c r="AT94" s="25">
        <f t="shared" si="21"/>
        <v>45</v>
      </c>
      <c r="AU94" s="25" t="str">
        <f>getSring(AN94,2)</f>
        <v>红水晶</v>
      </c>
      <c r="AV94" s="25">
        <f t="shared" si="16"/>
        <v>30027</v>
      </c>
      <c r="AW94" s="25">
        <f t="shared" si="17"/>
        <v>45</v>
      </c>
      <c r="AX94" s="25" t="str">
        <f>getSring(AN94,3)</f>
        <v>石头</v>
      </c>
      <c r="AY94" s="25">
        <f t="shared" si="18"/>
        <v>30031</v>
      </c>
      <c r="AZ94" s="25">
        <f t="shared" si="19"/>
        <v>45</v>
      </c>
    </row>
    <row r="95" spans="2:52" ht="14.25" x14ac:dyDescent="0.2">
      <c r="B95" s="16">
        <v>93</v>
      </c>
      <c r="C95" s="16" t="s">
        <v>1212</v>
      </c>
      <c r="D95" s="16" t="s">
        <v>1526</v>
      </c>
      <c r="E95" s="16">
        <f>武器3!E95</f>
        <v>3</v>
      </c>
      <c r="F95" s="16" t="s">
        <v>1128</v>
      </c>
      <c r="G95" s="16">
        <f>武器3!G95</f>
        <v>4</v>
      </c>
      <c r="H95" s="19" t="s">
        <v>1485</v>
      </c>
      <c r="I95" s="3" t="s">
        <v>864</v>
      </c>
      <c r="J95" s="3">
        <f>武器2!I95</f>
        <v>3</v>
      </c>
      <c r="K95" s="3" t="str">
        <f>武器3!J95</f>
        <v>下级职业</v>
      </c>
      <c r="L95" s="3" t="str">
        <f>武器3!K95</f>
        <v>--</v>
      </c>
      <c r="M95" s="16">
        <v>5</v>
      </c>
      <c r="N95" s="16">
        <v>5</v>
      </c>
      <c r="O95" s="16">
        <v>44</v>
      </c>
      <c r="P95" s="28">
        <v>0</v>
      </c>
      <c r="Q95" s="28">
        <v>0</v>
      </c>
      <c r="R95" s="28">
        <v>0</v>
      </c>
      <c r="S95" s="28">
        <v>0</v>
      </c>
      <c r="T95" s="28">
        <v>0</v>
      </c>
      <c r="U95" s="28">
        <v>0</v>
      </c>
      <c r="V95" s="64">
        <v>0</v>
      </c>
      <c r="W95" s="29">
        <v>0</v>
      </c>
      <c r="X95" s="29">
        <v>0</v>
      </c>
      <c r="Y95" s="29">
        <v>0</v>
      </c>
      <c r="Z95" s="29">
        <v>0</v>
      </c>
      <c r="AA95" s="64">
        <v>0</v>
      </c>
      <c r="AB95" s="64">
        <v>0</v>
      </c>
      <c r="AC95" s="64">
        <v>0</v>
      </c>
      <c r="AD95" s="42">
        <v>0</v>
      </c>
      <c r="AE95" s="64">
        <v>0</v>
      </c>
      <c r="AF95" s="64">
        <v>0</v>
      </c>
      <c r="AG95" s="29">
        <v>0</v>
      </c>
      <c r="AH95" s="29">
        <v>0</v>
      </c>
      <c r="AI95" s="29">
        <v>0</v>
      </c>
      <c r="AJ95" s="29">
        <v>0</v>
      </c>
      <c r="AK95" s="29">
        <v>0</v>
      </c>
      <c r="AL95">
        <f t="shared" si="11"/>
        <v>66</v>
      </c>
      <c r="AM95">
        <f t="shared" si="12"/>
        <v>2887.5</v>
      </c>
      <c r="AN95" t="str">
        <f t="shared" si="13"/>
        <v>,红水晶,石头,稻草,蘑菇</v>
      </c>
      <c r="AO95" s="25" t="str">
        <f>IF(F95="c",getSring(AN95,4),VLOOKUP(L95&amp;F95,test4,2,FALSE))</f>
        <v>蘑菇</v>
      </c>
      <c r="AP95" s="25">
        <f t="shared" si="14"/>
        <v>30019</v>
      </c>
      <c r="AQ95" s="25">
        <f t="shared" si="20"/>
        <v>220</v>
      </c>
      <c r="AR95" s="25" t="str">
        <f>getSring(AN95,1)</f>
        <v>红水晶</v>
      </c>
      <c r="AS95" s="25">
        <f t="shared" si="15"/>
        <v>30027</v>
      </c>
      <c r="AT95" s="25">
        <f t="shared" si="21"/>
        <v>55</v>
      </c>
      <c r="AU95" s="25" t="str">
        <f>getSring(AN95,2)</f>
        <v>石头</v>
      </c>
      <c r="AV95" s="25">
        <f t="shared" si="16"/>
        <v>30031</v>
      </c>
      <c r="AW95" s="25">
        <f t="shared" si="17"/>
        <v>55</v>
      </c>
      <c r="AX95" s="25" t="str">
        <f>getSring(AN95,3)</f>
        <v>稻草</v>
      </c>
      <c r="AY95" s="25">
        <f t="shared" si="18"/>
        <v>30023</v>
      </c>
      <c r="AZ95" s="25">
        <f t="shared" si="19"/>
        <v>55</v>
      </c>
    </row>
    <row r="96" spans="2:52" ht="14.25" x14ac:dyDescent="0.2">
      <c r="B96" s="16">
        <v>94</v>
      </c>
      <c r="C96" s="16" t="s">
        <v>1164</v>
      </c>
      <c r="D96" s="16" t="s">
        <v>1527</v>
      </c>
      <c r="E96" s="16">
        <f>武器3!E96</f>
        <v>3</v>
      </c>
      <c r="F96" s="16" t="s">
        <v>1128</v>
      </c>
      <c r="G96" s="16">
        <f>武器3!G96</f>
        <v>4</v>
      </c>
      <c r="H96" s="19" t="s">
        <v>1485</v>
      </c>
      <c r="I96" s="3" t="s">
        <v>864</v>
      </c>
      <c r="J96" s="3">
        <f>武器2!I96</f>
        <v>3</v>
      </c>
      <c r="K96" s="3" t="str">
        <f>武器3!J96</f>
        <v>下级职业</v>
      </c>
      <c r="L96" s="3" t="str">
        <f>武器3!K96</f>
        <v>--</v>
      </c>
      <c r="M96" s="16">
        <v>5</v>
      </c>
      <c r="N96" s="16">
        <v>6</v>
      </c>
      <c r="O96" s="16">
        <v>53</v>
      </c>
      <c r="P96" s="28">
        <v>0</v>
      </c>
      <c r="Q96" s="28">
        <v>0</v>
      </c>
      <c r="R96" s="28">
        <v>0</v>
      </c>
      <c r="S96" s="28">
        <v>0</v>
      </c>
      <c r="T96" s="28">
        <v>0</v>
      </c>
      <c r="U96" s="28">
        <v>0</v>
      </c>
      <c r="V96" s="64">
        <v>0</v>
      </c>
      <c r="W96" s="29">
        <v>0</v>
      </c>
      <c r="X96" s="29">
        <v>0</v>
      </c>
      <c r="Y96" s="29">
        <v>0</v>
      </c>
      <c r="Z96" s="29">
        <v>0</v>
      </c>
      <c r="AA96" s="64">
        <v>0</v>
      </c>
      <c r="AB96" s="42">
        <v>0</v>
      </c>
      <c r="AC96" s="64">
        <v>0</v>
      </c>
      <c r="AD96" s="64">
        <v>0</v>
      </c>
      <c r="AE96" s="64">
        <v>0</v>
      </c>
      <c r="AF96" s="64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>
        <f t="shared" si="11"/>
        <v>79.5</v>
      </c>
      <c r="AM96">
        <f t="shared" si="12"/>
        <v>3472.5</v>
      </c>
      <c r="AN96" t="str">
        <f t="shared" si="13"/>
        <v>,狗牙,红水晶,石头,蘑菇</v>
      </c>
      <c r="AO96" s="25" t="str">
        <f>IF(F96="c",getSring(AN96,4),VLOOKUP(L96&amp;F96,test4,2,FALSE))</f>
        <v>蘑菇</v>
      </c>
      <c r="AP96" s="25">
        <f t="shared" si="14"/>
        <v>30019</v>
      </c>
      <c r="AQ96" s="25">
        <f t="shared" si="20"/>
        <v>265</v>
      </c>
      <c r="AR96" s="25" t="str">
        <f>getSring(AN96,1)</f>
        <v>狗牙</v>
      </c>
      <c r="AS96" s="25">
        <f t="shared" si="15"/>
        <v>30035</v>
      </c>
      <c r="AT96" s="25">
        <f t="shared" si="21"/>
        <v>66</v>
      </c>
      <c r="AU96" s="25" t="str">
        <f>getSring(AN96,2)</f>
        <v>红水晶</v>
      </c>
      <c r="AV96" s="25">
        <f t="shared" si="16"/>
        <v>30027</v>
      </c>
      <c r="AW96" s="25">
        <f t="shared" si="17"/>
        <v>66</v>
      </c>
      <c r="AX96" s="25" t="str">
        <f>getSring(AN96,3)</f>
        <v>石头</v>
      </c>
      <c r="AY96" s="25">
        <f t="shared" si="18"/>
        <v>30031</v>
      </c>
      <c r="AZ96" s="25">
        <f t="shared" si="19"/>
        <v>66</v>
      </c>
    </row>
    <row r="97" spans="2:52" ht="14.25" x14ac:dyDescent="0.2">
      <c r="B97" s="16">
        <v>95</v>
      </c>
      <c r="C97" s="16" t="s">
        <v>1186</v>
      </c>
      <c r="D97" s="16" t="s">
        <v>1528</v>
      </c>
      <c r="E97" s="16">
        <f>武器3!E97</f>
        <v>4</v>
      </c>
      <c r="F97" s="16" t="s">
        <v>1128</v>
      </c>
      <c r="G97" s="16">
        <f>武器3!G97</f>
        <v>4</v>
      </c>
      <c r="H97" s="19" t="s">
        <v>1485</v>
      </c>
      <c r="I97" s="3" t="s">
        <v>864</v>
      </c>
      <c r="J97" s="3">
        <f>武器2!I97</f>
        <v>3</v>
      </c>
      <c r="K97" s="3" t="str">
        <f>武器3!J97</f>
        <v>下级职业</v>
      </c>
      <c r="L97" s="3" t="str">
        <f>武器3!K97</f>
        <v>--</v>
      </c>
      <c r="M97" s="16">
        <v>5</v>
      </c>
      <c r="N97" s="16">
        <v>7</v>
      </c>
      <c r="O97" s="16">
        <v>62</v>
      </c>
      <c r="P97" s="28">
        <v>0</v>
      </c>
      <c r="Q97" s="28">
        <v>0</v>
      </c>
      <c r="R97" s="28">
        <v>0</v>
      </c>
      <c r="S97" s="28">
        <v>0</v>
      </c>
      <c r="T97" s="28">
        <v>0</v>
      </c>
      <c r="U97" s="28">
        <v>0</v>
      </c>
      <c r="V97" s="64">
        <v>0</v>
      </c>
      <c r="W97" s="29">
        <v>0</v>
      </c>
      <c r="X97" s="29">
        <v>0</v>
      </c>
      <c r="Y97" s="29">
        <v>0</v>
      </c>
      <c r="Z97" s="29">
        <v>0</v>
      </c>
      <c r="AA97" s="64">
        <v>0</v>
      </c>
      <c r="AB97" s="42">
        <v>0</v>
      </c>
      <c r="AC97" s="64">
        <v>0</v>
      </c>
      <c r="AD97" s="64">
        <v>0</v>
      </c>
      <c r="AE97" s="64">
        <v>0</v>
      </c>
      <c r="AF97" s="64">
        <v>0</v>
      </c>
      <c r="AG97" s="29">
        <v>0</v>
      </c>
      <c r="AH97" s="29">
        <v>0</v>
      </c>
      <c r="AI97" s="29">
        <v>0</v>
      </c>
      <c r="AJ97" s="29">
        <v>0</v>
      </c>
      <c r="AK97" s="29">
        <v>0</v>
      </c>
      <c r="AL97">
        <f t="shared" si="11"/>
        <v>93</v>
      </c>
      <c r="AM97">
        <f t="shared" si="12"/>
        <v>4080</v>
      </c>
      <c r="AN97" t="str">
        <f t="shared" si="13"/>
        <v>,狗牙,红水晶,石头,稻草</v>
      </c>
      <c r="AO97" s="25" t="str">
        <f>IF(F97="c",getSring(AN97,4),VLOOKUP(L97&amp;F97,test4,2,FALSE))</f>
        <v>稻草</v>
      </c>
      <c r="AP97" s="25">
        <f t="shared" si="14"/>
        <v>30023</v>
      </c>
      <c r="AQ97" s="25">
        <f t="shared" si="20"/>
        <v>310</v>
      </c>
      <c r="AR97" s="25" t="str">
        <f>getSring(AN97,1)</f>
        <v>狗牙</v>
      </c>
      <c r="AS97" s="25">
        <f t="shared" si="15"/>
        <v>30035</v>
      </c>
      <c r="AT97" s="25">
        <f t="shared" si="21"/>
        <v>78</v>
      </c>
      <c r="AU97" s="25" t="str">
        <f>getSring(AN97,2)</f>
        <v>红水晶</v>
      </c>
      <c r="AV97" s="25">
        <f t="shared" si="16"/>
        <v>30027</v>
      </c>
      <c r="AW97" s="25">
        <f t="shared" si="17"/>
        <v>78</v>
      </c>
      <c r="AX97" s="25" t="str">
        <f>getSring(AN97,3)</f>
        <v>石头</v>
      </c>
      <c r="AY97" s="25">
        <f t="shared" si="18"/>
        <v>30031</v>
      </c>
      <c r="AZ97" s="25">
        <f t="shared" si="19"/>
        <v>78</v>
      </c>
    </row>
    <row r="98" spans="2:52" ht="14.25" x14ac:dyDescent="0.2">
      <c r="B98" s="16">
        <v>96</v>
      </c>
      <c r="C98" s="16" t="s">
        <v>1145</v>
      </c>
      <c r="D98" s="16" t="s">
        <v>1529</v>
      </c>
      <c r="E98" s="16">
        <f>武器3!E98</f>
        <v>4</v>
      </c>
      <c r="F98" s="16" t="s">
        <v>1128</v>
      </c>
      <c r="G98" s="16">
        <f>武器3!G98</f>
        <v>4</v>
      </c>
      <c r="H98" s="19" t="s">
        <v>1485</v>
      </c>
      <c r="I98" s="3" t="s">
        <v>864</v>
      </c>
      <c r="J98" s="3">
        <f>武器2!I98</f>
        <v>3</v>
      </c>
      <c r="K98" s="3" t="str">
        <f>武器3!J98</f>
        <v>下级职业</v>
      </c>
      <c r="L98" s="3" t="str">
        <f>武器3!K98</f>
        <v>--</v>
      </c>
      <c r="M98" s="16">
        <v>5</v>
      </c>
      <c r="N98" s="16">
        <v>8</v>
      </c>
      <c r="O98" s="16">
        <v>71</v>
      </c>
      <c r="P98" s="28">
        <v>0</v>
      </c>
      <c r="Q98" s="28">
        <v>0</v>
      </c>
      <c r="R98" s="28">
        <v>0</v>
      </c>
      <c r="S98" s="28">
        <v>0</v>
      </c>
      <c r="T98" s="16">
        <v>0</v>
      </c>
      <c r="U98" s="28">
        <v>0</v>
      </c>
      <c r="V98" s="64">
        <v>0</v>
      </c>
      <c r="W98" s="29">
        <v>0</v>
      </c>
      <c r="X98" s="29">
        <v>0</v>
      </c>
      <c r="Y98" s="29">
        <v>0</v>
      </c>
      <c r="Z98" s="29">
        <v>0</v>
      </c>
      <c r="AA98" s="64">
        <v>0</v>
      </c>
      <c r="AB98" s="64">
        <v>0</v>
      </c>
      <c r="AC98" s="64">
        <v>0</v>
      </c>
      <c r="AD98" s="64">
        <v>0</v>
      </c>
      <c r="AE98" s="64">
        <v>0</v>
      </c>
      <c r="AF98" s="64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>
        <f t="shared" si="11"/>
        <v>106.5</v>
      </c>
      <c r="AM98">
        <f t="shared" si="12"/>
        <v>4665</v>
      </c>
      <c r="AN98" t="str">
        <f t="shared" si="13"/>
        <v>,多汁的坚果,蘑菇,稻草,石头</v>
      </c>
      <c r="AO98" s="25" t="str">
        <f>IF(F98="c",getSring(AN98,4),VLOOKUP(L98&amp;F98,test4,2,FALSE))</f>
        <v>石头</v>
      </c>
      <c r="AP98" s="25">
        <f t="shared" si="14"/>
        <v>30031</v>
      </c>
      <c r="AQ98" s="25">
        <f t="shared" si="20"/>
        <v>355</v>
      </c>
      <c r="AR98" s="25" t="str">
        <f>getSring(AN98,1)</f>
        <v>多汁的坚果</v>
      </c>
      <c r="AS98" s="25">
        <f t="shared" si="15"/>
        <v>30039</v>
      </c>
      <c r="AT98" s="25">
        <f t="shared" si="21"/>
        <v>89</v>
      </c>
      <c r="AU98" s="25" t="str">
        <f>getSring(AN98,2)</f>
        <v>蘑菇</v>
      </c>
      <c r="AV98" s="25">
        <f t="shared" si="16"/>
        <v>30019</v>
      </c>
      <c r="AW98" s="25">
        <f t="shared" si="17"/>
        <v>89</v>
      </c>
      <c r="AX98" s="25" t="str">
        <f>getSring(AN98,3)</f>
        <v>稻草</v>
      </c>
      <c r="AY98" s="25">
        <f t="shared" si="18"/>
        <v>30023</v>
      </c>
      <c r="AZ98" s="25">
        <f t="shared" si="19"/>
        <v>89</v>
      </c>
    </row>
    <row r="99" spans="2:52" ht="14.25" x14ac:dyDescent="0.2">
      <c r="B99" s="16">
        <v>97</v>
      </c>
      <c r="C99" s="16" t="s">
        <v>1159</v>
      </c>
      <c r="D99" s="16" t="s">
        <v>1530</v>
      </c>
      <c r="E99" s="16">
        <f>武器3!E99</f>
        <v>1</v>
      </c>
      <c r="F99" s="16" t="s">
        <v>1125</v>
      </c>
      <c r="G99" s="16">
        <f>武器3!G99</f>
        <v>3</v>
      </c>
      <c r="H99" s="19" t="s">
        <v>1485</v>
      </c>
      <c r="I99" s="3" t="s">
        <v>865</v>
      </c>
      <c r="J99" s="3">
        <f>武器2!I99</f>
        <v>4</v>
      </c>
      <c r="K99" s="3" t="str">
        <f>武器3!J99</f>
        <v>下级职业</v>
      </c>
      <c r="L99" s="3" t="str">
        <f>武器3!K99</f>
        <v>光</v>
      </c>
      <c r="M99" s="16">
        <v>9</v>
      </c>
      <c r="N99" s="16">
        <v>1</v>
      </c>
      <c r="O99" s="16">
        <v>9</v>
      </c>
      <c r="P99" s="28">
        <v>0</v>
      </c>
      <c r="Q99" s="16">
        <v>9</v>
      </c>
      <c r="R99" s="28">
        <v>0</v>
      </c>
      <c r="S99" s="28">
        <v>0</v>
      </c>
      <c r="T99" s="28">
        <v>0</v>
      </c>
      <c r="U99" s="28">
        <v>0</v>
      </c>
      <c r="V99" s="64">
        <v>0</v>
      </c>
      <c r="W99" s="29">
        <v>0</v>
      </c>
      <c r="X99" s="29">
        <v>0</v>
      </c>
      <c r="Y99" s="29">
        <v>0</v>
      </c>
      <c r="Z99" s="29">
        <v>0</v>
      </c>
      <c r="AA99" s="42">
        <v>3</v>
      </c>
      <c r="AB99" s="64">
        <v>0</v>
      </c>
      <c r="AC99" s="64">
        <v>0</v>
      </c>
      <c r="AD99" s="64">
        <v>0</v>
      </c>
      <c r="AE99" s="42">
        <v>5</v>
      </c>
      <c r="AF99" s="64">
        <v>0</v>
      </c>
      <c r="AG99" s="29">
        <v>0</v>
      </c>
      <c r="AH99" s="29">
        <v>0</v>
      </c>
      <c r="AI99" s="29">
        <v>0</v>
      </c>
      <c r="AJ99" s="29">
        <v>0</v>
      </c>
      <c r="AK99" s="29">
        <v>0</v>
      </c>
      <c r="AL99">
        <f t="shared" si="11"/>
        <v>28.038961038961041</v>
      </c>
      <c r="AM99">
        <f t="shared" si="12"/>
        <v>1260</v>
      </c>
      <c r="AN99" t="str">
        <f t="shared" si="13"/>
        <v>,耀眼的石头,五彩的蘑菇,斑斓的稻草</v>
      </c>
      <c r="AO99" s="25" t="str">
        <f>IF(F99="c",getSring(AN99,4),VLOOKUP(L99&amp;F99,test4,2,FALSE))</f>
        <v>顶级光之精华</v>
      </c>
      <c r="AP99" s="25">
        <f t="shared" si="14"/>
        <v>30016</v>
      </c>
      <c r="AQ99" s="25">
        <f t="shared" si="20"/>
        <v>12</v>
      </c>
      <c r="AR99" s="25" t="str">
        <f>getSring(AN99,1)</f>
        <v>耀眼的石头</v>
      </c>
      <c r="AS99" s="25">
        <f t="shared" si="15"/>
        <v>30034</v>
      </c>
      <c r="AT99" s="25">
        <f t="shared" si="21"/>
        <v>3</v>
      </c>
      <c r="AU99" s="25" t="str">
        <f>getSring(AN99,2)</f>
        <v>五彩的蘑菇</v>
      </c>
      <c r="AV99" s="25">
        <f t="shared" si="16"/>
        <v>30022</v>
      </c>
      <c r="AW99" s="25">
        <f t="shared" si="17"/>
        <v>3</v>
      </c>
      <c r="AX99" s="25" t="str">
        <f>getSring(AN99,3)</f>
        <v>斑斓的稻草</v>
      </c>
      <c r="AY99" s="25">
        <f t="shared" si="18"/>
        <v>30026</v>
      </c>
      <c r="AZ99" s="25">
        <f t="shared" si="19"/>
        <v>3</v>
      </c>
    </row>
    <row r="100" spans="2:52" ht="14.25" x14ac:dyDescent="0.2">
      <c r="B100" s="16">
        <v>98</v>
      </c>
      <c r="C100" s="16" t="s">
        <v>1191</v>
      </c>
      <c r="D100" s="16" t="s">
        <v>1531</v>
      </c>
      <c r="E100" s="16">
        <f>武器3!E100</f>
        <v>1</v>
      </c>
      <c r="F100" s="16" t="s">
        <v>1125</v>
      </c>
      <c r="G100" s="16">
        <f>武器3!G100</f>
        <v>3</v>
      </c>
      <c r="H100" s="19" t="s">
        <v>1485</v>
      </c>
      <c r="I100" s="3" t="s">
        <v>865</v>
      </c>
      <c r="J100" s="3">
        <f>武器2!I100</f>
        <v>4</v>
      </c>
      <c r="K100" s="3" t="str">
        <f>武器3!J100</f>
        <v>下级职业</v>
      </c>
      <c r="L100" s="3" t="str">
        <f>武器3!K100</f>
        <v>光</v>
      </c>
      <c r="M100" s="16">
        <v>9</v>
      </c>
      <c r="N100" s="16">
        <v>2</v>
      </c>
      <c r="O100" s="16">
        <v>18</v>
      </c>
      <c r="P100" s="28">
        <v>0</v>
      </c>
      <c r="Q100" s="16">
        <v>18</v>
      </c>
      <c r="R100" s="28">
        <v>0</v>
      </c>
      <c r="S100" s="28">
        <v>0</v>
      </c>
      <c r="T100" s="28">
        <v>0</v>
      </c>
      <c r="U100" s="28">
        <v>0</v>
      </c>
      <c r="V100" s="64">
        <v>0</v>
      </c>
      <c r="W100" s="29">
        <v>0</v>
      </c>
      <c r="X100" s="20">
        <v>0.03</v>
      </c>
      <c r="Y100" s="29">
        <v>0</v>
      </c>
      <c r="Z100" s="29">
        <v>0</v>
      </c>
      <c r="AA100" s="64">
        <v>0</v>
      </c>
      <c r="AB100" s="64">
        <v>0</v>
      </c>
      <c r="AC100" s="64">
        <v>0</v>
      </c>
      <c r="AD100" s="64">
        <v>0</v>
      </c>
      <c r="AE100" s="64">
        <v>0</v>
      </c>
      <c r="AF100" s="42">
        <v>26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>
        <f t="shared" si="11"/>
        <v>60.380368098159515</v>
      </c>
      <c r="AM100">
        <f t="shared" si="12"/>
        <v>2580</v>
      </c>
      <c r="AN100" t="str">
        <f t="shared" si="13"/>
        <v>,紫水晶,耀眼的石头,斑斓的稻草</v>
      </c>
      <c r="AO100" s="25" t="str">
        <f>IF(F100="c",getSring(AN100,4),VLOOKUP(L100&amp;F100,test4,2,FALSE))</f>
        <v>顶级光之精华</v>
      </c>
      <c r="AP100" s="25">
        <f t="shared" si="14"/>
        <v>30016</v>
      </c>
      <c r="AQ100" s="25">
        <f t="shared" si="20"/>
        <v>25</v>
      </c>
      <c r="AR100" s="25" t="str">
        <f>getSring(AN100,1)</f>
        <v>紫水晶</v>
      </c>
      <c r="AS100" s="25">
        <f t="shared" si="15"/>
        <v>30030</v>
      </c>
      <c r="AT100" s="25">
        <f t="shared" si="21"/>
        <v>6</v>
      </c>
      <c r="AU100" s="25" t="str">
        <f>getSring(AN100,2)</f>
        <v>耀眼的石头</v>
      </c>
      <c r="AV100" s="25">
        <f t="shared" si="16"/>
        <v>30034</v>
      </c>
      <c r="AW100" s="25">
        <f t="shared" si="17"/>
        <v>6</v>
      </c>
      <c r="AX100" s="25" t="str">
        <f>getSring(AN100,3)</f>
        <v>斑斓的稻草</v>
      </c>
      <c r="AY100" s="25">
        <f t="shared" si="18"/>
        <v>30026</v>
      </c>
      <c r="AZ100" s="25">
        <f t="shared" si="19"/>
        <v>6</v>
      </c>
    </row>
    <row r="101" spans="2:52" ht="14.25" x14ac:dyDescent="0.2">
      <c r="B101" s="16">
        <v>99</v>
      </c>
      <c r="C101" s="16" t="s">
        <v>1143</v>
      </c>
      <c r="D101" s="16" t="s">
        <v>1516</v>
      </c>
      <c r="E101" s="16">
        <f>武器3!E101</f>
        <v>2</v>
      </c>
      <c r="F101" s="16" t="s">
        <v>1125</v>
      </c>
      <c r="G101" s="16">
        <f>武器3!G101</f>
        <v>3</v>
      </c>
      <c r="H101" s="19" t="s">
        <v>1485</v>
      </c>
      <c r="I101" s="3" t="s">
        <v>865</v>
      </c>
      <c r="J101" s="3">
        <f>武器2!I101</f>
        <v>4</v>
      </c>
      <c r="K101" s="3" t="str">
        <f>武器3!J101</f>
        <v>下级职业</v>
      </c>
      <c r="L101" s="3" t="str">
        <f>武器3!K101</f>
        <v>光</v>
      </c>
      <c r="M101" s="16">
        <v>9</v>
      </c>
      <c r="N101" s="16">
        <v>3</v>
      </c>
      <c r="O101" s="16">
        <v>27</v>
      </c>
      <c r="P101" s="28">
        <v>0</v>
      </c>
      <c r="Q101" s="28">
        <v>0</v>
      </c>
      <c r="R101" s="28">
        <v>0</v>
      </c>
      <c r="S101" s="28">
        <v>0</v>
      </c>
      <c r="T101" s="16">
        <v>30</v>
      </c>
      <c r="U101" s="28">
        <v>0</v>
      </c>
      <c r="V101" s="64">
        <v>0</v>
      </c>
      <c r="W101" s="29">
        <v>0</v>
      </c>
      <c r="X101" s="29">
        <v>0</v>
      </c>
      <c r="Y101" s="29">
        <v>0</v>
      </c>
      <c r="Z101" s="29">
        <v>0</v>
      </c>
      <c r="AA101" s="42">
        <v>10</v>
      </c>
      <c r="AB101" s="42">
        <v>14</v>
      </c>
      <c r="AC101" s="64">
        <v>0</v>
      </c>
      <c r="AD101" s="64">
        <v>0</v>
      </c>
      <c r="AE101" s="64">
        <v>0</v>
      </c>
      <c r="AF101" s="42">
        <v>39</v>
      </c>
      <c r="AG101" s="29">
        <v>0</v>
      </c>
      <c r="AH101" s="29">
        <v>0</v>
      </c>
      <c r="AI101" s="29">
        <v>0</v>
      </c>
      <c r="AJ101" s="29">
        <v>0</v>
      </c>
      <c r="AK101" s="29">
        <v>0</v>
      </c>
      <c r="AL101">
        <f t="shared" si="11"/>
        <v>106.32644628099173</v>
      </c>
      <c r="AM101">
        <f t="shared" si="12"/>
        <v>4620</v>
      </c>
      <c r="AN101" t="str">
        <f t="shared" si="13"/>
        <v>,耀眼的石头,斑斓的稻草,剧毒牙</v>
      </c>
      <c r="AO101" s="25" t="str">
        <f>IF(F101="c",getSring(AN101,4),VLOOKUP(L101&amp;F101,test4,2,FALSE))</f>
        <v>顶级光之精华</v>
      </c>
      <c r="AP101" s="25">
        <f t="shared" si="14"/>
        <v>30016</v>
      </c>
      <c r="AQ101" s="25">
        <f t="shared" si="20"/>
        <v>44</v>
      </c>
      <c r="AR101" s="25" t="str">
        <f>getSring(AN101,1)</f>
        <v>耀眼的石头</v>
      </c>
      <c r="AS101" s="25">
        <f t="shared" si="15"/>
        <v>30034</v>
      </c>
      <c r="AT101" s="25">
        <f t="shared" si="21"/>
        <v>11</v>
      </c>
      <c r="AU101" s="25" t="str">
        <f>getSring(AN101,2)</f>
        <v>斑斓的稻草</v>
      </c>
      <c r="AV101" s="25">
        <f t="shared" si="16"/>
        <v>30026</v>
      </c>
      <c r="AW101" s="25">
        <f t="shared" si="17"/>
        <v>11</v>
      </c>
      <c r="AX101" s="25" t="str">
        <f>getSring(AN101,3)</f>
        <v>剧毒牙</v>
      </c>
      <c r="AY101" s="25">
        <f t="shared" si="18"/>
        <v>30038</v>
      </c>
      <c r="AZ101" s="25">
        <f t="shared" si="19"/>
        <v>11</v>
      </c>
    </row>
    <row r="102" spans="2:52" ht="14.25" x14ac:dyDescent="0.2">
      <c r="B102" s="16">
        <v>100</v>
      </c>
      <c r="C102" s="16" t="s">
        <v>1178</v>
      </c>
      <c r="D102" s="16" t="s">
        <v>1329</v>
      </c>
      <c r="E102" s="16">
        <f>武器3!E102</f>
        <v>2</v>
      </c>
      <c r="F102" s="16" t="s">
        <v>1125</v>
      </c>
      <c r="G102" s="16">
        <f>武器3!G102</f>
        <v>3</v>
      </c>
      <c r="H102" s="19" t="s">
        <v>1485</v>
      </c>
      <c r="I102" s="3" t="s">
        <v>865</v>
      </c>
      <c r="J102" s="3">
        <f>武器2!I102</f>
        <v>4</v>
      </c>
      <c r="K102" s="3" t="str">
        <f>武器3!J102</f>
        <v>下级职业</v>
      </c>
      <c r="L102" s="3" t="str">
        <f>武器3!K102</f>
        <v>光</v>
      </c>
      <c r="M102" s="16">
        <v>9</v>
      </c>
      <c r="N102" s="16">
        <v>4</v>
      </c>
      <c r="O102" s="16">
        <v>36</v>
      </c>
      <c r="P102" s="28">
        <v>0</v>
      </c>
      <c r="Q102" s="16">
        <v>36</v>
      </c>
      <c r="R102" s="28">
        <v>0</v>
      </c>
      <c r="S102" s="28">
        <v>0</v>
      </c>
      <c r="T102" s="16">
        <v>40</v>
      </c>
      <c r="U102" s="28">
        <v>0</v>
      </c>
      <c r="V102" s="64">
        <v>0</v>
      </c>
      <c r="W102" s="29">
        <v>0</v>
      </c>
      <c r="X102" s="29">
        <v>0</v>
      </c>
      <c r="Y102" s="29">
        <v>0</v>
      </c>
      <c r="Z102" s="29">
        <v>0</v>
      </c>
      <c r="AA102" s="64">
        <v>0</v>
      </c>
      <c r="AB102" s="64">
        <v>0</v>
      </c>
      <c r="AC102" s="64">
        <v>0</v>
      </c>
      <c r="AD102" s="42">
        <v>18</v>
      </c>
      <c r="AE102" s="64">
        <v>0</v>
      </c>
      <c r="AF102" s="42">
        <v>52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>
        <f t="shared" si="11"/>
        <v>198.27027027027026</v>
      </c>
      <c r="AM102">
        <f t="shared" si="12"/>
        <v>8760</v>
      </c>
      <c r="AN102" t="str">
        <f t="shared" si="13"/>
        <v>,剧毒牙,斑斓的稻草,夏娃的坚果</v>
      </c>
      <c r="AO102" s="25" t="str">
        <f>IF(F102="c",getSring(AN102,4),VLOOKUP(L102&amp;F102,test4,2,FALSE))</f>
        <v>顶级光之精华</v>
      </c>
      <c r="AP102" s="25">
        <f t="shared" si="14"/>
        <v>30016</v>
      </c>
      <c r="AQ102" s="25">
        <f t="shared" si="20"/>
        <v>83</v>
      </c>
      <c r="AR102" s="25" t="str">
        <f>getSring(AN102,1)</f>
        <v>剧毒牙</v>
      </c>
      <c r="AS102" s="25">
        <f t="shared" si="15"/>
        <v>30038</v>
      </c>
      <c r="AT102" s="25">
        <f t="shared" si="21"/>
        <v>21</v>
      </c>
      <c r="AU102" s="25" t="str">
        <f>getSring(AN102,2)</f>
        <v>斑斓的稻草</v>
      </c>
      <c r="AV102" s="25">
        <f t="shared" si="16"/>
        <v>30026</v>
      </c>
      <c r="AW102" s="25">
        <f t="shared" si="17"/>
        <v>21</v>
      </c>
      <c r="AX102" s="25" t="str">
        <f>getSring(AN102,3)</f>
        <v>夏娃的坚果</v>
      </c>
      <c r="AY102" s="25">
        <f t="shared" si="18"/>
        <v>30042</v>
      </c>
      <c r="AZ102" s="25">
        <f t="shared" si="19"/>
        <v>21</v>
      </c>
    </row>
    <row r="103" spans="2:52" ht="14.25" x14ac:dyDescent="0.2">
      <c r="B103" s="16">
        <v>101</v>
      </c>
      <c r="C103" s="16" t="s">
        <v>1159</v>
      </c>
      <c r="D103" s="16" t="s">
        <v>1358</v>
      </c>
      <c r="E103" s="16">
        <f>武器3!E103</f>
        <v>3</v>
      </c>
      <c r="F103" s="16" t="s">
        <v>1125</v>
      </c>
      <c r="G103" s="16">
        <f>武器3!G103</f>
        <v>3</v>
      </c>
      <c r="H103" s="19" t="s">
        <v>1485</v>
      </c>
      <c r="I103" s="3" t="s">
        <v>865</v>
      </c>
      <c r="J103" s="3">
        <f>武器2!I103</f>
        <v>4</v>
      </c>
      <c r="K103" s="3" t="str">
        <f>武器3!J103</f>
        <v>下级职业</v>
      </c>
      <c r="L103" s="3" t="str">
        <f>武器3!K103</f>
        <v>光</v>
      </c>
      <c r="M103" s="16">
        <v>9</v>
      </c>
      <c r="N103" s="16">
        <v>5</v>
      </c>
      <c r="O103" s="16">
        <v>45</v>
      </c>
      <c r="P103" s="28">
        <v>0</v>
      </c>
      <c r="Q103" s="28">
        <v>0</v>
      </c>
      <c r="R103" s="28">
        <v>0</v>
      </c>
      <c r="S103" s="28">
        <v>0</v>
      </c>
      <c r="T103" s="28">
        <v>0</v>
      </c>
      <c r="U103" s="16">
        <v>31</v>
      </c>
      <c r="V103" s="64">
        <v>0</v>
      </c>
      <c r="W103" s="29">
        <v>0</v>
      </c>
      <c r="X103" s="29">
        <v>0</v>
      </c>
      <c r="Y103" s="29">
        <v>0</v>
      </c>
      <c r="Z103" s="29">
        <v>0</v>
      </c>
      <c r="AA103" s="64">
        <v>0</v>
      </c>
      <c r="AB103" s="42">
        <v>23</v>
      </c>
      <c r="AC103" s="42">
        <v>23</v>
      </c>
      <c r="AD103" s="64">
        <v>0</v>
      </c>
      <c r="AE103" s="42">
        <v>26</v>
      </c>
      <c r="AF103" s="42">
        <v>65</v>
      </c>
      <c r="AG103" s="29">
        <v>0</v>
      </c>
      <c r="AH103" s="29">
        <v>0</v>
      </c>
      <c r="AI103" s="29">
        <v>0</v>
      </c>
      <c r="AJ103" s="29">
        <v>0</v>
      </c>
      <c r="AK103" s="29">
        <v>0</v>
      </c>
      <c r="AL103">
        <f t="shared" si="11"/>
        <v>176.70022883295195</v>
      </c>
      <c r="AM103">
        <f t="shared" si="12"/>
        <v>7680</v>
      </c>
      <c r="AN103" t="str">
        <f t="shared" si="13"/>
        <v>,紫水晶,五彩的蘑菇,耀眼的石头</v>
      </c>
      <c r="AO103" s="25" t="str">
        <f>IF(F103="c",getSring(AN103,4),VLOOKUP(L103&amp;F103,test4,2,FALSE))</f>
        <v>顶级光之精华</v>
      </c>
      <c r="AP103" s="25">
        <f t="shared" si="14"/>
        <v>30016</v>
      </c>
      <c r="AQ103" s="25">
        <f t="shared" si="20"/>
        <v>74</v>
      </c>
      <c r="AR103" s="25" t="str">
        <f>getSring(AN103,1)</f>
        <v>紫水晶</v>
      </c>
      <c r="AS103" s="25">
        <f t="shared" si="15"/>
        <v>30030</v>
      </c>
      <c r="AT103" s="25">
        <f t="shared" si="21"/>
        <v>18</v>
      </c>
      <c r="AU103" s="25" t="str">
        <f>getSring(AN103,2)</f>
        <v>五彩的蘑菇</v>
      </c>
      <c r="AV103" s="25">
        <f t="shared" si="16"/>
        <v>30022</v>
      </c>
      <c r="AW103" s="25">
        <f t="shared" si="17"/>
        <v>18</v>
      </c>
      <c r="AX103" s="25" t="str">
        <f>getSring(AN103,3)</f>
        <v>耀眼的石头</v>
      </c>
      <c r="AY103" s="25">
        <f t="shared" si="18"/>
        <v>30034</v>
      </c>
      <c r="AZ103" s="25">
        <f t="shared" si="19"/>
        <v>18</v>
      </c>
    </row>
    <row r="104" spans="2:52" ht="14.25" x14ac:dyDescent="0.2">
      <c r="B104" s="16">
        <v>102</v>
      </c>
      <c r="C104" s="16" t="s">
        <v>1153</v>
      </c>
      <c r="D104" s="16" t="s">
        <v>1405</v>
      </c>
      <c r="E104" s="16">
        <f>武器3!E104</f>
        <v>3</v>
      </c>
      <c r="F104" s="16" t="s">
        <v>1125</v>
      </c>
      <c r="G104" s="16">
        <f>武器3!G104</f>
        <v>3</v>
      </c>
      <c r="H104" s="19" t="s">
        <v>1485</v>
      </c>
      <c r="I104" s="3" t="s">
        <v>865</v>
      </c>
      <c r="J104" s="3">
        <f>武器2!I104</f>
        <v>4</v>
      </c>
      <c r="K104" s="3" t="str">
        <f>武器3!J104</f>
        <v>下级职业</v>
      </c>
      <c r="L104" s="3" t="str">
        <f>武器3!K104</f>
        <v>光</v>
      </c>
      <c r="M104" s="16">
        <v>9</v>
      </c>
      <c r="N104" s="16">
        <v>6</v>
      </c>
      <c r="O104" s="16">
        <v>54</v>
      </c>
      <c r="P104" s="28">
        <v>0</v>
      </c>
      <c r="Q104" s="16">
        <v>54</v>
      </c>
      <c r="R104" s="28">
        <v>0</v>
      </c>
      <c r="S104" s="28">
        <v>0</v>
      </c>
      <c r="T104" s="28">
        <v>0</v>
      </c>
      <c r="U104" s="16">
        <v>37</v>
      </c>
      <c r="V104" s="64">
        <v>0</v>
      </c>
      <c r="W104" s="20">
        <v>0.13500000000000001</v>
      </c>
      <c r="X104" s="29">
        <v>0</v>
      </c>
      <c r="Y104" s="29">
        <v>0</v>
      </c>
      <c r="Z104" s="29">
        <v>0</v>
      </c>
      <c r="AA104" s="64">
        <v>0</v>
      </c>
      <c r="AB104" s="64">
        <v>0</v>
      </c>
      <c r="AC104" s="64">
        <v>0</v>
      </c>
      <c r="AD104" s="42">
        <v>27</v>
      </c>
      <c r="AE104" s="64">
        <v>0</v>
      </c>
      <c r="AF104" s="42">
        <v>78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>
        <f t="shared" si="11"/>
        <v>279.72222222222223</v>
      </c>
      <c r="AM104">
        <f t="shared" si="12"/>
        <v>12240</v>
      </c>
      <c r="AN104" t="str">
        <f t="shared" si="13"/>
        <v>,耀眼的石头,剧毒牙,五彩的蘑菇</v>
      </c>
      <c r="AO104" s="25" t="str">
        <f>IF(F104="c",getSring(AN104,4),VLOOKUP(L104&amp;F104,test4,2,FALSE))</f>
        <v>顶级光之精华</v>
      </c>
      <c r="AP104" s="25">
        <f t="shared" si="14"/>
        <v>30016</v>
      </c>
      <c r="AQ104" s="25">
        <f t="shared" si="20"/>
        <v>117</v>
      </c>
      <c r="AR104" s="25" t="str">
        <f>getSring(AN104,1)</f>
        <v>耀眼的石头</v>
      </c>
      <c r="AS104" s="25">
        <f t="shared" si="15"/>
        <v>30034</v>
      </c>
      <c r="AT104" s="25">
        <f t="shared" si="21"/>
        <v>29</v>
      </c>
      <c r="AU104" s="25" t="str">
        <f>getSring(AN104,2)</f>
        <v>剧毒牙</v>
      </c>
      <c r="AV104" s="25">
        <f t="shared" si="16"/>
        <v>30038</v>
      </c>
      <c r="AW104" s="25">
        <f t="shared" si="17"/>
        <v>29</v>
      </c>
      <c r="AX104" s="25" t="str">
        <f>getSring(AN104,3)</f>
        <v>五彩的蘑菇</v>
      </c>
      <c r="AY104" s="25">
        <f t="shared" si="18"/>
        <v>30022</v>
      </c>
      <c r="AZ104" s="25">
        <f t="shared" si="19"/>
        <v>29</v>
      </c>
    </row>
    <row r="105" spans="2:52" ht="14.25" x14ac:dyDescent="0.2">
      <c r="B105" s="16">
        <v>103</v>
      </c>
      <c r="C105" s="16" t="s">
        <v>1149</v>
      </c>
      <c r="D105" s="16" t="s">
        <v>1532</v>
      </c>
      <c r="E105" s="16">
        <f>武器3!E105</f>
        <v>4</v>
      </c>
      <c r="F105" s="16" t="s">
        <v>1125</v>
      </c>
      <c r="G105" s="16">
        <f>武器3!G105</f>
        <v>3</v>
      </c>
      <c r="H105" s="19" t="s">
        <v>1485</v>
      </c>
      <c r="I105" s="3" t="s">
        <v>865</v>
      </c>
      <c r="J105" s="3">
        <f>武器2!I105</f>
        <v>4</v>
      </c>
      <c r="K105" s="3" t="str">
        <f>武器3!J105</f>
        <v>下级职业</v>
      </c>
      <c r="L105" s="3" t="str">
        <f>武器3!K105</f>
        <v>光</v>
      </c>
      <c r="M105" s="16">
        <v>9</v>
      </c>
      <c r="N105" s="16">
        <v>7</v>
      </c>
      <c r="O105" s="16">
        <v>63</v>
      </c>
      <c r="P105" s="28">
        <v>0</v>
      </c>
      <c r="Q105" s="16">
        <v>63</v>
      </c>
      <c r="R105" s="28">
        <v>0</v>
      </c>
      <c r="S105" s="28">
        <v>0</v>
      </c>
      <c r="T105" s="16">
        <v>70</v>
      </c>
      <c r="U105" s="28">
        <v>0</v>
      </c>
      <c r="V105" s="64">
        <v>0</v>
      </c>
      <c r="W105" s="29">
        <v>0</v>
      </c>
      <c r="X105" s="20">
        <v>0.1075</v>
      </c>
      <c r="Y105" s="29">
        <v>0</v>
      </c>
      <c r="Z105" s="29">
        <v>0</v>
      </c>
      <c r="AA105" s="64">
        <v>0</v>
      </c>
      <c r="AB105" s="42">
        <v>32</v>
      </c>
      <c r="AC105" s="42">
        <v>32</v>
      </c>
      <c r="AD105" s="64">
        <v>0</v>
      </c>
      <c r="AE105" s="64">
        <v>0</v>
      </c>
      <c r="AF105" s="42">
        <v>91</v>
      </c>
      <c r="AG105" s="29">
        <v>0</v>
      </c>
      <c r="AH105" s="29">
        <v>0</v>
      </c>
      <c r="AI105" s="29">
        <v>0</v>
      </c>
      <c r="AJ105" s="29">
        <v>0</v>
      </c>
      <c r="AK105" s="29">
        <v>0</v>
      </c>
      <c r="AL105">
        <f t="shared" si="11"/>
        <v>389.38461538461536</v>
      </c>
      <c r="AM105">
        <f t="shared" si="12"/>
        <v>17100</v>
      </c>
      <c r="AN105" t="str">
        <f t="shared" si="13"/>
        <v>,耀眼的石头,斑斓的稻草,夏娃的坚果</v>
      </c>
      <c r="AO105" s="25" t="str">
        <f>IF(F105="c",getSring(AN105,4),VLOOKUP(L105&amp;F105,test4,2,FALSE))</f>
        <v>顶级光之精华</v>
      </c>
      <c r="AP105" s="25">
        <f t="shared" si="14"/>
        <v>30016</v>
      </c>
      <c r="AQ105" s="25">
        <f t="shared" si="20"/>
        <v>162</v>
      </c>
      <c r="AR105" s="25" t="str">
        <f>getSring(AN105,1)</f>
        <v>耀眼的石头</v>
      </c>
      <c r="AS105" s="25">
        <f t="shared" si="15"/>
        <v>30034</v>
      </c>
      <c r="AT105" s="25">
        <f t="shared" si="21"/>
        <v>41</v>
      </c>
      <c r="AU105" s="25" t="str">
        <f>getSring(AN105,2)</f>
        <v>斑斓的稻草</v>
      </c>
      <c r="AV105" s="25">
        <f t="shared" si="16"/>
        <v>30026</v>
      </c>
      <c r="AW105" s="25">
        <f t="shared" si="17"/>
        <v>41</v>
      </c>
      <c r="AX105" s="25" t="str">
        <f>getSring(AN105,3)</f>
        <v>夏娃的坚果</v>
      </c>
      <c r="AY105" s="25">
        <f t="shared" si="18"/>
        <v>30042</v>
      </c>
      <c r="AZ105" s="25">
        <f t="shared" si="19"/>
        <v>41</v>
      </c>
    </row>
    <row r="106" spans="2:52" ht="14.25" x14ac:dyDescent="0.2">
      <c r="B106" s="16">
        <v>104</v>
      </c>
      <c r="C106" s="16" t="s">
        <v>1208</v>
      </c>
      <c r="D106" s="16" t="s">
        <v>1268</v>
      </c>
      <c r="E106" s="16">
        <f>武器3!E106</f>
        <v>4</v>
      </c>
      <c r="F106" s="16" t="s">
        <v>1125</v>
      </c>
      <c r="G106" s="16">
        <f>武器3!G106</f>
        <v>3</v>
      </c>
      <c r="H106" s="19" t="s">
        <v>1485</v>
      </c>
      <c r="I106" s="3" t="s">
        <v>865</v>
      </c>
      <c r="J106" s="3">
        <f>武器2!I106</f>
        <v>4</v>
      </c>
      <c r="K106" s="3" t="str">
        <f>武器3!J106</f>
        <v>下级职业</v>
      </c>
      <c r="L106" s="3" t="str">
        <f>武器3!K106</f>
        <v>光</v>
      </c>
      <c r="M106" s="16">
        <v>9</v>
      </c>
      <c r="N106" s="16">
        <v>8</v>
      </c>
      <c r="O106" s="16">
        <v>72</v>
      </c>
      <c r="P106" s="28">
        <v>0</v>
      </c>
      <c r="Q106" s="28">
        <v>0</v>
      </c>
      <c r="R106" s="16">
        <v>58</v>
      </c>
      <c r="S106" s="28">
        <v>0</v>
      </c>
      <c r="T106" s="28">
        <v>0</v>
      </c>
      <c r="U106" s="28">
        <v>0</v>
      </c>
      <c r="V106" s="42">
        <v>36</v>
      </c>
      <c r="W106" s="20">
        <v>0.18</v>
      </c>
      <c r="X106" s="29">
        <v>0</v>
      </c>
      <c r="Y106" s="29">
        <v>0</v>
      </c>
      <c r="Z106" s="29">
        <v>0</v>
      </c>
      <c r="AA106" s="64">
        <v>0</v>
      </c>
      <c r="AB106" s="42">
        <v>36</v>
      </c>
      <c r="AC106" s="64">
        <v>0</v>
      </c>
      <c r="AD106" s="64">
        <v>0</v>
      </c>
      <c r="AE106" s="42">
        <v>42</v>
      </c>
      <c r="AF106" s="42">
        <v>104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>
        <f t="shared" si="11"/>
        <v>369.82987551867222</v>
      </c>
      <c r="AM106">
        <f t="shared" si="12"/>
        <v>16260</v>
      </c>
      <c r="AN106" t="str">
        <f t="shared" si="13"/>
        <v>,斑斓的稻草,剧毒牙,耀眼的石头</v>
      </c>
      <c r="AO106" s="25" t="str">
        <f>IF(F106="c",getSring(AN106,4),VLOOKUP(L106&amp;F106,test4,2,FALSE))</f>
        <v>顶级光之精华</v>
      </c>
      <c r="AP106" s="25">
        <f t="shared" si="14"/>
        <v>30016</v>
      </c>
      <c r="AQ106" s="25">
        <f t="shared" si="20"/>
        <v>154</v>
      </c>
      <c r="AR106" s="25" t="str">
        <f>getSring(AN106,1)</f>
        <v>斑斓的稻草</v>
      </c>
      <c r="AS106" s="25">
        <f t="shared" si="15"/>
        <v>30026</v>
      </c>
      <c r="AT106" s="25">
        <f t="shared" si="21"/>
        <v>39</v>
      </c>
      <c r="AU106" s="25" t="str">
        <f>getSring(AN106,2)</f>
        <v>剧毒牙</v>
      </c>
      <c r="AV106" s="25">
        <f t="shared" si="16"/>
        <v>30038</v>
      </c>
      <c r="AW106" s="25">
        <f t="shared" si="17"/>
        <v>39</v>
      </c>
      <c r="AX106" s="25" t="str">
        <f>getSring(AN106,3)</f>
        <v>耀眼的石头</v>
      </c>
      <c r="AY106" s="25">
        <f t="shared" si="18"/>
        <v>30034</v>
      </c>
      <c r="AZ106" s="25">
        <f t="shared" si="19"/>
        <v>39</v>
      </c>
    </row>
    <row r="107" spans="2:52" ht="14.25" x14ac:dyDescent="0.2">
      <c r="B107" s="16">
        <v>105</v>
      </c>
      <c r="C107" s="16" t="s">
        <v>1149</v>
      </c>
      <c r="D107" s="16" t="s">
        <v>1533</v>
      </c>
      <c r="E107" s="16">
        <f>武器3!E107</f>
        <v>1</v>
      </c>
      <c r="F107" s="16" t="s">
        <v>1126</v>
      </c>
      <c r="G107" s="16">
        <f>武器3!G107</f>
        <v>3</v>
      </c>
      <c r="H107" s="19" t="s">
        <v>1485</v>
      </c>
      <c r="I107" s="3" t="s">
        <v>865</v>
      </c>
      <c r="J107" s="3">
        <f>武器2!I107</f>
        <v>4</v>
      </c>
      <c r="K107" s="3" t="str">
        <f>武器3!J107</f>
        <v>下级职业</v>
      </c>
      <c r="L107" s="3" t="str">
        <f>武器3!K107</f>
        <v>光</v>
      </c>
      <c r="M107" s="16">
        <v>9</v>
      </c>
      <c r="N107" s="16">
        <v>1</v>
      </c>
      <c r="O107" s="16">
        <v>5</v>
      </c>
      <c r="P107" s="28">
        <v>0</v>
      </c>
      <c r="Q107" s="28">
        <v>0</v>
      </c>
      <c r="R107" s="28">
        <v>0</v>
      </c>
      <c r="S107" s="28">
        <v>0</v>
      </c>
      <c r="T107" s="16">
        <v>11</v>
      </c>
      <c r="U107" s="16">
        <v>7</v>
      </c>
      <c r="V107" s="64">
        <v>0</v>
      </c>
      <c r="W107" s="29">
        <v>0</v>
      </c>
      <c r="X107" s="29">
        <v>0</v>
      </c>
      <c r="Y107" s="29">
        <v>0</v>
      </c>
      <c r="Z107" s="29">
        <v>0</v>
      </c>
      <c r="AA107" s="64">
        <v>0</v>
      </c>
      <c r="AB107" s="64">
        <v>0</v>
      </c>
      <c r="AC107" s="64">
        <v>0</v>
      </c>
      <c r="AD107" s="64">
        <v>0</v>
      </c>
      <c r="AE107" s="64">
        <v>0</v>
      </c>
      <c r="AF107" s="64">
        <v>0</v>
      </c>
      <c r="AG107" s="29">
        <v>0</v>
      </c>
      <c r="AH107" s="29">
        <v>0</v>
      </c>
      <c r="AI107" s="29">
        <v>0</v>
      </c>
      <c r="AJ107" s="29">
        <v>0</v>
      </c>
      <c r="AK107" s="29">
        <v>0</v>
      </c>
      <c r="AL107">
        <f t="shared" si="11"/>
        <v>34.5</v>
      </c>
      <c r="AM107">
        <f t="shared" si="12"/>
        <v>1500</v>
      </c>
      <c r="AN107" t="str">
        <f t="shared" si="13"/>
        <v>,带血的牙,灰色的稻草,诱人的坚果</v>
      </c>
      <c r="AO107" s="25" t="str">
        <f>IF(F107="c",getSring(AN107,4),VLOOKUP(L107&amp;F107,test4,2,FALSE))</f>
        <v>上级光之精华</v>
      </c>
      <c r="AP107" s="25">
        <f t="shared" si="14"/>
        <v>30017</v>
      </c>
      <c r="AQ107" s="25">
        <f t="shared" si="20"/>
        <v>29</v>
      </c>
      <c r="AR107" s="25" t="str">
        <f>getSring(AN107,1)</f>
        <v>带血的牙</v>
      </c>
      <c r="AS107" s="25">
        <f t="shared" si="15"/>
        <v>30037</v>
      </c>
      <c r="AT107" s="25">
        <f t="shared" si="21"/>
        <v>7</v>
      </c>
      <c r="AU107" s="25" t="str">
        <f>getSring(AN107,2)</f>
        <v>灰色的稻草</v>
      </c>
      <c r="AV107" s="25">
        <f t="shared" si="16"/>
        <v>30025</v>
      </c>
      <c r="AW107" s="25">
        <f t="shared" si="17"/>
        <v>7</v>
      </c>
      <c r="AX107" s="25" t="str">
        <f>getSring(AN107,3)</f>
        <v>诱人的坚果</v>
      </c>
      <c r="AY107" s="25">
        <f t="shared" si="18"/>
        <v>30041</v>
      </c>
      <c r="AZ107" s="25">
        <f t="shared" si="19"/>
        <v>7</v>
      </c>
    </row>
    <row r="108" spans="2:52" ht="14.25" x14ac:dyDescent="0.2">
      <c r="B108" s="16">
        <v>106</v>
      </c>
      <c r="C108" s="16" t="s">
        <v>1182</v>
      </c>
      <c r="D108" s="16" t="s">
        <v>1534</v>
      </c>
      <c r="E108" s="16">
        <f>武器3!E108</f>
        <v>1</v>
      </c>
      <c r="F108" s="16" t="s">
        <v>1126</v>
      </c>
      <c r="G108" s="16">
        <f>武器3!G108</f>
        <v>3</v>
      </c>
      <c r="H108" s="19" t="s">
        <v>1485</v>
      </c>
      <c r="I108" s="3" t="s">
        <v>865</v>
      </c>
      <c r="J108" s="3">
        <f>武器2!I108</f>
        <v>4</v>
      </c>
      <c r="K108" s="3" t="str">
        <f>武器3!J108</f>
        <v>下级职业</v>
      </c>
      <c r="L108" s="3" t="str">
        <f>武器3!K108</f>
        <v>光</v>
      </c>
      <c r="M108" s="16">
        <v>9</v>
      </c>
      <c r="N108" s="16">
        <v>2</v>
      </c>
      <c r="O108" s="16">
        <v>10</v>
      </c>
      <c r="P108" s="28">
        <v>0</v>
      </c>
      <c r="Q108" s="28">
        <v>0</v>
      </c>
      <c r="R108" s="28">
        <v>0</v>
      </c>
      <c r="S108" s="28">
        <v>0</v>
      </c>
      <c r="T108" s="16">
        <v>23</v>
      </c>
      <c r="U108" s="28">
        <v>0</v>
      </c>
      <c r="V108" s="64">
        <v>0</v>
      </c>
      <c r="W108" s="29">
        <v>0</v>
      </c>
      <c r="X108" s="20">
        <v>3.5000000000000003E-2</v>
      </c>
      <c r="Y108" s="29">
        <v>0</v>
      </c>
      <c r="Z108" s="29">
        <v>0</v>
      </c>
      <c r="AA108" s="64">
        <v>0</v>
      </c>
      <c r="AB108" s="64">
        <v>0</v>
      </c>
      <c r="AC108" s="64">
        <v>0</v>
      </c>
      <c r="AD108" s="64">
        <v>0</v>
      </c>
      <c r="AE108" s="64">
        <v>0</v>
      </c>
      <c r="AF108" s="64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>
        <f t="shared" si="11"/>
        <v>49.5</v>
      </c>
      <c r="AM108">
        <f t="shared" si="12"/>
        <v>2130</v>
      </c>
      <c r="AN108" t="str">
        <f t="shared" si="13"/>
        <v>,黄水晶,带血的牙,发光的石头</v>
      </c>
      <c r="AO108" s="25" t="str">
        <f>IF(F108="c",getSring(AN108,4),VLOOKUP(L108&amp;F108,test4,2,FALSE))</f>
        <v>上级光之精华</v>
      </c>
      <c r="AP108" s="25">
        <f t="shared" si="14"/>
        <v>30017</v>
      </c>
      <c r="AQ108" s="25">
        <f t="shared" si="20"/>
        <v>41</v>
      </c>
      <c r="AR108" s="25" t="str">
        <f>getSring(AN108,1)</f>
        <v>黄水晶</v>
      </c>
      <c r="AS108" s="25">
        <f t="shared" si="15"/>
        <v>30029</v>
      </c>
      <c r="AT108" s="25">
        <f t="shared" si="21"/>
        <v>10</v>
      </c>
      <c r="AU108" s="25" t="str">
        <f>getSring(AN108,2)</f>
        <v>带血的牙</v>
      </c>
      <c r="AV108" s="25">
        <f t="shared" si="16"/>
        <v>30037</v>
      </c>
      <c r="AW108" s="25">
        <f t="shared" si="17"/>
        <v>10</v>
      </c>
      <c r="AX108" s="25" t="str">
        <f>getSring(AN108,3)</f>
        <v>发光的石头</v>
      </c>
      <c r="AY108" s="25">
        <f t="shared" si="18"/>
        <v>30033</v>
      </c>
      <c r="AZ108" s="25">
        <f t="shared" si="19"/>
        <v>10</v>
      </c>
    </row>
    <row r="109" spans="2:52" ht="14.25" x14ac:dyDescent="0.2">
      <c r="B109" s="16">
        <v>107</v>
      </c>
      <c r="C109" s="16" t="s">
        <v>1133</v>
      </c>
      <c r="D109" s="16" t="s">
        <v>1337</v>
      </c>
      <c r="E109" s="16">
        <f>武器3!E109</f>
        <v>2</v>
      </c>
      <c r="F109" s="16" t="s">
        <v>1126</v>
      </c>
      <c r="G109" s="16">
        <f>武器3!G109</f>
        <v>3</v>
      </c>
      <c r="H109" s="19" t="s">
        <v>1485</v>
      </c>
      <c r="I109" s="3" t="s">
        <v>865</v>
      </c>
      <c r="J109" s="3">
        <f>武器2!I109</f>
        <v>4</v>
      </c>
      <c r="K109" s="3" t="str">
        <f>武器3!J109</f>
        <v>下级职业</v>
      </c>
      <c r="L109" s="3" t="str">
        <f>武器3!K109</f>
        <v>光</v>
      </c>
      <c r="M109" s="16">
        <v>9</v>
      </c>
      <c r="N109" s="16">
        <v>3</v>
      </c>
      <c r="O109" s="16">
        <v>15</v>
      </c>
      <c r="P109" s="28">
        <v>0</v>
      </c>
      <c r="Q109" s="16">
        <v>31</v>
      </c>
      <c r="R109" s="28">
        <v>0</v>
      </c>
      <c r="S109" s="28">
        <v>0</v>
      </c>
      <c r="T109" s="28">
        <v>0</v>
      </c>
      <c r="U109" s="28">
        <v>0</v>
      </c>
      <c r="V109" s="64">
        <v>0</v>
      </c>
      <c r="W109" s="29">
        <v>0</v>
      </c>
      <c r="X109" s="29">
        <v>0</v>
      </c>
      <c r="Y109" s="29">
        <v>0</v>
      </c>
      <c r="Z109" s="29">
        <v>0</v>
      </c>
      <c r="AA109" s="42">
        <v>11</v>
      </c>
      <c r="AB109" s="64">
        <v>0</v>
      </c>
      <c r="AC109" s="64">
        <v>0</v>
      </c>
      <c r="AD109" s="64">
        <v>0</v>
      </c>
      <c r="AE109" s="64">
        <v>0</v>
      </c>
      <c r="AF109" s="64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>
        <f t="shared" si="11"/>
        <v>73.24437299035371</v>
      </c>
      <c r="AM109">
        <f t="shared" si="12"/>
        <v>3180</v>
      </c>
      <c r="AN109" t="str">
        <f t="shared" si="13"/>
        <v>,黄水晶,灰色的稻草,带血的牙</v>
      </c>
      <c r="AO109" s="25" t="str">
        <f>IF(F109="c",getSring(AN109,4),VLOOKUP(L109&amp;F109,test4,2,FALSE))</f>
        <v>上级光之精华</v>
      </c>
      <c r="AP109" s="25">
        <f t="shared" si="14"/>
        <v>30017</v>
      </c>
      <c r="AQ109" s="25">
        <f t="shared" si="20"/>
        <v>61</v>
      </c>
      <c r="AR109" s="25" t="str">
        <f>getSring(AN109,1)</f>
        <v>黄水晶</v>
      </c>
      <c r="AS109" s="25">
        <f t="shared" si="15"/>
        <v>30029</v>
      </c>
      <c r="AT109" s="25">
        <f t="shared" si="21"/>
        <v>15</v>
      </c>
      <c r="AU109" s="25" t="str">
        <f>getSring(AN109,2)</f>
        <v>灰色的稻草</v>
      </c>
      <c r="AV109" s="25">
        <f t="shared" si="16"/>
        <v>30025</v>
      </c>
      <c r="AW109" s="25">
        <f t="shared" si="17"/>
        <v>15</v>
      </c>
      <c r="AX109" s="25" t="str">
        <f>getSring(AN109,3)</f>
        <v>带血的牙</v>
      </c>
      <c r="AY109" s="25">
        <f t="shared" si="18"/>
        <v>30037</v>
      </c>
      <c r="AZ109" s="25">
        <f t="shared" si="19"/>
        <v>15</v>
      </c>
    </row>
    <row r="110" spans="2:52" ht="14.25" x14ac:dyDescent="0.2">
      <c r="B110" s="16">
        <v>108</v>
      </c>
      <c r="C110" s="16" t="s">
        <v>1155</v>
      </c>
      <c r="D110" s="16" t="s">
        <v>1255</v>
      </c>
      <c r="E110" s="16">
        <f>武器3!E110</f>
        <v>2</v>
      </c>
      <c r="F110" s="16" t="s">
        <v>1126</v>
      </c>
      <c r="G110" s="16">
        <f>武器3!G110</f>
        <v>3</v>
      </c>
      <c r="H110" s="19" t="s">
        <v>1485</v>
      </c>
      <c r="I110" s="3" t="s">
        <v>865</v>
      </c>
      <c r="J110" s="3">
        <f>武器2!I110</f>
        <v>4</v>
      </c>
      <c r="K110" s="3" t="str">
        <f>武器3!J110</f>
        <v>下级职业</v>
      </c>
      <c r="L110" s="3" t="str">
        <f>武器3!K110</f>
        <v>光</v>
      </c>
      <c r="M110" s="16">
        <v>9</v>
      </c>
      <c r="N110" s="16">
        <v>4</v>
      </c>
      <c r="O110" s="16">
        <v>20</v>
      </c>
      <c r="P110" s="28">
        <v>0</v>
      </c>
      <c r="Q110" s="16">
        <v>42</v>
      </c>
      <c r="R110" s="28">
        <v>0</v>
      </c>
      <c r="S110" s="28">
        <v>0</v>
      </c>
      <c r="T110" s="28">
        <v>0</v>
      </c>
      <c r="U110" s="28">
        <v>0</v>
      </c>
      <c r="V110" s="64">
        <v>0</v>
      </c>
      <c r="W110" s="29">
        <v>0</v>
      </c>
      <c r="X110" s="29">
        <v>0</v>
      </c>
      <c r="Y110" s="29">
        <v>0</v>
      </c>
      <c r="Z110" s="29">
        <v>0</v>
      </c>
      <c r="AA110" s="64">
        <v>0</v>
      </c>
      <c r="AB110" s="42">
        <v>21</v>
      </c>
      <c r="AC110" s="64">
        <v>0</v>
      </c>
      <c r="AD110" s="42">
        <v>21</v>
      </c>
      <c r="AE110" s="64">
        <v>0</v>
      </c>
      <c r="AF110" s="64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>
        <f t="shared" si="11"/>
        <v>112.64912280701755</v>
      </c>
      <c r="AM110">
        <f t="shared" si="12"/>
        <v>4890</v>
      </c>
      <c r="AN110" t="str">
        <f t="shared" si="13"/>
        <v>,诱人的蘑菇,诱人的坚果,带血的牙</v>
      </c>
      <c r="AO110" s="25" t="str">
        <f>IF(F110="c",getSring(AN110,4),VLOOKUP(L110&amp;F110,test4,2,FALSE))</f>
        <v>上级光之精华</v>
      </c>
      <c r="AP110" s="25">
        <f t="shared" si="14"/>
        <v>30017</v>
      </c>
      <c r="AQ110" s="25">
        <f t="shared" si="20"/>
        <v>94</v>
      </c>
      <c r="AR110" s="25" t="str">
        <f>getSring(AN110,1)</f>
        <v>诱人的蘑菇</v>
      </c>
      <c r="AS110" s="25">
        <f t="shared" si="15"/>
        <v>30021</v>
      </c>
      <c r="AT110" s="25">
        <f t="shared" si="21"/>
        <v>23</v>
      </c>
      <c r="AU110" s="25" t="str">
        <f>getSring(AN110,2)</f>
        <v>诱人的坚果</v>
      </c>
      <c r="AV110" s="25">
        <f t="shared" si="16"/>
        <v>30041</v>
      </c>
      <c r="AW110" s="25">
        <f t="shared" si="17"/>
        <v>23</v>
      </c>
      <c r="AX110" s="25" t="str">
        <f>getSring(AN110,3)</f>
        <v>带血的牙</v>
      </c>
      <c r="AY110" s="25">
        <f t="shared" si="18"/>
        <v>30037</v>
      </c>
      <c r="AZ110" s="25">
        <f t="shared" si="19"/>
        <v>23</v>
      </c>
    </row>
    <row r="111" spans="2:52" ht="14.25" x14ac:dyDescent="0.2">
      <c r="B111" s="16">
        <v>109</v>
      </c>
      <c r="C111" s="16" t="s">
        <v>1164</v>
      </c>
      <c r="D111" s="16" t="s">
        <v>1444</v>
      </c>
      <c r="E111" s="16">
        <f>武器3!E111</f>
        <v>3</v>
      </c>
      <c r="F111" s="16" t="s">
        <v>1126</v>
      </c>
      <c r="G111" s="16">
        <f>武器3!G111</f>
        <v>3</v>
      </c>
      <c r="H111" s="19" t="s">
        <v>1485</v>
      </c>
      <c r="I111" s="3" t="s">
        <v>865</v>
      </c>
      <c r="J111" s="3">
        <f>武器2!I111</f>
        <v>4</v>
      </c>
      <c r="K111" s="3" t="str">
        <f>武器3!J111</f>
        <v>下级职业</v>
      </c>
      <c r="L111" s="3" t="str">
        <f>武器3!K111</f>
        <v>光</v>
      </c>
      <c r="M111" s="16">
        <v>9</v>
      </c>
      <c r="N111" s="16">
        <v>5</v>
      </c>
      <c r="O111" s="16">
        <v>25</v>
      </c>
      <c r="P111" s="28">
        <v>0</v>
      </c>
      <c r="Q111" s="16">
        <v>52</v>
      </c>
      <c r="R111" s="28">
        <v>0</v>
      </c>
      <c r="S111" s="28">
        <v>0</v>
      </c>
      <c r="T111" s="16">
        <v>57</v>
      </c>
      <c r="U111" s="28">
        <v>0</v>
      </c>
      <c r="V111" s="64">
        <v>0</v>
      </c>
      <c r="W111" s="29">
        <v>0</v>
      </c>
      <c r="X111" s="29">
        <v>0</v>
      </c>
      <c r="Y111" s="29">
        <v>0</v>
      </c>
      <c r="Z111" s="29">
        <v>0</v>
      </c>
      <c r="AA111" s="64">
        <v>0</v>
      </c>
      <c r="AB111" s="64">
        <v>0</v>
      </c>
      <c r="AC111" s="64">
        <v>0</v>
      </c>
      <c r="AD111" s="64">
        <v>0</v>
      </c>
      <c r="AE111" s="64">
        <v>0</v>
      </c>
      <c r="AF111" s="42">
        <v>75</v>
      </c>
      <c r="AG111" s="29">
        <v>0</v>
      </c>
      <c r="AH111" s="29">
        <v>0</v>
      </c>
      <c r="AI111" s="29">
        <v>0</v>
      </c>
      <c r="AJ111" s="29">
        <v>0</v>
      </c>
      <c r="AK111" s="29">
        <v>0</v>
      </c>
      <c r="AL111">
        <f t="shared" si="11"/>
        <v>241</v>
      </c>
      <c r="AM111">
        <f t="shared" si="12"/>
        <v>10530</v>
      </c>
      <c r="AN111" t="str">
        <f t="shared" si="13"/>
        <v>,诱人的蘑菇,灰色的稻草,发光的石头</v>
      </c>
      <c r="AO111" s="25" t="str">
        <f>IF(F111="c",getSring(AN111,4),VLOOKUP(L111&amp;F111,test4,2,FALSE))</f>
        <v>上级光之精华</v>
      </c>
      <c r="AP111" s="25">
        <f t="shared" si="14"/>
        <v>30017</v>
      </c>
      <c r="AQ111" s="25">
        <f t="shared" si="20"/>
        <v>201</v>
      </c>
      <c r="AR111" s="25" t="str">
        <f>getSring(AN111,1)</f>
        <v>诱人的蘑菇</v>
      </c>
      <c r="AS111" s="25">
        <f t="shared" si="15"/>
        <v>30021</v>
      </c>
      <c r="AT111" s="25">
        <f t="shared" si="21"/>
        <v>50</v>
      </c>
      <c r="AU111" s="25" t="str">
        <f>getSring(AN111,2)</f>
        <v>灰色的稻草</v>
      </c>
      <c r="AV111" s="25">
        <f t="shared" si="16"/>
        <v>30025</v>
      </c>
      <c r="AW111" s="25">
        <f t="shared" si="17"/>
        <v>50</v>
      </c>
      <c r="AX111" s="25" t="str">
        <f>getSring(AN111,3)</f>
        <v>发光的石头</v>
      </c>
      <c r="AY111" s="25">
        <f t="shared" si="18"/>
        <v>30033</v>
      </c>
      <c r="AZ111" s="25">
        <f t="shared" si="19"/>
        <v>50</v>
      </c>
    </row>
    <row r="112" spans="2:52" ht="14.25" x14ac:dyDescent="0.2">
      <c r="B112" s="16">
        <v>110</v>
      </c>
      <c r="C112" s="16" t="s">
        <v>1153</v>
      </c>
      <c r="D112" s="16" t="s">
        <v>1535</v>
      </c>
      <c r="E112" s="16">
        <f>武器3!E112</f>
        <v>3</v>
      </c>
      <c r="F112" s="16" t="s">
        <v>1126</v>
      </c>
      <c r="G112" s="16">
        <f>武器3!G112</f>
        <v>3</v>
      </c>
      <c r="H112" s="19" t="s">
        <v>1485</v>
      </c>
      <c r="I112" s="3" t="s">
        <v>865</v>
      </c>
      <c r="J112" s="3">
        <f>武器2!I112</f>
        <v>4</v>
      </c>
      <c r="K112" s="3" t="str">
        <f>武器3!J112</f>
        <v>下级职业</v>
      </c>
      <c r="L112" s="3" t="str">
        <f>武器3!K112</f>
        <v>光</v>
      </c>
      <c r="M112" s="16">
        <v>9</v>
      </c>
      <c r="N112" s="16">
        <v>6</v>
      </c>
      <c r="O112" s="16">
        <v>30</v>
      </c>
      <c r="P112" s="28">
        <v>0</v>
      </c>
      <c r="Q112" s="16">
        <v>62</v>
      </c>
      <c r="R112" s="28">
        <v>0</v>
      </c>
      <c r="S112" s="28">
        <v>0</v>
      </c>
      <c r="T112" s="16">
        <v>69</v>
      </c>
      <c r="U112" s="28">
        <v>0</v>
      </c>
      <c r="V112" s="64">
        <v>0</v>
      </c>
      <c r="W112" s="29">
        <v>0</v>
      </c>
      <c r="X112" s="29">
        <v>0</v>
      </c>
      <c r="Y112" s="29">
        <v>0</v>
      </c>
      <c r="Z112" s="29">
        <v>0</v>
      </c>
      <c r="AA112" s="64">
        <v>0</v>
      </c>
      <c r="AB112" s="64">
        <v>0</v>
      </c>
      <c r="AC112" s="64">
        <v>0</v>
      </c>
      <c r="AD112" s="64">
        <v>0</v>
      </c>
      <c r="AE112" s="64">
        <v>0</v>
      </c>
      <c r="AF112" s="42">
        <v>90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>
        <f t="shared" si="11"/>
        <v>296.88461538461536</v>
      </c>
      <c r="AM112">
        <f t="shared" si="12"/>
        <v>12990</v>
      </c>
      <c r="AN112" t="str">
        <f t="shared" si="13"/>
        <v>,发光的石头,灰色的稻草,带血的牙</v>
      </c>
      <c r="AO112" s="25" t="str">
        <f>IF(F112="c",getSring(AN112,4),VLOOKUP(L112&amp;F112,test4,2,FALSE))</f>
        <v>上级光之精华</v>
      </c>
      <c r="AP112" s="25">
        <f t="shared" si="14"/>
        <v>30017</v>
      </c>
      <c r="AQ112" s="25">
        <f t="shared" si="20"/>
        <v>247</v>
      </c>
      <c r="AR112" s="25" t="str">
        <f>getSring(AN112,1)</f>
        <v>发光的石头</v>
      </c>
      <c r="AS112" s="25">
        <f t="shared" si="15"/>
        <v>30033</v>
      </c>
      <c r="AT112" s="25">
        <f t="shared" si="21"/>
        <v>62</v>
      </c>
      <c r="AU112" s="25" t="str">
        <f>getSring(AN112,2)</f>
        <v>灰色的稻草</v>
      </c>
      <c r="AV112" s="25">
        <f t="shared" si="16"/>
        <v>30025</v>
      </c>
      <c r="AW112" s="25">
        <f t="shared" si="17"/>
        <v>62</v>
      </c>
      <c r="AX112" s="25" t="str">
        <f>getSring(AN112,3)</f>
        <v>带血的牙</v>
      </c>
      <c r="AY112" s="25">
        <f t="shared" si="18"/>
        <v>30037</v>
      </c>
      <c r="AZ112" s="25">
        <f t="shared" si="19"/>
        <v>62</v>
      </c>
    </row>
    <row r="113" spans="2:52" ht="14.25" x14ac:dyDescent="0.2">
      <c r="B113" s="16">
        <v>111</v>
      </c>
      <c r="C113" s="16" t="s">
        <v>1155</v>
      </c>
      <c r="D113" s="16" t="s">
        <v>1536</v>
      </c>
      <c r="E113" s="16">
        <f>武器3!E113</f>
        <v>4</v>
      </c>
      <c r="F113" s="16" t="s">
        <v>1126</v>
      </c>
      <c r="G113" s="16">
        <f>武器3!G113</f>
        <v>3</v>
      </c>
      <c r="H113" s="19" t="s">
        <v>1485</v>
      </c>
      <c r="I113" s="3" t="s">
        <v>865</v>
      </c>
      <c r="J113" s="3">
        <f>武器2!I113</f>
        <v>4</v>
      </c>
      <c r="K113" s="3" t="str">
        <f>武器3!J113</f>
        <v>下级职业</v>
      </c>
      <c r="L113" s="3" t="str">
        <f>武器3!K113</f>
        <v>光</v>
      </c>
      <c r="M113" s="16">
        <v>9</v>
      </c>
      <c r="N113" s="16">
        <v>7</v>
      </c>
      <c r="O113" s="16">
        <v>35</v>
      </c>
      <c r="P113" s="28">
        <v>0</v>
      </c>
      <c r="Q113" s="16">
        <v>73</v>
      </c>
      <c r="R113" s="28">
        <v>0</v>
      </c>
      <c r="S113" s="28">
        <v>0</v>
      </c>
      <c r="T113" s="28">
        <v>0</v>
      </c>
      <c r="U113" s="28">
        <v>0</v>
      </c>
      <c r="V113" s="64">
        <v>0</v>
      </c>
      <c r="W113" s="20">
        <v>0.18</v>
      </c>
      <c r="X113" s="20">
        <v>0.1225</v>
      </c>
      <c r="Y113" s="29">
        <v>0</v>
      </c>
      <c r="Z113" s="29">
        <v>0</v>
      </c>
      <c r="AA113" s="64">
        <v>0</v>
      </c>
      <c r="AB113" s="64">
        <v>0</v>
      </c>
      <c r="AC113" s="64">
        <v>0</v>
      </c>
      <c r="AD113" s="64">
        <v>0</v>
      </c>
      <c r="AE113" s="64">
        <v>0</v>
      </c>
      <c r="AF113" s="42">
        <v>105</v>
      </c>
      <c r="AG113" s="29">
        <v>0</v>
      </c>
      <c r="AH113" s="29">
        <v>0</v>
      </c>
      <c r="AI113" s="29">
        <v>0</v>
      </c>
      <c r="AJ113" s="29">
        <v>0</v>
      </c>
      <c r="AK113" s="29">
        <v>0</v>
      </c>
      <c r="AL113">
        <f t="shared" si="11"/>
        <v>234.59259259259261</v>
      </c>
      <c r="AM113">
        <f t="shared" si="12"/>
        <v>10260</v>
      </c>
      <c r="AN113" t="str">
        <f t="shared" si="13"/>
        <v>,黄水晶,发光的石头,诱人的蘑菇</v>
      </c>
      <c r="AO113" s="25" t="str">
        <f>IF(F113="c",getSring(AN113,4),VLOOKUP(L113&amp;F113,test4,2,FALSE))</f>
        <v>上级光之精华</v>
      </c>
      <c r="AP113" s="25">
        <f t="shared" si="14"/>
        <v>30017</v>
      </c>
      <c r="AQ113" s="25">
        <f t="shared" si="20"/>
        <v>195</v>
      </c>
      <c r="AR113" s="25" t="str">
        <f>getSring(AN113,1)</f>
        <v>黄水晶</v>
      </c>
      <c r="AS113" s="25">
        <f t="shared" si="15"/>
        <v>30029</v>
      </c>
      <c r="AT113" s="25">
        <f t="shared" si="21"/>
        <v>49</v>
      </c>
      <c r="AU113" s="25" t="str">
        <f>getSring(AN113,2)</f>
        <v>发光的石头</v>
      </c>
      <c r="AV113" s="25">
        <f t="shared" si="16"/>
        <v>30033</v>
      </c>
      <c r="AW113" s="25">
        <f t="shared" si="17"/>
        <v>49</v>
      </c>
      <c r="AX113" s="25" t="str">
        <f>getSring(AN113,3)</f>
        <v>诱人的蘑菇</v>
      </c>
      <c r="AY113" s="25">
        <f t="shared" si="18"/>
        <v>30021</v>
      </c>
      <c r="AZ113" s="25">
        <f t="shared" si="19"/>
        <v>49</v>
      </c>
    </row>
    <row r="114" spans="2:52" ht="14.25" x14ac:dyDescent="0.2">
      <c r="B114" s="16">
        <v>112</v>
      </c>
      <c r="C114" s="16" t="s">
        <v>1184</v>
      </c>
      <c r="D114" s="16" t="s">
        <v>1537</v>
      </c>
      <c r="E114" s="16">
        <f>武器3!E114</f>
        <v>4</v>
      </c>
      <c r="F114" s="16" t="s">
        <v>1126</v>
      </c>
      <c r="G114" s="16">
        <f>武器3!G114</f>
        <v>3</v>
      </c>
      <c r="H114" s="19" t="s">
        <v>1485</v>
      </c>
      <c r="I114" s="3" t="s">
        <v>865</v>
      </c>
      <c r="J114" s="3">
        <f>武器2!I114</f>
        <v>4</v>
      </c>
      <c r="K114" s="3" t="str">
        <f>武器3!J114</f>
        <v>下级职业</v>
      </c>
      <c r="L114" s="3" t="str">
        <f>武器3!K114</f>
        <v>光</v>
      </c>
      <c r="M114" s="16">
        <v>9</v>
      </c>
      <c r="N114" s="16">
        <v>8</v>
      </c>
      <c r="O114" s="16">
        <v>40</v>
      </c>
      <c r="P114" s="16">
        <v>83</v>
      </c>
      <c r="Q114" s="16">
        <v>83</v>
      </c>
      <c r="R114" s="28">
        <v>0</v>
      </c>
      <c r="S114" s="28">
        <v>0</v>
      </c>
      <c r="T114" s="28">
        <v>0</v>
      </c>
      <c r="U114" s="28">
        <v>0</v>
      </c>
      <c r="V114" s="42">
        <v>42</v>
      </c>
      <c r="W114" s="29">
        <v>0</v>
      </c>
      <c r="X114" s="29">
        <v>0</v>
      </c>
      <c r="Y114" s="29">
        <v>0</v>
      </c>
      <c r="Z114" s="29">
        <v>0</v>
      </c>
      <c r="AA114" s="64">
        <v>0</v>
      </c>
      <c r="AB114" s="64">
        <v>0</v>
      </c>
      <c r="AC114" s="64">
        <v>0</v>
      </c>
      <c r="AD114" s="64">
        <v>0</v>
      </c>
      <c r="AE114" s="64">
        <v>0</v>
      </c>
      <c r="AF114" s="42">
        <v>120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>
        <f t="shared" si="11"/>
        <v>463.42857142857144</v>
      </c>
      <c r="AM114">
        <f t="shared" si="12"/>
        <v>20310</v>
      </c>
      <c r="AN114" t="str">
        <f t="shared" si="13"/>
        <v>,诱人的蘑菇,黄水晶,灰色的稻草</v>
      </c>
      <c r="AO114" s="25" t="str">
        <f>IF(F114="c",getSring(AN114,4),VLOOKUP(L114&amp;F114,test4,2,FALSE))</f>
        <v>上级光之精华</v>
      </c>
      <c r="AP114" s="25">
        <f t="shared" si="14"/>
        <v>30017</v>
      </c>
      <c r="AQ114" s="25">
        <f t="shared" si="20"/>
        <v>386</v>
      </c>
      <c r="AR114" s="25" t="str">
        <f>getSring(AN114,1)</f>
        <v>诱人的蘑菇</v>
      </c>
      <c r="AS114" s="25">
        <f t="shared" si="15"/>
        <v>30021</v>
      </c>
      <c r="AT114" s="25">
        <f t="shared" si="21"/>
        <v>97</v>
      </c>
      <c r="AU114" s="25" t="str">
        <f>getSring(AN114,2)</f>
        <v>黄水晶</v>
      </c>
      <c r="AV114" s="25">
        <f t="shared" si="16"/>
        <v>30029</v>
      </c>
      <c r="AW114" s="25">
        <f t="shared" si="17"/>
        <v>97</v>
      </c>
      <c r="AX114" s="25" t="str">
        <f>getSring(AN114,3)</f>
        <v>灰色的稻草</v>
      </c>
      <c r="AY114" s="25">
        <f t="shared" si="18"/>
        <v>30025</v>
      </c>
      <c r="AZ114" s="25">
        <f t="shared" si="19"/>
        <v>97</v>
      </c>
    </row>
    <row r="115" spans="2:52" ht="14.25" x14ac:dyDescent="0.2">
      <c r="B115" s="16">
        <v>113</v>
      </c>
      <c r="C115" s="16" t="s">
        <v>1198</v>
      </c>
      <c r="D115" s="16" t="s">
        <v>1538</v>
      </c>
      <c r="E115" s="16">
        <f>武器3!E115</f>
        <v>1</v>
      </c>
      <c r="F115" s="16" t="s">
        <v>1127</v>
      </c>
      <c r="G115" s="16">
        <f>武器3!G115</f>
        <v>3</v>
      </c>
      <c r="H115" s="19" t="s">
        <v>1485</v>
      </c>
      <c r="I115" s="3" t="s">
        <v>865</v>
      </c>
      <c r="J115" s="3">
        <f>武器2!I115</f>
        <v>4</v>
      </c>
      <c r="K115" s="3" t="str">
        <f>武器3!J115</f>
        <v>下级职业</v>
      </c>
      <c r="L115" s="3" t="str">
        <f>武器3!K115</f>
        <v>光</v>
      </c>
      <c r="M115" s="16">
        <v>9</v>
      </c>
      <c r="N115" s="16">
        <v>1</v>
      </c>
      <c r="O115" s="16">
        <v>5</v>
      </c>
      <c r="P115" s="28">
        <v>0</v>
      </c>
      <c r="Q115" s="28">
        <v>0</v>
      </c>
      <c r="R115" s="28">
        <v>0</v>
      </c>
      <c r="S115" s="28">
        <v>0</v>
      </c>
      <c r="T115" s="28">
        <v>0</v>
      </c>
      <c r="U115" s="28">
        <v>0</v>
      </c>
      <c r="V115" s="64">
        <v>0</v>
      </c>
      <c r="W115" s="29">
        <v>0</v>
      </c>
      <c r="X115" s="29">
        <v>0</v>
      </c>
      <c r="Y115" s="29">
        <v>0</v>
      </c>
      <c r="Z115" s="29">
        <v>0</v>
      </c>
      <c r="AA115" s="64">
        <v>0</v>
      </c>
      <c r="AB115" s="64">
        <v>0</v>
      </c>
      <c r="AC115" s="64">
        <v>0</v>
      </c>
      <c r="AD115" s="64">
        <v>0</v>
      </c>
      <c r="AE115" s="42">
        <v>8</v>
      </c>
      <c r="AF115" s="64">
        <v>0</v>
      </c>
      <c r="AG115" s="29">
        <v>0</v>
      </c>
      <c r="AH115" s="29">
        <v>0</v>
      </c>
      <c r="AI115" s="29">
        <v>0</v>
      </c>
      <c r="AJ115" s="29">
        <v>0</v>
      </c>
      <c r="AK115" s="29">
        <v>0</v>
      </c>
      <c r="AL115">
        <f t="shared" si="11"/>
        <v>8.5389610389610393</v>
      </c>
      <c r="AM115">
        <f t="shared" si="12"/>
        <v>390</v>
      </c>
      <c r="AN115" t="str">
        <f t="shared" si="13"/>
        <v>,蓝水晶,坚硬的石头,长獠牙</v>
      </c>
      <c r="AO115" s="25" t="str">
        <f>IF(F115="c",getSring(AN115,4),VLOOKUP(L115&amp;F115,test4,2,FALSE))</f>
        <v>光之精华</v>
      </c>
      <c r="AP115" s="25">
        <f t="shared" si="14"/>
        <v>30018</v>
      </c>
      <c r="AQ115" s="25">
        <f t="shared" si="20"/>
        <v>14</v>
      </c>
      <c r="AR115" s="25" t="str">
        <f>getSring(AN115,1)</f>
        <v>蓝水晶</v>
      </c>
      <c r="AS115" s="25">
        <f t="shared" si="15"/>
        <v>30028</v>
      </c>
      <c r="AT115" s="25">
        <f t="shared" si="21"/>
        <v>4</v>
      </c>
      <c r="AU115" s="25" t="str">
        <f>getSring(AN115,2)</f>
        <v>坚硬的石头</v>
      </c>
      <c r="AV115" s="25">
        <f t="shared" si="16"/>
        <v>30032</v>
      </c>
      <c r="AW115" s="25">
        <f t="shared" si="17"/>
        <v>4</v>
      </c>
      <c r="AX115" s="25" t="str">
        <f>getSring(AN115,3)</f>
        <v>长獠牙</v>
      </c>
      <c r="AY115" s="25">
        <f t="shared" si="18"/>
        <v>30036</v>
      </c>
      <c r="AZ115" s="25">
        <f t="shared" si="19"/>
        <v>4</v>
      </c>
    </row>
    <row r="116" spans="2:52" ht="14.25" x14ac:dyDescent="0.2">
      <c r="B116" s="16">
        <v>114</v>
      </c>
      <c r="C116" s="16" t="s">
        <v>1191</v>
      </c>
      <c r="D116" s="16" t="s">
        <v>1411</v>
      </c>
      <c r="E116" s="16">
        <f>武器3!E116</f>
        <v>1</v>
      </c>
      <c r="F116" s="16" t="s">
        <v>1127</v>
      </c>
      <c r="G116" s="16">
        <f>武器3!G116</f>
        <v>3</v>
      </c>
      <c r="H116" s="19" t="s">
        <v>1485</v>
      </c>
      <c r="I116" s="3" t="s">
        <v>865</v>
      </c>
      <c r="J116" s="3">
        <f>武器2!I116</f>
        <v>4</v>
      </c>
      <c r="K116" s="3" t="str">
        <f>武器3!J116</f>
        <v>下级职业</v>
      </c>
      <c r="L116" s="3" t="str">
        <f>武器3!K116</f>
        <v>光</v>
      </c>
      <c r="M116" s="16">
        <v>9</v>
      </c>
      <c r="N116" s="16">
        <v>2</v>
      </c>
      <c r="O116" s="16">
        <v>11</v>
      </c>
      <c r="P116" s="28">
        <v>0</v>
      </c>
      <c r="Q116" s="28">
        <v>0</v>
      </c>
      <c r="R116" s="28">
        <v>0</v>
      </c>
      <c r="S116" s="28">
        <v>0</v>
      </c>
      <c r="T116" s="16">
        <v>32</v>
      </c>
      <c r="U116" s="28">
        <v>0</v>
      </c>
      <c r="V116" s="64">
        <v>0</v>
      </c>
      <c r="W116" s="29">
        <v>0</v>
      </c>
      <c r="X116" s="29">
        <v>0</v>
      </c>
      <c r="Y116" s="29">
        <v>0</v>
      </c>
      <c r="Z116" s="29">
        <v>0</v>
      </c>
      <c r="AA116" s="64">
        <v>0</v>
      </c>
      <c r="AB116" s="64">
        <v>0</v>
      </c>
      <c r="AC116" s="64">
        <v>0</v>
      </c>
      <c r="AD116" s="64">
        <v>0</v>
      </c>
      <c r="AE116" s="64">
        <v>0</v>
      </c>
      <c r="AF116" s="64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>
        <f t="shared" si="11"/>
        <v>64.5</v>
      </c>
      <c r="AM116">
        <f t="shared" si="12"/>
        <v>2835</v>
      </c>
      <c r="AN116" t="str">
        <f t="shared" si="13"/>
        <v>,扁扁的稻草,蓝水晶,美味的坚果</v>
      </c>
      <c r="AO116" s="25" t="str">
        <f>IF(F116="c",getSring(AN116,4),VLOOKUP(L116&amp;F116,test4,2,FALSE))</f>
        <v>光之精华</v>
      </c>
      <c r="AP116" s="25">
        <f t="shared" si="14"/>
        <v>30018</v>
      </c>
      <c r="AQ116" s="25">
        <f t="shared" si="20"/>
        <v>108</v>
      </c>
      <c r="AR116" s="25" t="str">
        <f>getSring(AN116,1)</f>
        <v>扁扁的稻草</v>
      </c>
      <c r="AS116" s="25">
        <f t="shared" si="15"/>
        <v>30024</v>
      </c>
      <c r="AT116" s="25">
        <f t="shared" si="21"/>
        <v>27</v>
      </c>
      <c r="AU116" s="25" t="str">
        <f>getSring(AN116,2)</f>
        <v>蓝水晶</v>
      </c>
      <c r="AV116" s="25">
        <f t="shared" si="16"/>
        <v>30028</v>
      </c>
      <c r="AW116" s="25">
        <f t="shared" si="17"/>
        <v>27</v>
      </c>
      <c r="AX116" s="25" t="str">
        <f>getSring(AN116,3)</f>
        <v>美味的坚果</v>
      </c>
      <c r="AY116" s="25">
        <f t="shared" si="18"/>
        <v>30040</v>
      </c>
      <c r="AZ116" s="25">
        <f t="shared" si="19"/>
        <v>27</v>
      </c>
    </row>
    <row r="117" spans="2:52" ht="14.25" x14ac:dyDescent="0.2">
      <c r="B117" s="16">
        <v>115</v>
      </c>
      <c r="C117" s="16" t="s">
        <v>1157</v>
      </c>
      <c r="D117" s="16" t="s">
        <v>1539</v>
      </c>
      <c r="E117" s="16">
        <f>武器3!E117</f>
        <v>2</v>
      </c>
      <c r="F117" s="16" t="s">
        <v>1127</v>
      </c>
      <c r="G117" s="16">
        <f>武器3!G117</f>
        <v>3</v>
      </c>
      <c r="H117" s="19" t="s">
        <v>1485</v>
      </c>
      <c r="I117" s="3" t="s">
        <v>865</v>
      </c>
      <c r="J117" s="3">
        <f>武器2!I117</f>
        <v>4</v>
      </c>
      <c r="K117" s="3" t="str">
        <f>武器3!J117</f>
        <v>下级职业</v>
      </c>
      <c r="L117" s="3" t="str">
        <f>武器3!K117</f>
        <v>光</v>
      </c>
      <c r="M117" s="16">
        <v>9</v>
      </c>
      <c r="N117" s="16">
        <v>3</v>
      </c>
      <c r="O117" s="16">
        <v>16</v>
      </c>
      <c r="P117" s="28">
        <v>0</v>
      </c>
      <c r="Q117" s="28">
        <v>0</v>
      </c>
      <c r="R117" s="28">
        <v>0</v>
      </c>
      <c r="S117" s="28">
        <v>0</v>
      </c>
      <c r="T117" s="16">
        <v>48</v>
      </c>
      <c r="U117" s="28">
        <v>0</v>
      </c>
      <c r="V117" s="64">
        <v>0</v>
      </c>
      <c r="W117" s="29">
        <v>0</v>
      </c>
      <c r="X117" s="29">
        <v>0</v>
      </c>
      <c r="Y117" s="29">
        <v>0</v>
      </c>
      <c r="Z117" s="29">
        <v>0</v>
      </c>
      <c r="AA117" s="64">
        <v>0</v>
      </c>
      <c r="AB117" s="64">
        <v>0</v>
      </c>
      <c r="AC117" s="64">
        <v>0</v>
      </c>
      <c r="AD117" s="64">
        <v>0</v>
      </c>
      <c r="AE117" s="64">
        <v>0</v>
      </c>
      <c r="AF117" s="64">
        <v>0</v>
      </c>
      <c r="AG117" s="29">
        <v>0</v>
      </c>
      <c r="AH117" s="29">
        <v>0</v>
      </c>
      <c r="AI117" s="29">
        <v>0</v>
      </c>
      <c r="AJ117" s="29">
        <v>0</v>
      </c>
      <c r="AK117" s="29">
        <v>0</v>
      </c>
      <c r="AL117">
        <f t="shared" si="11"/>
        <v>96</v>
      </c>
      <c r="AM117">
        <f t="shared" si="12"/>
        <v>4200</v>
      </c>
      <c r="AN117" t="str">
        <f t="shared" si="13"/>
        <v>,长獠牙,扁扁的稻草,漂亮的蘑菇</v>
      </c>
      <c r="AO117" s="25" t="str">
        <f>IF(F117="c",getSring(AN117,4),VLOOKUP(L117&amp;F117,test4,2,FALSE))</f>
        <v>光之精华</v>
      </c>
      <c r="AP117" s="25">
        <f t="shared" si="14"/>
        <v>30018</v>
      </c>
      <c r="AQ117" s="25">
        <f t="shared" si="20"/>
        <v>160</v>
      </c>
      <c r="AR117" s="25" t="str">
        <f>getSring(AN117,1)</f>
        <v>长獠牙</v>
      </c>
      <c r="AS117" s="25">
        <f t="shared" si="15"/>
        <v>30036</v>
      </c>
      <c r="AT117" s="25">
        <f t="shared" si="21"/>
        <v>40</v>
      </c>
      <c r="AU117" s="25" t="str">
        <f>getSring(AN117,2)</f>
        <v>扁扁的稻草</v>
      </c>
      <c r="AV117" s="25">
        <f t="shared" si="16"/>
        <v>30024</v>
      </c>
      <c r="AW117" s="25">
        <f t="shared" si="17"/>
        <v>40</v>
      </c>
      <c r="AX117" s="25" t="str">
        <f>getSring(AN117,3)</f>
        <v>漂亮的蘑菇</v>
      </c>
      <c r="AY117" s="25">
        <f t="shared" si="18"/>
        <v>30020</v>
      </c>
      <c r="AZ117" s="25">
        <f t="shared" si="19"/>
        <v>40</v>
      </c>
    </row>
    <row r="118" spans="2:52" ht="14.25" x14ac:dyDescent="0.2">
      <c r="B118" s="16">
        <v>116</v>
      </c>
      <c r="C118" s="16" t="s">
        <v>1184</v>
      </c>
      <c r="D118" s="16" t="s">
        <v>1540</v>
      </c>
      <c r="E118" s="16">
        <f>武器3!E118</f>
        <v>2</v>
      </c>
      <c r="F118" s="16" t="s">
        <v>1127</v>
      </c>
      <c r="G118" s="16">
        <f>武器3!G118</f>
        <v>3</v>
      </c>
      <c r="H118" s="19" t="s">
        <v>1485</v>
      </c>
      <c r="I118" s="3" t="s">
        <v>865</v>
      </c>
      <c r="J118" s="3">
        <f>武器2!I118</f>
        <v>4</v>
      </c>
      <c r="K118" s="3" t="str">
        <f>武器3!J118</f>
        <v>下级职业</v>
      </c>
      <c r="L118" s="3" t="str">
        <f>武器3!K118</f>
        <v>光</v>
      </c>
      <c r="M118" s="16">
        <v>9</v>
      </c>
      <c r="N118" s="16">
        <v>4</v>
      </c>
      <c r="O118" s="16">
        <v>21</v>
      </c>
      <c r="P118" s="28">
        <v>0</v>
      </c>
      <c r="Q118" s="28">
        <v>0</v>
      </c>
      <c r="R118" s="28">
        <v>0</v>
      </c>
      <c r="S118" s="28">
        <v>0</v>
      </c>
      <c r="T118" s="28">
        <v>0</v>
      </c>
      <c r="U118" s="28">
        <v>0</v>
      </c>
      <c r="V118" s="64">
        <v>0</v>
      </c>
      <c r="W118" s="29">
        <v>0</v>
      </c>
      <c r="X118" s="29">
        <v>0</v>
      </c>
      <c r="Y118" s="29">
        <v>0</v>
      </c>
      <c r="Z118" s="29">
        <v>0</v>
      </c>
      <c r="AA118" s="64">
        <v>0</v>
      </c>
      <c r="AB118" s="42">
        <v>29</v>
      </c>
      <c r="AC118" s="64">
        <v>0</v>
      </c>
      <c r="AD118" s="64">
        <v>0</v>
      </c>
      <c r="AE118" s="64">
        <v>0</v>
      </c>
      <c r="AF118" s="64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>
        <f t="shared" si="11"/>
        <v>45.60334346504559</v>
      </c>
      <c r="AM118">
        <f t="shared" si="12"/>
        <v>1995</v>
      </c>
      <c r="AN118" t="str">
        <f t="shared" si="13"/>
        <v>,扁扁的稻草,蓝水晶,漂亮的蘑菇</v>
      </c>
      <c r="AO118" s="25" t="str">
        <f>IF(F118="c",getSring(AN118,4),VLOOKUP(L118&amp;F118,test4,2,FALSE))</f>
        <v>光之精华</v>
      </c>
      <c r="AP118" s="25">
        <f t="shared" si="14"/>
        <v>30018</v>
      </c>
      <c r="AQ118" s="25">
        <f t="shared" si="20"/>
        <v>76</v>
      </c>
      <c r="AR118" s="25" t="str">
        <f>getSring(AN118,1)</f>
        <v>扁扁的稻草</v>
      </c>
      <c r="AS118" s="25">
        <f t="shared" si="15"/>
        <v>30024</v>
      </c>
      <c r="AT118" s="25">
        <f t="shared" si="21"/>
        <v>19</v>
      </c>
      <c r="AU118" s="25" t="str">
        <f>getSring(AN118,2)</f>
        <v>蓝水晶</v>
      </c>
      <c r="AV118" s="25">
        <f t="shared" si="16"/>
        <v>30028</v>
      </c>
      <c r="AW118" s="25">
        <f t="shared" si="17"/>
        <v>19</v>
      </c>
      <c r="AX118" s="25" t="str">
        <f>getSring(AN118,3)</f>
        <v>漂亮的蘑菇</v>
      </c>
      <c r="AY118" s="25">
        <f t="shared" si="18"/>
        <v>30020</v>
      </c>
      <c r="AZ118" s="25">
        <f t="shared" si="19"/>
        <v>19</v>
      </c>
    </row>
    <row r="119" spans="2:52" ht="14.25" x14ac:dyDescent="0.2">
      <c r="B119" s="16">
        <v>117</v>
      </c>
      <c r="C119" s="16" t="s">
        <v>1196</v>
      </c>
      <c r="D119" s="16" t="s">
        <v>1259</v>
      </c>
      <c r="E119" s="16">
        <f>武器3!E119</f>
        <v>3</v>
      </c>
      <c r="F119" s="16" t="s">
        <v>1127</v>
      </c>
      <c r="G119" s="16">
        <f>武器3!G119</f>
        <v>3</v>
      </c>
      <c r="H119" s="19" t="s">
        <v>1485</v>
      </c>
      <c r="I119" s="3" t="s">
        <v>865</v>
      </c>
      <c r="J119" s="3">
        <f>武器2!I119</f>
        <v>4</v>
      </c>
      <c r="K119" s="3" t="str">
        <f>武器3!J119</f>
        <v>下级职业</v>
      </c>
      <c r="L119" s="3" t="str">
        <f>武器3!K119</f>
        <v>光</v>
      </c>
      <c r="M119" s="16">
        <v>9</v>
      </c>
      <c r="N119" s="16">
        <v>5</v>
      </c>
      <c r="O119" s="16">
        <v>27</v>
      </c>
      <c r="P119" s="16">
        <v>72</v>
      </c>
      <c r="Q119" s="28">
        <v>0</v>
      </c>
      <c r="R119" s="28">
        <v>0</v>
      </c>
      <c r="S119" s="28">
        <v>0</v>
      </c>
      <c r="T119" s="28">
        <v>0</v>
      </c>
      <c r="U119" s="28">
        <v>0</v>
      </c>
      <c r="V119" s="64">
        <v>0</v>
      </c>
      <c r="W119" s="29">
        <v>0</v>
      </c>
      <c r="X119" s="20">
        <v>0.1225</v>
      </c>
      <c r="Y119" s="29">
        <v>0</v>
      </c>
      <c r="Z119" s="29">
        <v>0</v>
      </c>
      <c r="AA119" s="64">
        <v>0</v>
      </c>
      <c r="AB119" s="64">
        <v>0</v>
      </c>
      <c r="AC119" s="64">
        <v>0</v>
      </c>
      <c r="AD119" s="64">
        <v>0</v>
      </c>
      <c r="AE119" s="64">
        <v>0</v>
      </c>
      <c r="AF119" s="64">
        <v>0</v>
      </c>
      <c r="AG119" s="29">
        <v>0</v>
      </c>
      <c r="AH119" s="29">
        <v>0</v>
      </c>
      <c r="AI119" s="29">
        <v>0</v>
      </c>
      <c r="AJ119" s="29">
        <v>0</v>
      </c>
      <c r="AK119" s="29">
        <v>0</v>
      </c>
      <c r="AL119">
        <f t="shared" si="11"/>
        <v>148.5</v>
      </c>
      <c r="AM119">
        <f t="shared" si="12"/>
        <v>6510</v>
      </c>
      <c r="AN119" t="str">
        <f t="shared" si="13"/>
        <v>,扁扁的稻草,坚硬的石头,美味的坚果</v>
      </c>
      <c r="AO119" s="25" t="str">
        <f>IF(F119="c",getSring(AN119,4),VLOOKUP(L119&amp;F119,test4,2,FALSE))</f>
        <v>光之精华</v>
      </c>
      <c r="AP119" s="25">
        <f t="shared" si="14"/>
        <v>30018</v>
      </c>
      <c r="AQ119" s="25">
        <f t="shared" si="20"/>
        <v>248</v>
      </c>
      <c r="AR119" s="25" t="str">
        <f>getSring(AN119,1)</f>
        <v>扁扁的稻草</v>
      </c>
      <c r="AS119" s="25">
        <f t="shared" si="15"/>
        <v>30024</v>
      </c>
      <c r="AT119" s="25">
        <f t="shared" si="21"/>
        <v>62</v>
      </c>
      <c r="AU119" s="25" t="str">
        <f>getSring(AN119,2)</f>
        <v>坚硬的石头</v>
      </c>
      <c r="AV119" s="25">
        <f t="shared" si="16"/>
        <v>30032</v>
      </c>
      <c r="AW119" s="25">
        <f t="shared" si="17"/>
        <v>62</v>
      </c>
      <c r="AX119" s="25" t="str">
        <f>getSring(AN119,3)</f>
        <v>美味的坚果</v>
      </c>
      <c r="AY119" s="25">
        <f t="shared" si="18"/>
        <v>30040</v>
      </c>
      <c r="AZ119" s="25">
        <f t="shared" si="19"/>
        <v>62</v>
      </c>
    </row>
    <row r="120" spans="2:52" ht="14.25" x14ac:dyDescent="0.2">
      <c r="B120" s="16">
        <v>118</v>
      </c>
      <c r="C120" s="16" t="s">
        <v>1133</v>
      </c>
      <c r="D120" s="16" t="s">
        <v>1541</v>
      </c>
      <c r="E120" s="16">
        <f>武器3!E120</f>
        <v>3</v>
      </c>
      <c r="F120" s="16" t="s">
        <v>1127</v>
      </c>
      <c r="G120" s="16">
        <f>武器3!G120</f>
        <v>3</v>
      </c>
      <c r="H120" s="19" t="s">
        <v>1485</v>
      </c>
      <c r="I120" s="3" t="s">
        <v>865</v>
      </c>
      <c r="J120" s="3">
        <f>武器2!I120</f>
        <v>4</v>
      </c>
      <c r="K120" s="3" t="str">
        <f>武器3!J120</f>
        <v>下级职业</v>
      </c>
      <c r="L120" s="3" t="str">
        <f>武器3!K120</f>
        <v>光</v>
      </c>
      <c r="M120" s="16">
        <v>9</v>
      </c>
      <c r="N120" s="16">
        <v>6</v>
      </c>
      <c r="O120" s="16">
        <v>32</v>
      </c>
      <c r="P120" s="28">
        <v>0</v>
      </c>
      <c r="Q120" s="16">
        <v>86</v>
      </c>
      <c r="R120" s="28">
        <v>0</v>
      </c>
      <c r="S120" s="28">
        <v>0</v>
      </c>
      <c r="T120" s="28">
        <v>0</v>
      </c>
      <c r="U120" s="28">
        <v>0</v>
      </c>
      <c r="V120" s="64">
        <v>0</v>
      </c>
      <c r="W120" s="29">
        <v>0</v>
      </c>
      <c r="X120" s="20">
        <v>0.14499999999999999</v>
      </c>
      <c r="Y120" s="29">
        <v>0</v>
      </c>
      <c r="Z120" s="29">
        <v>0</v>
      </c>
      <c r="AA120" s="64">
        <v>0</v>
      </c>
      <c r="AB120" s="64">
        <v>0</v>
      </c>
      <c r="AC120" s="64">
        <v>0</v>
      </c>
      <c r="AD120" s="64">
        <v>0</v>
      </c>
      <c r="AE120" s="64">
        <v>0</v>
      </c>
      <c r="AF120" s="64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>
        <f t="shared" si="11"/>
        <v>177</v>
      </c>
      <c r="AM120">
        <f t="shared" si="12"/>
        <v>7755</v>
      </c>
      <c r="AN120" t="str">
        <f t="shared" si="13"/>
        <v>,蓝水晶,长獠牙,坚硬的石头</v>
      </c>
      <c r="AO120" s="25" t="str">
        <f>IF(F120="c",getSring(AN120,4),VLOOKUP(L120&amp;F120,test4,2,FALSE))</f>
        <v>光之精华</v>
      </c>
      <c r="AP120" s="25">
        <f t="shared" si="14"/>
        <v>30018</v>
      </c>
      <c r="AQ120" s="25">
        <f t="shared" si="20"/>
        <v>295</v>
      </c>
      <c r="AR120" s="25" t="str">
        <f>getSring(AN120,1)</f>
        <v>蓝水晶</v>
      </c>
      <c r="AS120" s="25">
        <f t="shared" si="15"/>
        <v>30028</v>
      </c>
      <c r="AT120" s="25">
        <f t="shared" si="21"/>
        <v>74</v>
      </c>
      <c r="AU120" s="25" t="str">
        <f>getSring(AN120,2)</f>
        <v>长獠牙</v>
      </c>
      <c r="AV120" s="25">
        <f t="shared" si="16"/>
        <v>30036</v>
      </c>
      <c r="AW120" s="25">
        <f t="shared" si="17"/>
        <v>74</v>
      </c>
      <c r="AX120" s="25" t="str">
        <f>getSring(AN120,3)</f>
        <v>坚硬的石头</v>
      </c>
      <c r="AY120" s="25">
        <f t="shared" si="18"/>
        <v>30032</v>
      </c>
      <c r="AZ120" s="25">
        <f t="shared" si="19"/>
        <v>74</v>
      </c>
    </row>
    <row r="121" spans="2:52" ht="14.25" x14ac:dyDescent="0.2">
      <c r="B121" s="16">
        <v>119</v>
      </c>
      <c r="C121" s="16" t="s">
        <v>1216</v>
      </c>
      <c r="D121" s="16" t="s">
        <v>1365</v>
      </c>
      <c r="E121" s="16">
        <f>武器3!E121</f>
        <v>4</v>
      </c>
      <c r="F121" s="16" t="s">
        <v>1127</v>
      </c>
      <c r="G121" s="16">
        <f>武器3!G121</f>
        <v>3</v>
      </c>
      <c r="H121" s="19" t="s">
        <v>1485</v>
      </c>
      <c r="I121" s="3" t="s">
        <v>865</v>
      </c>
      <c r="J121" s="3">
        <f>武器2!I121</f>
        <v>4</v>
      </c>
      <c r="K121" s="3" t="str">
        <f>武器3!J121</f>
        <v>下级职业</v>
      </c>
      <c r="L121" s="3" t="str">
        <f>武器3!K121</f>
        <v>光</v>
      </c>
      <c r="M121" s="16">
        <v>9</v>
      </c>
      <c r="N121" s="16">
        <v>7</v>
      </c>
      <c r="O121" s="16">
        <v>37</v>
      </c>
      <c r="P121" s="16">
        <v>101</v>
      </c>
      <c r="Q121" s="28">
        <v>0</v>
      </c>
      <c r="R121" s="28">
        <v>0</v>
      </c>
      <c r="S121" s="28">
        <v>0</v>
      </c>
      <c r="T121" s="28">
        <v>0</v>
      </c>
      <c r="U121" s="28">
        <v>0</v>
      </c>
      <c r="V121" s="64">
        <v>0</v>
      </c>
      <c r="W121" s="29">
        <v>0</v>
      </c>
      <c r="X121" s="29">
        <v>0</v>
      </c>
      <c r="Y121" s="29">
        <v>0</v>
      </c>
      <c r="Z121" s="29">
        <v>0</v>
      </c>
      <c r="AA121" s="64">
        <v>0</v>
      </c>
      <c r="AB121" s="64">
        <v>0</v>
      </c>
      <c r="AC121" s="64">
        <v>0</v>
      </c>
      <c r="AD121" s="64">
        <v>0</v>
      </c>
      <c r="AE121" s="64">
        <v>0</v>
      </c>
      <c r="AF121" s="42">
        <v>145</v>
      </c>
      <c r="AG121" s="29">
        <v>0</v>
      </c>
      <c r="AH121" s="29">
        <v>0</v>
      </c>
      <c r="AI121" s="29">
        <v>0</v>
      </c>
      <c r="AJ121" s="29">
        <v>0</v>
      </c>
      <c r="AK121" s="29">
        <v>0</v>
      </c>
      <c r="AL121">
        <f t="shared" si="11"/>
        <v>298.23595505617976</v>
      </c>
      <c r="AM121">
        <f t="shared" si="12"/>
        <v>13035</v>
      </c>
      <c r="AN121" t="str">
        <f t="shared" si="13"/>
        <v>,长獠牙,坚硬的石头,扁扁的稻草</v>
      </c>
      <c r="AO121" s="25" t="str">
        <f>IF(F121="c",getSring(AN121,4),VLOOKUP(L121&amp;F121,test4,2,FALSE))</f>
        <v>光之精华</v>
      </c>
      <c r="AP121" s="25">
        <f t="shared" si="14"/>
        <v>30018</v>
      </c>
      <c r="AQ121" s="25">
        <f t="shared" si="20"/>
        <v>497</v>
      </c>
      <c r="AR121" s="25" t="str">
        <f>getSring(AN121,1)</f>
        <v>长獠牙</v>
      </c>
      <c r="AS121" s="25">
        <f t="shared" si="15"/>
        <v>30036</v>
      </c>
      <c r="AT121" s="25">
        <f t="shared" si="21"/>
        <v>124</v>
      </c>
      <c r="AU121" s="25" t="str">
        <f>getSring(AN121,2)</f>
        <v>坚硬的石头</v>
      </c>
      <c r="AV121" s="25">
        <f t="shared" si="16"/>
        <v>30032</v>
      </c>
      <c r="AW121" s="25">
        <f t="shared" si="17"/>
        <v>124</v>
      </c>
      <c r="AX121" s="25" t="str">
        <f>getSring(AN121,3)</f>
        <v>扁扁的稻草</v>
      </c>
      <c r="AY121" s="25">
        <f t="shared" si="18"/>
        <v>30024</v>
      </c>
      <c r="AZ121" s="25">
        <f t="shared" si="19"/>
        <v>124</v>
      </c>
    </row>
    <row r="122" spans="2:52" ht="14.25" x14ac:dyDescent="0.2">
      <c r="B122" s="16">
        <v>120</v>
      </c>
      <c r="C122" s="16" t="s">
        <v>1155</v>
      </c>
      <c r="D122" s="16" t="s">
        <v>1397</v>
      </c>
      <c r="E122" s="16">
        <f>武器3!E122</f>
        <v>4</v>
      </c>
      <c r="F122" s="16" t="s">
        <v>1127</v>
      </c>
      <c r="G122" s="16">
        <f>武器3!G122</f>
        <v>3</v>
      </c>
      <c r="H122" s="19" t="s">
        <v>1485</v>
      </c>
      <c r="I122" s="3" t="s">
        <v>865</v>
      </c>
      <c r="J122" s="3">
        <f>武器2!I122</f>
        <v>4</v>
      </c>
      <c r="K122" s="3" t="str">
        <f>武器3!J122</f>
        <v>下级职业</v>
      </c>
      <c r="L122" s="3" t="str">
        <f>武器3!K122</f>
        <v>光</v>
      </c>
      <c r="M122" s="16">
        <v>9</v>
      </c>
      <c r="N122" s="16">
        <v>8</v>
      </c>
      <c r="O122" s="16">
        <v>43</v>
      </c>
      <c r="P122" s="28">
        <v>0</v>
      </c>
      <c r="Q122" s="28">
        <v>0</v>
      </c>
      <c r="R122" s="28">
        <v>0</v>
      </c>
      <c r="S122" s="28">
        <v>0</v>
      </c>
      <c r="T122" s="16">
        <v>127</v>
      </c>
      <c r="U122" s="28">
        <v>0</v>
      </c>
      <c r="V122" s="42">
        <v>58</v>
      </c>
      <c r="W122" s="29">
        <v>0</v>
      </c>
      <c r="X122" s="29">
        <v>0</v>
      </c>
      <c r="Y122" s="29">
        <v>0</v>
      </c>
      <c r="Z122" s="29">
        <v>0</v>
      </c>
      <c r="AA122" s="64">
        <v>0</v>
      </c>
      <c r="AB122" s="64">
        <v>0</v>
      </c>
      <c r="AC122" s="64">
        <v>0</v>
      </c>
      <c r="AD122" s="64">
        <v>0</v>
      </c>
      <c r="AE122" s="64">
        <v>0</v>
      </c>
      <c r="AF122" s="64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>
        <f t="shared" si="11"/>
        <v>342</v>
      </c>
      <c r="AM122">
        <f t="shared" si="12"/>
        <v>14985</v>
      </c>
      <c r="AN122" t="str">
        <f t="shared" si="13"/>
        <v>,蓝水晶,坚硬的石头,扁扁的稻草</v>
      </c>
      <c r="AO122" s="25" t="str">
        <f>IF(F122="c",getSring(AN122,4),VLOOKUP(L122&amp;F122,test4,2,FALSE))</f>
        <v>光之精华</v>
      </c>
      <c r="AP122" s="25">
        <f t="shared" si="14"/>
        <v>30018</v>
      </c>
      <c r="AQ122" s="25">
        <f t="shared" si="20"/>
        <v>570</v>
      </c>
      <c r="AR122" s="25" t="str">
        <f>getSring(AN122,1)</f>
        <v>蓝水晶</v>
      </c>
      <c r="AS122" s="25">
        <f t="shared" si="15"/>
        <v>30028</v>
      </c>
      <c r="AT122" s="25">
        <f t="shared" si="21"/>
        <v>143</v>
      </c>
      <c r="AU122" s="25" t="str">
        <f>getSring(AN122,2)</f>
        <v>坚硬的石头</v>
      </c>
      <c r="AV122" s="25">
        <f t="shared" si="16"/>
        <v>30032</v>
      </c>
      <c r="AW122" s="25">
        <f t="shared" si="17"/>
        <v>143</v>
      </c>
      <c r="AX122" s="25" t="str">
        <f>getSring(AN122,3)</f>
        <v>扁扁的稻草</v>
      </c>
      <c r="AY122" s="25">
        <f t="shared" si="18"/>
        <v>30024</v>
      </c>
      <c r="AZ122" s="25">
        <f t="shared" si="19"/>
        <v>143</v>
      </c>
    </row>
    <row r="123" spans="2:52" ht="14.25" x14ac:dyDescent="0.2">
      <c r="B123" s="16">
        <v>121</v>
      </c>
      <c r="C123" s="16" t="s">
        <v>1196</v>
      </c>
      <c r="D123" s="16" t="s">
        <v>1542</v>
      </c>
      <c r="E123" s="16">
        <f>武器3!E123</f>
        <v>1</v>
      </c>
      <c r="F123" s="16" t="s">
        <v>1128</v>
      </c>
      <c r="G123" s="16">
        <f>武器3!G123</f>
        <v>4</v>
      </c>
      <c r="H123" s="19" t="s">
        <v>1485</v>
      </c>
      <c r="I123" s="3" t="s">
        <v>865</v>
      </c>
      <c r="J123" s="3">
        <f>武器2!I123</f>
        <v>4</v>
      </c>
      <c r="K123" s="3" t="str">
        <f>武器3!J123</f>
        <v>下级职业</v>
      </c>
      <c r="L123" s="3" t="str">
        <f>武器3!K123</f>
        <v>--</v>
      </c>
      <c r="M123" s="16">
        <v>9</v>
      </c>
      <c r="N123" s="16">
        <v>1</v>
      </c>
      <c r="O123" s="16">
        <v>10</v>
      </c>
      <c r="P123" s="28">
        <v>0</v>
      </c>
      <c r="Q123" s="28">
        <v>0</v>
      </c>
      <c r="R123" s="28">
        <v>0</v>
      </c>
      <c r="S123" s="28">
        <v>0</v>
      </c>
      <c r="T123" s="28">
        <v>0</v>
      </c>
      <c r="U123" s="28">
        <v>0</v>
      </c>
      <c r="V123" s="64">
        <v>0</v>
      </c>
      <c r="W123" s="29">
        <v>0</v>
      </c>
      <c r="X123" s="29">
        <v>0</v>
      </c>
      <c r="Y123" s="29">
        <v>0</v>
      </c>
      <c r="Z123" s="29">
        <v>0</v>
      </c>
      <c r="AA123" s="64">
        <v>0</v>
      </c>
      <c r="AB123" s="42">
        <v>0</v>
      </c>
      <c r="AC123" s="64">
        <v>0</v>
      </c>
      <c r="AD123" s="64">
        <v>0</v>
      </c>
      <c r="AE123" s="64">
        <v>0</v>
      </c>
      <c r="AF123" s="64">
        <v>0</v>
      </c>
      <c r="AG123" s="29">
        <v>0</v>
      </c>
      <c r="AH123" s="29">
        <v>0</v>
      </c>
      <c r="AI123" s="29">
        <v>0</v>
      </c>
      <c r="AJ123" s="29">
        <v>0</v>
      </c>
      <c r="AK123" s="29">
        <v>0</v>
      </c>
      <c r="AL123">
        <f t="shared" si="11"/>
        <v>15</v>
      </c>
      <c r="AM123">
        <f t="shared" si="12"/>
        <v>667.5</v>
      </c>
      <c r="AN123" t="str">
        <f t="shared" si="13"/>
        <v>,石头,稻草,红水晶,多汁的坚果</v>
      </c>
      <c r="AO123" s="25" t="str">
        <f>IF(F123="c",getSring(AN123,4),VLOOKUP(L123&amp;F123,test4,2,FALSE))</f>
        <v>多汁的坚果</v>
      </c>
      <c r="AP123" s="25">
        <f t="shared" si="14"/>
        <v>30039</v>
      </c>
      <c r="AQ123" s="25">
        <f t="shared" si="20"/>
        <v>50</v>
      </c>
      <c r="AR123" s="25" t="str">
        <f>getSring(AN123,1)</f>
        <v>石头</v>
      </c>
      <c r="AS123" s="25">
        <f t="shared" si="15"/>
        <v>30031</v>
      </c>
      <c r="AT123" s="25">
        <f t="shared" si="21"/>
        <v>13</v>
      </c>
      <c r="AU123" s="25" t="str">
        <f>getSring(AN123,2)</f>
        <v>稻草</v>
      </c>
      <c r="AV123" s="25">
        <f t="shared" si="16"/>
        <v>30023</v>
      </c>
      <c r="AW123" s="25">
        <f t="shared" si="17"/>
        <v>13</v>
      </c>
      <c r="AX123" s="25" t="str">
        <f>getSring(AN123,3)</f>
        <v>红水晶</v>
      </c>
      <c r="AY123" s="25">
        <f t="shared" si="18"/>
        <v>30027</v>
      </c>
      <c r="AZ123" s="25">
        <f t="shared" si="19"/>
        <v>13</v>
      </c>
    </row>
    <row r="124" spans="2:52" ht="14.25" x14ac:dyDescent="0.2">
      <c r="B124" s="16">
        <v>122</v>
      </c>
      <c r="C124" s="16" t="s">
        <v>1204</v>
      </c>
      <c r="D124" s="16" t="s">
        <v>1399</v>
      </c>
      <c r="E124" s="16">
        <f>武器3!E124</f>
        <v>1</v>
      </c>
      <c r="F124" s="16" t="s">
        <v>1128</v>
      </c>
      <c r="G124" s="16">
        <f>武器3!G124</f>
        <v>4</v>
      </c>
      <c r="H124" s="19" t="s">
        <v>1485</v>
      </c>
      <c r="I124" s="3" t="s">
        <v>865</v>
      </c>
      <c r="J124" s="3">
        <f>武器2!I124</f>
        <v>4</v>
      </c>
      <c r="K124" s="3" t="str">
        <f>武器3!J124</f>
        <v>下级职业</v>
      </c>
      <c r="L124" s="3" t="str">
        <f>武器3!K124</f>
        <v>--</v>
      </c>
      <c r="M124" s="16">
        <v>9</v>
      </c>
      <c r="N124" s="16">
        <v>2</v>
      </c>
      <c r="O124" s="16">
        <v>21</v>
      </c>
      <c r="P124" s="28">
        <v>0</v>
      </c>
      <c r="Q124" s="16">
        <v>0</v>
      </c>
      <c r="R124" s="28">
        <v>0</v>
      </c>
      <c r="S124" s="28">
        <v>0</v>
      </c>
      <c r="T124" s="28">
        <v>0</v>
      </c>
      <c r="U124" s="28">
        <v>0</v>
      </c>
      <c r="V124" s="64">
        <v>0</v>
      </c>
      <c r="W124" s="29">
        <v>0</v>
      </c>
      <c r="X124" s="29">
        <v>0</v>
      </c>
      <c r="Y124" s="29">
        <v>0</v>
      </c>
      <c r="Z124" s="29">
        <v>0</v>
      </c>
      <c r="AA124" s="64">
        <v>0</v>
      </c>
      <c r="AB124" s="64">
        <v>0</v>
      </c>
      <c r="AC124" s="64">
        <v>0</v>
      </c>
      <c r="AD124" s="64">
        <v>0</v>
      </c>
      <c r="AE124" s="64">
        <v>0</v>
      </c>
      <c r="AF124" s="64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>
        <f t="shared" si="11"/>
        <v>31.5</v>
      </c>
      <c r="AM124">
        <f t="shared" si="12"/>
        <v>1372.5</v>
      </c>
      <c r="AN124" t="str">
        <f t="shared" si="13"/>
        <v>,石头,稻草,多汁的坚果,狗牙</v>
      </c>
      <c r="AO124" s="25" t="str">
        <f>IF(F124="c",getSring(AN124,4),VLOOKUP(L124&amp;F124,test4,2,FALSE))</f>
        <v>狗牙</v>
      </c>
      <c r="AP124" s="25">
        <f t="shared" si="14"/>
        <v>30035</v>
      </c>
      <c r="AQ124" s="25">
        <f t="shared" si="20"/>
        <v>105</v>
      </c>
      <c r="AR124" s="25" t="str">
        <f>getSring(AN124,1)</f>
        <v>石头</v>
      </c>
      <c r="AS124" s="25">
        <f t="shared" si="15"/>
        <v>30031</v>
      </c>
      <c r="AT124" s="25">
        <f t="shared" si="21"/>
        <v>26</v>
      </c>
      <c r="AU124" s="25" t="str">
        <f>getSring(AN124,2)</f>
        <v>稻草</v>
      </c>
      <c r="AV124" s="25">
        <f t="shared" si="16"/>
        <v>30023</v>
      </c>
      <c r="AW124" s="25">
        <f t="shared" si="17"/>
        <v>26</v>
      </c>
      <c r="AX124" s="25" t="str">
        <f>getSring(AN124,3)</f>
        <v>多汁的坚果</v>
      </c>
      <c r="AY124" s="25">
        <f t="shared" si="18"/>
        <v>30039</v>
      </c>
      <c r="AZ124" s="25">
        <f t="shared" si="19"/>
        <v>26</v>
      </c>
    </row>
    <row r="125" spans="2:52" ht="14.25" x14ac:dyDescent="0.2">
      <c r="B125" s="16">
        <v>123</v>
      </c>
      <c r="C125" s="16" t="s">
        <v>1193</v>
      </c>
      <c r="D125" s="16" t="s">
        <v>1249</v>
      </c>
      <c r="E125" s="16">
        <f>武器3!E125</f>
        <v>2</v>
      </c>
      <c r="F125" s="16" t="s">
        <v>1128</v>
      </c>
      <c r="G125" s="16">
        <f>武器3!G125</f>
        <v>4</v>
      </c>
      <c r="H125" s="19" t="s">
        <v>1485</v>
      </c>
      <c r="I125" s="3" t="s">
        <v>865</v>
      </c>
      <c r="J125" s="3">
        <f>武器2!I125</f>
        <v>4</v>
      </c>
      <c r="K125" s="3" t="str">
        <f>武器3!J125</f>
        <v>下级职业</v>
      </c>
      <c r="L125" s="3" t="str">
        <f>武器3!K125</f>
        <v>--</v>
      </c>
      <c r="M125" s="16">
        <v>9</v>
      </c>
      <c r="N125" s="16">
        <v>3</v>
      </c>
      <c r="O125" s="16">
        <v>31</v>
      </c>
      <c r="P125" s="28">
        <v>0</v>
      </c>
      <c r="Q125" s="28">
        <v>0</v>
      </c>
      <c r="R125" s="28">
        <v>0</v>
      </c>
      <c r="S125" s="28">
        <v>0</v>
      </c>
      <c r="T125" s="28">
        <v>0</v>
      </c>
      <c r="U125" s="28">
        <v>0</v>
      </c>
      <c r="V125" s="64">
        <v>0</v>
      </c>
      <c r="W125" s="29">
        <v>0</v>
      </c>
      <c r="X125" s="29">
        <v>0</v>
      </c>
      <c r="Y125" s="29">
        <v>0</v>
      </c>
      <c r="Z125" s="29">
        <v>0</v>
      </c>
      <c r="AA125" s="64">
        <v>0</v>
      </c>
      <c r="AB125" s="64">
        <v>0</v>
      </c>
      <c r="AC125" s="64">
        <v>0</v>
      </c>
      <c r="AD125" s="64">
        <v>0</v>
      </c>
      <c r="AE125" s="64">
        <v>0</v>
      </c>
      <c r="AF125" s="42">
        <v>0</v>
      </c>
      <c r="AG125" s="29">
        <v>0</v>
      </c>
      <c r="AH125" s="29">
        <v>0</v>
      </c>
      <c r="AI125" s="29">
        <v>0</v>
      </c>
      <c r="AJ125" s="29">
        <v>0</v>
      </c>
      <c r="AK125" s="29">
        <v>0</v>
      </c>
      <c r="AL125">
        <f t="shared" si="11"/>
        <v>46.5</v>
      </c>
      <c r="AM125">
        <f t="shared" si="12"/>
        <v>2040</v>
      </c>
      <c r="AN125" t="str">
        <f t="shared" si="13"/>
        <v>,红水晶,狗牙,石头,稻草</v>
      </c>
      <c r="AO125" s="25" t="str">
        <f>IF(F125="c",getSring(AN125,4),VLOOKUP(L125&amp;F125,test4,2,FALSE))</f>
        <v>稻草</v>
      </c>
      <c r="AP125" s="25">
        <f t="shared" si="14"/>
        <v>30023</v>
      </c>
      <c r="AQ125" s="25">
        <f t="shared" si="20"/>
        <v>155</v>
      </c>
      <c r="AR125" s="25" t="str">
        <f>getSring(AN125,1)</f>
        <v>红水晶</v>
      </c>
      <c r="AS125" s="25">
        <f t="shared" si="15"/>
        <v>30027</v>
      </c>
      <c r="AT125" s="25">
        <f t="shared" si="21"/>
        <v>39</v>
      </c>
      <c r="AU125" s="25" t="str">
        <f>getSring(AN125,2)</f>
        <v>狗牙</v>
      </c>
      <c r="AV125" s="25">
        <f t="shared" si="16"/>
        <v>30035</v>
      </c>
      <c r="AW125" s="25">
        <f t="shared" si="17"/>
        <v>39</v>
      </c>
      <c r="AX125" s="25" t="str">
        <f>getSring(AN125,3)</f>
        <v>石头</v>
      </c>
      <c r="AY125" s="25">
        <f t="shared" si="18"/>
        <v>30031</v>
      </c>
      <c r="AZ125" s="25">
        <f t="shared" si="19"/>
        <v>39</v>
      </c>
    </row>
    <row r="126" spans="2:52" ht="14.25" x14ac:dyDescent="0.2">
      <c r="B126" s="16">
        <v>124</v>
      </c>
      <c r="C126" s="16" t="s">
        <v>1178</v>
      </c>
      <c r="D126" s="16" t="s">
        <v>1292</v>
      </c>
      <c r="E126" s="16">
        <f>武器3!E126</f>
        <v>2</v>
      </c>
      <c r="F126" s="16" t="s">
        <v>1128</v>
      </c>
      <c r="G126" s="16">
        <f>武器3!G126</f>
        <v>4</v>
      </c>
      <c r="H126" s="19" t="s">
        <v>1485</v>
      </c>
      <c r="I126" s="3" t="s">
        <v>865</v>
      </c>
      <c r="J126" s="3">
        <f>武器2!I126</f>
        <v>4</v>
      </c>
      <c r="K126" s="3" t="str">
        <f>武器3!J126</f>
        <v>下级职业</v>
      </c>
      <c r="L126" s="3" t="str">
        <f>武器3!K126</f>
        <v>--</v>
      </c>
      <c r="M126" s="16">
        <v>9</v>
      </c>
      <c r="N126" s="16">
        <v>4</v>
      </c>
      <c r="O126" s="16">
        <v>41</v>
      </c>
      <c r="P126" s="28">
        <v>0</v>
      </c>
      <c r="Q126" s="16">
        <v>0</v>
      </c>
      <c r="R126" s="28">
        <v>0</v>
      </c>
      <c r="S126" s="28">
        <v>0</v>
      </c>
      <c r="T126" s="28">
        <v>0</v>
      </c>
      <c r="U126" s="28">
        <v>0</v>
      </c>
      <c r="V126" s="64">
        <v>0</v>
      </c>
      <c r="W126" s="29">
        <v>0</v>
      </c>
      <c r="X126" s="29">
        <v>0</v>
      </c>
      <c r="Y126" s="29">
        <v>0</v>
      </c>
      <c r="Z126" s="29">
        <v>0</v>
      </c>
      <c r="AA126" s="64">
        <v>0</v>
      </c>
      <c r="AB126" s="64">
        <v>0</v>
      </c>
      <c r="AC126" s="64">
        <v>0</v>
      </c>
      <c r="AD126" s="64">
        <v>0</v>
      </c>
      <c r="AE126" s="64">
        <v>0</v>
      </c>
      <c r="AF126" s="64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>
        <f t="shared" si="11"/>
        <v>61.5</v>
      </c>
      <c r="AM126">
        <f t="shared" si="12"/>
        <v>2685</v>
      </c>
      <c r="AN126" t="str">
        <f t="shared" si="13"/>
        <v>,狗牙,蘑菇,稻草,多汁的坚果</v>
      </c>
      <c r="AO126" s="25" t="str">
        <f>IF(F126="c",getSring(AN126,4),VLOOKUP(L126&amp;F126,test4,2,FALSE))</f>
        <v>多汁的坚果</v>
      </c>
      <c r="AP126" s="25">
        <f t="shared" si="14"/>
        <v>30039</v>
      </c>
      <c r="AQ126" s="25">
        <f t="shared" si="20"/>
        <v>205</v>
      </c>
      <c r="AR126" s="25" t="str">
        <f>getSring(AN126,1)</f>
        <v>狗牙</v>
      </c>
      <c r="AS126" s="25">
        <f t="shared" si="15"/>
        <v>30035</v>
      </c>
      <c r="AT126" s="25">
        <f t="shared" si="21"/>
        <v>51</v>
      </c>
      <c r="AU126" s="25" t="str">
        <f>getSring(AN126,2)</f>
        <v>蘑菇</v>
      </c>
      <c r="AV126" s="25">
        <f t="shared" si="16"/>
        <v>30019</v>
      </c>
      <c r="AW126" s="25">
        <f t="shared" si="17"/>
        <v>51</v>
      </c>
      <c r="AX126" s="25" t="str">
        <f>getSring(AN126,3)</f>
        <v>稻草</v>
      </c>
      <c r="AY126" s="25">
        <f t="shared" si="18"/>
        <v>30023</v>
      </c>
      <c r="AZ126" s="25">
        <f t="shared" si="19"/>
        <v>51</v>
      </c>
    </row>
    <row r="127" spans="2:52" ht="14.25" x14ac:dyDescent="0.2">
      <c r="B127" s="16">
        <v>125</v>
      </c>
      <c r="C127" s="16" t="s">
        <v>1182</v>
      </c>
      <c r="D127" s="16" t="s">
        <v>1376</v>
      </c>
      <c r="E127" s="16">
        <f>武器3!E127</f>
        <v>3</v>
      </c>
      <c r="F127" s="16" t="s">
        <v>1128</v>
      </c>
      <c r="G127" s="16">
        <f>武器3!G127</f>
        <v>4</v>
      </c>
      <c r="H127" s="19" t="s">
        <v>1485</v>
      </c>
      <c r="I127" s="3" t="s">
        <v>865</v>
      </c>
      <c r="J127" s="3">
        <f>武器2!I127</f>
        <v>4</v>
      </c>
      <c r="K127" s="3" t="str">
        <f>武器3!J127</f>
        <v>下级职业</v>
      </c>
      <c r="L127" s="3" t="str">
        <f>武器3!K127</f>
        <v>--</v>
      </c>
      <c r="M127" s="16">
        <v>9</v>
      </c>
      <c r="N127" s="16">
        <v>5</v>
      </c>
      <c r="O127" s="16">
        <v>52</v>
      </c>
      <c r="P127" s="28">
        <v>0</v>
      </c>
      <c r="Q127" s="16">
        <v>0</v>
      </c>
      <c r="R127" s="28">
        <v>0</v>
      </c>
      <c r="S127" s="28">
        <v>0</v>
      </c>
      <c r="T127" s="28">
        <v>0</v>
      </c>
      <c r="U127" s="28">
        <v>0</v>
      </c>
      <c r="V127" s="64">
        <v>0</v>
      </c>
      <c r="W127" s="29">
        <v>0</v>
      </c>
      <c r="X127" s="29">
        <v>0</v>
      </c>
      <c r="Y127" s="29">
        <v>0</v>
      </c>
      <c r="Z127" s="29">
        <v>0</v>
      </c>
      <c r="AA127" s="64">
        <v>0</v>
      </c>
      <c r="AB127" s="64">
        <v>0</v>
      </c>
      <c r="AC127" s="64">
        <v>0</v>
      </c>
      <c r="AD127" s="64">
        <v>0</v>
      </c>
      <c r="AE127" s="64">
        <v>0</v>
      </c>
      <c r="AF127" s="64">
        <v>0</v>
      </c>
      <c r="AG127" s="29">
        <v>0</v>
      </c>
      <c r="AH127" s="29">
        <v>0</v>
      </c>
      <c r="AI127" s="29">
        <v>0</v>
      </c>
      <c r="AJ127" s="29">
        <v>0</v>
      </c>
      <c r="AK127" s="29">
        <v>0</v>
      </c>
      <c r="AL127">
        <f t="shared" si="11"/>
        <v>78</v>
      </c>
      <c r="AM127">
        <f t="shared" si="12"/>
        <v>3412.5</v>
      </c>
      <c r="AN127" t="str">
        <f t="shared" si="13"/>
        <v>,狗牙,石头,稻草,蘑菇</v>
      </c>
      <c r="AO127" s="25" t="str">
        <f>IF(F127="c",getSring(AN127,4),VLOOKUP(L127&amp;F127,test4,2,FALSE))</f>
        <v>蘑菇</v>
      </c>
      <c r="AP127" s="25">
        <f t="shared" si="14"/>
        <v>30019</v>
      </c>
      <c r="AQ127" s="25">
        <f t="shared" si="20"/>
        <v>260</v>
      </c>
      <c r="AR127" s="25" t="str">
        <f>getSring(AN127,1)</f>
        <v>狗牙</v>
      </c>
      <c r="AS127" s="25">
        <f t="shared" si="15"/>
        <v>30035</v>
      </c>
      <c r="AT127" s="25">
        <f t="shared" si="21"/>
        <v>65</v>
      </c>
      <c r="AU127" s="25" t="str">
        <f>getSring(AN127,2)</f>
        <v>石头</v>
      </c>
      <c r="AV127" s="25">
        <f t="shared" si="16"/>
        <v>30031</v>
      </c>
      <c r="AW127" s="25">
        <f t="shared" si="17"/>
        <v>65</v>
      </c>
      <c r="AX127" s="25" t="str">
        <f>getSring(AN127,3)</f>
        <v>稻草</v>
      </c>
      <c r="AY127" s="25">
        <f t="shared" si="18"/>
        <v>30023</v>
      </c>
      <c r="AZ127" s="25">
        <f t="shared" si="19"/>
        <v>65</v>
      </c>
    </row>
    <row r="128" spans="2:52" ht="14.25" x14ac:dyDescent="0.2">
      <c r="B128" s="16">
        <v>126</v>
      </c>
      <c r="C128" s="16" t="s">
        <v>1188</v>
      </c>
      <c r="D128" s="16" t="s">
        <v>1543</v>
      </c>
      <c r="E128" s="16">
        <f>武器3!E128</f>
        <v>3</v>
      </c>
      <c r="F128" s="16" t="s">
        <v>1128</v>
      </c>
      <c r="G128" s="16">
        <f>武器3!G128</f>
        <v>4</v>
      </c>
      <c r="H128" s="19" t="s">
        <v>1485</v>
      </c>
      <c r="I128" s="3" t="s">
        <v>865</v>
      </c>
      <c r="J128" s="3">
        <f>武器2!I128</f>
        <v>4</v>
      </c>
      <c r="K128" s="3" t="str">
        <f>武器3!J128</f>
        <v>下级职业</v>
      </c>
      <c r="L128" s="3" t="str">
        <f>武器3!K128</f>
        <v>--</v>
      </c>
      <c r="M128" s="16">
        <v>9</v>
      </c>
      <c r="N128" s="16">
        <v>6</v>
      </c>
      <c r="O128" s="16">
        <v>62</v>
      </c>
      <c r="P128" s="16">
        <v>0</v>
      </c>
      <c r="Q128" s="28">
        <v>0</v>
      </c>
      <c r="R128" s="28">
        <v>0</v>
      </c>
      <c r="S128" s="28">
        <v>0</v>
      </c>
      <c r="T128" s="28">
        <v>0</v>
      </c>
      <c r="U128" s="28">
        <v>0</v>
      </c>
      <c r="V128" s="64">
        <v>0</v>
      </c>
      <c r="W128" s="29">
        <v>0</v>
      </c>
      <c r="X128" s="29">
        <v>0</v>
      </c>
      <c r="Y128" s="29">
        <v>0</v>
      </c>
      <c r="Z128" s="29">
        <v>0</v>
      </c>
      <c r="AA128" s="64">
        <v>0</v>
      </c>
      <c r="AB128" s="64">
        <v>0</v>
      </c>
      <c r="AC128" s="64">
        <v>0</v>
      </c>
      <c r="AD128" s="64">
        <v>0</v>
      </c>
      <c r="AE128" s="64">
        <v>0</v>
      </c>
      <c r="AF128" s="64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>
        <f t="shared" si="11"/>
        <v>93</v>
      </c>
      <c r="AM128">
        <f t="shared" si="12"/>
        <v>4080</v>
      </c>
      <c r="AN128" t="str">
        <f t="shared" si="13"/>
        <v>,石头,狗牙,红水晶,稻草</v>
      </c>
      <c r="AO128" s="25" t="str">
        <f>IF(F128="c",getSring(AN128,4),VLOOKUP(L128&amp;F128,test4,2,FALSE))</f>
        <v>稻草</v>
      </c>
      <c r="AP128" s="25">
        <f t="shared" si="14"/>
        <v>30023</v>
      </c>
      <c r="AQ128" s="25">
        <f t="shared" si="20"/>
        <v>310</v>
      </c>
      <c r="AR128" s="25" t="str">
        <f>getSring(AN128,1)</f>
        <v>石头</v>
      </c>
      <c r="AS128" s="25">
        <f t="shared" si="15"/>
        <v>30031</v>
      </c>
      <c r="AT128" s="25">
        <f t="shared" si="21"/>
        <v>78</v>
      </c>
      <c r="AU128" s="25" t="str">
        <f>getSring(AN128,2)</f>
        <v>狗牙</v>
      </c>
      <c r="AV128" s="25">
        <f t="shared" si="16"/>
        <v>30035</v>
      </c>
      <c r="AW128" s="25">
        <f t="shared" si="17"/>
        <v>78</v>
      </c>
      <c r="AX128" s="25" t="str">
        <f>getSring(AN128,3)</f>
        <v>红水晶</v>
      </c>
      <c r="AY128" s="25">
        <f t="shared" si="18"/>
        <v>30027</v>
      </c>
      <c r="AZ128" s="25">
        <f t="shared" si="19"/>
        <v>78</v>
      </c>
    </row>
    <row r="129" spans="2:52" ht="14.25" x14ac:dyDescent="0.2">
      <c r="B129" s="16">
        <v>127</v>
      </c>
      <c r="C129" s="16" t="s">
        <v>1139</v>
      </c>
      <c r="D129" s="16" t="s">
        <v>1356</v>
      </c>
      <c r="E129" s="16">
        <f>武器3!E129</f>
        <v>4</v>
      </c>
      <c r="F129" s="16" t="s">
        <v>1128</v>
      </c>
      <c r="G129" s="16">
        <f>武器3!G129</f>
        <v>4</v>
      </c>
      <c r="H129" s="19" t="s">
        <v>1485</v>
      </c>
      <c r="I129" s="3" t="s">
        <v>865</v>
      </c>
      <c r="J129" s="3">
        <f>武器2!I129</f>
        <v>4</v>
      </c>
      <c r="K129" s="3" t="str">
        <f>武器3!J129</f>
        <v>下级职业</v>
      </c>
      <c r="L129" s="3" t="str">
        <f>武器3!K129</f>
        <v>--</v>
      </c>
      <c r="M129" s="16">
        <v>9</v>
      </c>
      <c r="N129" s="16">
        <v>7</v>
      </c>
      <c r="O129" s="16">
        <v>73</v>
      </c>
      <c r="P129" s="28">
        <v>0</v>
      </c>
      <c r="Q129" s="28">
        <v>0</v>
      </c>
      <c r="R129" s="28">
        <v>0</v>
      </c>
      <c r="S129" s="28">
        <v>0</v>
      </c>
      <c r="T129" s="28">
        <v>0</v>
      </c>
      <c r="U129" s="28">
        <v>0</v>
      </c>
      <c r="V129" s="42">
        <v>0</v>
      </c>
      <c r="W129" s="29">
        <v>0</v>
      </c>
      <c r="X129" s="29">
        <v>0</v>
      </c>
      <c r="Y129" s="29">
        <v>0</v>
      </c>
      <c r="Z129" s="29">
        <v>0</v>
      </c>
      <c r="AA129" s="64">
        <v>0</v>
      </c>
      <c r="AB129" s="64">
        <v>0</v>
      </c>
      <c r="AC129" s="64">
        <v>0</v>
      </c>
      <c r="AD129" s="64">
        <v>0</v>
      </c>
      <c r="AE129" s="64">
        <v>0</v>
      </c>
      <c r="AF129" s="64">
        <v>0</v>
      </c>
      <c r="AG129" s="29">
        <v>0</v>
      </c>
      <c r="AH129" s="29">
        <v>0</v>
      </c>
      <c r="AI129" s="29">
        <v>0</v>
      </c>
      <c r="AJ129" s="29">
        <v>0</v>
      </c>
      <c r="AK129" s="29">
        <v>0</v>
      </c>
      <c r="AL129">
        <f t="shared" si="11"/>
        <v>109.5</v>
      </c>
      <c r="AM129">
        <f t="shared" si="12"/>
        <v>4785</v>
      </c>
      <c r="AN129" t="str">
        <f t="shared" si="13"/>
        <v>,稻草,多汁的坚果,石头,狗牙</v>
      </c>
      <c r="AO129" s="25" t="str">
        <f>IF(F129="c",getSring(AN129,4),VLOOKUP(L129&amp;F129,test4,2,FALSE))</f>
        <v>狗牙</v>
      </c>
      <c r="AP129" s="25">
        <f t="shared" si="14"/>
        <v>30035</v>
      </c>
      <c r="AQ129" s="25">
        <f t="shared" si="20"/>
        <v>365</v>
      </c>
      <c r="AR129" s="25" t="str">
        <f>getSring(AN129,1)</f>
        <v>稻草</v>
      </c>
      <c r="AS129" s="25">
        <f t="shared" si="15"/>
        <v>30023</v>
      </c>
      <c r="AT129" s="25">
        <f t="shared" si="21"/>
        <v>91</v>
      </c>
      <c r="AU129" s="25" t="str">
        <f>getSring(AN129,2)</f>
        <v>多汁的坚果</v>
      </c>
      <c r="AV129" s="25">
        <f t="shared" si="16"/>
        <v>30039</v>
      </c>
      <c r="AW129" s="25">
        <f t="shared" si="17"/>
        <v>91</v>
      </c>
      <c r="AX129" s="25" t="str">
        <f>getSring(AN129,3)</f>
        <v>石头</v>
      </c>
      <c r="AY129" s="25">
        <f t="shared" si="18"/>
        <v>30031</v>
      </c>
      <c r="AZ129" s="25">
        <f t="shared" si="19"/>
        <v>91</v>
      </c>
    </row>
    <row r="130" spans="2:52" ht="14.25" x14ac:dyDescent="0.2">
      <c r="B130" s="16">
        <v>128</v>
      </c>
      <c r="C130" s="16" t="s">
        <v>1139</v>
      </c>
      <c r="D130" s="16" t="s">
        <v>1544</v>
      </c>
      <c r="E130" s="16">
        <f>武器3!E130</f>
        <v>4</v>
      </c>
      <c r="F130" s="16" t="s">
        <v>1128</v>
      </c>
      <c r="G130" s="16">
        <f>武器3!G130</f>
        <v>4</v>
      </c>
      <c r="H130" s="19" t="s">
        <v>1485</v>
      </c>
      <c r="I130" s="3" t="s">
        <v>865</v>
      </c>
      <c r="J130" s="3">
        <f>武器2!I130</f>
        <v>4</v>
      </c>
      <c r="K130" s="3" t="str">
        <f>武器3!J130</f>
        <v>下级职业</v>
      </c>
      <c r="L130" s="3" t="str">
        <f>武器3!K130</f>
        <v>--</v>
      </c>
      <c r="M130" s="16">
        <v>9</v>
      </c>
      <c r="N130" s="16">
        <v>8</v>
      </c>
      <c r="O130" s="16">
        <v>83</v>
      </c>
      <c r="P130" s="28">
        <v>0</v>
      </c>
      <c r="Q130" s="28">
        <v>0</v>
      </c>
      <c r="R130" s="28">
        <v>0</v>
      </c>
      <c r="S130" s="28">
        <v>0</v>
      </c>
      <c r="T130" s="28">
        <v>0</v>
      </c>
      <c r="U130" s="28">
        <v>0</v>
      </c>
      <c r="V130" s="64">
        <v>0</v>
      </c>
      <c r="W130" s="29">
        <v>0</v>
      </c>
      <c r="X130" s="29">
        <v>0</v>
      </c>
      <c r="Y130" s="29">
        <v>0</v>
      </c>
      <c r="Z130" s="29">
        <v>0</v>
      </c>
      <c r="AA130" s="64">
        <v>0</v>
      </c>
      <c r="AB130" s="64">
        <v>0</v>
      </c>
      <c r="AC130" s="64">
        <v>0</v>
      </c>
      <c r="AD130" s="42">
        <v>0</v>
      </c>
      <c r="AE130" s="64">
        <v>0</v>
      </c>
      <c r="AF130" s="64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>
        <f t="shared" si="11"/>
        <v>124.5</v>
      </c>
      <c r="AM130">
        <f t="shared" si="12"/>
        <v>5452.5</v>
      </c>
      <c r="AN130" t="str">
        <f t="shared" si="13"/>
        <v>,石头,蘑菇,狗牙,稻草</v>
      </c>
      <c r="AO130" s="25" t="str">
        <f>IF(F130="c",getSring(AN130,4),VLOOKUP(L130&amp;F130,test4,2,FALSE))</f>
        <v>稻草</v>
      </c>
      <c r="AP130" s="25">
        <f t="shared" si="14"/>
        <v>30023</v>
      </c>
      <c r="AQ130" s="25">
        <f t="shared" si="20"/>
        <v>415</v>
      </c>
      <c r="AR130" s="25" t="str">
        <f>getSring(AN130,1)</f>
        <v>石头</v>
      </c>
      <c r="AS130" s="25">
        <f t="shared" si="15"/>
        <v>30031</v>
      </c>
      <c r="AT130" s="25">
        <f t="shared" si="21"/>
        <v>104</v>
      </c>
      <c r="AU130" s="25" t="str">
        <f>getSring(AN130,2)</f>
        <v>蘑菇</v>
      </c>
      <c r="AV130" s="25">
        <f t="shared" si="16"/>
        <v>30019</v>
      </c>
      <c r="AW130" s="25">
        <f t="shared" si="17"/>
        <v>104</v>
      </c>
      <c r="AX130" s="25" t="str">
        <f>getSring(AN130,3)</f>
        <v>狗牙</v>
      </c>
      <c r="AY130" s="25">
        <f t="shared" si="18"/>
        <v>30035</v>
      </c>
      <c r="AZ130" s="25">
        <f t="shared" si="19"/>
        <v>104</v>
      </c>
    </row>
    <row r="131" spans="2:52" ht="14.25" x14ac:dyDescent="0.2">
      <c r="B131" s="16">
        <v>129</v>
      </c>
      <c r="C131" s="16" t="s">
        <v>1172</v>
      </c>
      <c r="D131" s="16" t="s">
        <v>1545</v>
      </c>
      <c r="E131" s="16">
        <f>武器3!E131</f>
        <v>1</v>
      </c>
      <c r="F131" s="16" t="s">
        <v>1125</v>
      </c>
      <c r="G131" s="16">
        <f>武器3!G131</f>
        <v>3</v>
      </c>
      <c r="H131" s="19" t="s">
        <v>1485</v>
      </c>
      <c r="I131" s="3" t="s">
        <v>866</v>
      </c>
      <c r="J131" s="3">
        <f>武器2!I131</f>
        <v>5</v>
      </c>
      <c r="K131" s="3" t="str">
        <f>武器3!J131</f>
        <v>下级职业</v>
      </c>
      <c r="L131" s="3" t="str">
        <f>武器3!K131</f>
        <v>风</v>
      </c>
      <c r="M131" s="16">
        <v>6</v>
      </c>
      <c r="N131" s="16">
        <v>1</v>
      </c>
      <c r="O131" s="16">
        <v>8</v>
      </c>
      <c r="P131" s="28">
        <v>0</v>
      </c>
      <c r="Q131" s="28">
        <v>0</v>
      </c>
      <c r="R131" s="28">
        <v>0</v>
      </c>
      <c r="S131" s="28">
        <v>0</v>
      </c>
      <c r="T131" s="16">
        <v>9</v>
      </c>
      <c r="U131" s="28">
        <v>0</v>
      </c>
      <c r="V131" s="64">
        <v>0</v>
      </c>
      <c r="W131" s="29">
        <v>0</v>
      </c>
      <c r="X131" s="20">
        <v>2.2499999999999999E-2</v>
      </c>
      <c r="Y131" s="29">
        <v>0</v>
      </c>
      <c r="Z131" s="29">
        <v>0</v>
      </c>
      <c r="AA131" s="64">
        <v>0</v>
      </c>
      <c r="AB131" s="64">
        <v>0</v>
      </c>
      <c r="AC131" s="64">
        <v>0</v>
      </c>
      <c r="AD131" s="42">
        <v>5</v>
      </c>
      <c r="AE131" s="64">
        <v>0</v>
      </c>
      <c r="AF131" s="64">
        <v>0</v>
      </c>
      <c r="AG131" s="29">
        <v>0</v>
      </c>
      <c r="AH131" s="29">
        <v>0</v>
      </c>
      <c r="AI131" s="29">
        <v>0</v>
      </c>
      <c r="AJ131" s="29">
        <v>0</v>
      </c>
      <c r="AK131" s="29">
        <v>0</v>
      </c>
      <c r="AL131">
        <f t="shared" ref="AL131:AL194" si="22">SUM(O131:V131)*1.5+(1-50/(50+SUM(AA131:AF131)/6))*N131*10*VLOOKUP(I131,test2,2,FALSE)</f>
        <v>26.07377049180328</v>
      </c>
      <c r="AM131">
        <f t="shared" ref="AM131:AM194" si="23">(VLOOKUP(AO131,sell,6,FALSE)*AQ131+VLOOKUP(AR131,sell,6,FALSE)*AT131+VLOOKUP(AU131,sell,6,FALSE)*AW131+VLOOKUP(AX131,sell,6,FALSE)*AZ131)/2</f>
        <v>1020</v>
      </c>
      <c r="AN131" t="str">
        <f t="shared" ref="AN131:AN194" si="24">getMarking(VLOOKUP(F131,simple1,2,FALSE),G131)</f>
        <v>,五彩的蘑菇,斑斓的稻草,耀眼的石头</v>
      </c>
      <c r="AO131" s="25" t="str">
        <f>IF(F131="c",getSring(AN131,4),VLOOKUP(L131&amp;F131,test4,2,FALSE))</f>
        <v>顶级风之精华</v>
      </c>
      <c r="AP131" s="25">
        <f t="shared" ref="AP131:AP194" si="25">VLOOKUP(AO131,test9,2,FALSE)+30000</f>
        <v>30001</v>
      </c>
      <c r="AQ131" s="25">
        <f t="shared" si="20"/>
        <v>1</v>
      </c>
      <c r="AR131" s="25" t="str">
        <f>getSring(AN131,1)</f>
        <v>五彩的蘑菇</v>
      </c>
      <c r="AS131" s="25">
        <f t="shared" ref="AS131:AS194" si="26">VLOOKUP(AR131,test9,2,FALSE)+30000</f>
        <v>30022</v>
      </c>
      <c r="AT131" s="25">
        <f t="shared" si="21"/>
        <v>3</v>
      </c>
      <c r="AU131" s="25" t="str">
        <f>getSring(AN131,2)</f>
        <v>斑斓的稻草</v>
      </c>
      <c r="AV131" s="25">
        <f t="shared" ref="AV131:AV194" si="27">VLOOKUP(AU131,test9,2,FALSE)+30000</f>
        <v>30026</v>
      </c>
      <c r="AW131" s="25">
        <f t="shared" ref="AW131:AW194" si="28">ROUND($AL131/VLOOKUP(AU131,test7,5,FALSE)/4,0)</f>
        <v>3</v>
      </c>
      <c r="AX131" s="25" t="str">
        <f>getSring(AN131,3)</f>
        <v>耀眼的石头</v>
      </c>
      <c r="AY131" s="25">
        <f t="shared" ref="AY131:AY194" si="29">VLOOKUP(AX131,test9,2,FALSE)+30000</f>
        <v>30034</v>
      </c>
      <c r="AZ131" s="25">
        <f t="shared" ref="AZ131:AZ194" si="30">ROUND($AL131/VLOOKUP(AX131,test7,5,FALSE)/4,0)</f>
        <v>3</v>
      </c>
    </row>
    <row r="132" spans="2:52" ht="14.25" x14ac:dyDescent="0.2">
      <c r="B132" s="16">
        <v>130</v>
      </c>
      <c r="C132" s="16" t="s">
        <v>1137</v>
      </c>
      <c r="D132" s="16" t="s">
        <v>1389</v>
      </c>
      <c r="E132" s="16">
        <f>武器3!E132</f>
        <v>1</v>
      </c>
      <c r="F132" s="16" t="s">
        <v>1125</v>
      </c>
      <c r="G132" s="16">
        <f>武器3!G132</f>
        <v>3</v>
      </c>
      <c r="H132" s="19" t="s">
        <v>1485</v>
      </c>
      <c r="I132" s="3" t="s">
        <v>866</v>
      </c>
      <c r="J132" s="3">
        <f>武器2!I132</f>
        <v>5</v>
      </c>
      <c r="K132" s="3" t="str">
        <f>武器3!J132</f>
        <v>下级职业</v>
      </c>
      <c r="L132" s="3" t="str">
        <f>武器3!K132</f>
        <v>风</v>
      </c>
      <c r="M132" s="16">
        <v>6</v>
      </c>
      <c r="N132" s="16">
        <v>2</v>
      </c>
      <c r="O132" s="16">
        <v>15</v>
      </c>
      <c r="P132" s="28">
        <v>0</v>
      </c>
      <c r="Q132" s="28">
        <v>0</v>
      </c>
      <c r="R132" s="28">
        <v>0</v>
      </c>
      <c r="S132" s="28">
        <v>0</v>
      </c>
      <c r="T132" s="28">
        <v>0</v>
      </c>
      <c r="U132" s="16">
        <v>18</v>
      </c>
      <c r="V132" s="64">
        <v>0</v>
      </c>
      <c r="W132" s="29">
        <v>0</v>
      </c>
      <c r="X132" s="29">
        <v>0</v>
      </c>
      <c r="Y132" s="29">
        <v>0</v>
      </c>
      <c r="Z132" s="29">
        <v>0</v>
      </c>
      <c r="AA132" s="42">
        <v>10</v>
      </c>
      <c r="AB132" s="42">
        <v>6</v>
      </c>
      <c r="AC132" s="64">
        <v>0</v>
      </c>
      <c r="AD132" s="64">
        <v>0</v>
      </c>
      <c r="AE132" s="64">
        <v>0</v>
      </c>
      <c r="AF132" s="64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>
        <f t="shared" si="22"/>
        <v>53.044303797468352</v>
      </c>
      <c r="AM132">
        <f t="shared" si="23"/>
        <v>2520</v>
      </c>
      <c r="AN132" t="str">
        <f t="shared" si="24"/>
        <v>,耀眼的石头,五彩的蘑菇,剧毒牙</v>
      </c>
      <c r="AO132" s="25" t="str">
        <f>IF(F132="c",getSring(AN132,4),VLOOKUP(L132&amp;F132,test4,2,FALSE))</f>
        <v>顶级风之精华</v>
      </c>
      <c r="AP132" s="25">
        <f t="shared" si="25"/>
        <v>30001</v>
      </c>
      <c r="AQ132" s="25">
        <f t="shared" ref="AQ132:AQ195" si="31">ROUND(AL132/VLOOKUP(L132&amp;F132,test4,6,FALSE),0)</f>
        <v>3</v>
      </c>
      <c r="AR132" s="25" t="str">
        <f>getSring(AN132,1)</f>
        <v>耀眼的石头</v>
      </c>
      <c r="AS132" s="25">
        <f t="shared" si="26"/>
        <v>30034</v>
      </c>
      <c r="AT132" s="25">
        <f t="shared" ref="AT132:AT195" si="32">ROUND(AL132/VLOOKUP(AR132,test7,5,FALSE)/4,0)</f>
        <v>6</v>
      </c>
      <c r="AU132" s="25" t="str">
        <f>getSring(AN132,2)</f>
        <v>五彩的蘑菇</v>
      </c>
      <c r="AV132" s="25">
        <f t="shared" si="27"/>
        <v>30022</v>
      </c>
      <c r="AW132" s="25">
        <f t="shared" si="28"/>
        <v>6</v>
      </c>
      <c r="AX132" s="25" t="str">
        <f>getSring(AN132,3)</f>
        <v>剧毒牙</v>
      </c>
      <c r="AY132" s="25">
        <f t="shared" si="29"/>
        <v>30038</v>
      </c>
      <c r="AZ132" s="25">
        <f t="shared" si="30"/>
        <v>6</v>
      </c>
    </row>
    <row r="133" spans="2:52" ht="14.25" x14ac:dyDescent="0.2">
      <c r="B133" s="16">
        <v>131</v>
      </c>
      <c r="C133" s="16" t="s">
        <v>1212</v>
      </c>
      <c r="D133" s="16" t="s">
        <v>1546</v>
      </c>
      <c r="E133" s="16">
        <f>武器3!E133</f>
        <v>2</v>
      </c>
      <c r="F133" s="16" t="s">
        <v>1125</v>
      </c>
      <c r="G133" s="16">
        <f>武器3!G133</f>
        <v>3</v>
      </c>
      <c r="H133" s="19" t="s">
        <v>1485</v>
      </c>
      <c r="I133" s="3" t="s">
        <v>866</v>
      </c>
      <c r="J133" s="3">
        <f>武器2!I133</f>
        <v>5</v>
      </c>
      <c r="K133" s="3" t="str">
        <f>武器3!J133</f>
        <v>下级职业</v>
      </c>
      <c r="L133" s="3" t="str">
        <f>武器3!K133</f>
        <v>风</v>
      </c>
      <c r="M133" s="16">
        <v>6</v>
      </c>
      <c r="N133" s="16">
        <v>3</v>
      </c>
      <c r="O133" s="16">
        <v>23</v>
      </c>
      <c r="P133" s="28">
        <v>0</v>
      </c>
      <c r="Q133" s="28">
        <v>0</v>
      </c>
      <c r="R133" s="28">
        <v>0</v>
      </c>
      <c r="S133" s="28">
        <v>0</v>
      </c>
      <c r="T133" s="28">
        <v>0</v>
      </c>
      <c r="U133" s="16">
        <v>27</v>
      </c>
      <c r="V133" s="64">
        <v>0</v>
      </c>
      <c r="W133" s="29">
        <v>0</v>
      </c>
      <c r="X133" s="20">
        <v>6.7500000000000004E-2</v>
      </c>
      <c r="Y133" s="29">
        <v>0</v>
      </c>
      <c r="Z133" s="29">
        <v>0</v>
      </c>
      <c r="AA133" s="42">
        <v>16</v>
      </c>
      <c r="AB133" s="64">
        <v>0</v>
      </c>
      <c r="AC133" s="64">
        <v>0</v>
      </c>
      <c r="AD133" s="64">
        <v>0</v>
      </c>
      <c r="AE133" s="64">
        <v>0</v>
      </c>
      <c r="AF133" s="42">
        <v>39</v>
      </c>
      <c r="AG133" s="29">
        <v>0</v>
      </c>
      <c r="AH133" s="29">
        <v>0</v>
      </c>
      <c r="AI133" s="29">
        <v>0</v>
      </c>
      <c r="AJ133" s="29">
        <v>0</v>
      </c>
      <c r="AK133" s="29">
        <v>0</v>
      </c>
      <c r="AL133">
        <f t="shared" si="22"/>
        <v>91.267605633802816</v>
      </c>
      <c r="AM133">
        <f t="shared" si="23"/>
        <v>4200</v>
      </c>
      <c r="AN133" t="str">
        <f t="shared" si="24"/>
        <v>,紫水晶,剧毒牙,耀眼的石头</v>
      </c>
      <c r="AO133" s="25" t="str">
        <f>IF(F133="c",getSring(AN133,4),VLOOKUP(L133&amp;F133,test4,2,FALSE))</f>
        <v>顶级风之精华</v>
      </c>
      <c r="AP133" s="25">
        <f t="shared" si="25"/>
        <v>30001</v>
      </c>
      <c r="AQ133" s="25">
        <f t="shared" si="31"/>
        <v>5</v>
      </c>
      <c r="AR133" s="25" t="str">
        <f>getSring(AN133,1)</f>
        <v>紫水晶</v>
      </c>
      <c r="AS133" s="25">
        <f t="shared" si="26"/>
        <v>30030</v>
      </c>
      <c r="AT133" s="25">
        <f t="shared" si="32"/>
        <v>10</v>
      </c>
      <c r="AU133" s="25" t="str">
        <f>getSring(AN133,2)</f>
        <v>剧毒牙</v>
      </c>
      <c r="AV133" s="25">
        <f t="shared" si="27"/>
        <v>30038</v>
      </c>
      <c r="AW133" s="25">
        <f t="shared" si="28"/>
        <v>10</v>
      </c>
      <c r="AX133" s="25" t="str">
        <f>getSring(AN133,3)</f>
        <v>耀眼的石头</v>
      </c>
      <c r="AY133" s="25">
        <f t="shared" si="29"/>
        <v>30034</v>
      </c>
      <c r="AZ133" s="25">
        <f t="shared" si="30"/>
        <v>10</v>
      </c>
    </row>
    <row r="134" spans="2:52" ht="14.25" x14ac:dyDescent="0.2">
      <c r="B134" s="16">
        <v>132</v>
      </c>
      <c r="C134" s="16" t="s">
        <v>1195</v>
      </c>
      <c r="D134" s="16" t="s">
        <v>1268</v>
      </c>
      <c r="E134" s="16">
        <f>武器3!E134</f>
        <v>2</v>
      </c>
      <c r="F134" s="16" t="s">
        <v>1125</v>
      </c>
      <c r="G134" s="16">
        <f>武器3!G134</f>
        <v>3</v>
      </c>
      <c r="H134" s="19" t="s">
        <v>1485</v>
      </c>
      <c r="I134" s="3" t="s">
        <v>866</v>
      </c>
      <c r="J134" s="3">
        <f>武器2!I134</f>
        <v>5</v>
      </c>
      <c r="K134" s="3" t="str">
        <f>武器3!J134</f>
        <v>下级职业</v>
      </c>
      <c r="L134" s="3" t="str">
        <f>武器3!K134</f>
        <v>风</v>
      </c>
      <c r="M134" s="16">
        <v>6</v>
      </c>
      <c r="N134" s="16">
        <v>4</v>
      </c>
      <c r="O134" s="16">
        <v>31</v>
      </c>
      <c r="P134" s="28">
        <v>0</v>
      </c>
      <c r="Q134" s="28">
        <v>0</v>
      </c>
      <c r="R134" s="28">
        <v>0</v>
      </c>
      <c r="S134" s="28">
        <v>0</v>
      </c>
      <c r="T134" s="28">
        <v>0</v>
      </c>
      <c r="U134" s="16">
        <v>35</v>
      </c>
      <c r="V134" s="64">
        <v>0</v>
      </c>
      <c r="W134" s="29">
        <v>0</v>
      </c>
      <c r="X134" s="29">
        <v>0</v>
      </c>
      <c r="Y134" s="29">
        <v>0</v>
      </c>
      <c r="Z134" s="29">
        <v>0</v>
      </c>
      <c r="AA134" s="64">
        <v>0</v>
      </c>
      <c r="AB134" s="42">
        <v>13</v>
      </c>
      <c r="AC134" s="64">
        <v>0</v>
      </c>
      <c r="AD134" s="42">
        <v>18</v>
      </c>
      <c r="AE134" s="42">
        <v>18</v>
      </c>
      <c r="AF134" s="64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>
        <f t="shared" si="22"/>
        <v>118.65616045845272</v>
      </c>
      <c r="AM134">
        <f t="shared" si="23"/>
        <v>5040</v>
      </c>
      <c r="AN134" t="str">
        <f t="shared" si="24"/>
        <v>,五彩的蘑菇,剧毒牙,夏娃的坚果</v>
      </c>
      <c r="AO134" s="25" t="str">
        <f>IF(F134="c",getSring(AN134,4),VLOOKUP(L134&amp;F134,test4,2,FALSE))</f>
        <v>顶级风之精华</v>
      </c>
      <c r="AP134" s="25">
        <f t="shared" si="25"/>
        <v>30001</v>
      </c>
      <c r="AQ134" s="25">
        <f t="shared" si="31"/>
        <v>6</v>
      </c>
      <c r="AR134" s="25" t="str">
        <f>getSring(AN134,1)</f>
        <v>五彩的蘑菇</v>
      </c>
      <c r="AS134" s="25">
        <f t="shared" si="26"/>
        <v>30022</v>
      </c>
      <c r="AT134" s="25">
        <f t="shared" si="32"/>
        <v>12</v>
      </c>
      <c r="AU134" s="25" t="str">
        <f>getSring(AN134,2)</f>
        <v>剧毒牙</v>
      </c>
      <c r="AV134" s="25">
        <f t="shared" si="27"/>
        <v>30038</v>
      </c>
      <c r="AW134" s="25">
        <f t="shared" si="28"/>
        <v>12</v>
      </c>
      <c r="AX134" s="25" t="str">
        <f>getSring(AN134,3)</f>
        <v>夏娃的坚果</v>
      </c>
      <c r="AY134" s="25">
        <f t="shared" si="29"/>
        <v>30042</v>
      </c>
      <c r="AZ134" s="25">
        <f t="shared" si="30"/>
        <v>12</v>
      </c>
    </row>
    <row r="135" spans="2:52" ht="14.25" x14ac:dyDescent="0.2">
      <c r="B135" s="16">
        <v>133</v>
      </c>
      <c r="C135" s="16" t="s">
        <v>1166</v>
      </c>
      <c r="D135" s="16" t="s">
        <v>1345</v>
      </c>
      <c r="E135" s="16">
        <f>武器3!E135</f>
        <v>3</v>
      </c>
      <c r="F135" s="16" t="s">
        <v>1125</v>
      </c>
      <c r="G135" s="16">
        <f>武器3!G135</f>
        <v>3</v>
      </c>
      <c r="H135" s="19" t="s">
        <v>1485</v>
      </c>
      <c r="I135" s="3" t="s">
        <v>866</v>
      </c>
      <c r="J135" s="3">
        <f>武器2!I135</f>
        <v>5</v>
      </c>
      <c r="K135" s="3" t="str">
        <f>武器3!J135</f>
        <v>下级职业</v>
      </c>
      <c r="L135" s="3" t="str">
        <f>武器3!K135</f>
        <v>风</v>
      </c>
      <c r="M135" s="16">
        <v>6</v>
      </c>
      <c r="N135" s="16">
        <v>5</v>
      </c>
      <c r="O135" s="16">
        <v>38</v>
      </c>
      <c r="P135" s="28">
        <v>0</v>
      </c>
      <c r="Q135" s="28">
        <v>0</v>
      </c>
      <c r="R135" s="28">
        <v>0</v>
      </c>
      <c r="S135" s="28">
        <v>0</v>
      </c>
      <c r="T135" s="16">
        <v>45</v>
      </c>
      <c r="U135" s="16">
        <v>44</v>
      </c>
      <c r="V135" s="64">
        <v>0</v>
      </c>
      <c r="W135" s="29">
        <v>0</v>
      </c>
      <c r="X135" s="20">
        <v>0.11</v>
      </c>
      <c r="Y135" s="29">
        <v>0</v>
      </c>
      <c r="Z135" s="29">
        <v>0</v>
      </c>
      <c r="AA135" s="64">
        <v>0</v>
      </c>
      <c r="AB135" s="64">
        <v>0</v>
      </c>
      <c r="AC135" s="42">
        <v>23</v>
      </c>
      <c r="AD135" s="64">
        <v>0</v>
      </c>
      <c r="AE135" s="64">
        <v>0</v>
      </c>
      <c r="AF135" s="42">
        <v>65</v>
      </c>
      <c r="AG135" s="29">
        <v>0</v>
      </c>
      <c r="AH135" s="29">
        <v>0</v>
      </c>
      <c r="AI135" s="29">
        <v>0</v>
      </c>
      <c r="AJ135" s="29">
        <v>0</v>
      </c>
      <c r="AK135" s="29">
        <v>0</v>
      </c>
      <c r="AL135">
        <f t="shared" si="22"/>
        <v>230.19072164948454</v>
      </c>
      <c r="AM135">
        <f t="shared" si="23"/>
        <v>10080</v>
      </c>
      <c r="AN135" t="str">
        <f t="shared" si="24"/>
        <v>,剧毒牙,斑斓的稻草,耀眼的石头</v>
      </c>
      <c r="AO135" s="25" t="str">
        <f>IF(F135="c",getSring(AN135,4),VLOOKUP(L135&amp;F135,test4,2,FALSE))</f>
        <v>顶级风之精华</v>
      </c>
      <c r="AP135" s="25">
        <f t="shared" si="25"/>
        <v>30001</v>
      </c>
      <c r="AQ135" s="25">
        <f t="shared" si="31"/>
        <v>12</v>
      </c>
      <c r="AR135" s="25" t="str">
        <f>getSring(AN135,1)</f>
        <v>剧毒牙</v>
      </c>
      <c r="AS135" s="25">
        <f t="shared" si="26"/>
        <v>30038</v>
      </c>
      <c r="AT135" s="25">
        <f t="shared" si="32"/>
        <v>24</v>
      </c>
      <c r="AU135" s="25" t="str">
        <f>getSring(AN135,2)</f>
        <v>斑斓的稻草</v>
      </c>
      <c r="AV135" s="25">
        <f t="shared" si="27"/>
        <v>30026</v>
      </c>
      <c r="AW135" s="25">
        <f t="shared" si="28"/>
        <v>24</v>
      </c>
      <c r="AX135" s="25" t="str">
        <f>getSring(AN135,3)</f>
        <v>耀眼的石头</v>
      </c>
      <c r="AY135" s="25">
        <f t="shared" si="29"/>
        <v>30034</v>
      </c>
      <c r="AZ135" s="25">
        <f t="shared" si="30"/>
        <v>24</v>
      </c>
    </row>
    <row r="136" spans="2:52" ht="14.25" x14ac:dyDescent="0.2">
      <c r="B136" s="16">
        <v>134</v>
      </c>
      <c r="C136" s="16" t="s">
        <v>1159</v>
      </c>
      <c r="D136" s="16" t="s">
        <v>1547</v>
      </c>
      <c r="E136" s="16">
        <f>武器3!E136</f>
        <v>3</v>
      </c>
      <c r="F136" s="16" t="s">
        <v>1125</v>
      </c>
      <c r="G136" s="16">
        <f>武器3!G136</f>
        <v>3</v>
      </c>
      <c r="H136" s="19" t="s">
        <v>1485</v>
      </c>
      <c r="I136" s="3" t="s">
        <v>866</v>
      </c>
      <c r="J136" s="3">
        <f>武器2!I136</f>
        <v>5</v>
      </c>
      <c r="K136" s="3" t="str">
        <f>武器3!J136</f>
        <v>下级职业</v>
      </c>
      <c r="L136" s="3" t="str">
        <f>武器3!K136</f>
        <v>风</v>
      </c>
      <c r="M136" s="16">
        <v>6</v>
      </c>
      <c r="N136" s="16">
        <v>6</v>
      </c>
      <c r="O136" s="16">
        <v>46</v>
      </c>
      <c r="P136" s="28">
        <v>0</v>
      </c>
      <c r="Q136" s="28">
        <v>0</v>
      </c>
      <c r="R136" s="28">
        <v>0</v>
      </c>
      <c r="S136" s="28">
        <v>0</v>
      </c>
      <c r="T136" s="28">
        <v>0</v>
      </c>
      <c r="U136" s="28">
        <v>0</v>
      </c>
      <c r="V136" s="42">
        <v>30</v>
      </c>
      <c r="W136" s="29">
        <v>0</v>
      </c>
      <c r="X136" s="20">
        <v>0.13250000000000001</v>
      </c>
      <c r="Y136" s="29">
        <v>0</v>
      </c>
      <c r="Z136" s="29">
        <v>0</v>
      </c>
      <c r="AA136" s="64">
        <v>0</v>
      </c>
      <c r="AB136" s="42">
        <v>19</v>
      </c>
      <c r="AC136" s="64">
        <v>0</v>
      </c>
      <c r="AD136" s="42">
        <v>27</v>
      </c>
      <c r="AE136" s="64">
        <v>0</v>
      </c>
      <c r="AF136" s="42">
        <v>78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>
        <f t="shared" si="22"/>
        <v>175.41509433962264</v>
      </c>
      <c r="AM136">
        <f t="shared" si="23"/>
        <v>7560</v>
      </c>
      <c r="AN136" t="str">
        <f t="shared" si="24"/>
        <v>,夏娃的坚果,耀眼的石头,斑斓的稻草</v>
      </c>
      <c r="AO136" s="25" t="str">
        <f>IF(F136="c",getSring(AN136,4),VLOOKUP(L136&amp;F136,test4,2,FALSE))</f>
        <v>顶级风之精华</v>
      </c>
      <c r="AP136" s="25">
        <f t="shared" si="25"/>
        <v>30001</v>
      </c>
      <c r="AQ136" s="25">
        <f t="shared" si="31"/>
        <v>9</v>
      </c>
      <c r="AR136" s="25" t="str">
        <f>getSring(AN136,1)</f>
        <v>夏娃的坚果</v>
      </c>
      <c r="AS136" s="25">
        <f t="shared" si="26"/>
        <v>30042</v>
      </c>
      <c r="AT136" s="25">
        <f t="shared" si="32"/>
        <v>18</v>
      </c>
      <c r="AU136" s="25" t="str">
        <f>getSring(AN136,2)</f>
        <v>耀眼的石头</v>
      </c>
      <c r="AV136" s="25">
        <f t="shared" si="27"/>
        <v>30034</v>
      </c>
      <c r="AW136" s="25">
        <f t="shared" si="28"/>
        <v>18</v>
      </c>
      <c r="AX136" s="25" t="str">
        <f>getSring(AN136,3)</f>
        <v>斑斓的稻草</v>
      </c>
      <c r="AY136" s="25">
        <f t="shared" si="29"/>
        <v>30026</v>
      </c>
      <c r="AZ136" s="25">
        <f t="shared" si="30"/>
        <v>18</v>
      </c>
    </row>
    <row r="137" spans="2:52" ht="14.25" x14ac:dyDescent="0.2">
      <c r="B137" s="16">
        <v>135</v>
      </c>
      <c r="C137" s="16" t="s">
        <v>1212</v>
      </c>
      <c r="D137" s="16" t="s">
        <v>1310</v>
      </c>
      <c r="E137" s="16">
        <f>武器3!E137</f>
        <v>4</v>
      </c>
      <c r="F137" s="16" t="s">
        <v>1125</v>
      </c>
      <c r="G137" s="16">
        <f>武器3!G137</f>
        <v>3</v>
      </c>
      <c r="H137" s="19" t="s">
        <v>1485</v>
      </c>
      <c r="I137" s="3" t="s">
        <v>866</v>
      </c>
      <c r="J137" s="3">
        <f>武器2!I137</f>
        <v>5</v>
      </c>
      <c r="K137" s="3" t="str">
        <f>武器3!J137</f>
        <v>下级职业</v>
      </c>
      <c r="L137" s="3" t="str">
        <f>武器3!K137</f>
        <v>风</v>
      </c>
      <c r="M137" s="16">
        <v>6</v>
      </c>
      <c r="N137" s="16">
        <v>7</v>
      </c>
      <c r="O137" s="16">
        <v>54</v>
      </c>
      <c r="P137" s="28">
        <v>0</v>
      </c>
      <c r="Q137" s="28">
        <v>0</v>
      </c>
      <c r="R137" s="16">
        <v>44</v>
      </c>
      <c r="S137" s="28">
        <v>0</v>
      </c>
      <c r="T137" s="16">
        <v>63</v>
      </c>
      <c r="U137" s="28">
        <v>0</v>
      </c>
      <c r="V137" s="64">
        <v>0</v>
      </c>
      <c r="W137" s="29">
        <v>0</v>
      </c>
      <c r="X137" s="20">
        <v>0.155</v>
      </c>
      <c r="Y137" s="29">
        <v>0</v>
      </c>
      <c r="Z137" s="29">
        <v>0</v>
      </c>
      <c r="AA137" s="42">
        <v>36</v>
      </c>
      <c r="AB137" s="64">
        <v>0</v>
      </c>
      <c r="AC137" s="42">
        <v>32</v>
      </c>
      <c r="AD137" s="42">
        <v>32</v>
      </c>
      <c r="AE137" s="64">
        <v>0</v>
      </c>
      <c r="AF137" s="64">
        <v>0</v>
      </c>
      <c r="AG137" s="29">
        <v>0</v>
      </c>
      <c r="AH137" s="29">
        <v>0</v>
      </c>
      <c r="AI137" s="29">
        <v>0</v>
      </c>
      <c r="AJ137" s="29">
        <v>0</v>
      </c>
      <c r="AK137" s="29">
        <v>0</v>
      </c>
      <c r="AL137">
        <f t="shared" si="22"/>
        <v>302.75</v>
      </c>
      <c r="AM137">
        <f t="shared" si="23"/>
        <v>13440</v>
      </c>
      <c r="AN137" t="str">
        <f t="shared" si="24"/>
        <v>,剧毒牙,耀眼的石头,紫水晶</v>
      </c>
      <c r="AO137" s="25" t="str">
        <f>IF(F137="c",getSring(AN137,4),VLOOKUP(L137&amp;F137,test4,2,FALSE))</f>
        <v>顶级风之精华</v>
      </c>
      <c r="AP137" s="25">
        <f t="shared" si="25"/>
        <v>30001</v>
      </c>
      <c r="AQ137" s="25">
        <f t="shared" si="31"/>
        <v>16</v>
      </c>
      <c r="AR137" s="25" t="str">
        <f>getSring(AN137,1)</f>
        <v>剧毒牙</v>
      </c>
      <c r="AS137" s="25">
        <f t="shared" si="26"/>
        <v>30038</v>
      </c>
      <c r="AT137" s="25">
        <f t="shared" si="32"/>
        <v>32</v>
      </c>
      <c r="AU137" s="25" t="str">
        <f>getSring(AN137,2)</f>
        <v>耀眼的石头</v>
      </c>
      <c r="AV137" s="25">
        <f t="shared" si="27"/>
        <v>30034</v>
      </c>
      <c r="AW137" s="25">
        <f t="shared" si="28"/>
        <v>32</v>
      </c>
      <c r="AX137" s="25" t="str">
        <f>getSring(AN137,3)</f>
        <v>紫水晶</v>
      </c>
      <c r="AY137" s="25">
        <f t="shared" si="29"/>
        <v>30030</v>
      </c>
      <c r="AZ137" s="25">
        <f t="shared" si="30"/>
        <v>32</v>
      </c>
    </row>
    <row r="138" spans="2:52" ht="14.25" x14ac:dyDescent="0.2">
      <c r="B138" s="16">
        <v>136</v>
      </c>
      <c r="C138" s="16" t="s">
        <v>1157</v>
      </c>
      <c r="D138" s="16" t="s">
        <v>1391</v>
      </c>
      <c r="E138" s="16">
        <f>武器3!E138</f>
        <v>4</v>
      </c>
      <c r="F138" s="16" t="s">
        <v>1125</v>
      </c>
      <c r="G138" s="16">
        <f>武器3!G138</f>
        <v>3</v>
      </c>
      <c r="H138" s="19" t="s">
        <v>1485</v>
      </c>
      <c r="I138" s="3" t="s">
        <v>866</v>
      </c>
      <c r="J138" s="3">
        <f>武器2!I138</f>
        <v>5</v>
      </c>
      <c r="K138" s="3" t="str">
        <f>武器3!J138</f>
        <v>下级职业</v>
      </c>
      <c r="L138" s="3" t="str">
        <f>武器3!K138</f>
        <v>风</v>
      </c>
      <c r="M138" s="16">
        <v>6</v>
      </c>
      <c r="N138" s="16">
        <v>8</v>
      </c>
      <c r="O138" s="16">
        <v>61</v>
      </c>
      <c r="P138" s="16">
        <v>63</v>
      </c>
      <c r="Q138" s="28">
        <v>0</v>
      </c>
      <c r="R138" s="28">
        <v>0</v>
      </c>
      <c r="S138" s="28">
        <v>0</v>
      </c>
      <c r="T138" s="28">
        <v>0</v>
      </c>
      <c r="U138" s="16">
        <v>71</v>
      </c>
      <c r="V138" s="64">
        <v>0</v>
      </c>
      <c r="W138" s="20">
        <v>0.2</v>
      </c>
      <c r="X138" s="29">
        <v>0</v>
      </c>
      <c r="Y138" s="29">
        <v>0</v>
      </c>
      <c r="Z138" s="29">
        <v>0</v>
      </c>
      <c r="AA138" s="64">
        <v>0</v>
      </c>
      <c r="AB138" s="64">
        <v>0</v>
      </c>
      <c r="AC138" s="42">
        <v>36</v>
      </c>
      <c r="AD138" s="64">
        <v>0</v>
      </c>
      <c r="AE138" s="42">
        <v>36</v>
      </c>
      <c r="AF138" s="42">
        <v>104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>
        <f t="shared" si="22"/>
        <v>396.02941176470586</v>
      </c>
      <c r="AM138">
        <f t="shared" si="23"/>
        <v>17460</v>
      </c>
      <c r="AN138" t="str">
        <f t="shared" si="24"/>
        <v>,剧毒牙,斑斓的稻草,紫水晶</v>
      </c>
      <c r="AO138" s="25" t="str">
        <f>IF(F138="c",getSring(AN138,4),VLOOKUP(L138&amp;F138,test4,2,FALSE))</f>
        <v>顶级风之精华</v>
      </c>
      <c r="AP138" s="25">
        <f t="shared" si="25"/>
        <v>30001</v>
      </c>
      <c r="AQ138" s="25">
        <f t="shared" si="31"/>
        <v>21</v>
      </c>
      <c r="AR138" s="25" t="str">
        <f>getSring(AN138,1)</f>
        <v>剧毒牙</v>
      </c>
      <c r="AS138" s="25">
        <f t="shared" si="26"/>
        <v>30038</v>
      </c>
      <c r="AT138" s="25">
        <f t="shared" si="32"/>
        <v>41</v>
      </c>
      <c r="AU138" s="25" t="str">
        <f>getSring(AN138,2)</f>
        <v>斑斓的稻草</v>
      </c>
      <c r="AV138" s="25">
        <f t="shared" si="27"/>
        <v>30026</v>
      </c>
      <c r="AW138" s="25">
        <f t="shared" si="28"/>
        <v>41</v>
      </c>
      <c r="AX138" s="25" t="str">
        <f>getSring(AN138,3)</f>
        <v>紫水晶</v>
      </c>
      <c r="AY138" s="25">
        <f t="shared" si="29"/>
        <v>30030</v>
      </c>
      <c r="AZ138" s="25">
        <f t="shared" si="30"/>
        <v>41</v>
      </c>
    </row>
    <row r="139" spans="2:52" ht="14.25" x14ac:dyDescent="0.2">
      <c r="B139" s="16">
        <v>137</v>
      </c>
      <c r="C139" s="16" t="s">
        <v>1151</v>
      </c>
      <c r="D139" s="16" t="s">
        <v>1548</v>
      </c>
      <c r="E139" s="16">
        <f>武器3!E139</f>
        <v>1</v>
      </c>
      <c r="F139" s="16" t="s">
        <v>1126</v>
      </c>
      <c r="G139" s="16">
        <f>武器3!G139</f>
        <v>3</v>
      </c>
      <c r="H139" s="19" t="s">
        <v>1485</v>
      </c>
      <c r="I139" s="3" t="s">
        <v>866</v>
      </c>
      <c r="J139" s="3">
        <f>武器2!I139</f>
        <v>5</v>
      </c>
      <c r="K139" s="3" t="str">
        <f>武器3!J139</f>
        <v>下级职业</v>
      </c>
      <c r="L139" s="3" t="str">
        <f>武器3!K139</f>
        <v>风</v>
      </c>
      <c r="M139" s="16">
        <v>6</v>
      </c>
      <c r="N139" s="16">
        <v>1</v>
      </c>
      <c r="O139" s="16">
        <v>4</v>
      </c>
      <c r="P139" s="28">
        <v>0</v>
      </c>
      <c r="Q139" s="28">
        <v>0</v>
      </c>
      <c r="R139" s="28">
        <v>0</v>
      </c>
      <c r="S139" s="28">
        <v>0</v>
      </c>
      <c r="T139" s="28">
        <v>0</v>
      </c>
      <c r="U139" s="28">
        <v>0</v>
      </c>
      <c r="V139" s="64">
        <v>0</v>
      </c>
      <c r="W139" s="29">
        <v>0</v>
      </c>
      <c r="X139" s="29">
        <v>0</v>
      </c>
      <c r="Y139" s="29">
        <v>0</v>
      </c>
      <c r="Z139" s="29">
        <v>0</v>
      </c>
      <c r="AA139" s="42">
        <v>6</v>
      </c>
      <c r="AB139" s="64">
        <v>0</v>
      </c>
      <c r="AC139" s="64">
        <v>0</v>
      </c>
      <c r="AD139" s="42">
        <v>5</v>
      </c>
      <c r="AE139" s="64">
        <v>0</v>
      </c>
      <c r="AF139" s="64">
        <v>0</v>
      </c>
      <c r="AG139" s="29">
        <v>0</v>
      </c>
      <c r="AH139" s="29">
        <v>0</v>
      </c>
      <c r="AI139" s="29">
        <v>0</v>
      </c>
      <c r="AJ139" s="29">
        <v>0</v>
      </c>
      <c r="AK139" s="29">
        <v>0</v>
      </c>
      <c r="AL139">
        <f t="shared" si="22"/>
        <v>7.2379421221864986</v>
      </c>
      <c r="AM139">
        <f t="shared" si="23"/>
        <v>420</v>
      </c>
      <c r="AN139" t="str">
        <f t="shared" si="24"/>
        <v>,黄水晶,带血的牙,灰色的稻草</v>
      </c>
      <c r="AO139" s="25" t="str">
        <f>IF(F139="c",getSring(AN139,4),VLOOKUP(L139&amp;F139,test4,2,FALSE))</f>
        <v>上级风之精华</v>
      </c>
      <c r="AP139" s="25">
        <f t="shared" si="25"/>
        <v>30002</v>
      </c>
      <c r="AQ139" s="25">
        <f t="shared" si="31"/>
        <v>1</v>
      </c>
      <c r="AR139" s="25" t="str">
        <f>getSring(AN139,1)</f>
        <v>黄水晶</v>
      </c>
      <c r="AS139" s="25">
        <f t="shared" si="26"/>
        <v>30029</v>
      </c>
      <c r="AT139" s="25">
        <f t="shared" si="32"/>
        <v>2</v>
      </c>
      <c r="AU139" s="25" t="str">
        <f>getSring(AN139,2)</f>
        <v>带血的牙</v>
      </c>
      <c r="AV139" s="25">
        <f t="shared" si="27"/>
        <v>30037</v>
      </c>
      <c r="AW139" s="25">
        <f t="shared" si="28"/>
        <v>2</v>
      </c>
      <c r="AX139" s="25" t="str">
        <f>getSring(AN139,3)</f>
        <v>灰色的稻草</v>
      </c>
      <c r="AY139" s="25">
        <f t="shared" si="29"/>
        <v>30025</v>
      </c>
      <c r="AZ139" s="25">
        <f t="shared" si="30"/>
        <v>2</v>
      </c>
    </row>
    <row r="140" spans="2:52" ht="14.25" x14ac:dyDescent="0.2">
      <c r="B140" s="16">
        <v>138</v>
      </c>
      <c r="C140" s="16" t="s">
        <v>1212</v>
      </c>
      <c r="D140" s="16" t="s">
        <v>1549</v>
      </c>
      <c r="E140" s="16">
        <f>武器3!E140</f>
        <v>1</v>
      </c>
      <c r="F140" s="16" t="s">
        <v>1126</v>
      </c>
      <c r="G140" s="16">
        <f>武器3!G140</f>
        <v>3</v>
      </c>
      <c r="H140" s="19" t="s">
        <v>1485</v>
      </c>
      <c r="I140" s="3" t="s">
        <v>866</v>
      </c>
      <c r="J140" s="3">
        <f>武器2!I140</f>
        <v>5</v>
      </c>
      <c r="K140" s="3" t="str">
        <f>武器3!J140</f>
        <v>下级职业</v>
      </c>
      <c r="L140" s="3" t="str">
        <f>武器3!K140</f>
        <v>风</v>
      </c>
      <c r="M140" s="16">
        <v>6</v>
      </c>
      <c r="N140" s="16">
        <v>2</v>
      </c>
      <c r="O140" s="16">
        <v>9</v>
      </c>
      <c r="P140" s="28">
        <v>0</v>
      </c>
      <c r="Q140" s="28">
        <v>0</v>
      </c>
      <c r="R140" s="28">
        <v>0</v>
      </c>
      <c r="S140" s="28">
        <v>0</v>
      </c>
      <c r="T140" s="28">
        <v>0</v>
      </c>
      <c r="U140" s="28">
        <v>0</v>
      </c>
      <c r="V140" s="64">
        <v>0</v>
      </c>
      <c r="W140" s="29">
        <v>0</v>
      </c>
      <c r="X140" s="29">
        <v>0</v>
      </c>
      <c r="Y140" s="29">
        <v>0</v>
      </c>
      <c r="Z140" s="29">
        <v>0</v>
      </c>
      <c r="AA140" s="64">
        <v>0</v>
      </c>
      <c r="AB140" s="64">
        <v>0</v>
      </c>
      <c r="AC140" s="64">
        <v>0</v>
      </c>
      <c r="AD140" s="64">
        <v>0</v>
      </c>
      <c r="AE140" s="42">
        <v>10</v>
      </c>
      <c r="AF140" s="42">
        <v>30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>
        <f t="shared" si="22"/>
        <v>21.735294117647051</v>
      </c>
      <c r="AM140">
        <f t="shared" si="23"/>
        <v>930</v>
      </c>
      <c r="AN140" t="str">
        <f t="shared" si="24"/>
        <v>,诱人的坚果,黄水晶,带血的牙</v>
      </c>
      <c r="AO140" s="25" t="str">
        <f>IF(F140="c",getSring(AN140,4),VLOOKUP(L140&amp;F140,test4,2,FALSE))</f>
        <v>上级风之精华</v>
      </c>
      <c r="AP140" s="25">
        <f t="shared" si="25"/>
        <v>30002</v>
      </c>
      <c r="AQ140" s="25">
        <f t="shared" si="31"/>
        <v>2</v>
      </c>
      <c r="AR140" s="25" t="str">
        <f>getSring(AN140,1)</f>
        <v>诱人的坚果</v>
      </c>
      <c r="AS140" s="25">
        <f t="shared" si="26"/>
        <v>30041</v>
      </c>
      <c r="AT140" s="25">
        <f t="shared" si="32"/>
        <v>5</v>
      </c>
      <c r="AU140" s="25" t="str">
        <f>getSring(AN140,2)</f>
        <v>黄水晶</v>
      </c>
      <c r="AV140" s="25">
        <f t="shared" si="27"/>
        <v>30029</v>
      </c>
      <c r="AW140" s="25">
        <f t="shared" si="28"/>
        <v>5</v>
      </c>
      <c r="AX140" s="25" t="str">
        <f>getSring(AN140,3)</f>
        <v>带血的牙</v>
      </c>
      <c r="AY140" s="25">
        <f t="shared" si="29"/>
        <v>30037</v>
      </c>
      <c r="AZ140" s="25">
        <f t="shared" si="30"/>
        <v>5</v>
      </c>
    </row>
    <row r="141" spans="2:52" ht="14.25" x14ac:dyDescent="0.2">
      <c r="B141" s="16">
        <v>139</v>
      </c>
      <c r="C141" s="16" t="s">
        <v>1135</v>
      </c>
      <c r="D141" s="16" t="s">
        <v>1494</v>
      </c>
      <c r="E141" s="16">
        <f>武器3!E141</f>
        <v>2</v>
      </c>
      <c r="F141" s="16" t="s">
        <v>1126</v>
      </c>
      <c r="G141" s="16">
        <f>武器3!G141</f>
        <v>3</v>
      </c>
      <c r="H141" s="19" t="s">
        <v>1485</v>
      </c>
      <c r="I141" s="3" t="s">
        <v>866</v>
      </c>
      <c r="J141" s="3">
        <f>武器2!I141</f>
        <v>5</v>
      </c>
      <c r="K141" s="3" t="str">
        <f>武器3!J141</f>
        <v>下级职业</v>
      </c>
      <c r="L141" s="3" t="str">
        <f>武器3!K141</f>
        <v>风</v>
      </c>
      <c r="M141" s="16">
        <v>6</v>
      </c>
      <c r="N141" s="16">
        <v>3</v>
      </c>
      <c r="O141" s="16">
        <v>13</v>
      </c>
      <c r="P141" s="28">
        <v>0</v>
      </c>
      <c r="Q141" s="16">
        <v>25</v>
      </c>
      <c r="R141" s="28">
        <v>0</v>
      </c>
      <c r="S141" s="28">
        <v>0</v>
      </c>
      <c r="T141" s="28">
        <v>0</v>
      </c>
      <c r="U141" s="28">
        <v>0</v>
      </c>
      <c r="V141" s="64">
        <v>0</v>
      </c>
      <c r="W141" s="29">
        <v>0</v>
      </c>
      <c r="X141" s="29">
        <v>0</v>
      </c>
      <c r="Y141" s="29">
        <v>0</v>
      </c>
      <c r="Z141" s="29">
        <v>0</v>
      </c>
      <c r="AA141" s="42">
        <v>18</v>
      </c>
      <c r="AB141" s="64">
        <v>0</v>
      </c>
      <c r="AC141" s="64">
        <v>0</v>
      </c>
      <c r="AD141" s="64">
        <v>0</v>
      </c>
      <c r="AE141" s="64">
        <v>0</v>
      </c>
      <c r="AF141" s="64">
        <v>0</v>
      </c>
      <c r="AG141" s="29">
        <v>0</v>
      </c>
      <c r="AH141" s="29">
        <v>0</v>
      </c>
      <c r="AI141" s="29">
        <v>0</v>
      </c>
      <c r="AJ141" s="29">
        <v>0</v>
      </c>
      <c r="AK141" s="29">
        <v>0</v>
      </c>
      <c r="AL141">
        <f t="shared" si="22"/>
        <v>62.943396226415089</v>
      </c>
      <c r="AM141">
        <f t="shared" si="23"/>
        <v>2850</v>
      </c>
      <c r="AN141" t="str">
        <f t="shared" si="24"/>
        <v>,灰色的稻草,带血的牙,发光的石头</v>
      </c>
      <c r="AO141" s="25" t="str">
        <f>IF(F141="c",getSring(AN141,4),VLOOKUP(L141&amp;F141,test4,2,FALSE))</f>
        <v>上级风之精华</v>
      </c>
      <c r="AP141" s="25">
        <f t="shared" si="25"/>
        <v>30002</v>
      </c>
      <c r="AQ141" s="25">
        <f t="shared" si="31"/>
        <v>7</v>
      </c>
      <c r="AR141" s="25" t="str">
        <f>getSring(AN141,1)</f>
        <v>灰色的稻草</v>
      </c>
      <c r="AS141" s="25">
        <f t="shared" si="26"/>
        <v>30025</v>
      </c>
      <c r="AT141" s="25">
        <f t="shared" si="32"/>
        <v>13</v>
      </c>
      <c r="AU141" s="25" t="str">
        <f>getSring(AN141,2)</f>
        <v>带血的牙</v>
      </c>
      <c r="AV141" s="25">
        <f t="shared" si="27"/>
        <v>30037</v>
      </c>
      <c r="AW141" s="25">
        <f t="shared" si="28"/>
        <v>13</v>
      </c>
      <c r="AX141" s="25" t="str">
        <f>getSring(AN141,3)</f>
        <v>发光的石头</v>
      </c>
      <c r="AY141" s="25">
        <f t="shared" si="29"/>
        <v>30033</v>
      </c>
      <c r="AZ141" s="25">
        <f t="shared" si="30"/>
        <v>13</v>
      </c>
    </row>
    <row r="142" spans="2:52" ht="14.25" x14ac:dyDescent="0.2">
      <c r="B142" s="16">
        <v>140</v>
      </c>
      <c r="C142" s="16" t="s">
        <v>1170</v>
      </c>
      <c r="D142" s="16" t="s">
        <v>1224</v>
      </c>
      <c r="E142" s="16">
        <f>武器3!E142</f>
        <v>2</v>
      </c>
      <c r="F142" s="16" t="s">
        <v>1126</v>
      </c>
      <c r="G142" s="16">
        <f>武器3!G142</f>
        <v>3</v>
      </c>
      <c r="H142" s="19" t="s">
        <v>1485</v>
      </c>
      <c r="I142" s="3" t="s">
        <v>866</v>
      </c>
      <c r="J142" s="3">
        <f>武器2!I142</f>
        <v>5</v>
      </c>
      <c r="K142" s="3" t="str">
        <f>武器3!J142</f>
        <v>下级职业</v>
      </c>
      <c r="L142" s="3" t="str">
        <f>武器3!K142</f>
        <v>风</v>
      </c>
      <c r="M142" s="16">
        <v>6</v>
      </c>
      <c r="N142" s="16">
        <v>4</v>
      </c>
      <c r="O142" s="16">
        <v>17</v>
      </c>
      <c r="P142" s="28">
        <v>0</v>
      </c>
      <c r="Q142" s="28">
        <v>0</v>
      </c>
      <c r="R142" s="28">
        <v>0</v>
      </c>
      <c r="S142" s="28">
        <v>0</v>
      </c>
      <c r="T142" s="28">
        <v>0</v>
      </c>
      <c r="U142" s="16">
        <v>41</v>
      </c>
      <c r="V142" s="42">
        <v>23</v>
      </c>
      <c r="W142" s="29">
        <v>0</v>
      </c>
      <c r="X142" s="29">
        <v>0</v>
      </c>
      <c r="Y142" s="29">
        <v>0</v>
      </c>
      <c r="Z142" s="29">
        <v>0</v>
      </c>
      <c r="AA142" s="64">
        <v>0</v>
      </c>
      <c r="AB142" s="42">
        <v>15</v>
      </c>
      <c r="AC142" s="64">
        <v>0</v>
      </c>
      <c r="AD142" s="64">
        <v>0</v>
      </c>
      <c r="AE142" s="64">
        <v>0</v>
      </c>
      <c r="AF142" s="64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>
        <f t="shared" si="22"/>
        <v>128.16666666666669</v>
      </c>
      <c r="AM142">
        <f t="shared" si="23"/>
        <v>5550</v>
      </c>
      <c r="AN142" t="str">
        <f t="shared" si="24"/>
        <v>,黄水晶,诱人的蘑菇,带血的牙</v>
      </c>
      <c r="AO142" s="25" t="str">
        <f>IF(F142="c",getSring(AN142,4),VLOOKUP(L142&amp;F142,test4,2,FALSE))</f>
        <v>上级风之精华</v>
      </c>
      <c r="AP142" s="25">
        <f t="shared" si="25"/>
        <v>30002</v>
      </c>
      <c r="AQ142" s="25">
        <f t="shared" si="31"/>
        <v>13</v>
      </c>
      <c r="AR142" s="25" t="str">
        <f>getSring(AN142,1)</f>
        <v>黄水晶</v>
      </c>
      <c r="AS142" s="25">
        <f t="shared" si="26"/>
        <v>30029</v>
      </c>
      <c r="AT142" s="25">
        <f t="shared" si="32"/>
        <v>27</v>
      </c>
      <c r="AU142" s="25" t="str">
        <f>getSring(AN142,2)</f>
        <v>诱人的蘑菇</v>
      </c>
      <c r="AV142" s="25">
        <f t="shared" si="27"/>
        <v>30021</v>
      </c>
      <c r="AW142" s="25">
        <f t="shared" si="28"/>
        <v>27</v>
      </c>
      <c r="AX142" s="25" t="str">
        <f>getSring(AN142,3)</f>
        <v>带血的牙</v>
      </c>
      <c r="AY142" s="25">
        <f t="shared" si="29"/>
        <v>30037</v>
      </c>
      <c r="AZ142" s="25">
        <f t="shared" si="30"/>
        <v>27</v>
      </c>
    </row>
    <row r="143" spans="2:52" ht="14.25" x14ac:dyDescent="0.2">
      <c r="B143" s="16">
        <v>141</v>
      </c>
      <c r="C143" s="16" t="s">
        <v>1210</v>
      </c>
      <c r="D143" s="16" t="s">
        <v>1550</v>
      </c>
      <c r="E143" s="16">
        <f>武器3!E143</f>
        <v>3</v>
      </c>
      <c r="F143" s="16" t="s">
        <v>1126</v>
      </c>
      <c r="G143" s="16">
        <f>武器3!G143</f>
        <v>3</v>
      </c>
      <c r="H143" s="19" t="s">
        <v>1485</v>
      </c>
      <c r="I143" s="3" t="s">
        <v>866</v>
      </c>
      <c r="J143" s="3">
        <f>武器2!I143</f>
        <v>5</v>
      </c>
      <c r="K143" s="3" t="str">
        <f>武器3!J143</f>
        <v>下级职业</v>
      </c>
      <c r="L143" s="3" t="str">
        <f>武器3!K143</f>
        <v>风</v>
      </c>
      <c r="M143" s="16">
        <v>6</v>
      </c>
      <c r="N143" s="16">
        <v>5</v>
      </c>
      <c r="O143" s="16">
        <v>22</v>
      </c>
      <c r="P143" s="28">
        <v>0</v>
      </c>
      <c r="Q143" s="28">
        <v>0</v>
      </c>
      <c r="R143" s="28">
        <v>0</v>
      </c>
      <c r="S143" s="28">
        <v>0</v>
      </c>
      <c r="T143" s="28">
        <v>0</v>
      </c>
      <c r="U143" s="28">
        <v>0</v>
      </c>
      <c r="V143" s="64">
        <v>0</v>
      </c>
      <c r="W143" s="29">
        <v>0</v>
      </c>
      <c r="X143" s="20">
        <v>0.1275</v>
      </c>
      <c r="Y143" s="29">
        <v>0</v>
      </c>
      <c r="Z143" s="29">
        <v>0</v>
      </c>
      <c r="AA143" s="42">
        <v>30</v>
      </c>
      <c r="AB143" s="64">
        <v>0</v>
      </c>
      <c r="AC143" s="64">
        <v>0</v>
      </c>
      <c r="AD143" s="64">
        <v>0</v>
      </c>
      <c r="AE143" s="42">
        <v>26</v>
      </c>
      <c r="AF143" s="64">
        <v>0</v>
      </c>
      <c r="AG143" s="29">
        <v>0</v>
      </c>
      <c r="AH143" s="29">
        <v>0</v>
      </c>
      <c r="AI143" s="29">
        <v>0</v>
      </c>
      <c r="AJ143" s="29">
        <v>0</v>
      </c>
      <c r="AK143" s="29">
        <v>0</v>
      </c>
      <c r="AL143">
        <f t="shared" si="22"/>
        <v>60.528089887640462</v>
      </c>
      <c r="AM143">
        <f t="shared" si="23"/>
        <v>2610</v>
      </c>
      <c r="AN143" t="str">
        <f t="shared" si="24"/>
        <v>,黄水晶,诱人的坚果,灰色的稻草</v>
      </c>
      <c r="AO143" s="25" t="str">
        <f>IF(F143="c",getSring(AN143,4),VLOOKUP(L143&amp;F143,test4,2,FALSE))</f>
        <v>上级风之精华</v>
      </c>
      <c r="AP143" s="25">
        <f t="shared" si="25"/>
        <v>30002</v>
      </c>
      <c r="AQ143" s="25">
        <f t="shared" si="31"/>
        <v>6</v>
      </c>
      <c r="AR143" s="25" t="str">
        <f>getSring(AN143,1)</f>
        <v>黄水晶</v>
      </c>
      <c r="AS143" s="25">
        <f t="shared" si="26"/>
        <v>30029</v>
      </c>
      <c r="AT143" s="25">
        <f t="shared" si="32"/>
        <v>13</v>
      </c>
      <c r="AU143" s="25" t="str">
        <f>getSring(AN143,2)</f>
        <v>诱人的坚果</v>
      </c>
      <c r="AV143" s="25">
        <f t="shared" si="27"/>
        <v>30041</v>
      </c>
      <c r="AW143" s="25">
        <f t="shared" si="28"/>
        <v>13</v>
      </c>
      <c r="AX143" s="25" t="str">
        <f>getSring(AN143,3)</f>
        <v>灰色的稻草</v>
      </c>
      <c r="AY143" s="25">
        <f t="shared" si="29"/>
        <v>30025</v>
      </c>
      <c r="AZ143" s="25">
        <f t="shared" si="30"/>
        <v>13</v>
      </c>
    </row>
    <row r="144" spans="2:52" ht="14.25" x14ac:dyDescent="0.2">
      <c r="B144" s="16">
        <v>142</v>
      </c>
      <c r="C144" s="16" t="s">
        <v>1202</v>
      </c>
      <c r="D144" s="16" t="s">
        <v>1551</v>
      </c>
      <c r="E144" s="16">
        <f>武器3!E144</f>
        <v>3</v>
      </c>
      <c r="F144" s="16" t="s">
        <v>1126</v>
      </c>
      <c r="G144" s="16">
        <f>武器3!G144</f>
        <v>3</v>
      </c>
      <c r="H144" s="19" t="s">
        <v>1485</v>
      </c>
      <c r="I144" s="3" t="s">
        <v>866</v>
      </c>
      <c r="J144" s="3">
        <f>武器2!I144</f>
        <v>5</v>
      </c>
      <c r="K144" s="3" t="str">
        <f>武器3!J144</f>
        <v>下级职业</v>
      </c>
      <c r="L144" s="3" t="str">
        <f>武器3!K144</f>
        <v>风</v>
      </c>
      <c r="M144" s="16">
        <v>6</v>
      </c>
      <c r="N144" s="16">
        <v>6</v>
      </c>
      <c r="O144" s="16">
        <v>26</v>
      </c>
      <c r="P144" s="28">
        <v>0</v>
      </c>
      <c r="Q144" s="28">
        <v>0</v>
      </c>
      <c r="R144" s="28">
        <v>0</v>
      </c>
      <c r="S144" s="28">
        <v>0</v>
      </c>
      <c r="T144" s="28">
        <v>0</v>
      </c>
      <c r="U144" s="16">
        <v>61</v>
      </c>
      <c r="V144" s="64">
        <v>0</v>
      </c>
      <c r="W144" s="29">
        <v>0</v>
      </c>
      <c r="X144" s="29">
        <v>0</v>
      </c>
      <c r="Y144" s="29">
        <v>0</v>
      </c>
      <c r="Z144" s="29">
        <v>0</v>
      </c>
      <c r="AA144" s="64">
        <v>0</v>
      </c>
      <c r="AB144" s="42">
        <v>22</v>
      </c>
      <c r="AC144" s="64">
        <v>0</v>
      </c>
      <c r="AD144" s="42">
        <v>31</v>
      </c>
      <c r="AE144" s="64">
        <v>0</v>
      </c>
      <c r="AF144" s="64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>
        <f t="shared" si="22"/>
        <v>162.02974504249292</v>
      </c>
      <c r="AM144">
        <f t="shared" si="23"/>
        <v>7140</v>
      </c>
      <c r="AN144" t="str">
        <f t="shared" si="24"/>
        <v>,灰色的稻草,发光的石头,黄水晶</v>
      </c>
      <c r="AO144" s="25" t="str">
        <f>IF(F144="c",getSring(AN144,4),VLOOKUP(L144&amp;F144,test4,2,FALSE))</f>
        <v>上级风之精华</v>
      </c>
      <c r="AP144" s="25">
        <f t="shared" si="25"/>
        <v>30002</v>
      </c>
      <c r="AQ144" s="25">
        <f t="shared" si="31"/>
        <v>17</v>
      </c>
      <c r="AR144" s="25" t="str">
        <f>getSring(AN144,1)</f>
        <v>灰色的稻草</v>
      </c>
      <c r="AS144" s="25">
        <f t="shared" si="26"/>
        <v>30025</v>
      </c>
      <c r="AT144" s="25">
        <f t="shared" si="32"/>
        <v>34</v>
      </c>
      <c r="AU144" s="25" t="str">
        <f>getSring(AN144,2)</f>
        <v>发光的石头</v>
      </c>
      <c r="AV144" s="25">
        <f t="shared" si="27"/>
        <v>30033</v>
      </c>
      <c r="AW144" s="25">
        <f t="shared" si="28"/>
        <v>34</v>
      </c>
      <c r="AX144" s="25" t="str">
        <f>getSring(AN144,3)</f>
        <v>黄水晶</v>
      </c>
      <c r="AY144" s="25">
        <f t="shared" si="29"/>
        <v>30029</v>
      </c>
      <c r="AZ144" s="25">
        <f t="shared" si="30"/>
        <v>34</v>
      </c>
    </row>
    <row r="145" spans="2:52" ht="14.25" x14ac:dyDescent="0.2">
      <c r="B145" s="16">
        <v>143</v>
      </c>
      <c r="C145" s="16" t="s">
        <v>1159</v>
      </c>
      <c r="D145" s="16" t="s">
        <v>1552</v>
      </c>
      <c r="E145" s="16">
        <f>武器3!E145</f>
        <v>4</v>
      </c>
      <c r="F145" s="16" t="s">
        <v>1126</v>
      </c>
      <c r="G145" s="16">
        <f>武器3!G145</f>
        <v>3</v>
      </c>
      <c r="H145" s="19" t="s">
        <v>1485</v>
      </c>
      <c r="I145" s="3" t="s">
        <v>866</v>
      </c>
      <c r="J145" s="3">
        <f>武器2!I145</f>
        <v>5</v>
      </c>
      <c r="K145" s="3" t="str">
        <f>武器3!J145</f>
        <v>下级职业</v>
      </c>
      <c r="L145" s="3" t="str">
        <f>武器3!K145</f>
        <v>风</v>
      </c>
      <c r="M145" s="16">
        <v>6</v>
      </c>
      <c r="N145" s="16">
        <v>7</v>
      </c>
      <c r="O145" s="16">
        <v>30</v>
      </c>
      <c r="P145" s="28">
        <v>0</v>
      </c>
      <c r="Q145" s="28">
        <v>0</v>
      </c>
      <c r="R145" s="16">
        <v>51</v>
      </c>
      <c r="S145" s="28">
        <v>0</v>
      </c>
      <c r="T145" s="28">
        <v>0</v>
      </c>
      <c r="U145" s="28">
        <v>0</v>
      </c>
      <c r="V145" s="42">
        <v>40</v>
      </c>
      <c r="W145" s="29">
        <v>0</v>
      </c>
      <c r="X145" s="29">
        <v>0</v>
      </c>
      <c r="Y145" s="29">
        <v>0</v>
      </c>
      <c r="Z145" s="29">
        <v>0</v>
      </c>
      <c r="AA145" s="64">
        <v>0</v>
      </c>
      <c r="AB145" s="64">
        <v>0</v>
      </c>
      <c r="AC145" s="42">
        <v>36</v>
      </c>
      <c r="AD145" s="64">
        <v>0</v>
      </c>
      <c r="AE145" s="42">
        <v>36</v>
      </c>
      <c r="AF145" s="64">
        <v>0</v>
      </c>
      <c r="AG145" s="29">
        <v>0</v>
      </c>
      <c r="AH145" s="29">
        <v>0</v>
      </c>
      <c r="AI145" s="29">
        <v>0</v>
      </c>
      <c r="AJ145" s="29">
        <v>0</v>
      </c>
      <c r="AK145" s="29">
        <v>0</v>
      </c>
      <c r="AL145">
        <f t="shared" si="22"/>
        <v>228.91935483870969</v>
      </c>
      <c r="AM145">
        <f t="shared" si="23"/>
        <v>10080</v>
      </c>
      <c r="AN145" t="str">
        <f t="shared" si="24"/>
        <v>,黄水晶,灰色的稻草,带血的牙</v>
      </c>
      <c r="AO145" s="25" t="str">
        <f>IF(F145="c",getSring(AN145,4),VLOOKUP(L145&amp;F145,test4,2,FALSE))</f>
        <v>上级风之精华</v>
      </c>
      <c r="AP145" s="25">
        <f t="shared" si="25"/>
        <v>30002</v>
      </c>
      <c r="AQ145" s="25">
        <f t="shared" si="31"/>
        <v>24</v>
      </c>
      <c r="AR145" s="25" t="str">
        <f>getSring(AN145,1)</f>
        <v>黄水晶</v>
      </c>
      <c r="AS145" s="25">
        <f t="shared" si="26"/>
        <v>30029</v>
      </c>
      <c r="AT145" s="25">
        <f t="shared" si="32"/>
        <v>48</v>
      </c>
      <c r="AU145" s="25" t="str">
        <f>getSring(AN145,2)</f>
        <v>灰色的稻草</v>
      </c>
      <c r="AV145" s="25">
        <f t="shared" si="27"/>
        <v>30025</v>
      </c>
      <c r="AW145" s="25">
        <f t="shared" si="28"/>
        <v>48</v>
      </c>
      <c r="AX145" s="25" t="str">
        <f>getSring(AN145,3)</f>
        <v>带血的牙</v>
      </c>
      <c r="AY145" s="25">
        <f t="shared" si="29"/>
        <v>30037</v>
      </c>
      <c r="AZ145" s="25">
        <f t="shared" si="30"/>
        <v>48</v>
      </c>
    </row>
    <row r="146" spans="2:52" ht="14.25" x14ac:dyDescent="0.2">
      <c r="B146" s="16">
        <v>144</v>
      </c>
      <c r="C146" s="16" t="s">
        <v>1141</v>
      </c>
      <c r="D146" s="16" t="s">
        <v>1348</v>
      </c>
      <c r="E146" s="16">
        <f>武器3!E146</f>
        <v>4</v>
      </c>
      <c r="F146" s="16" t="s">
        <v>1126</v>
      </c>
      <c r="G146" s="16">
        <f>武器3!G146</f>
        <v>3</v>
      </c>
      <c r="H146" s="19" t="s">
        <v>1485</v>
      </c>
      <c r="I146" s="3" t="s">
        <v>866</v>
      </c>
      <c r="J146" s="3">
        <f>武器2!I146</f>
        <v>5</v>
      </c>
      <c r="K146" s="3" t="str">
        <f>武器3!J146</f>
        <v>下级职业</v>
      </c>
      <c r="L146" s="3" t="str">
        <f>武器3!K146</f>
        <v>风</v>
      </c>
      <c r="M146" s="16">
        <v>6</v>
      </c>
      <c r="N146" s="16">
        <v>8</v>
      </c>
      <c r="O146" s="16">
        <v>35</v>
      </c>
      <c r="P146" s="16">
        <v>73</v>
      </c>
      <c r="Q146" s="28">
        <v>0</v>
      </c>
      <c r="R146" s="28">
        <v>0</v>
      </c>
      <c r="S146" s="28">
        <v>0</v>
      </c>
      <c r="T146" s="28">
        <v>0</v>
      </c>
      <c r="U146" s="28">
        <v>0</v>
      </c>
      <c r="V146" s="64">
        <v>0</v>
      </c>
      <c r="W146" s="29">
        <v>0</v>
      </c>
      <c r="X146" s="29">
        <v>0</v>
      </c>
      <c r="Y146" s="29">
        <v>0</v>
      </c>
      <c r="Z146" s="29">
        <v>0</v>
      </c>
      <c r="AA146" s="42">
        <v>48</v>
      </c>
      <c r="AB146" s="42">
        <v>29</v>
      </c>
      <c r="AC146" s="42">
        <v>42</v>
      </c>
      <c r="AD146" s="64">
        <v>0</v>
      </c>
      <c r="AE146" s="64">
        <v>0</v>
      </c>
      <c r="AF146" s="64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>
        <f t="shared" si="22"/>
        <v>241.52267303102622</v>
      </c>
      <c r="AM146">
        <f t="shared" si="23"/>
        <v>10500</v>
      </c>
      <c r="AN146" t="str">
        <f t="shared" si="24"/>
        <v>,诱人的蘑菇,发光的石头,诱人的坚果</v>
      </c>
      <c r="AO146" s="25" t="str">
        <f>IF(F146="c",getSring(AN146,4),VLOOKUP(L146&amp;F146,test4,2,FALSE))</f>
        <v>上级风之精华</v>
      </c>
      <c r="AP146" s="25">
        <f t="shared" si="25"/>
        <v>30002</v>
      </c>
      <c r="AQ146" s="25">
        <f t="shared" si="31"/>
        <v>25</v>
      </c>
      <c r="AR146" s="25" t="str">
        <f>getSring(AN146,1)</f>
        <v>诱人的蘑菇</v>
      </c>
      <c r="AS146" s="25">
        <f t="shared" si="26"/>
        <v>30021</v>
      </c>
      <c r="AT146" s="25">
        <f t="shared" si="32"/>
        <v>50</v>
      </c>
      <c r="AU146" s="25" t="str">
        <f>getSring(AN146,2)</f>
        <v>发光的石头</v>
      </c>
      <c r="AV146" s="25">
        <f t="shared" si="27"/>
        <v>30033</v>
      </c>
      <c r="AW146" s="25">
        <f t="shared" si="28"/>
        <v>50</v>
      </c>
      <c r="AX146" s="25" t="str">
        <f>getSring(AN146,3)</f>
        <v>诱人的坚果</v>
      </c>
      <c r="AY146" s="25">
        <f t="shared" si="29"/>
        <v>30041</v>
      </c>
      <c r="AZ146" s="25">
        <f t="shared" si="30"/>
        <v>50</v>
      </c>
    </row>
    <row r="147" spans="2:52" ht="14.25" x14ac:dyDescent="0.2">
      <c r="B147" s="16">
        <v>145</v>
      </c>
      <c r="C147" s="16" t="s">
        <v>1214</v>
      </c>
      <c r="D147" s="16" t="s">
        <v>1553</v>
      </c>
      <c r="E147" s="16">
        <f>武器3!E147</f>
        <v>1</v>
      </c>
      <c r="F147" s="16" t="s">
        <v>1127</v>
      </c>
      <c r="G147" s="16">
        <f>武器3!G147</f>
        <v>3</v>
      </c>
      <c r="H147" s="19" t="s">
        <v>1485</v>
      </c>
      <c r="I147" s="3" t="s">
        <v>866</v>
      </c>
      <c r="J147" s="3">
        <f>武器2!I147</f>
        <v>5</v>
      </c>
      <c r="K147" s="3" t="str">
        <f>武器3!J147</f>
        <v>下级职业</v>
      </c>
      <c r="L147" s="3" t="str">
        <f>武器3!K147</f>
        <v>风</v>
      </c>
      <c r="M147" s="16">
        <v>6</v>
      </c>
      <c r="N147" s="16">
        <v>1</v>
      </c>
      <c r="O147" s="16">
        <v>5</v>
      </c>
      <c r="P147" s="28">
        <v>0</v>
      </c>
      <c r="Q147" s="28">
        <v>0</v>
      </c>
      <c r="R147" s="28">
        <v>0</v>
      </c>
      <c r="S147" s="28">
        <v>0</v>
      </c>
      <c r="T147" s="28">
        <v>0</v>
      </c>
      <c r="U147" s="16">
        <v>14</v>
      </c>
      <c r="V147" s="64">
        <v>0</v>
      </c>
      <c r="W147" s="29">
        <v>0</v>
      </c>
      <c r="X147" s="29">
        <v>0</v>
      </c>
      <c r="Y147" s="29">
        <v>0</v>
      </c>
      <c r="Z147" s="29">
        <v>0</v>
      </c>
      <c r="AA147" s="64">
        <v>0</v>
      </c>
      <c r="AB147" s="64">
        <v>0</v>
      </c>
      <c r="AC147" s="64">
        <v>0</v>
      </c>
      <c r="AD147" s="64">
        <v>0</v>
      </c>
      <c r="AE147" s="64">
        <v>0</v>
      </c>
      <c r="AF147" s="64">
        <v>0</v>
      </c>
      <c r="AG147" s="29">
        <v>0</v>
      </c>
      <c r="AH147" s="29">
        <v>0</v>
      </c>
      <c r="AI147" s="29">
        <v>0</v>
      </c>
      <c r="AJ147" s="29">
        <v>0</v>
      </c>
      <c r="AK147" s="29">
        <v>0</v>
      </c>
      <c r="AL147">
        <f t="shared" si="22"/>
        <v>28.5</v>
      </c>
      <c r="AM147">
        <f t="shared" si="23"/>
        <v>1260</v>
      </c>
      <c r="AN147" t="str">
        <f t="shared" si="24"/>
        <v>,蓝水晶,美味的坚果,长獠牙</v>
      </c>
      <c r="AO147" s="25" t="str">
        <f>IF(F147="c",getSring(AN147,4),VLOOKUP(L147&amp;F147,test4,2,FALSE))</f>
        <v>风之精华</v>
      </c>
      <c r="AP147" s="25">
        <f t="shared" si="25"/>
        <v>30003</v>
      </c>
      <c r="AQ147" s="25">
        <f t="shared" si="31"/>
        <v>6</v>
      </c>
      <c r="AR147" s="25" t="str">
        <f>getSring(AN147,1)</f>
        <v>蓝水晶</v>
      </c>
      <c r="AS147" s="25">
        <f t="shared" si="26"/>
        <v>30028</v>
      </c>
      <c r="AT147" s="25">
        <f t="shared" si="32"/>
        <v>12</v>
      </c>
      <c r="AU147" s="25" t="str">
        <f>getSring(AN147,2)</f>
        <v>美味的坚果</v>
      </c>
      <c r="AV147" s="25">
        <f t="shared" si="27"/>
        <v>30040</v>
      </c>
      <c r="AW147" s="25">
        <f t="shared" si="28"/>
        <v>12</v>
      </c>
      <c r="AX147" s="25" t="str">
        <f>getSring(AN147,3)</f>
        <v>长獠牙</v>
      </c>
      <c r="AY147" s="25">
        <f t="shared" si="29"/>
        <v>30036</v>
      </c>
      <c r="AZ147" s="25">
        <f t="shared" si="30"/>
        <v>12</v>
      </c>
    </row>
    <row r="148" spans="2:52" ht="14.25" x14ac:dyDescent="0.2">
      <c r="B148" s="16">
        <v>146</v>
      </c>
      <c r="C148" s="16" t="s">
        <v>1162</v>
      </c>
      <c r="D148" s="16" t="s">
        <v>1362</v>
      </c>
      <c r="E148" s="16">
        <f>武器3!E148</f>
        <v>1</v>
      </c>
      <c r="F148" s="16" t="s">
        <v>1127</v>
      </c>
      <c r="G148" s="16">
        <f>武器3!G148</f>
        <v>3</v>
      </c>
      <c r="H148" s="19" t="s">
        <v>1485</v>
      </c>
      <c r="I148" s="3" t="s">
        <v>866</v>
      </c>
      <c r="J148" s="3">
        <f>武器2!I148</f>
        <v>5</v>
      </c>
      <c r="K148" s="3" t="str">
        <f>武器3!J148</f>
        <v>下级职业</v>
      </c>
      <c r="L148" s="3" t="str">
        <f>武器3!K148</f>
        <v>风</v>
      </c>
      <c r="M148" s="16">
        <v>6</v>
      </c>
      <c r="N148" s="16">
        <v>2</v>
      </c>
      <c r="O148" s="16">
        <v>9</v>
      </c>
      <c r="P148" s="28">
        <v>0</v>
      </c>
      <c r="Q148" s="28">
        <v>0</v>
      </c>
      <c r="R148" s="28">
        <v>0</v>
      </c>
      <c r="S148" s="28">
        <v>0</v>
      </c>
      <c r="T148" s="28">
        <v>0</v>
      </c>
      <c r="U148" s="16">
        <v>28</v>
      </c>
      <c r="V148" s="64">
        <v>0</v>
      </c>
      <c r="W148" s="29">
        <v>0</v>
      </c>
      <c r="X148" s="29">
        <v>0</v>
      </c>
      <c r="Y148" s="29">
        <v>0</v>
      </c>
      <c r="Z148" s="29">
        <v>0</v>
      </c>
      <c r="AA148" s="64">
        <v>0</v>
      </c>
      <c r="AB148" s="64">
        <v>0</v>
      </c>
      <c r="AC148" s="64">
        <v>0</v>
      </c>
      <c r="AD148" s="64">
        <v>0</v>
      </c>
      <c r="AE148" s="64">
        <v>0</v>
      </c>
      <c r="AF148" s="64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>
        <f t="shared" si="22"/>
        <v>55.5</v>
      </c>
      <c r="AM148">
        <f t="shared" si="23"/>
        <v>2475</v>
      </c>
      <c r="AN148" t="str">
        <f t="shared" si="24"/>
        <v>,长獠牙,蓝水晶,美味的坚果</v>
      </c>
      <c r="AO148" s="25" t="str">
        <f>IF(F148="c",getSring(AN148,4),VLOOKUP(L148&amp;F148,test4,2,FALSE))</f>
        <v>风之精华</v>
      </c>
      <c r="AP148" s="25">
        <f t="shared" si="25"/>
        <v>30003</v>
      </c>
      <c r="AQ148" s="25">
        <f t="shared" si="31"/>
        <v>12</v>
      </c>
      <c r="AR148" s="25" t="str">
        <f>getSring(AN148,1)</f>
        <v>长獠牙</v>
      </c>
      <c r="AS148" s="25">
        <f t="shared" si="26"/>
        <v>30036</v>
      </c>
      <c r="AT148" s="25">
        <f t="shared" si="32"/>
        <v>23</v>
      </c>
      <c r="AU148" s="25" t="str">
        <f>getSring(AN148,2)</f>
        <v>蓝水晶</v>
      </c>
      <c r="AV148" s="25">
        <f t="shared" si="27"/>
        <v>30028</v>
      </c>
      <c r="AW148" s="25">
        <f t="shared" si="28"/>
        <v>23</v>
      </c>
      <c r="AX148" s="25" t="str">
        <f>getSring(AN148,3)</f>
        <v>美味的坚果</v>
      </c>
      <c r="AY148" s="25">
        <f t="shared" si="29"/>
        <v>30040</v>
      </c>
      <c r="AZ148" s="25">
        <f t="shared" si="30"/>
        <v>23</v>
      </c>
    </row>
    <row r="149" spans="2:52" ht="14.25" x14ac:dyDescent="0.2">
      <c r="B149" s="16">
        <v>147</v>
      </c>
      <c r="C149" s="16" t="s">
        <v>1198</v>
      </c>
      <c r="D149" s="16" t="s">
        <v>1301</v>
      </c>
      <c r="E149" s="16">
        <f>武器3!E149</f>
        <v>2</v>
      </c>
      <c r="F149" s="16" t="s">
        <v>1127</v>
      </c>
      <c r="G149" s="16">
        <f>武器3!G149</f>
        <v>3</v>
      </c>
      <c r="H149" s="19" t="s">
        <v>1485</v>
      </c>
      <c r="I149" s="3" t="s">
        <v>866</v>
      </c>
      <c r="J149" s="3">
        <f>武器2!I149</f>
        <v>5</v>
      </c>
      <c r="K149" s="3" t="str">
        <f>武器3!J149</f>
        <v>下级职业</v>
      </c>
      <c r="L149" s="3" t="str">
        <f>武器3!K149</f>
        <v>风</v>
      </c>
      <c r="M149" s="16">
        <v>6</v>
      </c>
      <c r="N149" s="16">
        <v>3</v>
      </c>
      <c r="O149" s="16">
        <v>14</v>
      </c>
      <c r="P149" s="28">
        <v>0</v>
      </c>
      <c r="Q149" s="28">
        <v>0</v>
      </c>
      <c r="R149" s="28">
        <v>0</v>
      </c>
      <c r="S149" s="28">
        <v>0</v>
      </c>
      <c r="T149" s="28">
        <v>0</v>
      </c>
      <c r="U149" s="28">
        <v>0</v>
      </c>
      <c r="V149" s="64">
        <v>0</v>
      </c>
      <c r="W149" s="29">
        <v>0</v>
      </c>
      <c r="X149" s="29">
        <v>0</v>
      </c>
      <c r="Y149" s="29">
        <v>0</v>
      </c>
      <c r="Z149" s="29">
        <v>0</v>
      </c>
      <c r="AA149" s="64">
        <v>0</v>
      </c>
      <c r="AB149" s="64">
        <v>0</v>
      </c>
      <c r="AC149" s="42">
        <v>22</v>
      </c>
      <c r="AD149" s="64">
        <v>0</v>
      </c>
      <c r="AE149" s="64">
        <v>0</v>
      </c>
      <c r="AF149" s="64">
        <v>0</v>
      </c>
      <c r="AG149" s="29">
        <v>0</v>
      </c>
      <c r="AH149" s="29">
        <v>0</v>
      </c>
      <c r="AI149" s="29">
        <v>0</v>
      </c>
      <c r="AJ149" s="29">
        <v>0</v>
      </c>
      <c r="AK149" s="29">
        <v>0</v>
      </c>
      <c r="AL149">
        <f t="shared" si="22"/>
        <v>28.173913043478251</v>
      </c>
      <c r="AM149">
        <f t="shared" si="23"/>
        <v>1260</v>
      </c>
      <c r="AN149" t="str">
        <f t="shared" si="24"/>
        <v>,坚硬的石头,蓝水晶,美味的坚果</v>
      </c>
      <c r="AO149" s="25" t="str">
        <f>IF(F149="c",getSring(AN149,4),VLOOKUP(L149&amp;F149,test4,2,FALSE))</f>
        <v>风之精华</v>
      </c>
      <c r="AP149" s="25">
        <f t="shared" si="25"/>
        <v>30003</v>
      </c>
      <c r="AQ149" s="25">
        <f t="shared" si="31"/>
        <v>6</v>
      </c>
      <c r="AR149" s="25" t="str">
        <f>getSring(AN149,1)</f>
        <v>坚硬的石头</v>
      </c>
      <c r="AS149" s="25">
        <f t="shared" si="26"/>
        <v>30032</v>
      </c>
      <c r="AT149" s="25">
        <f t="shared" si="32"/>
        <v>12</v>
      </c>
      <c r="AU149" s="25" t="str">
        <f>getSring(AN149,2)</f>
        <v>蓝水晶</v>
      </c>
      <c r="AV149" s="25">
        <f t="shared" si="27"/>
        <v>30028</v>
      </c>
      <c r="AW149" s="25">
        <f t="shared" si="28"/>
        <v>12</v>
      </c>
      <c r="AX149" s="25" t="str">
        <f>getSring(AN149,3)</f>
        <v>美味的坚果</v>
      </c>
      <c r="AY149" s="25">
        <f t="shared" si="29"/>
        <v>30040</v>
      </c>
      <c r="AZ149" s="25">
        <f t="shared" si="30"/>
        <v>12</v>
      </c>
    </row>
    <row r="150" spans="2:52" ht="14.25" x14ac:dyDescent="0.2">
      <c r="B150" s="16">
        <v>148</v>
      </c>
      <c r="C150" s="16" t="s">
        <v>1204</v>
      </c>
      <c r="D150" s="16" t="s">
        <v>1276</v>
      </c>
      <c r="E150" s="16">
        <f>武器3!E150</f>
        <v>2</v>
      </c>
      <c r="F150" s="16" t="s">
        <v>1127</v>
      </c>
      <c r="G150" s="16">
        <f>武器3!G150</f>
        <v>3</v>
      </c>
      <c r="H150" s="19" t="s">
        <v>1485</v>
      </c>
      <c r="I150" s="3" t="s">
        <v>866</v>
      </c>
      <c r="J150" s="3">
        <f>武器2!I150</f>
        <v>5</v>
      </c>
      <c r="K150" s="3" t="str">
        <f>武器3!J150</f>
        <v>下级职业</v>
      </c>
      <c r="L150" s="3" t="str">
        <f>武器3!K150</f>
        <v>风</v>
      </c>
      <c r="M150" s="16">
        <v>6</v>
      </c>
      <c r="N150" s="16">
        <v>4</v>
      </c>
      <c r="O150" s="16">
        <v>18</v>
      </c>
      <c r="P150" s="28">
        <v>0</v>
      </c>
      <c r="Q150" s="28">
        <v>0</v>
      </c>
      <c r="R150" s="28">
        <v>0</v>
      </c>
      <c r="S150" s="28">
        <v>0</v>
      </c>
      <c r="T150" s="28">
        <v>0</v>
      </c>
      <c r="U150" s="28">
        <v>0</v>
      </c>
      <c r="V150" s="64">
        <v>0</v>
      </c>
      <c r="W150" s="29">
        <v>0</v>
      </c>
      <c r="X150" s="29">
        <v>0</v>
      </c>
      <c r="Y150" s="29">
        <v>0</v>
      </c>
      <c r="Z150" s="29">
        <v>0</v>
      </c>
      <c r="AA150" s="42">
        <v>33</v>
      </c>
      <c r="AB150" s="64">
        <v>0</v>
      </c>
      <c r="AC150" s="64">
        <v>0</v>
      </c>
      <c r="AD150" s="64">
        <v>0</v>
      </c>
      <c r="AE150" s="64">
        <v>0</v>
      </c>
      <c r="AF150" s="64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>
        <f t="shared" si="22"/>
        <v>40.873873873873876</v>
      </c>
      <c r="AM150">
        <f t="shared" si="23"/>
        <v>1845</v>
      </c>
      <c r="AN150" t="str">
        <f t="shared" si="24"/>
        <v>,蓝水晶,长獠牙,漂亮的蘑菇</v>
      </c>
      <c r="AO150" s="25" t="str">
        <f>IF(F150="c",getSring(AN150,4),VLOOKUP(L150&amp;F150,test4,2,FALSE))</f>
        <v>风之精华</v>
      </c>
      <c r="AP150" s="25">
        <f t="shared" si="25"/>
        <v>30003</v>
      </c>
      <c r="AQ150" s="25">
        <f t="shared" si="31"/>
        <v>9</v>
      </c>
      <c r="AR150" s="25" t="str">
        <f>getSring(AN150,1)</f>
        <v>蓝水晶</v>
      </c>
      <c r="AS150" s="25">
        <f t="shared" si="26"/>
        <v>30028</v>
      </c>
      <c r="AT150" s="25">
        <f t="shared" si="32"/>
        <v>17</v>
      </c>
      <c r="AU150" s="25" t="str">
        <f>getSring(AN150,2)</f>
        <v>长獠牙</v>
      </c>
      <c r="AV150" s="25">
        <f t="shared" si="27"/>
        <v>30036</v>
      </c>
      <c r="AW150" s="25">
        <f t="shared" si="28"/>
        <v>17</v>
      </c>
      <c r="AX150" s="25" t="str">
        <f>getSring(AN150,3)</f>
        <v>漂亮的蘑菇</v>
      </c>
      <c r="AY150" s="25">
        <f t="shared" si="29"/>
        <v>30020</v>
      </c>
      <c r="AZ150" s="25">
        <f t="shared" si="30"/>
        <v>17</v>
      </c>
    </row>
    <row r="151" spans="2:52" ht="14.25" x14ac:dyDescent="0.2">
      <c r="B151" s="16">
        <v>149</v>
      </c>
      <c r="C151" s="16" t="s">
        <v>1135</v>
      </c>
      <c r="D151" s="16" t="s">
        <v>1554</v>
      </c>
      <c r="E151" s="16">
        <f>武器3!E151</f>
        <v>3</v>
      </c>
      <c r="F151" s="16" t="s">
        <v>1127</v>
      </c>
      <c r="G151" s="16">
        <f>武器3!G151</f>
        <v>3</v>
      </c>
      <c r="H151" s="19" t="s">
        <v>1485</v>
      </c>
      <c r="I151" s="3" t="s">
        <v>866</v>
      </c>
      <c r="J151" s="3">
        <f>武器2!I151</f>
        <v>5</v>
      </c>
      <c r="K151" s="3" t="str">
        <f>武器3!J151</f>
        <v>下级职业</v>
      </c>
      <c r="L151" s="3" t="str">
        <f>武器3!K151</f>
        <v>风</v>
      </c>
      <c r="M151" s="16">
        <v>6</v>
      </c>
      <c r="N151" s="16">
        <v>5</v>
      </c>
      <c r="O151" s="16">
        <v>23</v>
      </c>
      <c r="P151" s="28">
        <v>0</v>
      </c>
      <c r="Q151" s="28">
        <v>0</v>
      </c>
      <c r="R151" s="28">
        <v>0</v>
      </c>
      <c r="S151" s="28">
        <v>0</v>
      </c>
      <c r="T151" s="28">
        <v>0</v>
      </c>
      <c r="U151" s="16">
        <v>70</v>
      </c>
      <c r="V151" s="64">
        <v>0</v>
      </c>
      <c r="W151" s="29">
        <v>0</v>
      </c>
      <c r="X151" s="29">
        <v>0</v>
      </c>
      <c r="Y151" s="29">
        <v>0</v>
      </c>
      <c r="Z151" s="29">
        <v>0</v>
      </c>
      <c r="AA151" s="42">
        <v>41</v>
      </c>
      <c r="AB151" s="64">
        <v>0</v>
      </c>
      <c r="AC151" s="64">
        <v>0</v>
      </c>
      <c r="AD151" s="64">
        <v>0</v>
      </c>
      <c r="AE151" s="64">
        <v>0</v>
      </c>
      <c r="AF151" s="64">
        <v>0</v>
      </c>
      <c r="AG151" s="29">
        <v>0</v>
      </c>
      <c r="AH151" s="29">
        <v>0</v>
      </c>
      <c r="AI151" s="29">
        <v>0</v>
      </c>
      <c r="AJ151" s="29">
        <v>0</v>
      </c>
      <c r="AK151" s="29">
        <v>0</v>
      </c>
      <c r="AL151">
        <f t="shared" si="22"/>
        <v>160.54105571847506</v>
      </c>
      <c r="AM151">
        <f t="shared" si="23"/>
        <v>6975</v>
      </c>
      <c r="AN151" t="str">
        <f t="shared" si="24"/>
        <v>,扁扁的稻草,长獠牙,漂亮的蘑菇</v>
      </c>
      <c r="AO151" s="25" t="str">
        <f>IF(F151="c",getSring(AN151,4),VLOOKUP(L151&amp;F151,test4,2,FALSE))</f>
        <v>风之精华</v>
      </c>
      <c r="AP151" s="25">
        <f t="shared" si="25"/>
        <v>30003</v>
      </c>
      <c r="AQ151" s="25">
        <f t="shared" si="31"/>
        <v>33</v>
      </c>
      <c r="AR151" s="25" t="str">
        <f>getSring(AN151,1)</f>
        <v>扁扁的稻草</v>
      </c>
      <c r="AS151" s="25">
        <f t="shared" si="26"/>
        <v>30024</v>
      </c>
      <c r="AT151" s="25">
        <f t="shared" si="32"/>
        <v>67</v>
      </c>
      <c r="AU151" s="25" t="str">
        <f>getSring(AN151,2)</f>
        <v>长獠牙</v>
      </c>
      <c r="AV151" s="25">
        <f t="shared" si="27"/>
        <v>30036</v>
      </c>
      <c r="AW151" s="25">
        <f t="shared" si="28"/>
        <v>67</v>
      </c>
      <c r="AX151" s="25" t="str">
        <f>getSring(AN151,3)</f>
        <v>漂亮的蘑菇</v>
      </c>
      <c r="AY151" s="25">
        <f t="shared" si="29"/>
        <v>30020</v>
      </c>
      <c r="AZ151" s="25">
        <f t="shared" si="30"/>
        <v>67</v>
      </c>
    </row>
    <row r="152" spans="2:52" ht="14.25" x14ac:dyDescent="0.2">
      <c r="B152" s="16">
        <v>150</v>
      </c>
      <c r="C152" s="16" t="s">
        <v>1157</v>
      </c>
      <c r="D152" s="16" t="s">
        <v>1555</v>
      </c>
      <c r="E152" s="16">
        <f>武器3!E152</f>
        <v>3</v>
      </c>
      <c r="F152" s="16" t="s">
        <v>1127</v>
      </c>
      <c r="G152" s="16">
        <f>武器3!G152</f>
        <v>3</v>
      </c>
      <c r="H152" s="19" t="s">
        <v>1485</v>
      </c>
      <c r="I152" s="3" t="s">
        <v>866</v>
      </c>
      <c r="J152" s="3">
        <f>武器2!I152</f>
        <v>5</v>
      </c>
      <c r="K152" s="3" t="str">
        <f>武器3!J152</f>
        <v>下级职业</v>
      </c>
      <c r="L152" s="3" t="str">
        <f>武器3!K152</f>
        <v>风</v>
      </c>
      <c r="M152" s="16">
        <v>6</v>
      </c>
      <c r="N152" s="16">
        <v>6</v>
      </c>
      <c r="O152" s="16">
        <v>27</v>
      </c>
      <c r="P152" s="28">
        <v>0</v>
      </c>
      <c r="Q152" s="28">
        <v>0</v>
      </c>
      <c r="R152" s="28">
        <v>0</v>
      </c>
      <c r="S152" s="28">
        <v>0</v>
      </c>
      <c r="T152" s="28">
        <v>0</v>
      </c>
      <c r="U152" s="28">
        <v>0</v>
      </c>
      <c r="V152" s="64">
        <v>0</v>
      </c>
      <c r="W152" s="29">
        <v>0</v>
      </c>
      <c r="X152" s="29">
        <v>0</v>
      </c>
      <c r="Y152" s="29">
        <v>0</v>
      </c>
      <c r="Z152" s="29">
        <v>0</v>
      </c>
      <c r="AA152" s="42">
        <v>50</v>
      </c>
      <c r="AB152" s="64">
        <v>0</v>
      </c>
      <c r="AC152" s="64">
        <v>0</v>
      </c>
      <c r="AD152" s="42">
        <v>43</v>
      </c>
      <c r="AE152" s="64">
        <v>0</v>
      </c>
      <c r="AF152" s="64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>
        <f t="shared" si="22"/>
        <v>90.194656488549612</v>
      </c>
      <c r="AM152">
        <f t="shared" si="23"/>
        <v>3990</v>
      </c>
      <c r="AN152" t="str">
        <f t="shared" si="24"/>
        <v>,坚硬的石头,蓝水晶,扁扁的稻草</v>
      </c>
      <c r="AO152" s="25" t="str">
        <f>IF(F152="c",getSring(AN152,4),VLOOKUP(L152&amp;F152,test4,2,FALSE))</f>
        <v>风之精华</v>
      </c>
      <c r="AP152" s="25">
        <f t="shared" si="25"/>
        <v>30003</v>
      </c>
      <c r="AQ152" s="25">
        <f t="shared" si="31"/>
        <v>19</v>
      </c>
      <c r="AR152" s="25" t="str">
        <f>getSring(AN152,1)</f>
        <v>坚硬的石头</v>
      </c>
      <c r="AS152" s="25">
        <f t="shared" si="26"/>
        <v>30032</v>
      </c>
      <c r="AT152" s="25">
        <f t="shared" si="32"/>
        <v>38</v>
      </c>
      <c r="AU152" s="25" t="str">
        <f>getSring(AN152,2)</f>
        <v>蓝水晶</v>
      </c>
      <c r="AV152" s="25">
        <f t="shared" si="27"/>
        <v>30028</v>
      </c>
      <c r="AW152" s="25">
        <f t="shared" si="28"/>
        <v>38</v>
      </c>
      <c r="AX152" s="25" t="str">
        <f>getSring(AN152,3)</f>
        <v>扁扁的稻草</v>
      </c>
      <c r="AY152" s="25">
        <f t="shared" si="29"/>
        <v>30024</v>
      </c>
      <c r="AZ152" s="25">
        <f t="shared" si="30"/>
        <v>38</v>
      </c>
    </row>
    <row r="153" spans="2:52" ht="14.25" x14ac:dyDescent="0.2">
      <c r="B153" s="16">
        <v>151</v>
      </c>
      <c r="C153" s="16" t="s">
        <v>1133</v>
      </c>
      <c r="D153" s="16" t="s">
        <v>1228</v>
      </c>
      <c r="E153" s="16">
        <f>武器3!E153</f>
        <v>4</v>
      </c>
      <c r="F153" s="16" t="s">
        <v>1127</v>
      </c>
      <c r="G153" s="16">
        <f>武器3!G153</f>
        <v>3</v>
      </c>
      <c r="H153" s="19" t="s">
        <v>1485</v>
      </c>
      <c r="I153" s="3" t="s">
        <v>866</v>
      </c>
      <c r="J153" s="3">
        <f>武器2!I153</f>
        <v>5</v>
      </c>
      <c r="K153" s="3" t="str">
        <f>武器3!J153</f>
        <v>下级职业</v>
      </c>
      <c r="L153" s="3" t="str">
        <f>武器3!K153</f>
        <v>风</v>
      </c>
      <c r="M153" s="16">
        <v>6</v>
      </c>
      <c r="N153" s="16">
        <v>7</v>
      </c>
      <c r="O153" s="16">
        <v>32</v>
      </c>
      <c r="P153" s="16">
        <v>88</v>
      </c>
      <c r="Q153" s="16">
        <v>81</v>
      </c>
      <c r="R153" s="28">
        <v>0</v>
      </c>
      <c r="S153" s="28">
        <v>0</v>
      </c>
      <c r="T153" s="28">
        <v>0</v>
      </c>
      <c r="U153" s="28">
        <v>0</v>
      </c>
      <c r="V153" s="64">
        <v>0</v>
      </c>
      <c r="W153" s="29">
        <v>0</v>
      </c>
      <c r="X153" s="29">
        <v>0</v>
      </c>
      <c r="Y153" s="29">
        <v>0</v>
      </c>
      <c r="Z153" s="29">
        <v>0</v>
      </c>
      <c r="AA153" s="64">
        <v>0</v>
      </c>
      <c r="AB153" s="64">
        <v>0</v>
      </c>
      <c r="AC153" s="64">
        <v>0</v>
      </c>
      <c r="AD153" s="64">
        <v>0</v>
      </c>
      <c r="AE153" s="64">
        <v>0</v>
      </c>
      <c r="AF153" s="64">
        <v>0</v>
      </c>
      <c r="AG153" s="29">
        <v>0</v>
      </c>
      <c r="AH153" s="29">
        <v>0</v>
      </c>
      <c r="AI153" s="29">
        <v>0</v>
      </c>
      <c r="AJ153" s="29">
        <v>0</v>
      </c>
      <c r="AK153" s="29">
        <v>0</v>
      </c>
      <c r="AL153">
        <f t="shared" si="22"/>
        <v>301.5</v>
      </c>
      <c r="AM153">
        <f t="shared" si="23"/>
        <v>13230</v>
      </c>
      <c r="AN153" t="str">
        <f t="shared" si="24"/>
        <v>,坚硬的石头,长獠牙,蓝水晶</v>
      </c>
      <c r="AO153" s="25" t="str">
        <f>IF(F153="c",getSring(AN153,4),VLOOKUP(L153&amp;F153,test4,2,FALSE))</f>
        <v>风之精华</v>
      </c>
      <c r="AP153" s="25">
        <f t="shared" si="25"/>
        <v>30003</v>
      </c>
      <c r="AQ153" s="25">
        <f t="shared" si="31"/>
        <v>63</v>
      </c>
      <c r="AR153" s="25" t="str">
        <f>getSring(AN153,1)</f>
        <v>坚硬的石头</v>
      </c>
      <c r="AS153" s="25">
        <f t="shared" si="26"/>
        <v>30032</v>
      </c>
      <c r="AT153" s="25">
        <f t="shared" si="32"/>
        <v>126</v>
      </c>
      <c r="AU153" s="25" t="str">
        <f>getSring(AN153,2)</f>
        <v>长獠牙</v>
      </c>
      <c r="AV153" s="25">
        <f t="shared" si="27"/>
        <v>30036</v>
      </c>
      <c r="AW153" s="25">
        <f t="shared" si="28"/>
        <v>126</v>
      </c>
      <c r="AX153" s="25" t="str">
        <f>getSring(AN153,3)</f>
        <v>蓝水晶</v>
      </c>
      <c r="AY153" s="25">
        <f t="shared" si="29"/>
        <v>30028</v>
      </c>
      <c r="AZ153" s="25">
        <f t="shared" si="30"/>
        <v>126</v>
      </c>
    </row>
    <row r="154" spans="2:52" ht="14.25" x14ac:dyDescent="0.2">
      <c r="B154" s="16">
        <v>152</v>
      </c>
      <c r="C154" s="16" t="s">
        <v>1206</v>
      </c>
      <c r="D154" s="16" t="s">
        <v>1363</v>
      </c>
      <c r="E154" s="16">
        <f>武器3!E154</f>
        <v>4</v>
      </c>
      <c r="F154" s="16" t="s">
        <v>1127</v>
      </c>
      <c r="G154" s="16">
        <f>武器3!G154</f>
        <v>3</v>
      </c>
      <c r="H154" s="19" t="s">
        <v>1485</v>
      </c>
      <c r="I154" s="3" t="s">
        <v>866</v>
      </c>
      <c r="J154" s="3">
        <f>武器2!I154</f>
        <v>5</v>
      </c>
      <c r="K154" s="3" t="str">
        <f>武器3!J154</f>
        <v>下级职业</v>
      </c>
      <c r="L154" s="3" t="str">
        <f>武器3!K154</f>
        <v>风</v>
      </c>
      <c r="M154" s="16">
        <v>6</v>
      </c>
      <c r="N154" s="16">
        <v>8</v>
      </c>
      <c r="O154" s="16">
        <v>36</v>
      </c>
      <c r="P154" s="28">
        <v>0</v>
      </c>
      <c r="Q154" s="28">
        <v>0</v>
      </c>
      <c r="R154" s="28">
        <v>0</v>
      </c>
      <c r="S154" s="28">
        <v>0</v>
      </c>
      <c r="T154" s="28">
        <v>0</v>
      </c>
      <c r="U154" s="16">
        <v>112</v>
      </c>
      <c r="V154" s="64">
        <v>0</v>
      </c>
      <c r="W154" s="29">
        <v>0</v>
      </c>
      <c r="X154" s="29">
        <v>0</v>
      </c>
      <c r="Y154" s="29">
        <v>0</v>
      </c>
      <c r="Z154" s="29">
        <v>0</v>
      </c>
      <c r="AA154" s="42">
        <v>66</v>
      </c>
      <c r="AB154" s="64">
        <v>0</v>
      </c>
      <c r="AC154" s="64">
        <v>0</v>
      </c>
      <c r="AD154" s="64">
        <v>0</v>
      </c>
      <c r="AE154" s="64">
        <v>0</v>
      </c>
      <c r="AF154" s="64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>
        <f t="shared" si="22"/>
        <v>272.49180327868851</v>
      </c>
      <c r="AM154">
        <f t="shared" si="23"/>
        <v>11970</v>
      </c>
      <c r="AN154" t="str">
        <f t="shared" si="24"/>
        <v>,美味的坚果,坚硬的石头,长獠牙</v>
      </c>
      <c r="AO154" s="25" t="str">
        <f>IF(F154="c",getSring(AN154,4),VLOOKUP(L154&amp;F154,test4,2,FALSE))</f>
        <v>风之精华</v>
      </c>
      <c r="AP154" s="25">
        <f t="shared" si="25"/>
        <v>30003</v>
      </c>
      <c r="AQ154" s="25">
        <f t="shared" si="31"/>
        <v>57</v>
      </c>
      <c r="AR154" s="25" t="str">
        <f>getSring(AN154,1)</f>
        <v>美味的坚果</v>
      </c>
      <c r="AS154" s="25">
        <f t="shared" si="26"/>
        <v>30040</v>
      </c>
      <c r="AT154" s="25">
        <f t="shared" si="32"/>
        <v>114</v>
      </c>
      <c r="AU154" s="25" t="str">
        <f>getSring(AN154,2)</f>
        <v>坚硬的石头</v>
      </c>
      <c r="AV154" s="25">
        <f t="shared" si="27"/>
        <v>30032</v>
      </c>
      <c r="AW154" s="25">
        <f t="shared" si="28"/>
        <v>114</v>
      </c>
      <c r="AX154" s="25" t="str">
        <f>getSring(AN154,3)</f>
        <v>长獠牙</v>
      </c>
      <c r="AY154" s="25">
        <f t="shared" si="29"/>
        <v>30036</v>
      </c>
      <c r="AZ154" s="25">
        <f t="shared" si="30"/>
        <v>114</v>
      </c>
    </row>
    <row r="155" spans="2:52" ht="14.25" x14ac:dyDescent="0.2">
      <c r="B155" s="16">
        <v>153</v>
      </c>
      <c r="C155" s="16" t="s">
        <v>1182</v>
      </c>
      <c r="D155" s="16" t="s">
        <v>1265</v>
      </c>
      <c r="E155" s="16">
        <f>武器3!E155</f>
        <v>1</v>
      </c>
      <c r="F155" s="16" t="s">
        <v>1128</v>
      </c>
      <c r="G155" s="16">
        <f>武器3!G155</f>
        <v>4</v>
      </c>
      <c r="H155" s="19" t="s">
        <v>1485</v>
      </c>
      <c r="I155" s="3" t="s">
        <v>866</v>
      </c>
      <c r="J155" s="3">
        <f>武器2!I155</f>
        <v>5</v>
      </c>
      <c r="K155" s="3" t="str">
        <f>武器3!J155</f>
        <v>下级职业</v>
      </c>
      <c r="L155" s="3" t="str">
        <f>武器3!K155</f>
        <v>--</v>
      </c>
      <c r="M155" s="16">
        <v>6</v>
      </c>
      <c r="N155" s="16">
        <v>1</v>
      </c>
      <c r="O155" s="16">
        <v>9</v>
      </c>
      <c r="P155" s="28">
        <v>0</v>
      </c>
      <c r="Q155" s="28">
        <v>0</v>
      </c>
      <c r="R155" s="28">
        <v>0</v>
      </c>
      <c r="S155" s="28">
        <v>0</v>
      </c>
      <c r="T155" s="28">
        <v>0</v>
      </c>
      <c r="U155" s="28">
        <v>0</v>
      </c>
      <c r="V155" s="64">
        <v>0</v>
      </c>
      <c r="W155" s="29">
        <v>0</v>
      </c>
      <c r="X155" s="29">
        <v>0</v>
      </c>
      <c r="Y155" s="29">
        <v>0</v>
      </c>
      <c r="Z155" s="29">
        <v>0</v>
      </c>
      <c r="AA155" s="64">
        <v>0</v>
      </c>
      <c r="AB155" s="64">
        <v>0</v>
      </c>
      <c r="AC155" s="42">
        <v>0</v>
      </c>
      <c r="AD155" s="64">
        <v>0</v>
      </c>
      <c r="AE155" s="64">
        <v>0</v>
      </c>
      <c r="AF155" s="64">
        <v>0</v>
      </c>
      <c r="AG155" s="29">
        <v>0</v>
      </c>
      <c r="AH155" s="29">
        <v>0</v>
      </c>
      <c r="AI155" s="29">
        <v>0</v>
      </c>
      <c r="AJ155" s="29">
        <v>0</v>
      </c>
      <c r="AK155" s="29">
        <v>0</v>
      </c>
      <c r="AL155">
        <f t="shared" si="22"/>
        <v>13.5</v>
      </c>
      <c r="AM155">
        <f t="shared" si="23"/>
        <v>585</v>
      </c>
      <c r="AN155" t="str">
        <f t="shared" si="24"/>
        <v>,狗牙,稻草,红水晶,石头</v>
      </c>
      <c r="AO155" s="25" t="str">
        <f>IF(F155="c",getSring(AN155,4),VLOOKUP(L155&amp;F155,test4,2,FALSE))</f>
        <v>石头</v>
      </c>
      <c r="AP155" s="25">
        <f t="shared" si="25"/>
        <v>30031</v>
      </c>
      <c r="AQ155" s="25">
        <f t="shared" si="31"/>
        <v>45</v>
      </c>
      <c r="AR155" s="25" t="str">
        <f>getSring(AN155,1)</f>
        <v>狗牙</v>
      </c>
      <c r="AS155" s="25">
        <f t="shared" si="26"/>
        <v>30035</v>
      </c>
      <c r="AT155" s="25">
        <f t="shared" si="32"/>
        <v>11</v>
      </c>
      <c r="AU155" s="25" t="str">
        <f>getSring(AN155,2)</f>
        <v>稻草</v>
      </c>
      <c r="AV155" s="25">
        <f t="shared" si="27"/>
        <v>30023</v>
      </c>
      <c r="AW155" s="25">
        <f t="shared" si="28"/>
        <v>11</v>
      </c>
      <c r="AX155" s="25" t="str">
        <f>getSring(AN155,3)</f>
        <v>红水晶</v>
      </c>
      <c r="AY155" s="25">
        <f t="shared" si="29"/>
        <v>30027</v>
      </c>
      <c r="AZ155" s="25">
        <f t="shared" si="30"/>
        <v>11</v>
      </c>
    </row>
    <row r="156" spans="2:52" ht="14.25" x14ac:dyDescent="0.2">
      <c r="B156" s="16">
        <v>154</v>
      </c>
      <c r="C156" s="16" t="s">
        <v>1216</v>
      </c>
      <c r="D156" s="16" t="s">
        <v>1556</v>
      </c>
      <c r="E156" s="16">
        <f>武器3!E156</f>
        <v>1</v>
      </c>
      <c r="F156" s="16" t="s">
        <v>1128</v>
      </c>
      <c r="G156" s="16">
        <f>武器3!G156</f>
        <v>4</v>
      </c>
      <c r="H156" s="19" t="s">
        <v>1485</v>
      </c>
      <c r="I156" s="3" t="s">
        <v>866</v>
      </c>
      <c r="J156" s="3">
        <f>武器2!I156</f>
        <v>5</v>
      </c>
      <c r="K156" s="3" t="str">
        <f>武器3!J156</f>
        <v>下级职业</v>
      </c>
      <c r="L156" s="3" t="str">
        <f>武器3!K156</f>
        <v>--</v>
      </c>
      <c r="M156" s="16">
        <v>6</v>
      </c>
      <c r="N156" s="16">
        <v>2</v>
      </c>
      <c r="O156" s="16">
        <v>18</v>
      </c>
      <c r="P156" s="28">
        <v>0</v>
      </c>
      <c r="Q156" s="28">
        <v>0</v>
      </c>
      <c r="R156" s="28">
        <v>0</v>
      </c>
      <c r="S156" s="28">
        <v>0</v>
      </c>
      <c r="T156" s="28">
        <v>0</v>
      </c>
      <c r="U156" s="28">
        <v>0</v>
      </c>
      <c r="V156" s="64">
        <v>0</v>
      </c>
      <c r="W156" s="20">
        <v>0</v>
      </c>
      <c r="X156" s="29">
        <v>0</v>
      </c>
      <c r="Y156" s="29">
        <v>0</v>
      </c>
      <c r="Z156" s="29">
        <v>0</v>
      </c>
      <c r="AA156" s="64">
        <v>0</v>
      </c>
      <c r="AB156" s="64">
        <v>0</v>
      </c>
      <c r="AC156" s="64">
        <v>0</v>
      </c>
      <c r="AD156" s="64">
        <v>0</v>
      </c>
      <c r="AE156" s="64">
        <v>0</v>
      </c>
      <c r="AF156" s="64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>
        <f t="shared" si="22"/>
        <v>27</v>
      </c>
      <c r="AM156">
        <f t="shared" si="23"/>
        <v>1192.5</v>
      </c>
      <c r="AN156" t="str">
        <f t="shared" si="24"/>
        <v>,狗牙,稻草,蘑菇,石头</v>
      </c>
      <c r="AO156" s="25" t="str">
        <f>IF(F156="c",getSring(AN156,4),VLOOKUP(L156&amp;F156,test4,2,FALSE))</f>
        <v>石头</v>
      </c>
      <c r="AP156" s="25">
        <f t="shared" si="25"/>
        <v>30031</v>
      </c>
      <c r="AQ156" s="25">
        <f t="shared" si="31"/>
        <v>90</v>
      </c>
      <c r="AR156" s="25" t="str">
        <f>getSring(AN156,1)</f>
        <v>狗牙</v>
      </c>
      <c r="AS156" s="25">
        <f t="shared" si="26"/>
        <v>30035</v>
      </c>
      <c r="AT156" s="25">
        <f t="shared" si="32"/>
        <v>23</v>
      </c>
      <c r="AU156" s="25" t="str">
        <f>getSring(AN156,2)</f>
        <v>稻草</v>
      </c>
      <c r="AV156" s="25">
        <f t="shared" si="27"/>
        <v>30023</v>
      </c>
      <c r="AW156" s="25">
        <f t="shared" si="28"/>
        <v>23</v>
      </c>
      <c r="AX156" s="25" t="str">
        <f>getSring(AN156,3)</f>
        <v>蘑菇</v>
      </c>
      <c r="AY156" s="25">
        <f t="shared" si="29"/>
        <v>30019</v>
      </c>
      <c r="AZ156" s="25">
        <f t="shared" si="30"/>
        <v>23</v>
      </c>
    </row>
    <row r="157" spans="2:52" ht="14.25" x14ac:dyDescent="0.2">
      <c r="B157" s="16">
        <v>155</v>
      </c>
      <c r="C157" s="16" t="s">
        <v>1206</v>
      </c>
      <c r="D157" s="16" t="s">
        <v>1557</v>
      </c>
      <c r="E157" s="16">
        <f>武器3!E157</f>
        <v>2</v>
      </c>
      <c r="F157" s="16" t="s">
        <v>1128</v>
      </c>
      <c r="G157" s="16">
        <f>武器3!G157</f>
        <v>4</v>
      </c>
      <c r="H157" s="19" t="s">
        <v>1485</v>
      </c>
      <c r="I157" s="3" t="s">
        <v>866</v>
      </c>
      <c r="J157" s="3">
        <f>武器2!I157</f>
        <v>5</v>
      </c>
      <c r="K157" s="3" t="str">
        <f>武器3!J157</f>
        <v>下级职业</v>
      </c>
      <c r="L157" s="3" t="str">
        <f>武器3!K157</f>
        <v>--</v>
      </c>
      <c r="M157" s="16">
        <v>6</v>
      </c>
      <c r="N157" s="16">
        <v>3</v>
      </c>
      <c r="O157" s="16">
        <v>27</v>
      </c>
      <c r="P157" s="28">
        <v>0</v>
      </c>
      <c r="Q157" s="28">
        <v>0</v>
      </c>
      <c r="R157" s="28">
        <v>0</v>
      </c>
      <c r="S157" s="28">
        <v>0</v>
      </c>
      <c r="T157" s="28">
        <v>0</v>
      </c>
      <c r="U157" s="16">
        <v>0</v>
      </c>
      <c r="V157" s="64">
        <v>0</v>
      </c>
      <c r="W157" s="29">
        <v>0</v>
      </c>
      <c r="X157" s="29">
        <v>0</v>
      </c>
      <c r="Y157" s="29">
        <v>0</v>
      </c>
      <c r="Z157" s="29">
        <v>0</v>
      </c>
      <c r="AA157" s="64">
        <v>0</v>
      </c>
      <c r="AB157" s="64">
        <v>0</v>
      </c>
      <c r="AC157" s="64">
        <v>0</v>
      </c>
      <c r="AD157" s="64">
        <v>0</v>
      </c>
      <c r="AE157" s="64">
        <v>0</v>
      </c>
      <c r="AF157" s="64">
        <v>0</v>
      </c>
      <c r="AG157" s="29">
        <v>0</v>
      </c>
      <c r="AH157" s="29">
        <v>0</v>
      </c>
      <c r="AI157" s="29">
        <v>0</v>
      </c>
      <c r="AJ157" s="29">
        <v>0</v>
      </c>
      <c r="AK157" s="29">
        <v>0</v>
      </c>
      <c r="AL157">
        <f t="shared" si="22"/>
        <v>40.5</v>
      </c>
      <c r="AM157">
        <f t="shared" si="23"/>
        <v>1777.5</v>
      </c>
      <c r="AN157" t="str">
        <f t="shared" si="24"/>
        <v>,狗牙,蘑菇,稻草,石头</v>
      </c>
      <c r="AO157" s="25" t="str">
        <f>IF(F157="c",getSring(AN157,4),VLOOKUP(L157&amp;F157,test4,2,FALSE))</f>
        <v>石头</v>
      </c>
      <c r="AP157" s="25">
        <f t="shared" si="25"/>
        <v>30031</v>
      </c>
      <c r="AQ157" s="25">
        <f t="shared" si="31"/>
        <v>135</v>
      </c>
      <c r="AR157" s="25" t="str">
        <f>getSring(AN157,1)</f>
        <v>狗牙</v>
      </c>
      <c r="AS157" s="25">
        <f t="shared" si="26"/>
        <v>30035</v>
      </c>
      <c r="AT157" s="25">
        <f t="shared" si="32"/>
        <v>34</v>
      </c>
      <c r="AU157" s="25" t="str">
        <f>getSring(AN157,2)</f>
        <v>蘑菇</v>
      </c>
      <c r="AV157" s="25">
        <f t="shared" si="27"/>
        <v>30019</v>
      </c>
      <c r="AW157" s="25">
        <f t="shared" si="28"/>
        <v>34</v>
      </c>
      <c r="AX157" s="25" t="str">
        <f>getSring(AN157,3)</f>
        <v>稻草</v>
      </c>
      <c r="AY157" s="25">
        <f t="shared" si="29"/>
        <v>30023</v>
      </c>
      <c r="AZ157" s="25">
        <f t="shared" si="30"/>
        <v>34</v>
      </c>
    </row>
    <row r="158" spans="2:52" ht="14.25" x14ac:dyDescent="0.2">
      <c r="B158" s="16">
        <v>156</v>
      </c>
      <c r="C158" s="16" t="s">
        <v>1196</v>
      </c>
      <c r="D158" s="16" t="s">
        <v>1232</v>
      </c>
      <c r="E158" s="16">
        <f>武器3!E158</f>
        <v>2</v>
      </c>
      <c r="F158" s="16" t="s">
        <v>1128</v>
      </c>
      <c r="G158" s="16">
        <f>武器3!G158</f>
        <v>4</v>
      </c>
      <c r="H158" s="19" t="s">
        <v>1485</v>
      </c>
      <c r="I158" s="3" t="s">
        <v>866</v>
      </c>
      <c r="J158" s="3">
        <f>武器2!I158</f>
        <v>5</v>
      </c>
      <c r="K158" s="3" t="str">
        <f>武器3!J158</f>
        <v>下级职业</v>
      </c>
      <c r="L158" s="3" t="str">
        <f>武器3!K158</f>
        <v>--</v>
      </c>
      <c r="M158" s="16">
        <v>6</v>
      </c>
      <c r="N158" s="16">
        <v>4</v>
      </c>
      <c r="O158" s="16">
        <v>36</v>
      </c>
      <c r="P158" s="28">
        <v>0</v>
      </c>
      <c r="Q158" s="28">
        <v>0</v>
      </c>
      <c r="R158" s="28">
        <v>0</v>
      </c>
      <c r="S158" s="28">
        <v>0</v>
      </c>
      <c r="T158" s="28">
        <v>0</v>
      </c>
      <c r="U158" s="28">
        <v>0</v>
      </c>
      <c r="V158" s="64">
        <v>0</v>
      </c>
      <c r="W158" s="20">
        <v>0</v>
      </c>
      <c r="X158" s="29">
        <v>0</v>
      </c>
      <c r="Y158" s="29">
        <v>0</v>
      </c>
      <c r="Z158" s="29">
        <v>0</v>
      </c>
      <c r="AA158" s="64">
        <v>0</v>
      </c>
      <c r="AB158" s="64">
        <v>0</v>
      </c>
      <c r="AC158" s="64">
        <v>0</v>
      </c>
      <c r="AD158" s="64">
        <v>0</v>
      </c>
      <c r="AE158" s="64">
        <v>0</v>
      </c>
      <c r="AF158" s="64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>
        <f t="shared" si="22"/>
        <v>54</v>
      </c>
      <c r="AM158">
        <f t="shared" si="23"/>
        <v>2362.5</v>
      </c>
      <c r="AN158" t="str">
        <f t="shared" si="24"/>
        <v>,红水晶,狗牙,稻草,蘑菇</v>
      </c>
      <c r="AO158" s="25" t="str">
        <f>IF(F158="c",getSring(AN158,4),VLOOKUP(L158&amp;F158,test4,2,FALSE))</f>
        <v>蘑菇</v>
      </c>
      <c r="AP158" s="25">
        <f t="shared" si="25"/>
        <v>30019</v>
      </c>
      <c r="AQ158" s="25">
        <f t="shared" si="31"/>
        <v>180</v>
      </c>
      <c r="AR158" s="25" t="str">
        <f>getSring(AN158,1)</f>
        <v>红水晶</v>
      </c>
      <c r="AS158" s="25">
        <f t="shared" si="26"/>
        <v>30027</v>
      </c>
      <c r="AT158" s="25">
        <f t="shared" si="32"/>
        <v>45</v>
      </c>
      <c r="AU158" s="25" t="str">
        <f>getSring(AN158,2)</f>
        <v>狗牙</v>
      </c>
      <c r="AV158" s="25">
        <f t="shared" si="27"/>
        <v>30035</v>
      </c>
      <c r="AW158" s="25">
        <f t="shared" si="28"/>
        <v>45</v>
      </c>
      <c r="AX158" s="25" t="str">
        <f>getSring(AN158,3)</f>
        <v>稻草</v>
      </c>
      <c r="AY158" s="25">
        <f t="shared" si="29"/>
        <v>30023</v>
      </c>
      <c r="AZ158" s="25">
        <f t="shared" si="30"/>
        <v>45</v>
      </c>
    </row>
    <row r="159" spans="2:52" ht="14.25" x14ac:dyDescent="0.2">
      <c r="B159" s="16">
        <v>157</v>
      </c>
      <c r="C159" s="16" t="s">
        <v>1153</v>
      </c>
      <c r="D159" s="16" t="s">
        <v>1558</v>
      </c>
      <c r="E159" s="16">
        <f>武器3!E159</f>
        <v>3</v>
      </c>
      <c r="F159" s="16" t="s">
        <v>1128</v>
      </c>
      <c r="G159" s="16">
        <f>武器3!G159</f>
        <v>4</v>
      </c>
      <c r="H159" s="19" t="s">
        <v>1485</v>
      </c>
      <c r="I159" s="3" t="s">
        <v>866</v>
      </c>
      <c r="J159" s="3">
        <f>武器2!I159</f>
        <v>5</v>
      </c>
      <c r="K159" s="3" t="str">
        <f>武器3!J159</f>
        <v>下级职业</v>
      </c>
      <c r="L159" s="3" t="str">
        <f>武器3!K159</f>
        <v>--</v>
      </c>
      <c r="M159" s="16">
        <v>6</v>
      </c>
      <c r="N159" s="16">
        <v>5</v>
      </c>
      <c r="O159" s="16">
        <v>44</v>
      </c>
      <c r="P159" s="28">
        <v>0</v>
      </c>
      <c r="Q159" s="28">
        <v>0</v>
      </c>
      <c r="R159" s="28">
        <v>0</v>
      </c>
      <c r="S159" s="28">
        <v>0</v>
      </c>
      <c r="T159" s="28">
        <v>0</v>
      </c>
      <c r="U159" s="28">
        <v>0</v>
      </c>
      <c r="V159" s="64">
        <v>0</v>
      </c>
      <c r="W159" s="20">
        <v>0</v>
      </c>
      <c r="X159" s="29">
        <v>0</v>
      </c>
      <c r="Y159" s="29">
        <v>0</v>
      </c>
      <c r="Z159" s="29">
        <v>0</v>
      </c>
      <c r="AA159" s="64">
        <v>0</v>
      </c>
      <c r="AB159" s="64">
        <v>0</v>
      </c>
      <c r="AC159" s="64">
        <v>0</v>
      </c>
      <c r="AD159" s="64">
        <v>0</v>
      </c>
      <c r="AE159" s="64">
        <v>0</v>
      </c>
      <c r="AF159" s="64">
        <v>0</v>
      </c>
      <c r="AG159" s="29">
        <v>0</v>
      </c>
      <c r="AH159" s="29">
        <v>0</v>
      </c>
      <c r="AI159" s="29">
        <v>0</v>
      </c>
      <c r="AJ159" s="29">
        <v>0</v>
      </c>
      <c r="AK159" s="29">
        <v>0</v>
      </c>
      <c r="AL159">
        <f t="shared" si="22"/>
        <v>66</v>
      </c>
      <c r="AM159">
        <f t="shared" si="23"/>
        <v>2887.5</v>
      </c>
      <c r="AN159" t="str">
        <f t="shared" si="24"/>
        <v>,稻草,蘑菇,红水晶,多汁的坚果</v>
      </c>
      <c r="AO159" s="25" t="str">
        <f>IF(F159="c",getSring(AN159,4),VLOOKUP(L159&amp;F159,test4,2,FALSE))</f>
        <v>多汁的坚果</v>
      </c>
      <c r="AP159" s="25">
        <f t="shared" si="25"/>
        <v>30039</v>
      </c>
      <c r="AQ159" s="25">
        <f t="shared" si="31"/>
        <v>220</v>
      </c>
      <c r="AR159" s="25" t="str">
        <f>getSring(AN159,1)</f>
        <v>稻草</v>
      </c>
      <c r="AS159" s="25">
        <f t="shared" si="26"/>
        <v>30023</v>
      </c>
      <c r="AT159" s="25">
        <f t="shared" si="32"/>
        <v>55</v>
      </c>
      <c r="AU159" s="25" t="str">
        <f>getSring(AN159,2)</f>
        <v>蘑菇</v>
      </c>
      <c r="AV159" s="25">
        <f t="shared" si="27"/>
        <v>30019</v>
      </c>
      <c r="AW159" s="25">
        <f t="shared" si="28"/>
        <v>55</v>
      </c>
      <c r="AX159" s="25" t="str">
        <f>getSring(AN159,3)</f>
        <v>红水晶</v>
      </c>
      <c r="AY159" s="25">
        <f t="shared" si="29"/>
        <v>30027</v>
      </c>
      <c r="AZ159" s="25">
        <f t="shared" si="30"/>
        <v>55</v>
      </c>
    </row>
    <row r="160" spans="2:52" ht="14.25" x14ac:dyDescent="0.2">
      <c r="B160" s="16">
        <v>158</v>
      </c>
      <c r="C160" s="16" t="s">
        <v>1135</v>
      </c>
      <c r="D160" s="16" t="s">
        <v>1447</v>
      </c>
      <c r="E160" s="16">
        <f>武器3!E160</f>
        <v>3</v>
      </c>
      <c r="F160" s="16" t="s">
        <v>1128</v>
      </c>
      <c r="G160" s="16">
        <f>武器3!G160</f>
        <v>4</v>
      </c>
      <c r="H160" s="19" t="s">
        <v>1485</v>
      </c>
      <c r="I160" s="3" t="s">
        <v>866</v>
      </c>
      <c r="J160" s="3">
        <f>武器2!I160</f>
        <v>5</v>
      </c>
      <c r="K160" s="3" t="str">
        <f>武器3!J160</f>
        <v>下级职业</v>
      </c>
      <c r="L160" s="3" t="str">
        <f>武器3!K160</f>
        <v>--</v>
      </c>
      <c r="M160" s="16">
        <v>6</v>
      </c>
      <c r="N160" s="16">
        <v>6</v>
      </c>
      <c r="O160" s="16">
        <v>53</v>
      </c>
      <c r="P160" s="28">
        <v>0</v>
      </c>
      <c r="Q160" s="28">
        <v>0</v>
      </c>
      <c r="R160" s="28">
        <v>0</v>
      </c>
      <c r="S160" s="28">
        <v>0</v>
      </c>
      <c r="T160" s="28">
        <v>0</v>
      </c>
      <c r="U160" s="28">
        <v>0</v>
      </c>
      <c r="V160" s="64">
        <v>0</v>
      </c>
      <c r="W160" s="29">
        <v>0</v>
      </c>
      <c r="X160" s="29">
        <v>0</v>
      </c>
      <c r="Y160" s="29">
        <v>0</v>
      </c>
      <c r="Z160" s="29">
        <v>0</v>
      </c>
      <c r="AA160" s="42">
        <v>0</v>
      </c>
      <c r="AB160" s="64">
        <v>0</v>
      </c>
      <c r="AC160" s="64">
        <v>0</v>
      </c>
      <c r="AD160" s="64">
        <v>0</v>
      </c>
      <c r="AE160" s="64">
        <v>0</v>
      </c>
      <c r="AF160" s="64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>
        <f t="shared" si="22"/>
        <v>79.5</v>
      </c>
      <c r="AM160">
        <f t="shared" si="23"/>
        <v>3472.5</v>
      </c>
      <c r="AN160" t="str">
        <f t="shared" si="24"/>
        <v>,石头,稻草,多汁的坚果,红水晶</v>
      </c>
      <c r="AO160" s="25" t="str">
        <f>IF(F160="c",getSring(AN160,4),VLOOKUP(L160&amp;F160,test4,2,FALSE))</f>
        <v>红水晶</v>
      </c>
      <c r="AP160" s="25">
        <f t="shared" si="25"/>
        <v>30027</v>
      </c>
      <c r="AQ160" s="25">
        <f t="shared" si="31"/>
        <v>265</v>
      </c>
      <c r="AR160" s="25" t="str">
        <f>getSring(AN160,1)</f>
        <v>石头</v>
      </c>
      <c r="AS160" s="25">
        <f t="shared" si="26"/>
        <v>30031</v>
      </c>
      <c r="AT160" s="25">
        <f t="shared" si="32"/>
        <v>66</v>
      </c>
      <c r="AU160" s="25" t="str">
        <f>getSring(AN160,2)</f>
        <v>稻草</v>
      </c>
      <c r="AV160" s="25">
        <f t="shared" si="27"/>
        <v>30023</v>
      </c>
      <c r="AW160" s="25">
        <f t="shared" si="28"/>
        <v>66</v>
      </c>
      <c r="AX160" s="25" t="str">
        <f>getSring(AN160,3)</f>
        <v>多汁的坚果</v>
      </c>
      <c r="AY160" s="25">
        <f t="shared" si="29"/>
        <v>30039</v>
      </c>
      <c r="AZ160" s="25">
        <f t="shared" si="30"/>
        <v>66</v>
      </c>
    </row>
    <row r="161" spans="2:52" ht="14.25" x14ac:dyDescent="0.2">
      <c r="B161" s="16">
        <v>159</v>
      </c>
      <c r="C161" s="16" t="s">
        <v>1196</v>
      </c>
      <c r="D161" s="16" t="s">
        <v>1235</v>
      </c>
      <c r="E161" s="16">
        <f>武器3!E161</f>
        <v>4</v>
      </c>
      <c r="F161" s="16" t="s">
        <v>1128</v>
      </c>
      <c r="G161" s="16">
        <f>武器3!G161</f>
        <v>4</v>
      </c>
      <c r="H161" s="19" t="s">
        <v>1485</v>
      </c>
      <c r="I161" s="3" t="s">
        <v>866</v>
      </c>
      <c r="J161" s="3">
        <f>武器2!I161</f>
        <v>5</v>
      </c>
      <c r="K161" s="3" t="str">
        <f>武器3!J161</f>
        <v>下级职业</v>
      </c>
      <c r="L161" s="3" t="str">
        <f>武器3!K161</f>
        <v>--</v>
      </c>
      <c r="M161" s="16">
        <v>6</v>
      </c>
      <c r="N161" s="16">
        <v>7</v>
      </c>
      <c r="O161" s="16">
        <v>62</v>
      </c>
      <c r="P161" s="28">
        <v>0</v>
      </c>
      <c r="Q161" s="28">
        <v>0</v>
      </c>
      <c r="R161" s="28">
        <v>0</v>
      </c>
      <c r="S161" s="28">
        <v>0</v>
      </c>
      <c r="T161" s="28">
        <v>0</v>
      </c>
      <c r="U161" s="28">
        <v>0</v>
      </c>
      <c r="V161" s="64">
        <v>0</v>
      </c>
      <c r="W161" s="29">
        <v>0</v>
      </c>
      <c r="X161" s="29">
        <v>0</v>
      </c>
      <c r="Y161" s="29">
        <v>0</v>
      </c>
      <c r="Z161" s="29">
        <v>0</v>
      </c>
      <c r="AA161" s="42">
        <v>0</v>
      </c>
      <c r="AB161" s="64">
        <v>0</v>
      </c>
      <c r="AC161" s="64">
        <v>0</v>
      </c>
      <c r="AD161" s="64">
        <v>0</v>
      </c>
      <c r="AE161" s="64">
        <v>0</v>
      </c>
      <c r="AF161" s="64">
        <v>0</v>
      </c>
      <c r="AG161" s="29">
        <v>0</v>
      </c>
      <c r="AH161" s="29">
        <v>0</v>
      </c>
      <c r="AI161" s="29">
        <v>0</v>
      </c>
      <c r="AJ161" s="29">
        <v>0</v>
      </c>
      <c r="AK161" s="29">
        <v>0</v>
      </c>
      <c r="AL161">
        <f t="shared" si="22"/>
        <v>93</v>
      </c>
      <c r="AM161">
        <f t="shared" si="23"/>
        <v>4080</v>
      </c>
      <c r="AN161" t="str">
        <f t="shared" si="24"/>
        <v>,蘑菇,石头,红水晶,多汁的坚果</v>
      </c>
      <c r="AO161" s="25" t="str">
        <f>IF(F161="c",getSring(AN161,4),VLOOKUP(L161&amp;F161,test4,2,FALSE))</f>
        <v>多汁的坚果</v>
      </c>
      <c r="AP161" s="25">
        <f t="shared" si="25"/>
        <v>30039</v>
      </c>
      <c r="AQ161" s="25">
        <f t="shared" si="31"/>
        <v>310</v>
      </c>
      <c r="AR161" s="25" t="str">
        <f>getSring(AN161,1)</f>
        <v>蘑菇</v>
      </c>
      <c r="AS161" s="25">
        <f t="shared" si="26"/>
        <v>30019</v>
      </c>
      <c r="AT161" s="25">
        <f t="shared" si="32"/>
        <v>78</v>
      </c>
      <c r="AU161" s="25" t="str">
        <f>getSring(AN161,2)</f>
        <v>石头</v>
      </c>
      <c r="AV161" s="25">
        <f t="shared" si="27"/>
        <v>30031</v>
      </c>
      <c r="AW161" s="25">
        <f t="shared" si="28"/>
        <v>78</v>
      </c>
      <c r="AX161" s="25" t="str">
        <f>getSring(AN161,3)</f>
        <v>红水晶</v>
      </c>
      <c r="AY161" s="25">
        <f t="shared" si="29"/>
        <v>30027</v>
      </c>
      <c r="AZ161" s="25">
        <f t="shared" si="30"/>
        <v>78</v>
      </c>
    </row>
    <row r="162" spans="2:52" ht="14.25" x14ac:dyDescent="0.2">
      <c r="B162" s="16">
        <v>160</v>
      </c>
      <c r="C162" s="16" t="s">
        <v>1202</v>
      </c>
      <c r="D162" s="16" t="s">
        <v>1280</v>
      </c>
      <c r="E162" s="16">
        <f>武器3!E162</f>
        <v>4</v>
      </c>
      <c r="F162" s="16" t="s">
        <v>1128</v>
      </c>
      <c r="G162" s="16">
        <f>武器3!G162</f>
        <v>4</v>
      </c>
      <c r="H162" s="19" t="s">
        <v>1485</v>
      </c>
      <c r="I162" s="3" t="s">
        <v>866</v>
      </c>
      <c r="J162" s="3">
        <f>武器2!I162</f>
        <v>5</v>
      </c>
      <c r="K162" s="3" t="str">
        <f>武器3!J162</f>
        <v>下级职业</v>
      </c>
      <c r="L162" s="3" t="str">
        <f>武器3!K162</f>
        <v>--</v>
      </c>
      <c r="M162" s="16">
        <v>6</v>
      </c>
      <c r="N162" s="16">
        <v>8</v>
      </c>
      <c r="O162" s="16">
        <v>71</v>
      </c>
      <c r="P162" s="28">
        <v>0</v>
      </c>
      <c r="Q162" s="28">
        <v>0</v>
      </c>
      <c r="R162" s="28">
        <v>0</v>
      </c>
      <c r="S162" s="28">
        <v>0</v>
      </c>
      <c r="T162" s="28">
        <v>0</v>
      </c>
      <c r="U162" s="28">
        <v>0</v>
      </c>
      <c r="V162" s="42">
        <v>0</v>
      </c>
      <c r="W162" s="29">
        <v>0</v>
      </c>
      <c r="X162" s="29">
        <v>0</v>
      </c>
      <c r="Y162" s="29">
        <v>0</v>
      </c>
      <c r="Z162" s="29">
        <v>0</v>
      </c>
      <c r="AA162" s="64">
        <v>0</v>
      </c>
      <c r="AB162" s="64">
        <v>0</v>
      </c>
      <c r="AC162" s="64">
        <v>0</v>
      </c>
      <c r="AD162" s="64">
        <v>0</v>
      </c>
      <c r="AE162" s="64">
        <v>0</v>
      </c>
      <c r="AF162" s="64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>
        <f t="shared" si="22"/>
        <v>106.5</v>
      </c>
      <c r="AM162">
        <f t="shared" si="23"/>
        <v>4665</v>
      </c>
      <c r="AN162" t="str">
        <f t="shared" si="24"/>
        <v>,石头,红水晶,狗牙,稻草</v>
      </c>
      <c r="AO162" s="25" t="str">
        <f>IF(F162="c",getSring(AN162,4),VLOOKUP(L162&amp;F162,test4,2,FALSE))</f>
        <v>稻草</v>
      </c>
      <c r="AP162" s="25">
        <f t="shared" si="25"/>
        <v>30023</v>
      </c>
      <c r="AQ162" s="25">
        <f t="shared" si="31"/>
        <v>355</v>
      </c>
      <c r="AR162" s="25" t="str">
        <f>getSring(AN162,1)</f>
        <v>石头</v>
      </c>
      <c r="AS162" s="25">
        <f t="shared" si="26"/>
        <v>30031</v>
      </c>
      <c r="AT162" s="25">
        <f t="shared" si="32"/>
        <v>89</v>
      </c>
      <c r="AU162" s="25" t="str">
        <f>getSring(AN162,2)</f>
        <v>红水晶</v>
      </c>
      <c r="AV162" s="25">
        <f t="shared" si="27"/>
        <v>30027</v>
      </c>
      <c r="AW162" s="25">
        <f t="shared" si="28"/>
        <v>89</v>
      </c>
      <c r="AX162" s="25" t="str">
        <f>getSring(AN162,3)</f>
        <v>狗牙</v>
      </c>
      <c r="AY162" s="25">
        <f t="shared" si="29"/>
        <v>30035</v>
      </c>
      <c r="AZ162" s="25">
        <f t="shared" si="30"/>
        <v>89</v>
      </c>
    </row>
    <row r="163" spans="2:52" ht="14.25" x14ac:dyDescent="0.2">
      <c r="B163" s="16">
        <v>161</v>
      </c>
      <c r="C163" s="16" t="s">
        <v>1155</v>
      </c>
      <c r="D163" s="16" t="s">
        <v>1286</v>
      </c>
      <c r="E163" s="16">
        <f>武器3!E163</f>
        <v>1</v>
      </c>
      <c r="F163" s="16" t="s">
        <v>1125</v>
      </c>
      <c r="G163" s="16">
        <f>武器3!G163</f>
        <v>3</v>
      </c>
      <c r="H163" s="19" t="s">
        <v>1485</v>
      </c>
      <c r="I163" s="3" t="s">
        <v>867</v>
      </c>
      <c r="J163" s="3">
        <f>武器2!I163</f>
        <v>6</v>
      </c>
      <c r="K163" s="3" t="str">
        <f>武器3!J163</f>
        <v>下级职业</v>
      </c>
      <c r="L163" s="3" t="str">
        <f>武器3!K163</f>
        <v>暗</v>
      </c>
      <c r="M163" s="16">
        <v>9</v>
      </c>
      <c r="N163" s="16">
        <v>1</v>
      </c>
      <c r="O163" s="16">
        <v>9</v>
      </c>
      <c r="P163" s="28">
        <v>0</v>
      </c>
      <c r="Q163" s="28">
        <v>0</v>
      </c>
      <c r="R163" s="16">
        <v>8</v>
      </c>
      <c r="S163" s="28">
        <v>0</v>
      </c>
      <c r="T163" s="16">
        <v>8</v>
      </c>
      <c r="U163" s="28">
        <v>0</v>
      </c>
      <c r="V163" s="64">
        <v>0</v>
      </c>
      <c r="W163" s="29">
        <v>0</v>
      </c>
      <c r="X163" s="29">
        <v>0</v>
      </c>
      <c r="Y163" s="29">
        <v>0</v>
      </c>
      <c r="Z163" s="29">
        <v>0</v>
      </c>
      <c r="AA163" s="64">
        <v>0</v>
      </c>
      <c r="AB163" s="64">
        <v>0</v>
      </c>
      <c r="AC163" s="64">
        <v>0</v>
      </c>
      <c r="AD163" s="64">
        <v>0</v>
      </c>
      <c r="AE163" s="42">
        <v>5</v>
      </c>
      <c r="AF163" s="64">
        <v>0</v>
      </c>
      <c r="AG163" s="29">
        <v>0</v>
      </c>
      <c r="AH163" s="29">
        <v>0</v>
      </c>
      <c r="AI163" s="29">
        <v>0</v>
      </c>
      <c r="AJ163" s="29">
        <v>0</v>
      </c>
      <c r="AK163" s="29">
        <v>0</v>
      </c>
      <c r="AL163">
        <f t="shared" si="22"/>
        <v>38.23770491803279</v>
      </c>
      <c r="AM163">
        <f t="shared" si="23"/>
        <v>1680</v>
      </c>
      <c r="AN163" t="str">
        <f t="shared" si="24"/>
        <v>,剧毒牙,紫水晶,耀眼的石头</v>
      </c>
      <c r="AO163" s="25" t="str">
        <f>IF(F163="c",getSring(AN163,4),VLOOKUP(L163&amp;F163,test4,2,FALSE))</f>
        <v>顶级暗之精华</v>
      </c>
      <c r="AP163" s="25">
        <f t="shared" si="25"/>
        <v>30013</v>
      </c>
      <c r="AQ163" s="25">
        <f t="shared" si="31"/>
        <v>8</v>
      </c>
      <c r="AR163" s="25" t="str">
        <f>getSring(AN163,1)</f>
        <v>剧毒牙</v>
      </c>
      <c r="AS163" s="25">
        <f t="shared" si="26"/>
        <v>30038</v>
      </c>
      <c r="AT163" s="25">
        <f t="shared" si="32"/>
        <v>4</v>
      </c>
      <c r="AU163" s="25" t="str">
        <f>getSring(AN163,2)</f>
        <v>紫水晶</v>
      </c>
      <c r="AV163" s="25">
        <f t="shared" si="27"/>
        <v>30030</v>
      </c>
      <c r="AW163" s="25">
        <f t="shared" si="28"/>
        <v>4</v>
      </c>
      <c r="AX163" s="25" t="str">
        <f>getSring(AN163,3)</f>
        <v>耀眼的石头</v>
      </c>
      <c r="AY163" s="25">
        <f t="shared" si="29"/>
        <v>30034</v>
      </c>
      <c r="AZ163" s="25">
        <f t="shared" si="30"/>
        <v>4</v>
      </c>
    </row>
    <row r="164" spans="2:52" ht="14.25" x14ac:dyDescent="0.2">
      <c r="B164" s="16">
        <v>162</v>
      </c>
      <c r="C164" s="16" t="s">
        <v>1147</v>
      </c>
      <c r="D164" s="16" t="s">
        <v>1321</v>
      </c>
      <c r="E164" s="16">
        <f>武器3!E164</f>
        <v>1</v>
      </c>
      <c r="F164" s="16" t="s">
        <v>1125</v>
      </c>
      <c r="G164" s="16">
        <f>武器3!G164</f>
        <v>3</v>
      </c>
      <c r="H164" s="19" t="s">
        <v>1485</v>
      </c>
      <c r="I164" s="3" t="s">
        <v>867</v>
      </c>
      <c r="J164" s="3">
        <f>武器2!I164</f>
        <v>6</v>
      </c>
      <c r="K164" s="3" t="str">
        <f>武器3!J164</f>
        <v>下级职业</v>
      </c>
      <c r="L164" s="3" t="str">
        <f>武器3!K164</f>
        <v>暗</v>
      </c>
      <c r="M164" s="16">
        <v>9</v>
      </c>
      <c r="N164" s="16">
        <v>2</v>
      </c>
      <c r="O164" s="16">
        <v>18</v>
      </c>
      <c r="P164" s="16">
        <v>20</v>
      </c>
      <c r="Q164" s="28">
        <v>0</v>
      </c>
      <c r="R164" s="16">
        <v>16</v>
      </c>
      <c r="S164" s="28">
        <v>0</v>
      </c>
      <c r="T164" s="28">
        <v>0</v>
      </c>
      <c r="U164" s="28">
        <v>0</v>
      </c>
      <c r="V164" s="42">
        <v>7</v>
      </c>
      <c r="W164" s="29">
        <v>0</v>
      </c>
      <c r="X164" s="29">
        <v>0</v>
      </c>
      <c r="Y164" s="29">
        <v>0</v>
      </c>
      <c r="Z164" s="29">
        <v>0</v>
      </c>
      <c r="AA164" s="64">
        <v>0</v>
      </c>
      <c r="AB164" s="64">
        <v>0</v>
      </c>
      <c r="AC164" s="64">
        <v>0</v>
      </c>
      <c r="AD164" s="64">
        <v>0</v>
      </c>
      <c r="AE164" s="64">
        <v>0</v>
      </c>
      <c r="AF164" s="64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>
        <f t="shared" si="22"/>
        <v>91.5</v>
      </c>
      <c r="AM164">
        <f t="shared" si="23"/>
        <v>4080</v>
      </c>
      <c r="AN164" t="str">
        <f t="shared" si="24"/>
        <v>,紫水晶,斑斓的稻草,剧毒牙</v>
      </c>
      <c r="AO164" s="25" t="str">
        <f>IF(F164="c",getSring(AN164,4),VLOOKUP(L164&amp;F164,test4,2,FALSE))</f>
        <v>顶级暗之精华</v>
      </c>
      <c r="AP164" s="25">
        <f t="shared" si="25"/>
        <v>30013</v>
      </c>
      <c r="AQ164" s="25">
        <f t="shared" si="31"/>
        <v>19</v>
      </c>
      <c r="AR164" s="25" t="str">
        <f>getSring(AN164,1)</f>
        <v>紫水晶</v>
      </c>
      <c r="AS164" s="25">
        <f t="shared" si="26"/>
        <v>30030</v>
      </c>
      <c r="AT164" s="25">
        <f t="shared" si="32"/>
        <v>10</v>
      </c>
      <c r="AU164" s="25" t="str">
        <f>getSring(AN164,2)</f>
        <v>斑斓的稻草</v>
      </c>
      <c r="AV164" s="25">
        <f t="shared" si="27"/>
        <v>30026</v>
      </c>
      <c r="AW164" s="25">
        <f t="shared" si="28"/>
        <v>10</v>
      </c>
      <c r="AX164" s="25" t="str">
        <f>getSring(AN164,3)</f>
        <v>剧毒牙</v>
      </c>
      <c r="AY164" s="25">
        <f t="shared" si="29"/>
        <v>30038</v>
      </c>
      <c r="AZ164" s="25">
        <f t="shared" si="30"/>
        <v>10</v>
      </c>
    </row>
    <row r="165" spans="2:52" ht="14.25" x14ac:dyDescent="0.2">
      <c r="B165" s="16">
        <v>163</v>
      </c>
      <c r="C165" s="16" t="s">
        <v>1184</v>
      </c>
      <c r="D165" s="16" t="s">
        <v>1442</v>
      </c>
      <c r="E165" s="16">
        <f>武器3!E165</f>
        <v>2</v>
      </c>
      <c r="F165" s="16" t="s">
        <v>1125</v>
      </c>
      <c r="G165" s="16">
        <f>武器3!G165</f>
        <v>3</v>
      </c>
      <c r="H165" s="19" t="s">
        <v>1485</v>
      </c>
      <c r="I165" s="3" t="s">
        <v>867</v>
      </c>
      <c r="J165" s="3">
        <f>武器2!I165</f>
        <v>6</v>
      </c>
      <c r="K165" s="3" t="str">
        <f>武器3!J165</f>
        <v>下级职业</v>
      </c>
      <c r="L165" s="3" t="str">
        <f>武器3!K165</f>
        <v>暗</v>
      </c>
      <c r="M165" s="16">
        <v>9</v>
      </c>
      <c r="N165" s="16">
        <v>3</v>
      </c>
      <c r="O165" s="16">
        <v>27</v>
      </c>
      <c r="P165" s="16">
        <v>31</v>
      </c>
      <c r="Q165" s="28">
        <v>0</v>
      </c>
      <c r="R165" s="28">
        <v>0</v>
      </c>
      <c r="S165" s="28">
        <v>0</v>
      </c>
      <c r="T165" s="28">
        <v>0</v>
      </c>
      <c r="U165" s="16">
        <v>24</v>
      </c>
      <c r="V165" s="42">
        <v>11</v>
      </c>
      <c r="W165" s="29">
        <v>0</v>
      </c>
      <c r="X165" s="29">
        <v>0</v>
      </c>
      <c r="Y165" s="29">
        <v>0</v>
      </c>
      <c r="Z165" s="29">
        <v>0</v>
      </c>
      <c r="AA165" s="64">
        <v>0</v>
      </c>
      <c r="AB165" s="64">
        <v>0</v>
      </c>
      <c r="AC165" s="64">
        <v>0</v>
      </c>
      <c r="AD165" s="64">
        <v>0</v>
      </c>
      <c r="AE165" s="64">
        <v>0</v>
      </c>
      <c r="AF165" s="42">
        <v>24</v>
      </c>
      <c r="AG165" s="29">
        <v>0</v>
      </c>
      <c r="AH165" s="29">
        <v>0</v>
      </c>
      <c r="AI165" s="29">
        <v>0</v>
      </c>
      <c r="AJ165" s="29">
        <v>0</v>
      </c>
      <c r="AK165" s="29">
        <v>0</v>
      </c>
      <c r="AL165">
        <f t="shared" si="22"/>
        <v>149.5</v>
      </c>
      <c r="AM165">
        <f t="shared" si="23"/>
        <v>6600</v>
      </c>
      <c r="AN165" t="str">
        <f t="shared" si="24"/>
        <v>,紫水晶,五彩的蘑菇,耀眼的石头</v>
      </c>
      <c r="AO165" s="25" t="str">
        <f>IF(F165="c",getSring(AN165,4),VLOOKUP(L165&amp;F165,test4,2,FALSE))</f>
        <v>顶级暗之精华</v>
      </c>
      <c r="AP165" s="25">
        <f t="shared" si="25"/>
        <v>30013</v>
      </c>
      <c r="AQ165" s="25">
        <f t="shared" si="31"/>
        <v>31</v>
      </c>
      <c r="AR165" s="25" t="str">
        <f>getSring(AN165,1)</f>
        <v>紫水晶</v>
      </c>
      <c r="AS165" s="25">
        <f t="shared" si="26"/>
        <v>30030</v>
      </c>
      <c r="AT165" s="25">
        <f t="shared" si="32"/>
        <v>16</v>
      </c>
      <c r="AU165" s="25" t="str">
        <f>getSring(AN165,2)</f>
        <v>五彩的蘑菇</v>
      </c>
      <c r="AV165" s="25">
        <f t="shared" si="27"/>
        <v>30022</v>
      </c>
      <c r="AW165" s="25">
        <f t="shared" si="28"/>
        <v>16</v>
      </c>
      <c r="AX165" s="25" t="str">
        <f>getSring(AN165,3)</f>
        <v>耀眼的石头</v>
      </c>
      <c r="AY165" s="25">
        <f t="shared" si="29"/>
        <v>30034</v>
      </c>
      <c r="AZ165" s="25">
        <f t="shared" si="30"/>
        <v>16</v>
      </c>
    </row>
    <row r="166" spans="2:52" ht="14.25" x14ac:dyDescent="0.2">
      <c r="B166" s="16">
        <v>164</v>
      </c>
      <c r="C166" s="16" t="s">
        <v>1155</v>
      </c>
      <c r="D166" s="16" t="s">
        <v>1330</v>
      </c>
      <c r="E166" s="16">
        <f>武器3!E166</f>
        <v>2</v>
      </c>
      <c r="F166" s="16" t="s">
        <v>1125</v>
      </c>
      <c r="G166" s="16">
        <f>武器3!G166</f>
        <v>3</v>
      </c>
      <c r="H166" s="19" t="s">
        <v>1485</v>
      </c>
      <c r="I166" s="3" t="s">
        <v>867</v>
      </c>
      <c r="J166" s="3">
        <f>武器2!I166</f>
        <v>6</v>
      </c>
      <c r="K166" s="3" t="str">
        <f>武器3!J166</f>
        <v>下级职业</v>
      </c>
      <c r="L166" s="3" t="str">
        <f>武器3!K166</f>
        <v>暗</v>
      </c>
      <c r="M166" s="16">
        <v>9</v>
      </c>
      <c r="N166" s="16">
        <v>4</v>
      </c>
      <c r="O166" s="16">
        <v>36</v>
      </c>
      <c r="P166" s="28">
        <v>0</v>
      </c>
      <c r="Q166" s="16">
        <v>22</v>
      </c>
      <c r="R166" s="28">
        <v>0</v>
      </c>
      <c r="S166" s="28">
        <v>0</v>
      </c>
      <c r="T166" s="28">
        <v>0</v>
      </c>
      <c r="U166" s="16">
        <v>33</v>
      </c>
      <c r="V166" s="64">
        <v>0</v>
      </c>
      <c r="W166" s="29">
        <v>0</v>
      </c>
      <c r="X166" s="29">
        <v>0</v>
      </c>
      <c r="Y166" s="29">
        <v>0</v>
      </c>
      <c r="Z166" s="29">
        <v>0</v>
      </c>
      <c r="AA166" s="42">
        <v>18</v>
      </c>
      <c r="AB166" s="42">
        <v>18</v>
      </c>
      <c r="AC166" s="64">
        <v>0</v>
      </c>
      <c r="AD166" s="64">
        <v>0</v>
      </c>
      <c r="AE166" s="64">
        <v>0</v>
      </c>
      <c r="AF166" s="64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>
        <f t="shared" si="22"/>
        <v>155.78571428571428</v>
      </c>
      <c r="AM166">
        <f t="shared" si="23"/>
        <v>6720</v>
      </c>
      <c r="AN166" t="str">
        <f t="shared" si="24"/>
        <v>,夏娃的坚果,紫水晶,五彩的蘑菇</v>
      </c>
      <c r="AO166" s="25" t="str">
        <f>IF(F166="c",getSring(AN166,4),VLOOKUP(L166&amp;F166,test4,2,FALSE))</f>
        <v>顶级暗之精华</v>
      </c>
      <c r="AP166" s="25">
        <f t="shared" si="25"/>
        <v>30013</v>
      </c>
      <c r="AQ166" s="25">
        <f t="shared" si="31"/>
        <v>32</v>
      </c>
      <c r="AR166" s="25" t="str">
        <f>getSring(AN166,1)</f>
        <v>夏娃的坚果</v>
      </c>
      <c r="AS166" s="25">
        <f t="shared" si="26"/>
        <v>30042</v>
      </c>
      <c r="AT166" s="25">
        <f t="shared" si="32"/>
        <v>16</v>
      </c>
      <c r="AU166" s="25" t="str">
        <f>getSring(AN166,2)</f>
        <v>紫水晶</v>
      </c>
      <c r="AV166" s="25">
        <f t="shared" si="27"/>
        <v>30030</v>
      </c>
      <c r="AW166" s="25">
        <f t="shared" si="28"/>
        <v>16</v>
      </c>
      <c r="AX166" s="25" t="str">
        <f>getSring(AN166,3)</f>
        <v>五彩的蘑菇</v>
      </c>
      <c r="AY166" s="25">
        <f t="shared" si="29"/>
        <v>30022</v>
      </c>
      <c r="AZ166" s="25">
        <f t="shared" si="30"/>
        <v>16</v>
      </c>
    </row>
    <row r="167" spans="2:52" ht="14.25" x14ac:dyDescent="0.2">
      <c r="B167" s="16">
        <v>165</v>
      </c>
      <c r="C167" s="16" t="s">
        <v>1145</v>
      </c>
      <c r="D167" s="16" t="s">
        <v>1559</v>
      </c>
      <c r="E167" s="16">
        <f>武器3!E167</f>
        <v>3</v>
      </c>
      <c r="F167" s="16" t="s">
        <v>1125</v>
      </c>
      <c r="G167" s="16">
        <f>武器3!G167</f>
        <v>3</v>
      </c>
      <c r="H167" s="19" t="s">
        <v>1485</v>
      </c>
      <c r="I167" s="3" t="s">
        <v>867</v>
      </c>
      <c r="J167" s="3">
        <f>武器2!I167</f>
        <v>6</v>
      </c>
      <c r="K167" s="3" t="str">
        <f>武器3!J167</f>
        <v>下级职业</v>
      </c>
      <c r="L167" s="3" t="str">
        <f>武器3!K167</f>
        <v>暗</v>
      </c>
      <c r="M167" s="16">
        <v>9</v>
      </c>
      <c r="N167" s="16">
        <v>5</v>
      </c>
      <c r="O167" s="16">
        <v>45</v>
      </c>
      <c r="P167" s="16">
        <v>51</v>
      </c>
      <c r="Q167" s="28">
        <v>0</v>
      </c>
      <c r="R167" s="16">
        <v>41</v>
      </c>
      <c r="S167" s="28">
        <v>0</v>
      </c>
      <c r="T167" s="28">
        <v>0</v>
      </c>
      <c r="U167" s="16">
        <v>41</v>
      </c>
      <c r="V167" s="64">
        <v>0</v>
      </c>
      <c r="W167" s="29">
        <v>0</v>
      </c>
      <c r="X167" s="29">
        <v>0</v>
      </c>
      <c r="Y167" s="29">
        <v>0</v>
      </c>
      <c r="Z167" s="29">
        <v>0</v>
      </c>
      <c r="AA167" s="64">
        <v>0</v>
      </c>
      <c r="AB167" s="64">
        <v>0</v>
      </c>
      <c r="AC167" s="64">
        <v>0</v>
      </c>
      <c r="AD167" s="64">
        <v>0</v>
      </c>
      <c r="AE167" s="42">
        <v>26</v>
      </c>
      <c r="AF167" s="42">
        <v>40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>
        <f t="shared" si="22"/>
        <v>307.57377049180326</v>
      </c>
      <c r="AM167">
        <f t="shared" si="23"/>
        <v>13440</v>
      </c>
      <c r="AN167" t="str">
        <f t="shared" si="24"/>
        <v>,耀眼的石头,紫水晶,斑斓的稻草</v>
      </c>
      <c r="AO167" s="25" t="str">
        <f>IF(F167="c",getSring(AN167,4),VLOOKUP(L167&amp;F167,test4,2,FALSE))</f>
        <v>顶级暗之精华</v>
      </c>
      <c r="AP167" s="25">
        <f t="shared" si="25"/>
        <v>30013</v>
      </c>
      <c r="AQ167" s="25">
        <f t="shared" si="31"/>
        <v>64</v>
      </c>
      <c r="AR167" s="25" t="str">
        <f>getSring(AN167,1)</f>
        <v>耀眼的石头</v>
      </c>
      <c r="AS167" s="25">
        <f t="shared" si="26"/>
        <v>30034</v>
      </c>
      <c r="AT167" s="25">
        <f t="shared" si="32"/>
        <v>32</v>
      </c>
      <c r="AU167" s="25" t="str">
        <f>getSring(AN167,2)</f>
        <v>紫水晶</v>
      </c>
      <c r="AV167" s="25">
        <f t="shared" si="27"/>
        <v>30030</v>
      </c>
      <c r="AW167" s="25">
        <f t="shared" si="28"/>
        <v>32</v>
      </c>
      <c r="AX167" s="25" t="str">
        <f>getSring(AN167,3)</f>
        <v>斑斓的稻草</v>
      </c>
      <c r="AY167" s="25">
        <f t="shared" si="29"/>
        <v>30026</v>
      </c>
      <c r="AZ167" s="25">
        <f t="shared" si="30"/>
        <v>32</v>
      </c>
    </row>
    <row r="168" spans="2:52" ht="14.25" x14ac:dyDescent="0.2">
      <c r="B168" s="16">
        <v>166</v>
      </c>
      <c r="C168" s="16" t="s">
        <v>1145</v>
      </c>
      <c r="D168" s="16" t="s">
        <v>1380</v>
      </c>
      <c r="E168" s="16">
        <f>武器3!E168</f>
        <v>3</v>
      </c>
      <c r="F168" s="16" t="s">
        <v>1125</v>
      </c>
      <c r="G168" s="16">
        <f>武器3!G168</f>
        <v>3</v>
      </c>
      <c r="H168" s="19" t="s">
        <v>1485</v>
      </c>
      <c r="I168" s="3" t="s">
        <v>867</v>
      </c>
      <c r="J168" s="3">
        <f>武器2!I168</f>
        <v>6</v>
      </c>
      <c r="K168" s="3" t="str">
        <f>武器3!J168</f>
        <v>下级职业</v>
      </c>
      <c r="L168" s="3" t="str">
        <f>武器3!K168</f>
        <v>暗</v>
      </c>
      <c r="M168" s="16">
        <v>9</v>
      </c>
      <c r="N168" s="16">
        <v>6</v>
      </c>
      <c r="O168" s="16">
        <v>54</v>
      </c>
      <c r="P168" s="28">
        <v>0</v>
      </c>
      <c r="Q168" s="16">
        <v>33</v>
      </c>
      <c r="R168" s="16">
        <v>49</v>
      </c>
      <c r="S168" s="28">
        <v>0</v>
      </c>
      <c r="T168" s="28">
        <v>0</v>
      </c>
      <c r="U168" s="16">
        <v>49</v>
      </c>
      <c r="V168" s="42">
        <v>22</v>
      </c>
      <c r="W168" s="29">
        <v>0</v>
      </c>
      <c r="X168" s="29">
        <v>0</v>
      </c>
      <c r="Y168" s="29">
        <v>0</v>
      </c>
      <c r="Z168" s="29">
        <v>0</v>
      </c>
      <c r="AA168" s="64">
        <v>0</v>
      </c>
      <c r="AB168" s="64">
        <v>0</v>
      </c>
      <c r="AC168" s="64">
        <v>0</v>
      </c>
      <c r="AD168" s="64">
        <v>0</v>
      </c>
      <c r="AE168" s="42">
        <v>31</v>
      </c>
      <c r="AF168" s="64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>
        <f t="shared" si="22"/>
        <v>335.78700906344409</v>
      </c>
      <c r="AM168">
        <f t="shared" si="23"/>
        <v>14700</v>
      </c>
      <c r="AN168" t="str">
        <f t="shared" si="24"/>
        <v>,五彩的蘑菇,剧毒牙,耀眼的石头</v>
      </c>
      <c r="AO168" s="25" t="str">
        <f>IF(F168="c",getSring(AN168,4),VLOOKUP(L168&amp;F168,test4,2,FALSE))</f>
        <v>顶级暗之精华</v>
      </c>
      <c r="AP168" s="25">
        <f t="shared" si="25"/>
        <v>30013</v>
      </c>
      <c r="AQ168" s="25">
        <f t="shared" si="31"/>
        <v>70</v>
      </c>
      <c r="AR168" s="25" t="str">
        <f>getSring(AN168,1)</f>
        <v>五彩的蘑菇</v>
      </c>
      <c r="AS168" s="25">
        <f t="shared" si="26"/>
        <v>30022</v>
      </c>
      <c r="AT168" s="25">
        <f t="shared" si="32"/>
        <v>35</v>
      </c>
      <c r="AU168" s="25" t="str">
        <f>getSring(AN168,2)</f>
        <v>剧毒牙</v>
      </c>
      <c r="AV168" s="25">
        <f t="shared" si="27"/>
        <v>30038</v>
      </c>
      <c r="AW168" s="25">
        <f t="shared" si="28"/>
        <v>35</v>
      </c>
      <c r="AX168" s="25" t="str">
        <f>getSring(AN168,3)</f>
        <v>耀眼的石头</v>
      </c>
      <c r="AY168" s="25">
        <f t="shared" si="29"/>
        <v>30034</v>
      </c>
      <c r="AZ168" s="25">
        <f t="shared" si="30"/>
        <v>35</v>
      </c>
    </row>
    <row r="169" spans="2:52" ht="14.25" x14ac:dyDescent="0.2">
      <c r="B169" s="16">
        <v>167</v>
      </c>
      <c r="C169" s="16" t="s">
        <v>1186</v>
      </c>
      <c r="D169" s="16" t="s">
        <v>1238</v>
      </c>
      <c r="E169" s="16">
        <f>武器3!E169</f>
        <v>4</v>
      </c>
      <c r="F169" s="16" t="s">
        <v>1125</v>
      </c>
      <c r="G169" s="16">
        <f>武器3!G169</f>
        <v>3</v>
      </c>
      <c r="H169" s="19" t="s">
        <v>1485</v>
      </c>
      <c r="I169" s="3" t="s">
        <v>867</v>
      </c>
      <c r="J169" s="3">
        <f>武器2!I169</f>
        <v>6</v>
      </c>
      <c r="K169" s="3" t="str">
        <f>武器3!J169</f>
        <v>下级职业</v>
      </c>
      <c r="L169" s="3" t="str">
        <f>武器3!K169</f>
        <v>暗</v>
      </c>
      <c r="M169" s="16">
        <v>9</v>
      </c>
      <c r="N169" s="16">
        <v>7</v>
      </c>
      <c r="O169" s="16">
        <v>63</v>
      </c>
      <c r="P169" s="28">
        <v>0</v>
      </c>
      <c r="Q169" s="16">
        <v>38</v>
      </c>
      <c r="R169" s="16">
        <v>57</v>
      </c>
      <c r="S169" s="28">
        <v>0</v>
      </c>
      <c r="T169" s="28">
        <v>0</v>
      </c>
      <c r="U169" s="16">
        <v>57</v>
      </c>
      <c r="V169" s="64">
        <v>0</v>
      </c>
      <c r="W169" s="29">
        <v>0</v>
      </c>
      <c r="X169" s="29">
        <v>0</v>
      </c>
      <c r="Y169" s="29">
        <v>0</v>
      </c>
      <c r="Z169" s="29">
        <v>0</v>
      </c>
      <c r="AA169" s="64">
        <v>0</v>
      </c>
      <c r="AB169" s="42">
        <v>32</v>
      </c>
      <c r="AC169" s="64">
        <v>0</v>
      </c>
      <c r="AD169" s="64">
        <v>0</v>
      </c>
      <c r="AE169" s="42">
        <v>36</v>
      </c>
      <c r="AF169" s="42">
        <v>56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>
        <f t="shared" si="22"/>
        <v>414.62264150943395</v>
      </c>
      <c r="AM169">
        <f t="shared" si="23"/>
        <v>18060</v>
      </c>
      <c r="AN169" t="str">
        <f t="shared" si="24"/>
        <v>,斑斓的稻草,剧毒牙,夏娃的坚果</v>
      </c>
      <c r="AO169" s="25" t="str">
        <f>IF(F169="c",getSring(AN169,4),VLOOKUP(L169&amp;F169,test4,2,FALSE))</f>
        <v>顶级暗之精华</v>
      </c>
      <c r="AP169" s="25">
        <f t="shared" si="25"/>
        <v>30013</v>
      </c>
      <c r="AQ169" s="25">
        <f t="shared" si="31"/>
        <v>86</v>
      </c>
      <c r="AR169" s="25" t="str">
        <f>getSring(AN169,1)</f>
        <v>斑斓的稻草</v>
      </c>
      <c r="AS169" s="25">
        <f t="shared" si="26"/>
        <v>30026</v>
      </c>
      <c r="AT169" s="25">
        <f t="shared" si="32"/>
        <v>43</v>
      </c>
      <c r="AU169" s="25" t="str">
        <f>getSring(AN169,2)</f>
        <v>剧毒牙</v>
      </c>
      <c r="AV169" s="25">
        <f t="shared" si="27"/>
        <v>30038</v>
      </c>
      <c r="AW169" s="25">
        <f t="shared" si="28"/>
        <v>43</v>
      </c>
      <c r="AX169" s="25" t="str">
        <f>getSring(AN169,3)</f>
        <v>夏娃的坚果</v>
      </c>
      <c r="AY169" s="25">
        <f t="shared" si="29"/>
        <v>30042</v>
      </c>
      <c r="AZ169" s="25">
        <f t="shared" si="30"/>
        <v>43</v>
      </c>
    </row>
    <row r="170" spans="2:52" ht="14.25" x14ac:dyDescent="0.2">
      <c r="B170" s="16">
        <v>168</v>
      </c>
      <c r="C170" s="16" t="s">
        <v>1208</v>
      </c>
      <c r="D170" s="16" t="s">
        <v>1560</v>
      </c>
      <c r="E170" s="16">
        <f>武器3!E170</f>
        <v>4</v>
      </c>
      <c r="F170" s="16" t="s">
        <v>1125</v>
      </c>
      <c r="G170" s="16">
        <f>武器3!G170</f>
        <v>3</v>
      </c>
      <c r="H170" s="19" t="s">
        <v>1485</v>
      </c>
      <c r="I170" s="3" t="s">
        <v>867</v>
      </c>
      <c r="J170" s="3">
        <f>武器2!I170</f>
        <v>6</v>
      </c>
      <c r="K170" s="3" t="str">
        <f>武器3!J170</f>
        <v>下级职业</v>
      </c>
      <c r="L170" s="3" t="str">
        <f>武器3!K170</f>
        <v>暗</v>
      </c>
      <c r="M170" s="16">
        <v>9</v>
      </c>
      <c r="N170" s="16">
        <v>8</v>
      </c>
      <c r="O170" s="16">
        <v>72</v>
      </c>
      <c r="P170" s="28">
        <v>0</v>
      </c>
      <c r="Q170" s="16">
        <v>44</v>
      </c>
      <c r="R170" s="16">
        <v>65</v>
      </c>
      <c r="S170" s="28">
        <v>0</v>
      </c>
      <c r="T170" s="28">
        <v>0</v>
      </c>
      <c r="U170" s="16">
        <v>65</v>
      </c>
      <c r="V170" s="42">
        <v>29</v>
      </c>
      <c r="W170" s="29">
        <v>0</v>
      </c>
      <c r="X170" s="20">
        <v>0.16250000000000001</v>
      </c>
      <c r="Y170" s="29">
        <v>0</v>
      </c>
      <c r="Z170" s="29">
        <v>0</v>
      </c>
      <c r="AA170" s="64">
        <v>0</v>
      </c>
      <c r="AB170" s="64">
        <v>0</v>
      </c>
      <c r="AC170" s="64">
        <v>0</v>
      </c>
      <c r="AD170" s="42">
        <v>36</v>
      </c>
      <c r="AE170" s="64">
        <v>0</v>
      </c>
      <c r="AF170" s="64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>
        <f t="shared" si="22"/>
        <v>451.07142857142856</v>
      </c>
      <c r="AM170">
        <f t="shared" si="23"/>
        <v>19740</v>
      </c>
      <c r="AN170" t="str">
        <f t="shared" si="24"/>
        <v>,斑斓的稻草,五彩的蘑菇,剧毒牙</v>
      </c>
      <c r="AO170" s="25" t="str">
        <f>IF(F170="c",getSring(AN170,4),VLOOKUP(L170&amp;F170,test4,2,FALSE))</f>
        <v>顶级暗之精华</v>
      </c>
      <c r="AP170" s="25">
        <f t="shared" si="25"/>
        <v>30013</v>
      </c>
      <c r="AQ170" s="25">
        <f t="shared" si="31"/>
        <v>94</v>
      </c>
      <c r="AR170" s="25" t="str">
        <f>getSring(AN170,1)</f>
        <v>斑斓的稻草</v>
      </c>
      <c r="AS170" s="25">
        <f t="shared" si="26"/>
        <v>30026</v>
      </c>
      <c r="AT170" s="25">
        <f t="shared" si="32"/>
        <v>47</v>
      </c>
      <c r="AU170" s="25" t="str">
        <f>getSring(AN170,2)</f>
        <v>五彩的蘑菇</v>
      </c>
      <c r="AV170" s="25">
        <f t="shared" si="27"/>
        <v>30022</v>
      </c>
      <c r="AW170" s="25">
        <f t="shared" si="28"/>
        <v>47</v>
      </c>
      <c r="AX170" s="25" t="str">
        <f>getSring(AN170,3)</f>
        <v>剧毒牙</v>
      </c>
      <c r="AY170" s="25">
        <f t="shared" si="29"/>
        <v>30038</v>
      </c>
      <c r="AZ170" s="25">
        <f t="shared" si="30"/>
        <v>47</v>
      </c>
    </row>
    <row r="171" spans="2:52" ht="14.25" x14ac:dyDescent="0.2">
      <c r="B171" s="16">
        <v>169</v>
      </c>
      <c r="C171" s="16" t="s">
        <v>1149</v>
      </c>
      <c r="D171" s="16" t="s">
        <v>1403</v>
      </c>
      <c r="E171" s="16">
        <f>武器3!E171</f>
        <v>1</v>
      </c>
      <c r="F171" s="16" t="s">
        <v>1126</v>
      </c>
      <c r="G171" s="16">
        <f>武器3!G171</f>
        <v>3</v>
      </c>
      <c r="H171" s="19" t="s">
        <v>1485</v>
      </c>
      <c r="I171" s="3" t="s">
        <v>867</v>
      </c>
      <c r="J171" s="3">
        <f>武器2!I171</f>
        <v>6</v>
      </c>
      <c r="K171" s="3" t="str">
        <f>武器3!J171</f>
        <v>下级职业</v>
      </c>
      <c r="L171" s="3" t="str">
        <f>武器3!K171</f>
        <v>暗</v>
      </c>
      <c r="M171" s="16">
        <v>9</v>
      </c>
      <c r="N171" s="16">
        <v>1</v>
      </c>
      <c r="O171" s="16">
        <v>5</v>
      </c>
      <c r="P171" s="28">
        <v>0</v>
      </c>
      <c r="Q171" s="16">
        <v>6</v>
      </c>
      <c r="R171" s="28">
        <v>0</v>
      </c>
      <c r="S171" s="28">
        <v>0</v>
      </c>
      <c r="T171" s="28">
        <v>0</v>
      </c>
      <c r="U171" s="28">
        <v>0</v>
      </c>
      <c r="V171" s="64">
        <v>0</v>
      </c>
      <c r="W171" s="29">
        <v>0</v>
      </c>
      <c r="X171" s="29">
        <v>0</v>
      </c>
      <c r="Y171" s="29">
        <v>0</v>
      </c>
      <c r="Z171" s="29">
        <v>0</v>
      </c>
      <c r="AA171" s="64">
        <v>0</v>
      </c>
      <c r="AB171" s="64">
        <v>0</v>
      </c>
      <c r="AC171" s="64">
        <v>0</v>
      </c>
      <c r="AD171" s="42">
        <v>5</v>
      </c>
      <c r="AE171" s="64">
        <v>0</v>
      </c>
      <c r="AF171" s="64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>
        <f t="shared" si="22"/>
        <v>17.237704918032787</v>
      </c>
      <c r="AM171">
        <f t="shared" si="23"/>
        <v>780</v>
      </c>
      <c r="AN171" t="str">
        <f t="shared" si="24"/>
        <v>,灰色的稻草,发光的石头,诱人的坚果</v>
      </c>
      <c r="AO171" s="25" t="str">
        <f>IF(F171="c",getSring(AN171,4),VLOOKUP(L171&amp;F171,test4,2,FALSE))</f>
        <v>上级暗之精华</v>
      </c>
      <c r="AP171" s="25">
        <f t="shared" si="25"/>
        <v>30014</v>
      </c>
      <c r="AQ171" s="25">
        <f t="shared" si="31"/>
        <v>7</v>
      </c>
      <c r="AR171" s="25" t="str">
        <f>getSring(AN171,1)</f>
        <v>灰色的稻草</v>
      </c>
      <c r="AS171" s="25">
        <f t="shared" si="26"/>
        <v>30025</v>
      </c>
      <c r="AT171" s="25">
        <f t="shared" si="32"/>
        <v>4</v>
      </c>
      <c r="AU171" s="25" t="str">
        <f>getSring(AN171,2)</f>
        <v>发光的石头</v>
      </c>
      <c r="AV171" s="25">
        <f t="shared" si="27"/>
        <v>30033</v>
      </c>
      <c r="AW171" s="25">
        <f t="shared" si="28"/>
        <v>4</v>
      </c>
      <c r="AX171" s="25" t="str">
        <f>getSring(AN171,3)</f>
        <v>诱人的坚果</v>
      </c>
      <c r="AY171" s="25">
        <f t="shared" si="29"/>
        <v>30041</v>
      </c>
      <c r="AZ171" s="25">
        <f t="shared" si="30"/>
        <v>4</v>
      </c>
    </row>
    <row r="172" spans="2:52" ht="14.25" x14ac:dyDescent="0.2">
      <c r="B172" s="16">
        <v>170</v>
      </c>
      <c r="C172" s="16" t="s">
        <v>1182</v>
      </c>
      <c r="D172" s="16" t="s">
        <v>1335</v>
      </c>
      <c r="E172" s="16">
        <f>武器3!E172</f>
        <v>1</v>
      </c>
      <c r="F172" s="16" t="s">
        <v>1126</v>
      </c>
      <c r="G172" s="16">
        <f>武器3!G172</f>
        <v>3</v>
      </c>
      <c r="H172" s="19" t="s">
        <v>1485</v>
      </c>
      <c r="I172" s="3" t="s">
        <v>867</v>
      </c>
      <c r="J172" s="3">
        <f>武器2!I172</f>
        <v>6</v>
      </c>
      <c r="K172" s="3" t="str">
        <f>武器3!J172</f>
        <v>下级职业</v>
      </c>
      <c r="L172" s="3" t="str">
        <f>武器3!K172</f>
        <v>暗</v>
      </c>
      <c r="M172" s="16">
        <v>9</v>
      </c>
      <c r="N172" s="16">
        <v>2</v>
      </c>
      <c r="O172" s="16">
        <v>10</v>
      </c>
      <c r="P172" s="28">
        <v>0</v>
      </c>
      <c r="Q172" s="28">
        <v>0</v>
      </c>
      <c r="R172" s="28">
        <v>0</v>
      </c>
      <c r="S172" s="28">
        <v>0</v>
      </c>
      <c r="T172" s="28">
        <v>0</v>
      </c>
      <c r="U172" s="16">
        <v>19</v>
      </c>
      <c r="V172" s="64">
        <v>0</v>
      </c>
      <c r="W172" s="29">
        <v>0</v>
      </c>
      <c r="X172" s="29">
        <v>0</v>
      </c>
      <c r="Y172" s="29">
        <v>0</v>
      </c>
      <c r="Z172" s="29">
        <v>0</v>
      </c>
      <c r="AA172" s="64">
        <v>0</v>
      </c>
      <c r="AB172" s="42">
        <v>10</v>
      </c>
      <c r="AC172" s="64">
        <v>0</v>
      </c>
      <c r="AD172" s="64">
        <v>0</v>
      </c>
      <c r="AE172" s="64">
        <v>0</v>
      </c>
      <c r="AF172" s="64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>
        <f t="shared" si="22"/>
        <v>46.403225806451609</v>
      </c>
      <c r="AM172">
        <f t="shared" si="23"/>
        <v>2040</v>
      </c>
      <c r="AN172" t="str">
        <f t="shared" si="24"/>
        <v>,灰色的稻草,带血的牙,黄水晶</v>
      </c>
      <c r="AO172" s="25" t="str">
        <f>IF(F172="c",getSring(AN172,4),VLOOKUP(L172&amp;F172,test4,2,FALSE))</f>
        <v>上级暗之精华</v>
      </c>
      <c r="AP172" s="25">
        <f t="shared" si="25"/>
        <v>30014</v>
      </c>
      <c r="AQ172" s="25">
        <f t="shared" si="31"/>
        <v>19</v>
      </c>
      <c r="AR172" s="25" t="str">
        <f>getSring(AN172,1)</f>
        <v>灰色的稻草</v>
      </c>
      <c r="AS172" s="25">
        <f t="shared" si="26"/>
        <v>30025</v>
      </c>
      <c r="AT172" s="25">
        <f t="shared" si="32"/>
        <v>10</v>
      </c>
      <c r="AU172" s="25" t="str">
        <f>getSring(AN172,2)</f>
        <v>带血的牙</v>
      </c>
      <c r="AV172" s="25">
        <f t="shared" si="27"/>
        <v>30037</v>
      </c>
      <c r="AW172" s="25">
        <f t="shared" si="28"/>
        <v>10</v>
      </c>
      <c r="AX172" s="25" t="str">
        <f>getSring(AN172,3)</f>
        <v>黄水晶</v>
      </c>
      <c r="AY172" s="25">
        <f t="shared" si="29"/>
        <v>30029</v>
      </c>
      <c r="AZ172" s="25">
        <f t="shared" si="30"/>
        <v>10</v>
      </c>
    </row>
    <row r="173" spans="2:52" ht="14.25" x14ac:dyDescent="0.2">
      <c r="B173" s="16">
        <v>171</v>
      </c>
      <c r="C173" s="16" t="s">
        <v>1208</v>
      </c>
      <c r="D173" s="16" t="s">
        <v>1272</v>
      </c>
      <c r="E173" s="16">
        <f>武器3!E173</f>
        <v>2</v>
      </c>
      <c r="F173" s="16" t="s">
        <v>1126</v>
      </c>
      <c r="G173" s="16">
        <f>武器3!G173</f>
        <v>3</v>
      </c>
      <c r="H173" s="19" t="s">
        <v>1485</v>
      </c>
      <c r="I173" s="3" t="s">
        <v>867</v>
      </c>
      <c r="J173" s="3">
        <f>武器2!I173</f>
        <v>6</v>
      </c>
      <c r="K173" s="3" t="str">
        <f>武器3!J173</f>
        <v>下级职业</v>
      </c>
      <c r="L173" s="3" t="str">
        <f>武器3!K173</f>
        <v>暗</v>
      </c>
      <c r="M173" s="16">
        <v>9</v>
      </c>
      <c r="N173" s="16">
        <v>3</v>
      </c>
      <c r="O173" s="16">
        <v>15</v>
      </c>
      <c r="P173" s="28">
        <v>0</v>
      </c>
      <c r="Q173" s="28">
        <v>0</v>
      </c>
      <c r="R173" s="28">
        <v>0</v>
      </c>
      <c r="S173" s="28">
        <v>0</v>
      </c>
      <c r="T173" s="28">
        <v>0</v>
      </c>
      <c r="U173" s="16">
        <v>28</v>
      </c>
      <c r="V173" s="64">
        <v>0</v>
      </c>
      <c r="W173" s="20">
        <v>0.06</v>
      </c>
      <c r="X173" s="29">
        <v>0</v>
      </c>
      <c r="Y173" s="29">
        <v>0</v>
      </c>
      <c r="Z173" s="29">
        <v>0</v>
      </c>
      <c r="AA173" s="64">
        <v>0</v>
      </c>
      <c r="AB173" s="64">
        <v>0</v>
      </c>
      <c r="AC173" s="64">
        <v>0</v>
      </c>
      <c r="AD173" s="64">
        <v>0</v>
      </c>
      <c r="AE173" s="64">
        <v>0</v>
      </c>
      <c r="AF173" s="64">
        <v>0</v>
      </c>
      <c r="AG173" s="29">
        <v>0</v>
      </c>
      <c r="AH173" s="29">
        <v>0</v>
      </c>
      <c r="AI173" s="29">
        <v>0</v>
      </c>
      <c r="AJ173" s="29">
        <v>0</v>
      </c>
      <c r="AK173" s="29">
        <v>0</v>
      </c>
      <c r="AL173">
        <f t="shared" si="22"/>
        <v>64.5</v>
      </c>
      <c r="AM173">
        <f t="shared" si="23"/>
        <v>2790</v>
      </c>
      <c r="AN173" t="str">
        <f t="shared" si="24"/>
        <v>,灰色的稻草,发光的石头,带血的牙</v>
      </c>
      <c r="AO173" s="25" t="str">
        <f>IF(F173="c",getSring(AN173,4),VLOOKUP(L173&amp;F173,test4,2,FALSE))</f>
        <v>上级暗之精华</v>
      </c>
      <c r="AP173" s="25">
        <f t="shared" si="25"/>
        <v>30014</v>
      </c>
      <c r="AQ173" s="25">
        <f t="shared" si="31"/>
        <v>27</v>
      </c>
      <c r="AR173" s="25" t="str">
        <f>getSring(AN173,1)</f>
        <v>灰色的稻草</v>
      </c>
      <c r="AS173" s="25">
        <f t="shared" si="26"/>
        <v>30025</v>
      </c>
      <c r="AT173" s="25">
        <f t="shared" si="32"/>
        <v>13</v>
      </c>
      <c r="AU173" s="25" t="str">
        <f>getSring(AN173,2)</f>
        <v>发光的石头</v>
      </c>
      <c r="AV173" s="25">
        <f t="shared" si="27"/>
        <v>30033</v>
      </c>
      <c r="AW173" s="25">
        <f t="shared" si="28"/>
        <v>13</v>
      </c>
      <c r="AX173" s="25" t="str">
        <f>getSring(AN173,3)</f>
        <v>带血的牙</v>
      </c>
      <c r="AY173" s="25">
        <f t="shared" si="29"/>
        <v>30037</v>
      </c>
      <c r="AZ173" s="25">
        <f t="shared" si="30"/>
        <v>13</v>
      </c>
    </row>
    <row r="174" spans="2:52" ht="14.25" x14ac:dyDescent="0.2">
      <c r="B174" s="16">
        <v>172</v>
      </c>
      <c r="C174" s="16" t="s">
        <v>1191</v>
      </c>
      <c r="D174" s="16" t="s">
        <v>1258</v>
      </c>
      <c r="E174" s="16">
        <f>武器3!E174</f>
        <v>2</v>
      </c>
      <c r="F174" s="16" t="s">
        <v>1126</v>
      </c>
      <c r="G174" s="16">
        <f>武器3!G174</f>
        <v>3</v>
      </c>
      <c r="H174" s="19" t="s">
        <v>1485</v>
      </c>
      <c r="I174" s="3" t="s">
        <v>867</v>
      </c>
      <c r="J174" s="3">
        <f>武器2!I174</f>
        <v>6</v>
      </c>
      <c r="K174" s="3" t="str">
        <f>武器3!J174</f>
        <v>下级职业</v>
      </c>
      <c r="L174" s="3" t="str">
        <f>武器3!K174</f>
        <v>暗</v>
      </c>
      <c r="M174" s="16">
        <v>9</v>
      </c>
      <c r="N174" s="16">
        <v>4</v>
      </c>
      <c r="O174" s="16">
        <v>20</v>
      </c>
      <c r="P174" s="28">
        <v>0</v>
      </c>
      <c r="Q174" s="16">
        <v>25</v>
      </c>
      <c r="R174" s="28">
        <v>0</v>
      </c>
      <c r="S174" s="28">
        <v>0</v>
      </c>
      <c r="T174" s="28">
        <v>0</v>
      </c>
      <c r="U174" s="16">
        <v>37</v>
      </c>
      <c r="V174" s="42">
        <v>17</v>
      </c>
      <c r="W174" s="29">
        <v>0</v>
      </c>
      <c r="X174" s="29">
        <v>0</v>
      </c>
      <c r="Y174" s="29">
        <v>0</v>
      </c>
      <c r="Z174" s="29">
        <v>0</v>
      </c>
      <c r="AA174" s="64">
        <v>0</v>
      </c>
      <c r="AB174" s="64">
        <v>0</v>
      </c>
      <c r="AC174" s="64">
        <v>0</v>
      </c>
      <c r="AD174" s="64">
        <v>0</v>
      </c>
      <c r="AE174" s="64">
        <v>0</v>
      </c>
      <c r="AF174" s="64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>
        <f t="shared" si="22"/>
        <v>148.5</v>
      </c>
      <c r="AM174">
        <f t="shared" si="23"/>
        <v>6510</v>
      </c>
      <c r="AN174" t="str">
        <f t="shared" si="24"/>
        <v>,诱人的蘑菇,发光的石头,带血的牙</v>
      </c>
      <c r="AO174" s="25" t="str">
        <f>IF(F174="c",getSring(AN174,4),VLOOKUP(L174&amp;F174,test4,2,FALSE))</f>
        <v>上级暗之精华</v>
      </c>
      <c r="AP174" s="25">
        <f t="shared" si="25"/>
        <v>30014</v>
      </c>
      <c r="AQ174" s="25">
        <f t="shared" si="31"/>
        <v>62</v>
      </c>
      <c r="AR174" s="25" t="str">
        <f>getSring(AN174,1)</f>
        <v>诱人的蘑菇</v>
      </c>
      <c r="AS174" s="25">
        <f t="shared" si="26"/>
        <v>30021</v>
      </c>
      <c r="AT174" s="25">
        <f t="shared" si="32"/>
        <v>31</v>
      </c>
      <c r="AU174" s="25" t="str">
        <f>getSring(AN174,2)</f>
        <v>发光的石头</v>
      </c>
      <c r="AV174" s="25">
        <f t="shared" si="27"/>
        <v>30033</v>
      </c>
      <c r="AW174" s="25">
        <f t="shared" si="28"/>
        <v>31</v>
      </c>
      <c r="AX174" s="25" t="str">
        <f>getSring(AN174,3)</f>
        <v>带血的牙</v>
      </c>
      <c r="AY174" s="25">
        <f t="shared" si="29"/>
        <v>30037</v>
      </c>
      <c r="AZ174" s="25">
        <f t="shared" si="30"/>
        <v>31</v>
      </c>
    </row>
    <row r="175" spans="2:52" ht="14.25" x14ac:dyDescent="0.2">
      <c r="B175" s="16">
        <v>173</v>
      </c>
      <c r="C175" s="16" t="s">
        <v>1214</v>
      </c>
      <c r="D175" s="16" t="s">
        <v>1561</v>
      </c>
      <c r="E175" s="16">
        <f>武器3!E175</f>
        <v>3</v>
      </c>
      <c r="F175" s="16" t="s">
        <v>1126</v>
      </c>
      <c r="G175" s="16">
        <f>武器3!G175</f>
        <v>3</v>
      </c>
      <c r="H175" s="19" t="s">
        <v>1485</v>
      </c>
      <c r="I175" s="3" t="s">
        <v>867</v>
      </c>
      <c r="J175" s="3">
        <f>武器2!I175</f>
        <v>6</v>
      </c>
      <c r="K175" s="3" t="str">
        <f>武器3!J175</f>
        <v>下级职业</v>
      </c>
      <c r="L175" s="3" t="str">
        <f>武器3!K175</f>
        <v>暗</v>
      </c>
      <c r="M175" s="16">
        <v>9</v>
      </c>
      <c r="N175" s="16">
        <v>5</v>
      </c>
      <c r="O175" s="16">
        <v>25</v>
      </c>
      <c r="P175" s="28">
        <v>0</v>
      </c>
      <c r="Q175" s="16">
        <v>31</v>
      </c>
      <c r="R175" s="28">
        <v>0</v>
      </c>
      <c r="S175" s="28">
        <v>0</v>
      </c>
      <c r="T175" s="28">
        <v>0</v>
      </c>
      <c r="U175" s="16">
        <v>47</v>
      </c>
      <c r="V175" s="64">
        <v>0</v>
      </c>
      <c r="W175" s="29">
        <v>0</v>
      </c>
      <c r="X175" s="29">
        <v>0</v>
      </c>
      <c r="Y175" s="29">
        <v>0</v>
      </c>
      <c r="Z175" s="29">
        <v>0</v>
      </c>
      <c r="AA175" s="64">
        <v>0</v>
      </c>
      <c r="AB175" s="64">
        <v>0</v>
      </c>
      <c r="AC175" s="64">
        <v>0</v>
      </c>
      <c r="AD175" s="64">
        <v>0</v>
      </c>
      <c r="AE175" s="42">
        <v>30</v>
      </c>
      <c r="AF175" s="64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>
        <f t="shared" si="22"/>
        <v>174.95454545454547</v>
      </c>
      <c r="AM175">
        <f t="shared" si="23"/>
        <v>7620</v>
      </c>
      <c r="AN175" t="str">
        <f t="shared" si="24"/>
        <v>,发光的石头,诱人的坚果,带血的牙</v>
      </c>
      <c r="AO175" s="25" t="str">
        <f>IF(F175="c",getSring(AN175,4),VLOOKUP(L175&amp;F175,test4,2,FALSE))</f>
        <v>上级暗之精华</v>
      </c>
      <c r="AP175" s="25">
        <f t="shared" si="25"/>
        <v>30014</v>
      </c>
      <c r="AQ175" s="25">
        <f t="shared" si="31"/>
        <v>73</v>
      </c>
      <c r="AR175" s="25" t="str">
        <f>getSring(AN175,1)</f>
        <v>发光的石头</v>
      </c>
      <c r="AS175" s="25">
        <f t="shared" si="26"/>
        <v>30033</v>
      </c>
      <c r="AT175" s="25">
        <f t="shared" si="32"/>
        <v>36</v>
      </c>
      <c r="AU175" s="25" t="str">
        <f>getSring(AN175,2)</f>
        <v>诱人的坚果</v>
      </c>
      <c r="AV175" s="25">
        <f t="shared" si="27"/>
        <v>30041</v>
      </c>
      <c r="AW175" s="25">
        <f t="shared" si="28"/>
        <v>36</v>
      </c>
      <c r="AX175" s="25" t="str">
        <f>getSring(AN175,3)</f>
        <v>带血的牙</v>
      </c>
      <c r="AY175" s="25">
        <f t="shared" si="29"/>
        <v>30037</v>
      </c>
      <c r="AZ175" s="25">
        <f t="shared" si="30"/>
        <v>36</v>
      </c>
    </row>
    <row r="176" spans="2:52" ht="14.25" x14ac:dyDescent="0.2">
      <c r="B176" s="16">
        <v>174</v>
      </c>
      <c r="C176" s="16" t="s">
        <v>1202</v>
      </c>
      <c r="D176" s="16" t="s">
        <v>1350</v>
      </c>
      <c r="E176" s="16">
        <f>武器3!E176</f>
        <v>3</v>
      </c>
      <c r="F176" s="16" t="s">
        <v>1126</v>
      </c>
      <c r="G176" s="16">
        <f>武器3!G176</f>
        <v>3</v>
      </c>
      <c r="H176" s="19" t="s">
        <v>1485</v>
      </c>
      <c r="I176" s="3" t="s">
        <v>867</v>
      </c>
      <c r="J176" s="3">
        <f>武器2!I176</f>
        <v>6</v>
      </c>
      <c r="K176" s="3" t="str">
        <f>武器3!J176</f>
        <v>下级职业</v>
      </c>
      <c r="L176" s="3" t="str">
        <f>武器3!K176</f>
        <v>暗</v>
      </c>
      <c r="M176" s="16">
        <v>9</v>
      </c>
      <c r="N176" s="16">
        <v>6</v>
      </c>
      <c r="O176" s="16">
        <v>30</v>
      </c>
      <c r="P176" s="28">
        <v>0</v>
      </c>
      <c r="Q176" s="28">
        <v>0</v>
      </c>
      <c r="R176" s="16">
        <v>56</v>
      </c>
      <c r="S176" s="28">
        <v>0</v>
      </c>
      <c r="T176" s="28">
        <v>0</v>
      </c>
      <c r="U176" s="28">
        <v>0</v>
      </c>
      <c r="V176" s="42">
        <v>25</v>
      </c>
      <c r="W176" s="29">
        <v>0</v>
      </c>
      <c r="X176" s="29">
        <v>0</v>
      </c>
      <c r="Y176" s="29">
        <v>0</v>
      </c>
      <c r="Z176" s="29">
        <v>0</v>
      </c>
      <c r="AA176" s="64">
        <v>0</v>
      </c>
      <c r="AB176" s="64">
        <v>0</v>
      </c>
      <c r="AC176" s="64">
        <v>0</v>
      </c>
      <c r="AD176" s="64">
        <v>0</v>
      </c>
      <c r="AE176" s="42">
        <v>36</v>
      </c>
      <c r="AF176" s="64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>
        <f t="shared" si="22"/>
        <v>195.42857142857142</v>
      </c>
      <c r="AM176">
        <f t="shared" si="23"/>
        <v>8550</v>
      </c>
      <c r="AN176" t="str">
        <f t="shared" si="24"/>
        <v>,诱人的坚果,带血的牙,灰色的稻草</v>
      </c>
      <c r="AO176" s="25" t="str">
        <f>IF(F176="c",getSring(AN176,4),VLOOKUP(L176&amp;F176,test4,2,FALSE))</f>
        <v>上级暗之精华</v>
      </c>
      <c r="AP176" s="25">
        <f t="shared" si="25"/>
        <v>30014</v>
      </c>
      <c r="AQ176" s="25">
        <f t="shared" si="31"/>
        <v>81</v>
      </c>
      <c r="AR176" s="25" t="str">
        <f>getSring(AN176,1)</f>
        <v>诱人的坚果</v>
      </c>
      <c r="AS176" s="25">
        <f t="shared" si="26"/>
        <v>30041</v>
      </c>
      <c r="AT176" s="25">
        <f t="shared" si="32"/>
        <v>41</v>
      </c>
      <c r="AU176" s="25" t="str">
        <f>getSring(AN176,2)</f>
        <v>带血的牙</v>
      </c>
      <c r="AV176" s="25">
        <f t="shared" si="27"/>
        <v>30037</v>
      </c>
      <c r="AW176" s="25">
        <f t="shared" si="28"/>
        <v>41</v>
      </c>
      <c r="AX176" s="25" t="str">
        <f>getSring(AN176,3)</f>
        <v>灰色的稻草</v>
      </c>
      <c r="AY176" s="25">
        <f t="shared" si="29"/>
        <v>30025</v>
      </c>
      <c r="AZ176" s="25">
        <f t="shared" si="30"/>
        <v>41</v>
      </c>
    </row>
    <row r="177" spans="2:52" ht="14.25" x14ac:dyDescent="0.2">
      <c r="B177" s="16">
        <v>175</v>
      </c>
      <c r="C177" s="16" t="s">
        <v>1162</v>
      </c>
      <c r="D177" s="16" t="s">
        <v>1240</v>
      </c>
      <c r="E177" s="16">
        <f>武器3!E177</f>
        <v>4</v>
      </c>
      <c r="F177" s="16" t="s">
        <v>1126</v>
      </c>
      <c r="G177" s="16">
        <f>武器3!G177</f>
        <v>3</v>
      </c>
      <c r="H177" s="19" t="s">
        <v>1485</v>
      </c>
      <c r="I177" s="3" t="s">
        <v>867</v>
      </c>
      <c r="J177" s="3">
        <f>武器2!I177</f>
        <v>6</v>
      </c>
      <c r="K177" s="3" t="str">
        <f>武器3!J177</f>
        <v>下级职业</v>
      </c>
      <c r="L177" s="3" t="str">
        <f>武器3!K177</f>
        <v>暗</v>
      </c>
      <c r="M177" s="16">
        <v>9</v>
      </c>
      <c r="N177" s="16">
        <v>7</v>
      </c>
      <c r="O177" s="16">
        <v>35</v>
      </c>
      <c r="P177" s="28">
        <v>0</v>
      </c>
      <c r="Q177" s="16">
        <v>44</v>
      </c>
      <c r="R177" s="28">
        <v>0</v>
      </c>
      <c r="S177" s="28">
        <v>0</v>
      </c>
      <c r="T177" s="28">
        <v>0</v>
      </c>
      <c r="U177" s="28">
        <v>0</v>
      </c>
      <c r="V177" s="42">
        <v>29</v>
      </c>
      <c r="W177" s="29">
        <v>0</v>
      </c>
      <c r="X177" s="20">
        <v>0.16500000000000001</v>
      </c>
      <c r="Y177" s="29">
        <v>0</v>
      </c>
      <c r="Z177" s="29">
        <v>0</v>
      </c>
      <c r="AA177" s="64">
        <v>0</v>
      </c>
      <c r="AB177" s="64">
        <v>0</v>
      </c>
      <c r="AC177" s="64">
        <v>0</v>
      </c>
      <c r="AD177" s="64">
        <v>0</v>
      </c>
      <c r="AE177" s="42">
        <v>42</v>
      </c>
      <c r="AF177" s="64">
        <v>0</v>
      </c>
      <c r="AG177" s="29">
        <v>0</v>
      </c>
      <c r="AH177" s="29">
        <v>0</v>
      </c>
      <c r="AI177" s="29">
        <v>0</v>
      </c>
      <c r="AJ177" s="29">
        <v>0</v>
      </c>
      <c r="AK177" s="29">
        <v>0</v>
      </c>
      <c r="AL177">
        <f t="shared" si="22"/>
        <v>200.68421052631581</v>
      </c>
      <c r="AM177">
        <f t="shared" si="23"/>
        <v>8820</v>
      </c>
      <c r="AN177" t="str">
        <f t="shared" si="24"/>
        <v>,诱人的坚果,灰色的稻草,带血的牙</v>
      </c>
      <c r="AO177" s="25" t="str">
        <f>IF(F177="c",getSring(AN177,4),VLOOKUP(L177&amp;F177,test4,2,FALSE))</f>
        <v>上级暗之精华</v>
      </c>
      <c r="AP177" s="25">
        <f t="shared" si="25"/>
        <v>30014</v>
      </c>
      <c r="AQ177" s="25">
        <f t="shared" si="31"/>
        <v>84</v>
      </c>
      <c r="AR177" s="25" t="str">
        <f>getSring(AN177,1)</f>
        <v>诱人的坚果</v>
      </c>
      <c r="AS177" s="25">
        <f t="shared" si="26"/>
        <v>30041</v>
      </c>
      <c r="AT177" s="25">
        <f t="shared" si="32"/>
        <v>42</v>
      </c>
      <c r="AU177" s="25" t="str">
        <f>getSring(AN177,2)</f>
        <v>灰色的稻草</v>
      </c>
      <c r="AV177" s="25">
        <f t="shared" si="27"/>
        <v>30025</v>
      </c>
      <c r="AW177" s="25">
        <f t="shared" si="28"/>
        <v>42</v>
      </c>
      <c r="AX177" s="25" t="str">
        <f>getSring(AN177,3)</f>
        <v>带血的牙</v>
      </c>
      <c r="AY177" s="25">
        <f t="shared" si="29"/>
        <v>30037</v>
      </c>
      <c r="AZ177" s="25">
        <f t="shared" si="30"/>
        <v>42</v>
      </c>
    </row>
    <row r="178" spans="2:52" ht="14.25" x14ac:dyDescent="0.2">
      <c r="B178" s="16">
        <v>176</v>
      </c>
      <c r="C178" s="16" t="s">
        <v>1196</v>
      </c>
      <c r="D178" s="16" t="s">
        <v>1562</v>
      </c>
      <c r="E178" s="16">
        <f>武器3!E178</f>
        <v>4</v>
      </c>
      <c r="F178" s="16" t="s">
        <v>1126</v>
      </c>
      <c r="G178" s="16">
        <f>武器3!G178</f>
        <v>3</v>
      </c>
      <c r="H178" s="19" t="s">
        <v>1485</v>
      </c>
      <c r="I178" s="3" t="s">
        <v>867</v>
      </c>
      <c r="J178" s="3">
        <f>武器2!I178</f>
        <v>6</v>
      </c>
      <c r="K178" s="3" t="str">
        <f>武器3!J178</f>
        <v>下级职业</v>
      </c>
      <c r="L178" s="3" t="str">
        <f>武器3!K178</f>
        <v>暗</v>
      </c>
      <c r="M178" s="16">
        <v>9</v>
      </c>
      <c r="N178" s="16">
        <v>8</v>
      </c>
      <c r="O178" s="16">
        <v>40</v>
      </c>
      <c r="P178" s="16">
        <v>94</v>
      </c>
      <c r="Q178" s="28">
        <v>0</v>
      </c>
      <c r="R178" s="28">
        <v>0</v>
      </c>
      <c r="S178" s="28">
        <v>0</v>
      </c>
      <c r="T178" s="28">
        <v>0</v>
      </c>
      <c r="U178" s="28">
        <v>0</v>
      </c>
      <c r="V178" s="64">
        <v>0</v>
      </c>
      <c r="W178" s="29">
        <v>0</v>
      </c>
      <c r="X178" s="29">
        <v>0</v>
      </c>
      <c r="Y178" s="29">
        <v>0</v>
      </c>
      <c r="Z178" s="29">
        <v>0</v>
      </c>
      <c r="AA178" s="42">
        <v>42</v>
      </c>
      <c r="AB178" s="64">
        <v>0</v>
      </c>
      <c r="AC178" s="64">
        <v>0</v>
      </c>
      <c r="AD178" s="42">
        <v>42</v>
      </c>
      <c r="AE178" s="42">
        <v>48</v>
      </c>
      <c r="AF178" s="64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>
        <f t="shared" si="22"/>
        <v>311</v>
      </c>
      <c r="AM178">
        <f t="shared" si="23"/>
        <v>13650</v>
      </c>
      <c r="AN178" t="str">
        <f t="shared" si="24"/>
        <v>,黄水晶,带血的牙,诱人的蘑菇</v>
      </c>
      <c r="AO178" s="25" t="str">
        <f>IF(F178="c",getSring(AN178,4),VLOOKUP(L178&amp;F178,test4,2,FALSE))</f>
        <v>上级暗之精华</v>
      </c>
      <c r="AP178" s="25">
        <f t="shared" si="25"/>
        <v>30014</v>
      </c>
      <c r="AQ178" s="25">
        <f t="shared" si="31"/>
        <v>130</v>
      </c>
      <c r="AR178" s="25" t="str">
        <f>getSring(AN178,1)</f>
        <v>黄水晶</v>
      </c>
      <c r="AS178" s="25">
        <f t="shared" si="26"/>
        <v>30029</v>
      </c>
      <c r="AT178" s="25">
        <f t="shared" si="32"/>
        <v>65</v>
      </c>
      <c r="AU178" s="25" t="str">
        <f>getSring(AN178,2)</f>
        <v>带血的牙</v>
      </c>
      <c r="AV178" s="25">
        <f t="shared" si="27"/>
        <v>30037</v>
      </c>
      <c r="AW178" s="25">
        <f t="shared" si="28"/>
        <v>65</v>
      </c>
      <c r="AX178" s="25" t="str">
        <f>getSring(AN178,3)</f>
        <v>诱人的蘑菇</v>
      </c>
      <c r="AY178" s="25">
        <f t="shared" si="29"/>
        <v>30021</v>
      </c>
      <c r="AZ178" s="25">
        <f t="shared" si="30"/>
        <v>65</v>
      </c>
    </row>
    <row r="179" spans="2:52" ht="14.25" x14ac:dyDescent="0.2">
      <c r="B179" s="16">
        <v>177</v>
      </c>
      <c r="C179" s="16" t="s">
        <v>1133</v>
      </c>
      <c r="D179" s="16" t="s">
        <v>1510</v>
      </c>
      <c r="E179" s="16">
        <f>武器3!E179</f>
        <v>1</v>
      </c>
      <c r="F179" s="16" t="s">
        <v>1127</v>
      </c>
      <c r="G179" s="16">
        <f>武器3!G179</f>
        <v>3</v>
      </c>
      <c r="H179" s="19" t="s">
        <v>1485</v>
      </c>
      <c r="I179" s="3" t="s">
        <v>867</v>
      </c>
      <c r="J179" s="3">
        <f>武器2!I179</f>
        <v>6</v>
      </c>
      <c r="K179" s="3" t="str">
        <f>武器3!J179</f>
        <v>下级职业</v>
      </c>
      <c r="L179" s="3" t="str">
        <f>武器3!K179</f>
        <v>暗</v>
      </c>
      <c r="M179" s="16">
        <v>9</v>
      </c>
      <c r="N179" s="16">
        <v>1</v>
      </c>
      <c r="O179" s="16">
        <v>5</v>
      </c>
      <c r="P179" s="28">
        <v>0</v>
      </c>
      <c r="Q179" s="16">
        <v>9</v>
      </c>
      <c r="R179" s="28">
        <v>0</v>
      </c>
      <c r="S179" s="28">
        <v>0</v>
      </c>
      <c r="T179" s="28">
        <v>0</v>
      </c>
      <c r="U179" s="28">
        <v>0</v>
      </c>
      <c r="V179" s="64">
        <v>0</v>
      </c>
      <c r="W179" s="29">
        <v>0</v>
      </c>
      <c r="X179" s="29">
        <v>0</v>
      </c>
      <c r="Y179" s="29">
        <v>0</v>
      </c>
      <c r="Z179" s="29">
        <v>0</v>
      </c>
      <c r="AA179" s="64">
        <v>0</v>
      </c>
      <c r="AB179" s="64">
        <v>0</v>
      </c>
      <c r="AC179" s="64">
        <v>0</v>
      </c>
      <c r="AD179" s="64">
        <v>0</v>
      </c>
      <c r="AE179" s="64">
        <v>0</v>
      </c>
      <c r="AF179" s="64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>
        <f t="shared" si="22"/>
        <v>21</v>
      </c>
      <c r="AM179">
        <f t="shared" si="23"/>
        <v>945</v>
      </c>
      <c r="AN179" t="str">
        <f t="shared" si="24"/>
        <v>,蓝水晶,美味的坚果,坚硬的石头</v>
      </c>
      <c r="AO179" s="25" t="str">
        <f>IF(F179="c",getSring(AN179,4),VLOOKUP(L179&amp;F179,test4,2,FALSE))</f>
        <v>暗之精华</v>
      </c>
      <c r="AP179" s="25">
        <f t="shared" si="25"/>
        <v>30015</v>
      </c>
      <c r="AQ179" s="25">
        <f t="shared" si="31"/>
        <v>18</v>
      </c>
      <c r="AR179" s="25" t="str">
        <f>getSring(AN179,1)</f>
        <v>蓝水晶</v>
      </c>
      <c r="AS179" s="25">
        <f t="shared" si="26"/>
        <v>30028</v>
      </c>
      <c r="AT179" s="25">
        <f t="shared" si="32"/>
        <v>9</v>
      </c>
      <c r="AU179" s="25" t="str">
        <f>getSring(AN179,2)</f>
        <v>美味的坚果</v>
      </c>
      <c r="AV179" s="25">
        <f t="shared" si="27"/>
        <v>30040</v>
      </c>
      <c r="AW179" s="25">
        <f t="shared" si="28"/>
        <v>9</v>
      </c>
      <c r="AX179" s="25" t="str">
        <f>getSring(AN179,3)</f>
        <v>坚硬的石头</v>
      </c>
      <c r="AY179" s="25">
        <f t="shared" si="29"/>
        <v>30032</v>
      </c>
      <c r="AZ179" s="25">
        <f t="shared" si="30"/>
        <v>9</v>
      </c>
    </row>
    <row r="180" spans="2:52" ht="14.25" x14ac:dyDescent="0.2">
      <c r="B180" s="16">
        <v>178</v>
      </c>
      <c r="C180" s="16" t="s">
        <v>1216</v>
      </c>
      <c r="D180" s="16" t="s">
        <v>1538</v>
      </c>
      <c r="E180" s="16">
        <f>武器3!E180</f>
        <v>1</v>
      </c>
      <c r="F180" s="16" t="s">
        <v>1127</v>
      </c>
      <c r="G180" s="16">
        <f>武器3!G180</f>
        <v>3</v>
      </c>
      <c r="H180" s="19" t="s">
        <v>1485</v>
      </c>
      <c r="I180" s="3" t="s">
        <v>867</v>
      </c>
      <c r="J180" s="3">
        <f>武器2!I180</f>
        <v>6</v>
      </c>
      <c r="K180" s="3" t="str">
        <f>武器3!J180</f>
        <v>下级职业</v>
      </c>
      <c r="L180" s="3" t="str">
        <f>武器3!K180</f>
        <v>暗</v>
      </c>
      <c r="M180" s="16">
        <v>9</v>
      </c>
      <c r="N180" s="16">
        <v>2</v>
      </c>
      <c r="O180" s="16">
        <v>11</v>
      </c>
      <c r="P180" s="28">
        <v>0</v>
      </c>
      <c r="Q180" s="28">
        <v>0</v>
      </c>
      <c r="R180" s="28">
        <v>0</v>
      </c>
      <c r="S180" s="28">
        <v>0</v>
      </c>
      <c r="T180" s="28">
        <v>0</v>
      </c>
      <c r="U180" s="28">
        <v>0</v>
      </c>
      <c r="V180" s="64">
        <v>0</v>
      </c>
      <c r="W180" s="29">
        <v>0</v>
      </c>
      <c r="X180" s="29">
        <v>0</v>
      </c>
      <c r="Y180" s="29">
        <v>0</v>
      </c>
      <c r="Z180" s="29">
        <v>0</v>
      </c>
      <c r="AA180" s="64">
        <v>0</v>
      </c>
      <c r="AB180" s="64">
        <v>0</v>
      </c>
      <c r="AC180" s="42">
        <v>17</v>
      </c>
      <c r="AD180" s="64">
        <v>0</v>
      </c>
      <c r="AE180" s="64">
        <v>0</v>
      </c>
      <c r="AF180" s="64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>
        <f t="shared" si="22"/>
        <v>21.326498422712934</v>
      </c>
      <c r="AM180">
        <f t="shared" si="23"/>
        <v>945</v>
      </c>
      <c r="AN180" t="str">
        <f t="shared" si="24"/>
        <v>,长獠牙,扁扁的稻草,坚硬的石头</v>
      </c>
      <c r="AO180" s="25" t="str">
        <f>IF(F180="c",getSring(AN180,4),VLOOKUP(L180&amp;F180,test4,2,FALSE))</f>
        <v>暗之精华</v>
      </c>
      <c r="AP180" s="25">
        <f t="shared" si="25"/>
        <v>30015</v>
      </c>
      <c r="AQ180" s="25">
        <f t="shared" si="31"/>
        <v>18</v>
      </c>
      <c r="AR180" s="25" t="str">
        <f>getSring(AN180,1)</f>
        <v>长獠牙</v>
      </c>
      <c r="AS180" s="25">
        <f t="shared" si="26"/>
        <v>30036</v>
      </c>
      <c r="AT180" s="25">
        <f t="shared" si="32"/>
        <v>9</v>
      </c>
      <c r="AU180" s="25" t="str">
        <f>getSring(AN180,2)</f>
        <v>扁扁的稻草</v>
      </c>
      <c r="AV180" s="25">
        <f t="shared" si="27"/>
        <v>30024</v>
      </c>
      <c r="AW180" s="25">
        <f t="shared" si="28"/>
        <v>9</v>
      </c>
      <c r="AX180" s="25" t="str">
        <f>getSring(AN180,3)</f>
        <v>坚硬的石头</v>
      </c>
      <c r="AY180" s="25">
        <f t="shared" si="29"/>
        <v>30032</v>
      </c>
      <c r="AZ180" s="25">
        <f t="shared" si="30"/>
        <v>9</v>
      </c>
    </row>
    <row r="181" spans="2:52" ht="14.25" x14ac:dyDescent="0.2">
      <c r="B181" s="16">
        <v>179</v>
      </c>
      <c r="C181" s="16" t="s">
        <v>1149</v>
      </c>
      <c r="D181" s="16" t="s">
        <v>1374</v>
      </c>
      <c r="E181" s="16">
        <f>武器3!E181</f>
        <v>2</v>
      </c>
      <c r="F181" s="16" t="s">
        <v>1127</v>
      </c>
      <c r="G181" s="16">
        <f>武器3!G181</f>
        <v>3</v>
      </c>
      <c r="H181" s="19" t="s">
        <v>1485</v>
      </c>
      <c r="I181" s="3" t="s">
        <v>867</v>
      </c>
      <c r="J181" s="3">
        <f>武器2!I181</f>
        <v>6</v>
      </c>
      <c r="K181" s="3" t="str">
        <f>武器3!J181</f>
        <v>下级职业</v>
      </c>
      <c r="L181" s="3" t="str">
        <f>武器3!K181</f>
        <v>暗</v>
      </c>
      <c r="M181" s="16">
        <v>9</v>
      </c>
      <c r="N181" s="16">
        <v>3</v>
      </c>
      <c r="O181" s="16">
        <v>16</v>
      </c>
      <c r="P181" s="28">
        <v>0</v>
      </c>
      <c r="Q181" s="28">
        <v>0</v>
      </c>
      <c r="R181" s="28">
        <v>0</v>
      </c>
      <c r="S181" s="28">
        <v>0</v>
      </c>
      <c r="T181" s="28">
        <v>0</v>
      </c>
      <c r="U181" s="28">
        <v>0</v>
      </c>
      <c r="V181" s="64">
        <v>0</v>
      </c>
      <c r="W181" s="29">
        <v>0</v>
      </c>
      <c r="X181" s="29">
        <v>0</v>
      </c>
      <c r="Y181" s="29">
        <v>0</v>
      </c>
      <c r="Z181" s="29">
        <v>0</v>
      </c>
      <c r="AA181" s="64">
        <v>0</v>
      </c>
      <c r="AB181" s="64">
        <v>0</v>
      </c>
      <c r="AC181" s="64">
        <v>0</v>
      </c>
      <c r="AD181" s="64">
        <v>0</v>
      </c>
      <c r="AE181" s="42">
        <v>25</v>
      </c>
      <c r="AF181" s="64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>
        <f t="shared" si="22"/>
        <v>34.38461538461538</v>
      </c>
      <c r="AM181">
        <f t="shared" si="23"/>
        <v>1500</v>
      </c>
      <c r="AN181" t="str">
        <f t="shared" si="24"/>
        <v>,扁扁的稻草,漂亮的蘑菇,蓝水晶</v>
      </c>
      <c r="AO181" s="25" t="str">
        <f>IF(F181="c",getSring(AN181,4),VLOOKUP(L181&amp;F181,test4,2,FALSE))</f>
        <v>暗之精华</v>
      </c>
      <c r="AP181" s="25">
        <f t="shared" si="25"/>
        <v>30015</v>
      </c>
      <c r="AQ181" s="25">
        <f t="shared" si="31"/>
        <v>29</v>
      </c>
      <c r="AR181" s="25" t="str">
        <f>getSring(AN181,1)</f>
        <v>扁扁的稻草</v>
      </c>
      <c r="AS181" s="25">
        <f t="shared" si="26"/>
        <v>30024</v>
      </c>
      <c r="AT181" s="25">
        <f t="shared" si="32"/>
        <v>14</v>
      </c>
      <c r="AU181" s="25" t="str">
        <f>getSring(AN181,2)</f>
        <v>漂亮的蘑菇</v>
      </c>
      <c r="AV181" s="25">
        <f t="shared" si="27"/>
        <v>30020</v>
      </c>
      <c r="AW181" s="25">
        <f t="shared" si="28"/>
        <v>14</v>
      </c>
      <c r="AX181" s="25" t="str">
        <f>getSring(AN181,3)</f>
        <v>蓝水晶</v>
      </c>
      <c r="AY181" s="25">
        <f t="shared" si="29"/>
        <v>30028</v>
      </c>
      <c r="AZ181" s="25">
        <f t="shared" si="30"/>
        <v>14</v>
      </c>
    </row>
    <row r="182" spans="2:52" ht="14.25" x14ac:dyDescent="0.2">
      <c r="B182" s="16">
        <v>180</v>
      </c>
      <c r="C182" s="16" t="s">
        <v>1151</v>
      </c>
      <c r="D182" s="16" t="s">
        <v>1541</v>
      </c>
      <c r="E182" s="16">
        <f>武器3!E182</f>
        <v>2</v>
      </c>
      <c r="F182" s="16" t="s">
        <v>1127</v>
      </c>
      <c r="G182" s="16">
        <f>武器3!G182</f>
        <v>3</v>
      </c>
      <c r="H182" s="19" t="s">
        <v>1485</v>
      </c>
      <c r="I182" s="3" t="s">
        <v>867</v>
      </c>
      <c r="J182" s="3">
        <f>武器2!I182</f>
        <v>6</v>
      </c>
      <c r="K182" s="3" t="str">
        <f>武器3!J182</f>
        <v>下级职业</v>
      </c>
      <c r="L182" s="3" t="str">
        <f>武器3!K182</f>
        <v>暗</v>
      </c>
      <c r="M182" s="16">
        <v>9</v>
      </c>
      <c r="N182" s="16">
        <v>4</v>
      </c>
      <c r="O182" s="16">
        <v>21</v>
      </c>
      <c r="P182" s="16">
        <v>65</v>
      </c>
      <c r="Q182" s="28">
        <v>0</v>
      </c>
      <c r="R182" s="28">
        <v>0</v>
      </c>
      <c r="S182" s="28">
        <v>0</v>
      </c>
      <c r="T182" s="28">
        <v>0</v>
      </c>
      <c r="U182" s="28">
        <v>0</v>
      </c>
      <c r="V182" s="64">
        <v>0</v>
      </c>
      <c r="W182" s="29">
        <v>0</v>
      </c>
      <c r="X182" s="29">
        <v>0</v>
      </c>
      <c r="Y182" s="29">
        <v>0</v>
      </c>
      <c r="Z182" s="29">
        <v>0</v>
      </c>
      <c r="AA182" s="64">
        <v>0</v>
      </c>
      <c r="AB182" s="64">
        <v>0</v>
      </c>
      <c r="AC182" s="64">
        <v>0</v>
      </c>
      <c r="AD182" s="64">
        <v>0</v>
      </c>
      <c r="AE182" s="64">
        <v>0</v>
      </c>
      <c r="AF182" s="64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>
        <f t="shared" si="22"/>
        <v>129</v>
      </c>
      <c r="AM182">
        <f t="shared" si="23"/>
        <v>5670</v>
      </c>
      <c r="AN182" t="str">
        <f t="shared" si="24"/>
        <v>,长獠牙,扁扁的稻草,美味的坚果</v>
      </c>
      <c r="AO182" s="25" t="str">
        <f>IF(F182="c",getSring(AN182,4),VLOOKUP(L182&amp;F182,test4,2,FALSE))</f>
        <v>暗之精华</v>
      </c>
      <c r="AP182" s="25">
        <f t="shared" si="25"/>
        <v>30015</v>
      </c>
      <c r="AQ182" s="25">
        <f t="shared" si="31"/>
        <v>108</v>
      </c>
      <c r="AR182" s="25" t="str">
        <f>getSring(AN182,1)</f>
        <v>长獠牙</v>
      </c>
      <c r="AS182" s="25">
        <f t="shared" si="26"/>
        <v>30036</v>
      </c>
      <c r="AT182" s="25">
        <f t="shared" si="32"/>
        <v>54</v>
      </c>
      <c r="AU182" s="25" t="str">
        <f>getSring(AN182,2)</f>
        <v>扁扁的稻草</v>
      </c>
      <c r="AV182" s="25">
        <f t="shared" si="27"/>
        <v>30024</v>
      </c>
      <c r="AW182" s="25">
        <f t="shared" si="28"/>
        <v>54</v>
      </c>
      <c r="AX182" s="25" t="str">
        <f>getSring(AN182,3)</f>
        <v>美味的坚果</v>
      </c>
      <c r="AY182" s="25">
        <f t="shared" si="29"/>
        <v>30040</v>
      </c>
      <c r="AZ182" s="25">
        <f t="shared" si="30"/>
        <v>54</v>
      </c>
    </row>
    <row r="183" spans="2:52" ht="14.25" x14ac:dyDescent="0.2">
      <c r="B183" s="16">
        <v>181</v>
      </c>
      <c r="C183" s="16" t="s">
        <v>1157</v>
      </c>
      <c r="D183" s="16" t="s">
        <v>1290</v>
      </c>
      <c r="E183" s="16">
        <f>武器3!E183</f>
        <v>3</v>
      </c>
      <c r="F183" s="16" t="s">
        <v>1127</v>
      </c>
      <c r="G183" s="16">
        <f>武器3!G183</f>
        <v>3</v>
      </c>
      <c r="H183" s="19" t="s">
        <v>1485</v>
      </c>
      <c r="I183" s="3" t="s">
        <v>867</v>
      </c>
      <c r="J183" s="3">
        <f>武器2!I183</f>
        <v>6</v>
      </c>
      <c r="K183" s="3" t="str">
        <f>武器3!J183</f>
        <v>下级职业</v>
      </c>
      <c r="L183" s="3" t="str">
        <f>武器3!K183</f>
        <v>暗</v>
      </c>
      <c r="M183" s="16">
        <v>9</v>
      </c>
      <c r="N183" s="16">
        <v>5</v>
      </c>
      <c r="O183" s="16">
        <v>27</v>
      </c>
      <c r="P183" s="16">
        <v>81</v>
      </c>
      <c r="Q183" s="16">
        <v>43</v>
      </c>
      <c r="R183" s="28">
        <v>0</v>
      </c>
      <c r="S183" s="28">
        <v>0</v>
      </c>
      <c r="T183" s="28">
        <v>0</v>
      </c>
      <c r="U183" s="28">
        <v>0</v>
      </c>
      <c r="V183" s="64">
        <v>0</v>
      </c>
      <c r="W183" s="29">
        <v>0</v>
      </c>
      <c r="X183" s="29">
        <v>0</v>
      </c>
      <c r="Y183" s="29">
        <v>0</v>
      </c>
      <c r="Z183" s="29">
        <v>0</v>
      </c>
      <c r="AA183" s="64">
        <v>0</v>
      </c>
      <c r="AB183" s="64">
        <v>0</v>
      </c>
      <c r="AC183" s="64">
        <v>0</v>
      </c>
      <c r="AD183" s="64">
        <v>0</v>
      </c>
      <c r="AE183" s="64">
        <v>0</v>
      </c>
      <c r="AF183" s="64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>
        <f t="shared" si="22"/>
        <v>226.5</v>
      </c>
      <c r="AM183">
        <f t="shared" si="23"/>
        <v>9900</v>
      </c>
      <c r="AN183" t="str">
        <f t="shared" si="24"/>
        <v>,美味的坚果,扁扁的稻草,蓝水晶</v>
      </c>
      <c r="AO183" s="25" t="str">
        <f>IF(F183="c",getSring(AN183,4),VLOOKUP(L183&amp;F183,test4,2,FALSE))</f>
        <v>暗之精华</v>
      </c>
      <c r="AP183" s="25">
        <f t="shared" si="25"/>
        <v>30015</v>
      </c>
      <c r="AQ183" s="25">
        <f t="shared" si="31"/>
        <v>189</v>
      </c>
      <c r="AR183" s="25" t="str">
        <f>getSring(AN183,1)</f>
        <v>美味的坚果</v>
      </c>
      <c r="AS183" s="25">
        <f t="shared" si="26"/>
        <v>30040</v>
      </c>
      <c r="AT183" s="25">
        <f t="shared" si="32"/>
        <v>94</v>
      </c>
      <c r="AU183" s="25" t="str">
        <f>getSring(AN183,2)</f>
        <v>扁扁的稻草</v>
      </c>
      <c r="AV183" s="25">
        <f t="shared" si="27"/>
        <v>30024</v>
      </c>
      <c r="AW183" s="25">
        <f t="shared" si="28"/>
        <v>94</v>
      </c>
      <c r="AX183" s="25" t="str">
        <f>getSring(AN183,3)</f>
        <v>蓝水晶</v>
      </c>
      <c r="AY183" s="25">
        <f t="shared" si="29"/>
        <v>30028</v>
      </c>
      <c r="AZ183" s="25">
        <f t="shared" si="30"/>
        <v>94</v>
      </c>
    </row>
    <row r="184" spans="2:52" ht="14.25" x14ac:dyDescent="0.2">
      <c r="B184" s="16">
        <v>182</v>
      </c>
      <c r="C184" s="16" t="s">
        <v>1133</v>
      </c>
      <c r="D184" s="16" t="s">
        <v>1563</v>
      </c>
      <c r="E184" s="16">
        <f>武器3!E184</f>
        <v>3</v>
      </c>
      <c r="F184" s="16" t="s">
        <v>1127</v>
      </c>
      <c r="G184" s="16">
        <f>武器3!G184</f>
        <v>3</v>
      </c>
      <c r="H184" s="19" t="s">
        <v>1485</v>
      </c>
      <c r="I184" s="3" t="s">
        <v>867</v>
      </c>
      <c r="J184" s="3">
        <f>武器2!I184</f>
        <v>6</v>
      </c>
      <c r="K184" s="3" t="str">
        <f>武器3!J184</f>
        <v>下级职业</v>
      </c>
      <c r="L184" s="3" t="str">
        <f>武器3!K184</f>
        <v>暗</v>
      </c>
      <c r="M184" s="16">
        <v>9</v>
      </c>
      <c r="N184" s="16">
        <v>6</v>
      </c>
      <c r="O184" s="16">
        <v>32</v>
      </c>
      <c r="P184" s="28">
        <v>0</v>
      </c>
      <c r="Q184" s="16">
        <v>52</v>
      </c>
      <c r="R184" s="28">
        <v>0</v>
      </c>
      <c r="S184" s="28">
        <v>0</v>
      </c>
      <c r="T184" s="28">
        <v>0</v>
      </c>
      <c r="U184" s="28">
        <v>0</v>
      </c>
      <c r="V184" s="64">
        <v>0</v>
      </c>
      <c r="W184" s="29">
        <v>0</v>
      </c>
      <c r="X184" s="29">
        <v>0</v>
      </c>
      <c r="Y184" s="29">
        <v>0</v>
      </c>
      <c r="Z184" s="29">
        <v>0</v>
      </c>
      <c r="AA184" s="64">
        <v>0</v>
      </c>
      <c r="AB184" s="64">
        <v>0</v>
      </c>
      <c r="AC184" s="64">
        <v>0</v>
      </c>
      <c r="AD184" s="64">
        <v>0</v>
      </c>
      <c r="AE184" s="42">
        <v>50</v>
      </c>
      <c r="AF184" s="64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>
        <f t="shared" si="22"/>
        <v>164.57142857142858</v>
      </c>
      <c r="AM184">
        <f t="shared" si="23"/>
        <v>7215</v>
      </c>
      <c r="AN184" t="str">
        <f t="shared" si="24"/>
        <v>,蓝水晶,坚硬的石头,漂亮的蘑菇</v>
      </c>
      <c r="AO184" s="25" t="str">
        <f>IF(F184="c",getSring(AN184,4),VLOOKUP(L184&amp;F184,test4,2,FALSE))</f>
        <v>暗之精华</v>
      </c>
      <c r="AP184" s="25">
        <f t="shared" si="25"/>
        <v>30015</v>
      </c>
      <c r="AQ184" s="25">
        <f t="shared" si="31"/>
        <v>137</v>
      </c>
      <c r="AR184" s="25" t="str">
        <f>getSring(AN184,1)</f>
        <v>蓝水晶</v>
      </c>
      <c r="AS184" s="25">
        <f t="shared" si="26"/>
        <v>30028</v>
      </c>
      <c r="AT184" s="25">
        <f t="shared" si="32"/>
        <v>69</v>
      </c>
      <c r="AU184" s="25" t="str">
        <f>getSring(AN184,2)</f>
        <v>坚硬的石头</v>
      </c>
      <c r="AV184" s="25">
        <f t="shared" si="27"/>
        <v>30032</v>
      </c>
      <c r="AW184" s="25">
        <f t="shared" si="28"/>
        <v>69</v>
      </c>
      <c r="AX184" s="25" t="str">
        <f>getSring(AN184,3)</f>
        <v>漂亮的蘑菇</v>
      </c>
      <c r="AY184" s="25">
        <f t="shared" si="29"/>
        <v>30020</v>
      </c>
      <c r="AZ184" s="25">
        <f t="shared" si="30"/>
        <v>69</v>
      </c>
    </row>
    <row r="185" spans="2:52" ht="14.25" x14ac:dyDescent="0.2">
      <c r="B185" s="16">
        <v>183</v>
      </c>
      <c r="C185" s="16" t="s">
        <v>1166</v>
      </c>
      <c r="D185" s="16" t="s">
        <v>1362</v>
      </c>
      <c r="E185" s="16">
        <f>武器3!E185</f>
        <v>4</v>
      </c>
      <c r="F185" s="16" t="s">
        <v>1127</v>
      </c>
      <c r="G185" s="16">
        <f>武器3!G185</f>
        <v>3</v>
      </c>
      <c r="H185" s="19" t="s">
        <v>1485</v>
      </c>
      <c r="I185" s="3" t="s">
        <v>867</v>
      </c>
      <c r="J185" s="3">
        <f>武器2!I185</f>
        <v>6</v>
      </c>
      <c r="K185" s="3" t="str">
        <f>武器3!J185</f>
        <v>下级职业</v>
      </c>
      <c r="L185" s="3" t="str">
        <f>武器3!K185</f>
        <v>暗</v>
      </c>
      <c r="M185" s="16">
        <v>9</v>
      </c>
      <c r="N185" s="16">
        <v>7</v>
      </c>
      <c r="O185" s="16">
        <v>37</v>
      </c>
      <c r="P185" s="28">
        <v>0</v>
      </c>
      <c r="Q185" s="16">
        <v>60</v>
      </c>
      <c r="R185" s="28">
        <v>0</v>
      </c>
      <c r="S185" s="28">
        <v>0</v>
      </c>
      <c r="T185" s="28">
        <v>0</v>
      </c>
      <c r="U185" s="28">
        <v>0</v>
      </c>
      <c r="V185" s="42">
        <v>40</v>
      </c>
      <c r="W185" s="29">
        <v>0</v>
      </c>
      <c r="X185" s="29">
        <v>0</v>
      </c>
      <c r="Y185" s="29">
        <v>0</v>
      </c>
      <c r="Z185" s="29">
        <v>0</v>
      </c>
      <c r="AA185" s="64">
        <v>0</v>
      </c>
      <c r="AB185" s="64">
        <v>0</v>
      </c>
      <c r="AC185" s="64">
        <v>0</v>
      </c>
      <c r="AD185" s="64">
        <v>0</v>
      </c>
      <c r="AE185" s="64">
        <v>0</v>
      </c>
      <c r="AF185" s="64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>
        <f t="shared" si="22"/>
        <v>205.5</v>
      </c>
      <c r="AM185">
        <f t="shared" si="23"/>
        <v>9000</v>
      </c>
      <c r="AN185" t="str">
        <f t="shared" si="24"/>
        <v>,美味的坚果,长獠牙,坚硬的石头</v>
      </c>
      <c r="AO185" s="25" t="str">
        <f>IF(F185="c",getSring(AN185,4),VLOOKUP(L185&amp;F185,test4,2,FALSE))</f>
        <v>暗之精华</v>
      </c>
      <c r="AP185" s="25">
        <f t="shared" si="25"/>
        <v>30015</v>
      </c>
      <c r="AQ185" s="25">
        <f t="shared" si="31"/>
        <v>171</v>
      </c>
      <c r="AR185" s="25" t="str">
        <f>getSring(AN185,1)</f>
        <v>美味的坚果</v>
      </c>
      <c r="AS185" s="25">
        <f t="shared" si="26"/>
        <v>30040</v>
      </c>
      <c r="AT185" s="25">
        <f t="shared" si="32"/>
        <v>86</v>
      </c>
      <c r="AU185" s="25" t="str">
        <f>getSring(AN185,2)</f>
        <v>长獠牙</v>
      </c>
      <c r="AV185" s="25">
        <f t="shared" si="27"/>
        <v>30036</v>
      </c>
      <c r="AW185" s="25">
        <f t="shared" si="28"/>
        <v>86</v>
      </c>
      <c r="AX185" s="25" t="str">
        <f>getSring(AN185,3)</f>
        <v>坚硬的石头</v>
      </c>
      <c r="AY185" s="25">
        <f t="shared" si="29"/>
        <v>30032</v>
      </c>
      <c r="AZ185" s="25">
        <f t="shared" si="30"/>
        <v>86</v>
      </c>
    </row>
    <row r="186" spans="2:52" ht="14.25" x14ac:dyDescent="0.2">
      <c r="B186" s="16">
        <v>184</v>
      </c>
      <c r="C186" s="16" t="s">
        <v>1188</v>
      </c>
      <c r="D186" s="16" t="s">
        <v>1564</v>
      </c>
      <c r="E186" s="16">
        <f>武器3!E186</f>
        <v>4</v>
      </c>
      <c r="F186" s="16" t="s">
        <v>1127</v>
      </c>
      <c r="G186" s="16">
        <f>武器3!G186</f>
        <v>3</v>
      </c>
      <c r="H186" s="19" t="s">
        <v>1485</v>
      </c>
      <c r="I186" s="3" t="s">
        <v>867</v>
      </c>
      <c r="J186" s="3">
        <f>武器2!I186</f>
        <v>6</v>
      </c>
      <c r="K186" s="3" t="str">
        <f>武器3!J186</f>
        <v>下级职业</v>
      </c>
      <c r="L186" s="3" t="str">
        <f>武器3!K186</f>
        <v>暗</v>
      </c>
      <c r="M186" s="16">
        <v>9</v>
      </c>
      <c r="N186" s="16">
        <v>8</v>
      </c>
      <c r="O186" s="16">
        <v>43</v>
      </c>
      <c r="P186" s="28">
        <v>0</v>
      </c>
      <c r="Q186" s="28">
        <v>0</v>
      </c>
      <c r="R186" s="28">
        <v>0</v>
      </c>
      <c r="S186" s="28">
        <v>0</v>
      </c>
      <c r="T186" s="28">
        <v>0</v>
      </c>
      <c r="U186" s="16">
        <v>104</v>
      </c>
      <c r="V186" s="64">
        <v>0</v>
      </c>
      <c r="W186" s="20">
        <v>0.23</v>
      </c>
      <c r="X186" s="29">
        <v>0</v>
      </c>
      <c r="Y186" s="29">
        <v>0</v>
      </c>
      <c r="Z186" s="29">
        <v>0</v>
      </c>
      <c r="AA186" s="64">
        <v>0</v>
      </c>
      <c r="AB186" s="64">
        <v>0</v>
      </c>
      <c r="AC186" s="64">
        <v>0</v>
      </c>
      <c r="AD186" s="64">
        <v>0</v>
      </c>
      <c r="AE186" s="64">
        <v>0</v>
      </c>
      <c r="AF186" s="64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>
        <f t="shared" si="22"/>
        <v>220.5</v>
      </c>
      <c r="AM186">
        <f t="shared" si="23"/>
        <v>9660</v>
      </c>
      <c r="AN186" t="str">
        <f t="shared" si="24"/>
        <v>,坚硬的石头,漂亮的蘑菇,扁扁的稻草</v>
      </c>
      <c r="AO186" s="25" t="str">
        <f>IF(F186="c",getSring(AN186,4),VLOOKUP(L186&amp;F186,test4,2,FALSE))</f>
        <v>暗之精华</v>
      </c>
      <c r="AP186" s="25">
        <f t="shared" si="25"/>
        <v>30015</v>
      </c>
      <c r="AQ186" s="25">
        <f t="shared" si="31"/>
        <v>184</v>
      </c>
      <c r="AR186" s="25" t="str">
        <f>getSring(AN186,1)</f>
        <v>坚硬的石头</v>
      </c>
      <c r="AS186" s="25">
        <f t="shared" si="26"/>
        <v>30032</v>
      </c>
      <c r="AT186" s="25">
        <f t="shared" si="32"/>
        <v>92</v>
      </c>
      <c r="AU186" s="25" t="str">
        <f>getSring(AN186,2)</f>
        <v>漂亮的蘑菇</v>
      </c>
      <c r="AV186" s="25">
        <f t="shared" si="27"/>
        <v>30020</v>
      </c>
      <c r="AW186" s="25">
        <f t="shared" si="28"/>
        <v>92</v>
      </c>
      <c r="AX186" s="25" t="str">
        <f>getSring(AN186,3)</f>
        <v>扁扁的稻草</v>
      </c>
      <c r="AY186" s="25">
        <f t="shared" si="29"/>
        <v>30024</v>
      </c>
      <c r="AZ186" s="25">
        <f t="shared" si="30"/>
        <v>92</v>
      </c>
    </row>
    <row r="187" spans="2:52" ht="14.25" x14ac:dyDescent="0.2">
      <c r="B187" s="16">
        <v>185</v>
      </c>
      <c r="C187" s="16" t="s">
        <v>1133</v>
      </c>
      <c r="D187" s="16" t="s">
        <v>1565</v>
      </c>
      <c r="E187" s="16">
        <f>武器3!E187</f>
        <v>1</v>
      </c>
      <c r="F187" s="16" t="s">
        <v>1128</v>
      </c>
      <c r="G187" s="16">
        <f>武器3!G187</f>
        <v>4</v>
      </c>
      <c r="H187" s="19" t="s">
        <v>1485</v>
      </c>
      <c r="I187" s="3" t="s">
        <v>867</v>
      </c>
      <c r="J187" s="3">
        <f>武器2!I187</f>
        <v>6</v>
      </c>
      <c r="K187" s="3" t="str">
        <f>武器3!J187</f>
        <v>下级职业</v>
      </c>
      <c r="L187" s="3" t="str">
        <f>武器3!K187</f>
        <v>--</v>
      </c>
      <c r="M187" s="16">
        <v>9</v>
      </c>
      <c r="N187" s="16">
        <v>1</v>
      </c>
      <c r="O187" s="16">
        <v>10</v>
      </c>
      <c r="P187" s="28">
        <v>0</v>
      </c>
      <c r="Q187" s="28">
        <v>0</v>
      </c>
      <c r="R187" s="28">
        <v>0</v>
      </c>
      <c r="S187" s="28">
        <v>0</v>
      </c>
      <c r="T187" s="28">
        <v>0</v>
      </c>
      <c r="U187" s="28">
        <v>0</v>
      </c>
      <c r="V187" s="64">
        <v>0</v>
      </c>
      <c r="W187" s="29">
        <v>0</v>
      </c>
      <c r="X187" s="29">
        <v>0</v>
      </c>
      <c r="Y187" s="29">
        <v>0</v>
      </c>
      <c r="Z187" s="29">
        <v>0</v>
      </c>
      <c r="AA187" s="64">
        <v>0</v>
      </c>
      <c r="AB187" s="64">
        <v>0</v>
      </c>
      <c r="AC187" s="64">
        <v>0</v>
      </c>
      <c r="AD187" s="64">
        <v>0</v>
      </c>
      <c r="AE187" s="42">
        <v>0</v>
      </c>
      <c r="AF187" s="64">
        <v>0</v>
      </c>
      <c r="AG187" s="29">
        <v>0</v>
      </c>
      <c r="AH187" s="29">
        <v>0</v>
      </c>
      <c r="AI187" s="29">
        <v>0</v>
      </c>
      <c r="AJ187" s="29">
        <v>0</v>
      </c>
      <c r="AK187" s="29">
        <v>0</v>
      </c>
      <c r="AL187">
        <f t="shared" si="22"/>
        <v>15</v>
      </c>
      <c r="AM187">
        <f t="shared" si="23"/>
        <v>667.5</v>
      </c>
      <c r="AN187" t="str">
        <f t="shared" si="24"/>
        <v>,红水晶,石头,多汁的坚果,蘑菇</v>
      </c>
      <c r="AO187" s="25" t="str">
        <f>IF(F187="c",getSring(AN187,4),VLOOKUP(L187&amp;F187,test4,2,FALSE))</f>
        <v>蘑菇</v>
      </c>
      <c r="AP187" s="25">
        <f t="shared" si="25"/>
        <v>30019</v>
      </c>
      <c r="AQ187" s="25">
        <f t="shared" si="31"/>
        <v>50</v>
      </c>
      <c r="AR187" s="25" t="str">
        <f>getSring(AN187,1)</f>
        <v>红水晶</v>
      </c>
      <c r="AS187" s="25">
        <f t="shared" si="26"/>
        <v>30027</v>
      </c>
      <c r="AT187" s="25">
        <f t="shared" si="32"/>
        <v>13</v>
      </c>
      <c r="AU187" s="25" t="str">
        <f>getSring(AN187,2)</f>
        <v>石头</v>
      </c>
      <c r="AV187" s="25">
        <f t="shared" si="27"/>
        <v>30031</v>
      </c>
      <c r="AW187" s="25">
        <f t="shared" si="28"/>
        <v>13</v>
      </c>
      <c r="AX187" s="25" t="str">
        <f>getSring(AN187,3)</f>
        <v>多汁的坚果</v>
      </c>
      <c r="AY187" s="25">
        <f t="shared" si="29"/>
        <v>30039</v>
      </c>
      <c r="AZ187" s="25">
        <f t="shared" si="30"/>
        <v>13</v>
      </c>
    </row>
    <row r="188" spans="2:52" ht="14.25" x14ac:dyDescent="0.2">
      <c r="B188" s="16">
        <v>186</v>
      </c>
      <c r="C188" s="16" t="s">
        <v>1180</v>
      </c>
      <c r="D188" s="16" t="s">
        <v>1418</v>
      </c>
      <c r="E188" s="16">
        <f>武器3!E188</f>
        <v>1</v>
      </c>
      <c r="F188" s="16" t="s">
        <v>1128</v>
      </c>
      <c r="G188" s="16">
        <f>武器3!G188</f>
        <v>4</v>
      </c>
      <c r="H188" s="19" t="s">
        <v>1485</v>
      </c>
      <c r="I188" s="3" t="s">
        <v>867</v>
      </c>
      <c r="J188" s="3">
        <f>武器2!I188</f>
        <v>6</v>
      </c>
      <c r="K188" s="3" t="str">
        <f>武器3!J188</f>
        <v>下级职业</v>
      </c>
      <c r="L188" s="3" t="str">
        <f>武器3!K188</f>
        <v>--</v>
      </c>
      <c r="M188" s="16">
        <v>9</v>
      </c>
      <c r="N188" s="16">
        <v>2</v>
      </c>
      <c r="O188" s="16">
        <v>21</v>
      </c>
      <c r="P188" s="28">
        <v>0</v>
      </c>
      <c r="Q188" s="28">
        <v>0</v>
      </c>
      <c r="R188" s="16">
        <v>0</v>
      </c>
      <c r="S188" s="28">
        <v>0</v>
      </c>
      <c r="T188" s="28">
        <v>0</v>
      </c>
      <c r="U188" s="28">
        <v>0</v>
      </c>
      <c r="V188" s="64">
        <v>0</v>
      </c>
      <c r="W188" s="29">
        <v>0</v>
      </c>
      <c r="X188" s="29">
        <v>0</v>
      </c>
      <c r="Y188" s="29">
        <v>0</v>
      </c>
      <c r="Z188" s="29">
        <v>0</v>
      </c>
      <c r="AA188" s="64">
        <v>0</v>
      </c>
      <c r="AB188" s="64">
        <v>0</v>
      </c>
      <c r="AC188" s="64">
        <v>0</v>
      </c>
      <c r="AD188" s="64">
        <v>0</v>
      </c>
      <c r="AE188" s="64">
        <v>0</v>
      </c>
      <c r="AF188" s="64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>
        <f t="shared" si="22"/>
        <v>31.5</v>
      </c>
      <c r="AM188">
        <f t="shared" si="23"/>
        <v>1372.5</v>
      </c>
      <c r="AN188" t="str">
        <f t="shared" si="24"/>
        <v>,狗牙,多汁的坚果,红水晶,稻草</v>
      </c>
      <c r="AO188" s="25" t="str">
        <f>IF(F188="c",getSring(AN188,4),VLOOKUP(L188&amp;F188,test4,2,FALSE))</f>
        <v>稻草</v>
      </c>
      <c r="AP188" s="25">
        <f t="shared" si="25"/>
        <v>30023</v>
      </c>
      <c r="AQ188" s="25">
        <f t="shared" si="31"/>
        <v>105</v>
      </c>
      <c r="AR188" s="25" t="str">
        <f>getSring(AN188,1)</f>
        <v>狗牙</v>
      </c>
      <c r="AS188" s="25">
        <f t="shared" si="26"/>
        <v>30035</v>
      </c>
      <c r="AT188" s="25">
        <f t="shared" si="32"/>
        <v>26</v>
      </c>
      <c r="AU188" s="25" t="str">
        <f>getSring(AN188,2)</f>
        <v>多汁的坚果</v>
      </c>
      <c r="AV188" s="25">
        <f t="shared" si="27"/>
        <v>30039</v>
      </c>
      <c r="AW188" s="25">
        <f t="shared" si="28"/>
        <v>26</v>
      </c>
      <c r="AX188" s="25" t="str">
        <f>getSring(AN188,3)</f>
        <v>红水晶</v>
      </c>
      <c r="AY188" s="25">
        <f t="shared" si="29"/>
        <v>30027</v>
      </c>
      <c r="AZ188" s="25">
        <f t="shared" si="30"/>
        <v>26</v>
      </c>
    </row>
    <row r="189" spans="2:52" ht="14.25" x14ac:dyDescent="0.2">
      <c r="B189" s="16">
        <v>187</v>
      </c>
      <c r="C189" s="16" t="s">
        <v>1214</v>
      </c>
      <c r="D189" s="16" t="s">
        <v>1566</v>
      </c>
      <c r="E189" s="16">
        <f>武器3!E189</f>
        <v>2</v>
      </c>
      <c r="F189" s="16" t="s">
        <v>1128</v>
      </c>
      <c r="G189" s="16">
        <f>武器3!G189</f>
        <v>4</v>
      </c>
      <c r="H189" s="19" t="s">
        <v>1485</v>
      </c>
      <c r="I189" s="3" t="s">
        <v>867</v>
      </c>
      <c r="J189" s="3">
        <f>武器2!I189</f>
        <v>6</v>
      </c>
      <c r="K189" s="3" t="str">
        <f>武器3!J189</f>
        <v>下级职业</v>
      </c>
      <c r="L189" s="3" t="str">
        <f>武器3!K189</f>
        <v>--</v>
      </c>
      <c r="M189" s="16">
        <v>9</v>
      </c>
      <c r="N189" s="16">
        <v>3</v>
      </c>
      <c r="O189" s="16">
        <v>31</v>
      </c>
      <c r="P189" s="28">
        <v>0</v>
      </c>
      <c r="Q189" s="28">
        <v>0</v>
      </c>
      <c r="R189" s="28">
        <v>0</v>
      </c>
      <c r="S189" s="28">
        <v>0</v>
      </c>
      <c r="T189" s="16">
        <v>0</v>
      </c>
      <c r="U189" s="28">
        <v>0</v>
      </c>
      <c r="V189" s="64">
        <v>0</v>
      </c>
      <c r="W189" s="29">
        <v>0</v>
      </c>
      <c r="X189" s="29">
        <v>0</v>
      </c>
      <c r="Y189" s="29">
        <v>0</v>
      </c>
      <c r="Z189" s="29">
        <v>0</v>
      </c>
      <c r="AA189" s="64">
        <v>0</v>
      </c>
      <c r="AB189" s="64">
        <v>0</v>
      </c>
      <c r="AC189" s="64">
        <v>0</v>
      </c>
      <c r="AD189" s="64">
        <v>0</v>
      </c>
      <c r="AE189" s="64">
        <v>0</v>
      </c>
      <c r="AF189" s="64">
        <v>0</v>
      </c>
      <c r="AG189" s="29">
        <v>0</v>
      </c>
      <c r="AH189" s="29">
        <v>0</v>
      </c>
      <c r="AI189" s="29">
        <v>0</v>
      </c>
      <c r="AJ189" s="29">
        <v>0</v>
      </c>
      <c r="AK189" s="29">
        <v>0</v>
      </c>
      <c r="AL189">
        <f t="shared" si="22"/>
        <v>46.5</v>
      </c>
      <c r="AM189">
        <f t="shared" si="23"/>
        <v>2040</v>
      </c>
      <c r="AN189" t="str">
        <f t="shared" si="24"/>
        <v>,石头,狗牙,红水晶,稻草</v>
      </c>
      <c r="AO189" s="25" t="str">
        <f>IF(F189="c",getSring(AN189,4),VLOOKUP(L189&amp;F189,test4,2,FALSE))</f>
        <v>稻草</v>
      </c>
      <c r="AP189" s="25">
        <f t="shared" si="25"/>
        <v>30023</v>
      </c>
      <c r="AQ189" s="25">
        <f t="shared" si="31"/>
        <v>155</v>
      </c>
      <c r="AR189" s="25" t="str">
        <f>getSring(AN189,1)</f>
        <v>石头</v>
      </c>
      <c r="AS189" s="25">
        <f t="shared" si="26"/>
        <v>30031</v>
      </c>
      <c r="AT189" s="25">
        <f t="shared" si="32"/>
        <v>39</v>
      </c>
      <c r="AU189" s="25" t="str">
        <f>getSring(AN189,2)</f>
        <v>狗牙</v>
      </c>
      <c r="AV189" s="25">
        <f t="shared" si="27"/>
        <v>30035</v>
      </c>
      <c r="AW189" s="25">
        <f t="shared" si="28"/>
        <v>39</v>
      </c>
      <c r="AX189" s="25" t="str">
        <f>getSring(AN189,3)</f>
        <v>红水晶</v>
      </c>
      <c r="AY189" s="25">
        <f t="shared" si="29"/>
        <v>30027</v>
      </c>
      <c r="AZ189" s="25">
        <f t="shared" si="30"/>
        <v>39</v>
      </c>
    </row>
    <row r="190" spans="2:52" ht="14.25" x14ac:dyDescent="0.2">
      <c r="B190" s="16">
        <v>188</v>
      </c>
      <c r="C190" s="16" t="s">
        <v>1159</v>
      </c>
      <c r="D190" s="16" t="s">
        <v>1567</v>
      </c>
      <c r="E190" s="16">
        <f>武器3!E190</f>
        <v>2</v>
      </c>
      <c r="F190" s="16" t="s">
        <v>1128</v>
      </c>
      <c r="G190" s="16">
        <f>武器3!G190</f>
        <v>4</v>
      </c>
      <c r="H190" s="19" t="s">
        <v>1485</v>
      </c>
      <c r="I190" s="3" t="s">
        <v>867</v>
      </c>
      <c r="J190" s="3">
        <f>武器2!I190</f>
        <v>6</v>
      </c>
      <c r="K190" s="3" t="str">
        <f>武器3!J190</f>
        <v>下级职业</v>
      </c>
      <c r="L190" s="3" t="str">
        <f>武器3!K190</f>
        <v>--</v>
      </c>
      <c r="M190" s="16">
        <v>9</v>
      </c>
      <c r="N190" s="16">
        <v>4</v>
      </c>
      <c r="O190" s="16">
        <v>41</v>
      </c>
      <c r="P190" s="28">
        <v>0</v>
      </c>
      <c r="Q190" s="28">
        <v>0</v>
      </c>
      <c r="R190" s="16">
        <v>0</v>
      </c>
      <c r="S190" s="28">
        <v>0</v>
      </c>
      <c r="T190" s="28">
        <v>0</v>
      </c>
      <c r="U190" s="28">
        <v>0</v>
      </c>
      <c r="V190" s="64">
        <v>0</v>
      </c>
      <c r="W190" s="29">
        <v>0</v>
      </c>
      <c r="X190" s="29">
        <v>0</v>
      </c>
      <c r="Y190" s="29">
        <v>0</v>
      </c>
      <c r="Z190" s="29">
        <v>0</v>
      </c>
      <c r="AA190" s="64">
        <v>0</v>
      </c>
      <c r="AB190" s="64">
        <v>0</v>
      </c>
      <c r="AC190" s="64">
        <v>0</v>
      </c>
      <c r="AD190" s="64">
        <v>0</v>
      </c>
      <c r="AE190" s="64">
        <v>0</v>
      </c>
      <c r="AF190" s="64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>
        <f t="shared" si="22"/>
        <v>61.5</v>
      </c>
      <c r="AM190">
        <f t="shared" si="23"/>
        <v>2685</v>
      </c>
      <c r="AN190" t="str">
        <f t="shared" si="24"/>
        <v>,稻草,红水晶,石头,狗牙</v>
      </c>
      <c r="AO190" s="25" t="str">
        <f>IF(F190="c",getSring(AN190,4),VLOOKUP(L190&amp;F190,test4,2,FALSE))</f>
        <v>狗牙</v>
      </c>
      <c r="AP190" s="25">
        <f t="shared" si="25"/>
        <v>30035</v>
      </c>
      <c r="AQ190" s="25">
        <f t="shared" si="31"/>
        <v>205</v>
      </c>
      <c r="AR190" s="25" t="str">
        <f>getSring(AN190,1)</f>
        <v>稻草</v>
      </c>
      <c r="AS190" s="25">
        <f t="shared" si="26"/>
        <v>30023</v>
      </c>
      <c r="AT190" s="25">
        <f t="shared" si="32"/>
        <v>51</v>
      </c>
      <c r="AU190" s="25" t="str">
        <f>getSring(AN190,2)</f>
        <v>红水晶</v>
      </c>
      <c r="AV190" s="25">
        <f t="shared" si="27"/>
        <v>30027</v>
      </c>
      <c r="AW190" s="25">
        <f t="shared" si="28"/>
        <v>51</v>
      </c>
      <c r="AX190" s="25" t="str">
        <f>getSring(AN190,3)</f>
        <v>石头</v>
      </c>
      <c r="AY190" s="25">
        <f t="shared" si="29"/>
        <v>30031</v>
      </c>
      <c r="AZ190" s="25">
        <f t="shared" si="30"/>
        <v>51</v>
      </c>
    </row>
    <row r="191" spans="2:52" ht="14.25" x14ac:dyDescent="0.2">
      <c r="B191" s="16">
        <v>189</v>
      </c>
      <c r="C191" s="16" t="s">
        <v>1178</v>
      </c>
      <c r="D191" s="16" t="s">
        <v>1341</v>
      </c>
      <c r="E191" s="16">
        <f>武器3!E191</f>
        <v>3</v>
      </c>
      <c r="F191" s="16" t="s">
        <v>1128</v>
      </c>
      <c r="G191" s="16">
        <f>武器3!G191</f>
        <v>4</v>
      </c>
      <c r="H191" s="19" t="s">
        <v>1485</v>
      </c>
      <c r="I191" s="3" t="s">
        <v>867</v>
      </c>
      <c r="J191" s="3">
        <f>武器2!I191</f>
        <v>6</v>
      </c>
      <c r="K191" s="3" t="str">
        <f>武器3!J191</f>
        <v>下级职业</v>
      </c>
      <c r="L191" s="3" t="str">
        <f>武器3!K191</f>
        <v>--</v>
      </c>
      <c r="M191" s="16">
        <v>9</v>
      </c>
      <c r="N191" s="16">
        <v>5</v>
      </c>
      <c r="O191" s="16">
        <v>52</v>
      </c>
      <c r="P191" s="28">
        <v>0</v>
      </c>
      <c r="Q191" s="28">
        <v>0</v>
      </c>
      <c r="R191" s="28">
        <v>0</v>
      </c>
      <c r="S191" s="28">
        <v>0</v>
      </c>
      <c r="T191" s="28">
        <v>0</v>
      </c>
      <c r="U191" s="28">
        <v>0</v>
      </c>
      <c r="V191" s="64">
        <v>0</v>
      </c>
      <c r="W191" s="29">
        <v>0</v>
      </c>
      <c r="X191" s="29">
        <v>0</v>
      </c>
      <c r="Y191" s="29">
        <v>0</v>
      </c>
      <c r="Z191" s="29">
        <v>0</v>
      </c>
      <c r="AA191" s="42">
        <v>0</v>
      </c>
      <c r="AB191" s="64">
        <v>0</v>
      </c>
      <c r="AC191" s="64">
        <v>0</v>
      </c>
      <c r="AD191" s="64">
        <v>0</v>
      </c>
      <c r="AE191" s="64">
        <v>0</v>
      </c>
      <c r="AF191" s="64">
        <v>0</v>
      </c>
      <c r="AG191" s="29">
        <v>0</v>
      </c>
      <c r="AH191" s="29">
        <v>0</v>
      </c>
      <c r="AI191" s="29">
        <v>0</v>
      </c>
      <c r="AJ191" s="29">
        <v>0</v>
      </c>
      <c r="AK191" s="29">
        <v>0</v>
      </c>
      <c r="AL191">
        <f t="shared" si="22"/>
        <v>78</v>
      </c>
      <c r="AM191">
        <f t="shared" si="23"/>
        <v>3412.5</v>
      </c>
      <c r="AN191" t="str">
        <f t="shared" si="24"/>
        <v>,狗牙,稻草,红水晶,石头</v>
      </c>
      <c r="AO191" s="25" t="str">
        <f>IF(F191="c",getSring(AN191,4),VLOOKUP(L191&amp;F191,test4,2,FALSE))</f>
        <v>石头</v>
      </c>
      <c r="AP191" s="25">
        <f t="shared" si="25"/>
        <v>30031</v>
      </c>
      <c r="AQ191" s="25">
        <f t="shared" si="31"/>
        <v>260</v>
      </c>
      <c r="AR191" s="25" t="str">
        <f>getSring(AN191,1)</f>
        <v>狗牙</v>
      </c>
      <c r="AS191" s="25">
        <f t="shared" si="26"/>
        <v>30035</v>
      </c>
      <c r="AT191" s="25">
        <f t="shared" si="32"/>
        <v>65</v>
      </c>
      <c r="AU191" s="25" t="str">
        <f>getSring(AN191,2)</f>
        <v>稻草</v>
      </c>
      <c r="AV191" s="25">
        <f t="shared" si="27"/>
        <v>30023</v>
      </c>
      <c r="AW191" s="25">
        <f t="shared" si="28"/>
        <v>65</v>
      </c>
      <c r="AX191" s="25" t="str">
        <f>getSring(AN191,3)</f>
        <v>红水晶</v>
      </c>
      <c r="AY191" s="25">
        <f t="shared" si="29"/>
        <v>30027</v>
      </c>
      <c r="AZ191" s="25">
        <f t="shared" si="30"/>
        <v>65</v>
      </c>
    </row>
    <row r="192" spans="2:52" ht="14.25" x14ac:dyDescent="0.2">
      <c r="B192" s="16">
        <v>190</v>
      </c>
      <c r="C192" s="16" t="s">
        <v>1191</v>
      </c>
      <c r="D192" s="16" t="s">
        <v>1542</v>
      </c>
      <c r="E192" s="16">
        <f>武器3!E192</f>
        <v>3</v>
      </c>
      <c r="F192" s="16" t="s">
        <v>1128</v>
      </c>
      <c r="G192" s="16">
        <f>武器3!G192</f>
        <v>4</v>
      </c>
      <c r="H192" s="19" t="s">
        <v>1485</v>
      </c>
      <c r="I192" s="3" t="s">
        <v>867</v>
      </c>
      <c r="J192" s="3">
        <f>武器2!I192</f>
        <v>6</v>
      </c>
      <c r="K192" s="3" t="str">
        <f>武器3!J192</f>
        <v>下级职业</v>
      </c>
      <c r="L192" s="3" t="str">
        <f>武器3!K192</f>
        <v>--</v>
      </c>
      <c r="M192" s="16">
        <v>9</v>
      </c>
      <c r="N192" s="16">
        <v>6</v>
      </c>
      <c r="O192" s="16">
        <v>62</v>
      </c>
      <c r="P192" s="28">
        <v>0</v>
      </c>
      <c r="Q192" s="28">
        <v>0</v>
      </c>
      <c r="R192" s="28">
        <v>0</v>
      </c>
      <c r="S192" s="28">
        <v>0</v>
      </c>
      <c r="T192" s="16">
        <v>0</v>
      </c>
      <c r="U192" s="28">
        <v>0</v>
      </c>
      <c r="V192" s="64">
        <v>0</v>
      </c>
      <c r="W192" s="29">
        <v>0</v>
      </c>
      <c r="X192" s="29">
        <v>0</v>
      </c>
      <c r="Y192" s="29">
        <v>0</v>
      </c>
      <c r="Z192" s="29">
        <v>0</v>
      </c>
      <c r="AA192" s="64">
        <v>0</v>
      </c>
      <c r="AB192" s="64">
        <v>0</v>
      </c>
      <c r="AC192" s="64">
        <v>0</v>
      </c>
      <c r="AD192" s="64">
        <v>0</v>
      </c>
      <c r="AE192" s="64">
        <v>0</v>
      </c>
      <c r="AF192" s="64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>
        <f t="shared" si="22"/>
        <v>93</v>
      </c>
      <c r="AM192">
        <f t="shared" si="23"/>
        <v>4080</v>
      </c>
      <c r="AN192" t="str">
        <f t="shared" si="24"/>
        <v>,石头,狗牙,红水晶,稻草</v>
      </c>
      <c r="AO192" s="25" t="str">
        <f>IF(F192="c",getSring(AN192,4),VLOOKUP(L192&amp;F192,test4,2,FALSE))</f>
        <v>稻草</v>
      </c>
      <c r="AP192" s="25">
        <f t="shared" si="25"/>
        <v>30023</v>
      </c>
      <c r="AQ192" s="25">
        <f t="shared" si="31"/>
        <v>310</v>
      </c>
      <c r="AR192" s="25" t="str">
        <f>getSring(AN192,1)</f>
        <v>石头</v>
      </c>
      <c r="AS192" s="25">
        <f t="shared" si="26"/>
        <v>30031</v>
      </c>
      <c r="AT192" s="25">
        <f t="shared" si="32"/>
        <v>78</v>
      </c>
      <c r="AU192" s="25" t="str">
        <f>getSring(AN192,2)</f>
        <v>狗牙</v>
      </c>
      <c r="AV192" s="25">
        <f t="shared" si="27"/>
        <v>30035</v>
      </c>
      <c r="AW192" s="25">
        <f t="shared" si="28"/>
        <v>78</v>
      </c>
      <c r="AX192" s="25" t="str">
        <f>getSring(AN192,3)</f>
        <v>红水晶</v>
      </c>
      <c r="AY192" s="25">
        <f t="shared" si="29"/>
        <v>30027</v>
      </c>
      <c r="AZ192" s="25">
        <f t="shared" si="30"/>
        <v>78</v>
      </c>
    </row>
    <row r="193" spans="2:52" ht="14.25" x14ac:dyDescent="0.2">
      <c r="B193" s="16">
        <v>191</v>
      </c>
      <c r="C193" s="16" t="s">
        <v>1188</v>
      </c>
      <c r="D193" s="16" t="s">
        <v>1568</v>
      </c>
      <c r="E193" s="16">
        <f>武器3!E193</f>
        <v>4</v>
      </c>
      <c r="F193" s="16" t="s">
        <v>1128</v>
      </c>
      <c r="G193" s="16">
        <f>武器3!G193</f>
        <v>4</v>
      </c>
      <c r="H193" s="19" t="s">
        <v>1485</v>
      </c>
      <c r="I193" s="3" t="s">
        <v>867</v>
      </c>
      <c r="J193" s="3">
        <f>武器2!I193</f>
        <v>6</v>
      </c>
      <c r="K193" s="3" t="str">
        <f>武器3!J193</f>
        <v>下级职业</v>
      </c>
      <c r="L193" s="3" t="str">
        <f>武器3!K193</f>
        <v>--</v>
      </c>
      <c r="M193" s="16">
        <v>9</v>
      </c>
      <c r="N193" s="16">
        <v>7</v>
      </c>
      <c r="O193" s="16">
        <v>73</v>
      </c>
      <c r="P193" s="28">
        <v>0</v>
      </c>
      <c r="Q193" s="28">
        <v>0</v>
      </c>
      <c r="R193" s="28">
        <v>0</v>
      </c>
      <c r="S193" s="28">
        <v>0</v>
      </c>
      <c r="T193" s="28">
        <v>0</v>
      </c>
      <c r="U193" s="28">
        <v>0</v>
      </c>
      <c r="V193" s="64">
        <v>0</v>
      </c>
      <c r="W193" s="20">
        <v>0</v>
      </c>
      <c r="X193" s="29">
        <v>0</v>
      </c>
      <c r="Y193" s="29">
        <v>0</v>
      </c>
      <c r="Z193" s="29">
        <v>0</v>
      </c>
      <c r="AA193" s="64">
        <v>0</v>
      </c>
      <c r="AB193" s="64">
        <v>0</v>
      </c>
      <c r="AC193" s="64">
        <v>0</v>
      </c>
      <c r="AD193" s="64">
        <v>0</v>
      </c>
      <c r="AE193" s="64">
        <v>0</v>
      </c>
      <c r="AF193" s="64">
        <v>0</v>
      </c>
      <c r="AG193" s="29">
        <v>0</v>
      </c>
      <c r="AH193" s="29">
        <v>0</v>
      </c>
      <c r="AI193" s="29">
        <v>0</v>
      </c>
      <c r="AJ193" s="29">
        <v>0</v>
      </c>
      <c r="AK193" s="29">
        <v>0</v>
      </c>
      <c r="AL193">
        <f t="shared" si="22"/>
        <v>109.5</v>
      </c>
      <c r="AM193">
        <f t="shared" si="23"/>
        <v>4785</v>
      </c>
      <c r="AN193" t="str">
        <f t="shared" si="24"/>
        <v>,狗牙,石头,蘑菇,红水晶</v>
      </c>
      <c r="AO193" s="25" t="str">
        <f>IF(F193="c",getSring(AN193,4),VLOOKUP(L193&amp;F193,test4,2,FALSE))</f>
        <v>红水晶</v>
      </c>
      <c r="AP193" s="25">
        <f t="shared" si="25"/>
        <v>30027</v>
      </c>
      <c r="AQ193" s="25">
        <f t="shared" si="31"/>
        <v>365</v>
      </c>
      <c r="AR193" s="25" t="str">
        <f>getSring(AN193,1)</f>
        <v>狗牙</v>
      </c>
      <c r="AS193" s="25">
        <f t="shared" si="26"/>
        <v>30035</v>
      </c>
      <c r="AT193" s="25">
        <f t="shared" si="32"/>
        <v>91</v>
      </c>
      <c r="AU193" s="25" t="str">
        <f>getSring(AN193,2)</f>
        <v>石头</v>
      </c>
      <c r="AV193" s="25">
        <f t="shared" si="27"/>
        <v>30031</v>
      </c>
      <c r="AW193" s="25">
        <f t="shared" si="28"/>
        <v>91</v>
      </c>
      <c r="AX193" s="25" t="str">
        <f>getSring(AN193,3)</f>
        <v>蘑菇</v>
      </c>
      <c r="AY193" s="25">
        <f t="shared" si="29"/>
        <v>30019</v>
      </c>
      <c r="AZ193" s="25">
        <f t="shared" si="30"/>
        <v>91</v>
      </c>
    </row>
    <row r="194" spans="2:52" ht="14.25" x14ac:dyDescent="0.2">
      <c r="B194" s="16">
        <v>192</v>
      </c>
      <c r="C194" s="16" t="s">
        <v>1170</v>
      </c>
      <c r="D194" s="16" t="s">
        <v>1263</v>
      </c>
      <c r="E194" s="16">
        <f>武器3!E194</f>
        <v>4</v>
      </c>
      <c r="F194" s="16" t="s">
        <v>1128</v>
      </c>
      <c r="G194" s="16">
        <f>武器3!G194</f>
        <v>4</v>
      </c>
      <c r="H194" s="19" t="s">
        <v>1485</v>
      </c>
      <c r="I194" s="3" t="s">
        <v>867</v>
      </c>
      <c r="J194" s="3">
        <f>武器2!I194</f>
        <v>6</v>
      </c>
      <c r="K194" s="3" t="str">
        <f>武器3!J194</f>
        <v>下级职业</v>
      </c>
      <c r="L194" s="3" t="str">
        <f>武器3!K194</f>
        <v>--</v>
      </c>
      <c r="M194" s="16">
        <v>9</v>
      </c>
      <c r="N194" s="16">
        <v>8</v>
      </c>
      <c r="O194" s="16">
        <v>83</v>
      </c>
      <c r="P194" s="28">
        <v>0</v>
      </c>
      <c r="Q194" s="28">
        <v>0</v>
      </c>
      <c r="R194" s="16">
        <v>0</v>
      </c>
      <c r="S194" s="28">
        <v>0</v>
      </c>
      <c r="T194" s="28">
        <v>0</v>
      </c>
      <c r="U194" s="28">
        <v>0</v>
      </c>
      <c r="V194" s="64">
        <v>0</v>
      </c>
      <c r="W194" s="29">
        <v>0</v>
      </c>
      <c r="X194" s="29">
        <v>0</v>
      </c>
      <c r="Y194" s="29">
        <v>0</v>
      </c>
      <c r="Z194" s="29">
        <v>0</v>
      </c>
      <c r="AA194" s="64">
        <v>0</v>
      </c>
      <c r="AB194" s="64">
        <v>0</v>
      </c>
      <c r="AC194" s="64">
        <v>0</v>
      </c>
      <c r="AD194" s="64">
        <v>0</v>
      </c>
      <c r="AE194" s="64">
        <v>0</v>
      </c>
      <c r="AF194" s="64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>
        <f t="shared" si="22"/>
        <v>124.5</v>
      </c>
      <c r="AM194">
        <f t="shared" si="23"/>
        <v>5452.5</v>
      </c>
      <c r="AN194" t="str">
        <f t="shared" si="24"/>
        <v>,稻草,红水晶,多汁的坚果,狗牙</v>
      </c>
      <c r="AO194" s="25" t="str">
        <f>IF(F194="c",getSring(AN194,4),VLOOKUP(L194&amp;F194,test4,2,FALSE))</f>
        <v>狗牙</v>
      </c>
      <c r="AP194" s="25">
        <f t="shared" si="25"/>
        <v>30035</v>
      </c>
      <c r="AQ194" s="25">
        <f t="shared" si="31"/>
        <v>415</v>
      </c>
      <c r="AR194" s="25" t="str">
        <f>getSring(AN194,1)</f>
        <v>稻草</v>
      </c>
      <c r="AS194" s="25">
        <f t="shared" si="26"/>
        <v>30023</v>
      </c>
      <c r="AT194" s="25">
        <f t="shared" si="32"/>
        <v>104</v>
      </c>
      <c r="AU194" s="25" t="str">
        <f>getSring(AN194,2)</f>
        <v>红水晶</v>
      </c>
      <c r="AV194" s="25">
        <f t="shared" si="27"/>
        <v>30027</v>
      </c>
      <c r="AW194" s="25">
        <f t="shared" si="28"/>
        <v>104</v>
      </c>
      <c r="AX194" s="25" t="str">
        <f>getSring(AN194,3)</f>
        <v>多汁的坚果</v>
      </c>
      <c r="AY194" s="25">
        <f t="shared" si="29"/>
        <v>30039</v>
      </c>
      <c r="AZ194" s="25">
        <f t="shared" si="30"/>
        <v>104</v>
      </c>
    </row>
    <row r="195" spans="2:52" ht="14.25" x14ac:dyDescent="0.2">
      <c r="B195" s="16">
        <v>193</v>
      </c>
      <c r="C195" s="16" t="s">
        <v>1159</v>
      </c>
      <c r="D195" s="16" t="s">
        <v>1569</v>
      </c>
      <c r="E195" s="16">
        <f>武器3!E195</f>
        <v>1</v>
      </c>
      <c r="F195" s="16" t="s">
        <v>1125</v>
      </c>
      <c r="G195" s="16">
        <f>武器3!G195</f>
        <v>3</v>
      </c>
      <c r="H195" s="19" t="s">
        <v>1485</v>
      </c>
      <c r="I195" s="3" t="s">
        <v>868</v>
      </c>
      <c r="J195" s="3">
        <f>武器2!I195</f>
        <v>7</v>
      </c>
      <c r="K195" s="3" t="str">
        <f>武器3!J195</f>
        <v>下级职业</v>
      </c>
      <c r="L195" s="3" t="str">
        <f>武器3!K195</f>
        <v>雷</v>
      </c>
      <c r="M195" s="16">
        <v>5</v>
      </c>
      <c r="N195" s="16">
        <v>1</v>
      </c>
      <c r="O195" s="16">
        <v>10</v>
      </c>
      <c r="P195" s="16">
        <v>9</v>
      </c>
      <c r="Q195" s="16">
        <v>6</v>
      </c>
      <c r="R195" s="28">
        <v>0</v>
      </c>
      <c r="S195" s="28">
        <v>0</v>
      </c>
      <c r="T195" s="28">
        <v>0</v>
      </c>
      <c r="U195" s="28">
        <v>0</v>
      </c>
      <c r="V195" s="64">
        <v>0</v>
      </c>
      <c r="W195" s="29">
        <v>0</v>
      </c>
      <c r="X195" s="20">
        <v>1.7500000000000002E-2</v>
      </c>
      <c r="Y195" s="29">
        <v>0</v>
      </c>
      <c r="Z195" s="29">
        <v>0</v>
      </c>
      <c r="AA195" s="64">
        <v>0</v>
      </c>
      <c r="AB195" s="64">
        <v>0</v>
      </c>
      <c r="AC195" s="64">
        <v>0</v>
      </c>
      <c r="AD195" s="64">
        <v>0</v>
      </c>
      <c r="AE195" s="64">
        <v>0</v>
      </c>
      <c r="AF195" s="64">
        <v>0</v>
      </c>
      <c r="AG195" s="29">
        <v>0</v>
      </c>
      <c r="AH195" s="29">
        <v>0</v>
      </c>
      <c r="AI195" s="29">
        <v>0</v>
      </c>
      <c r="AJ195" s="29">
        <v>0</v>
      </c>
      <c r="AK195" s="29">
        <v>0</v>
      </c>
      <c r="AL195">
        <f t="shared" ref="AL195:AL258" si="33">SUM(O195:V195)*1.5+(1-50/(50+SUM(AA195:AF195)/6))*N195*10*VLOOKUP(I195,test2,2,FALSE)</f>
        <v>37.5</v>
      </c>
      <c r="AM195">
        <f t="shared" ref="AM195:AM258" si="34">(VLOOKUP(AO195,sell,6,FALSE)*AQ195+VLOOKUP(AR195,sell,6,FALSE)*AT195+VLOOKUP(AU195,sell,6,FALSE)*AW195+VLOOKUP(AX195,sell,6,FALSE)*AZ195)/2</f>
        <v>1680</v>
      </c>
      <c r="AN195" t="str">
        <f t="shared" ref="AN195:AN258" si="35">getMarking(VLOOKUP(F195,simple1,2,FALSE),G195)</f>
        <v>,耀眼的石头,夏娃的坚果,紫水晶</v>
      </c>
      <c r="AO195" s="25" t="str">
        <f>IF(F195="c",getSring(AN195,4),VLOOKUP(L195&amp;F195,test4,2,FALSE))</f>
        <v>顶级雷之精华</v>
      </c>
      <c r="AP195" s="25">
        <f t="shared" ref="AP195:AP258" si="36">VLOOKUP(AO195,test9,2,FALSE)+30000</f>
        <v>30004</v>
      </c>
      <c r="AQ195" s="25">
        <f t="shared" si="31"/>
        <v>8</v>
      </c>
      <c r="AR195" s="25" t="str">
        <f>getSring(AN195,1)</f>
        <v>耀眼的石头</v>
      </c>
      <c r="AS195" s="25">
        <f t="shared" ref="AS195:AS258" si="37">VLOOKUP(AR195,test9,2,FALSE)+30000</f>
        <v>30034</v>
      </c>
      <c r="AT195" s="25">
        <f t="shared" si="32"/>
        <v>4</v>
      </c>
      <c r="AU195" s="25" t="str">
        <f>getSring(AN195,2)</f>
        <v>夏娃的坚果</v>
      </c>
      <c r="AV195" s="25">
        <f t="shared" ref="AV195:AV258" si="38">VLOOKUP(AU195,test9,2,FALSE)+30000</f>
        <v>30042</v>
      </c>
      <c r="AW195" s="25">
        <f t="shared" ref="AW195:AW258" si="39">ROUND($AL195/VLOOKUP(AU195,test7,5,FALSE)/4,0)</f>
        <v>4</v>
      </c>
      <c r="AX195" s="25" t="str">
        <f>getSring(AN195,3)</f>
        <v>紫水晶</v>
      </c>
      <c r="AY195" s="25">
        <f t="shared" ref="AY195:AY258" si="40">VLOOKUP(AX195,test9,2,FALSE)+30000</f>
        <v>30030</v>
      </c>
      <c r="AZ195" s="25">
        <f t="shared" ref="AZ195:AZ258" si="41">ROUND($AL195/VLOOKUP(AX195,test7,5,FALSE)/4,0)</f>
        <v>4</v>
      </c>
    </row>
    <row r="196" spans="2:52" ht="14.25" x14ac:dyDescent="0.2">
      <c r="B196" s="16">
        <v>194</v>
      </c>
      <c r="C196" s="16" t="s">
        <v>1188</v>
      </c>
      <c r="D196" s="16" t="s">
        <v>1570</v>
      </c>
      <c r="E196" s="16">
        <f>武器3!E196</f>
        <v>1</v>
      </c>
      <c r="F196" s="16" t="s">
        <v>1125</v>
      </c>
      <c r="G196" s="16">
        <f>武器3!G196</f>
        <v>3</v>
      </c>
      <c r="H196" s="19" t="s">
        <v>1485</v>
      </c>
      <c r="I196" s="3" t="s">
        <v>868</v>
      </c>
      <c r="J196" s="3">
        <f>武器2!I196</f>
        <v>7</v>
      </c>
      <c r="K196" s="3" t="str">
        <f>武器3!J196</f>
        <v>下级职业</v>
      </c>
      <c r="L196" s="3" t="str">
        <f>武器3!K196</f>
        <v>雷</v>
      </c>
      <c r="M196" s="16">
        <v>5</v>
      </c>
      <c r="N196" s="16">
        <v>2</v>
      </c>
      <c r="O196" s="16">
        <v>20</v>
      </c>
      <c r="P196" s="16">
        <v>18</v>
      </c>
      <c r="Q196" s="28">
        <v>0</v>
      </c>
      <c r="R196" s="28">
        <v>0</v>
      </c>
      <c r="S196" s="28">
        <v>0</v>
      </c>
      <c r="T196" s="28">
        <v>0</v>
      </c>
      <c r="U196" s="28">
        <v>0</v>
      </c>
      <c r="V196" s="64">
        <v>0</v>
      </c>
      <c r="W196" s="29">
        <v>0</v>
      </c>
      <c r="X196" s="29">
        <v>0</v>
      </c>
      <c r="Y196" s="29">
        <v>0</v>
      </c>
      <c r="Z196" s="29">
        <v>0</v>
      </c>
      <c r="AA196" s="64">
        <v>0</v>
      </c>
      <c r="AB196" s="64">
        <v>0</v>
      </c>
      <c r="AC196" s="64">
        <v>0</v>
      </c>
      <c r="AD196" s="42">
        <v>6</v>
      </c>
      <c r="AE196" s="42">
        <v>9</v>
      </c>
      <c r="AF196" s="64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>
        <f t="shared" si="33"/>
        <v>60.80952380952381</v>
      </c>
      <c r="AM196">
        <f t="shared" si="34"/>
        <v>2640</v>
      </c>
      <c r="AN196" t="str">
        <f t="shared" si="35"/>
        <v>,五彩的蘑菇,剧毒牙,紫水晶</v>
      </c>
      <c r="AO196" s="25" t="str">
        <f>IF(F196="c",getSring(AN196,4),VLOOKUP(L196&amp;F196,test4,2,FALSE))</f>
        <v>顶级雷之精华</v>
      </c>
      <c r="AP196" s="25">
        <f t="shared" si="36"/>
        <v>30004</v>
      </c>
      <c r="AQ196" s="25">
        <f t="shared" ref="AQ196:AQ259" si="42">ROUND(AL196/VLOOKUP(L196&amp;F196,test4,6,FALSE),0)</f>
        <v>13</v>
      </c>
      <c r="AR196" s="25" t="str">
        <f>getSring(AN196,1)</f>
        <v>五彩的蘑菇</v>
      </c>
      <c r="AS196" s="25">
        <f t="shared" si="37"/>
        <v>30022</v>
      </c>
      <c r="AT196" s="25">
        <f t="shared" ref="AT196:AT259" si="43">ROUND(AL196/VLOOKUP(AR196,test7,5,FALSE)/4,0)</f>
        <v>6</v>
      </c>
      <c r="AU196" s="25" t="str">
        <f>getSring(AN196,2)</f>
        <v>剧毒牙</v>
      </c>
      <c r="AV196" s="25">
        <f t="shared" si="38"/>
        <v>30038</v>
      </c>
      <c r="AW196" s="25">
        <f t="shared" si="39"/>
        <v>6</v>
      </c>
      <c r="AX196" s="25" t="str">
        <f>getSring(AN196,3)</f>
        <v>紫水晶</v>
      </c>
      <c r="AY196" s="25">
        <f t="shared" si="40"/>
        <v>30030</v>
      </c>
      <c r="AZ196" s="25">
        <f t="shared" si="41"/>
        <v>6</v>
      </c>
    </row>
    <row r="197" spans="2:52" ht="14.25" x14ac:dyDescent="0.2">
      <c r="B197" s="16">
        <v>195</v>
      </c>
      <c r="C197" s="16" t="s">
        <v>1162</v>
      </c>
      <c r="D197" s="16" t="s">
        <v>1283</v>
      </c>
      <c r="E197" s="16">
        <f>武器3!E197</f>
        <v>2</v>
      </c>
      <c r="F197" s="16" t="s">
        <v>1125</v>
      </c>
      <c r="G197" s="16">
        <f>武器3!G197</f>
        <v>3</v>
      </c>
      <c r="H197" s="19" t="s">
        <v>1485</v>
      </c>
      <c r="I197" s="3" t="s">
        <v>868</v>
      </c>
      <c r="J197" s="3">
        <f>武器2!I197</f>
        <v>7</v>
      </c>
      <c r="K197" s="3" t="str">
        <f>武器3!J197</f>
        <v>下级职业</v>
      </c>
      <c r="L197" s="3" t="str">
        <f>武器3!K197</f>
        <v>雷</v>
      </c>
      <c r="M197" s="16">
        <v>5</v>
      </c>
      <c r="N197" s="16">
        <v>3</v>
      </c>
      <c r="O197" s="16">
        <v>31</v>
      </c>
      <c r="P197" s="28">
        <v>0</v>
      </c>
      <c r="Q197" s="28">
        <v>0</v>
      </c>
      <c r="R197" s="28">
        <v>0</v>
      </c>
      <c r="S197" s="28">
        <v>0</v>
      </c>
      <c r="T197" s="16">
        <v>27</v>
      </c>
      <c r="U197" s="28">
        <v>0</v>
      </c>
      <c r="V197" s="64">
        <v>0</v>
      </c>
      <c r="W197" s="29">
        <v>0</v>
      </c>
      <c r="X197" s="29">
        <v>0</v>
      </c>
      <c r="Y197" s="29">
        <v>0</v>
      </c>
      <c r="Z197" s="29">
        <v>0</v>
      </c>
      <c r="AA197" s="42">
        <v>16</v>
      </c>
      <c r="AB197" s="42">
        <v>16</v>
      </c>
      <c r="AC197" s="42">
        <v>14</v>
      </c>
      <c r="AD197" s="64">
        <v>0</v>
      </c>
      <c r="AE197" s="64">
        <v>0</v>
      </c>
      <c r="AF197" s="64">
        <v>0</v>
      </c>
      <c r="AG197" s="29">
        <v>0</v>
      </c>
      <c r="AH197" s="29">
        <v>0</v>
      </c>
      <c r="AI197" s="29">
        <v>0</v>
      </c>
      <c r="AJ197" s="29">
        <v>0</v>
      </c>
      <c r="AK197" s="29">
        <v>0</v>
      </c>
      <c r="AL197">
        <f t="shared" si="33"/>
        <v>102.95375722543352</v>
      </c>
      <c r="AM197">
        <f t="shared" si="34"/>
        <v>4500</v>
      </c>
      <c r="AN197" t="str">
        <f t="shared" si="35"/>
        <v>,剧毒牙,斑斓的稻草,耀眼的石头</v>
      </c>
      <c r="AO197" s="25" t="str">
        <f>IF(F197="c",getSring(AN197,4),VLOOKUP(L197&amp;F197,test4,2,FALSE))</f>
        <v>顶级雷之精华</v>
      </c>
      <c r="AP197" s="25">
        <f t="shared" si="36"/>
        <v>30004</v>
      </c>
      <c r="AQ197" s="25">
        <f t="shared" si="42"/>
        <v>21</v>
      </c>
      <c r="AR197" s="25" t="str">
        <f>getSring(AN197,1)</f>
        <v>剧毒牙</v>
      </c>
      <c r="AS197" s="25">
        <f t="shared" si="37"/>
        <v>30038</v>
      </c>
      <c r="AT197" s="25">
        <f t="shared" si="43"/>
        <v>11</v>
      </c>
      <c r="AU197" s="25" t="str">
        <f>getSring(AN197,2)</f>
        <v>斑斓的稻草</v>
      </c>
      <c r="AV197" s="25">
        <f t="shared" si="38"/>
        <v>30026</v>
      </c>
      <c r="AW197" s="25">
        <f t="shared" si="39"/>
        <v>11</v>
      </c>
      <c r="AX197" s="25" t="str">
        <f>getSring(AN197,3)</f>
        <v>耀眼的石头</v>
      </c>
      <c r="AY197" s="25">
        <f t="shared" si="40"/>
        <v>30034</v>
      </c>
      <c r="AZ197" s="25">
        <f t="shared" si="41"/>
        <v>11</v>
      </c>
    </row>
    <row r="198" spans="2:52" ht="14.25" x14ac:dyDescent="0.2">
      <c r="B198" s="16">
        <v>196</v>
      </c>
      <c r="C198" s="16" t="s">
        <v>1155</v>
      </c>
      <c r="D198" s="16" t="s">
        <v>1571</v>
      </c>
      <c r="E198" s="16">
        <f>武器3!E198</f>
        <v>2</v>
      </c>
      <c r="F198" s="16" t="s">
        <v>1125</v>
      </c>
      <c r="G198" s="16">
        <f>武器3!G198</f>
        <v>3</v>
      </c>
      <c r="H198" s="19" t="s">
        <v>1485</v>
      </c>
      <c r="I198" s="3" t="s">
        <v>868</v>
      </c>
      <c r="J198" s="3">
        <f>武器2!I198</f>
        <v>7</v>
      </c>
      <c r="K198" s="3" t="str">
        <f>武器3!J198</f>
        <v>下级职业</v>
      </c>
      <c r="L198" s="3" t="str">
        <f>武器3!K198</f>
        <v>雷</v>
      </c>
      <c r="M198" s="16">
        <v>5</v>
      </c>
      <c r="N198" s="16">
        <v>4</v>
      </c>
      <c r="O198" s="16">
        <v>41</v>
      </c>
      <c r="P198" s="28">
        <v>0</v>
      </c>
      <c r="Q198" s="16">
        <v>25</v>
      </c>
      <c r="R198" s="28">
        <v>0</v>
      </c>
      <c r="S198" s="28">
        <v>0</v>
      </c>
      <c r="T198" s="28">
        <v>0</v>
      </c>
      <c r="U198" s="28">
        <v>0</v>
      </c>
      <c r="V198" s="42">
        <v>18</v>
      </c>
      <c r="W198" s="29">
        <v>0</v>
      </c>
      <c r="X198" s="29">
        <v>0</v>
      </c>
      <c r="Y198" s="29">
        <v>0</v>
      </c>
      <c r="Z198" s="29">
        <v>0</v>
      </c>
      <c r="AA198" s="64">
        <v>0</v>
      </c>
      <c r="AB198" s="42">
        <v>21</v>
      </c>
      <c r="AC198" s="64">
        <v>0</v>
      </c>
      <c r="AD198" s="42">
        <v>13</v>
      </c>
      <c r="AE198" s="64">
        <v>0</v>
      </c>
      <c r="AF198" s="64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>
        <f t="shared" si="33"/>
        <v>142.2874251497006</v>
      </c>
      <c r="AM198">
        <f t="shared" si="34"/>
        <v>6300</v>
      </c>
      <c r="AN198" t="str">
        <f t="shared" si="35"/>
        <v>,剧毒牙,斑斓的稻草,耀眼的石头</v>
      </c>
      <c r="AO198" s="25" t="str">
        <f>IF(F198="c",getSring(AN198,4),VLOOKUP(L198&amp;F198,test4,2,FALSE))</f>
        <v>顶级雷之精华</v>
      </c>
      <c r="AP198" s="25">
        <f t="shared" si="36"/>
        <v>30004</v>
      </c>
      <c r="AQ198" s="25">
        <f t="shared" si="42"/>
        <v>30</v>
      </c>
      <c r="AR198" s="25" t="str">
        <f>getSring(AN198,1)</f>
        <v>剧毒牙</v>
      </c>
      <c r="AS198" s="25">
        <f t="shared" si="37"/>
        <v>30038</v>
      </c>
      <c r="AT198" s="25">
        <f t="shared" si="43"/>
        <v>15</v>
      </c>
      <c r="AU198" s="25" t="str">
        <f>getSring(AN198,2)</f>
        <v>斑斓的稻草</v>
      </c>
      <c r="AV198" s="25">
        <f t="shared" si="38"/>
        <v>30026</v>
      </c>
      <c r="AW198" s="25">
        <f t="shared" si="39"/>
        <v>15</v>
      </c>
      <c r="AX198" s="25" t="str">
        <f>getSring(AN198,3)</f>
        <v>耀眼的石头</v>
      </c>
      <c r="AY198" s="25">
        <f t="shared" si="40"/>
        <v>30034</v>
      </c>
      <c r="AZ198" s="25">
        <f t="shared" si="41"/>
        <v>15</v>
      </c>
    </row>
    <row r="199" spans="2:52" ht="14.25" x14ac:dyDescent="0.2">
      <c r="B199" s="16">
        <v>197</v>
      </c>
      <c r="C199" s="16" t="s">
        <v>1176</v>
      </c>
      <c r="D199" s="16" t="s">
        <v>1572</v>
      </c>
      <c r="E199" s="16">
        <f>武器3!E199</f>
        <v>3</v>
      </c>
      <c r="F199" s="16" t="s">
        <v>1125</v>
      </c>
      <c r="G199" s="16">
        <f>武器3!G199</f>
        <v>3</v>
      </c>
      <c r="H199" s="19" t="s">
        <v>1485</v>
      </c>
      <c r="I199" s="3" t="s">
        <v>868</v>
      </c>
      <c r="J199" s="3">
        <f>武器2!I199</f>
        <v>7</v>
      </c>
      <c r="K199" s="3" t="str">
        <f>武器3!J199</f>
        <v>下级职业</v>
      </c>
      <c r="L199" s="3" t="str">
        <f>武器3!K199</f>
        <v>雷</v>
      </c>
      <c r="M199" s="16">
        <v>5</v>
      </c>
      <c r="N199" s="16">
        <v>5</v>
      </c>
      <c r="O199" s="16">
        <v>51</v>
      </c>
      <c r="P199" s="16">
        <v>45</v>
      </c>
      <c r="Q199" s="16">
        <v>32</v>
      </c>
      <c r="R199" s="16">
        <v>39</v>
      </c>
      <c r="S199" s="28">
        <v>0</v>
      </c>
      <c r="T199" s="28">
        <v>0</v>
      </c>
      <c r="U199" s="28">
        <v>0</v>
      </c>
      <c r="V199" s="64">
        <v>0</v>
      </c>
      <c r="W199" s="20">
        <v>0.115</v>
      </c>
      <c r="X199" s="29">
        <v>0</v>
      </c>
      <c r="Y199" s="29">
        <v>0</v>
      </c>
      <c r="Z199" s="29">
        <v>0</v>
      </c>
      <c r="AA199" s="64">
        <v>0</v>
      </c>
      <c r="AB199" s="64">
        <v>0</v>
      </c>
      <c r="AC199" s="64">
        <v>0</v>
      </c>
      <c r="AD199" s="42">
        <v>16</v>
      </c>
      <c r="AE199" s="64">
        <v>0</v>
      </c>
      <c r="AF199" s="64">
        <v>0</v>
      </c>
      <c r="AG199" s="29">
        <v>0</v>
      </c>
      <c r="AH199" s="29">
        <v>0</v>
      </c>
      <c r="AI199" s="29">
        <v>0</v>
      </c>
      <c r="AJ199" s="29">
        <v>0</v>
      </c>
      <c r="AK199" s="29">
        <v>0</v>
      </c>
      <c r="AL199">
        <f t="shared" si="33"/>
        <v>260.62658227848101</v>
      </c>
      <c r="AM199">
        <f t="shared" si="34"/>
        <v>11340</v>
      </c>
      <c r="AN199" t="str">
        <f t="shared" si="35"/>
        <v>,紫水晶,五彩的蘑菇,夏娃的坚果</v>
      </c>
      <c r="AO199" s="25" t="str">
        <f>IF(F199="c",getSring(AN199,4),VLOOKUP(L199&amp;F199,test4,2,FALSE))</f>
        <v>顶级雷之精华</v>
      </c>
      <c r="AP199" s="25">
        <f t="shared" si="36"/>
        <v>30004</v>
      </c>
      <c r="AQ199" s="25">
        <f t="shared" si="42"/>
        <v>54</v>
      </c>
      <c r="AR199" s="25" t="str">
        <f>getSring(AN199,1)</f>
        <v>紫水晶</v>
      </c>
      <c r="AS199" s="25">
        <f t="shared" si="37"/>
        <v>30030</v>
      </c>
      <c r="AT199" s="25">
        <f t="shared" si="43"/>
        <v>27</v>
      </c>
      <c r="AU199" s="25" t="str">
        <f>getSring(AN199,2)</f>
        <v>五彩的蘑菇</v>
      </c>
      <c r="AV199" s="25">
        <f t="shared" si="38"/>
        <v>30022</v>
      </c>
      <c r="AW199" s="25">
        <f t="shared" si="39"/>
        <v>27</v>
      </c>
      <c r="AX199" s="25" t="str">
        <f>getSring(AN199,3)</f>
        <v>夏娃的坚果</v>
      </c>
      <c r="AY199" s="25">
        <f t="shared" si="40"/>
        <v>30042</v>
      </c>
      <c r="AZ199" s="25">
        <f t="shared" si="41"/>
        <v>27</v>
      </c>
    </row>
    <row r="200" spans="2:52" ht="14.25" x14ac:dyDescent="0.2">
      <c r="B200" s="16">
        <v>198</v>
      </c>
      <c r="C200" s="16" t="s">
        <v>1143</v>
      </c>
      <c r="D200" s="16" t="s">
        <v>1358</v>
      </c>
      <c r="E200" s="16">
        <f>武器3!E200</f>
        <v>3</v>
      </c>
      <c r="F200" s="16" t="s">
        <v>1125</v>
      </c>
      <c r="G200" s="16">
        <f>武器3!G200</f>
        <v>3</v>
      </c>
      <c r="H200" s="19" t="s">
        <v>1485</v>
      </c>
      <c r="I200" s="3" t="s">
        <v>868</v>
      </c>
      <c r="J200" s="3">
        <f>武器2!I200</f>
        <v>7</v>
      </c>
      <c r="K200" s="3" t="str">
        <f>武器3!J200</f>
        <v>下级职业</v>
      </c>
      <c r="L200" s="3" t="str">
        <f>武器3!K200</f>
        <v>雷</v>
      </c>
      <c r="M200" s="16">
        <v>5</v>
      </c>
      <c r="N200" s="16">
        <v>6</v>
      </c>
      <c r="O200" s="16">
        <v>61</v>
      </c>
      <c r="P200" s="16">
        <v>54</v>
      </c>
      <c r="Q200" s="16">
        <v>38</v>
      </c>
      <c r="R200" s="16">
        <v>46</v>
      </c>
      <c r="S200" s="28">
        <v>0</v>
      </c>
      <c r="T200" s="28">
        <v>0</v>
      </c>
      <c r="U200" s="16">
        <v>41</v>
      </c>
      <c r="V200" s="64">
        <v>0</v>
      </c>
      <c r="W200" s="29">
        <v>0</v>
      </c>
      <c r="X200" s="29">
        <v>0</v>
      </c>
      <c r="Y200" s="29">
        <v>0</v>
      </c>
      <c r="Z200" s="29">
        <v>0</v>
      </c>
      <c r="AA200" s="64">
        <v>0</v>
      </c>
      <c r="AB200" s="64">
        <v>0</v>
      </c>
      <c r="AC200" s="64">
        <v>0</v>
      </c>
      <c r="AD200" s="64">
        <v>0</v>
      </c>
      <c r="AE200" s="42">
        <v>27</v>
      </c>
      <c r="AF200" s="64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>
        <f t="shared" si="33"/>
        <v>379.81651376146789</v>
      </c>
      <c r="AM200">
        <f t="shared" si="34"/>
        <v>16680</v>
      </c>
      <c r="AN200" t="str">
        <f t="shared" si="35"/>
        <v>,紫水晶,夏娃的坚果,耀眼的石头</v>
      </c>
      <c r="AO200" s="25" t="str">
        <f>IF(F200="c",getSring(AN200,4),VLOOKUP(L200&amp;F200,test4,2,FALSE))</f>
        <v>顶级雷之精华</v>
      </c>
      <c r="AP200" s="25">
        <f t="shared" si="36"/>
        <v>30004</v>
      </c>
      <c r="AQ200" s="25">
        <f t="shared" si="42"/>
        <v>79</v>
      </c>
      <c r="AR200" s="25" t="str">
        <f>getSring(AN200,1)</f>
        <v>紫水晶</v>
      </c>
      <c r="AS200" s="25">
        <f t="shared" si="37"/>
        <v>30030</v>
      </c>
      <c r="AT200" s="25">
        <f t="shared" si="43"/>
        <v>40</v>
      </c>
      <c r="AU200" s="25" t="str">
        <f>getSring(AN200,2)</f>
        <v>夏娃的坚果</v>
      </c>
      <c r="AV200" s="25">
        <f t="shared" si="38"/>
        <v>30042</v>
      </c>
      <c r="AW200" s="25">
        <f t="shared" si="39"/>
        <v>40</v>
      </c>
      <c r="AX200" s="25" t="str">
        <f>getSring(AN200,3)</f>
        <v>耀眼的石头</v>
      </c>
      <c r="AY200" s="25">
        <f t="shared" si="40"/>
        <v>30034</v>
      </c>
      <c r="AZ200" s="25">
        <f t="shared" si="41"/>
        <v>40</v>
      </c>
    </row>
    <row r="201" spans="2:52" ht="14.25" x14ac:dyDescent="0.2">
      <c r="B201" s="16">
        <v>199</v>
      </c>
      <c r="C201" s="16" t="s">
        <v>1212</v>
      </c>
      <c r="D201" s="16" t="s">
        <v>1573</v>
      </c>
      <c r="E201" s="16">
        <f>武器3!E201</f>
        <v>4</v>
      </c>
      <c r="F201" s="16" t="s">
        <v>1125</v>
      </c>
      <c r="G201" s="16">
        <f>武器3!G201</f>
        <v>3</v>
      </c>
      <c r="H201" s="19" t="s">
        <v>1485</v>
      </c>
      <c r="I201" s="3" t="s">
        <v>868</v>
      </c>
      <c r="J201" s="3">
        <f>武器2!I201</f>
        <v>7</v>
      </c>
      <c r="K201" s="3" t="str">
        <f>武器3!J201</f>
        <v>下级职业</v>
      </c>
      <c r="L201" s="3" t="str">
        <f>武器3!K201</f>
        <v>雷</v>
      </c>
      <c r="M201" s="16">
        <v>5</v>
      </c>
      <c r="N201" s="16">
        <v>7</v>
      </c>
      <c r="O201" s="16">
        <v>72</v>
      </c>
      <c r="P201" s="16">
        <v>63</v>
      </c>
      <c r="Q201" s="16">
        <v>44</v>
      </c>
      <c r="R201" s="16">
        <v>54</v>
      </c>
      <c r="S201" s="28">
        <v>0</v>
      </c>
      <c r="T201" s="28">
        <v>0</v>
      </c>
      <c r="U201" s="28">
        <v>0</v>
      </c>
      <c r="V201" s="64">
        <v>0</v>
      </c>
      <c r="W201" s="20">
        <v>0.16</v>
      </c>
      <c r="X201" s="20">
        <v>0.12</v>
      </c>
      <c r="Y201" s="29">
        <v>0</v>
      </c>
      <c r="Z201" s="29">
        <v>0</v>
      </c>
      <c r="AA201" s="64">
        <v>0</v>
      </c>
      <c r="AB201" s="64">
        <v>0</v>
      </c>
      <c r="AC201" s="64">
        <v>0</v>
      </c>
      <c r="AD201" s="64">
        <v>0</v>
      </c>
      <c r="AE201" s="64">
        <v>0</v>
      </c>
      <c r="AF201" s="42">
        <v>79</v>
      </c>
      <c r="AG201" s="29">
        <v>0</v>
      </c>
      <c r="AH201" s="29">
        <v>0</v>
      </c>
      <c r="AI201" s="29">
        <v>0</v>
      </c>
      <c r="AJ201" s="29">
        <v>0</v>
      </c>
      <c r="AK201" s="29">
        <v>0</v>
      </c>
      <c r="AL201">
        <f t="shared" si="33"/>
        <v>407.8641160949868</v>
      </c>
      <c r="AM201">
        <f t="shared" si="34"/>
        <v>17760</v>
      </c>
      <c r="AN201" t="str">
        <f t="shared" si="35"/>
        <v>,耀眼的石头,紫水晶,斑斓的稻草</v>
      </c>
      <c r="AO201" s="25" t="str">
        <f>IF(F201="c",getSring(AN201,4),VLOOKUP(L201&amp;F201,test4,2,FALSE))</f>
        <v>顶级雷之精华</v>
      </c>
      <c r="AP201" s="25">
        <f t="shared" si="36"/>
        <v>30004</v>
      </c>
      <c r="AQ201" s="25">
        <f t="shared" si="42"/>
        <v>85</v>
      </c>
      <c r="AR201" s="25" t="str">
        <f>getSring(AN201,1)</f>
        <v>耀眼的石头</v>
      </c>
      <c r="AS201" s="25">
        <f t="shared" si="37"/>
        <v>30034</v>
      </c>
      <c r="AT201" s="25">
        <f t="shared" si="43"/>
        <v>42</v>
      </c>
      <c r="AU201" s="25" t="str">
        <f>getSring(AN201,2)</f>
        <v>紫水晶</v>
      </c>
      <c r="AV201" s="25">
        <f t="shared" si="38"/>
        <v>30030</v>
      </c>
      <c r="AW201" s="25">
        <f t="shared" si="39"/>
        <v>42</v>
      </c>
      <c r="AX201" s="25" t="str">
        <f>getSring(AN201,3)</f>
        <v>斑斓的稻草</v>
      </c>
      <c r="AY201" s="25">
        <f t="shared" si="40"/>
        <v>30026</v>
      </c>
      <c r="AZ201" s="25">
        <f t="shared" si="41"/>
        <v>42</v>
      </c>
    </row>
    <row r="202" spans="2:52" ht="14.25" x14ac:dyDescent="0.2">
      <c r="B202" s="16">
        <v>200</v>
      </c>
      <c r="C202" s="16" t="s">
        <v>1153</v>
      </c>
      <c r="D202" s="16" t="s">
        <v>1269</v>
      </c>
      <c r="E202" s="16">
        <f>武器3!E202</f>
        <v>4</v>
      </c>
      <c r="F202" s="16" t="s">
        <v>1125</v>
      </c>
      <c r="G202" s="16">
        <f>武器3!G202</f>
        <v>3</v>
      </c>
      <c r="H202" s="19" t="s">
        <v>1485</v>
      </c>
      <c r="I202" s="3" t="s">
        <v>868</v>
      </c>
      <c r="J202" s="3">
        <f>武器2!I202</f>
        <v>7</v>
      </c>
      <c r="K202" s="3" t="str">
        <f>武器3!J202</f>
        <v>下级职业</v>
      </c>
      <c r="L202" s="3" t="str">
        <f>武器3!K202</f>
        <v>雷</v>
      </c>
      <c r="M202" s="16">
        <v>5</v>
      </c>
      <c r="N202" s="16">
        <v>8</v>
      </c>
      <c r="O202" s="16">
        <v>82</v>
      </c>
      <c r="P202" s="28">
        <v>0</v>
      </c>
      <c r="Q202" s="16">
        <v>51</v>
      </c>
      <c r="R202" s="16">
        <v>62</v>
      </c>
      <c r="S202" s="28">
        <v>0</v>
      </c>
      <c r="T202" s="28">
        <v>0</v>
      </c>
      <c r="U202" s="16">
        <v>54</v>
      </c>
      <c r="V202" s="42">
        <v>36</v>
      </c>
      <c r="W202" s="20">
        <v>0.18</v>
      </c>
      <c r="X202" s="29">
        <v>0</v>
      </c>
      <c r="Y202" s="29">
        <v>0</v>
      </c>
      <c r="Z202" s="29">
        <v>0</v>
      </c>
      <c r="AA202" s="64">
        <v>0</v>
      </c>
      <c r="AB202" s="42">
        <v>42</v>
      </c>
      <c r="AC202" s="64">
        <v>0</v>
      </c>
      <c r="AD202" s="64">
        <v>0</v>
      </c>
      <c r="AE202" s="64">
        <v>0</v>
      </c>
      <c r="AF202" s="64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>
        <f t="shared" si="33"/>
        <v>466.79824561403512</v>
      </c>
      <c r="AM202">
        <f t="shared" si="34"/>
        <v>20460</v>
      </c>
      <c r="AN202" t="str">
        <f t="shared" si="35"/>
        <v>,耀眼的石头,紫水晶,剧毒牙</v>
      </c>
      <c r="AO202" s="25" t="str">
        <f>IF(F202="c",getSring(AN202,4),VLOOKUP(L202&amp;F202,test4,2,FALSE))</f>
        <v>顶级雷之精华</v>
      </c>
      <c r="AP202" s="25">
        <f t="shared" si="36"/>
        <v>30004</v>
      </c>
      <c r="AQ202" s="25">
        <f t="shared" si="42"/>
        <v>97</v>
      </c>
      <c r="AR202" s="25" t="str">
        <f>getSring(AN202,1)</f>
        <v>耀眼的石头</v>
      </c>
      <c r="AS202" s="25">
        <f t="shared" si="37"/>
        <v>30034</v>
      </c>
      <c r="AT202" s="25">
        <f t="shared" si="43"/>
        <v>49</v>
      </c>
      <c r="AU202" s="25" t="str">
        <f>getSring(AN202,2)</f>
        <v>紫水晶</v>
      </c>
      <c r="AV202" s="25">
        <f t="shared" si="38"/>
        <v>30030</v>
      </c>
      <c r="AW202" s="25">
        <f t="shared" si="39"/>
        <v>49</v>
      </c>
      <c r="AX202" s="25" t="str">
        <f>getSring(AN202,3)</f>
        <v>剧毒牙</v>
      </c>
      <c r="AY202" s="25">
        <f t="shared" si="40"/>
        <v>30038</v>
      </c>
      <c r="AZ202" s="25">
        <f t="shared" si="41"/>
        <v>49</v>
      </c>
    </row>
    <row r="203" spans="2:52" ht="14.25" x14ac:dyDescent="0.2">
      <c r="B203" s="16">
        <v>201</v>
      </c>
      <c r="C203" s="16" t="s">
        <v>1178</v>
      </c>
      <c r="D203" s="16" t="s">
        <v>1574</v>
      </c>
      <c r="E203" s="16">
        <f>武器3!E203</f>
        <v>1</v>
      </c>
      <c r="F203" s="16" t="s">
        <v>1126</v>
      </c>
      <c r="G203" s="16">
        <f>武器3!G203</f>
        <v>3</v>
      </c>
      <c r="H203" s="19" t="s">
        <v>1485</v>
      </c>
      <c r="I203" s="3" t="s">
        <v>868</v>
      </c>
      <c r="J203" s="3">
        <f>武器2!I203</f>
        <v>7</v>
      </c>
      <c r="K203" s="3" t="str">
        <f>武器3!J203</f>
        <v>下级职业</v>
      </c>
      <c r="L203" s="3" t="str">
        <f>武器3!K203</f>
        <v>雷</v>
      </c>
      <c r="M203" s="16">
        <v>5</v>
      </c>
      <c r="N203" s="16">
        <v>1</v>
      </c>
      <c r="O203" s="16">
        <v>6</v>
      </c>
      <c r="P203" s="16">
        <v>10</v>
      </c>
      <c r="Q203" s="28">
        <v>0</v>
      </c>
      <c r="R203" s="28">
        <v>0</v>
      </c>
      <c r="S203" s="28">
        <v>0</v>
      </c>
      <c r="T203" s="28">
        <v>0</v>
      </c>
      <c r="U203" s="28">
        <v>0</v>
      </c>
      <c r="V203" s="64">
        <v>0</v>
      </c>
      <c r="W203" s="29">
        <v>0</v>
      </c>
      <c r="X203" s="29">
        <v>0</v>
      </c>
      <c r="Y203" s="29">
        <v>0</v>
      </c>
      <c r="Z203" s="29">
        <v>0</v>
      </c>
      <c r="AA203" s="64">
        <v>0</v>
      </c>
      <c r="AB203" s="42">
        <v>6</v>
      </c>
      <c r="AC203" s="64">
        <v>0</v>
      </c>
      <c r="AD203" s="64">
        <v>0</v>
      </c>
      <c r="AE203" s="64">
        <v>0</v>
      </c>
      <c r="AF203" s="64">
        <v>0</v>
      </c>
      <c r="AG203" s="29">
        <v>0</v>
      </c>
      <c r="AH203" s="29">
        <v>0</v>
      </c>
      <c r="AI203" s="29">
        <v>0</v>
      </c>
      <c r="AJ203" s="29">
        <v>0</v>
      </c>
      <c r="AK203" s="29">
        <v>0</v>
      </c>
      <c r="AL203">
        <f t="shared" si="33"/>
        <v>24.784313725490197</v>
      </c>
      <c r="AM203">
        <f t="shared" si="34"/>
        <v>1050</v>
      </c>
      <c r="AN203" t="str">
        <f t="shared" si="35"/>
        <v>,发光的石头,黄水晶,带血的牙</v>
      </c>
      <c r="AO203" s="25" t="str">
        <f>IF(F203="c",getSring(AN203,4),VLOOKUP(L203&amp;F203,test4,2,FALSE))</f>
        <v>上级雷之精华</v>
      </c>
      <c r="AP203" s="25">
        <f t="shared" si="36"/>
        <v>30005</v>
      </c>
      <c r="AQ203" s="25">
        <f t="shared" si="42"/>
        <v>5</v>
      </c>
      <c r="AR203" s="25" t="str">
        <f>getSring(AN203,1)</f>
        <v>发光的石头</v>
      </c>
      <c r="AS203" s="25">
        <f t="shared" si="37"/>
        <v>30033</v>
      </c>
      <c r="AT203" s="25">
        <f t="shared" si="43"/>
        <v>5</v>
      </c>
      <c r="AU203" s="25" t="str">
        <f>getSring(AN203,2)</f>
        <v>黄水晶</v>
      </c>
      <c r="AV203" s="25">
        <f t="shared" si="38"/>
        <v>30029</v>
      </c>
      <c r="AW203" s="25">
        <f t="shared" si="39"/>
        <v>5</v>
      </c>
      <c r="AX203" s="25" t="str">
        <f>getSring(AN203,3)</f>
        <v>带血的牙</v>
      </c>
      <c r="AY203" s="25">
        <f t="shared" si="40"/>
        <v>30037</v>
      </c>
      <c r="AZ203" s="25">
        <f t="shared" si="41"/>
        <v>5</v>
      </c>
    </row>
    <row r="204" spans="2:52" ht="14.25" x14ac:dyDescent="0.2">
      <c r="B204" s="16">
        <v>202</v>
      </c>
      <c r="C204" s="16" t="s">
        <v>1172</v>
      </c>
      <c r="D204" s="16" t="s">
        <v>1256</v>
      </c>
      <c r="E204" s="16">
        <f>武器3!E204</f>
        <v>1</v>
      </c>
      <c r="F204" s="16" t="s">
        <v>1126</v>
      </c>
      <c r="G204" s="16">
        <f>武器3!G204</f>
        <v>3</v>
      </c>
      <c r="H204" s="19" t="s">
        <v>1485</v>
      </c>
      <c r="I204" s="3" t="s">
        <v>868</v>
      </c>
      <c r="J204" s="3">
        <f>武器2!I204</f>
        <v>7</v>
      </c>
      <c r="K204" s="3" t="str">
        <f>武器3!J204</f>
        <v>下级职业</v>
      </c>
      <c r="L204" s="3" t="str">
        <f>武器3!K204</f>
        <v>雷</v>
      </c>
      <c r="M204" s="16">
        <v>5</v>
      </c>
      <c r="N204" s="16">
        <v>2</v>
      </c>
      <c r="O204" s="16">
        <v>12</v>
      </c>
      <c r="P204" s="16">
        <v>21</v>
      </c>
      <c r="Q204" s="28">
        <v>0</v>
      </c>
      <c r="R204" s="28">
        <v>0</v>
      </c>
      <c r="S204" s="28">
        <v>0</v>
      </c>
      <c r="T204" s="28">
        <v>0</v>
      </c>
      <c r="U204" s="28">
        <v>0</v>
      </c>
      <c r="V204" s="64">
        <v>0</v>
      </c>
      <c r="W204" s="29">
        <v>0</v>
      </c>
      <c r="X204" s="29">
        <v>0</v>
      </c>
      <c r="Y204" s="29">
        <v>0</v>
      </c>
      <c r="Z204" s="29">
        <v>0</v>
      </c>
      <c r="AA204" s="42">
        <v>12</v>
      </c>
      <c r="AB204" s="64">
        <v>0</v>
      </c>
      <c r="AC204" s="64">
        <v>0</v>
      </c>
      <c r="AD204" s="64">
        <v>0</v>
      </c>
      <c r="AE204" s="64">
        <v>0</v>
      </c>
      <c r="AF204" s="64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>
        <f t="shared" si="33"/>
        <v>52.576923076923073</v>
      </c>
      <c r="AM204">
        <f t="shared" si="34"/>
        <v>2310</v>
      </c>
      <c r="AN204" t="str">
        <f t="shared" si="35"/>
        <v>,发光的石头,诱人的坚果,黄水晶</v>
      </c>
      <c r="AO204" s="25" t="str">
        <f>IF(F204="c",getSring(AN204,4),VLOOKUP(L204&amp;F204,test4,2,FALSE))</f>
        <v>上级雷之精华</v>
      </c>
      <c r="AP204" s="25">
        <f t="shared" si="36"/>
        <v>30005</v>
      </c>
      <c r="AQ204" s="25">
        <f t="shared" si="42"/>
        <v>11</v>
      </c>
      <c r="AR204" s="25" t="str">
        <f>getSring(AN204,1)</f>
        <v>发光的石头</v>
      </c>
      <c r="AS204" s="25">
        <f t="shared" si="37"/>
        <v>30033</v>
      </c>
      <c r="AT204" s="25">
        <f t="shared" si="43"/>
        <v>11</v>
      </c>
      <c r="AU204" s="25" t="str">
        <f>getSring(AN204,2)</f>
        <v>诱人的坚果</v>
      </c>
      <c r="AV204" s="25">
        <f t="shared" si="38"/>
        <v>30041</v>
      </c>
      <c r="AW204" s="25">
        <f t="shared" si="39"/>
        <v>11</v>
      </c>
      <c r="AX204" s="25" t="str">
        <f>getSring(AN204,3)</f>
        <v>黄水晶</v>
      </c>
      <c r="AY204" s="25">
        <f t="shared" si="40"/>
        <v>30029</v>
      </c>
      <c r="AZ204" s="25">
        <f t="shared" si="41"/>
        <v>11</v>
      </c>
    </row>
    <row r="205" spans="2:52" ht="14.25" x14ac:dyDescent="0.2">
      <c r="B205" s="16">
        <v>203</v>
      </c>
      <c r="C205" s="16" t="s">
        <v>1202</v>
      </c>
      <c r="D205" s="16" t="s">
        <v>1575</v>
      </c>
      <c r="E205" s="16">
        <f>武器3!E205</f>
        <v>2</v>
      </c>
      <c r="F205" s="16" t="s">
        <v>1126</v>
      </c>
      <c r="G205" s="16">
        <f>武器3!G205</f>
        <v>3</v>
      </c>
      <c r="H205" s="19" t="s">
        <v>1485</v>
      </c>
      <c r="I205" s="3" t="s">
        <v>868</v>
      </c>
      <c r="J205" s="3">
        <f>武器2!I205</f>
        <v>7</v>
      </c>
      <c r="K205" s="3" t="str">
        <f>武器3!J205</f>
        <v>下级职业</v>
      </c>
      <c r="L205" s="3" t="str">
        <f>武器3!K205</f>
        <v>雷</v>
      </c>
      <c r="M205" s="16">
        <v>5</v>
      </c>
      <c r="N205" s="16">
        <v>3</v>
      </c>
      <c r="O205" s="16">
        <v>17</v>
      </c>
      <c r="P205" s="28">
        <v>0</v>
      </c>
      <c r="Q205" s="28">
        <v>0</v>
      </c>
      <c r="R205" s="28">
        <v>0</v>
      </c>
      <c r="S205" s="28">
        <v>0</v>
      </c>
      <c r="T205" s="28">
        <v>0</v>
      </c>
      <c r="U205" s="28">
        <v>0</v>
      </c>
      <c r="V205" s="64">
        <v>0</v>
      </c>
      <c r="W205" s="20">
        <v>0.08</v>
      </c>
      <c r="X205" s="29">
        <v>0</v>
      </c>
      <c r="Y205" s="29">
        <v>0</v>
      </c>
      <c r="Z205" s="29">
        <v>0</v>
      </c>
      <c r="AA205" s="64">
        <v>0</v>
      </c>
      <c r="AB205" s="64">
        <v>0</v>
      </c>
      <c r="AC205" s="64">
        <v>0</v>
      </c>
      <c r="AD205" s="64">
        <v>0</v>
      </c>
      <c r="AE205" s="64">
        <v>0</v>
      </c>
      <c r="AF205" s="42">
        <v>39</v>
      </c>
      <c r="AG205" s="29">
        <v>0</v>
      </c>
      <c r="AH205" s="29">
        <v>0</v>
      </c>
      <c r="AI205" s="29">
        <v>0</v>
      </c>
      <c r="AJ205" s="29">
        <v>0</v>
      </c>
      <c r="AK205" s="29">
        <v>0</v>
      </c>
      <c r="AL205">
        <f t="shared" si="33"/>
        <v>39.305309734513273</v>
      </c>
      <c r="AM205">
        <f t="shared" si="34"/>
        <v>1680</v>
      </c>
      <c r="AN205" t="str">
        <f t="shared" si="35"/>
        <v>,黄水晶,灰色的稻草,发光的石头</v>
      </c>
      <c r="AO205" s="25" t="str">
        <f>IF(F205="c",getSring(AN205,4),VLOOKUP(L205&amp;F205,test4,2,FALSE))</f>
        <v>上级雷之精华</v>
      </c>
      <c r="AP205" s="25">
        <f t="shared" si="36"/>
        <v>30005</v>
      </c>
      <c r="AQ205" s="25">
        <f t="shared" si="42"/>
        <v>8</v>
      </c>
      <c r="AR205" s="25" t="str">
        <f>getSring(AN205,1)</f>
        <v>黄水晶</v>
      </c>
      <c r="AS205" s="25">
        <f t="shared" si="37"/>
        <v>30029</v>
      </c>
      <c r="AT205" s="25">
        <f t="shared" si="43"/>
        <v>8</v>
      </c>
      <c r="AU205" s="25" t="str">
        <f>getSring(AN205,2)</f>
        <v>灰色的稻草</v>
      </c>
      <c r="AV205" s="25">
        <f t="shared" si="38"/>
        <v>30025</v>
      </c>
      <c r="AW205" s="25">
        <f t="shared" si="39"/>
        <v>8</v>
      </c>
      <c r="AX205" s="25" t="str">
        <f>getSring(AN205,3)</f>
        <v>发光的石头</v>
      </c>
      <c r="AY205" s="25">
        <f t="shared" si="40"/>
        <v>30033</v>
      </c>
      <c r="AZ205" s="25">
        <f t="shared" si="41"/>
        <v>8</v>
      </c>
    </row>
    <row r="206" spans="2:52" ht="14.25" x14ac:dyDescent="0.2">
      <c r="B206" s="16">
        <v>204</v>
      </c>
      <c r="C206" s="16" t="s">
        <v>1182</v>
      </c>
      <c r="D206" s="16" t="s">
        <v>1223</v>
      </c>
      <c r="E206" s="16">
        <f>武器3!E206</f>
        <v>2</v>
      </c>
      <c r="F206" s="16" t="s">
        <v>1126</v>
      </c>
      <c r="G206" s="16">
        <f>武器3!G206</f>
        <v>3</v>
      </c>
      <c r="H206" s="19" t="s">
        <v>1485</v>
      </c>
      <c r="I206" s="3" t="s">
        <v>868</v>
      </c>
      <c r="J206" s="3">
        <f>武器2!I206</f>
        <v>7</v>
      </c>
      <c r="K206" s="3" t="str">
        <f>武器3!J206</f>
        <v>下级职业</v>
      </c>
      <c r="L206" s="3" t="str">
        <f>武器3!K206</f>
        <v>雷</v>
      </c>
      <c r="M206" s="16">
        <v>5</v>
      </c>
      <c r="N206" s="16">
        <v>4</v>
      </c>
      <c r="O206" s="16">
        <v>23</v>
      </c>
      <c r="P206" s="28">
        <v>0</v>
      </c>
      <c r="Q206" s="28">
        <v>0</v>
      </c>
      <c r="R206" s="28">
        <v>0</v>
      </c>
      <c r="S206" s="28">
        <v>0</v>
      </c>
      <c r="T206" s="28">
        <v>0</v>
      </c>
      <c r="U206" s="28">
        <v>0</v>
      </c>
      <c r="V206" s="64">
        <v>0</v>
      </c>
      <c r="W206" s="29">
        <v>0</v>
      </c>
      <c r="X206" s="29">
        <v>0</v>
      </c>
      <c r="Y206" s="29">
        <v>0</v>
      </c>
      <c r="Z206" s="29">
        <v>0</v>
      </c>
      <c r="AA206" s="64">
        <v>0</v>
      </c>
      <c r="AB206" s="42">
        <v>24</v>
      </c>
      <c r="AC206" s="42">
        <v>21</v>
      </c>
      <c r="AD206" s="64">
        <v>0</v>
      </c>
      <c r="AE206" s="42">
        <v>21</v>
      </c>
      <c r="AF206" s="64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>
        <f t="shared" si="33"/>
        <v>63.352459016393439</v>
      </c>
      <c r="AM206">
        <f t="shared" si="34"/>
        <v>2730</v>
      </c>
      <c r="AN206" t="str">
        <f t="shared" si="35"/>
        <v>,发光的石头,灰色的稻草,黄水晶</v>
      </c>
      <c r="AO206" s="25" t="str">
        <f>IF(F206="c",getSring(AN206,4),VLOOKUP(L206&amp;F206,test4,2,FALSE))</f>
        <v>上级雷之精华</v>
      </c>
      <c r="AP206" s="25">
        <f t="shared" si="36"/>
        <v>30005</v>
      </c>
      <c r="AQ206" s="25">
        <f t="shared" si="42"/>
        <v>13</v>
      </c>
      <c r="AR206" s="25" t="str">
        <f>getSring(AN206,1)</f>
        <v>发光的石头</v>
      </c>
      <c r="AS206" s="25">
        <f t="shared" si="37"/>
        <v>30033</v>
      </c>
      <c r="AT206" s="25">
        <f t="shared" si="43"/>
        <v>13</v>
      </c>
      <c r="AU206" s="25" t="str">
        <f>getSring(AN206,2)</f>
        <v>灰色的稻草</v>
      </c>
      <c r="AV206" s="25">
        <f t="shared" si="38"/>
        <v>30025</v>
      </c>
      <c r="AW206" s="25">
        <f t="shared" si="39"/>
        <v>13</v>
      </c>
      <c r="AX206" s="25" t="str">
        <f>getSring(AN206,3)</f>
        <v>黄水晶</v>
      </c>
      <c r="AY206" s="25">
        <f t="shared" si="40"/>
        <v>30029</v>
      </c>
      <c r="AZ206" s="25">
        <f t="shared" si="41"/>
        <v>13</v>
      </c>
    </row>
    <row r="207" spans="2:52" ht="14.25" x14ac:dyDescent="0.2">
      <c r="B207" s="16">
        <v>205</v>
      </c>
      <c r="C207" s="16" t="s">
        <v>1137</v>
      </c>
      <c r="D207" s="16" t="s">
        <v>1533</v>
      </c>
      <c r="E207" s="16">
        <f>武器3!E207</f>
        <v>3</v>
      </c>
      <c r="F207" s="16" t="s">
        <v>1126</v>
      </c>
      <c r="G207" s="16">
        <f>武器3!G207</f>
        <v>3</v>
      </c>
      <c r="H207" s="19" t="s">
        <v>1485</v>
      </c>
      <c r="I207" s="3" t="s">
        <v>868</v>
      </c>
      <c r="J207" s="3">
        <f>武器2!I207</f>
        <v>7</v>
      </c>
      <c r="K207" s="3" t="str">
        <f>武器3!J207</f>
        <v>下级职业</v>
      </c>
      <c r="L207" s="3" t="str">
        <f>武器3!K207</f>
        <v>雷</v>
      </c>
      <c r="M207" s="16">
        <v>5</v>
      </c>
      <c r="N207" s="16">
        <v>5</v>
      </c>
      <c r="O207" s="16">
        <v>29</v>
      </c>
      <c r="P207" s="28">
        <v>0</v>
      </c>
      <c r="Q207" s="16">
        <v>36</v>
      </c>
      <c r="R207" s="28">
        <v>0</v>
      </c>
      <c r="S207" s="28">
        <v>0</v>
      </c>
      <c r="T207" s="28">
        <v>0</v>
      </c>
      <c r="U207" s="28">
        <v>0</v>
      </c>
      <c r="V207" s="64">
        <v>0</v>
      </c>
      <c r="W207" s="29">
        <v>0</v>
      </c>
      <c r="X207" s="29">
        <v>0</v>
      </c>
      <c r="Y207" s="29">
        <v>0</v>
      </c>
      <c r="Z207" s="29">
        <v>0</v>
      </c>
      <c r="AA207" s="42">
        <v>30</v>
      </c>
      <c r="AB207" s="42">
        <v>30</v>
      </c>
      <c r="AC207" s="64">
        <v>0</v>
      </c>
      <c r="AD207" s="64">
        <v>0</v>
      </c>
      <c r="AE207" s="64">
        <v>0</v>
      </c>
      <c r="AF207" s="64">
        <v>0</v>
      </c>
      <c r="AG207" s="29">
        <v>0</v>
      </c>
      <c r="AH207" s="29">
        <v>0</v>
      </c>
      <c r="AI207" s="29">
        <v>0</v>
      </c>
      <c r="AJ207" s="29">
        <v>0</v>
      </c>
      <c r="AK207" s="29">
        <v>0</v>
      </c>
      <c r="AL207">
        <f t="shared" si="33"/>
        <v>130.83333333333331</v>
      </c>
      <c r="AM207">
        <f t="shared" si="34"/>
        <v>5670</v>
      </c>
      <c r="AN207" t="str">
        <f t="shared" si="35"/>
        <v>,发光的石头,诱人的蘑菇,带血的牙</v>
      </c>
      <c r="AO207" s="25" t="str">
        <f>IF(F207="c",getSring(AN207,4),VLOOKUP(L207&amp;F207,test4,2,FALSE))</f>
        <v>上级雷之精华</v>
      </c>
      <c r="AP207" s="25">
        <f t="shared" si="36"/>
        <v>30005</v>
      </c>
      <c r="AQ207" s="25">
        <f t="shared" si="42"/>
        <v>27</v>
      </c>
      <c r="AR207" s="25" t="str">
        <f>getSring(AN207,1)</f>
        <v>发光的石头</v>
      </c>
      <c r="AS207" s="25">
        <f t="shared" si="37"/>
        <v>30033</v>
      </c>
      <c r="AT207" s="25">
        <f t="shared" si="43"/>
        <v>27</v>
      </c>
      <c r="AU207" s="25" t="str">
        <f>getSring(AN207,2)</f>
        <v>诱人的蘑菇</v>
      </c>
      <c r="AV207" s="25">
        <f t="shared" si="38"/>
        <v>30021</v>
      </c>
      <c r="AW207" s="25">
        <f t="shared" si="39"/>
        <v>27</v>
      </c>
      <c r="AX207" s="25" t="str">
        <f>getSring(AN207,3)</f>
        <v>带血的牙</v>
      </c>
      <c r="AY207" s="25">
        <f t="shared" si="40"/>
        <v>30037</v>
      </c>
      <c r="AZ207" s="25">
        <f t="shared" si="41"/>
        <v>27</v>
      </c>
    </row>
    <row r="208" spans="2:52" ht="14.25" x14ac:dyDescent="0.2">
      <c r="B208" s="16">
        <v>206</v>
      </c>
      <c r="C208" s="16" t="s">
        <v>1170</v>
      </c>
      <c r="D208" s="16" t="s">
        <v>1576</v>
      </c>
      <c r="E208" s="16">
        <f>武器3!E208</f>
        <v>3</v>
      </c>
      <c r="F208" s="16" t="s">
        <v>1126</v>
      </c>
      <c r="G208" s="16">
        <f>武器3!G208</f>
        <v>3</v>
      </c>
      <c r="H208" s="19" t="s">
        <v>1485</v>
      </c>
      <c r="I208" s="3" t="s">
        <v>868</v>
      </c>
      <c r="J208" s="3">
        <f>武器2!I208</f>
        <v>7</v>
      </c>
      <c r="K208" s="3" t="str">
        <f>武器3!J208</f>
        <v>下级职业</v>
      </c>
      <c r="L208" s="3" t="str">
        <f>武器3!K208</f>
        <v>雷</v>
      </c>
      <c r="M208" s="16">
        <v>5</v>
      </c>
      <c r="N208" s="16">
        <v>6</v>
      </c>
      <c r="O208" s="16">
        <v>35</v>
      </c>
      <c r="P208" s="16">
        <v>62</v>
      </c>
      <c r="Q208" s="16">
        <v>44</v>
      </c>
      <c r="R208" s="28">
        <v>0</v>
      </c>
      <c r="S208" s="28">
        <v>0</v>
      </c>
      <c r="T208" s="28">
        <v>0</v>
      </c>
      <c r="U208" s="28">
        <v>0</v>
      </c>
      <c r="V208" s="64">
        <v>0</v>
      </c>
      <c r="W208" s="29">
        <v>0</v>
      </c>
      <c r="X208" s="29">
        <v>0</v>
      </c>
      <c r="Y208" s="29">
        <v>0</v>
      </c>
      <c r="Z208" s="29">
        <v>0</v>
      </c>
      <c r="AA208" s="64">
        <v>0</v>
      </c>
      <c r="AB208" s="64">
        <v>0</v>
      </c>
      <c r="AC208" s="64">
        <v>0</v>
      </c>
      <c r="AD208" s="64">
        <v>0</v>
      </c>
      <c r="AE208" s="42">
        <v>31</v>
      </c>
      <c r="AF208" s="64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>
        <f t="shared" si="33"/>
        <v>233.97734138972811</v>
      </c>
      <c r="AM208">
        <f t="shared" si="34"/>
        <v>10290</v>
      </c>
      <c r="AN208" t="str">
        <f t="shared" si="35"/>
        <v>,发光的石头,带血的牙,灰色的稻草</v>
      </c>
      <c r="AO208" s="25" t="str">
        <f>IF(F208="c",getSring(AN208,4),VLOOKUP(L208&amp;F208,test4,2,FALSE))</f>
        <v>上级雷之精华</v>
      </c>
      <c r="AP208" s="25">
        <f t="shared" si="36"/>
        <v>30005</v>
      </c>
      <c r="AQ208" s="25">
        <f t="shared" si="42"/>
        <v>49</v>
      </c>
      <c r="AR208" s="25" t="str">
        <f>getSring(AN208,1)</f>
        <v>发光的石头</v>
      </c>
      <c r="AS208" s="25">
        <f t="shared" si="37"/>
        <v>30033</v>
      </c>
      <c r="AT208" s="25">
        <f t="shared" si="43"/>
        <v>49</v>
      </c>
      <c r="AU208" s="25" t="str">
        <f>getSring(AN208,2)</f>
        <v>带血的牙</v>
      </c>
      <c r="AV208" s="25">
        <f t="shared" si="38"/>
        <v>30037</v>
      </c>
      <c r="AW208" s="25">
        <f t="shared" si="39"/>
        <v>49</v>
      </c>
      <c r="AX208" s="25" t="str">
        <f>getSring(AN208,3)</f>
        <v>灰色的稻草</v>
      </c>
      <c r="AY208" s="25">
        <f t="shared" si="40"/>
        <v>30025</v>
      </c>
      <c r="AZ208" s="25">
        <f t="shared" si="41"/>
        <v>49</v>
      </c>
    </row>
    <row r="209" spans="2:52" ht="14.25" x14ac:dyDescent="0.2">
      <c r="B209" s="16">
        <v>207</v>
      </c>
      <c r="C209" s="16" t="s">
        <v>1149</v>
      </c>
      <c r="D209" s="16" t="s">
        <v>1577</v>
      </c>
      <c r="E209" s="16">
        <f>武器3!E209</f>
        <v>4</v>
      </c>
      <c r="F209" s="16" t="s">
        <v>1126</v>
      </c>
      <c r="G209" s="16">
        <f>武器3!G209</f>
        <v>3</v>
      </c>
      <c r="H209" s="19" t="s">
        <v>1485</v>
      </c>
      <c r="I209" s="3" t="s">
        <v>868</v>
      </c>
      <c r="J209" s="3">
        <f>武器2!I209</f>
        <v>7</v>
      </c>
      <c r="K209" s="3" t="str">
        <f>武器3!J209</f>
        <v>下级职业</v>
      </c>
      <c r="L209" s="3" t="str">
        <f>武器3!K209</f>
        <v>雷</v>
      </c>
      <c r="M209" s="16">
        <v>5</v>
      </c>
      <c r="N209" s="16">
        <v>7</v>
      </c>
      <c r="O209" s="16">
        <v>40</v>
      </c>
      <c r="P209" s="16">
        <v>73</v>
      </c>
      <c r="Q209" s="16">
        <v>51</v>
      </c>
      <c r="R209" s="28">
        <v>0</v>
      </c>
      <c r="S209" s="28">
        <v>0</v>
      </c>
      <c r="T209" s="28">
        <v>0</v>
      </c>
      <c r="U209" s="28">
        <v>0</v>
      </c>
      <c r="V209" s="42">
        <v>36</v>
      </c>
      <c r="W209" s="29">
        <v>0</v>
      </c>
      <c r="X209" s="29">
        <v>0</v>
      </c>
      <c r="Y209" s="29">
        <v>0</v>
      </c>
      <c r="Z209" s="29">
        <v>0</v>
      </c>
      <c r="AA209" s="64">
        <v>0</v>
      </c>
      <c r="AB209" s="42">
        <v>42</v>
      </c>
      <c r="AC209" s="64">
        <v>0</v>
      </c>
      <c r="AD209" s="64">
        <v>0</v>
      </c>
      <c r="AE209" s="64">
        <v>0</v>
      </c>
      <c r="AF209" s="64">
        <v>0</v>
      </c>
      <c r="AG209" s="29">
        <v>0</v>
      </c>
      <c r="AH209" s="29">
        <v>0</v>
      </c>
      <c r="AI209" s="29">
        <v>0</v>
      </c>
      <c r="AJ209" s="29">
        <v>0</v>
      </c>
      <c r="AK209" s="29">
        <v>0</v>
      </c>
      <c r="AL209">
        <f t="shared" si="33"/>
        <v>334.38596491228071</v>
      </c>
      <c r="AM209">
        <f t="shared" si="34"/>
        <v>14700</v>
      </c>
      <c r="AN209" t="str">
        <f t="shared" si="35"/>
        <v>,灰色的稻草,黄水晶,发光的石头</v>
      </c>
      <c r="AO209" s="25" t="str">
        <f>IF(F209="c",getSring(AN209,4),VLOOKUP(L209&amp;F209,test4,2,FALSE))</f>
        <v>上级雷之精华</v>
      </c>
      <c r="AP209" s="25">
        <f t="shared" si="36"/>
        <v>30005</v>
      </c>
      <c r="AQ209" s="25">
        <f t="shared" si="42"/>
        <v>70</v>
      </c>
      <c r="AR209" s="25" t="str">
        <f>getSring(AN209,1)</f>
        <v>灰色的稻草</v>
      </c>
      <c r="AS209" s="25">
        <f t="shared" si="37"/>
        <v>30025</v>
      </c>
      <c r="AT209" s="25">
        <f t="shared" si="43"/>
        <v>70</v>
      </c>
      <c r="AU209" s="25" t="str">
        <f>getSring(AN209,2)</f>
        <v>黄水晶</v>
      </c>
      <c r="AV209" s="25">
        <f t="shared" si="38"/>
        <v>30029</v>
      </c>
      <c r="AW209" s="25">
        <f t="shared" si="39"/>
        <v>70</v>
      </c>
      <c r="AX209" s="25" t="str">
        <f>getSring(AN209,3)</f>
        <v>发光的石头</v>
      </c>
      <c r="AY209" s="25">
        <f t="shared" si="40"/>
        <v>30033</v>
      </c>
      <c r="AZ209" s="25">
        <f t="shared" si="41"/>
        <v>70</v>
      </c>
    </row>
    <row r="210" spans="2:52" ht="14.25" x14ac:dyDescent="0.2">
      <c r="B210" s="16">
        <v>208</v>
      </c>
      <c r="C210" s="16" t="s">
        <v>1186</v>
      </c>
      <c r="D210" s="16" t="s">
        <v>1224</v>
      </c>
      <c r="E210" s="16">
        <f>武器3!E210</f>
        <v>4</v>
      </c>
      <c r="F210" s="16" t="s">
        <v>1126</v>
      </c>
      <c r="G210" s="16">
        <f>武器3!G210</f>
        <v>3</v>
      </c>
      <c r="H210" s="19" t="s">
        <v>1485</v>
      </c>
      <c r="I210" s="3" t="s">
        <v>868</v>
      </c>
      <c r="J210" s="3">
        <f>武器2!I210</f>
        <v>7</v>
      </c>
      <c r="K210" s="3" t="str">
        <f>武器3!J210</f>
        <v>下级职业</v>
      </c>
      <c r="L210" s="3" t="str">
        <f>武器3!K210</f>
        <v>雷</v>
      </c>
      <c r="M210" s="16">
        <v>5</v>
      </c>
      <c r="N210" s="16">
        <v>8</v>
      </c>
      <c r="O210" s="16">
        <v>46</v>
      </c>
      <c r="P210" s="28">
        <v>0</v>
      </c>
      <c r="Q210" s="28">
        <v>0</v>
      </c>
      <c r="R210" s="28">
        <v>0</v>
      </c>
      <c r="S210" s="28">
        <v>0</v>
      </c>
      <c r="T210" s="16">
        <v>83</v>
      </c>
      <c r="U210" s="28">
        <v>0</v>
      </c>
      <c r="V210" s="64">
        <v>0</v>
      </c>
      <c r="W210" s="29">
        <v>0</v>
      </c>
      <c r="X210" s="20">
        <v>0.155</v>
      </c>
      <c r="Y210" s="29">
        <v>0</v>
      </c>
      <c r="Z210" s="29">
        <v>0</v>
      </c>
      <c r="AA210" s="64">
        <v>0</v>
      </c>
      <c r="AB210" s="42">
        <v>48</v>
      </c>
      <c r="AC210" s="64">
        <v>0</v>
      </c>
      <c r="AD210" s="64">
        <v>0</v>
      </c>
      <c r="AE210" s="42">
        <v>42</v>
      </c>
      <c r="AF210" s="64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>
        <f t="shared" si="33"/>
        <v>267.34615384615381</v>
      </c>
      <c r="AM210">
        <f t="shared" si="34"/>
        <v>11760</v>
      </c>
      <c r="AN210" t="str">
        <f t="shared" si="35"/>
        <v>,灰色的稻草,带血的牙,黄水晶</v>
      </c>
      <c r="AO210" s="25" t="str">
        <f>IF(F210="c",getSring(AN210,4),VLOOKUP(L210&amp;F210,test4,2,FALSE))</f>
        <v>上级雷之精华</v>
      </c>
      <c r="AP210" s="25">
        <f t="shared" si="36"/>
        <v>30005</v>
      </c>
      <c r="AQ210" s="25">
        <f t="shared" si="42"/>
        <v>56</v>
      </c>
      <c r="AR210" s="25" t="str">
        <f>getSring(AN210,1)</f>
        <v>灰色的稻草</v>
      </c>
      <c r="AS210" s="25">
        <f t="shared" si="37"/>
        <v>30025</v>
      </c>
      <c r="AT210" s="25">
        <f t="shared" si="43"/>
        <v>56</v>
      </c>
      <c r="AU210" s="25" t="str">
        <f>getSring(AN210,2)</f>
        <v>带血的牙</v>
      </c>
      <c r="AV210" s="25">
        <f t="shared" si="38"/>
        <v>30037</v>
      </c>
      <c r="AW210" s="25">
        <f t="shared" si="39"/>
        <v>56</v>
      </c>
      <c r="AX210" s="25" t="str">
        <f>getSring(AN210,3)</f>
        <v>黄水晶</v>
      </c>
      <c r="AY210" s="25">
        <f t="shared" si="40"/>
        <v>30029</v>
      </c>
      <c r="AZ210" s="25">
        <f t="shared" si="41"/>
        <v>56</v>
      </c>
    </row>
    <row r="211" spans="2:52" ht="14.25" x14ac:dyDescent="0.2">
      <c r="B211" s="16">
        <v>209</v>
      </c>
      <c r="C211" s="16" t="s">
        <v>1168</v>
      </c>
      <c r="D211" s="16" t="s">
        <v>1578</v>
      </c>
      <c r="E211" s="16">
        <f>武器3!E211</f>
        <v>1</v>
      </c>
      <c r="F211" s="16" t="s">
        <v>1127</v>
      </c>
      <c r="G211" s="16">
        <f>武器3!G211</f>
        <v>3</v>
      </c>
      <c r="H211" s="19" t="s">
        <v>1485</v>
      </c>
      <c r="I211" s="3" t="s">
        <v>868</v>
      </c>
      <c r="J211" s="3">
        <f>武器2!I211</f>
        <v>7</v>
      </c>
      <c r="K211" s="3" t="str">
        <f>武器3!J211</f>
        <v>下级职业</v>
      </c>
      <c r="L211" s="3" t="str">
        <f>武器3!K211</f>
        <v>雷</v>
      </c>
      <c r="M211" s="16">
        <v>5</v>
      </c>
      <c r="N211" s="16">
        <v>1</v>
      </c>
      <c r="O211" s="16">
        <v>6</v>
      </c>
      <c r="P211" s="28">
        <v>0</v>
      </c>
      <c r="Q211" s="28">
        <v>0</v>
      </c>
      <c r="R211" s="28">
        <v>0</v>
      </c>
      <c r="S211" s="28">
        <v>0</v>
      </c>
      <c r="T211" s="28">
        <v>0</v>
      </c>
      <c r="U211" s="28">
        <v>0</v>
      </c>
      <c r="V211" s="64">
        <v>0</v>
      </c>
      <c r="W211" s="29">
        <v>0</v>
      </c>
      <c r="X211" s="29">
        <v>0</v>
      </c>
      <c r="Y211" s="29">
        <v>0</v>
      </c>
      <c r="Z211" s="29">
        <v>0</v>
      </c>
      <c r="AA211" s="64">
        <v>0</v>
      </c>
      <c r="AB211" s="42">
        <v>8</v>
      </c>
      <c r="AC211" s="64">
        <v>0</v>
      </c>
      <c r="AD211" s="64">
        <v>0</v>
      </c>
      <c r="AE211" s="64">
        <v>0</v>
      </c>
      <c r="AF211" s="64">
        <v>0</v>
      </c>
      <c r="AG211" s="29">
        <v>0</v>
      </c>
      <c r="AH211" s="29">
        <v>0</v>
      </c>
      <c r="AI211" s="29">
        <v>0</v>
      </c>
      <c r="AJ211" s="29">
        <v>0</v>
      </c>
      <c r="AK211" s="29">
        <v>0</v>
      </c>
      <c r="AL211">
        <f t="shared" si="33"/>
        <v>10.038961038961039</v>
      </c>
      <c r="AM211">
        <f t="shared" si="34"/>
        <v>420</v>
      </c>
      <c r="AN211" t="str">
        <f t="shared" si="35"/>
        <v>,蓝水晶,长獠牙,美味的坚果</v>
      </c>
      <c r="AO211" s="25" t="str">
        <f>IF(F211="c",getSring(AN211,4),VLOOKUP(L211&amp;F211,test4,2,FALSE))</f>
        <v>雷之精华</v>
      </c>
      <c r="AP211" s="25">
        <f t="shared" si="36"/>
        <v>30006</v>
      </c>
      <c r="AQ211" s="25">
        <f t="shared" si="42"/>
        <v>4</v>
      </c>
      <c r="AR211" s="25" t="str">
        <f>getSring(AN211,1)</f>
        <v>蓝水晶</v>
      </c>
      <c r="AS211" s="25">
        <f t="shared" si="37"/>
        <v>30028</v>
      </c>
      <c r="AT211" s="25">
        <f t="shared" si="43"/>
        <v>4</v>
      </c>
      <c r="AU211" s="25" t="str">
        <f>getSring(AN211,2)</f>
        <v>长獠牙</v>
      </c>
      <c r="AV211" s="25">
        <f t="shared" si="38"/>
        <v>30036</v>
      </c>
      <c r="AW211" s="25">
        <f t="shared" si="39"/>
        <v>4</v>
      </c>
      <c r="AX211" s="25" t="str">
        <f>getSring(AN211,3)</f>
        <v>美味的坚果</v>
      </c>
      <c r="AY211" s="25">
        <f t="shared" si="40"/>
        <v>30040</v>
      </c>
      <c r="AZ211" s="25">
        <f t="shared" si="41"/>
        <v>4</v>
      </c>
    </row>
    <row r="212" spans="2:52" ht="14.25" x14ac:dyDescent="0.2">
      <c r="B212" s="16">
        <v>210</v>
      </c>
      <c r="C212" s="16" t="s">
        <v>1193</v>
      </c>
      <c r="D212" s="16" t="s">
        <v>1385</v>
      </c>
      <c r="E212" s="16">
        <f>武器3!E212</f>
        <v>1</v>
      </c>
      <c r="F212" s="16" t="s">
        <v>1127</v>
      </c>
      <c r="G212" s="16">
        <f>武器3!G212</f>
        <v>3</v>
      </c>
      <c r="H212" s="19" t="s">
        <v>1485</v>
      </c>
      <c r="I212" s="3" t="s">
        <v>868</v>
      </c>
      <c r="J212" s="3">
        <f>武器2!I212</f>
        <v>7</v>
      </c>
      <c r="K212" s="3" t="str">
        <f>武器3!J212</f>
        <v>下级职业</v>
      </c>
      <c r="L212" s="3" t="str">
        <f>武器3!K212</f>
        <v>雷</v>
      </c>
      <c r="M212" s="16">
        <v>5</v>
      </c>
      <c r="N212" s="16">
        <v>2</v>
      </c>
      <c r="O212" s="16">
        <v>12</v>
      </c>
      <c r="P212" s="28">
        <v>0</v>
      </c>
      <c r="Q212" s="28">
        <v>0</v>
      </c>
      <c r="R212" s="16">
        <v>24</v>
      </c>
      <c r="S212" s="28">
        <v>0</v>
      </c>
      <c r="T212" s="28">
        <v>0</v>
      </c>
      <c r="U212" s="28">
        <v>0</v>
      </c>
      <c r="V212" s="64">
        <v>0</v>
      </c>
      <c r="W212" s="29">
        <v>0</v>
      </c>
      <c r="X212" s="29">
        <v>0</v>
      </c>
      <c r="Y212" s="29">
        <v>0</v>
      </c>
      <c r="Z212" s="29">
        <v>0</v>
      </c>
      <c r="AA212" s="64">
        <v>0</v>
      </c>
      <c r="AB212" s="64">
        <v>0</v>
      </c>
      <c r="AC212" s="64">
        <v>0</v>
      </c>
      <c r="AD212" s="64">
        <v>0</v>
      </c>
      <c r="AE212" s="64">
        <v>0</v>
      </c>
      <c r="AF212" s="64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>
        <f t="shared" si="33"/>
        <v>54</v>
      </c>
      <c r="AM212">
        <f t="shared" si="34"/>
        <v>2415</v>
      </c>
      <c r="AN212" t="str">
        <f t="shared" si="35"/>
        <v>,扁扁的稻草,坚硬的石头,漂亮的蘑菇</v>
      </c>
      <c r="AO212" s="25" t="str">
        <f>IF(F212="c",getSring(AN212,4),VLOOKUP(L212&amp;F212,test4,2,FALSE))</f>
        <v>雷之精华</v>
      </c>
      <c r="AP212" s="25">
        <f t="shared" si="36"/>
        <v>30006</v>
      </c>
      <c r="AQ212" s="25">
        <f t="shared" si="42"/>
        <v>23</v>
      </c>
      <c r="AR212" s="25" t="str">
        <f>getSring(AN212,1)</f>
        <v>扁扁的稻草</v>
      </c>
      <c r="AS212" s="25">
        <f t="shared" si="37"/>
        <v>30024</v>
      </c>
      <c r="AT212" s="25">
        <f t="shared" si="43"/>
        <v>23</v>
      </c>
      <c r="AU212" s="25" t="str">
        <f>getSring(AN212,2)</f>
        <v>坚硬的石头</v>
      </c>
      <c r="AV212" s="25">
        <f t="shared" si="38"/>
        <v>30032</v>
      </c>
      <c r="AW212" s="25">
        <f t="shared" si="39"/>
        <v>23</v>
      </c>
      <c r="AX212" s="25" t="str">
        <f>getSring(AN212,3)</f>
        <v>漂亮的蘑菇</v>
      </c>
      <c r="AY212" s="25">
        <f t="shared" si="40"/>
        <v>30020</v>
      </c>
      <c r="AZ212" s="25">
        <f t="shared" si="41"/>
        <v>23</v>
      </c>
    </row>
    <row r="213" spans="2:52" ht="14.25" x14ac:dyDescent="0.2">
      <c r="B213" s="16">
        <v>211</v>
      </c>
      <c r="C213" s="16" t="s">
        <v>1184</v>
      </c>
      <c r="D213" s="16" t="s">
        <v>1425</v>
      </c>
      <c r="E213" s="16">
        <f>武器3!E213</f>
        <v>2</v>
      </c>
      <c r="F213" s="16" t="s">
        <v>1127</v>
      </c>
      <c r="G213" s="16">
        <f>武器3!G213</f>
        <v>3</v>
      </c>
      <c r="H213" s="19" t="s">
        <v>1485</v>
      </c>
      <c r="I213" s="3" t="s">
        <v>868</v>
      </c>
      <c r="J213" s="3">
        <f>武器2!I213</f>
        <v>7</v>
      </c>
      <c r="K213" s="3" t="str">
        <f>武器3!J213</f>
        <v>下级职业</v>
      </c>
      <c r="L213" s="3" t="str">
        <f>武器3!K213</f>
        <v>雷</v>
      </c>
      <c r="M213" s="16">
        <v>5</v>
      </c>
      <c r="N213" s="16">
        <v>3</v>
      </c>
      <c r="O213" s="16">
        <v>18</v>
      </c>
      <c r="P213" s="28">
        <v>0</v>
      </c>
      <c r="Q213" s="16">
        <v>30</v>
      </c>
      <c r="R213" s="28">
        <v>0</v>
      </c>
      <c r="S213" s="28">
        <v>0</v>
      </c>
      <c r="T213" s="28">
        <v>0</v>
      </c>
      <c r="U213" s="28">
        <v>0</v>
      </c>
      <c r="V213" s="64">
        <v>0</v>
      </c>
      <c r="W213" s="29">
        <v>0</v>
      </c>
      <c r="X213" s="29">
        <v>0</v>
      </c>
      <c r="Y213" s="29">
        <v>0</v>
      </c>
      <c r="Z213" s="29">
        <v>0</v>
      </c>
      <c r="AA213" s="64">
        <v>0</v>
      </c>
      <c r="AB213" s="64">
        <v>0</v>
      </c>
      <c r="AC213" s="64">
        <v>0</v>
      </c>
      <c r="AD213" s="64">
        <v>0</v>
      </c>
      <c r="AE213" s="64">
        <v>0</v>
      </c>
      <c r="AF213" s="64">
        <v>0</v>
      </c>
      <c r="AG213" s="29">
        <v>0</v>
      </c>
      <c r="AH213" s="29">
        <v>0</v>
      </c>
      <c r="AI213" s="29">
        <v>0</v>
      </c>
      <c r="AJ213" s="29">
        <v>0</v>
      </c>
      <c r="AK213" s="29">
        <v>0</v>
      </c>
      <c r="AL213">
        <f t="shared" si="33"/>
        <v>72</v>
      </c>
      <c r="AM213">
        <f t="shared" si="34"/>
        <v>3150</v>
      </c>
      <c r="AN213" t="str">
        <f t="shared" si="35"/>
        <v>,蓝水晶,长獠牙,扁扁的稻草</v>
      </c>
      <c r="AO213" s="25" t="str">
        <f>IF(F213="c",getSring(AN213,4),VLOOKUP(L213&amp;F213,test4,2,FALSE))</f>
        <v>雷之精华</v>
      </c>
      <c r="AP213" s="25">
        <f t="shared" si="36"/>
        <v>30006</v>
      </c>
      <c r="AQ213" s="25">
        <f t="shared" si="42"/>
        <v>30</v>
      </c>
      <c r="AR213" s="25" t="str">
        <f>getSring(AN213,1)</f>
        <v>蓝水晶</v>
      </c>
      <c r="AS213" s="25">
        <f t="shared" si="37"/>
        <v>30028</v>
      </c>
      <c r="AT213" s="25">
        <f t="shared" si="43"/>
        <v>30</v>
      </c>
      <c r="AU213" s="25" t="str">
        <f>getSring(AN213,2)</f>
        <v>长獠牙</v>
      </c>
      <c r="AV213" s="25">
        <f t="shared" si="38"/>
        <v>30036</v>
      </c>
      <c r="AW213" s="25">
        <f t="shared" si="39"/>
        <v>30</v>
      </c>
      <c r="AX213" s="25" t="str">
        <f>getSring(AN213,3)</f>
        <v>扁扁的稻草</v>
      </c>
      <c r="AY213" s="25">
        <f t="shared" si="40"/>
        <v>30024</v>
      </c>
      <c r="AZ213" s="25">
        <f t="shared" si="41"/>
        <v>30</v>
      </c>
    </row>
    <row r="214" spans="2:52" ht="14.25" x14ac:dyDescent="0.2">
      <c r="B214" s="16">
        <v>212</v>
      </c>
      <c r="C214" s="16" t="s">
        <v>1143</v>
      </c>
      <c r="D214" s="16" t="s">
        <v>1277</v>
      </c>
      <c r="E214" s="16">
        <f>武器3!E214</f>
        <v>2</v>
      </c>
      <c r="F214" s="16" t="s">
        <v>1127</v>
      </c>
      <c r="G214" s="16">
        <f>武器3!G214</f>
        <v>3</v>
      </c>
      <c r="H214" s="19" t="s">
        <v>1485</v>
      </c>
      <c r="I214" s="3" t="s">
        <v>868</v>
      </c>
      <c r="J214" s="3">
        <f>武器2!I214</f>
        <v>7</v>
      </c>
      <c r="K214" s="3" t="str">
        <f>武器3!J214</f>
        <v>下级职业</v>
      </c>
      <c r="L214" s="3" t="str">
        <f>武器3!K214</f>
        <v>雷</v>
      </c>
      <c r="M214" s="16">
        <v>5</v>
      </c>
      <c r="N214" s="16">
        <v>4</v>
      </c>
      <c r="O214" s="16">
        <v>24</v>
      </c>
      <c r="P214" s="28">
        <v>0</v>
      </c>
      <c r="Q214" s="28">
        <v>0</v>
      </c>
      <c r="R214" s="16">
        <v>49</v>
      </c>
      <c r="S214" s="28">
        <v>0</v>
      </c>
      <c r="T214" s="28">
        <v>0</v>
      </c>
      <c r="U214" s="28">
        <v>0</v>
      </c>
      <c r="V214" s="64">
        <v>0</v>
      </c>
      <c r="W214" s="29">
        <v>0</v>
      </c>
      <c r="X214" s="29">
        <v>0</v>
      </c>
      <c r="Y214" s="29">
        <v>0</v>
      </c>
      <c r="Z214" s="29">
        <v>0</v>
      </c>
      <c r="AA214" s="64">
        <v>0</v>
      </c>
      <c r="AB214" s="64">
        <v>0</v>
      </c>
      <c r="AC214" s="64">
        <v>0</v>
      </c>
      <c r="AD214" s="64">
        <v>0</v>
      </c>
      <c r="AE214" s="64">
        <v>0</v>
      </c>
      <c r="AF214" s="64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>
        <f t="shared" si="33"/>
        <v>109.5</v>
      </c>
      <c r="AM214">
        <f t="shared" si="34"/>
        <v>4830</v>
      </c>
      <c r="AN214" t="str">
        <f t="shared" si="35"/>
        <v>,坚硬的石头,长獠牙,漂亮的蘑菇</v>
      </c>
      <c r="AO214" s="25" t="str">
        <f>IF(F214="c",getSring(AN214,4),VLOOKUP(L214&amp;F214,test4,2,FALSE))</f>
        <v>雷之精华</v>
      </c>
      <c r="AP214" s="25">
        <f t="shared" si="36"/>
        <v>30006</v>
      </c>
      <c r="AQ214" s="25">
        <f t="shared" si="42"/>
        <v>46</v>
      </c>
      <c r="AR214" s="25" t="str">
        <f>getSring(AN214,1)</f>
        <v>坚硬的石头</v>
      </c>
      <c r="AS214" s="25">
        <f t="shared" si="37"/>
        <v>30032</v>
      </c>
      <c r="AT214" s="25">
        <f t="shared" si="43"/>
        <v>46</v>
      </c>
      <c r="AU214" s="25" t="str">
        <f>getSring(AN214,2)</f>
        <v>长獠牙</v>
      </c>
      <c r="AV214" s="25">
        <f t="shared" si="38"/>
        <v>30036</v>
      </c>
      <c r="AW214" s="25">
        <f t="shared" si="39"/>
        <v>46</v>
      </c>
      <c r="AX214" s="25" t="str">
        <f>getSring(AN214,3)</f>
        <v>漂亮的蘑菇</v>
      </c>
      <c r="AY214" s="25">
        <f t="shared" si="40"/>
        <v>30020</v>
      </c>
      <c r="AZ214" s="25">
        <f t="shared" si="41"/>
        <v>46</v>
      </c>
    </row>
    <row r="215" spans="2:52" ht="14.25" x14ac:dyDescent="0.2">
      <c r="B215" s="16">
        <v>213</v>
      </c>
      <c r="C215" s="16" t="s">
        <v>1191</v>
      </c>
      <c r="D215" s="16" t="s">
        <v>1430</v>
      </c>
      <c r="E215" s="16">
        <f>武器3!E215</f>
        <v>3</v>
      </c>
      <c r="F215" s="16" t="s">
        <v>1127</v>
      </c>
      <c r="G215" s="16">
        <f>武器3!G215</f>
        <v>3</v>
      </c>
      <c r="H215" s="19" t="s">
        <v>1485</v>
      </c>
      <c r="I215" s="3" t="s">
        <v>868</v>
      </c>
      <c r="J215" s="3">
        <f>武器2!I215</f>
        <v>7</v>
      </c>
      <c r="K215" s="3" t="str">
        <f>武器3!J215</f>
        <v>下级职业</v>
      </c>
      <c r="L215" s="3" t="str">
        <f>武器3!K215</f>
        <v>雷</v>
      </c>
      <c r="M215" s="16">
        <v>5</v>
      </c>
      <c r="N215" s="16">
        <v>5</v>
      </c>
      <c r="O215" s="16">
        <v>30</v>
      </c>
      <c r="P215" s="28">
        <v>0</v>
      </c>
      <c r="Q215" s="28">
        <v>0</v>
      </c>
      <c r="R215" s="28">
        <v>0</v>
      </c>
      <c r="S215" s="28">
        <v>0</v>
      </c>
      <c r="T215" s="28">
        <v>0</v>
      </c>
      <c r="U215" s="28">
        <v>0</v>
      </c>
      <c r="V215" s="64">
        <v>0</v>
      </c>
      <c r="W215" s="29">
        <v>0</v>
      </c>
      <c r="X215" s="29">
        <v>0</v>
      </c>
      <c r="Y215" s="29">
        <v>0</v>
      </c>
      <c r="Z215" s="29">
        <v>0</v>
      </c>
      <c r="AA215" s="64">
        <v>0</v>
      </c>
      <c r="AB215" s="42">
        <v>41</v>
      </c>
      <c r="AC215" s="42">
        <v>36</v>
      </c>
      <c r="AD215" s="64">
        <v>0</v>
      </c>
      <c r="AE215" s="64">
        <v>0</v>
      </c>
      <c r="AF215" s="64">
        <v>0</v>
      </c>
      <c r="AG215" s="29">
        <v>0</v>
      </c>
      <c r="AH215" s="29">
        <v>0</v>
      </c>
      <c r="AI215" s="29">
        <v>0</v>
      </c>
      <c r="AJ215" s="29">
        <v>0</v>
      </c>
      <c r="AK215" s="29">
        <v>0</v>
      </c>
      <c r="AL215">
        <f t="shared" si="33"/>
        <v>85.848806366047754</v>
      </c>
      <c r="AM215">
        <f t="shared" si="34"/>
        <v>3780</v>
      </c>
      <c r="AN215" t="str">
        <f t="shared" si="35"/>
        <v>,坚硬的石头,美味的坚果,扁扁的稻草</v>
      </c>
      <c r="AO215" s="25" t="str">
        <f>IF(F215="c",getSring(AN215,4),VLOOKUP(L215&amp;F215,test4,2,FALSE))</f>
        <v>雷之精华</v>
      </c>
      <c r="AP215" s="25">
        <f t="shared" si="36"/>
        <v>30006</v>
      </c>
      <c r="AQ215" s="25">
        <f t="shared" si="42"/>
        <v>36</v>
      </c>
      <c r="AR215" s="25" t="str">
        <f>getSring(AN215,1)</f>
        <v>坚硬的石头</v>
      </c>
      <c r="AS215" s="25">
        <f t="shared" si="37"/>
        <v>30032</v>
      </c>
      <c r="AT215" s="25">
        <f t="shared" si="43"/>
        <v>36</v>
      </c>
      <c r="AU215" s="25" t="str">
        <f>getSring(AN215,2)</f>
        <v>美味的坚果</v>
      </c>
      <c r="AV215" s="25">
        <f t="shared" si="38"/>
        <v>30040</v>
      </c>
      <c r="AW215" s="25">
        <f t="shared" si="39"/>
        <v>36</v>
      </c>
      <c r="AX215" s="25" t="str">
        <f>getSring(AN215,3)</f>
        <v>扁扁的稻草</v>
      </c>
      <c r="AY215" s="25">
        <f t="shared" si="40"/>
        <v>30024</v>
      </c>
      <c r="AZ215" s="25">
        <f t="shared" si="41"/>
        <v>36</v>
      </c>
    </row>
    <row r="216" spans="2:52" ht="14.25" x14ac:dyDescent="0.2">
      <c r="B216" s="16">
        <v>214</v>
      </c>
      <c r="C216" s="16" t="s">
        <v>1180</v>
      </c>
      <c r="D216" s="16" t="s">
        <v>1579</v>
      </c>
      <c r="E216" s="16">
        <f>武器3!E216</f>
        <v>3</v>
      </c>
      <c r="F216" s="16" t="s">
        <v>1127</v>
      </c>
      <c r="G216" s="16">
        <f>武器3!G216</f>
        <v>3</v>
      </c>
      <c r="H216" s="19" t="s">
        <v>1485</v>
      </c>
      <c r="I216" s="3" t="s">
        <v>868</v>
      </c>
      <c r="J216" s="3">
        <f>武器2!I216</f>
        <v>7</v>
      </c>
      <c r="K216" s="3" t="str">
        <f>武器3!J216</f>
        <v>下级职业</v>
      </c>
      <c r="L216" s="3" t="str">
        <f>武器3!K216</f>
        <v>雷</v>
      </c>
      <c r="M216" s="16">
        <v>5</v>
      </c>
      <c r="N216" s="16">
        <v>6</v>
      </c>
      <c r="O216" s="16">
        <v>36</v>
      </c>
      <c r="P216" s="28">
        <v>0</v>
      </c>
      <c r="Q216" s="28">
        <v>0</v>
      </c>
      <c r="R216" s="16">
        <v>73</v>
      </c>
      <c r="S216" s="28">
        <v>0</v>
      </c>
      <c r="T216" s="28">
        <v>0</v>
      </c>
      <c r="U216" s="28">
        <v>0</v>
      </c>
      <c r="V216" s="64">
        <v>0</v>
      </c>
      <c r="W216" s="20">
        <v>0.215</v>
      </c>
      <c r="X216" s="29">
        <v>0</v>
      </c>
      <c r="Y216" s="29">
        <v>0</v>
      </c>
      <c r="Z216" s="29">
        <v>0</v>
      </c>
      <c r="AA216" s="64">
        <v>0</v>
      </c>
      <c r="AB216" s="64">
        <v>0</v>
      </c>
      <c r="AC216" s="64">
        <v>0</v>
      </c>
      <c r="AD216" s="64">
        <v>0</v>
      </c>
      <c r="AE216" s="64">
        <v>0</v>
      </c>
      <c r="AF216" s="64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>
        <f t="shared" si="33"/>
        <v>163.5</v>
      </c>
      <c r="AM216">
        <f t="shared" si="34"/>
        <v>7140</v>
      </c>
      <c r="AN216" t="str">
        <f t="shared" si="35"/>
        <v>,坚硬的石头,蓝水晶,扁扁的稻草</v>
      </c>
      <c r="AO216" s="25" t="str">
        <f>IF(F216="c",getSring(AN216,4),VLOOKUP(L216&amp;F216,test4,2,FALSE))</f>
        <v>雷之精华</v>
      </c>
      <c r="AP216" s="25">
        <f t="shared" si="36"/>
        <v>30006</v>
      </c>
      <c r="AQ216" s="25">
        <f t="shared" si="42"/>
        <v>68</v>
      </c>
      <c r="AR216" s="25" t="str">
        <f>getSring(AN216,1)</f>
        <v>坚硬的石头</v>
      </c>
      <c r="AS216" s="25">
        <f t="shared" si="37"/>
        <v>30032</v>
      </c>
      <c r="AT216" s="25">
        <f t="shared" si="43"/>
        <v>68</v>
      </c>
      <c r="AU216" s="25" t="str">
        <f>getSring(AN216,2)</f>
        <v>蓝水晶</v>
      </c>
      <c r="AV216" s="25">
        <f t="shared" si="38"/>
        <v>30028</v>
      </c>
      <c r="AW216" s="25">
        <f t="shared" si="39"/>
        <v>68</v>
      </c>
      <c r="AX216" s="25" t="str">
        <f>getSring(AN216,3)</f>
        <v>扁扁的稻草</v>
      </c>
      <c r="AY216" s="25">
        <f t="shared" si="40"/>
        <v>30024</v>
      </c>
      <c r="AZ216" s="25">
        <f t="shared" si="41"/>
        <v>68</v>
      </c>
    </row>
    <row r="217" spans="2:52" ht="14.25" x14ac:dyDescent="0.2">
      <c r="B217" s="16">
        <v>215</v>
      </c>
      <c r="C217" s="16" t="s">
        <v>1200</v>
      </c>
      <c r="D217" s="16" t="s">
        <v>1580</v>
      </c>
      <c r="E217" s="16">
        <f>武器3!E217</f>
        <v>4</v>
      </c>
      <c r="F217" s="16" t="s">
        <v>1127</v>
      </c>
      <c r="G217" s="16">
        <f>武器3!G217</f>
        <v>3</v>
      </c>
      <c r="H217" s="19" t="s">
        <v>1485</v>
      </c>
      <c r="I217" s="3" t="s">
        <v>868</v>
      </c>
      <c r="J217" s="3">
        <f>武器2!I217</f>
        <v>7</v>
      </c>
      <c r="K217" s="3" t="str">
        <f>武器3!J217</f>
        <v>下级职业</v>
      </c>
      <c r="L217" s="3" t="str">
        <f>武器3!K217</f>
        <v>雷</v>
      </c>
      <c r="M217" s="16">
        <v>5</v>
      </c>
      <c r="N217" s="16">
        <v>7</v>
      </c>
      <c r="O217" s="16">
        <v>43</v>
      </c>
      <c r="P217" s="28">
        <v>0</v>
      </c>
      <c r="Q217" s="16">
        <v>71</v>
      </c>
      <c r="R217" s="28">
        <v>0</v>
      </c>
      <c r="S217" s="28">
        <v>0</v>
      </c>
      <c r="T217" s="28">
        <v>0</v>
      </c>
      <c r="U217" s="28">
        <v>0</v>
      </c>
      <c r="V217" s="42">
        <v>50</v>
      </c>
      <c r="W217" s="29">
        <v>0</v>
      </c>
      <c r="X217" s="29">
        <v>0</v>
      </c>
      <c r="Y217" s="29">
        <v>0</v>
      </c>
      <c r="Z217" s="29">
        <v>0</v>
      </c>
      <c r="AA217" s="64">
        <v>0</v>
      </c>
      <c r="AB217" s="64">
        <v>0</v>
      </c>
      <c r="AC217" s="64">
        <v>0</v>
      </c>
      <c r="AD217" s="64">
        <v>0</v>
      </c>
      <c r="AE217" s="64">
        <v>0</v>
      </c>
      <c r="AF217" s="64">
        <v>0</v>
      </c>
      <c r="AG217" s="29">
        <v>0</v>
      </c>
      <c r="AH217" s="29">
        <v>0</v>
      </c>
      <c r="AI217" s="29">
        <v>0</v>
      </c>
      <c r="AJ217" s="29">
        <v>0</v>
      </c>
      <c r="AK217" s="29">
        <v>0</v>
      </c>
      <c r="AL217">
        <f t="shared" si="33"/>
        <v>246</v>
      </c>
      <c r="AM217">
        <f t="shared" si="34"/>
        <v>10815</v>
      </c>
      <c r="AN217" t="str">
        <f t="shared" si="35"/>
        <v>,扁扁的稻草,蓝水晶,长獠牙</v>
      </c>
      <c r="AO217" s="25" t="str">
        <f>IF(F217="c",getSring(AN217,4),VLOOKUP(L217&amp;F217,test4,2,FALSE))</f>
        <v>雷之精华</v>
      </c>
      <c r="AP217" s="25">
        <f t="shared" si="36"/>
        <v>30006</v>
      </c>
      <c r="AQ217" s="25">
        <f t="shared" si="42"/>
        <v>103</v>
      </c>
      <c r="AR217" s="25" t="str">
        <f>getSring(AN217,1)</f>
        <v>扁扁的稻草</v>
      </c>
      <c r="AS217" s="25">
        <f t="shared" si="37"/>
        <v>30024</v>
      </c>
      <c r="AT217" s="25">
        <f t="shared" si="43"/>
        <v>103</v>
      </c>
      <c r="AU217" s="25" t="str">
        <f>getSring(AN217,2)</f>
        <v>蓝水晶</v>
      </c>
      <c r="AV217" s="25">
        <f t="shared" si="38"/>
        <v>30028</v>
      </c>
      <c r="AW217" s="25">
        <f t="shared" si="39"/>
        <v>103</v>
      </c>
      <c r="AX217" s="25" t="str">
        <f>getSring(AN217,3)</f>
        <v>长獠牙</v>
      </c>
      <c r="AY217" s="25">
        <f t="shared" si="40"/>
        <v>30036</v>
      </c>
      <c r="AZ217" s="25">
        <f t="shared" si="41"/>
        <v>103</v>
      </c>
    </row>
    <row r="218" spans="2:52" ht="14.25" x14ac:dyDescent="0.2">
      <c r="B218" s="16">
        <v>216</v>
      </c>
      <c r="C218" s="16" t="s">
        <v>1162</v>
      </c>
      <c r="D218" s="16" t="s">
        <v>1581</v>
      </c>
      <c r="E218" s="16">
        <f>武器3!E218</f>
        <v>4</v>
      </c>
      <c r="F218" s="16" t="s">
        <v>1127</v>
      </c>
      <c r="G218" s="16">
        <f>武器3!G218</f>
        <v>3</v>
      </c>
      <c r="H218" s="19" t="s">
        <v>1485</v>
      </c>
      <c r="I218" s="3" t="s">
        <v>868</v>
      </c>
      <c r="J218" s="3">
        <f>武器2!I218</f>
        <v>7</v>
      </c>
      <c r="K218" s="3" t="str">
        <f>武器3!J218</f>
        <v>下级职业</v>
      </c>
      <c r="L218" s="3" t="str">
        <f>武器3!K218</f>
        <v>雷</v>
      </c>
      <c r="M218" s="16">
        <v>5</v>
      </c>
      <c r="N218" s="16">
        <v>8</v>
      </c>
      <c r="O218" s="16">
        <v>49</v>
      </c>
      <c r="P218" s="28">
        <v>0</v>
      </c>
      <c r="Q218" s="28">
        <v>0</v>
      </c>
      <c r="R218" s="28">
        <v>0</v>
      </c>
      <c r="S218" s="28">
        <v>0</v>
      </c>
      <c r="T218" s="28">
        <v>0</v>
      </c>
      <c r="U218" s="28">
        <v>0</v>
      </c>
      <c r="V218" s="64">
        <v>0</v>
      </c>
      <c r="W218" s="29">
        <v>0</v>
      </c>
      <c r="X218" s="29">
        <v>0</v>
      </c>
      <c r="Y218" s="29">
        <v>0</v>
      </c>
      <c r="Z218" s="29">
        <v>0</v>
      </c>
      <c r="AA218" s="42">
        <v>66</v>
      </c>
      <c r="AB218" s="42">
        <v>66</v>
      </c>
      <c r="AC218" s="64">
        <v>0</v>
      </c>
      <c r="AD218" s="64">
        <v>0</v>
      </c>
      <c r="AE218" s="64">
        <v>0</v>
      </c>
      <c r="AF218" s="64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>
        <f t="shared" si="33"/>
        <v>171.27777777777777</v>
      </c>
      <c r="AM218">
        <f t="shared" si="34"/>
        <v>7455</v>
      </c>
      <c r="AN218" t="str">
        <f t="shared" si="35"/>
        <v>,扁扁的稻草,坚硬的石头,美味的坚果</v>
      </c>
      <c r="AO218" s="25" t="str">
        <f>IF(F218="c",getSring(AN218,4),VLOOKUP(L218&amp;F218,test4,2,FALSE))</f>
        <v>雷之精华</v>
      </c>
      <c r="AP218" s="25">
        <f t="shared" si="36"/>
        <v>30006</v>
      </c>
      <c r="AQ218" s="25">
        <f t="shared" si="42"/>
        <v>71</v>
      </c>
      <c r="AR218" s="25" t="str">
        <f>getSring(AN218,1)</f>
        <v>扁扁的稻草</v>
      </c>
      <c r="AS218" s="25">
        <f t="shared" si="37"/>
        <v>30024</v>
      </c>
      <c r="AT218" s="25">
        <f t="shared" si="43"/>
        <v>71</v>
      </c>
      <c r="AU218" s="25" t="str">
        <f>getSring(AN218,2)</f>
        <v>坚硬的石头</v>
      </c>
      <c r="AV218" s="25">
        <f t="shared" si="38"/>
        <v>30032</v>
      </c>
      <c r="AW218" s="25">
        <f t="shared" si="39"/>
        <v>71</v>
      </c>
      <c r="AX218" s="25" t="str">
        <f>getSring(AN218,3)</f>
        <v>美味的坚果</v>
      </c>
      <c r="AY218" s="25">
        <f t="shared" si="40"/>
        <v>30040</v>
      </c>
      <c r="AZ218" s="25">
        <f t="shared" si="41"/>
        <v>71</v>
      </c>
    </row>
    <row r="219" spans="2:52" ht="14.25" x14ac:dyDescent="0.2">
      <c r="B219" s="16">
        <v>217</v>
      </c>
      <c r="C219" s="16" t="s">
        <v>1214</v>
      </c>
      <c r="D219" s="16" t="s">
        <v>1582</v>
      </c>
      <c r="E219" s="16">
        <f>武器3!E219</f>
        <v>1</v>
      </c>
      <c r="F219" s="16" t="s">
        <v>1128</v>
      </c>
      <c r="G219" s="16">
        <f>武器3!G219</f>
        <v>4</v>
      </c>
      <c r="H219" s="19" t="s">
        <v>1485</v>
      </c>
      <c r="I219" s="3" t="s">
        <v>868</v>
      </c>
      <c r="J219" s="3">
        <f>武器2!I219</f>
        <v>7</v>
      </c>
      <c r="K219" s="3" t="str">
        <f>武器3!J219</f>
        <v>下级职业</v>
      </c>
      <c r="L219" s="3" t="str">
        <f>武器3!K219</f>
        <v>--</v>
      </c>
      <c r="M219" s="16">
        <v>5</v>
      </c>
      <c r="N219" s="16">
        <v>1</v>
      </c>
      <c r="O219" s="16">
        <v>12</v>
      </c>
      <c r="P219" s="16">
        <v>0</v>
      </c>
      <c r="Q219" s="28">
        <v>0</v>
      </c>
      <c r="R219" s="28">
        <v>0</v>
      </c>
      <c r="S219" s="28">
        <v>0</v>
      </c>
      <c r="T219" s="28">
        <v>0</v>
      </c>
      <c r="U219" s="28">
        <v>0</v>
      </c>
      <c r="V219" s="64">
        <v>0</v>
      </c>
      <c r="W219" s="29">
        <v>0</v>
      </c>
      <c r="X219" s="29">
        <v>0</v>
      </c>
      <c r="Y219" s="29">
        <v>0</v>
      </c>
      <c r="Z219" s="29">
        <v>0</v>
      </c>
      <c r="AA219" s="64">
        <v>0</v>
      </c>
      <c r="AB219" s="64">
        <v>0</v>
      </c>
      <c r="AC219" s="64">
        <v>0</v>
      </c>
      <c r="AD219" s="64">
        <v>0</v>
      </c>
      <c r="AE219" s="64">
        <v>0</v>
      </c>
      <c r="AF219" s="64">
        <v>0</v>
      </c>
      <c r="AG219" s="29">
        <v>0</v>
      </c>
      <c r="AH219" s="29">
        <v>0</v>
      </c>
      <c r="AI219" s="29">
        <v>0</v>
      </c>
      <c r="AJ219" s="29">
        <v>0</v>
      </c>
      <c r="AK219" s="29">
        <v>0</v>
      </c>
      <c r="AL219">
        <f t="shared" si="33"/>
        <v>18</v>
      </c>
      <c r="AM219">
        <f t="shared" si="34"/>
        <v>787.5</v>
      </c>
      <c r="AN219" t="str">
        <f t="shared" si="35"/>
        <v>,红水晶,多汁的坚果,蘑菇,稻草</v>
      </c>
      <c r="AO219" s="25" t="str">
        <f>IF(F219="c",getSring(AN219,4),VLOOKUP(L219&amp;F219,test4,2,FALSE))</f>
        <v>稻草</v>
      </c>
      <c r="AP219" s="25">
        <f t="shared" si="36"/>
        <v>30023</v>
      </c>
      <c r="AQ219" s="25">
        <f t="shared" si="42"/>
        <v>60</v>
      </c>
      <c r="AR219" s="25" t="str">
        <f>getSring(AN219,1)</f>
        <v>红水晶</v>
      </c>
      <c r="AS219" s="25">
        <f t="shared" si="37"/>
        <v>30027</v>
      </c>
      <c r="AT219" s="25">
        <f t="shared" si="43"/>
        <v>15</v>
      </c>
      <c r="AU219" s="25" t="str">
        <f>getSring(AN219,2)</f>
        <v>多汁的坚果</v>
      </c>
      <c r="AV219" s="25">
        <f t="shared" si="38"/>
        <v>30039</v>
      </c>
      <c r="AW219" s="25">
        <f t="shared" si="39"/>
        <v>15</v>
      </c>
      <c r="AX219" s="25" t="str">
        <f>getSring(AN219,3)</f>
        <v>蘑菇</v>
      </c>
      <c r="AY219" s="25">
        <f t="shared" si="40"/>
        <v>30019</v>
      </c>
      <c r="AZ219" s="25">
        <f t="shared" si="41"/>
        <v>15</v>
      </c>
    </row>
    <row r="220" spans="2:52" ht="14.25" x14ac:dyDescent="0.2">
      <c r="B220" s="16">
        <v>218</v>
      </c>
      <c r="C220" s="16" t="s">
        <v>1210</v>
      </c>
      <c r="D220" s="16" t="s">
        <v>1583</v>
      </c>
      <c r="E220" s="16">
        <f>武器3!E220</f>
        <v>1</v>
      </c>
      <c r="F220" s="16" t="s">
        <v>1128</v>
      </c>
      <c r="G220" s="16">
        <f>武器3!G220</f>
        <v>4</v>
      </c>
      <c r="H220" s="19" t="s">
        <v>1485</v>
      </c>
      <c r="I220" s="3" t="s">
        <v>868</v>
      </c>
      <c r="J220" s="3">
        <f>武器2!I220</f>
        <v>7</v>
      </c>
      <c r="K220" s="3" t="str">
        <f>武器3!J220</f>
        <v>下级职业</v>
      </c>
      <c r="L220" s="3" t="str">
        <f>武器3!K220</f>
        <v>--</v>
      </c>
      <c r="M220" s="16">
        <v>5</v>
      </c>
      <c r="N220" s="16">
        <v>2</v>
      </c>
      <c r="O220" s="16">
        <v>24</v>
      </c>
      <c r="P220" s="28">
        <v>0</v>
      </c>
      <c r="Q220" s="28">
        <v>0</v>
      </c>
      <c r="R220" s="28">
        <v>0</v>
      </c>
      <c r="S220" s="28">
        <v>0</v>
      </c>
      <c r="T220" s="28">
        <v>0</v>
      </c>
      <c r="U220" s="28">
        <v>0</v>
      </c>
      <c r="V220" s="42">
        <v>0</v>
      </c>
      <c r="W220" s="29">
        <v>0</v>
      </c>
      <c r="X220" s="29">
        <v>0</v>
      </c>
      <c r="Y220" s="29">
        <v>0</v>
      </c>
      <c r="Z220" s="29">
        <v>0</v>
      </c>
      <c r="AA220" s="64">
        <v>0</v>
      </c>
      <c r="AB220" s="64">
        <v>0</v>
      </c>
      <c r="AC220" s="64">
        <v>0</v>
      </c>
      <c r="AD220" s="64">
        <v>0</v>
      </c>
      <c r="AE220" s="64">
        <v>0</v>
      </c>
      <c r="AF220" s="64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>
        <f t="shared" si="33"/>
        <v>36</v>
      </c>
      <c r="AM220">
        <f t="shared" si="34"/>
        <v>1575</v>
      </c>
      <c r="AN220" t="str">
        <f t="shared" si="35"/>
        <v>,狗牙,红水晶,多汁的坚果,稻草</v>
      </c>
      <c r="AO220" s="25" t="str">
        <f>IF(F220="c",getSring(AN220,4),VLOOKUP(L220&amp;F220,test4,2,FALSE))</f>
        <v>稻草</v>
      </c>
      <c r="AP220" s="25">
        <f t="shared" si="36"/>
        <v>30023</v>
      </c>
      <c r="AQ220" s="25">
        <f t="shared" si="42"/>
        <v>120</v>
      </c>
      <c r="AR220" s="25" t="str">
        <f>getSring(AN220,1)</f>
        <v>狗牙</v>
      </c>
      <c r="AS220" s="25">
        <f t="shared" si="37"/>
        <v>30035</v>
      </c>
      <c r="AT220" s="25">
        <f t="shared" si="43"/>
        <v>30</v>
      </c>
      <c r="AU220" s="25" t="str">
        <f>getSring(AN220,2)</f>
        <v>红水晶</v>
      </c>
      <c r="AV220" s="25">
        <f t="shared" si="38"/>
        <v>30027</v>
      </c>
      <c r="AW220" s="25">
        <f t="shared" si="39"/>
        <v>30</v>
      </c>
      <c r="AX220" s="25" t="str">
        <f>getSring(AN220,3)</f>
        <v>多汁的坚果</v>
      </c>
      <c r="AY220" s="25">
        <f t="shared" si="40"/>
        <v>30039</v>
      </c>
      <c r="AZ220" s="25">
        <f t="shared" si="41"/>
        <v>30</v>
      </c>
    </row>
    <row r="221" spans="2:52" ht="14.25" x14ac:dyDescent="0.2">
      <c r="B221" s="16">
        <v>219</v>
      </c>
      <c r="C221" s="16" t="s">
        <v>1198</v>
      </c>
      <c r="D221" s="16" t="s">
        <v>1582</v>
      </c>
      <c r="E221" s="16">
        <f>武器3!E221</f>
        <v>2</v>
      </c>
      <c r="F221" s="16" t="s">
        <v>1128</v>
      </c>
      <c r="G221" s="16">
        <f>武器3!G221</f>
        <v>4</v>
      </c>
      <c r="H221" s="19" t="s">
        <v>1485</v>
      </c>
      <c r="I221" s="3" t="s">
        <v>868</v>
      </c>
      <c r="J221" s="3">
        <f>武器2!I221</f>
        <v>7</v>
      </c>
      <c r="K221" s="3" t="str">
        <f>武器3!J221</f>
        <v>下级职业</v>
      </c>
      <c r="L221" s="3" t="str">
        <f>武器3!K221</f>
        <v>--</v>
      </c>
      <c r="M221" s="16">
        <v>5</v>
      </c>
      <c r="N221" s="16">
        <v>3</v>
      </c>
      <c r="O221" s="16">
        <v>36</v>
      </c>
      <c r="P221" s="16">
        <v>0</v>
      </c>
      <c r="Q221" s="28">
        <v>0</v>
      </c>
      <c r="R221" s="28">
        <v>0</v>
      </c>
      <c r="S221" s="28">
        <v>0</v>
      </c>
      <c r="T221" s="28">
        <v>0</v>
      </c>
      <c r="U221" s="28">
        <v>0</v>
      </c>
      <c r="V221" s="64">
        <v>0</v>
      </c>
      <c r="W221" s="29">
        <v>0</v>
      </c>
      <c r="X221" s="29">
        <v>0</v>
      </c>
      <c r="Y221" s="29">
        <v>0</v>
      </c>
      <c r="Z221" s="29">
        <v>0</v>
      </c>
      <c r="AA221" s="64">
        <v>0</v>
      </c>
      <c r="AB221" s="64">
        <v>0</v>
      </c>
      <c r="AC221" s="64">
        <v>0</v>
      </c>
      <c r="AD221" s="64">
        <v>0</v>
      </c>
      <c r="AE221" s="64">
        <v>0</v>
      </c>
      <c r="AF221" s="64">
        <v>0</v>
      </c>
      <c r="AG221" s="29">
        <v>0</v>
      </c>
      <c r="AH221" s="29">
        <v>0</v>
      </c>
      <c r="AI221" s="29">
        <v>0</v>
      </c>
      <c r="AJ221" s="29">
        <v>0</v>
      </c>
      <c r="AK221" s="29">
        <v>0</v>
      </c>
      <c r="AL221">
        <f t="shared" si="33"/>
        <v>54</v>
      </c>
      <c r="AM221">
        <f t="shared" si="34"/>
        <v>2362.5</v>
      </c>
      <c r="AN221" t="str">
        <f t="shared" si="35"/>
        <v>,红水晶,多汁的坚果,稻草,石头</v>
      </c>
      <c r="AO221" s="25" t="str">
        <f>IF(F221="c",getSring(AN221,4),VLOOKUP(L221&amp;F221,test4,2,FALSE))</f>
        <v>石头</v>
      </c>
      <c r="AP221" s="25">
        <f t="shared" si="36"/>
        <v>30031</v>
      </c>
      <c r="AQ221" s="25">
        <f t="shared" si="42"/>
        <v>180</v>
      </c>
      <c r="AR221" s="25" t="str">
        <f>getSring(AN221,1)</f>
        <v>红水晶</v>
      </c>
      <c r="AS221" s="25">
        <f t="shared" si="37"/>
        <v>30027</v>
      </c>
      <c r="AT221" s="25">
        <f t="shared" si="43"/>
        <v>45</v>
      </c>
      <c r="AU221" s="25" t="str">
        <f>getSring(AN221,2)</f>
        <v>多汁的坚果</v>
      </c>
      <c r="AV221" s="25">
        <f t="shared" si="38"/>
        <v>30039</v>
      </c>
      <c r="AW221" s="25">
        <f t="shared" si="39"/>
        <v>45</v>
      </c>
      <c r="AX221" s="25" t="str">
        <f>getSring(AN221,3)</f>
        <v>稻草</v>
      </c>
      <c r="AY221" s="25">
        <f t="shared" si="40"/>
        <v>30023</v>
      </c>
      <c r="AZ221" s="25">
        <f t="shared" si="41"/>
        <v>45</v>
      </c>
    </row>
    <row r="222" spans="2:52" ht="14.25" x14ac:dyDescent="0.2">
      <c r="B222" s="16">
        <v>220</v>
      </c>
      <c r="C222" s="16" t="s">
        <v>1133</v>
      </c>
      <c r="D222" s="16" t="s">
        <v>1565</v>
      </c>
      <c r="E222" s="16">
        <f>武器3!E222</f>
        <v>2</v>
      </c>
      <c r="F222" s="16" t="s">
        <v>1128</v>
      </c>
      <c r="G222" s="16">
        <f>武器3!G222</f>
        <v>4</v>
      </c>
      <c r="H222" s="19" t="s">
        <v>1485</v>
      </c>
      <c r="I222" s="3" t="s">
        <v>868</v>
      </c>
      <c r="J222" s="3">
        <f>武器2!I222</f>
        <v>7</v>
      </c>
      <c r="K222" s="3" t="str">
        <f>武器3!J222</f>
        <v>下级职业</v>
      </c>
      <c r="L222" s="3" t="str">
        <f>武器3!K222</f>
        <v>--</v>
      </c>
      <c r="M222" s="16">
        <v>5</v>
      </c>
      <c r="N222" s="16">
        <v>4</v>
      </c>
      <c r="O222" s="16">
        <v>47</v>
      </c>
      <c r="P222" s="28">
        <v>0</v>
      </c>
      <c r="Q222" s="28">
        <v>0</v>
      </c>
      <c r="R222" s="28">
        <v>0</v>
      </c>
      <c r="S222" s="28">
        <v>0</v>
      </c>
      <c r="T222" s="28">
        <v>0</v>
      </c>
      <c r="U222" s="28">
        <v>0</v>
      </c>
      <c r="V222" s="64">
        <v>0</v>
      </c>
      <c r="W222" s="29">
        <v>0</v>
      </c>
      <c r="X222" s="29">
        <v>0</v>
      </c>
      <c r="Y222" s="29">
        <v>0</v>
      </c>
      <c r="Z222" s="29">
        <v>0</v>
      </c>
      <c r="AA222" s="64">
        <v>0</v>
      </c>
      <c r="AB222" s="42">
        <v>0</v>
      </c>
      <c r="AC222" s="64">
        <v>0</v>
      </c>
      <c r="AD222" s="64">
        <v>0</v>
      </c>
      <c r="AE222" s="64">
        <v>0</v>
      </c>
      <c r="AF222" s="64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>
        <f t="shared" si="33"/>
        <v>70.5</v>
      </c>
      <c r="AM222">
        <f t="shared" si="34"/>
        <v>3090</v>
      </c>
      <c r="AN222" t="str">
        <f t="shared" si="35"/>
        <v>,狗牙,多汁的坚果,红水晶,石头</v>
      </c>
      <c r="AO222" s="25" t="str">
        <f>IF(F222="c",getSring(AN222,4),VLOOKUP(L222&amp;F222,test4,2,FALSE))</f>
        <v>石头</v>
      </c>
      <c r="AP222" s="25">
        <f t="shared" si="36"/>
        <v>30031</v>
      </c>
      <c r="AQ222" s="25">
        <f t="shared" si="42"/>
        <v>235</v>
      </c>
      <c r="AR222" s="25" t="str">
        <f>getSring(AN222,1)</f>
        <v>狗牙</v>
      </c>
      <c r="AS222" s="25">
        <f t="shared" si="37"/>
        <v>30035</v>
      </c>
      <c r="AT222" s="25">
        <f t="shared" si="43"/>
        <v>59</v>
      </c>
      <c r="AU222" s="25" t="str">
        <f>getSring(AN222,2)</f>
        <v>多汁的坚果</v>
      </c>
      <c r="AV222" s="25">
        <f t="shared" si="38"/>
        <v>30039</v>
      </c>
      <c r="AW222" s="25">
        <f t="shared" si="39"/>
        <v>59</v>
      </c>
      <c r="AX222" s="25" t="str">
        <f>getSring(AN222,3)</f>
        <v>红水晶</v>
      </c>
      <c r="AY222" s="25">
        <f t="shared" si="40"/>
        <v>30027</v>
      </c>
      <c r="AZ222" s="25">
        <f t="shared" si="41"/>
        <v>59</v>
      </c>
    </row>
    <row r="223" spans="2:52" ht="14.25" x14ac:dyDescent="0.2">
      <c r="B223" s="16">
        <v>221</v>
      </c>
      <c r="C223" s="16" t="s">
        <v>1214</v>
      </c>
      <c r="D223" s="16" t="s">
        <v>1366</v>
      </c>
      <c r="E223" s="16">
        <f>武器3!E223</f>
        <v>3</v>
      </c>
      <c r="F223" s="16" t="s">
        <v>1128</v>
      </c>
      <c r="G223" s="16">
        <f>武器3!G223</f>
        <v>4</v>
      </c>
      <c r="H223" s="19" t="s">
        <v>1485</v>
      </c>
      <c r="I223" s="3" t="s">
        <v>868</v>
      </c>
      <c r="J223" s="3">
        <f>武器2!I223</f>
        <v>7</v>
      </c>
      <c r="K223" s="3" t="str">
        <f>武器3!J223</f>
        <v>下级职业</v>
      </c>
      <c r="L223" s="3" t="str">
        <f>武器3!K223</f>
        <v>--</v>
      </c>
      <c r="M223" s="16">
        <v>5</v>
      </c>
      <c r="N223" s="16">
        <v>5</v>
      </c>
      <c r="O223" s="16">
        <v>59</v>
      </c>
      <c r="P223" s="28">
        <v>0</v>
      </c>
      <c r="Q223" s="28">
        <v>0</v>
      </c>
      <c r="R223" s="16">
        <v>0</v>
      </c>
      <c r="S223" s="28">
        <v>0</v>
      </c>
      <c r="T223" s="28">
        <v>0</v>
      </c>
      <c r="U223" s="28">
        <v>0</v>
      </c>
      <c r="V223" s="64">
        <v>0</v>
      </c>
      <c r="W223" s="29">
        <v>0</v>
      </c>
      <c r="X223" s="29">
        <v>0</v>
      </c>
      <c r="Y223" s="29">
        <v>0</v>
      </c>
      <c r="Z223" s="29">
        <v>0</v>
      </c>
      <c r="AA223" s="64">
        <v>0</v>
      </c>
      <c r="AB223" s="64">
        <v>0</v>
      </c>
      <c r="AC223" s="64">
        <v>0</v>
      </c>
      <c r="AD223" s="64">
        <v>0</v>
      </c>
      <c r="AE223" s="64">
        <v>0</v>
      </c>
      <c r="AF223" s="64">
        <v>0</v>
      </c>
      <c r="AG223" s="29">
        <v>0</v>
      </c>
      <c r="AH223" s="29">
        <v>0</v>
      </c>
      <c r="AI223" s="29">
        <v>0</v>
      </c>
      <c r="AJ223" s="29">
        <v>0</v>
      </c>
      <c r="AK223" s="29">
        <v>0</v>
      </c>
      <c r="AL223">
        <f t="shared" si="33"/>
        <v>88.5</v>
      </c>
      <c r="AM223">
        <f t="shared" si="34"/>
        <v>3877.5</v>
      </c>
      <c r="AN223" t="str">
        <f t="shared" si="35"/>
        <v>,稻草,狗牙,红水晶,石头</v>
      </c>
      <c r="AO223" s="25" t="str">
        <f>IF(F223="c",getSring(AN223,4),VLOOKUP(L223&amp;F223,test4,2,FALSE))</f>
        <v>石头</v>
      </c>
      <c r="AP223" s="25">
        <f t="shared" si="36"/>
        <v>30031</v>
      </c>
      <c r="AQ223" s="25">
        <f t="shared" si="42"/>
        <v>295</v>
      </c>
      <c r="AR223" s="25" t="str">
        <f>getSring(AN223,1)</f>
        <v>稻草</v>
      </c>
      <c r="AS223" s="25">
        <f t="shared" si="37"/>
        <v>30023</v>
      </c>
      <c r="AT223" s="25">
        <f t="shared" si="43"/>
        <v>74</v>
      </c>
      <c r="AU223" s="25" t="str">
        <f>getSring(AN223,2)</f>
        <v>狗牙</v>
      </c>
      <c r="AV223" s="25">
        <f t="shared" si="38"/>
        <v>30035</v>
      </c>
      <c r="AW223" s="25">
        <f t="shared" si="39"/>
        <v>74</v>
      </c>
      <c r="AX223" s="25" t="str">
        <f>getSring(AN223,3)</f>
        <v>红水晶</v>
      </c>
      <c r="AY223" s="25">
        <f t="shared" si="40"/>
        <v>30027</v>
      </c>
      <c r="AZ223" s="25">
        <f t="shared" si="41"/>
        <v>74</v>
      </c>
    </row>
    <row r="224" spans="2:52" ht="14.25" x14ac:dyDescent="0.2">
      <c r="B224" s="16">
        <v>222</v>
      </c>
      <c r="C224" s="16" t="s">
        <v>1202</v>
      </c>
      <c r="D224" s="16" t="s">
        <v>1340</v>
      </c>
      <c r="E224" s="16">
        <f>武器3!E224</f>
        <v>3</v>
      </c>
      <c r="F224" s="16" t="s">
        <v>1128</v>
      </c>
      <c r="G224" s="16">
        <f>武器3!G224</f>
        <v>4</v>
      </c>
      <c r="H224" s="19" t="s">
        <v>1485</v>
      </c>
      <c r="I224" s="3" t="s">
        <v>868</v>
      </c>
      <c r="J224" s="3">
        <f>武器2!I224</f>
        <v>7</v>
      </c>
      <c r="K224" s="3" t="str">
        <f>武器3!J224</f>
        <v>下级职业</v>
      </c>
      <c r="L224" s="3" t="str">
        <f>武器3!K224</f>
        <v>--</v>
      </c>
      <c r="M224" s="16">
        <v>5</v>
      </c>
      <c r="N224" s="16">
        <v>6</v>
      </c>
      <c r="O224" s="16">
        <v>71</v>
      </c>
      <c r="P224" s="28">
        <v>0</v>
      </c>
      <c r="Q224" s="28">
        <v>0</v>
      </c>
      <c r="R224" s="28">
        <v>0</v>
      </c>
      <c r="S224" s="28">
        <v>0</v>
      </c>
      <c r="T224" s="28">
        <v>0</v>
      </c>
      <c r="U224" s="28">
        <v>0</v>
      </c>
      <c r="V224" s="64">
        <v>0</v>
      </c>
      <c r="W224" s="29">
        <v>0</v>
      </c>
      <c r="X224" s="29">
        <v>0</v>
      </c>
      <c r="Y224" s="29">
        <v>0</v>
      </c>
      <c r="Z224" s="29">
        <v>0</v>
      </c>
      <c r="AA224" s="64">
        <v>0</v>
      </c>
      <c r="AB224" s="42">
        <v>0</v>
      </c>
      <c r="AC224" s="64">
        <v>0</v>
      </c>
      <c r="AD224" s="64">
        <v>0</v>
      </c>
      <c r="AE224" s="64">
        <v>0</v>
      </c>
      <c r="AF224" s="64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>
        <f t="shared" si="33"/>
        <v>106.5</v>
      </c>
      <c r="AM224">
        <f t="shared" si="34"/>
        <v>4665</v>
      </c>
      <c r="AN224" t="str">
        <f t="shared" si="35"/>
        <v>,红水晶,稻草,狗牙,石头</v>
      </c>
      <c r="AO224" s="25" t="str">
        <f>IF(F224="c",getSring(AN224,4),VLOOKUP(L224&amp;F224,test4,2,FALSE))</f>
        <v>石头</v>
      </c>
      <c r="AP224" s="25">
        <f t="shared" si="36"/>
        <v>30031</v>
      </c>
      <c r="AQ224" s="25">
        <f t="shared" si="42"/>
        <v>355</v>
      </c>
      <c r="AR224" s="25" t="str">
        <f>getSring(AN224,1)</f>
        <v>红水晶</v>
      </c>
      <c r="AS224" s="25">
        <f t="shared" si="37"/>
        <v>30027</v>
      </c>
      <c r="AT224" s="25">
        <f t="shared" si="43"/>
        <v>89</v>
      </c>
      <c r="AU224" s="25" t="str">
        <f>getSring(AN224,2)</f>
        <v>稻草</v>
      </c>
      <c r="AV224" s="25">
        <f t="shared" si="38"/>
        <v>30023</v>
      </c>
      <c r="AW224" s="25">
        <f t="shared" si="39"/>
        <v>89</v>
      </c>
      <c r="AX224" s="25" t="str">
        <f>getSring(AN224,3)</f>
        <v>狗牙</v>
      </c>
      <c r="AY224" s="25">
        <f t="shared" si="40"/>
        <v>30035</v>
      </c>
      <c r="AZ224" s="25">
        <f t="shared" si="41"/>
        <v>89</v>
      </c>
    </row>
    <row r="225" spans="2:52" ht="14.25" x14ac:dyDescent="0.2">
      <c r="B225" s="16">
        <v>223</v>
      </c>
      <c r="C225" s="16" t="s">
        <v>1162</v>
      </c>
      <c r="D225" s="16" t="s">
        <v>1264</v>
      </c>
      <c r="E225" s="16">
        <f>武器3!E225</f>
        <v>4</v>
      </c>
      <c r="F225" s="16" t="s">
        <v>1128</v>
      </c>
      <c r="G225" s="16">
        <f>武器3!G225</f>
        <v>4</v>
      </c>
      <c r="H225" s="19" t="s">
        <v>1485</v>
      </c>
      <c r="I225" s="3" t="s">
        <v>868</v>
      </c>
      <c r="J225" s="3">
        <f>武器2!I225</f>
        <v>7</v>
      </c>
      <c r="K225" s="3" t="str">
        <f>武器3!J225</f>
        <v>下级职业</v>
      </c>
      <c r="L225" s="3" t="str">
        <f>武器3!K225</f>
        <v>--</v>
      </c>
      <c r="M225" s="16">
        <v>5</v>
      </c>
      <c r="N225" s="16">
        <v>7</v>
      </c>
      <c r="O225" s="16">
        <v>83</v>
      </c>
      <c r="P225" s="28">
        <v>0</v>
      </c>
      <c r="Q225" s="28">
        <v>0</v>
      </c>
      <c r="R225" s="28">
        <v>0</v>
      </c>
      <c r="S225" s="28">
        <v>0</v>
      </c>
      <c r="T225" s="28">
        <v>0</v>
      </c>
      <c r="U225" s="28">
        <v>0</v>
      </c>
      <c r="V225" s="64">
        <v>0</v>
      </c>
      <c r="W225" s="29">
        <v>0</v>
      </c>
      <c r="X225" s="29">
        <v>0</v>
      </c>
      <c r="Y225" s="29">
        <v>0</v>
      </c>
      <c r="Z225" s="29">
        <v>0</v>
      </c>
      <c r="AA225" s="64">
        <v>0</v>
      </c>
      <c r="AB225" s="42">
        <v>0</v>
      </c>
      <c r="AC225" s="64">
        <v>0</v>
      </c>
      <c r="AD225" s="64">
        <v>0</v>
      </c>
      <c r="AE225" s="64">
        <v>0</v>
      </c>
      <c r="AF225" s="64">
        <v>0</v>
      </c>
      <c r="AG225" s="29">
        <v>0</v>
      </c>
      <c r="AH225" s="29">
        <v>0</v>
      </c>
      <c r="AI225" s="29">
        <v>0</v>
      </c>
      <c r="AJ225" s="29">
        <v>0</v>
      </c>
      <c r="AK225" s="29">
        <v>0</v>
      </c>
      <c r="AL225">
        <f t="shared" si="33"/>
        <v>124.5</v>
      </c>
      <c r="AM225">
        <f t="shared" si="34"/>
        <v>5452.5</v>
      </c>
      <c r="AN225" t="str">
        <f t="shared" si="35"/>
        <v>,稻草,红水晶,狗牙,蘑菇</v>
      </c>
      <c r="AO225" s="25" t="str">
        <f>IF(F225="c",getSring(AN225,4),VLOOKUP(L225&amp;F225,test4,2,FALSE))</f>
        <v>蘑菇</v>
      </c>
      <c r="AP225" s="25">
        <f t="shared" si="36"/>
        <v>30019</v>
      </c>
      <c r="AQ225" s="25">
        <f t="shared" si="42"/>
        <v>415</v>
      </c>
      <c r="AR225" s="25" t="str">
        <f>getSring(AN225,1)</f>
        <v>稻草</v>
      </c>
      <c r="AS225" s="25">
        <f t="shared" si="37"/>
        <v>30023</v>
      </c>
      <c r="AT225" s="25">
        <f t="shared" si="43"/>
        <v>104</v>
      </c>
      <c r="AU225" s="25" t="str">
        <f>getSring(AN225,2)</f>
        <v>红水晶</v>
      </c>
      <c r="AV225" s="25">
        <f t="shared" si="38"/>
        <v>30027</v>
      </c>
      <c r="AW225" s="25">
        <f t="shared" si="39"/>
        <v>104</v>
      </c>
      <c r="AX225" s="25" t="str">
        <f>getSring(AN225,3)</f>
        <v>狗牙</v>
      </c>
      <c r="AY225" s="25">
        <f t="shared" si="40"/>
        <v>30035</v>
      </c>
      <c r="AZ225" s="25">
        <f t="shared" si="41"/>
        <v>104</v>
      </c>
    </row>
    <row r="226" spans="2:52" ht="14.25" x14ac:dyDescent="0.2">
      <c r="B226" s="16">
        <v>224</v>
      </c>
      <c r="C226" s="16" t="s">
        <v>1147</v>
      </c>
      <c r="D226" s="16" t="s">
        <v>1353</v>
      </c>
      <c r="E226" s="16">
        <f>武器3!E226</f>
        <v>4</v>
      </c>
      <c r="F226" s="16" t="s">
        <v>1128</v>
      </c>
      <c r="G226" s="16">
        <f>武器3!G226</f>
        <v>4</v>
      </c>
      <c r="H226" s="19" t="s">
        <v>1485</v>
      </c>
      <c r="I226" s="3" t="s">
        <v>868</v>
      </c>
      <c r="J226" s="3">
        <f>武器2!I226</f>
        <v>7</v>
      </c>
      <c r="K226" s="3" t="str">
        <f>武器3!J226</f>
        <v>下级职业</v>
      </c>
      <c r="L226" s="3" t="str">
        <f>武器3!K226</f>
        <v>--</v>
      </c>
      <c r="M226" s="16">
        <v>5</v>
      </c>
      <c r="N226" s="16">
        <v>8</v>
      </c>
      <c r="O226" s="16">
        <v>95</v>
      </c>
      <c r="P226" s="28">
        <v>0</v>
      </c>
      <c r="Q226" s="28">
        <v>0</v>
      </c>
      <c r="R226" s="28">
        <v>0</v>
      </c>
      <c r="S226" s="28">
        <v>0</v>
      </c>
      <c r="T226" s="28">
        <v>0</v>
      </c>
      <c r="U226" s="28">
        <v>0</v>
      </c>
      <c r="V226" s="64">
        <v>0</v>
      </c>
      <c r="W226" s="29">
        <v>0</v>
      </c>
      <c r="X226" s="20">
        <v>0</v>
      </c>
      <c r="Y226" s="29">
        <v>0</v>
      </c>
      <c r="Z226" s="29">
        <v>0</v>
      </c>
      <c r="AA226" s="64">
        <v>0</v>
      </c>
      <c r="AB226" s="64">
        <v>0</v>
      </c>
      <c r="AC226" s="64">
        <v>0</v>
      </c>
      <c r="AD226" s="64">
        <v>0</v>
      </c>
      <c r="AE226" s="64">
        <v>0</v>
      </c>
      <c r="AF226" s="64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>
        <f t="shared" si="33"/>
        <v>142.5</v>
      </c>
      <c r="AM226">
        <f t="shared" si="34"/>
        <v>6240</v>
      </c>
      <c r="AN226" t="str">
        <f t="shared" si="35"/>
        <v>,稻草,石头,狗牙,蘑菇</v>
      </c>
      <c r="AO226" s="25" t="str">
        <f>IF(F226="c",getSring(AN226,4),VLOOKUP(L226&amp;F226,test4,2,FALSE))</f>
        <v>蘑菇</v>
      </c>
      <c r="AP226" s="25">
        <f t="shared" si="36"/>
        <v>30019</v>
      </c>
      <c r="AQ226" s="25">
        <f t="shared" si="42"/>
        <v>475</v>
      </c>
      <c r="AR226" s="25" t="str">
        <f>getSring(AN226,1)</f>
        <v>稻草</v>
      </c>
      <c r="AS226" s="25">
        <f t="shared" si="37"/>
        <v>30023</v>
      </c>
      <c r="AT226" s="25">
        <f t="shared" si="43"/>
        <v>119</v>
      </c>
      <c r="AU226" s="25" t="str">
        <f>getSring(AN226,2)</f>
        <v>石头</v>
      </c>
      <c r="AV226" s="25">
        <f t="shared" si="38"/>
        <v>30031</v>
      </c>
      <c r="AW226" s="25">
        <f t="shared" si="39"/>
        <v>119</v>
      </c>
      <c r="AX226" s="25" t="str">
        <f>getSring(AN226,3)</f>
        <v>狗牙</v>
      </c>
      <c r="AY226" s="25">
        <f t="shared" si="40"/>
        <v>30035</v>
      </c>
      <c r="AZ226" s="25">
        <f t="shared" si="41"/>
        <v>119</v>
      </c>
    </row>
    <row r="227" spans="2:52" ht="14.25" x14ac:dyDescent="0.2">
      <c r="B227" s="16">
        <v>225</v>
      </c>
      <c r="C227" s="16" t="s">
        <v>1162</v>
      </c>
      <c r="D227" s="16" t="s">
        <v>1584</v>
      </c>
      <c r="E227" s="16">
        <f>武器3!E227</f>
        <v>1</v>
      </c>
      <c r="F227" s="16" t="s">
        <v>1125</v>
      </c>
      <c r="G227" s="16">
        <f>武器3!G227</f>
        <v>3</v>
      </c>
      <c r="H227" s="19" t="s">
        <v>1485</v>
      </c>
      <c r="I227" s="3" t="s">
        <v>869</v>
      </c>
      <c r="J227" s="3">
        <f>武器2!I227</f>
        <v>8</v>
      </c>
      <c r="K227" s="3" t="str">
        <f>武器3!J227</f>
        <v>下级职业</v>
      </c>
      <c r="L227" s="3" t="str">
        <f>武器3!K227</f>
        <v>光</v>
      </c>
      <c r="M227" s="16">
        <v>10</v>
      </c>
      <c r="N227" s="16">
        <v>1</v>
      </c>
      <c r="O227" s="16">
        <v>11</v>
      </c>
      <c r="P227" s="28">
        <v>0</v>
      </c>
      <c r="Q227" s="16">
        <v>9</v>
      </c>
      <c r="R227" s="28">
        <v>0</v>
      </c>
      <c r="S227" s="28">
        <v>0</v>
      </c>
      <c r="T227" s="28">
        <v>0</v>
      </c>
      <c r="U227" s="16">
        <v>6</v>
      </c>
      <c r="V227" s="64">
        <v>0</v>
      </c>
      <c r="W227" s="29">
        <v>0</v>
      </c>
      <c r="X227" s="29">
        <v>0</v>
      </c>
      <c r="Y227" s="29">
        <v>0</v>
      </c>
      <c r="Z227" s="29">
        <v>0</v>
      </c>
      <c r="AA227" s="64">
        <v>0</v>
      </c>
      <c r="AB227" s="64">
        <v>0</v>
      </c>
      <c r="AC227" s="64">
        <v>0</v>
      </c>
      <c r="AD227" s="64">
        <v>0</v>
      </c>
      <c r="AE227" s="64">
        <v>0</v>
      </c>
      <c r="AF227" s="42">
        <v>13</v>
      </c>
      <c r="AG227" s="29">
        <v>0</v>
      </c>
      <c r="AH227" s="29">
        <v>0</v>
      </c>
      <c r="AI227" s="29">
        <v>0</v>
      </c>
      <c r="AJ227" s="29">
        <v>0</v>
      </c>
      <c r="AK227" s="29">
        <v>0</v>
      </c>
      <c r="AL227">
        <f t="shared" si="33"/>
        <v>40.66134185303514</v>
      </c>
      <c r="AM227">
        <f t="shared" si="34"/>
        <v>1740</v>
      </c>
      <c r="AN227" t="str">
        <f t="shared" si="35"/>
        <v>,紫水晶,剧毒牙,斑斓的稻草</v>
      </c>
      <c r="AO227" s="25" t="str">
        <f>IF(F227="c",getSring(AN227,4),VLOOKUP(L227&amp;F227,test4,2,FALSE))</f>
        <v>顶级光之精华</v>
      </c>
      <c r="AP227" s="25">
        <f t="shared" si="36"/>
        <v>30016</v>
      </c>
      <c r="AQ227" s="25">
        <f t="shared" si="42"/>
        <v>17</v>
      </c>
      <c r="AR227" s="25" t="str">
        <f>getSring(AN227,1)</f>
        <v>紫水晶</v>
      </c>
      <c r="AS227" s="25">
        <f t="shared" si="37"/>
        <v>30030</v>
      </c>
      <c r="AT227" s="25">
        <f t="shared" si="43"/>
        <v>4</v>
      </c>
      <c r="AU227" s="25" t="str">
        <f>getSring(AN227,2)</f>
        <v>剧毒牙</v>
      </c>
      <c r="AV227" s="25">
        <f t="shared" si="38"/>
        <v>30038</v>
      </c>
      <c r="AW227" s="25">
        <f t="shared" si="39"/>
        <v>4</v>
      </c>
      <c r="AX227" s="25" t="str">
        <f>getSring(AN227,3)</f>
        <v>斑斓的稻草</v>
      </c>
      <c r="AY227" s="25">
        <f t="shared" si="40"/>
        <v>30026</v>
      </c>
      <c r="AZ227" s="25">
        <f t="shared" si="41"/>
        <v>4</v>
      </c>
    </row>
    <row r="228" spans="2:52" ht="14.25" x14ac:dyDescent="0.2">
      <c r="B228" s="16">
        <v>226</v>
      </c>
      <c r="C228" s="16" t="s">
        <v>1147</v>
      </c>
      <c r="D228" s="16" t="s">
        <v>1547</v>
      </c>
      <c r="E228" s="16">
        <f>武器3!E228</f>
        <v>1</v>
      </c>
      <c r="F228" s="16" t="s">
        <v>1125</v>
      </c>
      <c r="G228" s="16">
        <f>武器3!G228</f>
        <v>3</v>
      </c>
      <c r="H228" s="19" t="s">
        <v>1485</v>
      </c>
      <c r="I228" s="3" t="s">
        <v>869</v>
      </c>
      <c r="J228" s="3">
        <f>武器2!I228</f>
        <v>8</v>
      </c>
      <c r="K228" s="3" t="str">
        <f>武器3!J228</f>
        <v>下级职业</v>
      </c>
      <c r="L228" s="3" t="str">
        <f>武器3!K228</f>
        <v>光</v>
      </c>
      <c r="M228" s="16">
        <v>10</v>
      </c>
      <c r="N228" s="16">
        <v>2</v>
      </c>
      <c r="O228" s="16">
        <v>22</v>
      </c>
      <c r="P228" s="28">
        <v>0</v>
      </c>
      <c r="Q228" s="28">
        <v>0</v>
      </c>
      <c r="R228" s="16">
        <v>14</v>
      </c>
      <c r="S228" s="28">
        <v>0</v>
      </c>
      <c r="T228" s="28">
        <v>0</v>
      </c>
      <c r="U228" s="28">
        <v>0</v>
      </c>
      <c r="V228" s="64">
        <v>0</v>
      </c>
      <c r="W228" s="29">
        <v>0</v>
      </c>
      <c r="X228" s="20">
        <v>0.03</v>
      </c>
      <c r="Y228" s="29">
        <v>0</v>
      </c>
      <c r="Z228" s="29">
        <v>0</v>
      </c>
      <c r="AA228" s="64">
        <v>0</v>
      </c>
      <c r="AB228" s="64">
        <v>0</v>
      </c>
      <c r="AC228" s="64">
        <v>0</v>
      </c>
      <c r="AD228" s="64">
        <v>0</v>
      </c>
      <c r="AE228" s="64">
        <v>0</v>
      </c>
      <c r="AF228" s="42">
        <v>26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>
        <f t="shared" si="33"/>
        <v>60.380368098159515</v>
      </c>
      <c r="AM228">
        <f t="shared" si="34"/>
        <v>2580</v>
      </c>
      <c r="AN228" t="str">
        <f t="shared" si="35"/>
        <v>,耀眼的石头,斑斓的稻草,剧毒牙</v>
      </c>
      <c r="AO228" s="25" t="str">
        <f>IF(F228="c",getSring(AN228,4),VLOOKUP(L228&amp;F228,test4,2,FALSE))</f>
        <v>顶级光之精华</v>
      </c>
      <c r="AP228" s="25">
        <f t="shared" si="36"/>
        <v>30016</v>
      </c>
      <c r="AQ228" s="25">
        <f t="shared" si="42"/>
        <v>25</v>
      </c>
      <c r="AR228" s="25" t="str">
        <f>getSring(AN228,1)</f>
        <v>耀眼的石头</v>
      </c>
      <c r="AS228" s="25">
        <f t="shared" si="37"/>
        <v>30034</v>
      </c>
      <c r="AT228" s="25">
        <f t="shared" si="43"/>
        <v>6</v>
      </c>
      <c r="AU228" s="25" t="str">
        <f>getSring(AN228,2)</f>
        <v>斑斓的稻草</v>
      </c>
      <c r="AV228" s="25">
        <f t="shared" si="38"/>
        <v>30026</v>
      </c>
      <c r="AW228" s="25">
        <f t="shared" si="39"/>
        <v>6</v>
      </c>
      <c r="AX228" s="25" t="str">
        <f>getSring(AN228,3)</f>
        <v>剧毒牙</v>
      </c>
      <c r="AY228" s="25">
        <f t="shared" si="40"/>
        <v>30038</v>
      </c>
      <c r="AZ228" s="25">
        <f t="shared" si="41"/>
        <v>6</v>
      </c>
    </row>
    <row r="229" spans="2:52" ht="14.25" x14ac:dyDescent="0.2">
      <c r="B229" s="16">
        <v>227</v>
      </c>
      <c r="C229" s="16" t="s">
        <v>1139</v>
      </c>
      <c r="D229" s="16" t="s">
        <v>1488</v>
      </c>
      <c r="E229" s="16">
        <f>武器3!E229</f>
        <v>2</v>
      </c>
      <c r="F229" s="16" t="s">
        <v>1125</v>
      </c>
      <c r="G229" s="16">
        <f>武器3!G229</f>
        <v>3</v>
      </c>
      <c r="H229" s="19" t="s">
        <v>1485</v>
      </c>
      <c r="I229" s="3" t="s">
        <v>869</v>
      </c>
      <c r="J229" s="3">
        <f>武器2!I229</f>
        <v>8</v>
      </c>
      <c r="K229" s="3" t="str">
        <f>武器3!J229</f>
        <v>下级职业</v>
      </c>
      <c r="L229" s="3" t="str">
        <f>武器3!K229</f>
        <v>光</v>
      </c>
      <c r="M229" s="16">
        <v>10</v>
      </c>
      <c r="N229" s="16">
        <v>3</v>
      </c>
      <c r="O229" s="16">
        <v>33</v>
      </c>
      <c r="P229" s="28">
        <v>0</v>
      </c>
      <c r="Q229" s="16">
        <v>27</v>
      </c>
      <c r="R229" s="16">
        <v>20</v>
      </c>
      <c r="S229" s="28">
        <v>0</v>
      </c>
      <c r="T229" s="28">
        <v>0</v>
      </c>
      <c r="U229" s="28">
        <v>0</v>
      </c>
      <c r="V229" s="64">
        <v>0</v>
      </c>
      <c r="W229" s="29">
        <v>0</v>
      </c>
      <c r="X229" s="29">
        <v>0</v>
      </c>
      <c r="Y229" s="29">
        <v>0</v>
      </c>
      <c r="Z229" s="29">
        <v>0</v>
      </c>
      <c r="AA229" s="64">
        <v>0</v>
      </c>
      <c r="AB229" s="64">
        <v>0</v>
      </c>
      <c r="AC229" s="64">
        <v>0</v>
      </c>
      <c r="AD229" s="42">
        <v>14</v>
      </c>
      <c r="AE229" s="42">
        <v>16</v>
      </c>
      <c r="AF229" s="64">
        <v>0</v>
      </c>
      <c r="AG229" s="29">
        <v>0</v>
      </c>
      <c r="AH229" s="29">
        <v>0</v>
      </c>
      <c r="AI229" s="29">
        <v>0</v>
      </c>
      <c r="AJ229" s="29">
        <v>0</v>
      </c>
      <c r="AK229" s="29">
        <v>0</v>
      </c>
      <c r="AL229">
        <f t="shared" si="33"/>
        <v>130.90909090909091</v>
      </c>
      <c r="AM229">
        <f t="shared" si="34"/>
        <v>5820</v>
      </c>
      <c r="AN229" t="str">
        <f t="shared" si="35"/>
        <v>,紫水晶,剧毒牙,耀眼的石头</v>
      </c>
      <c r="AO229" s="25" t="str">
        <f>IF(F229="c",getSring(AN229,4),VLOOKUP(L229&amp;F229,test4,2,FALSE))</f>
        <v>顶级光之精华</v>
      </c>
      <c r="AP229" s="25">
        <f t="shared" si="36"/>
        <v>30016</v>
      </c>
      <c r="AQ229" s="25">
        <f t="shared" si="42"/>
        <v>55</v>
      </c>
      <c r="AR229" s="25" t="str">
        <f>getSring(AN229,1)</f>
        <v>紫水晶</v>
      </c>
      <c r="AS229" s="25">
        <f t="shared" si="37"/>
        <v>30030</v>
      </c>
      <c r="AT229" s="25">
        <f t="shared" si="43"/>
        <v>14</v>
      </c>
      <c r="AU229" s="25" t="str">
        <f>getSring(AN229,2)</f>
        <v>剧毒牙</v>
      </c>
      <c r="AV229" s="25">
        <f t="shared" si="38"/>
        <v>30038</v>
      </c>
      <c r="AW229" s="25">
        <f t="shared" si="39"/>
        <v>14</v>
      </c>
      <c r="AX229" s="25" t="str">
        <f>getSring(AN229,3)</f>
        <v>耀眼的石头</v>
      </c>
      <c r="AY229" s="25">
        <f t="shared" si="40"/>
        <v>30034</v>
      </c>
      <c r="AZ229" s="25">
        <f t="shared" si="41"/>
        <v>14</v>
      </c>
    </row>
    <row r="230" spans="2:52" ht="14.25" x14ac:dyDescent="0.2">
      <c r="B230" s="16">
        <v>228</v>
      </c>
      <c r="C230" s="16" t="s">
        <v>1208</v>
      </c>
      <c r="D230" s="16" t="s">
        <v>1369</v>
      </c>
      <c r="E230" s="16">
        <f>武器3!E230</f>
        <v>2</v>
      </c>
      <c r="F230" s="16" t="s">
        <v>1125</v>
      </c>
      <c r="G230" s="16">
        <f>武器3!G230</f>
        <v>3</v>
      </c>
      <c r="H230" s="19" t="s">
        <v>1485</v>
      </c>
      <c r="I230" s="3" t="s">
        <v>869</v>
      </c>
      <c r="J230" s="3">
        <f>武器2!I230</f>
        <v>8</v>
      </c>
      <c r="K230" s="3" t="str">
        <f>武器3!J230</f>
        <v>下级职业</v>
      </c>
      <c r="L230" s="3" t="str">
        <f>武器3!K230</f>
        <v>光</v>
      </c>
      <c r="M230" s="16">
        <v>10</v>
      </c>
      <c r="N230" s="16">
        <v>4</v>
      </c>
      <c r="O230" s="16">
        <v>44</v>
      </c>
      <c r="P230" s="28">
        <v>0</v>
      </c>
      <c r="Q230" s="28">
        <v>0</v>
      </c>
      <c r="R230" s="28">
        <v>0</v>
      </c>
      <c r="S230" s="28">
        <v>0</v>
      </c>
      <c r="T230" s="28">
        <v>0</v>
      </c>
      <c r="U230" s="28">
        <v>0</v>
      </c>
      <c r="V230" s="64">
        <v>0</v>
      </c>
      <c r="W230" s="20">
        <v>0.1</v>
      </c>
      <c r="X230" s="29">
        <v>0</v>
      </c>
      <c r="Y230" s="29">
        <v>0</v>
      </c>
      <c r="Z230" s="29">
        <v>0</v>
      </c>
      <c r="AA230" s="42">
        <v>13</v>
      </c>
      <c r="AB230" s="64">
        <v>0</v>
      </c>
      <c r="AC230" s="42">
        <v>18</v>
      </c>
      <c r="AD230" s="64">
        <v>0</v>
      </c>
      <c r="AE230" s="64">
        <v>0</v>
      </c>
      <c r="AF230" s="42">
        <v>52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>
        <f t="shared" si="33"/>
        <v>100.67362924281986</v>
      </c>
      <c r="AM230">
        <f t="shared" si="34"/>
        <v>4320</v>
      </c>
      <c r="AN230" t="str">
        <f t="shared" si="35"/>
        <v>,紫水晶,斑斓的稻草,剧毒牙</v>
      </c>
      <c r="AO230" s="25" t="str">
        <f>IF(F230="c",getSring(AN230,4),VLOOKUP(L230&amp;F230,test4,2,FALSE))</f>
        <v>顶级光之精华</v>
      </c>
      <c r="AP230" s="25">
        <f t="shared" si="36"/>
        <v>30016</v>
      </c>
      <c r="AQ230" s="25">
        <f t="shared" si="42"/>
        <v>42</v>
      </c>
      <c r="AR230" s="25" t="str">
        <f>getSring(AN230,1)</f>
        <v>紫水晶</v>
      </c>
      <c r="AS230" s="25">
        <f t="shared" si="37"/>
        <v>30030</v>
      </c>
      <c r="AT230" s="25">
        <f t="shared" si="43"/>
        <v>10</v>
      </c>
      <c r="AU230" s="25" t="str">
        <f>getSring(AN230,2)</f>
        <v>斑斓的稻草</v>
      </c>
      <c r="AV230" s="25">
        <f t="shared" si="38"/>
        <v>30026</v>
      </c>
      <c r="AW230" s="25">
        <f t="shared" si="39"/>
        <v>10</v>
      </c>
      <c r="AX230" s="25" t="str">
        <f>getSring(AN230,3)</f>
        <v>剧毒牙</v>
      </c>
      <c r="AY230" s="25">
        <f t="shared" si="40"/>
        <v>30038</v>
      </c>
      <c r="AZ230" s="25">
        <f t="shared" si="41"/>
        <v>10</v>
      </c>
    </row>
    <row r="231" spans="2:52" ht="14.25" x14ac:dyDescent="0.2">
      <c r="B231" s="16">
        <v>229</v>
      </c>
      <c r="C231" s="16" t="s">
        <v>1188</v>
      </c>
      <c r="D231" s="16" t="s">
        <v>1585</v>
      </c>
      <c r="E231" s="16">
        <f>武器3!E231</f>
        <v>3</v>
      </c>
      <c r="F231" s="16" t="s">
        <v>1125</v>
      </c>
      <c r="G231" s="16">
        <f>武器3!G231</f>
        <v>3</v>
      </c>
      <c r="H231" s="19" t="s">
        <v>1485</v>
      </c>
      <c r="I231" s="3" t="s">
        <v>869</v>
      </c>
      <c r="J231" s="3">
        <f>武器2!I231</f>
        <v>8</v>
      </c>
      <c r="K231" s="3" t="str">
        <f>武器3!J231</f>
        <v>下级职业</v>
      </c>
      <c r="L231" s="3" t="str">
        <f>武器3!K231</f>
        <v>光</v>
      </c>
      <c r="M231" s="16">
        <v>10</v>
      </c>
      <c r="N231" s="16">
        <v>5</v>
      </c>
      <c r="O231" s="16">
        <v>54</v>
      </c>
      <c r="P231" s="28">
        <v>0</v>
      </c>
      <c r="Q231" s="16">
        <v>45</v>
      </c>
      <c r="R231" s="28">
        <v>0</v>
      </c>
      <c r="S231" s="28">
        <v>0</v>
      </c>
      <c r="T231" s="28">
        <v>0</v>
      </c>
      <c r="U231" s="28">
        <v>0</v>
      </c>
      <c r="V231" s="42">
        <v>25</v>
      </c>
      <c r="W231" s="29">
        <v>0</v>
      </c>
      <c r="X231" s="20">
        <v>7.7499999999999999E-2</v>
      </c>
      <c r="Y231" s="29">
        <v>0</v>
      </c>
      <c r="Z231" s="29">
        <v>0</v>
      </c>
      <c r="AA231" s="64">
        <v>0</v>
      </c>
      <c r="AB231" s="64">
        <v>0</v>
      </c>
      <c r="AC231" s="64">
        <v>0</v>
      </c>
      <c r="AD231" s="42">
        <v>23</v>
      </c>
      <c r="AE231" s="64">
        <v>0</v>
      </c>
      <c r="AF231" s="42">
        <v>65</v>
      </c>
      <c r="AG231" s="29">
        <v>0</v>
      </c>
      <c r="AH231" s="29">
        <v>0</v>
      </c>
      <c r="AI231" s="29">
        <v>0</v>
      </c>
      <c r="AJ231" s="29">
        <v>0</v>
      </c>
      <c r="AK231" s="29">
        <v>0</v>
      </c>
      <c r="AL231">
        <f t="shared" si="33"/>
        <v>231.36082474226805</v>
      </c>
      <c r="AM231">
        <f t="shared" si="34"/>
        <v>10080</v>
      </c>
      <c r="AN231" t="str">
        <f t="shared" si="35"/>
        <v>,斑斓的稻草,剧毒牙,耀眼的石头</v>
      </c>
      <c r="AO231" s="25" t="str">
        <f>IF(F231="c",getSring(AN231,4),VLOOKUP(L231&amp;F231,test4,2,FALSE))</f>
        <v>顶级光之精华</v>
      </c>
      <c r="AP231" s="25">
        <f t="shared" si="36"/>
        <v>30016</v>
      </c>
      <c r="AQ231" s="25">
        <f t="shared" si="42"/>
        <v>96</v>
      </c>
      <c r="AR231" s="25" t="str">
        <f>getSring(AN231,1)</f>
        <v>斑斓的稻草</v>
      </c>
      <c r="AS231" s="25">
        <f t="shared" si="37"/>
        <v>30026</v>
      </c>
      <c r="AT231" s="25">
        <f t="shared" si="43"/>
        <v>24</v>
      </c>
      <c r="AU231" s="25" t="str">
        <f>getSring(AN231,2)</f>
        <v>剧毒牙</v>
      </c>
      <c r="AV231" s="25">
        <f t="shared" si="38"/>
        <v>30038</v>
      </c>
      <c r="AW231" s="25">
        <f t="shared" si="39"/>
        <v>24</v>
      </c>
      <c r="AX231" s="25" t="str">
        <f>getSring(AN231,3)</f>
        <v>耀眼的石头</v>
      </c>
      <c r="AY231" s="25">
        <f t="shared" si="40"/>
        <v>30034</v>
      </c>
      <c r="AZ231" s="25">
        <f t="shared" si="41"/>
        <v>24</v>
      </c>
    </row>
    <row r="232" spans="2:52" ht="14.25" x14ac:dyDescent="0.2">
      <c r="B232" s="16">
        <v>230</v>
      </c>
      <c r="C232" s="16" t="s">
        <v>1159</v>
      </c>
      <c r="D232" s="16" t="s">
        <v>1269</v>
      </c>
      <c r="E232" s="16">
        <f>武器3!E232</f>
        <v>3</v>
      </c>
      <c r="F232" s="16" t="s">
        <v>1125</v>
      </c>
      <c r="G232" s="16">
        <f>武器3!G232</f>
        <v>3</v>
      </c>
      <c r="H232" s="19" t="s">
        <v>1485</v>
      </c>
      <c r="I232" s="3" t="s">
        <v>869</v>
      </c>
      <c r="J232" s="3">
        <f>武器2!I232</f>
        <v>8</v>
      </c>
      <c r="K232" s="3" t="str">
        <f>武器3!J232</f>
        <v>下级职业</v>
      </c>
      <c r="L232" s="3" t="str">
        <f>武器3!K232</f>
        <v>光</v>
      </c>
      <c r="M232" s="16">
        <v>10</v>
      </c>
      <c r="N232" s="16">
        <v>6</v>
      </c>
      <c r="O232" s="16">
        <v>65</v>
      </c>
      <c r="P232" s="16">
        <v>54</v>
      </c>
      <c r="Q232" s="28">
        <v>0</v>
      </c>
      <c r="R232" s="28">
        <v>0</v>
      </c>
      <c r="S232" s="28">
        <v>0</v>
      </c>
      <c r="T232" s="16">
        <v>65</v>
      </c>
      <c r="U232" s="28">
        <v>0</v>
      </c>
      <c r="V232" s="42">
        <v>30</v>
      </c>
      <c r="W232" s="29">
        <v>0</v>
      </c>
      <c r="X232" s="20">
        <v>9.2499999999999999E-2</v>
      </c>
      <c r="Y232" s="29">
        <v>0</v>
      </c>
      <c r="Z232" s="29">
        <v>0</v>
      </c>
      <c r="AA232" s="64">
        <v>0</v>
      </c>
      <c r="AB232" s="64">
        <v>0</v>
      </c>
      <c r="AC232" s="42">
        <v>27</v>
      </c>
      <c r="AD232" s="64">
        <v>0</v>
      </c>
      <c r="AE232" s="64">
        <v>0</v>
      </c>
      <c r="AF232" s="64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>
        <f t="shared" si="33"/>
        <v>340.81651376146789</v>
      </c>
      <c r="AM232">
        <f t="shared" si="34"/>
        <v>15000</v>
      </c>
      <c r="AN232" t="str">
        <f t="shared" si="35"/>
        <v>,耀眼的石头,剧毒牙,紫水晶</v>
      </c>
      <c r="AO232" s="25" t="str">
        <f>IF(F232="c",getSring(AN232,4),VLOOKUP(L232&amp;F232,test4,2,FALSE))</f>
        <v>顶级光之精华</v>
      </c>
      <c r="AP232" s="25">
        <f t="shared" si="36"/>
        <v>30016</v>
      </c>
      <c r="AQ232" s="25">
        <f t="shared" si="42"/>
        <v>142</v>
      </c>
      <c r="AR232" s="25" t="str">
        <f>getSring(AN232,1)</f>
        <v>耀眼的石头</v>
      </c>
      <c r="AS232" s="25">
        <f t="shared" si="37"/>
        <v>30034</v>
      </c>
      <c r="AT232" s="25">
        <f t="shared" si="43"/>
        <v>36</v>
      </c>
      <c r="AU232" s="25" t="str">
        <f>getSring(AN232,2)</f>
        <v>剧毒牙</v>
      </c>
      <c r="AV232" s="25">
        <f t="shared" si="38"/>
        <v>30038</v>
      </c>
      <c r="AW232" s="25">
        <f t="shared" si="39"/>
        <v>36</v>
      </c>
      <c r="AX232" s="25" t="str">
        <f>getSring(AN232,3)</f>
        <v>紫水晶</v>
      </c>
      <c r="AY232" s="25">
        <f t="shared" si="40"/>
        <v>30030</v>
      </c>
      <c r="AZ232" s="25">
        <f t="shared" si="41"/>
        <v>36</v>
      </c>
    </row>
    <row r="233" spans="2:52" ht="14.25" x14ac:dyDescent="0.2">
      <c r="B233" s="16">
        <v>231</v>
      </c>
      <c r="C233" s="16" t="s">
        <v>1204</v>
      </c>
      <c r="D233" s="16" t="s">
        <v>1586</v>
      </c>
      <c r="E233" s="16">
        <f>武器3!E233</f>
        <v>4</v>
      </c>
      <c r="F233" s="16" t="s">
        <v>1125</v>
      </c>
      <c r="G233" s="16">
        <f>武器3!G233</f>
        <v>3</v>
      </c>
      <c r="H233" s="19" t="s">
        <v>1485</v>
      </c>
      <c r="I233" s="3" t="s">
        <v>869</v>
      </c>
      <c r="J233" s="3">
        <f>武器2!I233</f>
        <v>8</v>
      </c>
      <c r="K233" s="3" t="str">
        <f>武器3!J233</f>
        <v>下级职业</v>
      </c>
      <c r="L233" s="3" t="str">
        <f>武器3!K233</f>
        <v>光</v>
      </c>
      <c r="M233" s="16">
        <v>10</v>
      </c>
      <c r="N233" s="16">
        <v>7</v>
      </c>
      <c r="O233" s="16">
        <v>76</v>
      </c>
      <c r="P233" s="16">
        <v>63</v>
      </c>
      <c r="Q233" s="16">
        <v>63</v>
      </c>
      <c r="R233" s="28">
        <v>0</v>
      </c>
      <c r="S233" s="28">
        <v>0</v>
      </c>
      <c r="T233" s="28">
        <v>0</v>
      </c>
      <c r="U233" s="28">
        <v>0</v>
      </c>
      <c r="V233" s="64">
        <v>0</v>
      </c>
      <c r="W233" s="20">
        <v>0.17499999999999999</v>
      </c>
      <c r="X233" s="29">
        <v>0</v>
      </c>
      <c r="Y233" s="29">
        <v>0</v>
      </c>
      <c r="Z233" s="29">
        <v>0</v>
      </c>
      <c r="AA233" s="42">
        <v>22</v>
      </c>
      <c r="AB233" s="64">
        <v>0</v>
      </c>
      <c r="AC233" s="42">
        <v>32</v>
      </c>
      <c r="AD233" s="42">
        <v>32</v>
      </c>
      <c r="AE233" s="64">
        <v>0</v>
      </c>
      <c r="AF233" s="64">
        <v>0</v>
      </c>
      <c r="AG233" s="29">
        <v>0</v>
      </c>
      <c r="AH233" s="29">
        <v>0</v>
      </c>
      <c r="AI233" s="29">
        <v>0</v>
      </c>
      <c r="AJ233" s="29">
        <v>0</v>
      </c>
      <c r="AK233" s="29">
        <v>0</v>
      </c>
      <c r="AL233">
        <f t="shared" si="33"/>
        <v>365.38341968911914</v>
      </c>
      <c r="AM233">
        <f t="shared" si="34"/>
        <v>15960</v>
      </c>
      <c r="AN233" t="str">
        <f t="shared" si="35"/>
        <v>,斑斓的稻草,剧毒牙,夏娃的坚果</v>
      </c>
      <c r="AO233" s="25" t="str">
        <f>IF(F233="c",getSring(AN233,4),VLOOKUP(L233&amp;F233,test4,2,FALSE))</f>
        <v>顶级光之精华</v>
      </c>
      <c r="AP233" s="25">
        <f t="shared" si="36"/>
        <v>30016</v>
      </c>
      <c r="AQ233" s="25">
        <f t="shared" si="42"/>
        <v>152</v>
      </c>
      <c r="AR233" s="25" t="str">
        <f>getSring(AN233,1)</f>
        <v>斑斓的稻草</v>
      </c>
      <c r="AS233" s="25">
        <f t="shared" si="37"/>
        <v>30026</v>
      </c>
      <c r="AT233" s="25">
        <f t="shared" si="43"/>
        <v>38</v>
      </c>
      <c r="AU233" s="25" t="str">
        <f>getSring(AN233,2)</f>
        <v>剧毒牙</v>
      </c>
      <c r="AV233" s="25">
        <f t="shared" si="38"/>
        <v>30038</v>
      </c>
      <c r="AW233" s="25">
        <f t="shared" si="39"/>
        <v>38</v>
      </c>
      <c r="AX233" s="25" t="str">
        <f>getSring(AN233,3)</f>
        <v>夏娃的坚果</v>
      </c>
      <c r="AY233" s="25">
        <f t="shared" si="40"/>
        <v>30042</v>
      </c>
      <c r="AZ233" s="25">
        <f t="shared" si="41"/>
        <v>38</v>
      </c>
    </row>
    <row r="234" spans="2:52" ht="14.25" x14ac:dyDescent="0.2">
      <c r="B234" s="16">
        <v>232</v>
      </c>
      <c r="C234" s="16" t="s">
        <v>1191</v>
      </c>
      <c r="D234" s="16" t="s">
        <v>1318</v>
      </c>
      <c r="E234" s="16">
        <f>武器3!E234</f>
        <v>4</v>
      </c>
      <c r="F234" s="16" t="s">
        <v>1125</v>
      </c>
      <c r="G234" s="16">
        <f>武器3!G234</f>
        <v>3</v>
      </c>
      <c r="H234" s="19" t="s">
        <v>1485</v>
      </c>
      <c r="I234" s="3" t="s">
        <v>869</v>
      </c>
      <c r="J234" s="3">
        <f>武器2!I234</f>
        <v>8</v>
      </c>
      <c r="K234" s="3" t="str">
        <f>武器3!J234</f>
        <v>下级职业</v>
      </c>
      <c r="L234" s="3" t="str">
        <f>武器3!K234</f>
        <v>光</v>
      </c>
      <c r="M234" s="16">
        <v>10</v>
      </c>
      <c r="N234" s="16">
        <v>8</v>
      </c>
      <c r="O234" s="16">
        <v>87</v>
      </c>
      <c r="P234" s="28">
        <v>0</v>
      </c>
      <c r="Q234" s="16">
        <v>73</v>
      </c>
      <c r="R234" s="28">
        <v>0</v>
      </c>
      <c r="S234" s="28">
        <v>0</v>
      </c>
      <c r="T234" s="28">
        <v>0</v>
      </c>
      <c r="U234" s="28">
        <v>0</v>
      </c>
      <c r="V234" s="42">
        <v>40</v>
      </c>
      <c r="W234" s="20">
        <v>0.2</v>
      </c>
      <c r="X234" s="29">
        <v>0</v>
      </c>
      <c r="Y234" s="29">
        <v>0</v>
      </c>
      <c r="Z234" s="29">
        <v>0</v>
      </c>
      <c r="AA234" s="64">
        <v>0</v>
      </c>
      <c r="AB234" s="64">
        <v>0</v>
      </c>
      <c r="AC234" s="42">
        <v>36</v>
      </c>
      <c r="AD234" s="64">
        <v>0</v>
      </c>
      <c r="AE234" s="42">
        <v>42</v>
      </c>
      <c r="AF234" s="42">
        <v>104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>
        <f t="shared" si="33"/>
        <v>420.82987551867222</v>
      </c>
      <c r="AM234">
        <f t="shared" si="34"/>
        <v>18420</v>
      </c>
      <c r="AN234" t="str">
        <f t="shared" si="35"/>
        <v>,剧毒牙,夏娃的坚果,斑斓的稻草</v>
      </c>
      <c r="AO234" s="25" t="str">
        <f>IF(F234="c",getSring(AN234,4),VLOOKUP(L234&amp;F234,test4,2,FALSE))</f>
        <v>顶级光之精华</v>
      </c>
      <c r="AP234" s="25">
        <f t="shared" si="36"/>
        <v>30016</v>
      </c>
      <c r="AQ234" s="25">
        <f t="shared" si="42"/>
        <v>175</v>
      </c>
      <c r="AR234" s="25" t="str">
        <f>getSring(AN234,1)</f>
        <v>剧毒牙</v>
      </c>
      <c r="AS234" s="25">
        <f t="shared" si="37"/>
        <v>30038</v>
      </c>
      <c r="AT234" s="25">
        <f t="shared" si="43"/>
        <v>44</v>
      </c>
      <c r="AU234" s="25" t="str">
        <f>getSring(AN234,2)</f>
        <v>夏娃的坚果</v>
      </c>
      <c r="AV234" s="25">
        <f t="shared" si="38"/>
        <v>30042</v>
      </c>
      <c r="AW234" s="25">
        <f t="shared" si="39"/>
        <v>44</v>
      </c>
      <c r="AX234" s="25" t="str">
        <f>getSring(AN234,3)</f>
        <v>斑斓的稻草</v>
      </c>
      <c r="AY234" s="25">
        <f t="shared" si="40"/>
        <v>30026</v>
      </c>
      <c r="AZ234" s="25">
        <f t="shared" si="41"/>
        <v>44</v>
      </c>
    </row>
    <row r="235" spans="2:52" ht="14.25" x14ac:dyDescent="0.2">
      <c r="B235" s="16">
        <v>233</v>
      </c>
      <c r="C235" s="16" t="s">
        <v>1214</v>
      </c>
      <c r="D235" s="16" t="s">
        <v>1336</v>
      </c>
      <c r="E235" s="16">
        <f>武器3!E235</f>
        <v>1</v>
      </c>
      <c r="F235" s="16" t="s">
        <v>1126</v>
      </c>
      <c r="G235" s="16">
        <f>武器3!G235</f>
        <v>3</v>
      </c>
      <c r="H235" s="19" t="s">
        <v>1485</v>
      </c>
      <c r="I235" s="3" t="s">
        <v>869</v>
      </c>
      <c r="J235" s="3">
        <f>武器2!I235</f>
        <v>8</v>
      </c>
      <c r="K235" s="3" t="str">
        <f>武器3!J235</f>
        <v>下级职业</v>
      </c>
      <c r="L235" s="3" t="str">
        <f>武器3!K235</f>
        <v>光</v>
      </c>
      <c r="M235" s="16">
        <v>10</v>
      </c>
      <c r="N235" s="16">
        <v>1</v>
      </c>
      <c r="O235" s="16">
        <v>6</v>
      </c>
      <c r="P235" s="28">
        <v>0</v>
      </c>
      <c r="Q235" s="28">
        <v>0</v>
      </c>
      <c r="R235" s="28">
        <v>0</v>
      </c>
      <c r="S235" s="28">
        <v>0</v>
      </c>
      <c r="T235" s="28">
        <v>0</v>
      </c>
      <c r="U235" s="16">
        <v>7</v>
      </c>
      <c r="V235" s="64">
        <v>0</v>
      </c>
      <c r="W235" s="29">
        <v>0</v>
      </c>
      <c r="X235" s="20">
        <v>1.7500000000000002E-2</v>
      </c>
      <c r="Y235" s="29">
        <v>0</v>
      </c>
      <c r="Z235" s="29">
        <v>0</v>
      </c>
      <c r="AA235" s="64">
        <v>0</v>
      </c>
      <c r="AB235" s="64">
        <v>0</v>
      </c>
      <c r="AC235" s="64">
        <v>0</v>
      </c>
      <c r="AD235" s="64">
        <v>0</v>
      </c>
      <c r="AE235" s="64">
        <v>0</v>
      </c>
      <c r="AF235" s="64">
        <v>0</v>
      </c>
      <c r="AG235" s="29">
        <v>0</v>
      </c>
      <c r="AH235" s="29">
        <v>0</v>
      </c>
      <c r="AI235" s="29">
        <v>0</v>
      </c>
      <c r="AJ235" s="29">
        <v>0</v>
      </c>
      <c r="AK235" s="29">
        <v>0</v>
      </c>
      <c r="AL235">
        <f t="shared" si="33"/>
        <v>19.5</v>
      </c>
      <c r="AM235">
        <f t="shared" si="34"/>
        <v>840</v>
      </c>
      <c r="AN235" t="str">
        <f t="shared" si="35"/>
        <v>,发光的石头,诱人的坚果,黄水晶</v>
      </c>
      <c r="AO235" s="25" t="str">
        <f>IF(F235="c",getSring(AN235,4),VLOOKUP(L235&amp;F235,test4,2,FALSE))</f>
        <v>上级光之精华</v>
      </c>
      <c r="AP235" s="25">
        <f t="shared" si="36"/>
        <v>30017</v>
      </c>
      <c r="AQ235" s="25">
        <f t="shared" si="42"/>
        <v>16</v>
      </c>
      <c r="AR235" s="25" t="str">
        <f>getSring(AN235,1)</f>
        <v>发光的石头</v>
      </c>
      <c r="AS235" s="25">
        <f t="shared" si="37"/>
        <v>30033</v>
      </c>
      <c r="AT235" s="25">
        <f t="shared" si="43"/>
        <v>4</v>
      </c>
      <c r="AU235" s="25" t="str">
        <f>getSring(AN235,2)</f>
        <v>诱人的坚果</v>
      </c>
      <c r="AV235" s="25">
        <f t="shared" si="38"/>
        <v>30041</v>
      </c>
      <c r="AW235" s="25">
        <f t="shared" si="39"/>
        <v>4</v>
      </c>
      <c r="AX235" s="25" t="str">
        <f>getSring(AN235,3)</f>
        <v>黄水晶</v>
      </c>
      <c r="AY235" s="25">
        <f t="shared" si="40"/>
        <v>30029</v>
      </c>
      <c r="AZ235" s="25">
        <f t="shared" si="41"/>
        <v>4</v>
      </c>
    </row>
    <row r="236" spans="2:52" ht="14.25" x14ac:dyDescent="0.2">
      <c r="B236" s="16">
        <v>234</v>
      </c>
      <c r="C236" s="16" t="s">
        <v>1162</v>
      </c>
      <c r="D236" s="16" t="s">
        <v>1587</v>
      </c>
      <c r="E236" s="16">
        <f>武器3!E236</f>
        <v>1</v>
      </c>
      <c r="F236" s="16" t="s">
        <v>1126</v>
      </c>
      <c r="G236" s="16">
        <f>武器3!G236</f>
        <v>3</v>
      </c>
      <c r="H236" s="19" t="s">
        <v>1485</v>
      </c>
      <c r="I236" s="3" t="s">
        <v>869</v>
      </c>
      <c r="J236" s="3">
        <f>武器2!I236</f>
        <v>8</v>
      </c>
      <c r="K236" s="3" t="str">
        <f>武器3!J236</f>
        <v>下级职业</v>
      </c>
      <c r="L236" s="3" t="str">
        <f>武器3!K236</f>
        <v>光</v>
      </c>
      <c r="M236" s="16">
        <v>10</v>
      </c>
      <c r="N236" s="16">
        <v>2</v>
      </c>
      <c r="O236" s="16">
        <v>12</v>
      </c>
      <c r="P236" s="16">
        <v>21</v>
      </c>
      <c r="Q236" s="28">
        <v>0</v>
      </c>
      <c r="R236" s="28">
        <v>0</v>
      </c>
      <c r="S236" s="28">
        <v>0</v>
      </c>
      <c r="T236" s="28">
        <v>0</v>
      </c>
      <c r="U236" s="28">
        <v>0</v>
      </c>
      <c r="V236" s="64">
        <v>0</v>
      </c>
      <c r="W236" s="20">
        <v>5.5E-2</v>
      </c>
      <c r="X236" s="29">
        <v>0</v>
      </c>
      <c r="Y236" s="29">
        <v>0</v>
      </c>
      <c r="Z236" s="29">
        <v>0</v>
      </c>
      <c r="AA236" s="64">
        <v>0</v>
      </c>
      <c r="AB236" s="64">
        <v>0</v>
      </c>
      <c r="AC236" s="64">
        <v>0</v>
      </c>
      <c r="AD236" s="64">
        <v>0</v>
      </c>
      <c r="AE236" s="64">
        <v>0</v>
      </c>
      <c r="AF236" s="64">
        <v>0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>
        <f t="shared" si="33"/>
        <v>49.5</v>
      </c>
      <c r="AM236">
        <f t="shared" si="34"/>
        <v>2130</v>
      </c>
      <c r="AN236" t="str">
        <f t="shared" si="35"/>
        <v>,带血的牙,诱人的蘑菇,黄水晶</v>
      </c>
      <c r="AO236" s="25" t="str">
        <f>IF(F236="c",getSring(AN236,4),VLOOKUP(L236&amp;F236,test4,2,FALSE))</f>
        <v>上级光之精华</v>
      </c>
      <c r="AP236" s="25">
        <f t="shared" si="36"/>
        <v>30017</v>
      </c>
      <c r="AQ236" s="25">
        <f t="shared" si="42"/>
        <v>41</v>
      </c>
      <c r="AR236" s="25" t="str">
        <f>getSring(AN236,1)</f>
        <v>带血的牙</v>
      </c>
      <c r="AS236" s="25">
        <f t="shared" si="37"/>
        <v>30037</v>
      </c>
      <c r="AT236" s="25">
        <f t="shared" si="43"/>
        <v>10</v>
      </c>
      <c r="AU236" s="25" t="str">
        <f>getSring(AN236,2)</f>
        <v>诱人的蘑菇</v>
      </c>
      <c r="AV236" s="25">
        <f t="shared" si="38"/>
        <v>30021</v>
      </c>
      <c r="AW236" s="25">
        <f t="shared" si="39"/>
        <v>10</v>
      </c>
      <c r="AX236" s="25" t="str">
        <f>getSring(AN236,3)</f>
        <v>黄水晶</v>
      </c>
      <c r="AY236" s="25">
        <f t="shared" si="40"/>
        <v>30029</v>
      </c>
      <c r="AZ236" s="25">
        <f t="shared" si="41"/>
        <v>10</v>
      </c>
    </row>
    <row r="237" spans="2:52" ht="14.25" x14ac:dyDescent="0.2">
      <c r="B237" s="16">
        <v>235</v>
      </c>
      <c r="C237" s="16" t="s">
        <v>1195</v>
      </c>
      <c r="D237" s="16" t="s">
        <v>1288</v>
      </c>
      <c r="E237" s="16">
        <f>武器3!E237</f>
        <v>2</v>
      </c>
      <c r="F237" s="16" t="s">
        <v>1126</v>
      </c>
      <c r="G237" s="16">
        <f>武器3!G237</f>
        <v>3</v>
      </c>
      <c r="H237" s="19" t="s">
        <v>1485</v>
      </c>
      <c r="I237" s="3" t="s">
        <v>869</v>
      </c>
      <c r="J237" s="3">
        <f>武器2!I237</f>
        <v>8</v>
      </c>
      <c r="K237" s="3" t="str">
        <f>武器3!J237</f>
        <v>下级职业</v>
      </c>
      <c r="L237" s="3" t="str">
        <f>武器3!K237</f>
        <v>光</v>
      </c>
      <c r="M237" s="16">
        <v>10</v>
      </c>
      <c r="N237" s="16">
        <v>3</v>
      </c>
      <c r="O237" s="16">
        <v>18</v>
      </c>
      <c r="P237" s="28">
        <v>0</v>
      </c>
      <c r="Q237" s="28">
        <v>0</v>
      </c>
      <c r="R237" s="16">
        <v>23</v>
      </c>
      <c r="S237" s="28">
        <v>0</v>
      </c>
      <c r="T237" s="28">
        <v>0</v>
      </c>
      <c r="U237" s="28">
        <v>0</v>
      </c>
      <c r="V237" s="64">
        <v>0</v>
      </c>
      <c r="W237" s="29">
        <v>0</v>
      </c>
      <c r="X237" s="29">
        <v>0</v>
      </c>
      <c r="Y237" s="29">
        <v>0</v>
      </c>
      <c r="Z237" s="29">
        <v>0</v>
      </c>
      <c r="AA237" s="64">
        <v>0</v>
      </c>
      <c r="AB237" s="64">
        <v>0</v>
      </c>
      <c r="AC237" s="64">
        <v>0</v>
      </c>
      <c r="AD237" s="64">
        <v>0</v>
      </c>
      <c r="AE237" s="64">
        <v>0</v>
      </c>
      <c r="AF237" s="42">
        <v>45</v>
      </c>
      <c r="AG237" s="29">
        <v>0</v>
      </c>
      <c r="AH237" s="29">
        <v>0</v>
      </c>
      <c r="AI237" s="29">
        <v>0</v>
      </c>
      <c r="AJ237" s="29">
        <v>0</v>
      </c>
      <c r="AK237" s="29">
        <v>0</v>
      </c>
      <c r="AL237">
        <f t="shared" si="33"/>
        <v>77.152173913043484</v>
      </c>
      <c r="AM237">
        <f t="shared" si="34"/>
        <v>3360</v>
      </c>
      <c r="AN237" t="str">
        <f t="shared" si="35"/>
        <v>,发光的石头,灰色的稻草,带血的牙</v>
      </c>
      <c r="AO237" s="25" t="str">
        <f>IF(F237="c",getSring(AN237,4),VLOOKUP(L237&amp;F237,test4,2,FALSE))</f>
        <v>上级光之精华</v>
      </c>
      <c r="AP237" s="25">
        <f t="shared" si="36"/>
        <v>30017</v>
      </c>
      <c r="AQ237" s="25">
        <f t="shared" si="42"/>
        <v>64</v>
      </c>
      <c r="AR237" s="25" t="str">
        <f>getSring(AN237,1)</f>
        <v>发光的石头</v>
      </c>
      <c r="AS237" s="25">
        <f t="shared" si="37"/>
        <v>30033</v>
      </c>
      <c r="AT237" s="25">
        <f t="shared" si="43"/>
        <v>16</v>
      </c>
      <c r="AU237" s="25" t="str">
        <f>getSring(AN237,2)</f>
        <v>灰色的稻草</v>
      </c>
      <c r="AV237" s="25">
        <f t="shared" si="38"/>
        <v>30025</v>
      </c>
      <c r="AW237" s="25">
        <f t="shared" si="39"/>
        <v>16</v>
      </c>
      <c r="AX237" s="25" t="str">
        <f>getSring(AN237,3)</f>
        <v>带血的牙</v>
      </c>
      <c r="AY237" s="25">
        <f t="shared" si="40"/>
        <v>30037</v>
      </c>
      <c r="AZ237" s="25">
        <f t="shared" si="41"/>
        <v>16</v>
      </c>
    </row>
    <row r="238" spans="2:52" ht="14.25" x14ac:dyDescent="0.2">
      <c r="B238" s="16">
        <v>236</v>
      </c>
      <c r="C238" s="16" t="s">
        <v>1147</v>
      </c>
      <c r="D238" s="16" t="s">
        <v>1588</v>
      </c>
      <c r="E238" s="16">
        <f>武器3!E238</f>
        <v>2</v>
      </c>
      <c r="F238" s="16" t="s">
        <v>1126</v>
      </c>
      <c r="G238" s="16">
        <f>武器3!G238</f>
        <v>3</v>
      </c>
      <c r="H238" s="19" t="s">
        <v>1485</v>
      </c>
      <c r="I238" s="3" t="s">
        <v>869</v>
      </c>
      <c r="J238" s="3">
        <f>武器2!I238</f>
        <v>8</v>
      </c>
      <c r="K238" s="3" t="str">
        <f>武器3!J238</f>
        <v>下级职业</v>
      </c>
      <c r="L238" s="3" t="str">
        <f>武器3!K238</f>
        <v>光</v>
      </c>
      <c r="M238" s="16">
        <v>10</v>
      </c>
      <c r="N238" s="16">
        <v>4</v>
      </c>
      <c r="O238" s="16">
        <v>24</v>
      </c>
      <c r="P238" s="16">
        <v>42</v>
      </c>
      <c r="Q238" s="16">
        <v>42</v>
      </c>
      <c r="R238" s="28">
        <v>0</v>
      </c>
      <c r="S238" s="28">
        <v>0</v>
      </c>
      <c r="T238" s="28">
        <v>0</v>
      </c>
      <c r="U238" s="28">
        <v>0</v>
      </c>
      <c r="V238" s="64">
        <v>0</v>
      </c>
      <c r="W238" s="29">
        <v>0</v>
      </c>
      <c r="X238" s="29">
        <v>0</v>
      </c>
      <c r="Y238" s="29">
        <v>0</v>
      </c>
      <c r="Z238" s="29">
        <v>0</v>
      </c>
      <c r="AA238" s="64">
        <v>0</v>
      </c>
      <c r="AB238" s="64">
        <v>0</v>
      </c>
      <c r="AC238" s="64">
        <v>0</v>
      </c>
      <c r="AD238" s="64">
        <v>0</v>
      </c>
      <c r="AE238" s="64">
        <v>0</v>
      </c>
      <c r="AF238" s="42">
        <v>60</v>
      </c>
      <c r="AG238" s="29">
        <v>0</v>
      </c>
      <c r="AH238" s="29">
        <v>0</v>
      </c>
      <c r="AI238" s="29">
        <v>0</v>
      </c>
      <c r="AJ238" s="29">
        <v>0</v>
      </c>
      <c r="AK238" s="29">
        <v>0</v>
      </c>
      <c r="AL238">
        <f t="shared" si="33"/>
        <v>188.66666666666666</v>
      </c>
      <c r="AM238">
        <f t="shared" si="34"/>
        <v>8220</v>
      </c>
      <c r="AN238" t="str">
        <f t="shared" si="35"/>
        <v>,灰色的稻草,诱人的蘑菇,带血的牙</v>
      </c>
      <c r="AO238" s="25" t="str">
        <f>IF(F238="c",getSring(AN238,4),VLOOKUP(L238&amp;F238,test4,2,FALSE))</f>
        <v>上级光之精华</v>
      </c>
      <c r="AP238" s="25">
        <f t="shared" si="36"/>
        <v>30017</v>
      </c>
      <c r="AQ238" s="25">
        <f t="shared" si="42"/>
        <v>157</v>
      </c>
      <c r="AR238" s="25" t="str">
        <f>getSring(AN238,1)</f>
        <v>灰色的稻草</v>
      </c>
      <c r="AS238" s="25">
        <f t="shared" si="37"/>
        <v>30025</v>
      </c>
      <c r="AT238" s="25">
        <f t="shared" si="43"/>
        <v>39</v>
      </c>
      <c r="AU238" s="25" t="str">
        <f>getSring(AN238,2)</f>
        <v>诱人的蘑菇</v>
      </c>
      <c r="AV238" s="25">
        <f t="shared" si="38"/>
        <v>30021</v>
      </c>
      <c r="AW238" s="25">
        <f t="shared" si="39"/>
        <v>39</v>
      </c>
      <c r="AX238" s="25" t="str">
        <f>getSring(AN238,3)</f>
        <v>带血的牙</v>
      </c>
      <c r="AY238" s="25">
        <f t="shared" si="40"/>
        <v>30037</v>
      </c>
      <c r="AZ238" s="25">
        <f t="shared" si="41"/>
        <v>39</v>
      </c>
    </row>
    <row r="239" spans="2:52" ht="14.25" x14ac:dyDescent="0.2">
      <c r="B239" s="16">
        <v>237</v>
      </c>
      <c r="C239" s="16" t="s">
        <v>1204</v>
      </c>
      <c r="D239" s="16" t="s">
        <v>1270</v>
      </c>
      <c r="E239" s="16">
        <f>武器3!E239</f>
        <v>3</v>
      </c>
      <c r="F239" s="16" t="s">
        <v>1126</v>
      </c>
      <c r="G239" s="16">
        <f>武器3!G239</f>
        <v>3</v>
      </c>
      <c r="H239" s="19" t="s">
        <v>1485</v>
      </c>
      <c r="I239" s="3" t="s">
        <v>869</v>
      </c>
      <c r="J239" s="3">
        <f>武器2!I239</f>
        <v>8</v>
      </c>
      <c r="K239" s="3" t="str">
        <f>武器3!J239</f>
        <v>下级职业</v>
      </c>
      <c r="L239" s="3" t="str">
        <f>武器3!K239</f>
        <v>光</v>
      </c>
      <c r="M239" s="16">
        <v>10</v>
      </c>
      <c r="N239" s="16">
        <v>5</v>
      </c>
      <c r="O239" s="16">
        <v>31</v>
      </c>
      <c r="P239" s="28">
        <v>0</v>
      </c>
      <c r="Q239" s="28">
        <v>0</v>
      </c>
      <c r="R239" s="28">
        <v>0</v>
      </c>
      <c r="S239" s="28">
        <v>0</v>
      </c>
      <c r="T239" s="28">
        <v>0</v>
      </c>
      <c r="U239" s="28">
        <v>0</v>
      </c>
      <c r="V239" s="42">
        <v>29</v>
      </c>
      <c r="W239" s="29">
        <v>0</v>
      </c>
      <c r="X239" s="29">
        <v>0</v>
      </c>
      <c r="Y239" s="29">
        <v>0</v>
      </c>
      <c r="Z239" s="29">
        <v>0</v>
      </c>
      <c r="AA239" s="42">
        <v>18</v>
      </c>
      <c r="AB239" s="64">
        <v>0</v>
      </c>
      <c r="AC239" s="64">
        <v>0</v>
      </c>
      <c r="AD239" s="64">
        <v>0</v>
      </c>
      <c r="AE239" s="42">
        <v>30</v>
      </c>
      <c r="AF239" s="64">
        <v>0</v>
      </c>
      <c r="AG239" s="29">
        <v>0</v>
      </c>
      <c r="AH239" s="29">
        <v>0</v>
      </c>
      <c r="AI239" s="29">
        <v>0</v>
      </c>
      <c r="AJ239" s="29">
        <v>0</v>
      </c>
      <c r="AK239" s="29">
        <v>0</v>
      </c>
      <c r="AL239">
        <f t="shared" si="33"/>
        <v>117.58620689655174</v>
      </c>
      <c r="AM239">
        <f t="shared" si="34"/>
        <v>5100</v>
      </c>
      <c r="AN239" t="str">
        <f t="shared" si="35"/>
        <v>,发光的石头,黄水晶,灰色的稻草</v>
      </c>
      <c r="AO239" s="25" t="str">
        <f>IF(F239="c",getSring(AN239,4),VLOOKUP(L239&amp;F239,test4,2,FALSE))</f>
        <v>上级光之精华</v>
      </c>
      <c r="AP239" s="25">
        <f t="shared" si="36"/>
        <v>30017</v>
      </c>
      <c r="AQ239" s="25">
        <f t="shared" si="42"/>
        <v>98</v>
      </c>
      <c r="AR239" s="25" t="str">
        <f>getSring(AN239,1)</f>
        <v>发光的石头</v>
      </c>
      <c r="AS239" s="25">
        <f t="shared" si="37"/>
        <v>30033</v>
      </c>
      <c r="AT239" s="25">
        <f t="shared" si="43"/>
        <v>24</v>
      </c>
      <c r="AU239" s="25" t="str">
        <f>getSring(AN239,2)</f>
        <v>黄水晶</v>
      </c>
      <c r="AV239" s="25">
        <f t="shared" si="38"/>
        <v>30029</v>
      </c>
      <c r="AW239" s="25">
        <f t="shared" si="39"/>
        <v>24</v>
      </c>
      <c r="AX239" s="25" t="str">
        <f>getSring(AN239,3)</f>
        <v>灰色的稻草</v>
      </c>
      <c r="AY239" s="25">
        <f t="shared" si="40"/>
        <v>30025</v>
      </c>
      <c r="AZ239" s="25">
        <f t="shared" si="41"/>
        <v>24</v>
      </c>
    </row>
    <row r="240" spans="2:52" ht="14.25" x14ac:dyDescent="0.2">
      <c r="B240" s="16">
        <v>238</v>
      </c>
      <c r="C240" s="16" t="s">
        <v>1216</v>
      </c>
      <c r="D240" s="16" t="s">
        <v>1589</v>
      </c>
      <c r="E240" s="16">
        <f>武器3!E240</f>
        <v>3</v>
      </c>
      <c r="F240" s="16" t="s">
        <v>1126</v>
      </c>
      <c r="G240" s="16">
        <f>武器3!G240</f>
        <v>3</v>
      </c>
      <c r="H240" s="19" t="s">
        <v>1485</v>
      </c>
      <c r="I240" s="3" t="s">
        <v>869</v>
      </c>
      <c r="J240" s="3">
        <f>武器2!I240</f>
        <v>8</v>
      </c>
      <c r="K240" s="3" t="str">
        <f>武器3!J240</f>
        <v>下级职业</v>
      </c>
      <c r="L240" s="3" t="str">
        <f>武器3!K240</f>
        <v>光</v>
      </c>
      <c r="M240" s="16">
        <v>10</v>
      </c>
      <c r="N240" s="16">
        <v>6</v>
      </c>
      <c r="O240" s="16">
        <v>37</v>
      </c>
      <c r="P240" s="28">
        <v>0</v>
      </c>
      <c r="Q240" s="28">
        <v>0</v>
      </c>
      <c r="R240" s="28">
        <v>0</v>
      </c>
      <c r="S240" s="28">
        <v>0</v>
      </c>
      <c r="T240" s="28">
        <v>0</v>
      </c>
      <c r="U240" s="28">
        <v>0</v>
      </c>
      <c r="V240" s="64">
        <v>0</v>
      </c>
      <c r="W240" s="20">
        <v>0.17</v>
      </c>
      <c r="X240" s="20">
        <v>0.105</v>
      </c>
      <c r="Y240" s="29">
        <v>0</v>
      </c>
      <c r="Z240" s="29">
        <v>0</v>
      </c>
      <c r="AA240" s="64">
        <v>0</v>
      </c>
      <c r="AB240" s="64">
        <v>0</v>
      </c>
      <c r="AC240" s="64">
        <v>0</v>
      </c>
      <c r="AD240" s="64">
        <v>0</v>
      </c>
      <c r="AE240" s="64">
        <v>0</v>
      </c>
      <c r="AF240" s="42">
        <v>90</v>
      </c>
      <c r="AG240" s="29">
        <v>0</v>
      </c>
      <c r="AH240" s="29">
        <v>0</v>
      </c>
      <c r="AI240" s="29">
        <v>0</v>
      </c>
      <c r="AJ240" s="29">
        <v>0</v>
      </c>
      <c r="AK240" s="29">
        <v>0</v>
      </c>
      <c r="AL240">
        <f t="shared" si="33"/>
        <v>110.88461538461537</v>
      </c>
      <c r="AM240">
        <f t="shared" si="34"/>
        <v>4830</v>
      </c>
      <c r="AN240" t="str">
        <f t="shared" si="35"/>
        <v>,黄水晶,带血的牙,灰色的稻草</v>
      </c>
      <c r="AO240" s="25" t="str">
        <f>IF(F240="c",getSring(AN240,4),VLOOKUP(L240&amp;F240,test4,2,FALSE))</f>
        <v>上级光之精华</v>
      </c>
      <c r="AP240" s="25">
        <f t="shared" si="36"/>
        <v>30017</v>
      </c>
      <c r="AQ240" s="25">
        <f t="shared" si="42"/>
        <v>92</v>
      </c>
      <c r="AR240" s="25" t="str">
        <f>getSring(AN240,1)</f>
        <v>黄水晶</v>
      </c>
      <c r="AS240" s="25">
        <f t="shared" si="37"/>
        <v>30029</v>
      </c>
      <c r="AT240" s="25">
        <f t="shared" si="43"/>
        <v>23</v>
      </c>
      <c r="AU240" s="25" t="str">
        <f>getSring(AN240,2)</f>
        <v>带血的牙</v>
      </c>
      <c r="AV240" s="25">
        <f t="shared" si="38"/>
        <v>30037</v>
      </c>
      <c r="AW240" s="25">
        <f t="shared" si="39"/>
        <v>23</v>
      </c>
      <c r="AX240" s="25" t="str">
        <f>getSring(AN240,3)</f>
        <v>灰色的稻草</v>
      </c>
      <c r="AY240" s="25">
        <f t="shared" si="40"/>
        <v>30025</v>
      </c>
      <c r="AZ240" s="25">
        <f t="shared" si="41"/>
        <v>23</v>
      </c>
    </row>
    <row r="241" spans="2:52" ht="14.25" x14ac:dyDescent="0.2">
      <c r="B241" s="16">
        <v>239</v>
      </c>
      <c r="C241" s="16" t="s">
        <v>1212</v>
      </c>
      <c r="D241" s="16" t="s">
        <v>1590</v>
      </c>
      <c r="E241" s="16">
        <f>武器3!E241</f>
        <v>4</v>
      </c>
      <c r="F241" s="16" t="s">
        <v>1126</v>
      </c>
      <c r="G241" s="16">
        <f>武器3!G241</f>
        <v>3</v>
      </c>
      <c r="H241" s="19" t="s">
        <v>1485</v>
      </c>
      <c r="I241" s="3" t="s">
        <v>869</v>
      </c>
      <c r="J241" s="3">
        <f>武器2!I241</f>
        <v>8</v>
      </c>
      <c r="K241" s="3" t="str">
        <f>武器3!J241</f>
        <v>下级职业</v>
      </c>
      <c r="L241" s="3" t="str">
        <f>武器3!K241</f>
        <v>光</v>
      </c>
      <c r="M241" s="16">
        <v>10</v>
      </c>
      <c r="N241" s="16">
        <v>7</v>
      </c>
      <c r="O241" s="16">
        <v>43</v>
      </c>
      <c r="P241" s="16">
        <v>73</v>
      </c>
      <c r="Q241" s="16">
        <v>73</v>
      </c>
      <c r="R241" s="28">
        <v>0</v>
      </c>
      <c r="S241" s="28">
        <v>0</v>
      </c>
      <c r="T241" s="28">
        <v>0</v>
      </c>
      <c r="U241" s="28">
        <v>0</v>
      </c>
      <c r="V241" s="64">
        <v>0</v>
      </c>
      <c r="W241" s="29">
        <v>0</v>
      </c>
      <c r="X241" s="29">
        <v>0</v>
      </c>
      <c r="Y241" s="29">
        <v>0</v>
      </c>
      <c r="Z241" s="29">
        <v>0</v>
      </c>
      <c r="AA241" s="64">
        <v>0</v>
      </c>
      <c r="AB241" s="64">
        <v>0</v>
      </c>
      <c r="AC241" s="42">
        <v>36</v>
      </c>
      <c r="AD241" s="64">
        <v>0</v>
      </c>
      <c r="AE241" s="42">
        <v>42</v>
      </c>
      <c r="AF241" s="64">
        <v>0</v>
      </c>
      <c r="AG241" s="29">
        <v>0</v>
      </c>
      <c r="AH241" s="29">
        <v>0</v>
      </c>
      <c r="AI241" s="29">
        <v>0</v>
      </c>
      <c r="AJ241" s="29">
        <v>0</v>
      </c>
      <c r="AK241" s="29">
        <v>0</v>
      </c>
      <c r="AL241">
        <f t="shared" si="33"/>
        <v>341.27777777777777</v>
      </c>
      <c r="AM241">
        <f t="shared" si="34"/>
        <v>14910</v>
      </c>
      <c r="AN241" t="str">
        <f t="shared" si="35"/>
        <v>,带血的牙,发光的石头,灰色的稻草</v>
      </c>
      <c r="AO241" s="25" t="str">
        <f>IF(F241="c",getSring(AN241,4),VLOOKUP(L241&amp;F241,test4,2,FALSE))</f>
        <v>上级光之精华</v>
      </c>
      <c r="AP241" s="25">
        <f t="shared" si="36"/>
        <v>30017</v>
      </c>
      <c r="AQ241" s="25">
        <f t="shared" si="42"/>
        <v>284</v>
      </c>
      <c r="AR241" s="25" t="str">
        <f>getSring(AN241,1)</f>
        <v>带血的牙</v>
      </c>
      <c r="AS241" s="25">
        <f t="shared" si="37"/>
        <v>30037</v>
      </c>
      <c r="AT241" s="25">
        <f t="shared" si="43"/>
        <v>71</v>
      </c>
      <c r="AU241" s="25" t="str">
        <f>getSring(AN241,2)</f>
        <v>发光的石头</v>
      </c>
      <c r="AV241" s="25">
        <f t="shared" si="38"/>
        <v>30033</v>
      </c>
      <c r="AW241" s="25">
        <f t="shared" si="39"/>
        <v>71</v>
      </c>
      <c r="AX241" s="25" t="str">
        <f>getSring(AN241,3)</f>
        <v>灰色的稻草</v>
      </c>
      <c r="AY241" s="25">
        <f t="shared" si="40"/>
        <v>30025</v>
      </c>
      <c r="AZ241" s="25">
        <f t="shared" si="41"/>
        <v>71</v>
      </c>
    </row>
    <row r="242" spans="2:52" ht="14.25" x14ac:dyDescent="0.2">
      <c r="B242" s="16">
        <v>240</v>
      </c>
      <c r="C242" s="16" t="s">
        <v>1195</v>
      </c>
      <c r="D242" s="16" t="s">
        <v>1591</v>
      </c>
      <c r="E242" s="16">
        <f>武器3!E242</f>
        <v>4</v>
      </c>
      <c r="F242" s="16" t="s">
        <v>1126</v>
      </c>
      <c r="G242" s="16">
        <f>武器3!G242</f>
        <v>3</v>
      </c>
      <c r="H242" s="19" t="s">
        <v>1485</v>
      </c>
      <c r="I242" s="3" t="s">
        <v>869</v>
      </c>
      <c r="J242" s="3">
        <f>武器2!I242</f>
        <v>8</v>
      </c>
      <c r="K242" s="3" t="str">
        <f>武器3!J242</f>
        <v>下级职业</v>
      </c>
      <c r="L242" s="3" t="str">
        <f>武器3!K242</f>
        <v>光</v>
      </c>
      <c r="M242" s="16">
        <v>10</v>
      </c>
      <c r="N242" s="16">
        <v>8</v>
      </c>
      <c r="O242" s="16">
        <v>49</v>
      </c>
      <c r="P242" s="16">
        <v>83</v>
      </c>
      <c r="Q242" s="28">
        <v>0</v>
      </c>
      <c r="R242" s="28">
        <v>0</v>
      </c>
      <c r="S242" s="28">
        <v>0</v>
      </c>
      <c r="T242" s="16">
        <v>100</v>
      </c>
      <c r="U242" s="28">
        <v>0</v>
      </c>
      <c r="V242" s="64">
        <v>0</v>
      </c>
      <c r="W242" s="29">
        <v>0</v>
      </c>
      <c r="X242" s="29">
        <v>0</v>
      </c>
      <c r="Y242" s="29">
        <v>0</v>
      </c>
      <c r="Z242" s="29">
        <v>0</v>
      </c>
      <c r="AA242" s="42">
        <v>29</v>
      </c>
      <c r="AB242" s="64">
        <v>0</v>
      </c>
      <c r="AC242" s="64">
        <v>0</v>
      </c>
      <c r="AD242" s="64">
        <v>0</v>
      </c>
      <c r="AE242" s="64">
        <v>0</v>
      </c>
      <c r="AF242" s="42">
        <v>120</v>
      </c>
      <c r="AG242" s="29">
        <v>0</v>
      </c>
      <c r="AH242" s="29">
        <v>0</v>
      </c>
      <c r="AI242" s="29">
        <v>0</v>
      </c>
      <c r="AJ242" s="29">
        <v>0</v>
      </c>
      <c r="AK242" s="29">
        <v>0</v>
      </c>
      <c r="AL242">
        <f t="shared" si="33"/>
        <v>454.19153674832961</v>
      </c>
      <c r="AM242">
        <f t="shared" si="34"/>
        <v>19890</v>
      </c>
      <c r="AN242" t="str">
        <f t="shared" si="35"/>
        <v>,发光的石头,诱人的坚果,灰色的稻草</v>
      </c>
      <c r="AO242" s="25" t="str">
        <f>IF(F242="c",getSring(AN242,4),VLOOKUP(L242&amp;F242,test4,2,FALSE))</f>
        <v>上级光之精华</v>
      </c>
      <c r="AP242" s="25">
        <f t="shared" si="36"/>
        <v>30017</v>
      </c>
      <c r="AQ242" s="25">
        <f t="shared" si="42"/>
        <v>378</v>
      </c>
      <c r="AR242" s="25" t="str">
        <f>getSring(AN242,1)</f>
        <v>发光的石头</v>
      </c>
      <c r="AS242" s="25">
        <f t="shared" si="37"/>
        <v>30033</v>
      </c>
      <c r="AT242" s="25">
        <f t="shared" si="43"/>
        <v>95</v>
      </c>
      <c r="AU242" s="25" t="str">
        <f>getSring(AN242,2)</f>
        <v>诱人的坚果</v>
      </c>
      <c r="AV242" s="25">
        <f t="shared" si="38"/>
        <v>30041</v>
      </c>
      <c r="AW242" s="25">
        <f t="shared" si="39"/>
        <v>95</v>
      </c>
      <c r="AX242" s="25" t="str">
        <f>getSring(AN242,3)</f>
        <v>灰色的稻草</v>
      </c>
      <c r="AY242" s="25">
        <f t="shared" si="40"/>
        <v>30025</v>
      </c>
      <c r="AZ242" s="25">
        <f t="shared" si="41"/>
        <v>95</v>
      </c>
    </row>
    <row r="243" spans="2:52" ht="14.25" x14ac:dyDescent="0.2">
      <c r="B243" s="16">
        <v>241</v>
      </c>
      <c r="C243" s="16" t="s">
        <v>1145</v>
      </c>
      <c r="D243" s="16" t="s">
        <v>1351</v>
      </c>
      <c r="E243" s="16">
        <f>武器3!E243</f>
        <v>1</v>
      </c>
      <c r="F243" s="16" t="s">
        <v>1127</v>
      </c>
      <c r="G243" s="16">
        <f>武器3!G243</f>
        <v>3</v>
      </c>
      <c r="H243" s="19" t="s">
        <v>1485</v>
      </c>
      <c r="I243" s="3" t="s">
        <v>869</v>
      </c>
      <c r="J243" s="3">
        <f>武器2!I243</f>
        <v>8</v>
      </c>
      <c r="K243" s="3" t="str">
        <f>武器3!J243</f>
        <v>下级职业</v>
      </c>
      <c r="L243" s="3" t="str">
        <f>武器3!K243</f>
        <v>光</v>
      </c>
      <c r="M243" s="16">
        <v>10</v>
      </c>
      <c r="N243" s="16">
        <v>1</v>
      </c>
      <c r="O243" s="16">
        <v>6</v>
      </c>
      <c r="P243" s="28">
        <v>0</v>
      </c>
      <c r="Q243" s="28">
        <v>0</v>
      </c>
      <c r="R243" s="28">
        <v>0</v>
      </c>
      <c r="S243" s="28">
        <v>0</v>
      </c>
      <c r="T243" s="28">
        <v>0</v>
      </c>
      <c r="U243" s="16">
        <v>10</v>
      </c>
      <c r="V243" s="64">
        <v>0</v>
      </c>
      <c r="W243" s="29">
        <v>0</v>
      </c>
      <c r="X243" s="29">
        <v>0</v>
      </c>
      <c r="Y243" s="29">
        <v>0</v>
      </c>
      <c r="Z243" s="29">
        <v>0</v>
      </c>
      <c r="AA243" s="64">
        <v>0</v>
      </c>
      <c r="AB243" s="64">
        <v>0</v>
      </c>
      <c r="AC243" s="64">
        <v>0</v>
      </c>
      <c r="AD243" s="64">
        <v>0</v>
      </c>
      <c r="AE243" s="64">
        <v>0</v>
      </c>
      <c r="AF243" s="64">
        <v>0</v>
      </c>
      <c r="AG243" s="29">
        <v>0</v>
      </c>
      <c r="AH243" s="29">
        <v>0</v>
      </c>
      <c r="AI243" s="29">
        <v>0</v>
      </c>
      <c r="AJ243" s="29">
        <v>0</v>
      </c>
      <c r="AK243" s="29">
        <v>0</v>
      </c>
      <c r="AL243">
        <f t="shared" si="33"/>
        <v>24</v>
      </c>
      <c r="AM243">
        <f t="shared" si="34"/>
        <v>1050</v>
      </c>
      <c r="AN243" t="str">
        <f t="shared" si="35"/>
        <v>,蓝水晶,长獠牙,坚硬的石头</v>
      </c>
      <c r="AO243" s="25" t="str">
        <f>IF(F243="c",getSring(AN243,4),VLOOKUP(L243&amp;F243,test4,2,FALSE))</f>
        <v>光之精华</v>
      </c>
      <c r="AP243" s="25">
        <f t="shared" si="36"/>
        <v>30018</v>
      </c>
      <c r="AQ243" s="25">
        <f t="shared" si="42"/>
        <v>40</v>
      </c>
      <c r="AR243" s="25" t="str">
        <f>getSring(AN243,1)</f>
        <v>蓝水晶</v>
      </c>
      <c r="AS243" s="25">
        <f t="shared" si="37"/>
        <v>30028</v>
      </c>
      <c r="AT243" s="25">
        <f t="shared" si="43"/>
        <v>10</v>
      </c>
      <c r="AU243" s="25" t="str">
        <f>getSring(AN243,2)</f>
        <v>长獠牙</v>
      </c>
      <c r="AV243" s="25">
        <f t="shared" si="38"/>
        <v>30036</v>
      </c>
      <c r="AW243" s="25">
        <f t="shared" si="39"/>
        <v>10</v>
      </c>
      <c r="AX243" s="25" t="str">
        <f>getSring(AN243,3)</f>
        <v>坚硬的石头</v>
      </c>
      <c r="AY243" s="25">
        <f t="shared" si="40"/>
        <v>30032</v>
      </c>
      <c r="AZ243" s="25">
        <f t="shared" si="41"/>
        <v>10</v>
      </c>
    </row>
    <row r="244" spans="2:52" ht="14.25" x14ac:dyDescent="0.2">
      <c r="B244" s="16">
        <v>242</v>
      </c>
      <c r="C244" s="16" t="s">
        <v>1195</v>
      </c>
      <c r="D244" s="16" t="s">
        <v>1423</v>
      </c>
      <c r="E244" s="16">
        <f>武器3!E244</f>
        <v>1</v>
      </c>
      <c r="F244" s="16" t="s">
        <v>1127</v>
      </c>
      <c r="G244" s="16">
        <f>武器3!G244</f>
        <v>3</v>
      </c>
      <c r="H244" s="19" t="s">
        <v>1485</v>
      </c>
      <c r="I244" s="3" t="s">
        <v>869</v>
      </c>
      <c r="J244" s="3">
        <f>武器2!I244</f>
        <v>8</v>
      </c>
      <c r="K244" s="3" t="str">
        <f>武器3!J244</f>
        <v>下级职业</v>
      </c>
      <c r="L244" s="3" t="str">
        <f>武器3!K244</f>
        <v>光</v>
      </c>
      <c r="M244" s="16">
        <v>10</v>
      </c>
      <c r="N244" s="16">
        <v>2</v>
      </c>
      <c r="O244" s="16">
        <v>13</v>
      </c>
      <c r="P244" s="28">
        <v>0</v>
      </c>
      <c r="Q244" s="28">
        <v>0</v>
      </c>
      <c r="R244" s="28">
        <v>0</v>
      </c>
      <c r="S244" s="28">
        <v>0</v>
      </c>
      <c r="T244" s="16">
        <v>35</v>
      </c>
      <c r="U244" s="28">
        <v>0</v>
      </c>
      <c r="V244" s="64">
        <v>0</v>
      </c>
      <c r="W244" s="29">
        <v>0</v>
      </c>
      <c r="X244" s="29">
        <v>0</v>
      </c>
      <c r="Y244" s="29">
        <v>0</v>
      </c>
      <c r="Z244" s="29">
        <v>0</v>
      </c>
      <c r="AA244" s="64">
        <v>0</v>
      </c>
      <c r="AB244" s="64">
        <v>0</v>
      </c>
      <c r="AC244" s="64">
        <v>0</v>
      </c>
      <c r="AD244" s="64">
        <v>0</v>
      </c>
      <c r="AE244" s="64">
        <v>0</v>
      </c>
      <c r="AF244" s="64">
        <v>0</v>
      </c>
      <c r="AG244" s="29">
        <v>0</v>
      </c>
      <c r="AH244" s="29">
        <v>0</v>
      </c>
      <c r="AI244" s="29">
        <v>0</v>
      </c>
      <c r="AJ244" s="29">
        <v>0</v>
      </c>
      <c r="AK244" s="29">
        <v>0</v>
      </c>
      <c r="AL244">
        <f t="shared" si="33"/>
        <v>72</v>
      </c>
      <c r="AM244">
        <f t="shared" si="34"/>
        <v>3150</v>
      </c>
      <c r="AN244" t="str">
        <f t="shared" si="35"/>
        <v>,蓝水晶,漂亮的蘑菇,扁扁的稻草</v>
      </c>
      <c r="AO244" s="25" t="str">
        <f>IF(F244="c",getSring(AN244,4),VLOOKUP(L244&amp;F244,test4,2,FALSE))</f>
        <v>光之精华</v>
      </c>
      <c r="AP244" s="25">
        <f t="shared" si="36"/>
        <v>30018</v>
      </c>
      <c r="AQ244" s="25">
        <f t="shared" si="42"/>
        <v>120</v>
      </c>
      <c r="AR244" s="25" t="str">
        <f>getSring(AN244,1)</f>
        <v>蓝水晶</v>
      </c>
      <c r="AS244" s="25">
        <f t="shared" si="37"/>
        <v>30028</v>
      </c>
      <c r="AT244" s="25">
        <f t="shared" si="43"/>
        <v>30</v>
      </c>
      <c r="AU244" s="25" t="str">
        <f>getSring(AN244,2)</f>
        <v>漂亮的蘑菇</v>
      </c>
      <c r="AV244" s="25">
        <f t="shared" si="38"/>
        <v>30020</v>
      </c>
      <c r="AW244" s="25">
        <f t="shared" si="39"/>
        <v>30</v>
      </c>
      <c r="AX244" s="25" t="str">
        <f>getSring(AN244,3)</f>
        <v>扁扁的稻草</v>
      </c>
      <c r="AY244" s="25">
        <f t="shared" si="40"/>
        <v>30024</v>
      </c>
      <c r="AZ244" s="25">
        <f t="shared" si="41"/>
        <v>30</v>
      </c>
    </row>
    <row r="245" spans="2:52" ht="14.25" x14ac:dyDescent="0.2">
      <c r="B245" s="16">
        <v>243</v>
      </c>
      <c r="C245" s="16" t="s">
        <v>1180</v>
      </c>
      <c r="D245" s="16" t="s">
        <v>1592</v>
      </c>
      <c r="E245" s="16">
        <f>武器3!E245</f>
        <v>2</v>
      </c>
      <c r="F245" s="16" t="s">
        <v>1127</v>
      </c>
      <c r="G245" s="16">
        <f>武器3!G245</f>
        <v>3</v>
      </c>
      <c r="H245" s="19" t="s">
        <v>1485</v>
      </c>
      <c r="I245" s="3" t="s">
        <v>869</v>
      </c>
      <c r="J245" s="3">
        <f>武器2!I245</f>
        <v>8</v>
      </c>
      <c r="K245" s="3" t="str">
        <f>武器3!J245</f>
        <v>下级职业</v>
      </c>
      <c r="L245" s="3" t="str">
        <f>武器3!K245</f>
        <v>光</v>
      </c>
      <c r="M245" s="16">
        <v>10</v>
      </c>
      <c r="N245" s="16">
        <v>3</v>
      </c>
      <c r="O245" s="16">
        <v>19</v>
      </c>
      <c r="P245" s="28">
        <v>0</v>
      </c>
      <c r="Q245" s="28">
        <v>0</v>
      </c>
      <c r="R245" s="28">
        <v>0</v>
      </c>
      <c r="S245" s="28">
        <v>0</v>
      </c>
      <c r="T245" s="28">
        <v>0</v>
      </c>
      <c r="U245" s="28">
        <v>0</v>
      </c>
      <c r="V245" s="64">
        <v>0</v>
      </c>
      <c r="W245" s="29">
        <v>0</v>
      </c>
      <c r="X245" s="29">
        <v>0</v>
      </c>
      <c r="Y245" s="29">
        <v>0</v>
      </c>
      <c r="Z245" s="29">
        <v>0</v>
      </c>
      <c r="AA245" s="64">
        <v>0</v>
      </c>
      <c r="AB245" s="64">
        <v>0</v>
      </c>
      <c r="AC245" s="64">
        <v>0</v>
      </c>
      <c r="AD245" s="42">
        <v>22</v>
      </c>
      <c r="AE245" s="64">
        <v>0</v>
      </c>
      <c r="AF245" s="64">
        <v>0</v>
      </c>
      <c r="AG245" s="29">
        <v>0</v>
      </c>
      <c r="AH245" s="29">
        <v>0</v>
      </c>
      <c r="AI245" s="29">
        <v>0</v>
      </c>
      <c r="AJ245" s="29">
        <v>0</v>
      </c>
      <c r="AK245" s="29">
        <v>0</v>
      </c>
      <c r="AL245">
        <f t="shared" si="33"/>
        <v>36.698757763975145</v>
      </c>
      <c r="AM245">
        <f t="shared" si="34"/>
        <v>1590</v>
      </c>
      <c r="AN245" t="str">
        <f t="shared" si="35"/>
        <v>,漂亮的蘑菇,长獠牙,坚硬的石头</v>
      </c>
      <c r="AO245" s="25" t="str">
        <f>IF(F245="c",getSring(AN245,4),VLOOKUP(L245&amp;F245,test4,2,FALSE))</f>
        <v>光之精华</v>
      </c>
      <c r="AP245" s="25">
        <f t="shared" si="36"/>
        <v>30018</v>
      </c>
      <c r="AQ245" s="25">
        <f t="shared" si="42"/>
        <v>61</v>
      </c>
      <c r="AR245" s="25" t="str">
        <f>getSring(AN245,1)</f>
        <v>漂亮的蘑菇</v>
      </c>
      <c r="AS245" s="25">
        <f t="shared" si="37"/>
        <v>30020</v>
      </c>
      <c r="AT245" s="25">
        <f t="shared" si="43"/>
        <v>15</v>
      </c>
      <c r="AU245" s="25" t="str">
        <f>getSring(AN245,2)</f>
        <v>长獠牙</v>
      </c>
      <c r="AV245" s="25">
        <f t="shared" si="38"/>
        <v>30036</v>
      </c>
      <c r="AW245" s="25">
        <f t="shared" si="39"/>
        <v>15</v>
      </c>
      <c r="AX245" s="25" t="str">
        <f>getSring(AN245,3)</f>
        <v>坚硬的石头</v>
      </c>
      <c r="AY245" s="25">
        <f t="shared" si="40"/>
        <v>30032</v>
      </c>
      <c r="AZ245" s="25">
        <f t="shared" si="41"/>
        <v>15</v>
      </c>
    </row>
    <row r="246" spans="2:52" ht="14.25" x14ac:dyDescent="0.2">
      <c r="B246" s="16">
        <v>244</v>
      </c>
      <c r="C246" s="16" t="s">
        <v>1208</v>
      </c>
      <c r="D246" s="16" t="s">
        <v>1364</v>
      </c>
      <c r="E246" s="16">
        <f>武器3!E246</f>
        <v>2</v>
      </c>
      <c r="F246" s="16" t="s">
        <v>1127</v>
      </c>
      <c r="G246" s="16">
        <f>武器3!G246</f>
        <v>3</v>
      </c>
      <c r="H246" s="19" t="s">
        <v>1485</v>
      </c>
      <c r="I246" s="3" t="s">
        <v>869</v>
      </c>
      <c r="J246" s="3">
        <f>武器2!I246</f>
        <v>8</v>
      </c>
      <c r="K246" s="3" t="str">
        <f>武器3!J246</f>
        <v>下级职业</v>
      </c>
      <c r="L246" s="3" t="str">
        <f>武器3!K246</f>
        <v>光</v>
      </c>
      <c r="M246" s="16">
        <v>10</v>
      </c>
      <c r="N246" s="16">
        <v>4</v>
      </c>
      <c r="O246" s="16">
        <v>26</v>
      </c>
      <c r="P246" s="28">
        <v>0</v>
      </c>
      <c r="Q246" s="28">
        <v>0</v>
      </c>
      <c r="R246" s="28">
        <v>0</v>
      </c>
      <c r="S246" s="28">
        <v>0</v>
      </c>
      <c r="T246" s="28">
        <v>0</v>
      </c>
      <c r="U246" s="28">
        <v>0</v>
      </c>
      <c r="V246" s="64">
        <v>0</v>
      </c>
      <c r="W246" s="29">
        <v>0</v>
      </c>
      <c r="X246" s="29">
        <v>0</v>
      </c>
      <c r="Y246" s="29">
        <v>0</v>
      </c>
      <c r="Z246" s="29">
        <v>0</v>
      </c>
      <c r="AA246" s="42">
        <v>20</v>
      </c>
      <c r="AB246" s="64">
        <v>0</v>
      </c>
      <c r="AC246" s="64">
        <v>0</v>
      </c>
      <c r="AD246" s="64">
        <v>0</v>
      </c>
      <c r="AE246" s="64">
        <v>0</v>
      </c>
      <c r="AF246" s="64">
        <v>0</v>
      </c>
      <c r="AG246" s="29">
        <v>0</v>
      </c>
      <c r="AH246" s="29">
        <v>0</v>
      </c>
      <c r="AI246" s="29">
        <v>0</v>
      </c>
      <c r="AJ246" s="29">
        <v>0</v>
      </c>
      <c r="AK246" s="29">
        <v>0</v>
      </c>
      <c r="AL246">
        <f t="shared" si="33"/>
        <v>49</v>
      </c>
      <c r="AM246">
        <f t="shared" si="34"/>
        <v>2130</v>
      </c>
      <c r="AN246" t="str">
        <f t="shared" si="35"/>
        <v>,漂亮的蘑菇,扁扁的稻草,蓝水晶</v>
      </c>
      <c r="AO246" s="25" t="str">
        <f>IF(F246="c",getSring(AN246,4),VLOOKUP(L246&amp;F246,test4,2,FALSE))</f>
        <v>光之精华</v>
      </c>
      <c r="AP246" s="25">
        <f t="shared" si="36"/>
        <v>30018</v>
      </c>
      <c r="AQ246" s="25">
        <f t="shared" si="42"/>
        <v>82</v>
      </c>
      <c r="AR246" s="25" t="str">
        <f>getSring(AN246,1)</f>
        <v>漂亮的蘑菇</v>
      </c>
      <c r="AS246" s="25">
        <f t="shared" si="37"/>
        <v>30020</v>
      </c>
      <c r="AT246" s="25">
        <f t="shared" si="43"/>
        <v>20</v>
      </c>
      <c r="AU246" s="25" t="str">
        <f>getSring(AN246,2)</f>
        <v>扁扁的稻草</v>
      </c>
      <c r="AV246" s="25">
        <f t="shared" si="38"/>
        <v>30024</v>
      </c>
      <c r="AW246" s="25">
        <f t="shared" si="39"/>
        <v>20</v>
      </c>
      <c r="AX246" s="25" t="str">
        <f>getSring(AN246,3)</f>
        <v>蓝水晶</v>
      </c>
      <c r="AY246" s="25">
        <f t="shared" si="40"/>
        <v>30028</v>
      </c>
      <c r="AZ246" s="25">
        <f t="shared" si="41"/>
        <v>20</v>
      </c>
    </row>
    <row r="247" spans="2:52" ht="14.25" x14ac:dyDescent="0.2">
      <c r="B247" s="16">
        <v>245</v>
      </c>
      <c r="C247" s="16" t="s">
        <v>1180</v>
      </c>
      <c r="D247" s="16" t="s">
        <v>1414</v>
      </c>
      <c r="E247" s="16">
        <f>武器3!E247</f>
        <v>3</v>
      </c>
      <c r="F247" s="16" t="s">
        <v>1127</v>
      </c>
      <c r="G247" s="16">
        <f>武器3!G247</f>
        <v>3</v>
      </c>
      <c r="H247" s="19" t="s">
        <v>1485</v>
      </c>
      <c r="I247" s="3" t="s">
        <v>869</v>
      </c>
      <c r="J247" s="3">
        <f>武器2!I247</f>
        <v>8</v>
      </c>
      <c r="K247" s="3" t="str">
        <f>武器3!J247</f>
        <v>下级职业</v>
      </c>
      <c r="L247" s="3" t="str">
        <f>武器3!K247</f>
        <v>光</v>
      </c>
      <c r="M247" s="16">
        <v>10</v>
      </c>
      <c r="N247" s="16">
        <v>5</v>
      </c>
      <c r="O247" s="16">
        <v>32</v>
      </c>
      <c r="P247" s="28">
        <v>0</v>
      </c>
      <c r="Q247" s="28">
        <v>0</v>
      </c>
      <c r="R247" s="28">
        <v>0</v>
      </c>
      <c r="S247" s="28">
        <v>0</v>
      </c>
      <c r="T247" s="16">
        <v>86</v>
      </c>
      <c r="U247" s="28">
        <v>0</v>
      </c>
      <c r="V247" s="64">
        <v>0</v>
      </c>
      <c r="W247" s="29">
        <v>0</v>
      </c>
      <c r="X247" s="29">
        <v>0</v>
      </c>
      <c r="Y247" s="29">
        <v>0</v>
      </c>
      <c r="Z247" s="29">
        <v>0</v>
      </c>
      <c r="AA247" s="64">
        <v>0</v>
      </c>
      <c r="AB247" s="64">
        <v>0</v>
      </c>
      <c r="AC247" s="64">
        <v>0</v>
      </c>
      <c r="AD247" s="64">
        <v>0</v>
      </c>
      <c r="AE247" s="64">
        <v>0</v>
      </c>
      <c r="AF247" s="42">
        <v>104</v>
      </c>
      <c r="AG247" s="29">
        <v>0</v>
      </c>
      <c r="AH247" s="29">
        <v>0</v>
      </c>
      <c r="AI247" s="29">
        <v>0</v>
      </c>
      <c r="AJ247" s="29">
        <v>0</v>
      </c>
      <c r="AK247" s="29">
        <v>0</v>
      </c>
      <c r="AL247">
        <f t="shared" si="33"/>
        <v>228.48514851485146</v>
      </c>
      <c r="AM247">
        <f t="shared" si="34"/>
        <v>9990</v>
      </c>
      <c r="AN247" t="str">
        <f t="shared" si="35"/>
        <v>,美味的坚果,坚硬的石头,长獠牙</v>
      </c>
      <c r="AO247" s="25" t="str">
        <f>IF(F247="c",getSring(AN247,4),VLOOKUP(L247&amp;F247,test4,2,FALSE))</f>
        <v>光之精华</v>
      </c>
      <c r="AP247" s="25">
        <f t="shared" si="36"/>
        <v>30018</v>
      </c>
      <c r="AQ247" s="25">
        <f t="shared" si="42"/>
        <v>381</v>
      </c>
      <c r="AR247" s="25" t="str">
        <f>getSring(AN247,1)</f>
        <v>美味的坚果</v>
      </c>
      <c r="AS247" s="25">
        <f t="shared" si="37"/>
        <v>30040</v>
      </c>
      <c r="AT247" s="25">
        <f t="shared" si="43"/>
        <v>95</v>
      </c>
      <c r="AU247" s="25" t="str">
        <f>getSring(AN247,2)</f>
        <v>坚硬的石头</v>
      </c>
      <c r="AV247" s="25">
        <f t="shared" si="38"/>
        <v>30032</v>
      </c>
      <c r="AW247" s="25">
        <f t="shared" si="39"/>
        <v>95</v>
      </c>
      <c r="AX247" s="25" t="str">
        <f>getSring(AN247,3)</f>
        <v>长獠牙</v>
      </c>
      <c r="AY247" s="25">
        <f t="shared" si="40"/>
        <v>30036</v>
      </c>
      <c r="AZ247" s="25">
        <f t="shared" si="41"/>
        <v>95</v>
      </c>
    </row>
    <row r="248" spans="2:52" ht="14.25" x14ac:dyDescent="0.2">
      <c r="B248" s="16">
        <v>246</v>
      </c>
      <c r="C248" s="16" t="s">
        <v>1174</v>
      </c>
      <c r="D248" s="16" t="s">
        <v>1593</v>
      </c>
      <c r="E248" s="16">
        <f>武器3!E248</f>
        <v>3</v>
      </c>
      <c r="F248" s="16" t="s">
        <v>1127</v>
      </c>
      <c r="G248" s="16">
        <f>武器3!G248</f>
        <v>3</v>
      </c>
      <c r="H248" s="19" t="s">
        <v>1485</v>
      </c>
      <c r="I248" s="3" t="s">
        <v>869</v>
      </c>
      <c r="J248" s="3">
        <f>武器2!I248</f>
        <v>8</v>
      </c>
      <c r="K248" s="3" t="str">
        <f>武器3!J248</f>
        <v>下级职业</v>
      </c>
      <c r="L248" s="3" t="str">
        <f>武器3!K248</f>
        <v>光</v>
      </c>
      <c r="M248" s="16">
        <v>10</v>
      </c>
      <c r="N248" s="16">
        <v>6</v>
      </c>
      <c r="O248" s="16">
        <v>39</v>
      </c>
      <c r="P248" s="28">
        <v>0</v>
      </c>
      <c r="Q248" s="28">
        <v>0</v>
      </c>
      <c r="R248" s="28">
        <v>0</v>
      </c>
      <c r="S248" s="28">
        <v>0</v>
      </c>
      <c r="T248" s="16">
        <v>104</v>
      </c>
      <c r="U248" s="28">
        <v>0</v>
      </c>
      <c r="V248" s="64">
        <v>0</v>
      </c>
      <c r="W248" s="29">
        <v>0</v>
      </c>
      <c r="X248" s="29">
        <v>0</v>
      </c>
      <c r="Y248" s="29">
        <v>0</v>
      </c>
      <c r="Z248" s="29">
        <v>0</v>
      </c>
      <c r="AA248" s="64">
        <v>0</v>
      </c>
      <c r="AB248" s="64">
        <v>0</v>
      </c>
      <c r="AC248" s="64">
        <v>0</v>
      </c>
      <c r="AD248" s="64">
        <v>0</v>
      </c>
      <c r="AE248" s="64">
        <v>0</v>
      </c>
      <c r="AF248" s="42">
        <v>124</v>
      </c>
      <c r="AG248" s="29">
        <v>0</v>
      </c>
      <c r="AH248" s="29">
        <v>0</v>
      </c>
      <c r="AI248" s="29">
        <v>0</v>
      </c>
      <c r="AJ248" s="29">
        <v>0</v>
      </c>
      <c r="AK248" s="29">
        <v>0</v>
      </c>
      <c r="AL248">
        <f t="shared" si="33"/>
        <v>284.68867924528303</v>
      </c>
      <c r="AM248">
        <f t="shared" si="34"/>
        <v>12465</v>
      </c>
      <c r="AN248" t="str">
        <f t="shared" si="35"/>
        <v>,扁扁的稻草,坚硬的石头,漂亮的蘑菇</v>
      </c>
      <c r="AO248" s="25" t="str">
        <f>IF(F248="c",getSring(AN248,4),VLOOKUP(L248&amp;F248,test4,2,FALSE))</f>
        <v>光之精华</v>
      </c>
      <c r="AP248" s="25">
        <f t="shared" si="36"/>
        <v>30018</v>
      </c>
      <c r="AQ248" s="25">
        <f t="shared" si="42"/>
        <v>474</v>
      </c>
      <c r="AR248" s="25" t="str">
        <f>getSring(AN248,1)</f>
        <v>扁扁的稻草</v>
      </c>
      <c r="AS248" s="25">
        <f t="shared" si="37"/>
        <v>30024</v>
      </c>
      <c r="AT248" s="25">
        <f t="shared" si="43"/>
        <v>119</v>
      </c>
      <c r="AU248" s="25" t="str">
        <f>getSring(AN248,2)</f>
        <v>坚硬的石头</v>
      </c>
      <c r="AV248" s="25">
        <f t="shared" si="38"/>
        <v>30032</v>
      </c>
      <c r="AW248" s="25">
        <f t="shared" si="39"/>
        <v>119</v>
      </c>
      <c r="AX248" s="25" t="str">
        <f>getSring(AN248,3)</f>
        <v>漂亮的蘑菇</v>
      </c>
      <c r="AY248" s="25">
        <f t="shared" si="40"/>
        <v>30020</v>
      </c>
      <c r="AZ248" s="25">
        <f t="shared" si="41"/>
        <v>119</v>
      </c>
    </row>
    <row r="249" spans="2:52" ht="14.25" x14ac:dyDescent="0.2">
      <c r="B249" s="16">
        <v>247</v>
      </c>
      <c r="C249" s="16" t="s">
        <v>1198</v>
      </c>
      <c r="D249" s="16" t="s">
        <v>1523</v>
      </c>
      <c r="E249" s="16">
        <f>武器3!E249</f>
        <v>4</v>
      </c>
      <c r="F249" s="16" t="s">
        <v>1127</v>
      </c>
      <c r="G249" s="16">
        <f>武器3!G249</f>
        <v>3</v>
      </c>
      <c r="H249" s="19" t="s">
        <v>1485</v>
      </c>
      <c r="I249" s="3" t="s">
        <v>869</v>
      </c>
      <c r="J249" s="3">
        <f>武器2!I249</f>
        <v>8</v>
      </c>
      <c r="K249" s="3" t="str">
        <f>武器3!J249</f>
        <v>下级职业</v>
      </c>
      <c r="L249" s="3" t="str">
        <f>武器3!K249</f>
        <v>光</v>
      </c>
      <c r="M249" s="16">
        <v>10</v>
      </c>
      <c r="N249" s="16">
        <v>7</v>
      </c>
      <c r="O249" s="16">
        <v>45</v>
      </c>
      <c r="P249" s="28">
        <v>0</v>
      </c>
      <c r="Q249" s="28">
        <v>0</v>
      </c>
      <c r="R249" s="16">
        <v>76</v>
      </c>
      <c r="S249" s="28">
        <v>0</v>
      </c>
      <c r="T249" s="28">
        <v>0</v>
      </c>
      <c r="U249" s="28">
        <v>0</v>
      </c>
      <c r="V249" s="64">
        <v>0</v>
      </c>
      <c r="W249" s="29">
        <v>0</v>
      </c>
      <c r="X249" s="29">
        <v>0</v>
      </c>
      <c r="Y249" s="29">
        <v>0</v>
      </c>
      <c r="Z249" s="29">
        <v>0</v>
      </c>
      <c r="AA249" s="64">
        <v>0</v>
      </c>
      <c r="AB249" s="64">
        <v>0</v>
      </c>
      <c r="AC249" s="64">
        <v>0</v>
      </c>
      <c r="AD249" s="64">
        <v>0</v>
      </c>
      <c r="AE249" s="64">
        <v>0</v>
      </c>
      <c r="AF249" s="42">
        <v>145</v>
      </c>
      <c r="AG249" s="29">
        <v>0</v>
      </c>
      <c r="AH249" s="29">
        <v>0</v>
      </c>
      <c r="AI249" s="29">
        <v>0</v>
      </c>
      <c r="AJ249" s="29">
        <v>0</v>
      </c>
      <c r="AK249" s="29">
        <v>0</v>
      </c>
      <c r="AL249">
        <f t="shared" si="33"/>
        <v>272.73595505617976</v>
      </c>
      <c r="AM249">
        <f t="shared" si="34"/>
        <v>11955</v>
      </c>
      <c r="AN249" t="str">
        <f t="shared" si="35"/>
        <v>,坚硬的石头,美味的坚果,蓝水晶</v>
      </c>
      <c r="AO249" s="25" t="str">
        <f>IF(F249="c",getSring(AN249,4),VLOOKUP(L249&amp;F249,test4,2,FALSE))</f>
        <v>光之精华</v>
      </c>
      <c r="AP249" s="25">
        <f t="shared" si="36"/>
        <v>30018</v>
      </c>
      <c r="AQ249" s="25">
        <f t="shared" si="42"/>
        <v>455</v>
      </c>
      <c r="AR249" s="25" t="str">
        <f>getSring(AN249,1)</f>
        <v>坚硬的石头</v>
      </c>
      <c r="AS249" s="25">
        <f t="shared" si="37"/>
        <v>30032</v>
      </c>
      <c r="AT249" s="25">
        <f t="shared" si="43"/>
        <v>114</v>
      </c>
      <c r="AU249" s="25" t="str">
        <f>getSring(AN249,2)</f>
        <v>美味的坚果</v>
      </c>
      <c r="AV249" s="25">
        <f t="shared" si="38"/>
        <v>30040</v>
      </c>
      <c r="AW249" s="25">
        <f t="shared" si="39"/>
        <v>114</v>
      </c>
      <c r="AX249" s="25" t="str">
        <f>getSring(AN249,3)</f>
        <v>蓝水晶</v>
      </c>
      <c r="AY249" s="25">
        <f t="shared" si="40"/>
        <v>30028</v>
      </c>
      <c r="AZ249" s="25">
        <f t="shared" si="41"/>
        <v>114</v>
      </c>
    </row>
    <row r="250" spans="2:52" ht="14.25" x14ac:dyDescent="0.2">
      <c r="B250" s="16">
        <v>248</v>
      </c>
      <c r="C250" s="16" t="s">
        <v>1182</v>
      </c>
      <c r="D250" s="16" t="s">
        <v>1275</v>
      </c>
      <c r="E250" s="16">
        <f>武器3!E250</f>
        <v>4</v>
      </c>
      <c r="F250" s="16" t="s">
        <v>1127</v>
      </c>
      <c r="G250" s="16">
        <f>武器3!G250</f>
        <v>3</v>
      </c>
      <c r="H250" s="19" t="s">
        <v>1485</v>
      </c>
      <c r="I250" s="3" t="s">
        <v>869</v>
      </c>
      <c r="J250" s="3">
        <f>武器2!I250</f>
        <v>8</v>
      </c>
      <c r="K250" s="3" t="str">
        <f>武器3!J250</f>
        <v>下级职业</v>
      </c>
      <c r="L250" s="3" t="str">
        <f>武器3!K250</f>
        <v>光</v>
      </c>
      <c r="M250" s="16">
        <v>10</v>
      </c>
      <c r="N250" s="16">
        <v>8</v>
      </c>
      <c r="O250" s="16">
        <v>52</v>
      </c>
      <c r="P250" s="28">
        <v>0</v>
      </c>
      <c r="Q250" s="28">
        <v>0</v>
      </c>
      <c r="R250" s="16">
        <v>86</v>
      </c>
      <c r="S250" s="28">
        <v>0</v>
      </c>
      <c r="T250" s="28">
        <v>0</v>
      </c>
      <c r="U250" s="28">
        <v>0</v>
      </c>
      <c r="V250" s="64">
        <v>0</v>
      </c>
      <c r="W250" s="29">
        <v>0</v>
      </c>
      <c r="X250" s="29">
        <v>0</v>
      </c>
      <c r="Y250" s="29">
        <v>0</v>
      </c>
      <c r="Z250" s="29">
        <v>0</v>
      </c>
      <c r="AA250" s="64">
        <v>0</v>
      </c>
      <c r="AB250" s="64">
        <v>0</v>
      </c>
      <c r="AC250" s="64">
        <v>0</v>
      </c>
      <c r="AD250" s="64">
        <v>0</v>
      </c>
      <c r="AE250" s="64">
        <v>0</v>
      </c>
      <c r="AF250" s="42">
        <v>166</v>
      </c>
      <c r="AG250" s="29">
        <v>0</v>
      </c>
      <c r="AH250" s="29">
        <v>0</v>
      </c>
      <c r="AI250" s="29">
        <v>0</v>
      </c>
      <c r="AJ250" s="29">
        <v>0</v>
      </c>
      <c r="AK250" s="29">
        <v>0</v>
      </c>
      <c r="AL250">
        <f t="shared" si="33"/>
        <v>320.99141630901289</v>
      </c>
      <c r="AM250">
        <f t="shared" si="34"/>
        <v>14055</v>
      </c>
      <c r="AN250" t="str">
        <f t="shared" si="35"/>
        <v>,坚硬的石头,美味的坚果,蓝水晶</v>
      </c>
      <c r="AO250" s="25" t="str">
        <f>IF(F250="c",getSring(AN250,4),VLOOKUP(L250&amp;F250,test4,2,FALSE))</f>
        <v>光之精华</v>
      </c>
      <c r="AP250" s="25">
        <f t="shared" si="36"/>
        <v>30018</v>
      </c>
      <c r="AQ250" s="25">
        <f t="shared" si="42"/>
        <v>535</v>
      </c>
      <c r="AR250" s="25" t="str">
        <f>getSring(AN250,1)</f>
        <v>坚硬的石头</v>
      </c>
      <c r="AS250" s="25">
        <f t="shared" si="37"/>
        <v>30032</v>
      </c>
      <c r="AT250" s="25">
        <f t="shared" si="43"/>
        <v>134</v>
      </c>
      <c r="AU250" s="25" t="str">
        <f>getSring(AN250,2)</f>
        <v>美味的坚果</v>
      </c>
      <c r="AV250" s="25">
        <f t="shared" si="38"/>
        <v>30040</v>
      </c>
      <c r="AW250" s="25">
        <f t="shared" si="39"/>
        <v>134</v>
      </c>
      <c r="AX250" s="25" t="str">
        <f>getSring(AN250,3)</f>
        <v>蓝水晶</v>
      </c>
      <c r="AY250" s="25">
        <f t="shared" si="40"/>
        <v>30028</v>
      </c>
      <c r="AZ250" s="25">
        <f t="shared" si="41"/>
        <v>134</v>
      </c>
    </row>
    <row r="251" spans="2:52" ht="14.25" x14ac:dyDescent="0.2">
      <c r="B251" s="16">
        <v>249</v>
      </c>
      <c r="C251" s="16" t="s">
        <v>1147</v>
      </c>
      <c r="D251" s="16" t="s">
        <v>1398</v>
      </c>
      <c r="E251" s="16">
        <f>武器3!E251</f>
        <v>1</v>
      </c>
      <c r="F251" s="16" t="s">
        <v>1128</v>
      </c>
      <c r="G251" s="16">
        <f>武器3!G251</f>
        <v>4</v>
      </c>
      <c r="H251" s="19" t="s">
        <v>1485</v>
      </c>
      <c r="I251" s="3" t="s">
        <v>869</v>
      </c>
      <c r="J251" s="3">
        <f>武器2!I251</f>
        <v>8</v>
      </c>
      <c r="K251" s="3" t="str">
        <f>武器3!J251</f>
        <v>下级职业</v>
      </c>
      <c r="L251" s="3" t="str">
        <f>武器3!K251</f>
        <v>--</v>
      </c>
      <c r="M251" s="16">
        <v>10</v>
      </c>
      <c r="N251" s="16">
        <v>1</v>
      </c>
      <c r="O251" s="16">
        <v>13</v>
      </c>
      <c r="P251" s="28">
        <v>0</v>
      </c>
      <c r="Q251" s="28">
        <v>0</v>
      </c>
      <c r="R251" s="28">
        <v>0</v>
      </c>
      <c r="S251" s="28">
        <v>0</v>
      </c>
      <c r="T251" s="28">
        <v>0</v>
      </c>
      <c r="U251" s="28">
        <v>0</v>
      </c>
      <c r="V251" s="64">
        <v>0</v>
      </c>
      <c r="W251" s="29">
        <v>0</v>
      </c>
      <c r="X251" s="29">
        <v>0</v>
      </c>
      <c r="Y251" s="29">
        <v>0</v>
      </c>
      <c r="Z251" s="29">
        <v>0</v>
      </c>
      <c r="AA251" s="64">
        <v>0</v>
      </c>
      <c r="AB251" s="64">
        <v>0</v>
      </c>
      <c r="AC251" s="64">
        <v>0</v>
      </c>
      <c r="AD251" s="42">
        <v>0</v>
      </c>
      <c r="AE251" s="64">
        <v>0</v>
      </c>
      <c r="AF251" s="64">
        <v>0</v>
      </c>
      <c r="AG251" s="29">
        <v>0</v>
      </c>
      <c r="AH251" s="29">
        <v>0</v>
      </c>
      <c r="AI251" s="29">
        <v>0</v>
      </c>
      <c r="AJ251" s="29">
        <v>0</v>
      </c>
      <c r="AK251" s="29">
        <v>0</v>
      </c>
      <c r="AL251">
        <f t="shared" si="33"/>
        <v>19.5</v>
      </c>
      <c r="AM251">
        <f t="shared" si="34"/>
        <v>847.5</v>
      </c>
      <c r="AN251" t="str">
        <f t="shared" si="35"/>
        <v>,狗牙,石头,蘑菇,稻草</v>
      </c>
      <c r="AO251" s="25" t="str">
        <f>IF(F251="c",getSring(AN251,4),VLOOKUP(L251&amp;F251,test4,2,FALSE))</f>
        <v>稻草</v>
      </c>
      <c r="AP251" s="25">
        <f t="shared" si="36"/>
        <v>30023</v>
      </c>
      <c r="AQ251" s="25">
        <f t="shared" si="42"/>
        <v>65</v>
      </c>
      <c r="AR251" s="25" t="str">
        <f>getSring(AN251,1)</f>
        <v>狗牙</v>
      </c>
      <c r="AS251" s="25">
        <f t="shared" si="37"/>
        <v>30035</v>
      </c>
      <c r="AT251" s="25">
        <f t="shared" si="43"/>
        <v>16</v>
      </c>
      <c r="AU251" s="25" t="str">
        <f>getSring(AN251,2)</f>
        <v>石头</v>
      </c>
      <c r="AV251" s="25">
        <f t="shared" si="38"/>
        <v>30031</v>
      </c>
      <c r="AW251" s="25">
        <f t="shared" si="39"/>
        <v>16</v>
      </c>
      <c r="AX251" s="25" t="str">
        <f>getSring(AN251,3)</f>
        <v>蘑菇</v>
      </c>
      <c r="AY251" s="25">
        <f t="shared" si="40"/>
        <v>30019</v>
      </c>
      <c r="AZ251" s="25">
        <f t="shared" si="41"/>
        <v>16</v>
      </c>
    </row>
    <row r="252" spans="2:52" ht="14.25" x14ac:dyDescent="0.2">
      <c r="B252" s="16">
        <v>250</v>
      </c>
      <c r="C252" s="16" t="s">
        <v>1166</v>
      </c>
      <c r="D252" s="16" t="s">
        <v>1261</v>
      </c>
      <c r="E252" s="16">
        <f>武器3!E252</f>
        <v>1</v>
      </c>
      <c r="F252" s="16" t="s">
        <v>1128</v>
      </c>
      <c r="G252" s="16">
        <f>武器3!G252</f>
        <v>4</v>
      </c>
      <c r="H252" s="19" t="s">
        <v>1485</v>
      </c>
      <c r="I252" s="3" t="s">
        <v>869</v>
      </c>
      <c r="J252" s="3">
        <f>武器2!I252</f>
        <v>8</v>
      </c>
      <c r="K252" s="3" t="str">
        <f>武器3!J252</f>
        <v>下级职业</v>
      </c>
      <c r="L252" s="3" t="str">
        <f>武器3!K252</f>
        <v>--</v>
      </c>
      <c r="M252" s="16">
        <v>10</v>
      </c>
      <c r="N252" s="16">
        <v>2</v>
      </c>
      <c r="O252" s="16">
        <v>25</v>
      </c>
      <c r="P252" s="28">
        <v>0</v>
      </c>
      <c r="Q252" s="28">
        <v>0</v>
      </c>
      <c r="R252" s="28">
        <v>0</v>
      </c>
      <c r="S252" s="28">
        <v>0</v>
      </c>
      <c r="T252" s="28">
        <v>0</v>
      </c>
      <c r="U252" s="28">
        <v>0</v>
      </c>
      <c r="V252" s="42">
        <v>0</v>
      </c>
      <c r="W252" s="29">
        <v>0</v>
      </c>
      <c r="X252" s="29">
        <v>0</v>
      </c>
      <c r="Y252" s="29">
        <v>0</v>
      </c>
      <c r="Z252" s="29">
        <v>0</v>
      </c>
      <c r="AA252" s="64">
        <v>0</v>
      </c>
      <c r="AB252" s="64">
        <v>0</v>
      </c>
      <c r="AC252" s="64">
        <v>0</v>
      </c>
      <c r="AD252" s="64">
        <v>0</v>
      </c>
      <c r="AE252" s="64">
        <v>0</v>
      </c>
      <c r="AF252" s="64">
        <v>0</v>
      </c>
      <c r="AG252" s="29">
        <v>0</v>
      </c>
      <c r="AH252" s="29">
        <v>0</v>
      </c>
      <c r="AI252" s="29">
        <v>0</v>
      </c>
      <c r="AJ252" s="29">
        <v>0</v>
      </c>
      <c r="AK252" s="29">
        <v>0</v>
      </c>
      <c r="AL252">
        <f t="shared" si="33"/>
        <v>37.5</v>
      </c>
      <c r="AM252">
        <f t="shared" si="34"/>
        <v>1635</v>
      </c>
      <c r="AN252" t="str">
        <f t="shared" si="35"/>
        <v>,红水晶,石头,蘑菇,稻草</v>
      </c>
      <c r="AO252" s="25" t="str">
        <f>IF(F252="c",getSring(AN252,4),VLOOKUP(L252&amp;F252,test4,2,FALSE))</f>
        <v>稻草</v>
      </c>
      <c r="AP252" s="25">
        <f t="shared" si="36"/>
        <v>30023</v>
      </c>
      <c r="AQ252" s="25">
        <f t="shared" si="42"/>
        <v>125</v>
      </c>
      <c r="AR252" s="25" t="str">
        <f>getSring(AN252,1)</f>
        <v>红水晶</v>
      </c>
      <c r="AS252" s="25">
        <f t="shared" si="37"/>
        <v>30027</v>
      </c>
      <c r="AT252" s="25">
        <f t="shared" si="43"/>
        <v>31</v>
      </c>
      <c r="AU252" s="25" t="str">
        <f>getSring(AN252,2)</f>
        <v>石头</v>
      </c>
      <c r="AV252" s="25">
        <f t="shared" si="38"/>
        <v>30031</v>
      </c>
      <c r="AW252" s="25">
        <f t="shared" si="39"/>
        <v>31</v>
      </c>
      <c r="AX252" s="25" t="str">
        <f>getSring(AN252,3)</f>
        <v>蘑菇</v>
      </c>
      <c r="AY252" s="25">
        <f t="shared" si="40"/>
        <v>30019</v>
      </c>
      <c r="AZ252" s="25">
        <f t="shared" si="41"/>
        <v>31</v>
      </c>
    </row>
    <row r="253" spans="2:52" ht="14.25" x14ac:dyDescent="0.2">
      <c r="B253" s="16">
        <v>251</v>
      </c>
      <c r="C253" s="16" t="s">
        <v>1198</v>
      </c>
      <c r="D253" s="16" t="s">
        <v>1432</v>
      </c>
      <c r="E253" s="16">
        <f>武器3!E253</f>
        <v>2</v>
      </c>
      <c r="F253" s="16" t="s">
        <v>1128</v>
      </c>
      <c r="G253" s="16">
        <f>武器3!G253</f>
        <v>4</v>
      </c>
      <c r="H253" s="19" t="s">
        <v>1485</v>
      </c>
      <c r="I253" s="3" t="s">
        <v>869</v>
      </c>
      <c r="J253" s="3">
        <f>武器2!I253</f>
        <v>8</v>
      </c>
      <c r="K253" s="3" t="str">
        <f>武器3!J253</f>
        <v>下级职业</v>
      </c>
      <c r="L253" s="3" t="str">
        <f>武器3!K253</f>
        <v>--</v>
      </c>
      <c r="M253" s="16">
        <v>10</v>
      </c>
      <c r="N253" s="16">
        <v>3</v>
      </c>
      <c r="O253" s="16">
        <v>38</v>
      </c>
      <c r="P253" s="28">
        <v>0</v>
      </c>
      <c r="Q253" s="28">
        <v>0</v>
      </c>
      <c r="R253" s="28">
        <v>0</v>
      </c>
      <c r="S253" s="28">
        <v>0</v>
      </c>
      <c r="T253" s="16">
        <v>0</v>
      </c>
      <c r="U253" s="28">
        <v>0</v>
      </c>
      <c r="V253" s="64">
        <v>0</v>
      </c>
      <c r="W253" s="29">
        <v>0</v>
      </c>
      <c r="X253" s="29">
        <v>0</v>
      </c>
      <c r="Y253" s="29">
        <v>0</v>
      </c>
      <c r="Z253" s="29">
        <v>0</v>
      </c>
      <c r="AA253" s="64">
        <v>0</v>
      </c>
      <c r="AB253" s="64">
        <v>0</v>
      </c>
      <c r="AC253" s="64">
        <v>0</v>
      </c>
      <c r="AD253" s="64">
        <v>0</v>
      </c>
      <c r="AE253" s="64">
        <v>0</v>
      </c>
      <c r="AF253" s="64">
        <v>0</v>
      </c>
      <c r="AG253" s="29">
        <v>0</v>
      </c>
      <c r="AH253" s="29">
        <v>0</v>
      </c>
      <c r="AI253" s="29">
        <v>0</v>
      </c>
      <c r="AJ253" s="29">
        <v>0</v>
      </c>
      <c r="AK253" s="29">
        <v>0</v>
      </c>
      <c r="AL253">
        <f t="shared" si="33"/>
        <v>57</v>
      </c>
      <c r="AM253">
        <f t="shared" si="34"/>
        <v>2505</v>
      </c>
      <c r="AN253" t="str">
        <f t="shared" si="35"/>
        <v>,狗牙,红水晶,蘑菇,稻草</v>
      </c>
      <c r="AO253" s="25" t="str">
        <f>IF(F253="c",getSring(AN253,4),VLOOKUP(L253&amp;F253,test4,2,FALSE))</f>
        <v>稻草</v>
      </c>
      <c r="AP253" s="25">
        <f t="shared" si="36"/>
        <v>30023</v>
      </c>
      <c r="AQ253" s="25">
        <f t="shared" si="42"/>
        <v>190</v>
      </c>
      <c r="AR253" s="25" t="str">
        <f>getSring(AN253,1)</f>
        <v>狗牙</v>
      </c>
      <c r="AS253" s="25">
        <f t="shared" si="37"/>
        <v>30035</v>
      </c>
      <c r="AT253" s="25">
        <f t="shared" si="43"/>
        <v>48</v>
      </c>
      <c r="AU253" s="25" t="str">
        <f>getSring(AN253,2)</f>
        <v>红水晶</v>
      </c>
      <c r="AV253" s="25">
        <f t="shared" si="38"/>
        <v>30027</v>
      </c>
      <c r="AW253" s="25">
        <f t="shared" si="39"/>
        <v>48</v>
      </c>
      <c r="AX253" s="25" t="str">
        <f>getSring(AN253,3)</f>
        <v>蘑菇</v>
      </c>
      <c r="AY253" s="25">
        <f t="shared" si="40"/>
        <v>30019</v>
      </c>
      <c r="AZ253" s="25">
        <f t="shared" si="41"/>
        <v>48</v>
      </c>
    </row>
    <row r="254" spans="2:52" ht="14.25" x14ac:dyDescent="0.2">
      <c r="B254" s="16">
        <v>252</v>
      </c>
      <c r="C254" s="16" t="s">
        <v>1141</v>
      </c>
      <c r="D254" s="16" t="s">
        <v>1308</v>
      </c>
      <c r="E254" s="16">
        <f>武器3!E254</f>
        <v>2</v>
      </c>
      <c r="F254" s="16" t="s">
        <v>1128</v>
      </c>
      <c r="G254" s="16">
        <f>武器3!G254</f>
        <v>4</v>
      </c>
      <c r="H254" s="19" t="s">
        <v>1485</v>
      </c>
      <c r="I254" s="3" t="s">
        <v>869</v>
      </c>
      <c r="J254" s="3">
        <f>武器2!I254</f>
        <v>8</v>
      </c>
      <c r="K254" s="3" t="str">
        <f>武器3!J254</f>
        <v>下级职业</v>
      </c>
      <c r="L254" s="3" t="str">
        <f>武器3!K254</f>
        <v>--</v>
      </c>
      <c r="M254" s="16">
        <v>10</v>
      </c>
      <c r="N254" s="16">
        <v>4</v>
      </c>
      <c r="O254" s="16">
        <v>50</v>
      </c>
      <c r="P254" s="28">
        <v>0</v>
      </c>
      <c r="Q254" s="28">
        <v>0</v>
      </c>
      <c r="R254" s="28">
        <v>0</v>
      </c>
      <c r="S254" s="28">
        <v>0</v>
      </c>
      <c r="T254" s="28">
        <v>0</v>
      </c>
      <c r="U254" s="28">
        <v>0</v>
      </c>
      <c r="V254" s="64">
        <v>0</v>
      </c>
      <c r="W254" s="29">
        <v>0</v>
      </c>
      <c r="X254" s="29">
        <v>0</v>
      </c>
      <c r="Y254" s="29">
        <v>0</v>
      </c>
      <c r="Z254" s="29">
        <v>0</v>
      </c>
      <c r="AA254" s="64">
        <v>0</v>
      </c>
      <c r="AB254" s="64">
        <v>0</v>
      </c>
      <c r="AC254" s="64">
        <v>0</v>
      </c>
      <c r="AD254" s="64">
        <v>0</v>
      </c>
      <c r="AE254" s="64">
        <v>0</v>
      </c>
      <c r="AF254" s="42">
        <v>0</v>
      </c>
      <c r="AG254" s="29">
        <v>0</v>
      </c>
      <c r="AH254" s="29">
        <v>0</v>
      </c>
      <c r="AI254" s="29">
        <v>0</v>
      </c>
      <c r="AJ254" s="29">
        <v>0</v>
      </c>
      <c r="AK254" s="29">
        <v>0</v>
      </c>
      <c r="AL254">
        <f t="shared" si="33"/>
        <v>75</v>
      </c>
      <c r="AM254">
        <f t="shared" si="34"/>
        <v>3292.5</v>
      </c>
      <c r="AN254" t="str">
        <f t="shared" si="35"/>
        <v>,狗牙,石头,多汁的坚果,稻草</v>
      </c>
      <c r="AO254" s="25" t="str">
        <f>IF(F254="c",getSring(AN254,4),VLOOKUP(L254&amp;F254,test4,2,FALSE))</f>
        <v>稻草</v>
      </c>
      <c r="AP254" s="25">
        <f t="shared" si="36"/>
        <v>30023</v>
      </c>
      <c r="AQ254" s="25">
        <f t="shared" si="42"/>
        <v>250</v>
      </c>
      <c r="AR254" s="25" t="str">
        <f>getSring(AN254,1)</f>
        <v>狗牙</v>
      </c>
      <c r="AS254" s="25">
        <f t="shared" si="37"/>
        <v>30035</v>
      </c>
      <c r="AT254" s="25">
        <f t="shared" si="43"/>
        <v>63</v>
      </c>
      <c r="AU254" s="25" t="str">
        <f>getSring(AN254,2)</f>
        <v>石头</v>
      </c>
      <c r="AV254" s="25">
        <f t="shared" si="38"/>
        <v>30031</v>
      </c>
      <c r="AW254" s="25">
        <f t="shared" si="39"/>
        <v>63</v>
      </c>
      <c r="AX254" s="25" t="str">
        <f>getSring(AN254,3)</f>
        <v>多汁的坚果</v>
      </c>
      <c r="AY254" s="25">
        <f t="shared" si="40"/>
        <v>30039</v>
      </c>
      <c r="AZ254" s="25">
        <f t="shared" si="41"/>
        <v>63</v>
      </c>
    </row>
    <row r="255" spans="2:52" ht="14.25" x14ac:dyDescent="0.2">
      <c r="B255" s="16">
        <v>253</v>
      </c>
      <c r="C255" s="16" t="s">
        <v>1188</v>
      </c>
      <c r="D255" s="16" t="s">
        <v>1279</v>
      </c>
      <c r="E255" s="16">
        <f>武器3!E255</f>
        <v>3</v>
      </c>
      <c r="F255" s="16" t="s">
        <v>1128</v>
      </c>
      <c r="G255" s="16">
        <f>武器3!G255</f>
        <v>4</v>
      </c>
      <c r="H255" s="19" t="s">
        <v>1485</v>
      </c>
      <c r="I255" s="3" t="s">
        <v>869</v>
      </c>
      <c r="J255" s="3">
        <f>武器2!I255</f>
        <v>8</v>
      </c>
      <c r="K255" s="3" t="str">
        <f>武器3!J255</f>
        <v>下级职业</v>
      </c>
      <c r="L255" s="3" t="str">
        <f>武器3!K255</f>
        <v>--</v>
      </c>
      <c r="M255" s="16">
        <v>10</v>
      </c>
      <c r="N255" s="16">
        <v>5</v>
      </c>
      <c r="O255" s="16">
        <v>63</v>
      </c>
      <c r="P255" s="28">
        <v>0</v>
      </c>
      <c r="Q255" s="28">
        <v>0</v>
      </c>
      <c r="R255" s="28">
        <v>0</v>
      </c>
      <c r="S255" s="28">
        <v>0</v>
      </c>
      <c r="T255" s="28">
        <v>0</v>
      </c>
      <c r="U255" s="28">
        <v>0</v>
      </c>
      <c r="V255" s="64">
        <v>0</v>
      </c>
      <c r="W255" s="29">
        <v>0</v>
      </c>
      <c r="X255" s="20">
        <v>0</v>
      </c>
      <c r="Y255" s="29">
        <v>0</v>
      </c>
      <c r="Z255" s="29">
        <v>0</v>
      </c>
      <c r="AA255" s="64">
        <v>0</v>
      </c>
      <c r="AB255" s="64">
        <v>0</v>
      </c>
      <c r="AC255" s="64">
        <v>0</v>
      </c>
      <c r="AD255" s="64">
        <v>0</v>
      </c>
      <c r="AE255" s="64">
        <v>0</v>
      </c>
      <c r="AF255" s="64">
        <v>0</v>
      </c>
      <c r="AG255" s="29">
        <v>0</v>
      </c>
      <c r="AH255" s="29">
        <v>0</v>
      </c>
      <c r="AI255" s="29">
        <v>0</v>
      </c>
      <c r="AJ255" s="29">
        <v>0</v>
      </c>
      <c r="AK255" s="29">
        <v>0</v>
      </c>
      <c r="AL255">
        <f t="shared" si="33"/>
        <v>94.5</v>
      </c>
      <c r="AM255">
        <f t="shared" si="34"/>
        <v>4140</v>
      </c>
      <c r="AN255" t="str">
        <f t="shared" si="35"/>
        <v>,红水晶,稻草,石头,蘑菇</v>
      </c>
      <c r="AO255" s="25" t="str">
        <f>IF(F255="c",getSring(AN255,4),VLOOKUP(L255&amp;F255,test4,2,FALSE))</f>
        <v>蘑菇</v>
      </c>
      <c r="AP255" s="25">
        <f t="shared" si="36"/>
        <v>30019</v>
      </c>
      <c r="AQ255" s="25">
        <f t="shared" si="42"/>
        <v>315</v>
      </c>
      <c r="AR255" s="25" t="str">
        <f>getSring(AN255,1)</f>
        <v>红水晶</v>
      </c>
      <c r="AS255" s="25">
        <f t="shared" si="37"/>
        <v>30027</v>
      </c>
      <c r="AT255" s="25">
        <f t="shared" si="43"/>
        <v>79</v>
      </c>
      <c r="AU255" s="25" t="str">
        <f>getSring(AN255,2)</f>
        <v>稻草</v>
      </c>
      <c r="AV255" s="25">
        <f t="shared" si="38"/>
        <v>30023</v>
      </c>
      <c r="AW255" s="25">
        <f t="shared" si="39"/>
        <v>79</v>
      </c>
      <c r="AX255" s="25" t="str">
        <f>getSring(AN255,3)</f>
        <v>石头</v>
      </c>
      <c r="AY255" s="25">
        <f t="shared" si="40"/>
        <v>30031</v>
      </c>
      <c r="AZ255" s="25">
        <f t="shared" si="41"/>
        <v>79</v>
      </c>
    </row>
    <row r="256" spans="2:52" ht="14.25" x14ac:dyDescent="0.2">
      <c r="B256" s="16">
        <v>254</v>
      </c>
      <c r="C256" s="16" t="s">
        <v>1191</v>
      </c>
      <c r="D256" s="16" t="s">
        <v>1594</v>
      </c>
      <c r="E256" s="16">
        <f>武器3!E256</f>
        <v>3</v>
      </c>
      <c r="F256" s="16" t="s">
        <v>1128</v>
      </c>
      <c r="G256" s="16">
        <f>武器3!G256</f>
        <v>4</v>
      </c>
      <c r="H256" s="19" t="s">
        <v>1485</v>
      </c>
      <c r="I256" s="3" t="s">
        <v>869</v>
      </c>
      <c r="J256" s="3">
        <f>武器2!I256</f>
        <v>8</v>
      </c>
      <c r="K256" s="3" t="str">
        <f>武器3!J256</f>
        <v>下级职业</v>
      </c>
      <c r="L256" s="3" t="str">
        <f>武器3!K256</f>
        <v>--</v>
      </c>
      <c r="M256" s="16">
        <v>10</v>
      </c>
      <c r="N256" s="16">
        <v>6</v>
      </c>
      <c r="O256" s="16">
        <v>75</v>
      </c>
      <c r="P256" s="28">
        <v>0</v>
      </c>
      <c r="Q256" s="28">
        <v>0</v>
      </c>
      <c r="R256" s="28">
        <v>0</v>
      </c>
      <c r="S256" s="28">
        <v>0</v>
      </c>
      <c r="T256" s="28">
        <v>0</v>
      </c>
      <c r="U256" s="28">
        <v>0</v>
      </c>
      <c r="V256" s="64">
        <v>0</v>
      </c>
      <c r="W256" s="29">
        <v>0</v>
      </c>
      <c r="X256" s="29">
        <v>0</v>
      </c>
      <c r="Y256" s="29">
        <v>0</v>
      </c>
      <c r="Z256" s="29">
        <v>0</v>
      </c>
      <c r="AA256" s="64">
        <v>0</v>
      </c>
      <c r="AB256" s="42">
        <v>0</v>
      </c>
      <c r="AC256" s="64">
        <v>0</v>
      </c>
      <c r="AD256" s="64">
        <v>0</v>
      </c>
      <c r="AE256" s="64">
        <v>0</v>
      </c>
      <c r="AF256" s="64">
        <v>0</v>
      </c>
      <c r="AG256" s="29">
        <v>0</v>
      </c>
      <c r="AH256" s="29">
        <v>0</v>
      </c>
      <c r="AI256" s="29">
        <v>0</v>
      </c>
      <c r="AJ256" s="29">
        <v>0</v>
      </c>
      <c r="AK256" s="29">
        <v>0</v>
      </c>
      <c r="AL256">
        <f t="shared" si="33"/>
        <v>112.5</v>
      </c>
      <c r="AM256">
        <f t="shared" si="34"/>
        <v>4927.5</v>
      </c>
      <c r="AN256" t="str">
        <f t="shared" si="35"/>
        <v>,稻草,蘑菇,石头,狗牙</v>
      </c>
      <c r="AO256" s="25" t="str">
        <f>IF(F256="c",getSring(AN256,4),VLOOKUP(L256&amp;F256,test4,2,FALSE))</f>
        <v>狗牙</v>
      </c>
      <c r="AP256" s="25">
        <f t="shared" si="36"/>
        <v>30035</v>
      </c>
      <c r="AQ256" s="25">
        <f t="shared" si="42"/>
        <v>375</v>
      </c>
      <c r="AR256" s="25" t="str">
        <f>getSring(AN256,1)</f>
        <v>稻草</v>
      </c>
      <c r="AS256" s="25">
        <f t="shared" si="37"/>
        <v>30023</v>
      </c>
      <c r="AT256" s="25">
        <f t="shared" si="43"/>
        <v>94</v>
      </c>
      <c r="AU256" s="25" t="str">
        <f>getSring(AN256,2)</f>
        <v>蘑菇</v>
      </c>
      <c r="AV256" s="25">
        <f t="shared" si="38"/>
        <v>30019</v>
      </c>
      <c r="AW256" s="25">
        <f t="shared" si="39"/>
        <v>94</v>
      </c>
      <c r="AX256" s="25" t="str">
        <f>getSring(AN256,3)</f>
        <v>石头</v>
      </c>
      <c r="AY256" s="25">
        <f t="shared" si="40"/>
        <v>30031</v>
      </c>
      <c r="AZ256" s="25">
        <f t="shared" si="41"/>
        <v>94</v>
      </c>
    </row>
    <row r="257" spans="2:52" ht="14.25" x14ac:dyDescent="0.2">
      <c r="B257" s="16">
        <v>255</v>
      </c>
      <c r="C257" s="16" t="s">
        <v>1216</v>
      </c>
      <c r="D257" s="16" t="s">
        <v>1340</v>
      </c>
      <c r="E257" s="16">
        <f>武器3!E257</f>
        <v>4</v>
      </c>
      <c r="F257" s="16" t="s">
        <v>1128</v>
      </c>
      <c r="G257" s="16">
        <f>武器3!G257</f>
        <v>4</v>
      </c>
      <c r="H257" s="19" t="s">
        <v>1485</v>
      </c>
      <c r="I257" s="3" t="s">
        <v>869</v>
      </c>
      <c r="J257" s="3">
        <f>武器2!I257</f>
        <v>8</v>
      </c>
      <c r="K257" s="3" t="str">
        <f>武器3!J257</f>
        <v>下级职业</v>
      </c>
      <c r="L257" s="3" t="str">
        <f>武器3!K257</f>
        <v>--</v>
      </c>
      <c r="M257" s="16">
        <v>10</v>
      </c>
      <c r="N257" s="16">
        <v>7</v>
      </c>
      <c r="O257" s="16">
        <v>88</v>
      </c>
      <c r="P257" s="28">
        <v>0</v>
      </c>
      <c r="Q257" s="28">
        <v>0</v>
      </c>
      <c r="R257" s="28">
        <v>0</v>
      </c>
      <c r="S257" s="28">
        <v>0</v>
      </c>
      <c r="T257" s="28">
        <v>0</v>
      </c>
      <c r="U257" s="28">
        <v>0</v>
      </c>
      <c r="V257" s="64">
        <v>0</v>
      </c>
      <c r="W257" s="29">
        <v>0</v>
      </c>
      <c r="X257" s="29">
        <v>0</v>
      </c>
      <c r="Y257" s="29">
        <v>0</v>
      </c>
      <c r="Z257" s="29">
        <v>0</v>
      </c>
      <c r="AA257" s="64">
        <v>0</v>
      </c>
      <c r="AB257" s="64">
        <v>0</v>
      </c>
      <c r="AC257" s="42">
        <v>0</v>
      </c>
      <c r="AD257" s="64">
        <v>0</v>
      </c>
      <c r="AE257" s="64">
        <v>0</v>
      </c>
      <c r="AF257" s="64">
        <v>0</v>
      </c>
      <c r="AG257" s="29">
        <v>0</v>
      </c>
      <c r="AH257" s="29">
        <v>0</v>
      </c>
      <c r="AI257" s="29">
        <v>0</v>
      </c>
      <c r="AJ257" s="29">
        <v>0</v>
      </c>
      <c r="AK257" s="29">
        <v>0</v>
      </c>
      <c r="AL257">
        <f t="shared" si="33"/>
        <v>132</v>
      </c>
      <c r="AM257">
        <f t="shared" si="34"/>
        <v>5775</v>
      </c>
      <c r="AN257" t="str">
        <f t="shared" si="35"/>
        <v>,蘑菇,狗牙,多汁的坚果,红水晶</v>
      </c>
      <c r="AO257" s="25" t="str">
        <f>IF(F257="c",getSring(AN257,4),VLOOKUP(L257&amp;F257,test4,2,FALSE))</f>
        <v>红水晶</v>
      </c>
      <c r="AP257" s="25">
        <f t="shared" si="36"/>
        <v>30027</v>
      </c>
      <c r="AQ257" s="25">
        <f t="shared" si="42"/>
        <v>440</v>
      </c>
      <c r="AR257" s="25" t="str">
        <f>getSring(AN257,1)</f>
        <v>蘑菇</v>
      </c>
      <c r="AS257" s="25">
        <f t="shared" si="37"/>
        <v>30019</v>
      </c>
      <c r="AT257" s="25">
        <f t="shared" si="43"/>
        <v>110</v>
      </c>
      <c r="AU257" s="25" t="str">
        <f>getSring(AN257,2)</f>
        <v>狗牙</v>
      </c>
      <c r="AV257" s="25">
        <f t="shared" si="38"/>
        <v>30035</v>
      </c>
      <c r="AW257" s="25">
        <f t="shared" si="39"/>
        <v>110</v>
      </c>
      <c r="AX257" s="25" t="str">
        <f>getSring(AN257,3)</f>
        <v>多汁的坚果</v>
      </c>
      <c r="AY257" s="25">
        <f t="shared" si="40"/>
        <v>30039</v>
      </c>
      <c r="AZ257" s="25">
        <f t="shared" si="41"/>
        <v>110</v>
      </c>
    </row>
    <row r="258" spans="2:52" ht="14.25" x14ac:dyDescent="0.2">
      <c r="B258" s="16">
        <v>256</v>
      </c>
      <c r="C258" s="16" t="s">
        <v>1155</v>
      </c>
      <c r="D258" s="16" t="s">
        <v>1595</v>
      </c>
      <c r="E258" s="16">
        <f>武器3!E258</f>
        <v>4</v>
      </c>
      <c r="F258" s="16" t="s">
        <v>1128</v>
      </c>
      <c r="G258" s="16">
        <f>武器3!G258</f>
        <v>4</v>
      </c>
      <c r="H258" s="19" t="s">
        <v>1485</v>
      </c>
      <c r="I258" s="3" t="s">
        <v>869</v>
      </c>
      <c r="J258" s="3">
        <f>武器2!I258</f>
        <v>8</v>
      </c>
      <c r="K258" s="3" t="str">
        <f>武器3!J258</f>
        <v>下级职业</v>
      </c>
      <c r="L258" s="3" t="str">
        <f>武器3!K258</f>
        <v>--</v>
      </c>
      <c r="M258" s="16">
        <v>10</v>
      </c>
      <c r="N258" s="16">
        <v>8</v>
      </c>
      <c r="O258" s="16">
        <v>101</v>
      </c>
      <c r="P258" s="28">
        <v>0</v>
      </c>
      <c r="Q258" s="28">
        <v>0</v>
      </c>
      <c r="R258" s="28">
        <v>0</v>
      </c>
      <c r="S258" s="28">
        <v>0</v>
      </c>
      <c r="T258" s="28">
        <v>0</v>
      </c>
      <c r="U258" s="28">
        <v>0</v>
      </c>
      <c r="V258" s="64">
        <v>0</v>
      </c>
      <c r="W258" s="20">
        <v>0</v>
      </c>
      <c r="X258" s="29">
        <v>0</v>
      </c>
      <c r="Y258" s="29">
        <v>0</v>
      </c>
      <c r="Z258" s="29">
        <v>0</v>
      </c>
      <c r="AA258" s="64">
        <v>0</v>
      </c>
      <c r="AB258" s="64">
        <v>0</v>
      </c>
      <c r="AC258" s="64">
        <v>0</v>
      </c>
      <c r="AD258" s="64">
        <v>0</v>
      </c>
      <c r="AE258" s="64">
        <v>0</v>
      </c>
      <c r="AF258" s="64">
        <v>0</v>
      </c>
      <c r="AG258" s="29">
        <v>0</v>
      </c>
      <c r="AH258" s="29">
        <v>0</v>
      </c>
      <c r="AI258" s="29">
        <v>0</v>
      </c>
      <c r="AJ258" s="29">
        <v>0</v>
      </c>
      <c r="AK258" s="29">
        <v>0</v>
      </c>
      <c r="AL258">
        <f t="shared" si="33"/>
        <v>151.5</v>
      </c>
      <c r="AM258">
        <f t="shared" si="34"/>
        <v>6622.5</v>
      </c>
      <c r="AN258" t="str">
        <f t="shared" si="35"/>
        <v>,石头,狗牙,蘑菇,稻草</v>
      </c>
      <c r="AO258" s="25" t="str">
        <f>IF(F258="c",getSring(AN258,4),VLOOKUP(L258&amp;F258,test4,2,FALSE))</f>
        <v>稻草</v>
      </c>
      <c r="AP258" s="25">
        <f t="shared" si="36"/>
        <v>30023</v>
      </c>
      <c r="AQ258" s="25">
        <f t="shared" si="42"/>
        <v>505</v>
      </c>
      <c r="AR258" s="25" t="str">
        <f>getSring(AN258,1)</f>
        <v>石头</v>
      </c>
      <c r="AS258" s="25">
        <f t="shared" si="37"/>
        <v>30031</v>
      </c>
      <c r="AT258" s="25">
        <f t="shared" si="43"/>
        <v>126</v>
      </c>
      <c r="AU258" s="25" t="str">
        <f>getSring(AN258,2)</f>
        <v>狗牙</v>
      </c>
      <c r="AV258" s="25">
        <f t="shared" si="38"/>
        <v>30035</v>
      </c>
      <c r="AW258" s="25">
        <f t="shared" si="39"/>
        <v>126</v>
      </c>
      <c r="AX258" s="25" t="str">
        <f>getSring(AN258,3)</f>
        <v>蘑菇</v>
      </c>
      <c r="AY258" s="25">
        <f t="shared" si="40"/>
        <v>30019</v>
      </c>
      <c r="AZ258" s="25">
        <f t="shared" si="41"/>
        <v>126</v>
      </c>
    </row>
    <row r="259" spans="2:52" ht="14.25" x14ac:dyDescent="0.2">
      <c r="B259" s="16">
        <v>257</v>
      </c>
      <c r="C259" s="16" t="s">
        <v>1133</v>
      </c>
      <c r="D259" s="16" t="s">
        <v>1569</v>
      </c>
      <c r="E259" s="16">
        <f>武器3!E259</f>
        <v>1</v>
      </c>
      <c r="F259" s="16" t="s">
        <v>1125</v>
      </c>
      <c r="G259" s="16">
        <f>武器3!G259</f>
        <v>3</v>
      </c>
      <c r="H259" s="19" t="s">
        <v>1485</v>
      </c>
      <c r="I259" s="3" t="s">
        <v>870</v>
      </c>
      <c r="J259" s="3">
        <f>武器2!I259</f>
        <v>9</v>
      </c>
      <c r="K259" s="3" t="str">
        <f>武器3!J259</f>
        <v>下级职业</v>
      </c>
      <c r="L259" s="3" t="str">
        <f>武器3!K259</f>
        <v>火</v>
      </c>
      <c r="M259" s="16">
        <v>6</v>
      </c>
      <c r="N259" s="16">
        <v>1</v>
      </c>
      <c r="O259" s="16">
        <v>8</v>
      </c>
      <c r="P259" s="28">
        <v>0</v>
      </c>
      <c r="Q259" s="28">
        <v>0</v>
      </c>
      <c r="R259" s="28">
        <v>0</v>
      </c>
      <c r="S259" s="28">
        <v>0</v>
      </c>
      <c r="T259" s="16">
        <v>7</v>
      </c>
      <c r="U259" s="28">
        <v>0</v>
      </c>
      <c r="V259" s="64">
        <v>0</v>
      </c>
      <c r="W259" s="20">
        <v>2.5000000000000001E-2</v>
      </c>
      <c r="X259" s="29">
        <v>0</v>
      </c>
      <c r="Y259" s="29">
        <v>0</v>
      </c>
      <c r="Z259" s="29">
        <v>0</v>
      </c>
      <c r="AA259" s="64">
        <v>0</v>
      </c>
      <c r="AB259" s="64">
        <v>0</v>
      </c>
      <c r="AC259" s="64">
        <v>0</v>
      </c>
      <c r="AD259" s="64">
        <v>0</v>
      </c>
      <c r="AE259" s="64">
        <v>0</v>
      </c>
      <c r="AF259" s="42">
        <v>11</v>
      </c>
      <c r="AG259" s="29">
        <v>0</v>
      </c>
      <c r="AH259" s="29">
        <v>0</v>
      </c>
      <c r="AI259" s="29">
        <v>0</v>
      </c>
      <c r="AJ259" s="29">
        <v>0</v>
      </c>
      <c r="AK259" s="29">
        <v>0</v>
      </c>
      <c r="AL259">
        <f t="shared" ref="AL259:AL322" si="44">SUM(O259:V259)*1.5+(1-50/(50+SUM(AA259:AF259)/6))*N259*10*VLOOKUP(I259,test2,2,FALSE)</f>
        <v>23.737942122186499</v>
      </c>
      <c r="AM259">
        <f t="shared" ref="AM259:AM322" si="45">(VLOOKUP(AO259,sell,6,FALSE)*AQ259+VLOOKUP(AR259,sell,6,FALSE)*AT259+VLOOKUP(AU259,sell,6,FALSE)*AW259+VLOOKUP(AX259,sell,6,FALSE)*AZ259)/2</f>
        <v>840</v>
      </c>
      <c r="AN259" t="str">
        <f t="shared" ref="AN259:AN322" si="46">getMarking(VLOOKUP(F259,simple1,2,FALSE),G259)</f>
        <v>,剧毒牙,斑斓的稻草,紫水晶</v>
      </c>
      <c r="AO259" s="25" t="str">
        <f>IF(F259="c",getSring(AN259,4),VLOOKUP(L259&amp;F259,test4,2,FALSE))</f>
        <v>顶级火之精华</v>
      </c>
      <c r="AP259" s="25">
        <f t="shared" ref="AP259:AP322" si="47">VLOOKUP(AO259,test9,2,FALSE)+30000</f>
        <v>30010</v>
      </c>
      <c r="AQ259" s="25">
        <f t="shared" si="42"/>
        <v>2</v>
      </c>
      <c r="AR259" s="25" t="str">
        <f>getSring(AN259,1)</f>
        <v>剧毒牙</v>
      </c>
      <c r="AS259" s="25">
        <f t="shared" ref="AS259:AS322" si="48">VLOOKUP(AR259,test9,2,FALSE)+30000</f>
        <v>30038</v>
      </c>
      <c r="AT259" s="25">
        <f t="shared" si="43"/>
        <v>2</v>
      </c>
      <c r="AU259" s="25" t="str">
        <f>getSring(AN259,2)</f>
        <v>斑斓的稻草</v>
      </c>
      <c r="AV259" s="25">
        <f t="shared" ref="AV259:AV322" si="49">VLOOKUP(AU259,test9,2,FALSE)+30000</f>
        <v>30026</v>
      </c>
      <c r="AW259" s="25">
        <f t="shared" ref="AW259:AW322" si="50">ROUND($AL259/VLOOKUP(AU259,test7,5,FALSE)/4,0)</f>
        <v>2</v>
      </c>
      <c r="AX259" s="25" t="str">
        <f>getSring(AN259,3)</f>
        <v>紫水晶</v>
      </c>
      <c r="AY259" s="25">
        <f t="shared" ref="AY259:AY322" si="51">VLOOKUP(AX259,test9,2,FALSE)+30000</f>
        <v>30030</v>
      </c>
      <c r="AZ259" s="25">
        <f t="shared" ref="AZ259:AZ322" si="52">ROUND($AL259/VLOOKUP(AX259,test7,5,FALSE)/4,0)</f>
        <v>2</v>
      </c>
    </row>
    <row r="260" spans="2:52" ht="14.25" x14ac:dyDescent="0.2">
      <c r="B260" s="16">
        <v>258</v>
      </c>
      <c r="C260" s="16" t="s">
        <v>1193</v>
      </c>
      <c r="D260" s="16" t="s">
        <v>1596</v>
      </c>
      <c r="E260" s="16">
        <f>武器3!E260</f>
        <v>1</v>
      </c>
      <c r="F260" s="16" t="s">
        <v>1125</v>
      </c>
      <c r="G260" s="16">
        <f>武器3!G260</f>
        <v>3</v>
      </c>
      <c r="H260" s="19" t="s">
        <v>1485</v>
      </c>
      <c r="I260" s="3" t="s">
        <v>870</v>
      </c>
      <c r="J260" s="3">
        <f>武器2!I260</f>
        <v>9</v>
      </c>
      <c r="K260" s="3" t="str">
        <f>武器3!J260</f>
        <v>下级职业</v>
      </c>
      <c r="L260" s="3" t="str">
        <f>武器3!K260</f>
        <v>火</v>
      </c>
      <c r="M260" s="16">
        <v>6</v>
      </c>
      <c r="N260" s="16">
        <v>2</v>
      </c>
      <c r="O260" s="16">
        <v>15</v>
      </c>
      <c r="P260" s="16">
        <v>16</v>
      </c>
      <c r="Q260" s="28">
        <v>0</v>
      </c>
      <c r="R260" s="28">
        <v>0</v>
      </c>
      <c r="S260" s="28">
        <v>0</v>
      </c>
      <c r="T260" s="28">
        <v>0</v>
      </c>
      <c r="U260" s="28">
        <v>0</v>
      </c>
      <c r="V260" s="64">
        <v>0</v>
      </c>
      <c r="W260" s="29">
        <v>0</v>
      </c>
      <c r="X260" s="29">
        <v>0</v>
      </c>
      <c r="Y260" s="29">
        <v>0</v>
      </c>
      <c r="Z260" s="29">
        <v>0</v>
      </c>
      <c r="AA260" s="64">
        <v>0</v>
      </c>
      <c r="AB260" s="42">
        <v>10</v>
      </c>
      <c r="AC260" s="42">
        <v>6</v>
      </c>
      <c r="AD260" s="64">
        <v>0</v>
      </c>
      <c r="AE260" s="64">
        <v>0</v>
      </c>
      <c r="AF260" s="64">
        <v>0</v>
      </c>
      <c r="AG260" s="29">
        <v>0</v>
      </c>
      <c r="AH260" s="29">
        <v>0</v>
      </c>
      <c r="AI260" s="29">
        <v>0</v>
      </c>
      <c r="AJ260" s="29">
        <v>0</v>
      </c>
      <c r="AK260" s="29">
        <v>0</v>
      </c>
      <c r="AL260">
        <f t="shared" si="44"/>
        <v>50.044303797468352</v>
      </c>
      <c r="AM260">
        <f t="shared" si="45"/>
        <v>2100</v>
      </c>
      <c r="AN260" t="str">
        <f t="shared" si="46"/>
        <v>,剧毒牙,五彩的蘑菇,耀眼的石头</v>
      </c>
      <c r="AO260" s="25" t="str">
        <f>IF(F260="c",getSring(AN260,4),VLOOKUP(L260&amp;F260,test4,2,FALSE))</f>
        <v>顶级火之精华</v>
      </c>
      <c r="AP260" s="25">
        <f t="shared" si="47"/>
        <v>30010</v>
      </c>
      <c r="AQ260" s="25">
        <f t="shared" ref="AQ260:AQ323" si="53">ROUND(AL260/VLOOKUP(L260&amp;F260,test4,6,FALSE),0)</f>
        <v>5</v>
      </c>
      <c r="AR260" s="25" t="str">
        <f>getSring(AN260,1)</f>
        <v>剧毒牙</v>
      </c>
      <c r="AS260" s="25">
        <f t="shared" si="48"/>
        <v>30038</v>
      </c>
      <c r="AT260" s="25">
        <f t="shared" ref="AT260:AT323" si="54">ROUND(AL260/VLOOKUP(AR260,test7,5,FALSE)/4,0)</f>
        <v>5</v>
      </c>
      <c r="AU260" s="25" t="str">
        <f>getSring(AN260,2)</f>
        <v>五彩的蘑菇</v>
      </c>
      <c r="AV260" s="25">
        <f t="shared" si="49"/>
        <v>30022</v>
      </c>
      <c r="AW260" s="25">
        <f t="shared" si="50"/>
        <v>5</v>
      </c>
      <c r="AX260" s="25" t="str">
        <f>getSring(AN260,3)</f>
        <v>耀眼的石头</v>
      </c>
      <c r="AY260" s="25">
        <f t="shared" si="51"/>
        <v>30034</v>
      </c>
      <c r="AZ260" s="25">
        <f t="shared" si="52"/>
        <v>5</v>
      </c>
    </row>
    <row r="261" spans="2:52" ht="14.25" x14ac:dyDescent="0.2">
      <c r="B261" s="16">
        <v>259</v>
      </c>
      <c r="C261" s="16" t="s">
        <v>1216</v>
      </c>
      <c r="D261" s="16" t="s">
        <v>1597</v>
      </c>
      <c r="E261" s="16">
        <f>武器3!E261</f>
        <v>2</v>
      </c>
      <c r="F261" s="16" t="s">
        <v>1125</v>
      </c>
      <c r="G261" s="16">
        <f>武器3!G261</f>
        <v>3</v>
      </c>
      <c r="H261" s="19" t="s">
        <v>1485</v>
      </c>
      <c r="I261" s="3" t="s">
        <v>870</v>
      </c>
      <c r="J261" s="3">
        <f>武器2!I261</f>
        <v>9</v>
      </c>
      <c r="K261" s="3" t="str">
        <f>武器3!J261</f>
        <v>下级职业</v>
      </c>
      <c r="L261" s="3" t="str">
        <f>武器3!K261</f>
        <v>火</v>
      </c>
      <c r="M261" s="16">
        <v>6</v>
      </c>
      <c r="N261" s="16">
        <v>3</v>
      </c>
      <c r="O261" s="16">
        <v>23</v>
      </c>
      <c r="P261" s="28">
        <v>0</v>
      </c>
      <c r="Q261" s="16">
        <v>16</v>
      </c>
      <c r="R261" s="28">
        <v>0</v>
      </c>
      <c r="S261" s="28">
        <v>0</v>
      </c>
      <c r="T261" s="28">
        <v>0</v>
      </c>
      <c r="U261" s="28">
        <v>0</v>
      </c>
      <c r="V261" s="64">
        <v>0</v>
      </c>
      <c r="W261" s="20">
        <v>7.0000000000000007E-2</v>
      </c>
      <c r="X261" s="29">
        <v>0</v>
      </c>
      <c r="Y261" s="29">
        <v>0</v>
      </c>
      <c r="Z261" s="29">
        <v>0</v>
      </c>
      <c r="AA261" s="64">
        <v>0</v>
      </c>
      <c r="AB261" s="42">
        <v>16</v>
      </c>
      <c r="AC261" s="64">
        <v>0</v>
      </c>
      <c r="AD261" s="64">
        <v>0</v>
      </c>
      <c r="AE261" s="64">
        <v>0</v>
      </c>
      <c r="AF261" s="42">
        <v>34</v>
      </c>
      <c r="AG261" s="29">
        <v>0</v>
      </c>
      <c r="AH261" s="29">
        <v>0</v>
      </c>
      <c r="AI261" s="29">
        <v>0</v>
      </c>
      <c r="AJ261" s="29">
        <v>0</v>
      </c>
      <c r="AK261" s="29">
        <v>0</v>
      </c>
      <c r="AL261">
        <f t="shared" si="44"/>
        <v>73.5</v>
      </c>
      <c r="AM261">
        <f t="shared" si="45"/>
        <v>3360</v>
      </c>
      <c r="AN261" t="str">
        <f t="shared" si="46"/>
        <v>,紫水晶,斑斓的稻草,剧毒牙</v>
      </c>
      <c r="AO261" s="25" t="str">
        <f>IF(F261="c",getSring(AN261,4),VLOOKUP(L261&amp;F261,test4,2,FALSE))</f>
        <v>顶级火之精华</v>
      </c>
      <c r="AP261" s="25">
        <f t="shared" si="47"/>
        <v>30010</v>
      </c>
      <c r="AQ261" s="25">
        <f t="shared" si="53"/>
        <v>8</v>
      </c>
      <c r="AR261" s="25" t="str">
        <f>getSring(AN261,1)</f>
        <v>紫水晶</v>
      </c>
      <c r="AS261" s="25">
        <f t="shared" si="48"/>
        <v>30030</v>
      </c>
      <c r="AT261" s="25">
        <f t="shared" si="54"/>
        <v>8</v>
      </c>
      <c r="AU261" s="25" t="str">
        <f>getSring(AN261,2)</f>
        <v>斑斓的稻草</v>
      </c>
      <c r="AV261" s="25">
        <f t="shared" si="49"/>
        <v>30026</v>
      </c>
      <c r="AW261" s="25">
        <f t="shared" si="50"/>
        <v>8</v>
      </c>
      <c r="AX261" s="25" t="str">
        <f>getSring(AN261,3)</f>
        <v>剧毒牙</v>
      </c>
      <c r="AY261" s="25">
        <f t="shared" si="51"/>
        <v>30038</v>
      </c>
      <c r="AZ261" s="25">
        <f t="shared" si="52"/>
        <v>8</v>
      </c>
    </row>
    <row r="262" spans="2:52" ht="14.25" x14ac:dyDescent="0.2">
      <c r="B262" s="16">
        <v>260</v>
      </c>
      <c r="C262" s="16" t="s">
        <v>1202</v>
      </c>
      <c r="D262" s="16" t="s">
        <v>1251</v>
      </c>
      <c r="E262" s="16">
        <f>武器3!E262</f>
        <v>2</v>
      </c>
      <c r="F262" s="16" t="s">
        <v>1125</v>
      </c>
      <c r="G262" s="16">
        <f>武器3!G262</f>
        <v>3</v>
      </c>
      <c r="H262" s="19" t="s">
        <v>1485</v>
      </c>
      <c r="I262" s="3" t="s">
        <v>870</v>
      </c>
      <c r="J262" s="3">
        <f>武器2!I262</f>
        <v>9</v>
      </c>
      <c r="K262" s="3" t="str">
        <f>武器3!J262</f>
        <v>下级职业</v>
      </c>
      <c r="L262" s="3" t="str">
        <f>武器3!K262</f>
        <v>火</v>
      </c>
      <c r="M262" s="16">
        <v>6</v>
      </c>
      <c r="N262" s="16">
        <v>4</v>
      </c>
      <c r="O262" s="16">
        <v>31</v>
      </c>
      <c r="P262" s="16">
        <v>32</v>
      </c>
      <c r="Q262" s="16">
        <v>22</v>
      </c>
      <c r="R262" s="28">
        <v>0</v>
      </c>
      <c r="S262" s="28">
        <v>0</v>
      </c>
      <c r="T262" s="28">
        <v>0</v>
      </c>
      <c r="U262" s="28">
        <v>0</v>
      </c>
      <c r="V262" s="64">
        <v>0</v>
      </c>
      <c r="W262" s="29">
        <v>0</v>
      </c>
      <c r="X262" s="29">
        <v>0</v>
      </c>
      <c r="Y262" s="29">
        <v>0</v>
      </c>
      <c r="Z262" s="29">
        <v>0</v>
      </c>
      <c r="AA262" s="42">
        <v>18</v>
      </c>
      <c r="AB262" s="64">
        <v>0</v>
      </c>
      <c r="AC262" s="64">
        <v>0</v>
      </c>
      <c r="AD262" s="42">
        <v>21</v>
      </c>
      <c r="AE262" s="64">
        <v>0</v>
      </c>
      <c r="AF262" s="64">
        <v>0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>
        <f t="shared" si="44"/>
        <v>143.60619469026548</v>
      </c>
      <c r="AM262">
        <f t="shared" si="45"/>
        <v>6300</v>
      </c>
      <c r="AN262" t="str">
        <f t="shared" si="46"/>
        <v>,斑斓的稻草,紫水晶,耀眼的石头</v>
      </c>
      <c r="AO262" s="25" t="str">
        <f>IF(F262="c",getSring(AN262,4),VLOOKUP(L262&amp;F262,test4,2,FALSE))</f>
        <v>顶级火之精华</v>
      </c>
      <c r="AP262" s="25">
        <f t="shared" si="47"/>
        <v>30010</v>
      </c>
      <c r="AQ262" s="25">
        <f t="shared" si="53"/>
        <v>15</v>
      </c>
      <c r="AR262" s="25" t="str">
        <f>getSring(AN262,1)</f>
        <v>斑斓的稻草</v>
      </c>
      <c r="AS262" s="25">
        <f t="shared" si="48"/>
        <v>30026</v>
      </c>
      <c r="AT262" s="25">
        <f t="shared" si="54"/>
        <v>15</v>
      </c>
      <c r="AU262" s="25" t="str">
        <f>getSring(AN262,2)</f>
        <v>紫水晶</v>
      </c>
      <c r="AV262" s="25">
        <f t="shared" si="49"/>
        <v>30030</v>
      </c>
      <c r="AW262" s="25">
        <f t="shared" si="50"/>
        <v>15</v>
      </c>
      <c r="AX262" s="25" t="str">
        <f>getSring(AN262,3)</f>
        <v>耀眼的石头</v>
      </c>
      <c r="AY262" s="25">
        <f t="shared" si="51"/>
        <v>30034</v>
      </c>
      <c r="AZ262" s="25">
        <f t="shared" si="52"/>
        <v>15</v>
      </c>
    </row>
    <row r="263" spans="2:52" ht="14.25" x14ac:dyDescent="0.2">
      <c r="B263" s="16">
        <v>261</v>
      </c>
      <c r="C263" s="16" t="s">
        <v>1170</v>
      </c>
      <c r="D263" s="16" t="s">
        <v>1598</v>
      </c>
      <c r="E263" s="16">
        <f>武器3!E263</f>
        <v>3</v>
      </c>
      <c r="F263" s="16" t="s">
        <v>1125</v>
      </c>
      <c r="G263" s="16">
        <f>武器3!G263</f>
        <v>3</v>
      </c>
      <c r="H263" s="19" t="s">
        <v>1485</v>
      </c>
      <c r="I263" s="3" t="s">
        <v>870</v>
      </c>
      <c r="J263" s="3">
        <f>武器2!I263</f>
        <v>9</v>
      </c>
      <c r="K263" s="3" t="str">
        <f>武器3!J263</f>
        <v>下级职业</v>
      </c>
      <c r="L263" s="3" t="str">
        <f>武器3!K263</f>
        <v>火</v>
      </c>
      <c r="M263" s="16">
        <v>6</v>
      </c>
      <c r="N263" s="16">
        <v>5</v>
      </c>
      <c r="O263" s="16">
        <v>38</v>
      </c>
      <c r="P263" s="16">
        <v>40</v>
      </c>
      <c r="Q263" s="16">
        <v>27</v>
      </c>
      <c r="R263" s="16">
        <v>32</v>
      </c>
      <c r="S263" s="28">
        <v>0</v>
      </c>
      <c r="T263" s="16">
        <v>36</v>
      </c>
      <c r="U263" s="28">
        <v>0</v>
      </c>
      <c r="V263" s="64">
        <v>0</v>
      </c>
      <c r="W263" s="29">
        <v>0</v>
      </c>
      <c r="X263" s="20">
        <v>0.06</v>
      </c>
      <c r="Y263" s="29">
        <v>0</v>
      </c>
      <c r="Z263" s="29">
        <v>0</v>
      </c>
      <c r="AA263" s="64">
        <v>0</v>
      </c>
      <c r="AB263" s="64">
        <v>0</v>
      </c>
      <c r="AC263" s="64">
        <v>0</v>
      </c>
      <c r="AD263" s="64">
        <v>0</v>
      </c>
      <c r="AE263" s="64">
        <v>0</v>
      </c>
      <c r="AF263" s="64">
        <v>0</v>
      </c>
      <c r="AG263" s="29">
        <v>0</v>
      </c>
      <c r="AH263" s="29">
        <v>0</v>
      </c>
      <c r="AI263" s="29">
        <v>0</v>
      </c>
      <c r="AJ263" s="29">
        <v>0</v>
      </c>
      <c r="AK263" s="29">
        <v>0</v>
      </c>
      <c r="AL263">
        <f t="shared" si="44"/>
        <v>259.5</v>
      </c>
      <c r="AM263">
        <f t="shared" si="45"/>
        <v>11340</v>
      </c>
      <c r="AN263" t="str">
        <f t="shared" si="46"/>
        <v>,紫水晶,耀眼的石头,斑斓的稻草</v>
      </c>
      <c r="AO263" s="25" t="str">
        <f>IF(F263="c",getSring(AN263,4),VLOOKUP(L263&amp;F263,test4,2,FALSE))</f>
        <v>顶级火之精华</v>
      </c>
      <c r="AP263" s="25">
        <f t="shared" si="47"/>
        <v>30010</v>
      </c>
      <c r="AQ263" s="25">
        <f t="shared" si="53"/>
        <v>27</v>
      </c>
      <c r="AR263" s="25" t="str">
        <f>getSring(AN263,1)</f>
        <v>紫水晶</v>
      </c>
      <c r="AS263" s="25">
        <f t="shared" si="48"/>
        <v>30030</v>
      </c>
      <c r="AT263" s="25">
        <f t="shared" si="54"/>
        <v>27</v>
      </c>
      <c r="AU263" s="25" t="str">
        <f>getSring(AN263,2)</f>
        <v>耀眼的石头</v>
      </c>
      <c r="AV263" s="25">
        <f t="shared" si="49"/>
        <v>30034</v>
      </c>
      <c r="AW263" s="25">
        <f t="shared" si="50"/>
        <v>27</v>
      </c>
      <c r="AX263" s="25" t="str">
        <f>getSring(AN263,3)</f>
        <v>斑斓的稻草</v>
      </c>
      <c r="AY263" s="25">
        <f t="shared" si="51"/>
        <v>30026</v>
      </c>
      <c r="AZ263" s="25">
        <f t="shared" si="52"/>
        <v>27</v>
      </c>
    </row>
    <row r="264" spans="2:52" ht="14.25" x14ac:dyDescent="0.2">
      <c r="B264" s="16">
        <v>262</v>
      </c>
      <c r="C264" s="16" t="s">
        <v>1141</v>
      </c>
      <c r="D264" s="16" t="s">
        <v>1532</v>
      </c>
      <c r="E264" s="16">
        <f>武器3!E264</f>
        <v>3</v>
      </c>
      <c r="F264" s="16" t="s">
        <v>1125</v>
      </c>
      <c r="G264" s="16">
        <f>武器3!G264</f>
        <v>3</v>
      </c>
      <c r="H264" s="19" t="s">
        <v>1485</v>
      </c>
      <c r="I264" s="3" t="s">
        <v>870</v>
      </c>
      <c r="J264" s="3">
        <f>武器2!I264</f>
        <v>9</v>
      </c>
      <c r="K264" s="3" t="str">
        <f>武器3!J264</f>
        <v>下级职业</v>
      </c>
      <c r="L264" s="3" t="str">
        <f>武器3!K264</f>
        <v>火</v>
      </c>
      <c r="M264" s="16">
        <v>6</v>
      </c>
      <c r="N264" s="16">
        <v>6</v>
      </c>
      <c r="O264" s="16">
        <v>46</v>
      </c>
      <c r="P264" s="28">
        <v>0</v>
      </c>
      <c r="Q264" s="28">
        <v>0</v>
      </c>
      <c r="R264" s="28">
        <v>0</v>
      </c>
      <c r="S264" s="28">
        <v>0</v>
      </c>
      <c r="T264" s="16">
        <v>44</v>
      </c>
      <c r="U264" s="28">
        <v>0</v>
      </c>
      <c r="V264" s="42">
        <v>29</v>
      </c>
      <c r="W264" s="29">
        <v>0</v>
      </c>
      <c r="X264" s="20">
        <v>7.2499999999999995E-2</v>
      </c>
      <c r="Y264" s="29">
        <v>0</v>
      </c>
      <c r="Z264" s="29">
        <v>0</v>
      </c>
      <c r="AA264" s="64">
        <v>0</v>
      </c>
      <c r="AB264" s="64">
        <v>0</v>
      </c>
      <c r="AC264" s="64">
        <v>0</v>
      </c>
      <c r="AD264" s="42">
        <v>31</v>
      </c>
      <c r="AE264" s="42">
        <v>27</v>
      </c>
      <c r="AF264" s="64">
        <v>0</v>
      </c>
      <c r="AG264" s="29">
        <v>0</v>
      </c>
      <c r="AH264" s="29">
        <v>0</v>
      </c>
      <c r="AI264" s="29">
        <v>0</v>
      </c>
      <c r="AJ264" s="29">
        <v>0</v>
      </c>
      <c r="AK264" s="29">
        <v>0</v>
      </c>
      <c r="AL264">
        <f t="shared" si="44"/>
        <v>212.52234636871509</v>
      </c>
      <c r="AM264">
        <f t="shared" si="45"/>
        <v>9240</v>
      </c>
      <c r="AN264" t="str">
        <f t="shared" si="46"/>
        <v>,五彩的蘑菇,紫水晶,剧毒牙</v>
      </c>
      <c r="AO264" s="25" t="str">
        <f>IF(F264="c",getSring(AN264,4),VLOOKUP(L264&amp;F264,test4,2,FALSE))</f>
        <v>顶级火之精华</v>
      </c>
      <c r="AP264" s="25">
        <f t="shared" si="47"/>
        <v>30010</v>
      </c>
      <c r="AQ264" s="25">
        <f t="shared" si="53"/>
        <v>22</v>
      </c>
      <c r="AR264" s="25" t="str">
        <f>getSring(AN264,1)</f>
        <v>五彩的蘑菇</v>
      </c>
      <c r="AS264" s="25">
        <f t="shared" si="48"/>
        <v>30022</v>
      </c>
      <c r="AT264" s="25">
        <f t="shared" si="54"/>
        <v>22</v>
      </c>
      <c r="AU264" s="25" t="str">
        <f>getSring(AN264,2)</f>
        <v>紫水晶</v>
      </c>
      <c r="AV264" s="25">
        <f t="shared" si="49"/>
        <v>30030</v>
      </c>
      <c r="AW264" s="25">
        <f t="shared" si="50"/>
        <v>22</v>
      </c>
      <c r="AX264" s="25" t="str">
        <f>getSring(AN264,3)</f>
        <v>剧毒牙</v>
      </c>
      <c r="AY264" s="25">
        <f t="shared" si="51"/>
        <v>30038</v>
      </c>
      <c r="AZ264" s="25">
        <f t="shared" si="52"/>
        <v>22</v>
      </c>
    </row>
    <row r="265" spans="2:52" ht="14.25" x14ac:dyDescent="0.2">
      <c r="B265" s="16">
        <v>263</v>
      </c>
      <c r="C265" s="16" t="s">
        <v>1157</v>
      </c>
      <c r="D265" s="16" t="s">
        <v>1441</v>
      </c>
      <c r="E265" s="16">
        <f>武器3!E265</f>
        <v>4</v>
      </c>
      <c r="F265" s="16" t="s">
        <v>1125</v>
      </c>
      <c r="G265" s="16">
        <f>武器3!G265</f>
        <v>3</v>
      </c>
      <c r="H265" s="19" t="s">
        <v>1485</v>
      </c>
      <c r="I265" s="3" t="s">
        <v>870</v>
      </c>
      <c r="J265" s="3">
        <f>武器2!I265</f>
        <v>9</v>
      </c>
      <c r="K265" s="3" t="str">
        <f>武器3!J265</f>
        <v>下级职业</v>
      </c>
      <c r="L265" s="3" t="str">
        <f>武器3!K265</f>
        <v>火</v>
      </c>
      <c r="M265" s="16">
        <v>6</v>
      </c>
      <c r="N265" s="16">
        <v>7</v>
      </c>
      <c r="O265" s="16">
        <v>54</v>
      </c>
      <c r="P265" s="28">
        <v>0</v>
      </c>
      <c r="Q265" s="16">
        <v>38</v>
      </c>
      <c r="R265" s="16">
        <v>44</v>
      </c>
      <c r="S265" s="28">
        <v>0</v>
      </c>
      <c r="T265" s="28">
        <v>0</v>
      </c>
      <c r="U265" s="16">
        <v>33</v>
      </c>
      <c r="V265" s="64">
        <v>0</v>
      </c>
      <c r="W265" s="20">
        <v>0.16500000000000001</v>
      </c>
      <c r="X265" s="29">
        <v>0</v>
      </c>
      <c r="Y265" s="29">
        <v>0</v>
      </c>
      <c r="Z265" s="29">
        <v>0</v>
      </c>
      <c r="AA265" s="42">
        <v>32</v>
      </c>
      <c r="AB265" s="64">
        <v>0</v>
      </c>
      <c r="AC265" s="64">
        <v>0</v>
      </c>
      <c r="AD265" s="42">
        <v>36</v>
      </c>
      <c r="AE265" s="64">
        <v>0</v>
      </c>
      <c r="AF265" s="64">
        <v>0</v>
      </c>
      <c r="AG265" s="29">
        <v>0</v>
      </c>
      <c r="AH265" s="29">
        <v>0</v>
      </c>
      <c r="AI265" s="29">
        <v>0</v>
      </c>
      <c r="AJ265" s="29">
        <v>0</v>
      </c>
      <c r="AK265" s="29">
        <v>0</v>
      </c>
      <c r="AL265">
        <f t="shared" si="44"/>
        <v>298.77173913043481</v>
      </c>
      <c r="AM265">
        <f t="shared" si="45"/>
        <v>13020</v>
      </c>
      <c r="AN265" t="str">
        <f t="shared" si="46"/>
        <v>,斑斓的稻草,耀眼的石头,紫水晶</v>
      </c>
      <c r="AO265" s="25" t="str">
        <f>IF(F265="c",getSring(AN265,4),VLOOKUP(L265&amp;F265,test4,2,FALSE))</f>
        <v>顶级火之精华</v>
      </c>
      <c r="AP265" s="25">
        <f t="shared" si="47"/>
        <v>30010</v>
      </c>
      <c r="AQ265" s="25">
        <f t="shared" si="53"/>
        <v>31</v>
      </c>
      <c r="AR265" s="25" t="str">
        <f>getSring(AN265,1)</f>
        <v>斑斓的稻草</v>
      </c>
      <c r="AS265" s="25">
        <f t="shared" si="48"/>
        <v>30026</v>
      </c>
      <c r="AT265" s="25">
        <f t="shared" si="54"/>
        <v>31</v>
      </c>
      <c r="AU265" s="25" t="str">
        <f>getSring(AN265,2)</f>
        <v>耀眼的石头</v>
      </c>
      <c r="AV265" s="25">
        <f t="shared" si="49"/>
        <v>30034</v>
      </c>
      <c r="AW265" s="25">
        <f t="shared" si="50"/>
        <v>31</v>
      </c>
      <c r="AX265" s="25" t="str">
        <f>getSring(AN265,3)</f>
        <v>紫水晶</v>
      </c>
      <c r="AY265" s="25">
        <f t="shared" si="51"/>
        <v>30030</v>
      </c>
      <c r="AZ265" s="25">
        <f t="shared" si="52"/>
        <v>31</v>
      </c>
    </row>
    <row r="266" spans="2:52" ht="14.25" x14ac:dyDescent="0.2">
      <c r="B266" s="16">
        <v>264</v>
      </c>
      <c r="C266" s="16" t="s">
        <v>1145</v>
      </c>
      <c r="D266" s="16" t="s">
        <v>1599</v>
      </c>
      <c r="E266" s="16">
        <f>武器3!E266</f>
        <v>4</v>
      </c>
      <c r="F266" s="16" t="s">
        <v>1125</v>
      </c>
      <c r="G266" s="16">
        <f>武器3!G266</f>
        <v>3</v>
      </c>
      <c r="H266" s="19" t="s">
        <v>1485</v>
      </c>
      <c r="I266" s="3" t="s">
        <v>870</v>
      </c>
      <c r="J266" s="3">
        <f>武器2!I266</f>
        <v>9</v>
      </c>
      <c r="K266" s="3" t="str">
        <f>武器3!J266</f>
        <v>下级职业</v>
      </c>
      <c r="L266" s="3" t="str">
        <f>武器3!K266</f>
        <v>火</v>
      </c>
      <c r="M266" s="16">
        <v>6</v>
      </c>
      <c r="N266" s="16">
        <v>8</v>
      </c>
      <c r="O266" s="16">
        <v>61</v>
      </c>
      <c r="P266" s="16">
        <v>63</v>
      </c>
      <c r="Q266" s="16">
        <v>44</v>
      </c>
      <c r="R266" s="28">
        <v>0</v>
      </c>
      <c r="S266" s="28">
        <v>0</v>
      </c>
      <c r="T266" s="28">
        <v>0</v>
      </c>
      <c r="U266" s="28">
        <v>0</v>
      </c>
      <c r="V266" s="42">
        <v>38</v>
      </c>
      <c r="W266" s="20">
        <v>0.19</v>
      </c>
      <c r="X266" s="29">
        <v>0</v>
      </c>
      <c r="Y266" s="29">
        <v>0</v>
      </c>
      <c r="Z266" s="29">
        <v>0</v>
      </c>
      <c r="AA266" s="64">
        <v>0</v>
      </c>
      <c r="AB266" s="64">
        <v>0</v>
      </c>
      <c r="AC266" s="64">
        <v>0</v>
      </c>
      <c r="AD266" s="42">
        <v>42</v>
      </c>
      <c r="AE266" s="64">
        <v>0</v>
      </c>
      <c r="AF266" s="42">
        <v>91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>
        <f t="shared" si="44"/>
        <v>395.00461893764435</v>
      </c>
      <c r="AM266">
        <f t="shared" si="45"/>
        <v>17220</v>
      </c>
      <c r="AN266" t="str">
        <f t="shared" si="46"/>
        <v>,五彩的蘑菇,夏娃的坚果,斑斓的稻草</v>
      </c>
      <c r="AO266" s="25" t="str">
        <f>IF(F266="c",getSring(AN266,4),VLOOKUP(L266&amp;F266,test4,2,FALSE))</f>
        <v>顶级火之精华</v>
      </c>
      <c r="AP266" s="25">
        <f t="shared" si="47"/>
        <v>30010</v>
      </c>
      <c r="AQ266" s="25">
        <f t="shared" si="53"/>
        <v>41</v>
      </c>
      <c r="AR266" s="25" t="str">
        <f>getSring(AN266,1)</f>
        <v>五彩的蘑菇</v>
      </c>
      <c r="AS266" s="25">
        <f t="shared" si="48"/>
        <v>30022</v>
      </c>
      <c r="AT266" s="25">
        <f t="shared" si="54"/>
        <v>41</v>
      </c>
      <c r="AU266" s="25" t="str">
        <f>getSring(AN266,2)</f>
        <v>夏娃的坚果</v>
      </c>
      <c r="AV266" s="25">
        <f t="shared" si="49"/>
        <v>30042</v>
      </c>
      <c r="AW266" s="25">
        <f t="shared" si="50"/>
        <v>41</v>
      </c>
      <c r="AX266" s="25" t="str">
        <f>getSring(AN266,3)</f>
        <v>斑斓的稻草</v>
      </c>
      <c r="AY266" s="25">
        <f t="shared" si="51"/>
        <v>30026</v>
      </c>
      <c r="AZ266" s="25">
        <f t="shared" si="52"/>
        <v>41</v>
      </c>
    </row>
    <row r="267" spans="2:52" ht="14.25" x14ac:dyDescent="0.2">
      <c r="B267" s="16">
        <v>265</v>
      </c>
      <c r="C267" s="16" t="s">
        <v>1166</v>
      </c>
      <c r="D267" s="16" t="s">
        <v>1600</v>
      </c>
      <c r="E267" s="16">
        <f>武器3!E267</f>
        <v>1</v>
      </c>
      <c r="F267" s="16" t="s">
        <v>1126</v>
      </c>
      <c r="G267" s="16">
        <f>武器3!G267</f>
        <v>3</v>
      </c>
      <c r="H267" s="19" t="s">
        <v>1485</v>
      </c>
      <c r="I267" s="3" t="s">
        <v>870</v>
      </c>
      <c r="J267" s="3">
        <f>武器2!I267</f>
        <v>9</v>
      </c>
      <c r="K267" s="3" t="str">
        <f>武器3!J267</f>
        <v>下级职业</v>
      </c>
      <c r="L267" s="3" t="str">
        <f>武器3!K267</f>
        <v>火</v>
      </c>
      <c r="M267" s="16">
        <v>6</v>
      </c>
      <c r="N267" s="16">
        <v>1</v>
      </c>
      <c r="O267" s="16">
        <v>4</v>
      </c>
      <c r="P267" s="16">
        <v>9</v>
      </c>
      <c r="Q267" s="28">
        <v>0</v>
      </c>
      <c r="R267" s="28">
        <v>0</v>
      </c>
      <c r="S267" s="28">
        <v>0</v>
      </c>
      <c r="T267" s="28">
        <v>0</v>
      </c>
      <c r="U267" s="28">
        <v>0</v>
      </c>
      <c r="V267" s="42">
        <v>5</v>
      </c>
      <c r="W267" s="29">
        <v>0</v>
      </c>
      <c r="X267" s="29">
        <v>0</v>
      </c>
      <c r="Y267" s="29">
        <v>0</v>
      </c>
      <c r="Z267" s="29">
        <v>0</v>
      </c>
      <c r="AA267" s="64">
        <v>0</v>
      </c>
      <c r="AB267" s="64">
        <v>0</v>
      </c>
      <c r="AC267" s="64">
        <v>0</v>
      </c>
      <c r="AD267" s="64">
        <v>0</v>
      </c>
      <c r="AE267" s="64">
        <v>0</v>
      </c>
      <c r="AF267" s="64">
        <v>0</v>
      </c>
      <c r="AG267" s="29">
        <v>0</v>
      </c>
      <c r="AH267" s="29">
        <v>0</v>
      </c>
      <c r="AI267" s="29">
        <v>0</v>
      </c>
      <c r="AJ267" s="29">
        <v>0</v>
      </c>
      <c r="AK267" s="29">
        <v>0</v>
      </c>
      <c r="AL267">
        <f t="shared" si="44"/>
        <v>27</v>
      </c>
      <c r="AM267">
        <f t="shared" si="45"/>
        <v>1260</v>
      </c>
      <c r="AN267" t="str">
        <f t="shared" si="46"/>
        <v>,带血的牙,发光的石头,黄水晶</v>
      </c>
      <c r="AO267" s="25" t="str">
        <f>IF(F267="c",getSring(AN267,4),VLOOKUP(L267&amp;F267,test4,2,FALSE))</f>
        <v>上级火之精华</v>
      </c>
      <c r="AP267" s="25">
        <f t="shared" si="47"/>
        <v>30011</v>
      </c>
      <c r="AQ267" s="25">
        <f t="shared" si="53"/>
        <v>6</v>
      </c>
      <c r="AR267" s="25" t="str">
        <f>getSring(AN267,1)</f>
        <v>带血的牙</v>
      </c>
      <c r="AS267" s="25">
        <f t="shared" si="48"/>
        <v>30037</v>
      </c>
      <c r="AT267" s="25">
        <f t="shared" si="54"/>
        <v>6</v>
      </c>
      <c r="AU267" s="25" t="str">
        <f>getSring(AN267,2)</f>
        <v>发光的石头</v>
      </c>
      <c r="AV267" s="25">
        <f t="shared" si="49"/>
        <v>30033</v>
      </c>
      <c r="AW267" s="25">
        <f t="shared" si="50"/>
        <v>6</v>
      </c>
      <c r="AX267" s="25" t="str">
        <f>getSring(AN267,3)</f>
        <v>黄水晶</v>
      </c>
      <c r="AY267" s="25">
        <f t="shared" si="51"/>
        <v>30029</v>
      </c>
      <c r="AZ267" s="25">
        <f t="shared" si="52"/>
        <v>6</v>
      </c>
    </row>
    <row r="268" spans="2:52" ht="14.25" x14ac:dyDescent="0.2">
      <c r="B268" s="16">
        <v>266</v>
      </c>
      <c r="C268" s="16" t="s">
        <v>1153</v>
      </c>
      <c r="D268" s="16" t="s">
        <v>1410</v>
      </c>
      <c r="E268" s="16">
        <f>武器3!E268</f>
        <v>1</v>
      </c>
      <c r="F268" s="16" t="s">
        <v>1126</v>
      </c>
      <c r="G268" s="16">
        <f>武器3!G268</f>
        <v>3</v>
      </c>
      <c r="H268" s="19" t="s">
        <v>1485</v>
      </c>
      <c r="I268" s="3" t="s">
        <v>870</v>
      </c>
      <c r="J268" s="3">
        <f>武器2!I268</f>
        <v>9</v>
      </c>
      <c r="K268" s="3" t="str">
        <f>武器3!J268</f>
        <v>下级职业</v>
      </c>
      <c r="L268" s="3" t="str">
        <f>武器3!K268</f>
        <v>火</v>
      </c>
      <c r="M268" s="16">
        <v>6</v>
      </c>
      <c r="N268" s="16">
        <v>2</v>
      </c>
      <c r="O268" s="16">
        <v>9</v>
      </c>
      <c r="P268" s="28">
        <v>0</v>
      </c>
      <c r="Q268" s="28">
        <v>0</v>
      </c>
      <c r="R268" s="28">
        <v>0</v>
      </c>
      <c r="S268" s="28">
        <v>0</v>
      </c>
      <c r="T268" s="16">
        <v>17</v>
      </c>
      <c r="U268" s="28">
        <v>0</v>
      </c>
      <c r="V268" s="64">
        <v>0</v>
      </c>
      <c r="W268" s="29">
        <v>0</v>
      </c>
      <c r="X268" s="29">
        <v>0</v>
      </c>
      <c r="Y268" s="29">
        <v>0</v>
      </c>
      <c r="Z268" s="29">
        <v>0</v>
      </c>
      <c r="AA268" s="64">
        <v>0</v>
      </c>
      <c r="AB268" s="64">
        <v>0</v>
      </c>
      <c r="AC268" s="64">
        <v>0</v>
      </c>
      <c r="AD268" s="42">
        <v>12</v>
      </c>
      <c r="AE268" s="64">
        <v>0</v>
      </c>
      <c r="AF268" s="64">
        <v>0</v>
      </c>
      <c r="AG268" s="29">
        <v>0</v>
      </c>
      <c r="AH268" s="29">
        <v>0</v>
      </c>
      <c r="AI268" s="29">
        <v>0</v>
      </c>
      <c r="AJ268" s="29">
        <v>0</v>
      </c>
      <c r="AK268" s="29">
        <v>0</v>
      </c>
      <c r="AL268">
        <f t="shared" si="44"/>
        <v>41.692307692307693</v>
      </c>
      <c r="AM268">
        <f t="shared" si="45"/>
        <v>1890</v>
      </c>
      <c r="AN268" t="str">
        <f t="shared" si="46"/>
        <v>,黄水晶,诱人的坚果,发光的石头</v>
      </c>
      <c r="AO268" s="25" t="str">
        <f>IF(F268="c",getSring(AN268,4),VLOOKUP(L268&amp;F268,test4,2,FALSE))</f>
        <v>上级火之精华</v>
      </c>
      <c r="AP268" s="25">
        <f t="shared" si="47"/>
        <v>30011</v>
      </c>
      <c r="AQ268" s="25">
        <f t="shared" si="53"/>
        <v>9</v>
      </c>
      <c r="AR268" s="25" t="str">
        <f>getSring(AN268,1)</f>
        <v>黄水晶</v>
      </c>
      <c r="AS268" s="25">
        <f t="shared" si="48"/>
        <v>30029</v>
      </c>
      <c r="AT268" s="25">
        <f t="shared" si="54"/>
        <v>9</v>
      </c>
      <c r="AU268" s="25" t="str">
        <f>getSring(AN268,2)</f>
        <v>诱人的坚果</v>
      </c>
      <c r="AV268" s="25">
        <f t="shared" si="49"/>
        <v>30041</v>
      </c>
      <c r="AW268" s="25">
        <f t="shared" si="50"/>
        <v>9</v>
      </c>
      <c r="AX268" s="25" t="str">
        <f>getSring(AN268,3)</f>
        <v>发光的石头</v>
      </c>
      <c r="AY268" s="25">
        <f t="shared" si="51"/>
        <v>30033</v>
      </c>
      <c r="AZ268" s="25">
        <f t="shared" si="52"/>
        <v>9</v>
      </c>
    </row>
    <row r="269" spans="2:52" ht="14.25" x14ac:dyDescent="0.2">
      <c r="B269" s="16">
        <v>267</v>
      </c>
      <c r="C269" s="16" t="s">
        <v>1155</v>
      </c>
      <c r="D269" s="16" t="s">
        <v>1601</v>
      </c>
      <c r="E269" s="16">
        <f>武器3!E269</f>
        <v>2</v>
      </c>
      <c r="F269" s="16" t="s">
        <v>1126</v>
      </c>
      <c r="G269" s="16">
        <f>武器3!G269</f>
        <v>3</v>
      </c>
      <c r="H269" s="19" t="s">
        <v>1485</v>
      </c>
      <c r="I269" s="3" t="s">
        <v>870</v>
      </c>
      <c r="J269" s="3">
        <f>武器2!I269</f>
        <v>9</v>
      </c>
      <c r="K269" s="3" t="str">
        <f>武器3!J269</f>
        <v>下级职业</v>
      </c>
      <c r="L269" s="3" t="str">
        <f>武器3!K269</f>
        <v>火</v>
      </c>
      <c r="M269" s="16">
        <v>6</v>
      </c>
      <c r="N269" s="16">
        <v>3</v>
      </c>
      <c r="O269" s="16">
        <v>13</v>
      </c>
      <c r="P269" s="28">
        <v>0</v>
      </c>
      <c r="Q269" s="28">
        <v>0</v>
      </c>
      <c r="R269" s="28">
        <v>0</v>
      </c>
      <c r="S269" s="28">
        <v>0</v>
      </c>
      <c r="T269" s="28">
        <v>0</v>
      </c>
      <c r="U269" s="28">
        <v>0</v>
      </c>
      <c r="V269" s="64">
        <v>0</v>
      </c>
      <c r="W269" s="29">
        <v>0</v>
      </c>
      <c r="X269" s="20">
        <v>0.04</v>
      </c>
      <c r="Y269" s="29">
        <v>0</v>
      </c>
      <c r="Z269" s="29">
        <v>0</v>
      </c>
      <c r="AA269" s="64">
        <v>0</v>
      </c>
      <c r="AB269" s="64">
        <v>0</v>
      </c>
      <c r="AC269" s="64">
        <v>0</v>
      </c>
      <c r="AD269" s="42">
        <v>18</v>
      </c>
      <c r="AE269" s="64">
        <v>0</v>
      </c>
      <c r="AF269" s="64">
        <v>0</v>
      </c>
      <c r="AG269" s="29">
        <v>0</v>
      </c>
      <c r="AH269" s="29">
        <v>0</v>
      </c>
      <c r="AI269" s="29">
        <v>0</v>
      </c>
      <c r="AJ269" s="29">
        <v>0</v>
      </c>
      <c r="AK269" s="29">
        <v>0</v>
      </c>
      <c r="AL269">
        <f t="shared" si="44"/>
        <v>25.443396226415093</v>
      </c>
      <c r="AM269">
        <f t="shared" si="45"/>
        <v>1050</v>
      </c>
      <c r="AN269" t="str">
        <f t="shared" si="46"/>
        <v>,带血的牙,发光的石头,黄水晶</v>
      </c>
      <c r="AO269" s="25" t="str">
        <f>IF(F269="c",getSring(AN269,4),VLOOKUP(L269&amp;F269,test4,2,FALSE))</f>
        <v>上级火之精华</v>
      </c>
      <c r="AP269" s="25">
        <f t="shared" si="47"/>
        <v>30011</v>
      </c>
      <c r="AQ269" s="25">
        <f t="shared" si="53"/>
        <v>5</v>
      </c>
      <c r="AR269" s="25" t="str">
        <f>getSring(AN269,1)</f>
        <v>带血的牙</v>
      </c>
      <c r="AS269" s="25">
        <f t="shared" si="48"/>
        <v>30037</v>
      </c>
      <c r="AT269" s="25">
        <f t="shared" si="54"/>
        <v>5</v>
      </c>
      <c r="AU269" s="25" t="str">
        <f>getSring(AN269,2)</f>
        <v>发光的石头</v>
      </c>
      <c r="AV269" s="25">
        <f t="shared" si="49"/>
        <v>30033</v>
      </c>
      <c r="AW269" s="25">
        <f t="shared" si="50"/>
        <v>5</v>
      </c>
      <c r="AX269" s="25" t="str">
        <f>getSring(AN269,3)</f>
        <v>黄水晶</v>
      </c>
      <c r="AY269" s="25">
        <f t="shared" si="51"/>
        <v>30029</v>
      </c>
      <c r="AZ269" s="25">
        <f t="shared" si="52"/>
        <v>5</v>
      </c>
    </row>
    <row r="270" spans="2:52" ht="14.25" x14ac:dyDescent="0.2">
      <c r="B270" s="16">
        <v>268</v>
      </c>
      <c r="C270" s="16" t="s">
        <v>1188</v>
      </c>
      <c r="D270" s="16" t="s">
        <v>1347</v>
      </c>
      <c r="E270" s="16">
        <f>武器3!E270</f>
        <v>2</v>
      </c>
      <c r="F270" s="16" t="s">
        <v>1126</v>
      </c>
      <c r="G270" s="16">
        <f>武器3!G270</f>
        <v>3</v>
      </c>
      <c r="H270" s="19" t="s">
        <v>1485</v>
      </c>
      <c r="I270" s="3" t="s">
        <v>870</v>
      </c>
      <c r="J270" s="3">
        <f>武器2!I270</f>
        <v>9</v>
      </c>
      <c r="K270" s="3" t="str">
        <f>武器3!J270</f>
        <v>下级职业</v>
      </c>
      <c r="L270" s="3" t="str">
        <f>武器3!K270</f>
        <v>火</v>
      </c>
      <c r="M270" s="16">
        <v>6</v>
      </c>
      <c r="N270" s="16">
        <v>4</v>
      </c>
      <c r="O270" s="16">
        <v>17</v>
      </c>
      <c r="P270" s="28">
        <v>0</v>
      </c>
      <c r="Q270" s="16">
        <v>25</v>
      </c>
      <c r="R270" s="28">
        <v>0</v>
      </c>
      <c r="S270" s="28">
        <v>0</v>
      </c>
      <c r="T270" s="16">
        <v>33</v>
      </c>
      <c r="U270" s="28">
        <v>0</v>
      </c>
      <c r="V270" s="64">
        <v>0</v>
      </c>
      <c r="W270" s="29">
        <v>0</v>
      </c>
      <c r="X270" s="20">
        <v>5.5E-2</v>
      </c>
      <c r="Y270" s="29">
        <v>0</v>
      </c>
      <c r="Z270" s="29">
        <v>0</v>
      </c>
      <c r="AA270" s="64">
        <v>0</v>
      </c>
      <c r="AB270" s="64">
        <v>0</v>
      </c>
      <c r="AC270" s="64">
        <v>0</v>
      </c>
      <c r="AD270" s="64">
        <v>0</v>
      </c>
      <c r="AE270" s="64">
        <v>0</v>
      </c>
      <c r="AF270" s="64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>
        <f t="shared" si="44"/>
        <v>112.5</v>
      </c>
      <c r="AM270">
        <f t="shared" si="45"/>
        <v>4830</v>
      </c>
      <c r="AN270" t="str">
        <f t="shared" si="46"/>
        <v>,诱人的蘑菇,诱人的坚果,黄水晶</v>
      </c>
      <c r="AO270" s="25" t="str">
        <f>IF(F270="c",getSring(AN270,4),VLOOKUP(L270&amp;F270,test4,2,FALSE))</f>
        <v>上级火之精华</v>
      </c>
      <c r="AP270" s="25">
        <f t="shared" si="47"/>
        <v>30011</v>
      </c>
      <c r="AQ270" s="25">
        <f t="shared" si="53"/>
        <v>23</v>
      </c>
      <c r="AR270" s="25" t="str">
        <f>getSring(AN270,1)</f>
        <v>诱人的蘑菇</v>
      </c>
      <c r="AS270" s="25">
        <f t="shared" si="48"/>
        <v>30021</v>
      </c>
      <c r="AT270" s="25">
        <f t="shared" si="54"/>
        <v>23</v>
      </c>
      <c r="AU270" s="25" t="str">
        <f>getSring(AN270,2)</f>
        <v>诱人的坚果</v>
      </c>
      <c r="AV270" s="25">
        <f t="shared" si="49"/>
        <v>30041</v>
      </c>
      <c r="AW270" s="25">
        <f t="shared" si="50"/>
        <v>23</v>
      </c>
      <c r="AX270" s="25" t="str">
        <f>getSring(AN270,3)</f>
        <v>黄水晶</v>
      </c>
      <c r="AY270" s="25">
        <f t="shared" si="51"/>
        <v>30029</v>
      </c>
      <c r="AZ270" s="25">
        <f t="shared" si="52"/>
        <v>23</v>
      </c>
    </row>
    <row r="271" spans="2:52" ht="14.25" x14ac:dyDescent="0.2">
      <c r="B271" s="16">
        <v>269</v>
      </c>
      <c r="C271" s="16" t="s">
        <v>1159</v>
      </c>
      <c r="D271" s="16" t="s">
        <v>1602</v>
      </c>
      <c r="E271" s="16">
        <f>武器3!E271</f>
        <v>3</v>
      </c>
      <c r="F271" s="16" t="s">
        <v>1126</v>
      </c>
      <c r="G271" s="16">
        <f>武器3!G271</f>
        <v>3</v>
      </c>
      <c r="H271" s="19" t="s">
        <v>1485</v>
      </c>
      <c r="I271" s="3" t="s">
        <v>870</v>
      </c>
      <c r="J271" s="3">
        <f>武器2!I271</f>
        <v>9</v>
      </c>
      <c r="K271" s="3" t="str">
        <f>武器3!J271</f>
        <v>下级职业</v>
      </c>
      <c r="L271" s="3" t="str">
        <f>武器3!K271</f>
        <v>火</v>
      </c>
      <c r="M271" s="16">
        <v>6</v>
      </c>
      <c r="N271" s="16">
        <v>5</v>
      </c>
      <c r="O271" s="16">
        <v>22</v>
      </c>
      <c r="P271" s="28">
        <v>0</v>
      </c>
      <c r="Q271" s="28">
        <v>0</v>
      </c>
      <c r="R271" s="16">
        <v>36</v>
      </c>
      <c r="S271" s="28">
        <v>0</v>
      </c>
      <c r="T271" s="16">
        <v>42</v>
      </c>
      <c r="U271" s="28">
        <v>0</v>
      </c>
      <c r="V271" s="64">
        <v>0</v>
      </c>
      <c r="W271" s="29">
        <v>0</v>
      </c>
      <c r="X271" s="29">
        <v>0</v>
      </c>
      <c r="Y271" s="29">
        <v>0</v>
      </c>
      <c r="Z271" s="29">
        <v>0</v>
      </c>
      <c r="AA271" s="64">
        <v>0</v>
      </c>
      <c r="AB271" s="64">
        <v>0</v>
      </c>
      <c r="AC271" s="42">
        <v>18</v>
      </c>
      <c r="AD271" s="64">
        <v>0</v>
      </c>
      <c r="AE271" s="64">
        <v>0</v>
      </c>
      <c r="AF271" s="64">
        <v>0</v>
      </c>
      <c r="AG271" s="29">
        <v>0</v>
      </c>
      <c r="AH271" s="29">
        <v>0</v>
      </c>
      <c r="AI271" s="29">
        <v>0</v>
      </c>
      <c r="AJ271" s="29">
        <v>0</v>
      </c>
      <c r="AK271" s="29">
        <v>0</v>
      </c>
      <c r="AL271">
        <f t="shared" si="44"/>
        <v>159.90566037735849</v>
      </c>
      <c r="AM271">
        <f t="shared" si="45"/>
        <v>6930</v>
      </c>
      <c r="AN271" t="str">
        <f t="shared" si="46"/>
        <v>,带血的牙,诱人的坚果,黄水晶</v>
      </c>
      <c r="AO271" s="25" t="str">
        <f>IF(F271="c",getSring(AN271,4),VLOOKUP(L271&amp;F271,test4,2,FALSE))</f>
        <v>上级火之精华</v>
      </c>
      <c r="AP271" s="25">
        <f t="shared" si="47"/>
        <v>30011</v>
      </c>
      <c r="AQ271" s="25">
        <f t="shared" si="53"/>
        <v>33</v>
      </c>
      <c r="AR271" s="25" t="str">
        <f>getSring(AN271,1)</f>
        <v>带血的牙</v>
      </c>
      <c r="AS271" s="25">
        <f t="shared" si="48"/>
        <v>30037</v>
      </c>
      <c r="AT271" s="25">
        <f t="shared" si="54"/>
        <v>33</v>
      </c>
      <c r="AU271" s="25" t="str">
        <f>getSring(AN271,2)</f>
        <v>诱人的坚果</v>
      </c>
      <c r="AV271" s="25">
        <f t="shared" si="49"/>
        <v>30041</v>
      </c>
      <c r="AW271" s="25">
        <f t="shared" si="50"/>
        <v>33</v>
      </c>
      <c r="AX271" s="25" t="str">
        <f>getSring(AN271,3)</f>
        <v>黄水晶</v>
      </c>
      <c r="AY271" s="25">
        <f t="shared" si="51"/>
        <v>30029</v>
      </c>
      <c r="AZ271" s="25">
        <f t="shared" si="52"/>
        <v>33</v>
      </c>
    </row>
    <row r="272" spans="2:52" ht="14.25" x14ac:dyDescent="0.2">
      <c r="B272" s="16">
        <v>270</v>
      </c>
      <c r="C272" s="16" t="s">
        <v>1153</v>
      </c>
      <c r="D272" s="16" t="s">
        <v>1603</v>
      </c>
      <c r="E272" s="16">
        <f>武器3!E272</f>
        <v>3</v>
      </c>
      <c r="F272" s="16" t="s">
        <v>1126</v>
      </c>
      <c r="G272" s="16">
        <f>武器3!G272</f>
        <v>3</v>
      </c>
      <c r="H272" s="19" t="s">
        <v>1485</v>
      </c>
      <c r="I272" s="3" t="s">
        <v>870</v>
      </c>
      <c r="J272" s="3">
        <f>武器2!I272</f>
        <v>9</v>
      </c>
      <c r="K272" s="3" t="str">
        <f>武器3!J272</f>
        <v>下级职业</v>
      </c>
      <c r="L272" s="3" t="str">
        <f>武器3!K272</f>
        <v>火</v>
      </c>
      <c r="M272" s="16">
        <v>6</v>
      </c>
      <c r="N272" s="16">
        <v>6</v>
      </c>
      <c r="O272" s="16">
        <v>26</v>
      </c>
      <c r="P272" s="28">
        <v>0</v>
      </c>
      <c r="Q272" s="28">
        <v>0</v>
      </c>
      <c r="R272" s="28">
        <v>0</v>
      </c>
      <c r="S272" s="28">
        <v>0</v>
      </c>
      <c r="T272" s="28">
        <v>0</v>
      </c>
      <c r="U272" s="16">
        <v>33</v>
      </c>
      <c r="V272" s="64">
        <v>0</v>
      </c>
      <c r="W272" s="20">
        <v>0.16500000000000001</v>
      </c>
      <c r="X272" s="29">
        <v>0</v>
      </c>
      <c r="Y272" s="29">
        <v>0</v>
      </c>
      <c r="Z272" s="29">
        <v>0</v>
      </c>
      <c r="AA272" s="64">
        <v>0</v>
      </c>
      <c r="AB272" s="42">
        <v>36</v>
      </c>
      <c r="AC272" s="64">
        <v>0</v>
      </c>
      <c r="AD272" s="64">
        <v>0</v>
      </c>
      <c r="AE272" s="64">
        <v>0</v>
      </c>
      <c r="AF272" s="64">
        <v>0</v>
      </c>
      <c r="AG272" s="29">
        <v>0</v>
      </c>
      <c r="AH272" s="29">
        <v>0</v>
      </c>
      <c r="AI272" s="29">
        <v>0</v>
      </c>
      <c r="AJ272" s="29">
        <v>0</v>
      </c>
      <c r="AK272" s="29">
        <v>0</v>
      </c>
      <c r="AL272">
        <f t="shared" si="44"/>
        <v>110.99999999999999</v>
      </c>
      <c r="AM272">
        <f t="shared" si="45"/>
        <v>4830</v>
      </c>
      <c r="AN272" t="str">
        <f t="shared" si="46"/>
        <v>,灰色的稻草,发光的石头,带血的牙</v>
      </c>
      <c r="AO272" s="25" t="str">
        <f>IF(F272="c",getSring(AN272,4),VLOOKUP(L272&amp;F272,test4,2,FALSE))</f>
        <v>上级火之精华</v>
      </c>
      <c r="AP272" s="25">
        <f t="shared" si="47"/>
        <v>30011</v>
      </c>
      <c r="AQ272" s="25">
        <f t="shared" si="53"/>
        <v>23</v>
      </c>
      <c r="AR272" s="25" t="str">
        <f>getSring(AN272,1)</f>
        <v>灰色的稻草</v>
      </c>
      <c r="AS272" s="25">
        <f t="shared" si="48"/>
        <v>30025</v>
      </c>
      <c r="AT272" s="25">
        <f t="shared" si="54"/>
        <v>23</v>
      </c>
      <c r="AU272" s="25" t="str">
        <f>getSring(AN272,2)</f>
        <v>发光的石头</v>
      </c>
      <c r="AV272" s="25">
        <f t="shared" si="49"/>
        <v>30033</v>
      </c>
      <c r="AW272" s="25">
        <f t="shared" si="50"/>
        <v>23</v>
      </c>
      <c r="AX272" s="25" t="str">
        <f>getSring(AN272,3)</f>
        <v>带血的牙</v>
      </c>
      <c r="AY272" s="25">
        <f t="shared" si="51"/>
        <v>30037</v>
      </c>
      <c r="AZ272" s="25">
        <f t="shared" si="52"/>
        <v>23</v>
      </c>
    </row>
    <row r="273" spans="2:52" ht="14.25" x14ac:dyDescent="0.2">
      <c r="B273" s="16">
        <v>271</v>
      </c>
      <c r="C273" s="16" t="s">
        <v>1168</v>
      </c>
      <c r="D273" s="16" t="s">
        <v>1444</v>
      </c>
      <c r="E273" s="16">
        <f>武器3!E273</f>
        <v>4</v>
      </c>
      <c r="F273" s="16" t="s">
        <v>1126</v>
      </c>
      <c r="G273" s="16">
        <f>武器3!G273</f>
        <v>3</v>
      </c>
      <c r="H273" s="19" t="s">
        <v>1485</v>
      </c>
      <c r="I273" s="3" t="s">
        <v>870</v>
      </c>
      <c r="J273" s="3">
        <f>武器2!I273</f>
        <v>9</v>
      </c>
      <c r="K273" s="3" t="str">
        <f>武器3!J273</f>
        <v>下级职业</v>
      </c>
      <c r="L273" s="3" t="str">
        <f>武器3!K273</f>
        <v>火</v>
      </c>
      <c r="M273" s="16">
        <v>6</v>
      </c>
      <c r="N273" s="16">
        <v>7</v>
      </c>
      <c r="O273" s="16">
        <v>30</v>
      </c>
      <c r="P273" s="28">
        <v>0</v>
      </c>
      <c r="Q273" s="28">
        <v>0</v>
      </c>
      <c r="R273" s="28">
        <v>0</v>
      </c>
      <c r="S273" s="28">
        <v>0</v>
      </c>
      <c r="T273" s="28">
        <v>0</v>
      </c>
      <c r="U273" s="16">
        <v>38</v>
      </c>
      <c r="V273" s="42">
        <v>38</v>
      </c>
      <c r="W273" s="29">
        <v>0</v>
      </c>
      <c r="X273" s="29">
        <v>0</v>
      </c>
      <c r="Y273" s="29">
        <v>0</v>
      </c>
      <c r="Z273" s="29">
        <v>0</v>
      </c>
      <c r="AA273" s="64">
        <v>0</v>
      </c>
      <c r="AB273" s="42">
        <v>42</v>
      </c>
      <c r="AC273" s="64">
        <v>0</v>
      </c>
      <c r="AD273" s="64">
        <v>0</v>
      </c>
      <c r="AE273" s="64">
        <v>0</v>
      </c>
      <c r="AF273" s="42">
        <v>91</v>
      </c>
      <c r="AG273" s="29">
        <v>0</v>
      </c>
      <c r="AH273" s="29">
        <v>0</v>
      </c>
      <c r="AI273" s="29">
        <v>0</v>
      </c>
      <c r="AJ273" s="29">
        <v>0</v>
      </c>
      <c r="AK273" s="29">
        <v>0</v>
      </c>
      <c r="AL273">
        <f t="shared" si="44"/>
        <v>234.2540415704388</v>
      </c>
      <c r="AM273">
        <f t="shared" si="45"/>
        <v>10290</v>
      </c>
      <c r="AN273" t="str">
        <f t="shared" si="46"/>
        <v>,灰色的稻草,带血的牙,诱人的蘑菇</v>
      </c>
      <c r="AO273" s="25" t="str">
        <f>IF(F273="c",getSring(AN273,4),VLOOKUP(L273&amp;F273,test4,2,FALSE))</f>
        <v>上级火之精华</v>
      </c>
      <c r="AP273" s="25">
        <f t="shared" si="47"/>
        <v>30011</v>
      </c>
      <c r="AQ273" s="25">
        <f t="shared" si="53"/>
        <v>49</v>
      </c>
      <c r="AR273" s="25" t="str">
        <f>getSring(AN273,1)</f>
        <v>灰色的稻草</v>
      </c>
      <c r="AS273" s="25">
        <f t="shared" si="48"/>
        <v>30025</v>
      </c>
      <c r="AT273" s="25">
        <f t="shared" si="54"/>
        <v>49</v>
      </c>
      <c r="AU273" s="25" t="str">
        <f>getSring(AN273,2)</f>
        <v>带血的牙</v>
      </c>
      <c r="AV273" s="25">
        <f t="shared" si="49"/>
        <v>30037</v>
      </c>
      <c r="AW273" s="25">
        <f t="shared" si="50"/>
        <v>49</v>
      </c>
      <c r="AX273" s="25" t="str">
        <f>getSring(AN273,3)</f>
        <v>诱人的蘑菇</v>
      </c>
      <c r="AY273" s="25">
        <f t="shared" si="51"/>
        <v>30021</v>
      </c>
      <c r="AZ273" s="25">
        <f t="shared" si="52"/>
        <v>49</v>
      </c>
    </row>
    <row r="274" spans="2:52" ht="14.25" x14ac:dyDescent="0.2">
      <c r="B274" s="16">
        <v>272</v>
      </c>
      <c r="C274" s="16" t="s">
        <v>1147</v>
      </c>
      <c r="D274" s="16" t="s">
        <v>1312</v>
      </c>
      <c r="E274" s="16">
        <f>武器3!E274</f>
        <v>4</v>
      </c>
      <c r="F274" s="16" t="s">
        <v>1126</v>
      </c>
      <c r="G274" s="16">
        <f>武器3!G274</f>
        <v>3</v>
      </c>
      <c r="H274" s="19" t="s">
        <v>1485</v>
      </c>
      <c r="I274" s="3" t="s">
        <v>870</v>
      </c>
      <c r="J274" s="3">
        <f>武器2!I274</f>
        <v>9</v>
      </c>
      <c r="K274" s="3" t="str">
        <f>武器3!J274</f>
        <v>下级职业</v>
      </c>
      <c r="L274" s="3" t="str">
        <f>武器3!K274</f>
        <v>火</v>
      </c>
      <c r="M274" s="16">
        <v>6</v>
      </c>
      <c r="N274" s="16">
        <v>8</v>
      </c>
      <c r="O274" s="16">
        <v>35</v>
      </c>
      <c r="P274" s="28">
        <v>0</v>
      </c>
      <c r="Q274" s="28">
        <v>0</v>
      </c>
      <c r="R274" s="16">
        <v>58</v>
      </c>
      <c r="S274" s="28">
        <v>0</v>
      </c>
      <c r="T274" s="16">
        <v>67</v>
      </c>
      <c r="U274" s="16">
        <v>44</v>
      </c>
      <c r="V274" s="64">
        <v>0</v>
      </c>
      <c r="W274" s="29">
        <v>0</v>
      </c>
      <c r="X274" s="29">
        <v>0</v>
      </c>
      <c r="Y274" s="29">
        <v>0</v>
      </c>
      <c r="Z274" s="29">
        <v>0</v>
      </c>
      <c r="AA274" s="64">
        <v>0</v>
      </c>
      <c r="AB274" s="64">
        <v>0</v>
      </c>
      <c r="AC274" s="64">
        <v>0</v>
      </c>
      <c r="AD274" s="42">
        <v>48</v>
      </c>
      <c r="AE274" s="64">
        <v>0</v>
      </c>
      <c r="AF274" s="64">
        <v>0</v>
      </c>
      <c r="AG274" s="29">
        <v>0</v>
      </c>
      <c r="AH274" s="29">
        <v>0</v>
      </c>
      <c r="AI274" s="29">
        <v>0</v>
      </c>
      <c r="AJ274" s="29">
        <v>0</v>
      </c>
      <c r="AK274" s="29">
        <v>0</v>
      </c>
      <c r="AL274">
        <f t="shared" si="44"/>
        <v>344.62068965517244</v>
      </c>
      <c r="AM274">
        <f t="shared" si="45"/>
        <v>15120</v>
      </c>
      <c r="AN274" t="str">
        <f t="shared" si="46"/>
        <v>,黄水晶,诱人的蘑菇,诱人的坚果</v>
      </c>
      <c r="AO274" s="25" t="str">
        <f>IF(F274="c",getSring(AN274,4),VLOOKUP(L274&amp;F274,test4,2,FALSE))</f>
        <v>上级火之精华</v>
      </c>
      <c r="AP274" s="25">
        <f t="shared" si="47"/>
        <v>30011</v>
      </c>
      <c r="AQ274" s="25">
        <f t="shared" si="53"/>
        <v>72</v>
      </c>
      <c r="AR274" s="25" t="str">
        <f>getSring(AN274,1)</f>
        <v>黄水晶</v>
      </c>
      <c r="AS274" s="25">
        <f t="shared" si="48"/>
        <v>30029</v>
      </c>
      <c r="AT274" s="25">
        <f t="shared" si="54"/>
        <v>72</v>
      </c>
      <c r="AU274" s="25" t="str">
        <f>getSring(AN274,2)</f>
        <v>诱人的蘑菇</v>
      </c>
      <c r="AV274" s="25">
        <f t="shared" si="49"/>
        <v>30021</v>
      </c>
      <c r="AW274" s="25">
        <f t="shared" si="50"/>
        <v>72</v>
      </c>
      <c r="AX274" s="25" t="str">
        <f>getSring(AN274,3)</f>
        <v>诱人的坚果</v>
      </c>
      <c r="AY274" s="25">
        <f t="shared" si="51"/>
        <v>30041</v>
      </c>
      <c r="AZ274" s="25">
        <f t="shared" si="52"/>
        <v>72</v>
      </c>
    </row>
    <row r="275" spans="2:52" ht="14.25" x14ac:dyDescent="0.2">
      <c r="B275" s="16">
        <v>273</v>
      </c>
      <c r="C275" s="16" t="s">
        <v>1151</v>
      </c>
      <c r="D275" s="16" t="s">
        <v>1314</v>
      </c>
      <c r="E275" s="16">
        <f>武器3!E275</f>
        <v>1</v>
      </c>
      <c r="F275" s="16" t="s">
        <v>1127</v>
      </c>
      <c r="G275" s="16">
        <f>武器3!G275</f>
        <v>3</v>
      </c>
      <c r="H275" s="19" t="s">
        <v>1485</v>
      </c>
      <c r="I275" s="3" t="s">
        <v>870</v>
      </c>
      <c r="J275" s="3">
        <f>武器2!I275</f>
        <v>9</v>
      </c>
      <c r="K275" s="3" t="str">
        <f>武器3!J275</f>
        <v>下级职业</v>
      </c>
      <c r="L275" s="3" t="str">
        <f>武器3!K275</f>
        <v>火</v>
      </c>
      <c r="M275" s="16">
        <v>6</v>
      </c>
      <c r="N275" s="16">
        <v>1</v>
      </c>
      <c r="O275" s="16">
        <v>5</v>
      </c>
      <c r="P275" s="28">
        <v>0</v>
      </c>
      <c r="Q275" s="28">
        <v>0</v>
      </c>
      <c r="R275" s="28">
        <v>0</v>
      </c>
      <c r="S275" s="28">
        <v>0</v>
      </c>
      <c r="T275" s="16">
        <v>12</v>
      </c>
      <c r="U275" s="28">
        <v>0</v>
      </c>
      <c r="V275" s="64">
        <v>0</v>
      </c>
      <c r="W275" s="29">
        <v>0</v>
      </c>
      <c r="X275" s="29">
        <v>0</v>
      </c>
      <c r="Y275" s="29">
        <v>0</v>
      </c>
      <c r="Z275" s="29">
        <v>0</v>
      </c>
      <c r="AA275" s="64">
        <v>0</v>
      </c>
      <c r="AB275" s="64">
        <v>0</v>
      </c>
      <c r="AC275" s="64">
        <v>0</v>
      </c>
      <c r="AD275" s="64">
        <v>0</v>
      </c>
      <c r="AE275" s="64">
        <v>0</v>
      </c>
      <c r="AF275" s="64">
        <v>0</v>
      </c>
      <c r="AG275" s="29">
        <v>0</v>
      </c>
      <c r="AH275" s="29">
        <v>0</v>
      </c>
      <c r="AI275" s="29">
        <v>0</v>
      </c>
      <c r="AJ275" s="29">
        <v>0</v>
      </c>
      <c r="AK275" s="29">
        <v>0</v>
      </c>
      <c r="AL275">
        <f t="shared" si="44"/>
        <v>25.5</v>
      </c>
      <c r="AM275">
        <f t="shared" si="45"/>
        <v>1155</v>
      </c>
      <c r="AN275" t="str">
        <f t="shared" si="46"/>
        <v>,长獠牙,坚硬的石头,扁扁的稻草</v>
      </c>
      <c r="AO275" s="25" t="str">
        <f>IF(F275="c",getSring(AN275,4),VLOOKUP(L275&amp;F275,test4,2,FALSE))</f>
        <v>火之精华</v>
      </c>
      <c r="AP275" s="25">
        <f t="shared" si="47"/>
        <v>30012</v>
      </c>
      <c r="AQ275" s="25">
        <f t="shared" si="53"/>
        <v>11</v>
      </c>
      <c r="AR275" s="25" t="str">
        <f>getSring(AN275,1)</f>
        <v>长獠牙</v>
      </c>
      <c r="AS275" s="25">
        <f t="shared" si="48"/>
        <v>30036</v>
      </c>
      <c r="AT275" s="25">
        <f t="shared" si="54"/>
        <v>11</v>
      </c>
      <c r="AU275" s="25" t="str">
        <f>getSring(AN275,2)</f>
        <v>坚硬的石头</v>
      </c>
      <c r="AV275" s="25">
        <f t="shared" si="49"/>
        <v>30032</v>
      </c>
      <c r="AW275" s="25">
        <f t="shared" si="50"/>
        <v>11</v>
      </c>
      <c r="AX275" s="25" t="str">
        <f>getSring(AN275,3)</f>
        <v>扁扁的稻草</v>
      </c>
      <c r="AY275" s="25">
        <f t="shared" si="51"/>
        <v>30024</v>
      </c>
      <c r="AZ275" s="25">
        <f t="shared" si="52"/>
        <v>11</v>
      </c>
    </row>
    <row r="276" spans="2:52" ht="14.25" x14ac:dyDescent="0.2">
      <c r="B276" s="16">
        <v>274</v>
      </c>
      <c r="C276" s="16" t="s">
        <v>1176</v>
      </c>
      <c r="D276" s="16" t="s">
        <v>1386</v>
      </c>
      <c r="E276" s="16">
        <f>武器3!E276</f>
        <v>1</v>
      </c>
      <c r="F276" s="16" t="s">
        <v>1127</v>
      </c>
      <c r="G276" s="16">
        <f>武器3!G276</f>
        <v>3</v>
      </c>
      <c r="H276" s="19" t="s">
        <v>1485</v>
      </c>
      <c r="I276" s="3" t="s">
        <v>870</v>
      </c>
      <c r="J276" s="3">
        <f>武器2!I276</f>
        <v>9</v>
      </c>
      <c r="K276" s="3" t="str">
        <f>武器3!J276</f>
        <v>下级职业</v>
      </c>
      <c r="L276" s="3" t="str">
        <f>武器3!K276</f>
        <v>火</v>
      </c>
      <c r="M276" s="16">
        <v>6</v>
      </c>
      <c r="N276" s="16">
        <v>2</v>
      </c>
      <c r="O276" s="16">
        <v>9</v>
      </c>
      <c r="P276" s="28">
        <v>0</v>
      </c>
      <c r="Q276" s="28">
        <v>0</v>
      </c>
      <c r="R276" s="28">
        <v>0</v>
      </c>
      <c r="S276" s="28">
        <v>0</v>
      </c>
      <c r="T276" s="16">
        <v>23</v>
      </c>
      <c r="U276" s="28">
        <v>0</v>
      </c>
      <c r="V276" s="64">
        <v>0</v>
      </c>
      <c r="W276" s="29">
        <v>0</v>
      </c>
      <c r="X276" s="29">
        <v>0</v>
      </c>
      <c r="Y276" s="29">
        <v>0</v>
      </c>
      <c r="Z276" s="29">
        <v>0</v>
      </c>
      <c r="AA276" s="64">
        <v>0</v>
      </c>
      <c r="AB276" s="64">
        <v>0</v>
      </c>
      <c r="AC276" s="64">
        <v>0</v>
      </c>
      <c r="AD276" s="64">
        <v>0</v>
      </c>
      <c r="AE276" s="64">
        <v>0</v>
      </c>
      <c r="AF276" s="64">
        <v>0</v>
      </c>
      <c r="AG276" s="29">
        <v>0</v>
      </c>
      <c r="AH276" s="29">
        <v>0</v>
      </c>
      <c r="AI276" s="29">
        <v>0</v>
      </c>
      <c r="AJ276" s="29">
        <v>0</v>
      </c>
      <c r="AK276" s="29">
        <v>0</v>
      </c>
      <c r="AL276">
        <f t="shared" si="44"/>
        <v>48</v>
      </c>
      <c r="AM276">
        <f t="shared" si="45"/>
        <v>2100</v>
      </c>
      <c r="AN276" t="str">
        <f t="shared" si="46"/>
        <v>,坚硬的石头,扁扁的稻草,美味的坚果</v>
      </c>
      <c r="AO276" s="25" t="str">
        <f>IF(F276="c",getSring(AN276,4),VLOOKUP(L276&amp;F276,test4,2,FALSE))</f>
        <v>火之精华</v>
      </c>
      <c r="AP276" s="25">
        <f t="shared" si="47"/>
        <v>30012</v>
      </c>
      <c r="AQ276" s="25">
        <f t="shared" si="53"/>
        <v>20</v>
      </c>
      <c r="AR276" s="25" t="str">
        <f>getSring(AN276,1)</f>
        <v>坚硬的石头</v>
      </c>
      <c r="AS276" s="25">
        <f t="shared" si="48"/>
        <v>30032</v>
      </c>
      <c r="AT276" s="25">
        <f t="shared" si="54"/>
        <v>20</v>
      </c>
      <c r="AU276" s="25" t="str">
        <f>getSring(AN276,2)</f>
        <v>扁扁的稻草</v>
      </c>
      <c r="AV276" s="25">
        <f t="shared" si="49"/>
        <v>30024</v>
      </c>
      <c r="AW276" s="25">
        <f t="shared" si="50"/>
        <v>20</v>
      </c>
      <c r="AX276" s="25" t="str">
        <f>getSring(AN276,3)</f>
        <v>美味的坚果</v>
      </c>
      <c r="AY276" s="25">
        <f t="shared" si="51"/>
        <v>30040</v>
      </c>
      <c r="AZ276" s="25">
        <f t="shared" si="52"/>
        <v>20</v>
      </c>
    </row>
    <row r="277" spans="2:52" ht="14.25" x14ac:dyDescent="0.2">
      <c r="B277" s="16">
        <v>275</v>
      </c>
      <c r="C277" s="16" t="s">
        <v>1200</v>
      </c>
      <c r="D277" s="16" t="s">
        <v>1604</v>
      </c>
      <c r="E277" s="16">
        <f>武器3!E277</f>
        <v>2</v>
      </c>
      <c r="F277" s="16" t="s">
        <v>1127</v>
      </c>
      <c r="G277" s="16">
        <f>武器3!G277</f>
        <v>3</v>
      </c>
      <c r="H277" s="19" t="s">
        <v>1485</v>
      </c>
      <c r="I277" s="3" t="s">
        <v>870</v>
      </c>
      <c r="J277" s="3">
        <f>武器2!I277</f>
        <v>9</v>
      </c>
      <c r="K277" s="3" t="str">
        <f>武器3!J277</f>
        <v>下级职业</v>
      </c>
      <c r="L277" s="3" t="str">
        <f>武器3!K277</f>
        <v>火</v>
      </c>
      <c r="M277" s="16">
        <v>6</v>
      </c>
      <c r="N277" s="16">
        <v>3</v>
      </c>
      <c r="O277" s="16">
        <v>14</v>
      </c>
      <c r="P277" s="28">
        <v>0</v>
      </c>
      <c r="Q277" s="28">
        <v>0</v>
      </c>
      <c r="R277" s="16">
        <v>30</v>
      </c>
      <c r="S277" s="28">
        <v>0</v>
      </c>
      <c r="T277" s="28">
        <v>0</v>
      </c>
      <c r="U277" s="28">
        <v>0</v>
      </c>
      <c r="V277" s="64">
        <v>0</v>
      </c>
      <c r="W277" s="29">
        <v>0</v>
      </c>
      <c r="X277" s="29">
        <v>0</v>
      </c>
      <c r="Y277" s="29">
        <v>0</v>
      </c>
      <c r="Z277" s="29">
        <v>0</v>
      </c>
      <c r="AA277" s="64">
        <v>0</v>
      </c>
      <c r="AB277" s="64">
        <v>0</v>
      </c>
      <c r="AC277" s="64">
        <v>0</v>
      </c>
      <c r="AD277" s="64">
        <v>0</v>
      </c>
      <c r="AE277" s="64">
        <v>0</v>
      </c>
      <c r="AF277" s="64">
        <v>0</v>
      </c>
      <c r="AG277" s="29">
        <v>0</v>
      </c>
      <c r="AH277" s="29">
        <v>0</v>
      </c>
      <c r="AI277" s="29">
        <v>0</v>
      </c>
      <c r="AJ277" s="29">
        <v>0</v>
      </c>
      <c r="AK277" s="29">
        <v>0</v>
      </c>
      <c r="AL277">
        <f t="shared" si="44"/>
        <v>66</v>
      </c>
      <c r="AM277">
        <f t="shared" si="45"/>
        <v>2940</v>
      </c>
      <c r="AN277" t="str">
        <f t="shared" si="46"/>
        <v>,长獠牙,蓝水晶,扁扁的稻草</v>
      </c>
      <c r="AO277" s="25" t="str">
        <f>IF(F277="c",getSring(AN277,4),VLOOKUP(L277&amp;F277,test4,2,FALSE))</f>
        <v>火之精华</v>
      </c>
      <c r="AP277" s="25">
        <f t="shared" si="47"/>
        <v>30012</v>
      </c>
      <c r="AQ277" s="25">
        <f t="shared" si="53"/>
        <v>28</v>
      </c>
      <c r="AR277" s="25" t="str">
        <f>getSring(AN277,1)</f>
        <v>长獠牙</v>
      </c>
      <c r="AS277" s="25">
        <f t="shared" si="48"/>
        <v>30036</v>
      </c>
      <c r="AT277" s="25">
        <f t="shared" si="54"/>
        <v>28</v>
      </c>
      <c r="AU277" s="25" t="str">
        <f>getSring(AN277,2)</f>
        <v>蓝水晶</v>
      </c>
      <c r="AV277" s="25">
        <f t="shared" si="49"/>
        <v>30028</v>
      </c>
      <c r="AW277" s="25">
        <f t="shared" si="50"/>
        <v>28</v>
      </c>
      <c r="AX277" s="25" t="str">
        <f>getSring(AN277,3)</f>
        <v>扁扁的稻草</v>
      </c>
      <c r="AY277" s="25">
        <f t="shared" si="51"/>
        <v>30024</v>
      </c>
      <c r="AZ277" s="25">
        <f t="shared" si="52"/>
        <v>28</v>
      </c>
    </row>
    <row r="278" spans="2:52" ht="14.25" x14ac:dyDescent="0.2">
      <c r="B278" s="16">
        <v>276</v>
      </c>
      <c r="C278" s="16" t="s">
        <v>1170</v>
      </c>
      <c r="D278" s="16" t="s">
        <v>1605</v>
      </c>
      <c r="E278" s="16">
        <f>武器3!E278</f>
        <v>2</v>
      </c>
      <c r="F278" s="16" t="s">
        <v>1127</v>
      </c>
      <c r="G278" s="16">
        <f>武器3!G278</f>
        <v>3</v>
      </c>
      <c r="H278" s="19" t="s">
        <v>1485</v>
      </c>
      <c r="I278" s="3" t="s">
        <v>870</v>
      </c>
      <c r="J278" s="3">
        <f>武器2!I278</f>
        <v>9</v>
      </c>
      <c r="K278" s="3" t="str">
        <f>武器3!J278</f>
        <v>下级职业</v>
      </c>
      <c r="L278" s="3" t="str">
        <f>武器3!K278</f>
        <v>火</v>
      </c>
      <c r="M278" s="16">
        <v>6</v>
      </c>
      <c r="N278" s="16">
        <v>4</v>
      </c>
      <c r="O278" s="16">
        <v>18</v>
      </c>
      <c r="P278" s="28">
        <v>0</v>
      </c>
      <c r="Q278" s="28">
        <v>0</v>
      </c>
      <c r="R278" s="28">
        <v>0</v>
      </c>
      <c r="S278" s="28">
        <v>0</v>
      </c>
      <c r="T278" s="16">
        <v>46</v>
      </c>
      <c r="U278" s="28">
        <v>0</v>
      </c>
      <c r="V278" s="64">
        <v>0</v>
      </c>
      <c r="W278" s="29">
        <v>0</v>
      </c>
      <c r="X278" s="29">
        <v>0</v>
      </c>
      <c r="Y278" s="29">
        <v>0</v>
      </c>
      <c r="Z278" s="29">
        <v>0</v>
      </c>
      <c r="AA278" s="64">
        <v>0</v>
      </c>
      <c r="AB278" s="64">
        <v>0</v>
      </c>
      <c r="AC278" s="64">
        <v>0</v>
      </c>
      <c r="AD278" s="64">
        <v>0</v>
      </c>
      <c r="AE278" s="64">
        <v>0</v>
      </c>
      <c r="AF278" s="64">
        <v>0</v>
      </c>
      <c r="AG278" s="29">
        <v>0</v>
      </c>
      <c r="AH278" s="29">
        <v>0</v>
      </c>
      <c r="AI278" s="29">
        <v>0</v>
      </c>
      <c r="AJ278" s="29">
        <v>0</v>
      </c>
      <c r="AK278" s="29">
        <v>0</v>
      </c>
      <c r="AL278">
        <f t="shared" si="44"/>
        <v>96</v>
      </c>
      <c r="AM278">
        <f t="shared" si="45"/>
        <v>4200</v>
      </c>
      <c r="AN278" t="str">
        <f t="shared" si="46"/>
        <v>,扁扁的稻草,漂亮的蘑菇,长獠牙</v>
      </c>
      <c r="AO278" s="25" t="str">
        <f>IF(F278="c",getSring(AN278,4),VLOOKUP(L278&amp;F278,test4,2,FALSE))</f>
        <v>火之精华</v>
      </c>
      <c r="AP278" s="25">
        <f t="shared" si="47"/>
        <v>30012</v>
      </c>
      <c r="AQ278" s="25">
        <f t="shared" si="53"/>
        <v>40</v>
      </c>
      <c r="AR278" s="25" t="str">
        <f>getSring(AN278,1)</f>
        <v>扁扁的稻草</v>
      </c>
      <c r="AS278" s="25">
        <f t="shared" si="48"/>
        <v>30024</v>
      </c>
      <c r="AT278" s="25">
        <f t="shared" si="54"/>
        <v>40</v>
      </c>
      <c r="AU278" s="25" t="str">
        <f>getSring(AN278,2)</f>
        <v>漂亮的蘑菇</v>
      </c>
      <c r="AV278" s="25">
        <f t="shared" si="49"/>
        <v>30020</v>
      </c>
      <c r="AW278" s="25">
        <f t="shared" si="50"/>
        <v>40</v>
      </c>
      <c r="AX278" s="25" t="str">
        <f>getSring(AN278,3)</f>
        <v>长獠牙</v>
      </c>
      <c r="AY278" s="25">
        <f t="shared" si="51"/>
        <v>30036</v>
      </c>
      <c r="AZ278" s="25">
        <f t="shared" si="52"/>
        <v>40</v>
      </c>
    </row>
    <row r="279" spans="2:52" ht="14.25" x14ac:dyDescent="0.2">
      <c r="B279" s="16">
        <v>277</v>
      </c>
      <c r="C279" s="16" t="s">
        <v>1135</v>
      </c>
      <c r="D279" s="16" t="s">
        <v>1606</v>
      </c>
      <c r="E279" s="16">
        <f>武器3!E279</f>
        <v>3</v>
      </c>
      <c r="F279" s="16" t="s">
        <v>1127</v>
      </c>
      <c r="G279" s="16">
        <f>武器3!G279</f>
        <v>3</v>
      </c>
      <c r="H279" s="19" t="s">
        <v>1485</v>
      </c>
      <c r="I279" s="3" t="s">
        <v>870</v>
      </c>
      <c r="J279" s="3">
        <f>武器2!I279</f>
        <v>9</v>
      </c>
      <c r="K279" s="3" t="str">
        <f>武器3!J279</f>
        <v>下级职业</v>
      </c>
      <c r="L279" s="3" t="str">
        <f>武器3!K279</f>
        <v>火</v>
      </c>
      <c r="M279" s="16">
        <v>6</v>
      </c>
      <c r="N279" s="16">
        <v>5</v>
      </c>
      <c r="O279" s="16">
        <v>23</v>
      </c>
      <c r="P279" s="28">
        <v>0</v>
      </c>
      <c r="Q279" s="28">
        <v>0</v>
      </c>
      <c r="R279" s="28">
        <v>0</v>
      </c>
      <c r="S279" s="28">
        <v>0</v>
      </c>
      <c r="T279" s="28">
        <v>0</v>
      </c>
      <c r="U279" s="28">
        <v>0</v>
      </c>
      <c r="V279" s="64">
        <v>0</v>
      </c>
      <c r="W279" s="29">
        <v>0</v>
      </c>
      <c r="X279" s="20">
        <v>9.5000000000000001E-2</v>
      </c>
      <c r="Y279" s="29">
        <v>0</v>
      </c>
      <c r="Z279" s="29">
        <v>0</v>
      </c>
      <c r="AA279" s="64">
        <v>0</v>
      </c>
      <c r="AB279" s="64">
        <v>0</v>
      </c>
      <c r="AC279" s="64">
        <v>0</v>
      </c>
      <c r="AD279" s="42">
        <v>41</v>
      </c>
      <c r="AE279" s="64">
        <v>0</v>
      </c>
      <c r="AF279" s="64">
        <v>0</v>
      </c>
      <c r="AG279" s="29">
        <v>0</v>
      </c>
      <c r="AH279" s="29">
        <v>0</v>
      </c>
      <c r="AI279" s="29">
        <v>0</v>
      </c>
      <c r="AJ279" s="29">
        <v>0</v>
      </c>
      <c r="AK279" s="29">
        <v>0</v>
      </c>
      <c r="AL279">
        <f t="shared" si="44"/>
        <v>55.541055718475072</v>
      </c>
      <c r="AM279">
        <f t="shared" si="45"/>
        <v>2415</v>
      </c>
      <c r="AN279" t="str">
        <f t="shared" si="46"/>
        <v>,蓝水晶,扁扁的稻草,漂亮的蘑菇</v>
      </c>
      <c r="AO279" s="25" t="str">
        <f>IF(F279="c",getSring(AN279,4),VLOOKUP(L279&amp;F279,test4,2,FALSE))</f>
        <v>火之精华</v>
      </c>
      <c r="AP279" s="25">
        <f t="shared" si="47"/>
        <v>30012</v>
      </c>
      <c r="AQ279" s="25">
        <f t="shared" si="53"/>
        <v>23</v>
      </c>
      <c r="AR279" s="25" t="str">
        <f>getSring(AN279,1)</f>
        <v>蓝水晶</v>
      </c>
      <c r="AS279" s="25">
        <f t="shared" si="48"/>
        <v>30028</v>
      </c>
      <c r="AT279" s="25">
        <f t="shared" si="54"/>
        <v>23</v>
      </c>
      <c r="AU279" s="25" t="str">
        <f>getSring(AN279,2)</f>
        <v>扁扁的稻草</v>
      </c>
      <c r="AV279" s="25">
        <f t="shared" si="49"/>
        <v>30024</v>
      </c>
      <c r="AW279" s="25">
        <f t="shared" si="50"/>
        <v>23</v>
      </c>
      <c r="AX279" s="25" t="str">
        <f>getSring(AN279,3)</f>
        <v>漂亮的蘑菇</v>
      </c>
      <c r="AY279" s="25">
        <f t="shared" si="51"/>
        <v>30020</v>
      </c>
      <c r="AZ279" s="25">
        <f t="shared" si="52"/>
        <v>23</v>
      </c>
    </row>
    <row r="280" spans="2:52" ht="14.25" x14ac:dyDescent="0.2">
      <c r="B280" s="16">
        <v>278</v>
      </c>
      <c r="C280" s="16" t="s">
        <v>1143</v>
      </c>
      <c r="D280" s="16" t="s">
        <v>1607</v>
      </c>
      <c r="E280" s="16">
        <f>武器3!E280</f>
        <v>3</v>
      </c>
      <c r="F280" s="16" t="s">
        <v>1127</v>
      </c>
      <c r="G280" s="16">
        <f>武器3!G280</f>
        <v>3</v>
      </c>
      <c r="H280" s="19" t="s">
        <v>1485</v>
      </c>
      <c r="I280" s="3" t="s">
        <v>870</v>
      </c>
      <c r="J280" s="3">
        <f>武器2!I280</f>
        <v>9</v>
      </c>
      <c r="K280" s="3" t="str">
        <f>武器3!J280</f>
        <v>下级职业</v>
      </c>
      <c r="L280" s="3" t="str">
        <f>武器3!K280</f>
        <v>火</v>
      </c>
      <c r="M280" s="16">
        <v>6</v>
      </c>
      <c r="N280" s="16">
        <v>6</v>
      </c>
      <c r="O280" s="16">
        <v>27</v>
      </c>
      <c r="P280" s="28">
        <v>0</v>
      </c>
      <c r="Q280" s="16">
        <v>52</v>
      </c>
      <c r="R280" s="16">
        <v>60</v>
      </c>
      <c r="S280" s="28">
        <v>0</v>
      </c>
      <c r="T280" s="28">
        <v>0</v>
      </c>
      <c r="U280" s="28">
        <v>0</v>
      </c>
      <c r="V280" s="64">
        <v>0</v>
      </c>
      <c r="W280" s="29">
        <v>0</v>
      </c>
      <c r="X280" s="29">
        <v>0</v>
      </c>
      <c r="Y280" s="29">
        <v>0</v>
      </c>
      <c r="Z280" s="29">
        <v>0</v>
      </c>
      <c r="AA280" s="64">
        <v>0</v>
      </c>
      <c r="AB280" s="64">
        <v>0</v>
      </c>
      <c r="AC280" s="64">
        <v>0</v>
      </c>
      <c r="AD280" s="64">
        <v>0</v>
      </c>
      <c r="AE280" s="64">
        <v>0</v>
      </c>
      <c r="AF280" s="64">
        <v>0</v>
      </c>
      <c r="AG280" s="29">
        <v>0</v>
      </c>
      <c r="AH280" s="29">
        <v>0</v>
      </c>
      <c r="AI280" s="29">
        <v>0</v>
      </c>
      <c r="AJ280" s="29">
        <v>0</v>
      </c>
      <c r="AK280" s="29">
        <v>0</v>
      </c>
      <c r="AL280">
        <f t="shared" si="44"/>
        <v>208.5</v>
      </c>
      <c r="AM280">
        <f t="shared" si="45"/>
        <v>9135</v>
      </c>
      <c r="AN280" t="str">
        <f t="shared" si="46"/>
        <v>,扁扁的稻草,长獠牙,蓝水晶</v>
      </c>
      <c r="AO280" s="25" t="str">
        <f>IF(F280="c",getSring(AN280,4),VLOOKUP(L280&amp;F280,test4,2,FALSE))</f>
        <v>火之精华</v>
      </c>
      <c r="AP280" s="25">
        <f t="shared" si="47"/>
        <v>30012</v>
      </c>
      <c r="AQ280" s="25">
        <f t="shared" si="53"/>
        <v>87</v>
      </c>
      <c r="AR280" s="25" t="str">
        <f>getSring(AN280,1)</f>
        <v>扁扁的稻草</v>
      </c>
      <c r="AS280" s="25">
        <f t="shared" si="48"/>
        <v>30024</v>
      </c>
      <c r="AT280" s="25">
        <f t="shared" si="54"/>
        <v>87</v>
      </c>
      <c r="AU280" s="25" t="str">
        <f>getSring(AN280,2)</f>
        <v>长獠牙</v>
      </c>
      <c r="AV280" s="25">
        <f t="shared" si="49"/>
        <v>30036</v>
      </c>
      <c r="AW280" s="25">
        <f t="shared" si="50"/>
        <v>87</v>
      </c>
      <c r="AX280" s="25" t="str">
        <f>getSring(AN280,3)</f>
        <v>蓝水晶</v>
      </c>
      <c r="AY280" s="25">
        <f t="shared" si="51"/>
        <v>30028</v>
      </c>
      <c r="AZ280" s="25">
        <f t="shared" si="52"/>
        <v>87</v>
      </c>
    </row>
    <row r="281" spans="2:52" ht="14.25" x14ac:dyDescent="0.2">
      <c r="B281" s="16">
        <v>279</v>
      </c>
      <c r="C281" s="16" t="s">
        <v>1168</v>
      </c>
      <c r="D281" s="16" t="s">
        <v>1278</v>
      </c>
      <c r="E281" s="16">
        <f>武器3!E281</f>
        <v>4</v>
      </c>
      <c r="F281" s="16" t="s">
        <v>1127</v>
      </c>
      <c r="G281" s="16">
        <f>武器3!G281</f>
        <v>3</v>
      </c>
      <c r="H281" s="19" t="s">
        <v>1485</v>
      </c>
      <c r="I281" s="3" t="s">
        <v>870</v>
      </c>
      <c r="J281" s="3">
        <f>武器2!I281</f>
        <v>9</v>
      </c>
      <c r="K281" s="3" t="str">
        <f>武器3!J281</f>
        <v>下级职业</v>
      </c>
      <c r="L281" s="3" t="str">
        <f>武器3!K281</f>
        <v>火</v>
      </c>
      <c r="M281" s="16">
        <v>6</v>
      </c>
      <c r="N281" s="16">
        <v>7</v>
      </c>
      <c r="O281" s="16">
        <v>32</v>
      </c>
      <c r="P281" s="28">
        <v>0</v>
      </c>
      <c r="Q281" s="16">
        <v>60</v>
      </c>
      <c r="R281" s="28">
        <v>0</v>
      </c>
      <c r="S281" s="28">
        <v>0</v>
      </c>
      <c r="T281" s="28">
        <v>0</v>
      </c>
      <c r="U281" s="28">
        <v>0</v>
      </c>
      <c r="V281" s="64">
        <v>0</v>
      </c>
      <c r="W281" s="29">
        <v>0</v>
      </c>
      <c r="X281" s="29">
        <v>0</v>
      </c>
      <c r="Y281" s="29">
        <v>0</v>
      </c>
      <c r="Z281" s="29">
        <v>0</v>
      </c>
      <c r="AA281" s="64">
        <v>0</v>
      </c>
      <c r="AB281" s="64">
        <v>0</v>
      </c>
      <c r="AC281" s="42">
        <v>35</v>
      </c>
      <c r="AD281" s="64">
        <v>0</v>
      </c>
      <c r="AE281" s="64">
        <v>0</v>
      </c>
      <c r="AF281" s="64">
        <v>0</v>
      </c>
      <c r="AG281" s="29">
        <v>0</v>
      </c>
      <c r="AH281" s="29">
        <v>0</v>
      </c>
      <c r="AI281" s="29">
        <v>0</v>
      </c>
      <c r="AJ281" s="29">
        <v>0</v>
      </c>
      <c r="AK281" s="29">
        <v>0</v>
      </c>
      <c r="AL281">
        <f t="shared" si="44"/>
        <v>163.59701492537314</v>
      </c>
      <c r="AM281">
        <f t="shared" si="45"/>
        <v>7140</v>
      </c>
      <c r="AN281" t="str">
        <f t="shared" si="46"/>
        <v>,扁扁的稻草,美味的坚果,蓝水晶</v>
      </c>
      <c r="AO281" s="25" t="str">
        <f>IF(F281="c",getSring(AN281,4),VLOOKUP(L281&amp;F281,test4,2,FALSE))</f>
        <v>火之精华</v>
      </c>
      <c r="AP281" s="25">
        <f t="shared" si="47"/>
        <v>30012</v>
      </c>
      <c r="AQ281" s="25">
        <f t="shared" si="53"/>
        <v>68</v>
      </c>
      <c r="AR281" s="25" t="str">
        <f>getSring(AN281,1)</f>
        <v>扁扁的稻草</v>
      </c>
      <c r="AS281" s="25">
        <f t="shared" si="48"/>
        <v>30024</v>
      </c>
      <c r="AT281" s="25">
        <f t="shared" si="54"/>
        <v>68</v>
      </c>
      <c r="AU281" s="25" t="str">
        <f>getSring(AN281,2)</f>
        <v>美味的坚果</v>
      </c>
      <c r="AV281" s="25">
        <f t="shared" si="49"/>
        <v>30040</v>
      </c>
      <c r="AW281" s="25">
        <f t="shared" si="50"/>
        <v>68</v>
      </c>
      <c r="AX281" s="25" t="str">
        <f>getSring(AN281,3)</f>
        <v>蓝水晶</v>
      </c>
      <c r="AY281" s="25">
        <f t="shared" si="51"/>
        <v>30028</v>
      </c>
      <c r="AZ281" s="25">
        <f t="shared" si="52"/>
        <v>68</v>
      </c>
    </row>
    <row r="282" spans="2:52" ht="14.25" x14ac:dyDescent="0.2">
      <c r="B282" s="16">
        <v>280</v>
      </c>
      <c r="C282" s="16" t="s">
        <v>1193</v>
      </c>
      <c r="D282" s="16" t="s">
        <v>1387</v>
      </c>
      <c r="E282" s="16">
        <f>武器3!E282</f>
        <v>4</v>
      </c>
      <c r="F282" s="16" t="s">
        <v>1127</v>
      </c>
      <c r="G282" s="16">
        <f>武器3!G282</f>
        <v>3</v>
      </c>
      <c r="H282" s="19" t="s">
        <v>1485</v>
      </c>
      <c r="I282" s="3" t="s">
        <v>870</v>
      </c>
      <c r="J282" s="3">
        <f>武器2!I282</f>
        <v>9</v>
      </c>
      <c r="K282" s="3" t="str">
        <f>武器3!J282</f>
        <v>下级职业</v>
      </c>
      <c r="L282" s="3" t="str">
        <f>武器3!K282</f>
        <v>火</v>
      </c>
      <c r="M282" s="16">
        <v>6</v>
      </c>
      <c r="N282" s="16">
        <v>8</v>
      </c>
      <c r="O282" s="16">
        <v>36</v>
      </c>
      <c r="P282" s="28">
        <v>0</v>
      </c>
      <c r="Q282" s="28">
        <v>0</v>
      </c>
      <c r="R282" s="28">
        <v>0</v>
      </c>
      <c r="S282" s="28">
        <v>0</v>
      </c>
      <c r="T282" s="28">
        <v>0</v>
      </c>
      <c r="U282" s="28">
        <v>0</v>
      </c>
      <c r="V282" s="64">
        <v>0</v>
      </c>
      <c r="W282" s="20">
        <v>0.3</v>
      </c>
      <c r="X282" s="29">
        <v>0</v>
      </c>
      <c r="Y282" s="29">
        <v>0</v>
      </c>
      <c r="Z282" s="29">
        <v>0</v>
      </c>
      <c r="AA282" s="64">
        <v>0</v>
      </c>
      <c r="AB282" s="64">
        <v>0</v>
      </c>
      <c r="AC282" s="64">
        <v>0</v>
      </c>
      <c r="AD282" s="42">
        <v>66</v>
      </c>
      <c r="AE282" s="64">
        <v>0</v>
      </c>
      <c r="AF282" s="64">
        <v>0</v>
      </c>
      <c r="AG282" s="29">
        <v>0</v>
      </c>
      <c r="AH282" s="29">
        <v>0</v>
      </c>
      <c r="AI282" s="29">
        <v>0</v>
      </c>
      <c r="AJ282" s="29">
        <v>0</v>
      </c>
      <c r="AK282" s="29">
        <v>0</v>
      </c>
      <c r="AL282">
        <f t="shared" si="44"/>
        <v>104.49180327868852</v>
      </c>
      <c r="AM282">
        <f t="shared" si="45"/>
        <v>4620</v>
      </c>
      <c r="AN282" t="str">
        <f t="shared" si="46"/>
        <v>,扁扁的稻草,漂亮的蘑菇,蓝水晶</v>
      </c>
      <c r="AO282" s="25" t="str">
        <f>IF(F282="c",getSring(AN282,4),VLOOKUP(L282&amp;F282,test4,2,FALSE))</f>
        <v>火之精华</v>
      </c>
      <c r="AP282" s="25">
        <f t="shared" si="47"/>
        <v>30012</v>
      </c>
      <c r="AQ282" s="25">
        <f t="shared" si="53"/>
        <v>44</v>
      </c>
      <c r="AR282" s="25" t="str">
        <f>getSring(AN282,1)</f>
        <v>扁扁的稻草</v>
      </c>
      <c r="AS282" s="25">
        <f t="shared" si="48"/>
        <v>30024</v>
      </c>
      <c r="AT282" s="25">
        <f t="shared" si="54"/>
        <v>44</v>
      </c>
      <c r="AU282" s="25" t="str">
        <f>getSring(AN282,2)</f>
        <v>漂亮的蘑菇</v>
      </c>
      <c r="AV282" s="25">
        <f t="shared" si="49"/>
        <v>30020</v>
      </c>
      <c r="AW282" s="25">
        <f t="shared" si="50"/>
        <v>44</v>
      </c>
      <c r="AX282" s="25" t="str">
        <f>getSring(AN282,3)</f>
        <v>蓝水晶</v>
      </c>
      <c r="AY282" s="25">
        <f t="shared" si="51"/>
        <v>30028</v>
      </c>
      <c r="AZ282" s="25">
        <f t="shared" si="52"/>
        <v>44</v>
      </c>
    </row>
    <row r="283" spans="2:52" ht="14.25" x14ac:dyDescent="0.2">
      <c r="B283" s="16">
        <v>281</v>
      </c>
      <c r="C283" s="16" t="s">
        <v>1155</v>
      </c>
      <c r="D283" s="16" t="s">
        <v>1315</v>
      </c>
      <c r="E283" s="16">
        <f>武器3!E283</f>
        <v>1</v>
      </c>
      <c r="F283" s="16" t="s">
        <v>1128</v>
      </c>
      <c r="G283" s="16">
        <f>武器3!G283</f>
        <v>4</v>
      </c>
      <c r="H283" s="19" t="s">
        <v>1485</v>
      </c>
      <c r="I283" s="3" t="s">
        <v>870</v>
      </c>
      <c r="J283" s="3">
        <f>武器2!I283</f>
        <v>9</v>
      </c>
      <c r="K283" s="3" t="str">
        <f>武器3!J283</f>
        <v>下级职业</v>
      </c>
      <c r="L283" s="3" t="str">
        <f>武器3!K283</f>
        <v>--</v>
      </c>
      <c r="M283" s="16">
        <v>6</v>
      </c>
      <c r="N283" s="16">
        <v>1</v>
      </c>
      <c r="O283" s="16">
        <v>9</v>
      </c>
      <c r="P283" s="28">
        <v>0</v>
      </c>
      <c r="Q283" s="28">
        <v>0</v>
      </c>
      <c r="R283" s="28">
        <v>0</v>
      </c>
      <c r="S283" s="28">
        <v>0</v>
      </c>
      <c r="T283" s="28">
        <v>0</v>
      </c>
      <c r="U283" s="28">
        <v>0</v>
      </c>
      <c r="V283" s="64">
        <v>0</v>
      </c>
      <c r="W283" s="29">
        <v>0</v>
      </c>
      <c r="X283" s="29">
        <v>0</v>
      </c>
      <c r="Y283" s="29">
        <v>0</v>
      </c>
      <c r="Z283" s="29">
        <v>0</v>
      </c>
      <c r="AA283" s="64">
        <v>0</v>
      </c>
      <c r="AB283" s="64">
        <v>0</v>
      </c>
      <c r="AC283" s="64">
        <v>0</v>
      </c>
      <c r="AD283" s="64">
        <v>0</v>
      </c>
      <c r="AE283" s="64">
        <v>0</v>
      </c>
      <c r="AF283" s="42">
        <v>0</v>
      </c>
      <c r="AG283" s="29">
        <v>0</v>
      </c>
      <c r="AH283" s="29">
        <v>0</v>
      </c>
      <c r="AI283" s="29">
        <v>0</v>
      </c>
      <c r="AJ283" s="29">
        <v>0</v>
      </c>
      <c r="AK283" s="29">
        <v>0</v>
      </c>
      <c r="AL283">
        <f t="shared" si="44"/>
        <v>13.5</v>
      </c>
      <c r="AM283">
        <f t="shared" si="45"/>
        <v>585</v>
      </c>
      <c r="AN283" t="str">
        <f t="shared" si="46"/>
        <v>,狗牙,石头,红水晶,稻草</v>
      </c>
      <c r="AO283" s="25" t="str">
        <f>IF(F283="c",getSring(AN283,4),VLOOKUP(L283&amp;F283,test4,2,FALSE))</f>
        <v>稻草</v>
      </c>
      <c r="AP283" s="25">
        <f t="shared" si="47"/>
        <v>30023</v>
      </c>
      <c r="AQ283" s="25">
        <f t="shared" si="53"/>
        <v>45</v>
      </c>
      <c r="AR283" s="25" t="str">
        <f>getSring(AN283,1)</f>
        <v>狗牙</v>
      </c>
      <c r="AS283" s="25">
        <f t="shared" si="48"/>
        <v>30035</v>
      </c>
      <c r="AT283" s="25">
        <f t="shared" si="54"/>
        <v>11</v>
      </c>
      <c r="AU283" s="25" t="str">
        <f>getSring(AN283,2)</f>
        <v>石头</v>
      </c>
      <c r="AV283" s="25">
        <f t="shared" si="49"/>
        <v>30031</v>
      </c>
      <c r="AW283" s="25">
        <f t="shared" si="50"/>
        <v>11</v>
      </c>
      <c r="AX283" s="25" t="str">
        <f>getSring(AN283,3)</f>
        <v>红水晶</v>
      </c>
      <c r="AY283" s="25">
        <f t="shared" si="51"/>
        <v>30027</v>
      </c>
      <c r="AZ283" s="25">
        <f t="shared" si="52"/>
        <v>11</v>
      </c>
    </row>
    <row r="284" spans="2:52" ht="14.25" x14ac:dyDescent="0.2">
      <c r="B284" s="16">
        <v>282</v>
      </c>
      <c r="C284" s="16" t="s">
        <v>1174</v>
      </c>
      <c r="D284" s="16" t="s">
        <v>1543</v>
      </c>
      <c r="E284" s="16">
        <f>武器3!E284</f>
        <v>1</v>
      </c>
      <c r="F284" s="16" t="s">
        <v>1128</v>
      </c>
      <c r="G284" s="16">
        <f>武器3!G284</f>
        <v>4</v>
      </c>
      <c r="H284" s="19" t="s">
        <v>1485</v>
      </c>
      <c r="I284" s="3" t="s">
        <v>870</v>
      </c>
      <c r="J284" s="3">
        <f>武器2!I284</f>
        <v>9</v>
      </c>
      <c r="K284" s="3" t="str">
        <f>武器3!J284</f>
        <v>下级职业</v>
      </c>
      <c r="L284" s="3" t="str">
        <f>武器3!K284</f>
        <v>--</v>
      </c>
      <c r="M284" s="16">
        <v>6</v>
      </c>
      <c r="N284" s="16">
        <v>2</v>
      </c>
      <c r="O284" s="16">
        <v>18</v>
      </c>
      <c r="P284" s="28">
        <v>0</v>
      </c>
      <c r="Q284" s="28">
        <v>0</v>
      </c>
      <c r="R284" s="28">
        <v>0</v>
      </c>
      <c r="S284" s="28">
        <v>0</v>
      </c>
      <c r="T284" s="28">
        <v>0</v>
      </c>
      <c r="U284" s="28">
        <v>0</v>
      </c>
      <c r="V284" s="42">
        <v>0</v>
      </c>
      <c r="W284" s="29">
        <v>0</v>
      </c>
      <c r="X284" s="29">
        <v>0</v>
      </c>
      <c r="Y284" s="29">
        <v>0</v>
      </c>
      <c r="Z284" s="29">
        <v>0</v>
      </c>
      <c r="AA284" s="64">
        <v>0</v>
      </c>
      <c r="AB284" s="64">
        <v>0</v>
      </c>
      <c r="AC284" s="64">
        <v>0</v>
      </c>
      <c r="AD284" s="64">
        <v>0</v>
      </c>
      <c r="AE284" s="64">
        <v>0</v>
      </c>
      <c r="AF284" s="64">
        <v>0</v>
      </c>
      <c r="AG284" s="29">
        <v>0</v>
      </c>
      <c r="AH284" s="29">
        <v>0</v>
      </c>
      <c r="AI284" s="29">
        <v>0</v>
      </c>
      <c r="AJ284" s="29">
        <v>0</v>
      </c>
      <c r="AK284" s="29">
        <v>0</v>
      </c>
      <c r="AL284">
        <f t="shared" si="44"/>
        <v>27</v>
      </c>
      <c r="AM284">
        <f t="shared" si="45"/>
        <v>1192.5</v>
      </c>
      <c r="AN284" t="str">
        <f t="shared" si="46"/>
        <v>,多汁的坚果,红水晶,狗牙,蘑菇</v>
      </c>
      <c r="AO284" s="25" t="str">
        <f>IF(F284="c",getSring(AN284,4),VLOOKUP(L284&amp;F284,test4,2,FALSE))</f>
        <v>蘑菇</v>
      </c>
      <c r="AP284" s="25">
        <f t="shared" si="47"/>
        <v>30019</v>
      </c>
      <c r="AQ284" s="25">
        <f t="shared" si="53"/>
        <v>90</v>
      </c>
      <c r="AR284" s="25" t="str">
        <f>getSring(AN284,1)</f>
        <v>多汁的坚果</v>
      </c>
      <c r="AS284" s="25">
        <f t="shared" si="48"/>
        <v>30039</v>
      </c>
      <c r="AT284" s="25">
        <f t="shared" si="54"/>
        <v>23</v>
      </c>
      <c r="AU284" s="25" t="str">
        <f>getSring(AN284,2)</f>
        <v>红水晶</v>
      </c>
      <c r="AV284" s="25">
        <f t="shared" si="49"/>
        <v>30027</v>
      </c>
      <c r="AW284" s="25">
        <f t="shared" si="50"/>
        <v>23</v>
      </c>
      <c r="AX284" s="25" t="str">
        <f>getSring(AN284,3)</f>
        <v>狗牙</v>
      </c>
      <c r="AY284" s="25">
        <f t="shared" si="51"/>
        <v>30035</v>
      </c>
      <c r="AZ284" s="25">
        <f t="shared" si="52"/>
        <v>23</v>
      </c>
    </row>
    <row r="285" spans="2:52" ht="14.25" x14ac:dyDescent="0.2">
      <c r="B285" s="16">
        <v>283</v>
      </c>
      <c r="C285" s="16" t="s">
        <v>1157</v>
      </c>
      <c r="D285" s="16" t="s">
        <v>1388</v>
      </c>
      <c r="E285" s="16">
        <f>武器3!E285</f>
        <v>2</v>
      </c>
      <c r="F285" s="16" t="s">
        <v>1128</v>
      </c>
      <c r="G285" s="16">
        <f>武器3!G285</f>
        <v>4</v>
      </c>
      <c r="H285" s="19" t="s">
        <v>1485</v>
      </c>
      <c r="I285" s="3" t="s">
        <v>870</v>
      </c>
      <c r="J285" s="3">
        <f>武器2!I285</f>
        <v>9</v>
      </c>
      <c r="K285" s="3" t="str">
        <f>武器3!J285</f>
        <v>下级职业</v>
      </c>
      <c r="L285" s="3" t="str">
        <f>武器3!K285</f>
        <v>--</v>
      </c>
      <c r="M285" s="16">
        <v>6</v>
      </c>
      <c r="N285" s="16">
        <v>3</v>
      </c>
      <c r="O285" s="16">
        <v>27</v>
      </c>
      <c r="P285" s="28">
        <v>0</v>
      </c>
      <c r="Q285" s="28">
        <v>0</v>
      </c>
      <c r="R285" s="28">
        <v>0</v>
      </c>
      <c r="S285" s="28">
        <v>0</v>
      </c>
      <c r="T285" s="28">
        <v>0</v>
      </c>
      <c r="U285" s="28">
        <v>0</v>
      </c>
      <c r="V285" s="64">
        <v>0</v>
      </c>
      <c r="W285" s="29">
        <v>0</v>
      </c>
      <c r="X285" s="29">
        <v>0</v>
      </c>
      <c r="Y285" s="29">
        <v>0</v>
      </c>
      <c r="Z285" s="29">
        <v>0</v>
      </c>
      <c r="AA285" s="64">
        <v>0</v>
      </c>
      <c r="AB285" s="64">
        <v>0</v>
      </c>
      <c r="AC285" s="64">
        <v>0</v>
      </c>
      <c r="AD285" s="42">
        <v>0</v>
      </c>
      <c r="AE285" s="64">
        <v>0</v>
      </c>
      <c r="AF285" s="64">
        <v>0</v>
      </c>
      <c r="AG285" s="29">
        <v>0</v>
      </c>
      <c r="AH285" s="29">
        <v>0</v>
      </c>
      <c r="AI285" s="29">
        <v>0</v>
      </c>
      <c r="AJ285" s="29">
        <v>0</v>
      </c>
      <c r="AK285" s="29">
        <v>0</v>
      </c>
      <c r="AL285">
        <f t="shared" si="44"/>
        <v>40.5</v>
      </c>
      <c r="AM285">
        <f t="shared" si="45"/>
        <v>1777.5</v>
      </c>
      <c r="AN285" t="str">
        <f t="shared" si="46"/>
        <v>,红水晶,石头,狗牙,稻草</v>
      </c>
      <c r="AO285" s="25" t="str">
        <f>IF(F285="c",getSring(AN285,4),VLOOKUP(L285&amp;F285,test4,2,FALSE))</f>
        <v>稻草</v>
      </c>
      <c r="AP285" s="25">
        <f t="shared" si="47"/>
        <v>30023</v>
      </c>
      <c r="AQ285" s="25">
        <f t="shared" si="53"/>
        <v>135</v>
      </c>
      <c r="AR285" s="25" t="str">
        <f>getSring(AN285,1)</f>
        <v>红水晶</v>
      </c>
      <c r="AS285" s="25">
        <f t="shared" si="48"/>
        <v>30027</v>
      </c>
      <c r="AT285" s="25">
        <f t="shared" si="54"/>
        <v>34</v>
      </c>
      <c r="AU285" s="25" t="str">
        <f>getSring(AN285,2)</f>
        <v>石头</v>
      </c>
      <c r="AV285" s="25">
        <f t="shared" si="49"/>
        <v>30031</v>
      </c>
      <c r="AW285" s="25">
        <f t="shared" si="50"/>
        <v>34</v>
      </c>
      <c r="AX285" s="25" t="str">
        <f>getSring(AN285,3)</f>
        <v>狗牙</v>
      </c>
      <c r="AY285" s="25">
        <f t="shared" si="51"/>
        <v>30035</v>
      </c>
      <c r="AZ285" s="25">
        <f t="shared" si="52"/>
        <v>34</v>
      </c>
    </row>
    <row r="286" spans="2:52" ht="14.25" x14ac:dyDescent="0.2">
      <c r="B286" s="16">
        <v>284</v>
      </c>
      <c r="C286" s="16" t="s">
        <v>1143</v>
      </c>
      <c r="D286" s="16" t="s">
        <v>1415</v>
      </c>
      <c r="E286" s="16">
        <f>武器3!E286</f>
        <v>2</v>
      </c>
      <c r="F286" s="16" t="s">
        <v>1128</v>
      </c>
      <c r="G286" s="16">
        <f>武器3!G286</f>
        <v>4</v>
      </c>
      <c r="H286" s="19" t="s">
        <v>1485</v>
      </c>
      <c r="I286" s="3" t="s">
        <v>870</v>
      </c>
      <c r="J286" s="3">
        <f>武器2!I286</f>
        <v>9</v>
      </c>
      <c r="K286" s="3" t="str">
        <f>武器3!J286</f>
        <v>下级职业</v>
      </c>
      <c r="L286" s="3" t="str">
        <f>武器3!K286</f>
        <v>--</v>
      </c>
      <c r="M286" s="16">
        <v>6</v>
      </c>
      <c r="N286" s="16">
        <v>4</v>
      </c>
      <c r="O286" s="16">
        <v>36</v>
      </c>
      <c r="P286" s="28">
        <v>0</v>
      </c>
      <c r="Q286" s="28">
        <v>0</v>
      </c>
      <c r="R286" s="28">
        <v>0</v>
      </c>
      <c r="S286" s="28">
        <v>0</v>
      </c>
      <c r="T286" s="28">
        <v>0</v>
      </c>
      <c r="U286" s="28">
        <v>0</v>
      </c>
      <c r="V286" s="64">
        <v>0</v>
      </c>
      <c r="W286" s="29">
        <v>0</v>
      </c>
      <c r="X286" s="29">
        <v>0</v>
      </c>
      <c r="Y286" s="29">
        <v>0</v>
      </c>
      <c r="Z286" s="29">
        <v>0</v>
      </c>
      <c r="AA286" s="64">
        <v>0</v>
      </c>
      <c r="AB286" s="64">
        <v>0</v>
      </c>
      <c r="AC286" s="64">
        <v>0</v>
      </c>
      <c r="AD286" s="64">
        <v>0</v>
      </c>
      <c r="AE286" s="64">
        <v>0</v>
      </c>
      <c r="AF286" s="42">
        <v>0</v>
      </c>
      <c r="AG286" s="29">
        <v>0</v>
      </c>
      <c r="AH286" s="29">
        <v>0</v>
      </c>
      <c r="AI286" s="29">
        <v>0</v>
      </c>
      <c r="AJ286" s="29">
        <v>0</v>
      </c>
      <c r="AK286" s="29">
        <v>0</v>
      </c>
      <c r="AL286">
        <f t="shared" si="44"/>
        <v>54</v>
      </c>
      <c r="AM286">
        <f t="shared" si="45"/>
        <v>2362.5</v>
      </c>
      <c r="AN286" t="str">
        <f t="shared" si="46"/>
        <v>,狗牙,石头,多汁的坚果,稻草</v>
      </c>
      <c r="AO286" s="25" t="str">
        <f>IF(F286="c",getSring(AN286,4),VLOOKUP(L286&amp;F286,test4,2,FALSE))</f>
        <v>稻草</v>
      </c>
      <c r="AP286" s="25">
        <f t="shared" si="47"/>
        <v>30023</v>
      </c>
      <c r="AQ286" s="25">
        <f t="shared" si="53"/>
        <v>180</v>
      </c>
      <c r="AR286" s="25" t="str">
        <f>getSring(AN286,1)</f>
        <v>狗牙</v>
      </c>
      <c r="AS286" s="25">
        <f t="shared" si="48"/>
        <v>30035</v>
      </c>
      <c r="AT286" s="25">
        <f t="shared" si="54"/>
        <v>45</v>
      </c>
      <c r="AU286" s="25" t="str">
        <f>getSring(AN286,2)</f>
        <v>石头</v>
      </c>
      <c r="AV286" s="25">
        <f t="shared" si="49"/>
        <v>30031</v>
      </c>
      <c r="AW286" s="25">
        <f t="shared" si="50"/>
        <v>45</v>
      </c>
      <c r="AX286" s="25" t="str">
        <f>getSring(AN286,3)</f>
        <v>多汁的坚果</v>
      </c>
      <c r="AY286" s="25">
        <f t="shared" si="51"/>
        <v>30039</v>
      </c>
      <c r="AZ286" s="25">
        <f t="shared" si="52"/>
        <v>45</v>
      </c>
    </row>
    <row r="287" spans="2:52" ht="14.25" x14ac:dyDescent="0.2">
      <c r="B287" s="16">
        <v>285</v>
      </c>
      <c r="C287" s="16" t="s">
        <v>1137</v>
      </c>
      <c r="D287" s="16" t="s">
        <v>1608</v>
      </c>
      <c r="E287" s="16">
        <f>武器3!E287</f>
        <v>3</v>
      </c>
      <c r="F287" s="16" t="s">
        <v>1128</v>
      </c>
      <c r="G287" s="16">
        <f>武器3!G287</f>
        <v>4</v>
      </c>
      <c r="H287" s="19" t="s">
        <v>1485</v>
      </c>
      <c r="I287" s="3" t="s">
        <v>870</v>
      </c>
      <c r="J287" s="3">
        <f>武器2!I287</f>
        <v>9</v>
      </c>
      <c r="K287" s="3" t="str">
        <f>武器3!J287</f>
        <v>下级职业</v>
      </c>
      <c r="L287" s="3" t="str">
        <f>武器3!K287</f>
        <v>--</v>
      </c>
      <c r="M287" s="16">
        <v>6</v>
      </c>
      <c r="N287" s="16">
        <v>5</v>
      </c>
      <c r="O287" s="16">
        <v>44</v>
      </c>
      <c r="P287" s="28">
        <v>0</v>
      </c>
      <c r="Q287" s="28">
        <v>0</v>
      </c>
      <c r="R287" s="28">
        <v>0</v>
      </c>
      <c r="S287" s="28">
        <v>0</v>
      </c>
      <c r="T287" s="28">
        <v>0</v>
      </c>
      <c r="U287" s="28">
        <v>0</v>
      </c>
      <c r="V287" s="64">
        <v>0</v>
      </c>
      <c r="W287" s="20">
        <v>0</v>
      </c>
      <c r="X287" s="29">
        <v>0</v>
      </c>
      <c r="Y287" s="29">
        <v>0</v>
      </c>
      <c r="Z287" s="29">
        <v>0</v>
      </c>
      <c r="AA287" s="64">
        <v>0</v>
      </c>
      <c r="AB287" s="64">
        <v>0</v>
      </c>
      <c r="AC287" s="64">
        <v>0</v>
      </c>
      <c r="AD287" s="64">
        <v>0</v>
      </c>
      <c r="AE287" s="64">
        <v>0</v>
      </c>
      <c r="AF287" s="64">
        <v>0</v>
      </c>
      <c r="AG287" s="29">
        <v>0</v>
      </c>
      <c r="AH287" s="29">
        <v>0</v>
      </c>
      <c r="AI287" s="29">
        <v>0</v>
      </c>
      <c r="AJ287" s="29">
        <v>0</v>
      </c>
      <c r="AK287" s="29">
        <v>0</v>
      </c>
      <c r="AL287">
        <f t="shared" si="44"/>
        <v>66</v>
      </c>
      <c r="AM287">
        <f t="shared" si="45"/>
        <v>2887.5</v>
      </c>
      <c r="AN287" t="str">
        <f t="shared" si="46"/>
        <v>,稻草,蘑菇,石头,狗牙</v>
      </c>
      <c r="AO287" s="25" t="str">
        <f>IF(F287="c",getSring(AN287,4),VLOOKUP(L287&amp;F287,test4,2,FALSE))</f>
        <v>狗牙</v>
      </c>
      <c r="AP287" s="25">
        <f t="shared" si="47"/>
        <v>30035</v>
      </c>
      <c r="AQ287" s="25">
        <f t="shared" si="53"/>
        <v>220</v>
      </c>
      <c r="AR287" s="25" t="str">
        <f>getSring(AN287,1)</f>
        <v>稻草</v>
      </c>
      <c r="AS287" s="25">
        <f t="shared" si="48"/>
        <v>30023</v>
      </c>
      <c r="AT287" s="25">
        <f t="shared" si="54"/>
        <v>55</v>
      </c>
      <c r="AU287" s="25" t="str">
        <f>getSring(AN287,2)</f>
        <v>蘑菇</v>
      </c>
      <c r="AV287" s="25">
        <f t="shared" si="49"/>
        <v>30019</v>
      </c>
      <c r="AW287" s="25">
        <f t="shared" si="50"/>
        <v>55</v>
      </c>
      <c r="AX287" s="25" t="str">
        <f>getSring(AN287,3)</f>
        <v>石头</v>
      </c>
      <c r="AY287" s="25">
        <f t="shared" si="51"/>
        <v>30031</v>
      </c>
      <c r="AZ287" s="25">
        <f t="shared" si="52"/>
        <v>55</v>
      </c>
    </row>
    <row r="288" spans="2:52" ht="14.25" x14ac:dyDescent="0.2">
      <c r="B288" s="16">
        <v>286</v>
      </c>
      <c r="C288" s="16" t="s">
        <v>1162</v>
      </c>
      <c r="D288" s="16" t="s">
        <v>1609</v>
      </c>
      <c r="E288" s="16">
        <f>武器3!E288</f>
        <v>3</v>
      </c>
      <c r="F288" s="16" t="s">
        <v>1128</v>
      </c>
      <c r="G288" s="16">
        <f>武器3!G288</f>
        <v>4</v>
      </c>
      <c r="H288" s="19" t="s">
        <v>1485</v>
      </c>
      <c r="I288" s="3" t="s">
        <v>870</v>
      </c>
      <c r="J288" s="3">
        <f>武器2!I288</f>
        <v>9</v>
      </c>
      <c r="K288" s="3" t="str">
        <f>武器3!J288</f>
        <v>下级职业</v>
      </c>
      <c r="L288" s="3" t="str">
        <f>武器3!K288</f>
        <v>--</v>
      </c>
      <c r="M288" s="16">
        <v>6</v>
      </c>
      <c r="N288" s="16">
        <v>6</v>
      </c>
      <c r="O288" s="16">
        <v>53</v>
      </c>
      <c r="P288" s="28">
        <v>0</v>
      </c>
      <c r="Q288" s="28">
        <v>0</v>
      </c>
      <c r="R288" s="28">
        <v>0</v>
      </c>
      <c r="S288" s="28">
        <v>0</v>
      </c>
      <c r="T288" s="28">
        <v>0</v>
      </c>
      <c r="U288" s="28">
        <v>0</v>
      </c>
      <c r="V288" s="64">
        <v>0</v>
      </c>
      <c r="W288" s="29">
        <v>0</v>
      </c>
      <c r="X288" s="29">
        <v>0</v>
      </c>
      <c r="Y288" s="29">
        <v>0</v>
      </c>
      <c r="Z288" s="29">
        <v>0</v>
      </c>
      <c r="AA288" s="42">
        <v>0</v>
      </c>
      <c r="AB288" s="64">
        <v>0</v>
      </c>
      <c r="AC288" s="64">
        <v>0</v>
      </c>
      <c r="AD288" s="64">
        <v>0</v>
      </c>
      <c r="AE288" s="64">
        <v>0</v>
      </c>
      <c r="AF288" s="64">
        <v>0</v>
      </c>
      <c r="AG288" s="29">
        <v>0</v>
      </c>
      <c r="AH288" s="29">
        <v>0</v>
      </c>
      <c r="AI288" s="29">
        <v>0</v>
      </c>
      <c r="AJ288" s="29">
        <v>0</v>
      </c>
      <c r="AK288" s="29">
        <v>0</v>
      </c>
      <c r="AL288">
        <f t="shared" si="44"/>
        <v>79.5</v>
      </c>
      <c r="AM288">
        <f t="shared" si="45"/>
        <v>3472.5</v>
      </c>
      <c r="AN288" t="str">
        <f t="shared" si="46"/>
        <v>,蘑菇,红水晶,石头,稻草</v>
      </c>
      <c r="AO288" s="25" t="str">
        <f>IF(F288="c",getSring(AN288,4),VLOOKUP(L288&amp;F288,test4,2,FALSE))</f>
        <v>稻草</v>
      </c>
      <c r="AP288" s="25">
        <f t="shared" si="47"/>
        <v>30023</v>
      </c>
      <c r="AQ288" s="25">
        <f t="shared" si="53"/>
        <v>265</v>
      </c>
      <c r="AR288" s="25" t="str">
        <f>getSring(AN288,1)</f>
        <v>蘑菇</v>
      </c>
      <c r="AS288" s="25">
        <f t="shared" si="48"/>
        <v>30019</v>
      </c>
      <c r="AT288" s="25">
        <f t="shared" si="54"/>
        <v>66</v>
      </c>
      <c r="AU288" s="25" t="str">
        <f>getSring(AN288,2)</f>
        <v>红水晶</v>
      </c>
      <c r="AV288" s="25">
        <f t="shared" si="49"/>
        <v>30027</v>
      </c>
      <c r="AW288" s="25">
        <f t="shared" si="50"/>
        <v>66</v>
      </c>
      <c r="AX288" s="25" t="str">
        <f>getSring(AN288,3)</f>
        <v>石头</v>
      </c>
      <c r="AY288" s="25">
        <f t="shared" si="51"/>
        <v>30031</v>
      </c>
      <c r="AZ288" s="25">
        <f t="shared" si="52"/>
        <v>66</v>
      </c>
    </row>
    <row r="289" spans="2:52" ht="14.25" x14ac:dyDescent="0.2">
      <c r="B289" s="16">
        <v>287</v>
      </c>
      <c r="C289" s="16" t="s">
        <v>1133</v>
      </c>
      <c r="D289" s="16" t="s">
        <v>1353</v>
      </c>
      <c r="E289" s="16">
        <f>武器3!E289</f>
        <v>4</v>
      </c>
      <c r="F289" s="16" t="s">
        <v>1128</v>
      </c>
      <c r="G289" s="16">
        <f>武器3!G289</f>
        <v>4</v>
      </c>
      <c r="H289" s="19" t="s">
        <v>1485</v>
      </c>
      <c r="I289" s="3" t="s">
        <v>870</v>
      </c>
      <c r="J289" s="3">
        <f>武器2!I289</f>
        <v>9</v>
      </c>
      <c r="K289" s="3" t="str">
        <f>武器3!J289</f>
        <v>下级职业</v>
      </c>
      <c r="L289" s="3" t="str">
        <f>武器3!K289</f>
        <v>--</v>
      </c>
      <c r="M289" s="16">
        <v>6</v>
      </c>
      <c r="N289" s="16">
        <v>7</v>
      </c>
      <c r="O289" s="16">
        <v>62</v>
      </c>
      <c r="P289" s="28">
        <v>0</v>
      </c>
      <c r="Q289" s="28">
        <v>0</v>
      </c>
      <c r="R289" s="28">
        <v>0</v>
      </c>
      <c r="S289" s="28">
        <v>0</v>
      </c>
      <c r="T289" s="28">
        <v>0</v>
      </c>
      <c r="U289" s="28">
        <v>0</v>
      </c>
      <c r="V289" s="64">
        <v>0</v>
      </c>
      <c r="W289" s="29">
        <v>0</v>
      </c>
      <c r="X289" s="29">
        <v>0</v>
      </c>
      <c r="Y289" s="29">
        <v>0</v>
      </c>
      <c r="Z289" s="29">
        <v>0</v>
      </c>
      <c r="AA289" s="64">
        <v>0</v>
      </c>
      <c r="AB289" s="64">
        <v>0</v>
      </c>
      <c r="AC289" s="64">
        <v>0</v>
      </c>
      <c r="AD289" s="42">
        <v>0</v>
      </c>
      <c r="AE289" s="64">
        <v>0</v>
      </c>
      <c r="AF289" s="64">
        <v>0</v>
      </c>
      <c r="AG289" s="29">
        <v>0</v>
      </c>
      <c r="AH289" s="29">
        <v>0</v>
      </c>
      <c r="AI289" s="29">
        <v>0</v>
      </c>
      <c r="AJ289" s="29">
        <v>0</v>
      </c>
      <c r="AK289" s="29">
        <v>0</v>
      </c>
      <c r="AL289">
        <f t="shared" si="44"/>
        <v>93</v>
      </c>
      <c r="AM289">
        <f t="shared" si="45"/>
        <v>4080</v>
      </c>
      <c r="AN289" t="str">
        <f t="shared" si="46"/>
        <v>,多汁的坚果,蘑菇,狗牙,红水晶</v>
      </c>
      <c r="AO289" s="25" t="str">
        <f>IF(F289="c",getSring(AN289,4),VLOOKUP(L289&amp;F289,test4,2,FALSE))</f>
        <v>红水晶</v>
      </c>
      <c r="AP289" s="25">
        <f t="shared" si="47"/>
        <v>30027</v>
      </c>
      <c r="AQ289" s="25">
        <f t="shared" si="53"/>
        <v>310</v>
      </c>
      <c r="AR289" s="25" t="str">
        <f>getSring(AN289,1)</f>
        <v>多汁的坚果</v>
      </c>
      <c r="AS289" s="25">
        <f t="shared" si="48"/>
        <v>30039</v>
      </c>
      <c r="AT289" s="25">
        <f t="shared" si="54"/>
        <v>78</v>
      </c>
      <c r="AU289" s="25" t="str">
        <f>getSring(AN289,2)</f>
        <v>蘑菇</v>
      </c>
      <c r="AV289" s="25">
        <f t="shared" si="49"/>
        <v>30019</v>
      </c>
      <c r="AW289" s="25">
        <f t="shared" si="50"/>
        <v>78</v>
      </c>
      <c r="AX289" s="25" t="str">
        <f>getSring(AN289,3)</f>
        <v>狗牙</v>
      </c>
      <c r="AY289" s="25">
        <f t="shared" si="51"/>
        <v>30035</v>
      </c>
      <c r="AZ289" s="25">
        <f t="shared" si="52"/>
        <v>78</v>
      </c>
    </row>
    <row r="290" spans="2:52" ht="14.25" x14ac:dyDescent="0.2">
      <c r="B290" s="16">
        <v>288</v>
      </c>
      <c r="C290" s="16" t="s">
        <v>1141</v>
      </c>
      <c r="D290" s="16" t="s">
        <v>1512</v>
      </c>
      <c r="E290" s="16">
        <f>武器3!E290</f>
        <v>4</v>
      </c>
      <c r="F290" s="16" t="s">
        <v>1128</v>
      </c>
      <c r="G290" s="16">
        <f>武器3!G290</f>
        <v>4</v>
      </c>
      <c r="H290" s="19" t="s">
        <v>1485</v>
      </c>
      <c r="I290" s="3" t="s">
        <v>870</v>
      </c>
      <c r="J290" s="3">
        <f>武器2!I290</f>
        <v>9</v>
      </c>
      <c r="K290" s="3" t="str">
        <f>武器3!J290</f>
        <v>下级职业</v>
      </c>
      <c r="L290" s="3" t="str">
        <f>武器3!K290</f>
        <v>--</v>
      </c>
      <c r="M290" s="16">
        <v>6</v>
      </c>
      <c r="N290" s="16">
        <v>8</v>
      </c>
      <c r="O290" s="16">
        <v>71</v>
      </c>
      <c r="P290" s="28">
        <v>0</v>
      </c>
      <c r="Q290" s="28">
        <v>0</v>
      </c>
      <c r="R290" s="28">
        <v>0</v>
      </c>
      <c r="S290" s="28">
        <v>0</v>
      </c>
      <c r="T290" s="28">
        <v>0</v>
      </c>
      <c r="U290" s="28">
        <v>0</v>
      </c>
      <c r="V290" s="64">
        <v>0</v>
      </c>
      <c r="W290" s="29">
        <v>0</v>
      </c>
      <c r="X290" s="29">
        <v>0</v>
      </c>
      <c r="Y290" s="29">
        <v>0</v>
      </c>
      <c r="Z290" s="29">
        <v>0</v>
      </c>
      <c r="AA290" s="64">
        <v>0</v>
      </c>
      <c r="AB290" s="42">
        <v>0</v>
      </c>
      <c r="AC290" s="64">
        <v>0</v>
      </c>
      <c r="AD290" s="64">
        <v>0</v>
      </c>
      <c r="AE290" s="64">
        <v>0</v>
      </c>
      <c r="AF290" s="64">
        <v>0</v>
      </c>
      <c r="AG290" s="29">
        <v>0</v>
      </c>
      <c r="AH290" s="29">
        <v>0</v>
      </c>
      <c r="AI290" s="29">
        <v>0</v>
      </c>
      <c r="AJ290" s="29">
        <v>0</v>
      </c>
      <c r="AK290" s="29">
        <v>0</v>
      </c>
      <c r="AL290">
        <f t="shared" si="44"/>
        <v>106.5</v>
      </c>
      <c r="AM290">
        <f t="shared" si="45"/>
        <v>4665</v>
      </c>
      <c r="AN290" t="str">
        <f t="shared" si="46"/>
        <v>,石头,红水晶,稻草,狗牙</v>
      </c>
      <c r="AO290" s="25" t="str">
        <f>IF(F290="c",getSring(AN290,4),VLOOKUP(L290&amp;F290,test4,2,FALSE))</f>
        <v>狗牙</v>
      </c>
      <c r="AP290" s="25">
        <f t="shared" si="47"/>
        <v>30035</v>
      </c>
      <c r="AQ290" s="25">
        <f t="shared" si="53"/>
        <v>355</v>
      </c>
      <c r="AR290" s="25" t="str">
        <f>getSring(AN290,1)</f>
        <v>石头</v>
      </c>
      <c r="AS290" s="25">
        <f t="shared" si="48"/>
        <v>30031</v>
      </c>
      <c r="AT290" s="25">
        <f t="shared" si="54"/>
        <v>89</v>
      </c>
      <c r="AU290" s="25" t="str">
        <f>getSring(AN290,2)</f>
        <v>红水晶</v>
      </c>
      <c r="AV290" s="25">
        <f t="shared" si="49"/>
        <v>30027</v>
      </c>
      <c r="AW290" s="25">
        <f t="shared" si="50"/>
        <v>89</v>
      </c>
      <c r="AX290" s="25" t="str">
        <f>getSring(AN290,3)</f>
        <v>稻草</v>
      </c>
      <c r="AY290" s="25">
        <f t="shared" si="51"/>
        <v>30023</v>
      </c>
      <c r="AZ290" s="25">
        <f t="shared" si="52"/>
        <v>89</v>
      </c>
    </row>
    <row r="291" spans="2:52" ht="14.25" x14ac:dyDescent="0.2">
      <c r="B291" s="16">
        <v>289</v>
      </c>
      <c r="C291" s="16" t="s">
        <v>1145</v>
      </c>
      <c r="D291" s="16" t="s">
        <v>1419</v>
      </c>
      <c r="E291" s="16">
        <f>武器3!E291</f>
        <v>1</v>
      </c>
      <c r="F291" s="16" t="s">
        <v>1125</v>
      </c>
      <c r="G291" s="16">
        <f>武器3!G291</f>
        <v>3</v>
      </c>
      <c r="H291" s="19" t="s">
        <v>1485</v>
      </c>
      <c r="I291" s="3" t="s">
        <v>871</v>
      </c>
      <c r="J291" s="3">
        <f>武器2!I291</f>
        <v>10</v>
      </c>
      <c r="K291" s="3" t="str">
        <f>武器3!J291</f>
        <v>下级职业</v>
      </c>
      <c r="L291" s="3" t="str">
        <f>武器3!K291</f>
        <v>水</v>
      </c>
      <c r="M291" s="16">
        <v>0</v>
      </c>
      <c r="N291" s="16">
        <v>1</v>
      </c>
      <c r="O291" s="16">
        <v>14</v>
      </c>
      <c r="P291" s="16">
        <v>13</v>
      </c>
      <c r="Q291" s="28">
        <v>0</v>
      </c>
      <c r="R291" s="16">
        <v>9</v>
      </c>
      <c r="S291" s="28">
        <v>0</v>
      </c>
      <c r="T291" s="28">
        <v>0</v>
      </c>
      <c r="U291" s="28">
        <v>0</v>
      </c>
      <c r="V291" s="64">
        <v>0</v>
      </c>
      <c r="W291" s="29">
        <v>0</v>
      </c>
      <c r="X291" s="29">
        <v>0</v>
      </c>
      <c r="Y291" s="29">
        <v>0</v>
      </c>
      <c r="Z291" s="29">
        <v>0</v>
      </c>
      <c r="AA291" s="64">
        <v>0</v>
      </c>
      <c r="AB291" s="64">
        <v>0</v>
      </c>
      <c r="AC291" s="42">
        <v>5</v>
      </c>
      <c r="AD291" s="64">
        <v>0</v>
      </c>
      <c r="AE291" s="64">
        <v>0</v>
      </c>
      <c r="AF291" s="64">
        <v>0</v>
      </c>
      <c r="AG291" s="29">
        <v>0</v>
      </c>
      <c r="AH291" s="29">
        <v>0</v>
      </c>
      <c r="AI291" s="29">
        <v>0</v>
      </c>
      <c r="AJ291" s="29">
        <v>0</v>
      </c>
      <c r="AK291" s="29">
        <v>0</v>
      </c>
      <c r="AL291">
        <f t="shared" si="44"/>
        <v>54.942622950819676</v>
      </c>
      <c r="AM291">
        <f t="shared" si="45"/>
        <v>2400</v>
      </c>
      <c r="AN291" t="str">
        <f t="shared" si="46"/>
        <v>,斑斓的稻草,五彩的蘑菇,紫水晶</v>
      </c>
      <c r="AO291" s="25" t="str">
        <f>IF(F291="c",getSring(AN291,4),VLOOKUP(L291&amp;F291,test4,2,FALSE))</f>
        <v>顶级水之精华</v>
      </c>
      <c r="AP291" s="25">
        <f t="shared" si="47"/>
        <v>30007</v>
      </c>
      <c r="AQ291" s="25">
        <f t="shared" si="53"/>
        <v>11</v>
      </c>
      <c r="AR291" s="25" t="str">
        <f>getSring(AN291,1)</f>
        <v>斑斓的稻草</v>
      </c>
      <c r="AS291" s="25">
        <f t="shared" si="48"/>
        <v>30026</v>
      </c>
      <c r="AT291" s="25">
        <f t="shared" si="54"/>
        <v>6</v>
      </c>
      <c r="AU291" s="25" t="str">
        <f>getSring(AN291,2)</f>
        <v>五彩的蘑菇</v>
      </c>
      <c r="AV291" s="25">
        <f t="shared" si="49"/>
        <v>30022</v>
      </c>
      <c r="AW291" s="25">
        <f t="shared" si="50"/>
        <v>6</v>
      </c>
      <c r="AX291" s="25" t="str">
        <f>getSring(AN291,3)</f>
        <v>紫水晶</v>
      </c>
      <c r="AY291" s="25">
        <f t="shared" si="51"/>
        <v>30030</v>
      </c>
      <c r="AZ291" s="25">
        <f t="shared" si="52"/>
        <v>6</v>
      </c>
    </row>
    <row r="292" spans="2:52" ht="14.25" x14ac:dyDescent="0.2">
      <c r="B292" s="16">
        <v>290</v>
      </c>
      <c r="C292" s="16" t="s">
        <v>1170</v>
      </c>
      <c r="D292" s="16" t="s">
        <v>1218</v>
      </c>
      <c r="E292" s="16">
        <f>武器3!E292</f>
        <v>1</v>
      </c>
      <c r="F292" s="16" t="s">
        <v>1125</v>
      </c>
      <c r="G292" s="16">
        <f>武器3!G292</f>
        <v>3</v>
      </c>
      <c r="H292" s="19" t="s">
        <v>1485</v>
      </c>
      <c r="I292" s="3" t="s">
        <v>871</v>
      </c>
      <c r="J292" s="3">
        <f>武器2!I292</f>
        <v>10</v>
      </c>
      <c r="K292" s="3" t="str">
        <f>武器3!J292</f>
        <v>下级职业</v>
      </c>
      <c r="L292" s="3" t="str">
        <f>武器3!K292</f>
        <v>水</v>
      </c>
      <c r="M292" s="16">
        <v>0</v>
      </c>
      <c r="N292" s="16">
        <v>2</v>
      </c>
      <c r="O292" s="16">
        <v>28</v>
      </c>
      <c r="P292" s="16">
        <v>26</v>
      </c>
      <c r="Q292" s="28">
        <v>0</v>
      </c>
      <c r="R292" s="16">
        <v>18</v>
      </c>
      <c r="S292" s="28">
        <v>0</v>
      </c>
      <c r="T292" s="28">
        <v>0</v>
      </c>
      <c r="U292" s="28">
        <v>0</v>
      </c>
      <c r="V292" s="64">
        <v>0</v>
      </c>
      <c r="W292" s="29">
        <v>0</v>
      </c>
      <c r="X292" s="29">
        <v>0</v>
      </c>
      <c r="Y292" s="29">
        <v>0</v>
      </c>
      <c r="Z292" s="29">
        <v>0</v>
      </c>
      <c r="AA292" s="64">
        <v>0</v>
      </c>
      <c r="AB292" s="64">
        <v>0</v>
      </c>
      <c r="AC292" s="64">
        <v>0</v>
      </c>
      <c r="AD292" s="42">
        <v>10</v>
      </c>
      <c r="AE292" s="64">
        <v>0</v>
      </c>
      <c r="AF292" s="64">
        <v>0</v>
      </c>
      <c r="AG292" s="29">
        <v>0</v>
      </c>
      <c r="AH292" s="29">
        <v>0</v>
      </c>
      <c r="AI292" s="29">
        <v>0</v>
      </c>
      <c r="AJ292" s="29">
        <v>0</v>
      </c>
      <c r="AK292" s="29">
        <v>0</v>
      </c>
      <c r="AL292">
        <f t="shared" si="44"/>
        <v>111.70967741935483</v>
      </c>
      <c r="AM292">
        <f t="shared" si="45"/>
        <v>4920</v>
      </c>
      <c r="AN292" t="str">
        <f t="shared" si="46"/>
        <v>,斑斓的稻草,剧毒牙,耀眼的石头</v>
      </c>
      <c r="AO292" s="25" t="str">
        <f>IF(F292="c",getSring(AN292,4),VLOOKUP(L292&amp;F292,test4,2,FALSE))</f>
        <v>顶级水之精华</v>
      </c>
      <c r="AP292" s="25">
        <f t="shared" si="47"/>
        <v>30007</v>
      </c>
      <c r="AQ292" s="25">
        <f t="shared" si="53"/>
        <v>23</v>
      </c>
      <c r="AR292" s="25" t="str">
        <f>getSring(AN292,1)</f>
        <v>斑斓的稻草</v>
      </c>
      <c r="AS292" s="25">
        <f t="shared" si="48"/>
        <v>30026</v>
      </c>
      <c r="AT292" s="25">
        <f t="shared" si="54"/>
        <v>12</v>
      </c>
      <c r="AU292" s="25" t="str">
        <f>getSring(AN292,2)</f>
        <v>剧毒牙</v>
      </c>
      <c r="AV292" s="25">
        <f t="shared" si="49"/>
        <v>30038</v>
      </c>
      <c r="AW292" s="25">
        <f t="shared" si="50"/>
        <v>12</v>
      </c>
      <c r="AX292" s="25" t="str">
        <f>getSring(AN292,3)</f>
        <v>耀眼的石头</v>
      </c>
      <c r="AY292" s="25">
        <f t="shared" si="51"/>
        <v>30034</v>
      </c>
      <c r="AZ292" s="25">
        <f t="shared" si="52"/>
        <v>12</v>
      </c>
    </row>
    <row r="293" spans="2:52" ht="14.25" x14ac:dyDescent="0.2">
      <c r="B293" s="16">
        <v>291</v>
      </c>
      <c r="C293" s="16" t="s">
        <v>1188</v>
      </c>
      <c r="D293" s="16" t="s">
        <v>1218</v>
      </c>
      <c r="E293" s="16">
        <f>武器3!E293</f>
        <v>2</v>
      </c>
      <c r="F293" s="16" t="s">
        <v>1125</v>
      </c>
      <c r="G293" s="16">
        <f>武器3!G293</f>
        <v>3</v>
      </c>
      <c r="H293" s="19" t="s">
        <v>1485</v>
      </c>
      <c r="I293" s="3" t="s">
        <v>871</v>
      </c>
      <c r="J293" s="3">
        <f>武器2!I293</f>
        <v>10</v>
      </c>
      <c r="K293" s="3" t="str">
        <f>武器3!J293</f>
        <v>下级职业</v>
      </c>
      <c r="L293" s="3" t="str">
        <f>武器3!K293</f>
        <v>水</v>
      </c>
      <c r="M293" s="16">
        <v>0</v>
      </c>
      <c r="N293" s="16">
        <v>3</v>
      </c>
      <c r="O293" s="16">
        <v>42</v>
      </c>
      <c r="P293" s="28">
        <v>0</v>
      </c>
      <c r="Q293" s="28">
        <v>0</v>
      </c>
      <c r="R293" s="16">
        <v>27</v>
      </c>
      <c r="S293" s="28">
        <v>0</v>
      </c>
      <c r="T293" s="28">
        <v>0</v>
      </c>
      <c r="U293" s="16">
        <v>21</v>
      </c>
      <c r="V293" s="64">
        <v>0</v>
      </c>
      <c r="W293" s="20">
        <v>7.0000000000000007E-2</v>
      </c>
      <c r="X293" s="29">
        <v>0</v>
      </c>
      <c r="Y293" s="29">
        <v>0</v>
      </c>
      <c r="Z293" s="29">
        <v>0</v>
      </c>
      <c r="AA293" s="64">
        <v>0</v>
      </c>
      <c r="AB293" s="64">
        <v>0</v>
      </c>
      <c r="AC293" s="42">
        <v>16</v>
      </c>
      <c r="AD293" s="64">
        <v>0</v>
      </c>
      <c r="AE293" s="64">
        <v>0</v>
      </c>
      <c r="AF293" s="64">
        <v>0</v>
      </c>
      <c r="AG293" s="29">
        <v>0</v>
      </c>
      <c r="AH293" s="29">
        <v>0</v>
      </c>
      <c r="AI293" s="29">
        <v>0</v>
      </c>
      <c r="AJ293" s="29">
        <v>0</v>
      </c>
      <c r="AK293" s="29">
        <v>0</v>
      </c>
      <c r="AL293">
        <f t="shared" si="44"/>
        <v>143.73417721518987</v>
      </c>
      <c r="AM293">
        <f t="shared" si="45"/>
        <v>6300</v>
      </c>
      <c r="AN293" t="str">
        <f t="shared" si="46"/>
        <v>,夏娃的坚果,耀眼的石头,斑斓的稻草</v>
      </c>
      <c r="AO293" s="25" t="str">
        <f>IF(F293="c",getSring(AN293,4),VLOOKUP(L293&amp;F293,test4,2,FALSE))</f>
        <v>顶级水之精华</v>
      </c>
      <c r="AP293" s="25">
        <f t="shared" si="47"/>
        <v>30007</v>
      </c>
      <c r="AQ293" s="25">
        <f t="shared" si="53"/>
        <v>30</v>
      </c>
      <c r="AR293" s="25" t="str">
        <f>getSring(AN293,1)</f>
        <v>夏娃的坚果</v>
      </c>
      <c r="AS293" s="25">
        <f t="shared" si="48"/>
        <v>30042</v>
      </c>
      <c r="AT293" s="25">
        <f t="shared" si="54"/>
        <v>15</v>
      </c>
      <c r="AU293" s="25" t="str">
        <f>getSring(AN293,2)</f>
        <v>耀眼的石头</v>
      </c>
      <c r="AV293" s="25">
        <f t="shared" si="49"/>
        <v>30034</v>
      </c>
      <c r="AW293" s="25">
        <f t="shared" si="50"/>
        <v>15</v>
      </c>
      <c r="AX293" s="25" t="str">
        <f>getSring(AN293,3)</f>
        <v>斑斓的稻草</v>
      </c>
      <c r="AY293" s="25">
        <f t="shared" si="51"/>
        <v>30026</v>
      </c>
      <c r="AZ293" s="25">
        <f t="shared" si="52"/>
        <v>15</v>
      </c>
    </row>
    <row r="294" spans="2:52" ht="14.25" x14ac:dyDescent="0.2">
      <c r="B294" s="16">
        <v>292</v>
      </c>
      <c r="C294" s="16" t="s">
        <v>1145</v>
      </c>
      <c r="D294" s="16" t="s">
        <v>1530</v>
      </c>
      <c r="E294" s="16">
        <f>武器3!E294</f>
        <v>2</v>
      </c>
      <c r="F294" s="16" t="s">
        <v>1125</v>
      </c>
      <c r="G294" s="16">
        <f>武器3!G294</f>
        <v>3</v>
      </c>
      <c r="H294" s="19" t="s">
        <v>1485</v>
      </c>
      <c r="I294" s="3" t="s">
        <v>871</v>
      </c>
      <c r="J294" s="3">
        <f>武器2!I294</f>
        <v>10</v>
      </c>
      <c r="K294" s="3" t="str">
        <f>武器3!J294</f>
        <v>下级职业</v>
      </c>
      <c r="L294" s="3" t="str">
        <f>武器3!K294</f>
        <v>水</v>
      </c>
      <c r="M294" s="16">
        <v>0</v>
      </c>
      <c r="N294" s="16">
        <v>4</v>
      </c>
      <c r="O294" s="16">
        <v>56</v>
      </c>
      <c r="P294" s="28">
        <v>0</v>
      </c>
      <c r="Q294" s="28">
        <v>0</v>
      </c>
      <c r="R294" s="28">
        <v>0</v>
      </c>
      <c r="S294" s="28">
        <v>0</v>
      </c>
      <c r="T294" s="28">
        <v>0</v>
      </c>
      <c r="U294" s="28">
        <v>0</v>
      </c>
      <c r="V294" s="64">
        <v>0</v>
      </c>
      <c r="W294" s="20">
        <v>0.09</v>
      </c>
      <c r="X294" s="20">
        <v>7.2499999999999995E-2</v>
      </c>
      <c r="Y294" s="29">
        <v>0</v>
      </c>
      <c r="Z294" s="29">
        <v>0</v>
      </c>
      <c r="AA294" s="64">
        <v>0</v>
      </c>
      <c r="AB294" s="64">
        <v>0</v>
      </c>
      <c r="AC294" s="42">
        <v>21</v>
      </c>
      <c r="AD294" s="42">
        <v>21</v>
      </c>
      <c r="AE294" s="64">
        <v>0</v>
      </c>
      <c r="AF294" s="64">
        <v>0</v>
      </c>
      <c r="AG294" s="29">
        <v>0</v>
      </c>
      <c r="AH294" s="29">
        <v>0</v>
      </c>
      <c r="AI294" s="29">
        <v>0</v>
      </c>
      <c r="AJ294" s="29">
        <v>0</v>
      </c>
      <c r="AK294" s="29">
        <v>0</v>
      </c>
      <c r="AL294">
        <f t="shared" si="44"/>
        <v>112.24561403508773</v>
      </c>
      <c r="AM294">
        <f t="shared" si="45"/>
        <v>4920</v>
      </c>
      <c r="AN294" t="str">
        <f t="shared" si="46"/>
        <v>,紫水晶,耀眼的石头,剧毒牙</v>
      </c>
      <c r="AO294" s="25" t="str">
        <f>IF(F294="c",getSring(AN294,4),VLOOKUP(L294&amp;F294,test4,2,FALSE))</f>
        <v>顶级水之精华</v>
      </c>
      <c r="AP294" s="25">
        <f t="shared" si="47"/>
        <v>30007</v>
      </c>
      <c r="AQ294" s="25">
        <f t="shared" si="53"/>
        <v>23</v>
      </c>
      <c r="AR294" s="25" t="str">
        <f>getSring(AN294,1)</f>
        <v>紫水晶</v>
      </c>
      <c r="AS294" s="25">
        <f t="shared" si="48"/>
        <v>30030</v>
      </c>
      <c r="AT294" s="25">
        <f t="shared" si="54"/>
        <v>12</v>
      </c>
      <c r="AU294" s="25" t="str">
        <f>getSring(AN294,2)</f>
        <v>耀眼的石头</v>
      </c>
      <c r="AV294" s="25">
        <f t="shared" si="49"/>
        <v>30034</v>
      </c>
      <c r="AW294" s="25">
        <f t="shared" si="50"/>
        <v>12</v>
      </c>
      <c r="AX294" s="25" t="str">
        <f>getSring(AN294,3)</f>
        <v>剧毒牙</v>
      </c>
      <c r="AY294" s="25">
        <f t="shared" si="51"/>
        <v>30038</v>
      </c>
      <c r="AZ294" s="25">
        <f t="shared" si="52"/>
        <v>12</v>
      </c>
    </row>
    <row r="295" spans="2:52" ht="14.25" x14ac:dyDescent="0.2">
      <c r="B295" s="16">
        <v>293</v>
      </c>
      <c r="C295" s="16" t="s">
        <v>1182</v>
      </c>
      <c r="D295" s="16" t="s">
        <v>1390</v>
      </c>
      <c r="E295" s="16">
        <f>武器3!E295</f>
        <v>3</v>
      </c>
      <c r="F295" s="16" t="s">
        <v>1125</v>
      </c>
      <c r="G295" s="16">
        <f>武器3!G295</f>
        <v>3</v>
      </c>
      <c r="H295" s="19" t="s">
        <v>1485</v>
      </c>
      <c r="I295" s="3" t="s">
        <v>871</v>
      </c>
      <c r="J295" s="3">
        <f>武器2!I295</f>
        <v>10</v>
      </c>
      <c r="K295" s="3" t="str">
        <f>武器3!J295</f>
        <v>下级职业</v>
      </c>
      <c r="L295" s="3" t="str">
        <f>武器3!K295</f>
        <v>水</v>
      </c>
      <c r="M295" s="16">
        <v>0</v>
      </c>
      <c r="N295" s="16">
        <v>5</v>
      </c>
      <c r="O295" s="16">
        <v>70</v>
      </c>
      <c r="P295" s="16">
        <v>65</v>
      </c>
      <c r="Q295" s="28">
        <v>0</v>
      </c>
      <c r="R295" s="28">
        <v>0</v>
      </c>
      <c r="S295" s="28">
        <v>0</v>
      </c>
      <c r="T295" s="28">
        <v>0</v>
      </c>
      <c r="U295" s="28">
        <v>0</v>
      </c>
      <c r="V295" s="64">
        <v>0</v>
      </c>
      <c r="W295" s="20">
        <v>0.115</v>
      </c>
      <c r="X295" s="29">
        <v>0</v>
      </c>
      <c r="Y295" s="29">
        <v>0</v>
      </c>
      <c r="Z295" s="29">
        <v>0</v>
      </c>
      <c r="AA295" s="64">
        <v>0</v>
      </c>
      <c r="AB295" s="42">
        <v>23</v>
      </c>
      <c r="AC295" s="42">
        <v>26</v>
      </c>
      <c r="AD295" s="64">
        <v>0</v>
      </c>
      <c r="AE295" s="42">
        <v>16</v>
      </c>
      <c r="AF295" s="64">
        <v>0</v>
      </c>
      <c r="AG295" s="29">
        <v>0</v>
      </c>
      <c r="AH295" s="29">
        <v>0</v>
      </c>
      <c r="AI295" s="29">
        <v>0</v>
      </c>
      <c r="AJ295" s="29">
        <v>0</v>
      </c>
      <c r="AK295" s="29">
        <v>0</v>
      </c>
      <c r="AL295">
        <f t="shared" si="44"/>
        <v>253.69863013698631</v>
      </c>
      <c r="AM295">
        <f t="shared" si="45"/>
        <v>11040</v>
      </c>
      <c r="AN295" t="str">
        <f t="shared" si="46"/>
        <v>,紫水晶,耀眼的石头,剧毒牙</v>
      </c>
      <c r="AO295" s="25" t="str">
        <f>IF(F295="c",getSring(AN295,4),VLOOKUP(L295&amp;F295,test4,2,FALSE))</f>
        <v>顶级水之精华</v>
      </c>
      <c r="AP295" s="25">
        <f t="shared" si="47"/>
        <v>30007</v>
      </c>
      <c r="AQ295" s="25">
        <f t="shared" si="53"/>
        <v>53</v>
      </c>
      <c r="AR295" s="25" t="str">
        <f>getSring(AN295,1)</f>
        <v>紫水晶</v>
      </c>
      <c r="AS295" s="25">
        <f t="shared" si="48"/>
        <v>30030</v>
      </c>
      <c r="AT295" s="25">
        <f t="shared" si="54"/>
        <v>26</v>
      </c>
      <c r="AU295" s="25" t="str">
        <f>getSring(AN295,2)</f>
        <v>耀眼的石头</v>
      </c>
      <c r="AV295" s="25">
        <f t="shared" si="49"/>
        <v>30034</v>
      </c>
      <c r="AW295" s="25">
        <f t="shared" si="50"/>
        <v>26</v>
      </c>
      <c r="AX295" s="25" t="str">
        <f>getSring(AN295,3)</f>
        <v>剧毒牙</v>
      </c>
      <c r="AY295" s="25">
        <f t="shared" si="51"/>
        <v>30038</v>
      </c>
      <c r="AZ295" s="25">
        <f t="shared" si="52"/>
        <v>26</v>
      </c>
    </row>
    <row r="296" spans="2:52" ht="14.25" x14ac:dyDescent="0.2">
      <c r="B296" s="16">
        <v>294</v>
      </c>
      <c r="C296" s="16" t="s">
        <v>1196</v>
      </c>
      <c r="D296" s="16" t="s">
        <v>1610</v>
      </c>
      <c r="E296" s="16">
        <f>武器3!E296</f>
        <v>3</v>
      </c>
      <c r="F296" s="16" t="s">
        <v>1125</v>
      </c>
      <c r="G296" s="16">
        <f>武器3!G296</f>
        <v>3</v>
      </c>
      <c r="H296" s="19" t="s">
        <v>1485</v>
      </c>
      <c r="I296" s="3" t="s">
        <v>871</v>
      </c>
      <c r="J296" s="3">
        <f>武器2!I296</f>
        <v>10</v>
      </c>
      <c r="K296" s="3" t="str">
        <f>武器3!J296</f>
        <v>下级职业</v>
      </c>
      <c r="L296" s="3" t="str">
        <f>武器3!K296</f>
        <v>水</v>
      </c>
      <c r="M296" s="16">
        <v>0</v>
      </c>
      <c r="N296" s="16">
        <v>6</v>
      </c>
      <c r="O296" s="16">
        <v>84</v>
      </c>
      <c r="P296" s="16">
        <v>78</v>
      </c>
      <c r="Q296" s="28">
        <v>0</v>
      </c>
      <c r="R296" s="28">
        <v>0</v>
      </c>
      <c r="S296" s="28">
        <v>0</v>
      </c>
      <c r="T296" s="28">
        <v>0</v>
      </c>
      <c r="U296" s="28">
        <v>0</v>
      </c>
      <c r="V296" s="64">
        <v>0</v>
      </c>
      <c r="W296" s="20">
        <v>0.13500000000000001</v>
      </c>
      <c r="X296" s="20">
        <v>0.1075</v>
      </c>
      <c r="Y296" s="29">
        <v>0</v>
      </c>
      <c r="Z296" s="29">
        <v>0</v>
      </c>
      <c r="AA296" s="64">
        <v>0</v>
      </c>
      <c r="AB296" s="42">
        <v>27</v>
      </c>
      <c r="AC296" s="42">
        <v>31</v>
      </c>
      <c r="AD296" s="64">
        <v>0</v>
      </c>
      <c r="AE296" s="64">
        <v>0</v>
      </c>
      <c r="AF296" s="64">
        <v>0</v>
      </c>
      <c r="AG296" s="29">
        <v>0</v>
      </c>
      <c r="AH296" s="29">
        <v>0</v>
      </c>
      <c r="AI296" s="29">
        <v>0</v>
      </c>
      <c r="AJ296" s="29">
        <v>0</v>
      </c>
      <c r="AK296" s="29">
        <v>0</v>
      </c>
      <c r="AL296">
        <f t="shared" si="44"/>
        <v>298.89385474860336</v>
      </c>
      <c r="AM296">
        <f t="shared" si="45"/>
        <v>13020</v>
      </c>
      <c r="AN296" t="str">
        <f t="shared" si="46"/>
        <v>,五彩的蘑菇,紫水晶,耀眼的石头</v>
      </c>
      <c r="AO296" s="25" t="str">
        <f>IF(F296="c",getSring(AN296,4),VLOOKUP(L296&amp;F296,test4,2,FALSE))</f>
        <v>顶级水之精华</v>
      </c>
      <c r="AP296" s="25">
        <f t="shared" si="47"/>
        <v>30007</v>
      </c>
      <c r="AQ296" s="25">
        <f t="shared" si="53"/>
        <v>62</v>
      </c>
      <c r="AR296" s="25" t="str">
        <f>getSring(AN296,1)</f>
        <v>五彩的蘑菇</v>
      </c>
      <c r="AS296" s="25">
        <f t="shared" si="48"/>
        <v>30022</v>
      </c>
      <c r="AT296" s="25">
        <f t="shared" si="54"/>
        <v>31</v>
      </c>
      <c r="AU296" s="25" t="str">
        <f>getSring(AN296,2)</f>
        <v>紫水晶</v>
      </c>
      <c r="AV296" s="25">
        <f t="shared" si="49"/>
        <v>30030</v>
      </c>
      <c r="AW296" s="25">
        <f t="shared" si="50"/>
        <v>31</v>
      </c>
      <c r="AX296" s="25" t="str">
        <f>getSring(AN296,3)</f>
        <v>耀眼的石头</v>
      </c>
      <c r="AY296" s="25">
        <f t="shared" si="51"/>
        <v>30034</v>
      </c>
      <c r="AZ296" s="25">
        <f t="shared" si="52"/>
        <v>31</v>
      </c>
    </row>
    <row r="297" spans="2:52" ht="14.25" x14ac:dyDescent="0.2">
      <c r="B297" s="16">
        <v>295</v>
      </c>
      <c r="C297" s="16" t="s">
        <v>1145</v>
      </c>
      <c r="D297" s="16" t="s">
        <v>1434</v>
      </c>
      <c r="E297" s="16">
        <f>武器3!E297</f>
        <v>4</v>
      </c>
      <c r="F297" s="16" t="s">
        <v>1125</v>
      </c>
      <c r="G297" s="16">
        <f>武器3!G297</f>
        <v>3</v>
      </c>
      <c r="H297" s="19" t="s">
        <v>1485</v>
      </c>
      <c r="I297" s="3" t="s">
        <v>871</v>
      </c>
      <c r="J297" s="3">
        <f>武器2!I297</f>
        <v>10</v>
      </c>
      <c r="K297" s="3" t="str">
        <f>武器3!J297</f>
        <v>下级职业</v>
      </c>
      <c r="L297" s="3" t="str">
        <f>武器3!K297</f>
        <v>水</v>
      </c>
      <c r="M297" s="16">
        <v>0</v>
      </c>
      <c r="N297" s="16">
        <v>7</v>
      </c>
      <c r="O297" s="16">
        <v>99</v>
      </c>
      <c r="P297" s="28">
        <v>0</v>
      </c>
      <c r="Q297" s="28">
        <v>0</v>
      </c>
      <c r="R297" s="16">
        <v>63</v>
      </c>
      <c r="S297" s="28">
        <v>0</v>
      </c>
      <c r="T297" s="28">
        <v>0</v>
      </c>
      <c r="U297" s="28">
        <v>0</v>
      </c>
      <c r="V297" s="64">
        <v>0</v>
      </c>
      <c r="W297" s="20">
        <v>0.16</v>
      </c>
      <c r="X297" s="20">
        <v>0.125</v>
      </c>
      <c r="Y297" s="29">
        <v>0</v>
      </c>
      <c r="Z297" s="29">
        <v>0</v>
      </c>
      <c r="AA297" s="64">
        <v>0</v>
      </c>
      <c r="AB297" s="42">
        <v>32</v>
      </c>
      <c r="AC297" s="42">
        <v>36</v>
      </c>
      <c r="AD297" s="64">
        <v>0</v>
      </c>
      <c r="AE297" s="64">
        <v>0</v>
      </c>
      <c r="AF297" s="42">
        <v>79</v>
      </c>
      <c r="AG297" s="29">
        <v>0</v>
      </c>
      <c r="AH297" s="29">
        <v>0</v>
      </c>
      <c r="AI297" s="29">
        <v>0</v>
      </c>
      <c r="AJ297" s="29">
        <v>0</v>
      </c>
      <c r="AK297" s="29">
        <v>0</v>
      </c>
      <c r="AL297">
        <f t="shared" si="44"/>
        <v>375.36577181208054</v>
      </c>
      <c r="AM297">
        <f t="shared" si="45"/>
        <v>16380</v>
      </c>
      <c r="AN297" t="str">
        <f t="shared" si="46"/>
        <v>,斑斓的稻草,剧毒牙,耀眼的石头</v>
      </c>
      <c r="AO297" s="25" t="str">
        <f>IF(F297="c",getSring(AN297,4),VLOOKUP(L297&amp;F297,test4,2,FALSE))</f>
        <v>顶级水之精华</v>
      </c>
      <c r="AP297" s="25">
        <f t="shared" si="47"/>
        <v>30007</v>
      </c>
      <c r="AQ297" s="25">
        <f t="shared" si="53"/>
        <v>78</v>
      </c>
      <c r="AR297" s="25" t="str">
        <f>getSring(AN297,1)</f>
        <v>斑斓的稻草</v>
      </c>
      <c r="AS297" s="25">
        <f t="shared" si="48"/>
        <v>30026</v>
      </c>
      <c r="AT297" s="25">
        <f t="shared" si="54"/>
        <v>39</v>
      </c>
      <c r="AU297" s="25" t="str">
        <f>getSring(AN297,2)</f>
        <v>剧毒牙</v>
      </c>
      <c r="AV297" s="25">
        <f t="shared" si="49"/>
        <v>30038</v>
      </c>
      <c r="AW297" s="25">
        <f t="shared" si="50"/>
        <v>39</v>
      </c>
      <c r="AX297" s="25" t="str">
        <f>getSring(AN297,3)</f>
        <v>耀眼的石头</v>
      </c>
      <c r="AY297" s="25">
        <f t="shared" si="51"/>
        <v>30034</v>
      </c>
      <c r="AZ297" s="25">
        <f t="shared" si="52"/>
        <v>39</v>
      </c>
    </row>
    <row r="298" spans="2:52" ht="14.25" x14ac:dyDescent="0.2">
      <c r="B298" s="16">
        <v>296</v>
      </c>
      <c r="C298" s="16" t="s">
        <v>1166</v>
      </c>
      <c r="D298" s="16" t="s">
        <v>1584</v>
      </c>
      <c r="E298" s="16">
        <f>武器3!E298</f>
        <v>4</v>
      </c>
      <c r="F298" s="16" t="s">
        <v>1125</v>
      </c>
      <c r="G298" s="16">
        <f>武器3!G298</f>
        <v>3</v>
      </c>
      <c r="H298" s="19" t="s">
        <v>1485</v>
      </c>
      <c r="I298" s="3" t="s">
        <v>871</v>
      </c>
      <c r="J298" s="3">
        <f>武器2!I298</f>
        <v>10</v>
      </c>
      <c r="K298" s="3" t="str">
        <f>武器3!J298</f>
        <v>下级职业</v>
      </c>
      <c r="L298" s="3" t="str">
        <f>武器3!K298</f>
        <v>水</v>
      </c>
      <c r="M298" s="16">
        <v>0</v>
      </c>
      <c r="N298" s="16">
        <v>8</v>
      </c>
      <c r="O298" s="16">
        <v>113</v>
      </c>
      <c r="P298" s="16">
        <v>104</v>
      </c>
      <c r="Q298" s="28">
        <v>0</v>
      </c>
      <c r="R298" s="16">
        <v>73</v>
      </c>
      <c r="S298" s="28">
        <v>0</v>
      </c>
      <c r="T298" s="28">
        <v>0</v>
      </c>
      <c r="U298" s="28">
        <v>0</v>
      </c>
      <c r="V298" s="42">
        <v>36</v>
      </c>
      <c r="W298" s="29">
        <v>0</v>
      </c>
      <c r="X298" s="29">
        <v>0</v>
      </c>
      <c r="Y298" s="29">
        <v>0</v>
      </c>
      <c r="Z298" s="29">
        <v>0</v>
      </c>
      <c r="AA298" s="64">
        <v>0</v>
      </c>
      <c r="AB298" s="42">
        <v>36</v>
      </c>
      <c r="AC298" s="42">
        <v>42</v>
      </c>
      <c r="AD298" s="64">
        <v>0</v>
      </c>
      <c r="AE298" s="42">
        <v>25</v>
      </c>
      <c r="AF298" s="64">
        <v>0</v>
      </c>
      <c r="AG298" s="29">
        <v>0</v>
      </c>
      <c r="AH298" s="29">
        <v>0</v>
      </c>
      <c r="AI298" s="29">
        <v>0</v>
      </c>
      <c r="AJ298" s="29">
        <v>0</v>
      </c>
      <c r="AK298" s="29">
        <v>0</v>
      </c>
      <c r="AL298">
        <f t="shared" si="44"/>
        <v>606.56823821339958</v>
      </c>
      <c r="AM298">
        <f t="shared" si="45"/>
        <v>26460</v>
      </c>
      <c r="AN298" t="str">
        <f t="shared" si="46"/>
        <v>,紫水晶,斑斓的稻草,剧毒牙</v>
      </c>
      <c r="AO298" s="25" t="str">
        <f>IF(F298="c",getSring(AN298,4),VLOOKUP(L298&amp;F298,test4,2,FALSE))</f>
        <v>顶级水之精华</v>
      </c>
      <c r="AP298" s="25">
        <f t="shared" si="47"/>
        <v>30007</v>
      </c>
      <c r="AQ298" s="25">
        <f t="shared" si="53"/>
        <v>126</v>
      </c>
      <c r="AR298" s="25" t="str">
        <f>getSring(AN298,1)</f>
        <v>紫水晶</v>
      </c>
      <c r="AS298" s="25">
        <f t="shared" si="48"/>
        <v>30030</v>
      </c>
      <c r="AT298" s="25">
        <f t="shared" si="54"/>
        <v>63</v>
      </c>
      <c r="AU298" s="25" t="str">
        <f>getSring(AN298,2)</f>
        <v>斑斓的稻草</v>
      </c>
      <c r="AV298" s="25">
        <f t="shared" si="49"/>
        <v>30026</v>
      </c>
      <c r="AW298" s="25">
        <f t="shared" si="50"/>
        <v>63</v>
      </c>
      <c r="AX298" s="25" t="str">
        <f>getSring(AN298,3)</f>
        <v>剧毒牙</v>
      </c>
      <c r="AY298" s="25">
        <f t="shared" si="51"/>
        <v>30038</v>
      </c>
      <c r="AZ298" s="25">
        <f t="shared" si="52"/>
        <v>63</v>
      </c>
    </row>
    <row r="299" spans="2:52" ht="14.25" x14ac:dyDescent="0.2">
      <c r="B299" s="16">
        <v>297</v>
      </c>
      <c r="C299" s="16" t="s">
        <v>1200</v>
      </c>
      <c r="D299" s="16" t="s">
        <v>1562</v>
      </c>
      <c r="E299" s="16">
        <f>武器3!E299</f>
        <v>1</v>
      </c>
      <c r="F299" s="16" t="s">
        <v>1126</v>
      </c>
      <c r="G299" s="16">
        <f>武器3!G299</f>
        <v>3</v>
      </c>
      <c r="H299" s="19" t="s">
        <v>1485</v>
      </c>
      <c r="I299" s="3" t="s">
        <v>871</v>
      </c>
      <c r="J299" s="3">
        <f>武器2!I299</f>
        <v>10</v>
      </c>
      <c r="K299" s="3" t="str">
        <f>武器3!J299</f>
        <v>下级职业</v>
      </c>
      <c r="L299" s="3" t="str">
        <f>武器3!K299</f>
        <v>水</v>
      </c>
      <c r="M299" s="16">
        <v>0</v>
      </c>
      <c r="N299" s="16">
        <v>1</v>
      </c>
      <c r="O299" s="16">
        <v>8</v>
      </c>
      <c r="P299" s="28">
        <v>0</v>
      </c>
      <c r="Q299" s="28">
        <v>0</v>
      </c>
      <c r="R299" s="28">
        <v>0</v>
      </c>
      <c r="S299" s="28">
        <v>0</v>
      </c>
      <c r="T299" s="28">
        <v>0</v>
      </c>
      <c r="U299" s="28">
        <v>0</v>
      </c>
      <c r="V299" s="64">
        <v>0</v>
      </c>
      <c r="W299" s="29">
        <v>0</v>
      </c>
      <c r="X299" s="29">
        <v>0</v>
      </c>
      <c r="Y299" s="29">
        <v>0</v>
      </c>
      <c r="Z299" s="29">
        <v>0</v>
      </c>
      <c r="AA299" s="64">
        <v>0</v>
      </c>
      <c r="AB299" s="64">
        <v>0</v>
      </c>
      <c r="AC299" s="42">
        <v>6</v>
      </c>
      <c r="AD299" s="42">
        <v>6</v>
      </c>
      <c r="AE299" s="64">
        <v>0</v>
      </c>
      <c r="AF299" s="64">
        <v>0</v>
      </c>
      <c r="AG299" s="29">
        <v>0</v>
      </c>
      <c r="AH299" s="29">
        <v>0</v>
      </c>
      <c r="AI299" s="29">
        <v>0</v>
      </c>
      <c r="AJ299" s="29">
        <v>0</v>
      </c>
      <c r="AK299" s="29">
        <v>0</v>
      </c>
      <c r="AL299">
        <f t="shared" si="44"/>
        <v>14.21153846153846</v>
      </c>
      <c r="AM299">
        <f t="shared" si="45"/>
        <v>630</v>
      </c>
      <c r="AN299" t="str">
        <f t="shared" si="46"/>
        <v>,黄水晶,发光的石头,诱人的蘑菇</v>
      </c>
      <c r="AO299" s="25" t="str">
        <f>IF(F299="c",getSring(AN299,4),VLOOKUP(L299&amp;F299,test4,2,FALSE))</f>
        <v>上级水之精华</v>
      </c>
      <c r="AP299" s="25">
        <f t="shared" si="47"/>
        <v>30008</v>
      </c>
      <c r="AQ299" s="25">
        <f t="shared" si="53"/>
        <v>6</v>
      </c>
      <c r="AR299" s="25" t="str">
        <f>getSring(AN299,1)</f>
        <v>黄水晶</v>
      </c>
      <c r="AS299" s="25">
        <f t="shared" si="48"/>
        <v>30029</v>
      </c>
      <c r="AT299" s="25">
        <f t="shared" si="54"/>
        <v>3</v>
      </c>
      <c r="AU299" s="25" t="str">
        <f>getSring(AN299,2)</f>
        <v>发光的石头</v>
      </c>
      <c r="AV299" s="25">
        <f t="shared" si="49"/>
        <v>30033</v>
      </c>
      <c r="AW299" s="25">
        <f t="shared" si="50"/>
        <v>3</v>
      </c>
      <c r="AX299" s="25" t="str">
        <f>getSring(AN299,3)</f>
        <v>诱人的蘑菇</v>
      </c>
      <c r="AY299" s="25">
        <f t="shared" si="51"/>
        <v>30021</v>
      </c>
      <c r="AZ299" s="25">
        <f t="shared" si="52"/>
        <v>3</v>
      </c>
    </row>
    <row r="300" spans="2:52" ht="14.25" x14ac:dyDescent="0.2">
      <c r="B300" s="16">
        <v>298</v>
      </c>
      <c r="C300" s="16" t="s">
        <v>1206</v>
      </c>
      <c r="D300" s="16" t="s">
        <v>1298</v>
      </c>
      <c r="E300" s="16">
        <f>武器3!E300</f>
        <v>1</v>
      </c>
      <c r="F300" s="16" t="s">
        <v>1126</v>
      </c>
      <c r="G300" s="16">
        <f>武器3!G300</f>
        <v>3</v>
      </c>
      <c r="H300" s="19" t="s">
        <v>1485</v>
      </c>
      <c r="I300" s="3" t="s">
        <v>871</v>
      </c>
      <c r="J300" s="3">
        <f>武器2!I300</f>
        <v>10</v>
      </c>
      <c r="K300" s="3" t="str">
        <f>武器3!J300</f>
        <v>下级职业</v>
      </c>
      <c r="L300" s="3" t="str">
        <f>武器3!K300</f>
        <v>水</v>
      </c>
      <c r="M300" s="16">
        <v>0</v>
      </c>
      <c r="N300" s="16">
        <v>2</v>
      </c>
      <c r="O300" s="16">
        <v>16</v>
      </c>
      <c r="P300" s="28">
        <v>0</v>
      </c>
      <c r="Q300" s="28">
        <v>0</v>
      </c>
      <c r="R300" s="16">
        <v>21</v>
      </c>
      <c r="S300" s="28">
        <v>0</v>
      </c>
      <c r="T300" s="28">
        <v>0</v>
      </c>
      <c r="U300" s="28">
        <v>0</v>
      </c>
      <c r="V300" s="42">
        <v>10</v>
      </c>
      <c r="W300" s="29">
        <v>0</v>
      </c>
      <c r="X300" s="29">
        <v>0</v>
      </c>
      <c r="Y300" s="29">
        <v>0</v>
      </c>
      <c r="Z300" s="29">
        <v>0</v>
      </c>
      <c r="AA300" s="64">
        <v>0</v>
      </c>
      <c r="AB300" s="64">
        <v>0</v>
      </c>
      <c r="AC300" s="64">
        <v>0</v>
      </c>
      <c r="AD300" s="64">
        <v>0</v>
      </c>
      <c r="AE300" s="64">
        <v>0</v>
      </c>
      <c r="AF300" s="64">
        <v>0</v>
      </c>
      <c r="AG300" s="29">
        <v>0</v>
      </c>
      <c r="AH300" s="29">
        <v>0</v>
      </c>
      <c r="AI300" s="29">
        <v>0</v>
      </c>
      <c r="AJ300" s="29">
        <v>0</v>
      </c>
      <c r="AK300" s="29">
        <v>0</v>
      </c>
      <c r="AL300">
        <f t="shared" si="44"/>
        <v>70.5</v>
      </c>
      <c r="AM300">
        <f t="shared" si="45"/>
        <v>3090</v>
      </c>
      <c r="AN300" t="str">
        <f t="shared" si="46"/>
        <v>,发光的石头,诱人的坚果,灰色的稻草</v>
      </c>
      <c r="AO300" s="25" t="str">
        <f>IF(F300="c",getSring(AN300,4),VLOOKUP(L300&amp;F300,test4,2,FALSE))</f>
        <v>上级水之精华</v>
      </c>
      <c r="AP300" s="25">
        <f t="shared" si="47"/>
        <v>30008</v>
      </c>
      <c r="AQ300" s="25">
        <f t="shared" si="53"/>
        <v>29</v>
      </c>
      <c r="AR300" s="25" t="str">
        <f>getSring(AN300,1)</f>
        <v>发光的石头</v>
      </c>
      <c r="AS300" s="25">
        <f t="shared" si="48"/>
        <v>30033</v>
      </c>
      <c r="AT300" s="25">
        <f t="shared" si="54"/>
        <v>15</v>
      </c>
      <c r="AU300" s="25" t="str">
        <f>getSring(AN300,2)</f>
        <v>诱人的坚果</v>
      </c>
      <c r="AV300" s="25">
        <f t="shared" si="49"/>
        <v>30041</v>
      </c>
      <c r="AW300" s="25">
        <f t="shared" si="50"/>
        <v>15</v>
      </c>
      <c r="AX300" s="25" t="str">
        <f>getSring(AN300,3)</f>
        <v>灰色的稻草</v>
      </c>
      <c r="AY300" s="25">
        <f t="shared" si="51"/>
        <v>30025</v>
      </c>
      <c r="AZ300" s="25">
        <f t="shared" si="52"/>
        <v>15</v>
      </c>
    </row>
    <row r="301" spans="2:52" ht="14.25" x14ac:dyDescent="0.2">
      <c r="B301" s="16">
        <v>299</v>
      </c>
      <c r="C301" s="16" t="s">
        <v>1208</v>
      </c>
      <c r="D301" s="16" t="s">
        <v>1611</v>
      </c>
      <c r="E301" s="16">
        <f>武器3!E301</f>
        <v>2</v>
      </c>
      <c r="F301" s="16" t="s">
        <v>1126</v>
      </c>
      <c r="G301" s="16">
        <f>武器3!G301</f>
        <v>3</v>
      </c>
      <c r="H301" s="19" t="s">
        <v>1485</v>
      </c>
      <c r="I301" s="3" t="s">
        <v>871</v>
      </c>
      <c r="J301" s="3">
        <f>武器2!I301</f>
        <v>10</v>
      </c>
      <c r="K301" s="3" t="str">
        <f>武器3!J301</f>
        <v>下级职业</v>
      </c>
      <c r="L301" s="3" t="str">
        <f>武器3!K301</f>
        <v>水</v>
      </c>
      <c r="M301" s="16">
        <v>0</v>
      </c>
      <c r="N301" s="16">
        <v>3</v>
      </c>
      <c r="O301" s="16">
        <v>24</v>
      </c>
      <c r="P301" s="16">
        <v>45</v>
      </c>
      <c r="Q301" s="28">
        <v>0</v>
      </c>
      <c r="R301" s="28">
        <v>0</v>
      </c>
      <c r="S301" s="28">
        <v>0</v>
      </c>
      <c r="T301" s="28">
        <v>0</v>
      </c>
      <c r="U301" s="28">
        <v>0</v>
      </c>
      <c r="V301" s="64">
        <v>0</v>
      </c>
      <c r="W301" s="29">
        <v>0</v>
      </c>
      <c r="X301" s="29">
        <v>0</v>
      </c>
      <c r="Y301" s="29">
        <v>0</v>
      </c>
      <c r="Z301" s="29">
        <v>0</v>
      </c>
      <c r="AA301" s="64">
        <v>0</v>
      </c>
      <c r="AB301" s="42">
        <v>16</v>
      </c>
      <c r="AC301" s="64">
        <v>0</v>
      </c>
      <c r="AD301" s="64">
        <v>0</v>
      </c>
      <c r="AE301" s="64">
        <v>0</v>
      </c>
      <c r="AF301" s="64">
        <v>0</v>
      </c>
      <c r="AG301" s="29">
        <v>0</v>
      </c>
      <c r="AH301" s="29">
        <v>0</v>
      </c>
      <c r="AI301" s="29">
        <v>0</v>
      </c>
      <c r="AJ301" s="29">
        <v>0</v>
      </c>
      <c r="AK301" s="29">
        <v>0</v>
      </c>
      <c r="AL301">
        <f t="shared" si="44"/>
        <v>112.23417721518986</v>
      </c>
      <c r="AM301">
        <f t="shared" si="45"/>
        <v>4890</v>
      </c>
      <c r="AN301" t="str">
        <f t="shared" si="46"/>
        <v>,灰色的稻草,黄水晶,带血的牙</v>
      </c>
      <c r="AO301" s="25" t="str">
        <f>IF(F301="c",getSring(AN301,4),VLOOKUP(L301&amp;F301,test4,2,FALSE))</f>
        <v>上级水之精华</v>
      </c>
      <c r="AP301" s="25">
        <f t="shared" si="47"/>
        <v>30008</v>
      </c>
      <c r="AQ301" s="25">
        <f t="shared" si="53"/>
        <v>47</v>
      </c>
      <c r="AR301" s="25" t="str">
        <f>getSring(AN301,1)</f>
        <v>灰色的稻草</v>
      </c>
      <c r="AS301" s="25">
        <f t="shared" si="48"/>
        <v>30025</v>
      </c>
      <c r="AT301" s="25">
        <f t="shared" si="54"/>
        <v>23</v>
      </c>
      <c r="AU301" s="25" t="str">
        <f>getSring(AN301,2)</f>
        <v>黄水晶</v>
      </c>
      <c r="AV301" s="25">
        <f t="shared" si="49"/>
        <v>30029</v>
      </c>
      <c r="AW301" s="25">
        <f t="shared" si="50"/>
        <v>23</v>
      </c>
      <c r="AX301" s="25" t="str">
        <f>getSring(AN301,3)</f>
        <v>带血的牙</v>
      </c>
      <c r="AY301" s="25">
        <f t="shared" si="51"/>
        <v>30037</v>
      </c>
      <c r="AZ301" s="25">
        <f t="shared" si="52"/>
        <v>23</v>
      </c>
    </row>
    <row r="302" spans="2:52" ht="14.25" x14ac:dyDescent="0.2">
      <c r="B302" s="16">
        <v>300</v>
      </c>
      <c r="C302" s="16" t="s">
        <v>1157</v>
      </c>
      <c r="D302" s="16" t="s">
        <v>1300</v>
      </c>
      <c r="E302" s="16">
        <f>武器3!E302</f>
        <v>2</v>
      </c>
      <c r="F302" s="16" t="s">
        <v>1126</v>
      </c>
      <c r="G302" s="16">
        <f>武器3!G302</f>
        <v>3</v>
      </c>
      <c r="H302" s="19" t="s">
        <v>1485</v>
      </c>
      <c r="I302" s="3" t="s">
        <v>871</v>
      </c>
      <c r="J302" s="3">
        <f>武器2!I302</f>
        <v>10</v>
      </c>
      <c r="K302" s="3" t="str">
        <f>武器3!J302</f>
        <v>下级职业</v>
      </c>
      <c r="L302" s="3" t="str">
        <f>武器3!K302</f>
        <v>水</v>
      </c>
      <c r="M302" s="16">
        <v>0</v>
      </c>
      <c r="N302" s="16">
        <v>4</v>
      </c>
      <c r="O302" s="16">
        <v>32</v>
      </c>
      <c r="P302" s="28">
        <v>0</v>
      </c>
      <c r="Q302" s="28">
        <v>0</v>
      </c>
      <c r="R302" s="16">
        <v>42</v>
      </c>
      <c r="S302" s="28">
        <v>0</v>
      </c>
      <c r="T302" s="28">
        <v>0</v>
      </c>
      <c r="U302" s="28">
        <v>0</v>
      </c>
      <c r="V302" s="64">
        <v>0</v>
      </c>
      <c r="W302" s="29">
        <v>0</v>
      </c>
      <c r="X302" s="29">
        <v>0</v>
      </c>
      <c r="Y302" s="29">
        <v>0</v>
      </c>
      <c r="Z302" s="29">
        <v>0</v>
      </c>
      <c r="AA302" s="64">
        <v>0</v>
      </c>
      <c r="AB302" s="64">
        <v>0</v>
      </c>
      <c r="AC302" s="64">
        <v>0</v>
      </c>
      <c r="AD302" s="64">
        <v>0</v>
      </c>
      <c r="AE302" s="42">
        <v>15</v>
      </c>
      <c r="AF302" s="42">
        <v>52</v>
      </c>
      <c r="AG302" s="29">
        <v>0</v>
      </c>
      <c r="AH302" s="29">
        <v>0</v>
      </c>
      <c r="AI302" s="29">
        <v>0</v>
      </c>
      <c r="AJ302" s="29">
        <v>0</v>
      </c>
      <c r="AK302" s="29">
        <v>0</v>
      </c>
      <c r="AL302">
        <f t="shared" si="44"/>
        <v>152.98910081743867</v>
      </c>
      <c r="AM302">
        <f t="shared" si="45"/>
        <v>6720</v>
      </c>
      <c r="AN302" t="str">
        <f t="shared" si="46"/>
        <v>,黄水晶,发光的石头,带血的牙</v>
      </c>
      <c r="AO302" s="25" t="str">
        <f>IF(F302="c",getSring(AN302,4),VLOOKUP(L302&amp;F302,test4,2,FALSE))</f>
        <v>上级水之精华</v>
      </c>
      <c r="AP302" s="25">
        <f t="shared" si="47"/>
        <v>30008</v>
      </c>
      <c r="AQ302" s="25">
        <f t="shared" si="53"/>
        <v>64</v>
      </c>
      <c r="AR302" s="25" t="str">
        <f>getSring(AN302,1)</f>
        <v>黄水晶</v>
      </c>
      <c r="AS302" s="25">
        <f t="shared" si="48"/>
        <v>30029</v>
      </c>
      <c r="AT302" s="25">
        <f t="shared" si="54"/>
        <v>32</v>
      </c>
      <c r="AU302" s="25" t="str">
        <f>getSring(AN302,2)</f>
        <v>发光的石头</v>
      </c>
      <c r="AV302" s="25">
        <f t="shared" si="49"/>
        <v>30033</v>
      </c>
      <c r="AW302" s="25">
        <f t="shared" si="50"/>
        <v>32</v>
      </c>
      <c r="AX302" s="25" t="str">
        <f>getSring(AN302,3)</f>
        <v>带血的牙</v>
      </c>
      <c r="AY302" s="25">
        <f t="shared" si="51"/>
        <v>30037</v>
      </c>
      <c r="AZ302" s="25">
        <f t="shared" si="52"/>
        <v>32</v>
      </c>
    </row>
    <row r="303" spans="2:52" ht="14.25" x14ac:dyDescent="0.2">
      <c r="B303" s="16">
        <v>301</v>
      </c>
      <c r="C303" s="16" t="s">
        <v>1208</v>
      </c>
      <c r="D303" s="16" t="s">
        <v>1612</v>
      </c>
      <c r="E303" s="16">
        <f>武器3!E303</f>
        <v>3</v>
      </c>
      <c r="F303" s="16" t="s">
        <v>1126</v>
      </c>
      <c r="G303" s="16">
        <f>武器3!G303</f>
        <v>3</v>
      </c>
      <c r="H303" s="19" t="s">
        <v>1485</v>
      </c>
      <c r="I303" s="3" t="s">
        <v>871</v>
      </c>
      <c r="J303" s="3">
        <f>武器2!I303</f>
        <v>10</v>
      </c>
      <c r="K303" s="3" t="str">
        <f>武器3!J303</f>
        <v>下级职业</v>
      </c>
      <c r="L303" s="3" t="str">
        <f>武器3!K303</f>
        <v>水</v>
      </c>
      <c r="M303" s="16">
        <v>0</v>
      </c>
      <c r="N303" s="16">
        <v>5</v>
      </c>
      <c r="O303" s="16">
        <v>40</v>
      </c>
      <c r="P303" s="16">
        <v>75</v>
      </c>
      <c r="Q303" s="16">
        <v>42</v>
      </c>
      <c r="R303" s="28">
        <v>0</v>
      </c>
      <c r="S303" s="28">
        <v>0</v>
      </c>
      <c r="T303" s="28">
        <v>0</v>
      </c>
      <c r="U303" s="28">
        <v>0</v>
      </c>
      <c r="V303" s="64">
        <v>0</v>
      </c>
      <c r="W303" s="20">
        <v>0.13</v>
      </c>
      <c r="X303" s="29">
        <v>0</v>
      </c>
      <c r="Y303" s="29">
        <v>0</v>
      </c>
      <c r="Z303" s="29">
        <v>0</v>
      </c>
      <c r="AA303" s="64">
        <v>0</v>
      </c>
      <c r="AB303" s="64">
        <v>0</v>
      </c>
      <c r="AC303" s="64">
        <v>0</v>
      </c>
      <c r="AD303" s="64">
        <v>0</v>
      </c>
      <c r="AE303" s="64">
        <v>0</v>
      </c>
      <c r="AF303" s="64">
        <v>0</v>
      </c>
      <c r="AG303" s="29">
        <v>0</v>
      </c>
      <c r="AH303" s="29">
        <v>0</v>
      </c>
      <c r="AI303" s="29">
        <v>0</v>
      </c>
      <c r="AJ303" s="29">
        <v>0</v>
      </c>
      <c r="AK303" s="29">
        <v>0</v>
      </c>
      <c r="AL303">
        <f t="shared" si="44"/>
        <v>235.5</v>
      </c>
      <c r="AM303">
        <f t="shared" si="45"/>
        <v>10290</v>
      </c>
      <c r="AN303" t="str">
        <f t="shared" si="46"/>
        <v>,黄水晶,诱人的坚果,发光的石头</v>
      </c>
      <c r="AO303" s="25" t="str">
        <f>IF(F303="c",getSring(AN303,4),VLOOKUP(L303&amp;F303,test4,2,FALSE))</f>
        <v>上级水之精华</v>
      </c>
      <c r="AP303" s="25">
        <f t="shared" si="47"/>
        <v>30008</v>
      </c>
      <c r="AQ303" s="25">
        <f t="shared" si="53"/>
        <v>98</v>
      </c>
      <c r="AR303" s="25" t="str">
        <f>getSring(AN303,1)</f>
        <v>黄水晶</v>
      </c>
      <c r="AS303" s="25">
        <f t="shared" si="48"/>
        <v>30029</v>
      </c>
      <c r="AT303" s="25">
        <f t="shared" si="54"/>
        <v>49</v>
      </c>
      <c r="AU303" s="25" t="str">
        <f>getSring(AN303,2)</f>
        <v>诱人的坚果</v>
      </c>
      <c r="AV303" s="25">
        <f t="shared" si="49"/>
        <v>30041</v>
      </c>
      <c r="AW303" s="25">
        <f t="shared" si="50"/>
        <v>49</v>
      </c>
      <c r="AX303" s="25" t="str">
        <f>getSring(AN303,3)</f>
        <v>发光的石头</v>
      </c>
      <c r="AY303" s="25">
        <f t="shared" si="51"/>
        <v>30033</v>
      </c>
      <c r="AZ303" s="25">
        <f t="shared" si="52"/>
        <v>49</v>
      </c>
    </row>
    <row r="304" spans="2:52" ht="14.25" x14ac:dyDescent="0.2">
      <c r="B304" s="16">
        <v>302</v>
      </c>
      <c r="C304" s="16" t="s">
        <v>1164</v>
      </c>
      <c r="D304" s="16" t="s">
        <v>1274</v>
      </c>
      <c r="E304" s="16">
        <f>武器3!E304</f>
        <v>3</v>
      </c>
      <c r="F304" s="16" t="s">
        <v>1126</v>
      </c>
      <c r="G304" s="16">
        <f>武器3!G304</f>
        <v>3</v>
      </c>
      <c r="H304" s="19" t="s">
        <v>1485</v>
      </c>
      <c r="I304" s="3" t="s">
        <v>871</v>
      </c>
      <c r="J304" s="3">
        <f>武器2!I304</f>
        <v>10</v>
      </c>
      <c r="K304" s="3" t="str">
        <f>武器3!J304</f>
        <v>下级职业</v>
      </c>
      <c r="L304" s="3" t="str">
        <f>武器3!K304</f>
        <v>水</v>
      </c>
      <c r="M304" s="16">
        <v>0</v>
      </c>
      <c r="N304" s="16">
        <v>6</v>
      </c>
      <c r="O304" s="16">
        <v>48</v>
      </c>
      <c r="P304" s="16">
        <v>90</v>
      </c>
      <c r="Q304" s="28">
        <v>0</v>
      </c>
      <c r="R304" s="28">
        <v>0</v>
      </c>
      <c r="S304" s="28">
        <v>0</v>
      </c>
      <c r="T304" s="28">
        <v>0</v>
      </c>
      <c r="U304" s="16">
        <v>49</v>
      </c>
      <c r="V304" s="64">
        <v>0</v>
      </c>
      <c r="W304" s="29">
        <v>0</v>
      </c>
      <c r="X304" s="20">
        <v>0.1225</v>
      </c>
      <c r="Y304" s="29">
        <v>0</v>
      </c>
      <c r="Z304" s="29">
        <v>0</v>
      </c>
      <c r="AA304" s="64">
        <v>0</v>
      </c>
      <c r="AB304" s="64">
        <v>0</v>
      </c>
      <c r="AC304" s="64">
        <v>0</v>
      </c>
      <c r="AD304" s="64">
        <v>0</v>
      </c>
      <c r="AE304" s="64">
        <v>0</v>
      </c>
      <c r="AF304" s="64">
        <v>0</v>
      </c>
      <c r="AG304" s="29">
        <v>0</v>
      </c>
      <c r="AH304" s="29">
        <v>0</v>
      </c>
      <c r="AI304" s="29">
        <v>0</v>
      </c>
      <c r="AJ304" s="29">
        <v>0</v>
      </c>
      <c r="AK304" s="29">
        <v>0</v>
      </c>
      <c r="AL304">
        <f t="shared" si="44"/>
        <v>280.5</v>
      </c>
      <c r="AM304">
        <f t="shared" si="45"/>
        <v>12240</v>
      </c>
      <c r="AN304" t="str">
        <f t="shared" si="46"/>
        <v>,发光的石头,黄水晶,诱人的蘑菇</v>
      </c>
      <c r="AO304" s="25" t="str">
        <f>IF(F304="c",getSring(AN304,4),VLOOKUP(L304&amp;F304,test4,2,FALSE))</f>
        <v>上级水之精华</v>
      </c>
      <c r="AP304" s="25">
        <f t="shared" si="47"/>
        <v>30008</v>
      </c>
      <c r="AQ304" s="25">
        <f t="shared" si="53"/>
        <v>117</v>
      </c>
      <c r="AR304" s="25" t="str">
        <f>getSring(AN304,1)</f>
        <v>发光的石头</v>
      </c>
      <c r="AS304" s="25">
        <f t="shared" si="48"/>
        <v>30033</v>
      </c>
      <c r="AT304" s="25">
        <f t="shared" si="54"/>
        <v>58</v>
      </c>
      <c r="AU304" s="25" t="str">
        <f>getSring(AN304,2)</f>
        <v>黄水晶</v>
      </c>
      <c r="AV304" s="25">
        <f t="shared" si="49"/>
        <v>30029</v>
      </c>
      <c r="AW304" s="25">
        <f t="shared" si="50"/>
        <v>58</v>
      </c>
      <c r="AX304" s="25" t="str">
        <f>getSring(AN304,3)</f>
        <v>诱人的蘑菇</v>
      </c>
      <c r="AY304" s="25">
        <f t="shared" si="51"/>
        <v>30021</v>
      </c>
      <c r="AZ304" s="25">
        <f t="shared" si="52"/>
        <v>58</v>
      </c>
    </row>
    <row r="305" spans="2:52" ht="14.25" x14ac:dyDescent="0.2">
      <c r="B305" s="16">
        <v>303</v>
      </c>
      <c r="C305" s="16" t="s">
        <v>1166</v>
      </c>
      <c r="D305" s="16" t="s">
        <v>1537</v>
      </c>
      <c r="E305" s="16">
        <f>武器3!E305</f>
        <v>4</v>
      </c>
      <c r="F305" s="16" t="s">
        <v>1126</v>
      </c>
      <c r="G305" s="16">
        <f>武器3!G305</f>
        <v>3</v>
      </c>
      <c r="H305" s="19" t="s">
        <v>1485</v>
      </c>
      <c r="I305" s="3" t="s">
        <v>871</v>
      </c>
      <c r="J305" s="3">
        <f>武器2!I305</f>
        <v>10</v>
      </c>
      <c r="K305" s="3" t="str">
        <f>武器3!J305</f>
        <v>下级职业</v>
      </c>
      <c r="L305" s="3" t="str">
        <f>武器3!K305</f>
        <v>水</v>
      </c>
      <c r="M305" s="16">
        <v>0</v>
      </c>
      <c r="N305" s="16">
        <v>7</v>
      </c>
      <c r="O305" s="16">
        <v>55</v>
      </c>
      <c r="P305" s="28">
        <v>0</v>
      </c>
      <c r="Q305" s="28">
        <v>0</v>
      </c>
      <c r="R305" s="28">
        <v>0</v>
      </c>
      <c r="S305" s="28">
        <v>0</v>
      </c>
      <c r="T305" s="28">
        <v>0</v>
      </c>
      <c r="U305" s="28">
        <v>0</v>
      </c>
      <c r="V305" s="64">
        <v>0</v>
      </c>
      <c r="W305" s="20">
        <v>0.18</v>
      </c>
      <c r="X305" s="20">
        <v>0.14249999999999999</v>
      </c>
      <c r="Y305" s="29">
        <v>0</v>
      </c>
      <c r="Z305" s="29">
        <v>0</v>
      </c>
      <c r="AA305" s="42">
        <v>36</v>
      </c>
      <c r="AB305" s="64">
        <v>0</v>
      </c>
      <c r="AC305" s="64">
        <v>0</v>
      </c>
      <c r="AD305" s="64">
        <v>0</v>
      </c>
      <c r="AE305" s="64">
        <v>0</v>
      </c>
      <c r="AF305" s="42">
        <v>91</v>
      </c>
      <c r="AG305" s="29">
        <v>0</v>
      </c>
      <c r="AH305" s="29">
        <v>0</v>
      </c>
      <c r="AI305" s="29">
        <v>0</v>
      </c>
      <c r="AJ305" s="29">
        <v>0</v>
      </c>
      <c r="AK305" s="29">
        <v>0</v>
      </c>
      <c r="AL305">
        <f t="shared" si="44"/>
        <v>202.21311475409837</v>
      </c>
      <c r="AM305">
        <f t="shared" si="45"/>
        <v>8820</v>
      </c>
      <c r="AN305" t="str">
        <f t="shared" si="46"/>
        <v>,灰色的稻草,诱人的蘑菇,带血的牙</v>
      </c>
      <c r="AO305" s="25" t="str">
        <f>IF(F305="c",getSring(AN305,4),VLOOKUP(L305&amp;F305,test4,2,FALSE))</f>
        <v>上级水之精华</v>
      </c>
      <c r="AP305" s="25">
        <f t="shared" si="47"/>
        <v>30008</v>
      </c>
      <c r="AQ305" s="25">
        <f t="shared" si="53"/>
        <v>84</v>
      </c>
      <c r="AR305" s="25" t="str">
        <f>getSring(AN305,1)</f>
        <v>灰色的稻草</v>
      </c>
      <c r="AS305" s="25">
        <f t="shared" si="48"/>
        <v>30025</v>
      </c>
      <c r="AT305" s="25">
        <f t="shared" si="54"/>
        <v>42</v>
      </c>
      <c r="AU305" s="25" t="str">
        <f>getSring(AN305,2)</f>
        <v>诱人的蘑菇</v>
      </c>
      <c r="AV305" s="25">
        <f t="shared" si="49"/>
        <v>30021</v>
      </c>
      <c r="AW305" s="25">
        <f t="shared" si="50"/>
        <v>42</v>
      </c>
      <c r="AX305" s="25" t="str">
        <f>getSring(AN305,3)</f>
        <v>带血的牙</v>
      </c>
      <c r="AY305" s="25">
        <f t="shared" si="51"/>
        <v>30037</v>
      </c>
      <c r="AZ305" s="25">
        <f t="shared" si="52"/>
        <v>42</v>
      </c>
    </row>
    <row r="306" spans="2:52" ht="14.25" x14ac:dyDescent="0.2">
      <c r="B306" s="16">
        <v>304</v>
      </c>
      <c r="C306" s="16" t="s">
        <v>1157</v>
      </c>
      <c r="D306" s="16" t="s">
        <v>1255</v>
      </c>
      <c r="E306" s="16">
        <f>武器3!E306</f>
        <v>4</v>
      </c>
      <c r="F306" s="16" t="s">
        <v>1126</v>
      </c>
      <c r="G306" s="16">
        <f>武器3!G306</f>
        <v>3</v>
      </c>
      <c r="H306" s="19" t="s">
        <v>1485</v>
      </c>
      <c r="I306" s="3" t="s">
        <v>871</v>
      </c>
      <c r="J306" s="3">
        <f>武器2!I306</f>
        <v>10</v>
      </c>
      <c r="K306" s="3" t="str">
        <f>武器3!J306</f>
        <v>下级职业</v>
      </c>
      <c r="L306" s="3" t="str">
        <f>武器3!K306</f>
        <v>水</v>
      </c>
      <c r="M306" s="16">
        <v>0</v>
      </c>
      <c r="N306" s="16">
        <v>8</v>
      </c>
      <c r="O306" s="16">
        <v>63</v>
      </c>
      <c r="P306" s="16">
        <v>120</v>
      </c>
      <c r="Q306" s="28">
        <v>0</v>
      </c>
      <c r="R306" s="28">
        <v>0</v>
      </c>
      <c r="S306" s="28">
        <v>0</v>
      </c>
      <c r="T306" s="28">
        <v>0</v>
      </c>
      <c r="U306" s="28">
        <v>0</v>
      </c>
      <c r="V306" s="64">
        <v>0</v>
      </c>
      <c r="W306" s="20">
        <v>0.21</v>
      </c>
      <c r="X306" s="29">
        <v>0</v>
      </c>
      <c r="Y306" s="29">
        <v>0</v>
      </c>
      <c r="Z306" s="29">
        <v>0</v>
      </c>
      <c r="AA306" s="64">
        <v>0</v>
      </c>
      <c r="AB306" s="64">
        <v>0</v>
      </c>
      <c r="AC306" s="42">
        <v>48</v>
      </c>
      <c r="AD306" s="64">
        <v>0</v>
      </c>
      <c r="AE306" s="42">
        <v>29</v>
      </c>
      <c r="AF306" s="64">
        <v>0</v>
      </c>
      <c r="AG306" s="29">
        <v>0</v>
      </c>
      <c r="AH306" s="29">
        <v>0</v>
      </c>
      <c r="AI306" s="29">
        <v>0</v>
      </c>
      <c r="AJ306" s="29">
        <v>0</v>
      </c>
      <c r="AK306" s="29">
        <v>0</v>
      </c>
      <c r="AL306">
        <f t="shared" si="44"/>
        <v>368.4522546419098</v>
      </c>
      <c r="AM306">
        <f t="shared" si="45"/>
        <v>16170</v>
      </c>
      <c r="AN306" t="str">
        <f t="shared" si="46"/>
        <v>,黄水晶,带血的牙,诱人的坚果</v>
      </c>
      <c r="AO306" s="25" t="str">
        <f>IF(F306="c",getSring(AN306,4),VLOOKUP(L306&amp;F306,test4,2,FALSE))</f>
        <v>上级水之精华</v>
      </c>
      <c r="AP306" s="25">
        <f t="shared" si="47"/>
        <v>30008</v>
      </c>
      <c r="AQ306" s="25">
        <f t="shared" si="53"/>
        <v>154</v>
      </c>
      <c r="AR306" s="25" t="str">
        <f>getSring(AN306,1)</f>
        <v>黄水晶</v>
      </c>
      <c r="AS306" s="25">
        <f t="shared" si="48"/>
        <v>30029</v>
      </c>
      <c r="AT306" s="25">
        <f t="shared" si="54"/>
        <v>77</v>
      </c>
      <c r="AU306" s="25" t="str">
        <f>getSring(AN306,2)</f>
        <v>带血的牙</v>
      </c>
      <c r="AV306" s="25">
        <f t="shared" si="49"/>
        <v>30037</v>
      </c>
      <c r="AW306" s="25">
        <f t="shared" si="50"/>
        <v>77</v>
      </c>
      <c r="AX306" s="25" t="str">
        <f>getSring(AN306,3)</f>
        <v>诱人的坚果</v>
      </c>
      <c r="AY306" s="25">
        <f t="shared" si="51"/>
        <v>30041</v>
      </c>
      <c r="AZ306" s="25">
        <f t="shared" si="52"/>
        <v>77</v>
      </c>
    </row>
    <row r="307" spans="2:52" ht="14.25" x14ac:dyDescent="0.2">
      <c r="B307" s="16">
        <v>305</v>
      </c>
      <c r="C307" s="16" t="s">
        <v>1162</v>
      </c>
      <c r="D307" s="16" t="s">
        <v>1429</v>
      </c>
      <c r="E307" s="16">
        <f>武器3!E307</f>
        <v>1</v>
      </c>
      <c r="F307" s="16" t="s">
        <v>1127</v>
      </c>
      <c r="G307" s="16">
        <f>武器3!G307</f>
        <v>3</v>
      </c>
      <c r="H307" s="19" t="s">
        <v>1485</v>
      </c>
      <c r="I307" s="3" t="s">
        <v>871</v>
      </c>
      <c r="J307" s="3">
        <f>武器2!I307</f>
        <v>10</v>
      </c>
      <c r="K307" s="3" t="str">
        <f>武器3!J307</f>
        <v>下级职业</v>
      </c>
      <c r="L307" s="3" t="str">
        <f>武器3!K307</f>
        <v>水</v>
      </c>
      <c r="M307" s="16">
        <v>0</v>
      </c>
      <c r="N307" s="16">
        <v>1</v>
      </c>
      <c r="O307" s="16">
        <v>8</v>
      </c>
      <c r="P307" s="28">
        <v>0</v>
      </c>
      <c r="Q307" s="28">
        <v>0</v>
      </c>
      <c r="R307" s="28">
        <v>0</v>
      </c>
      <c r="S307" s="28">
        <v>0</v>
      </c>
      <c r="T307" s="28">
        <v>0</v>
      </c>
      <c r="U307" s="28">
        <v>0</v>
      </c>
      <c r="V307" s="64">
        <v>0</v>
      </c>
      <c r="W307" s="29">
        <v>0</v>
      </c>
      <c r="X307" s="29">
        <v>0</v>
      </c>
      <c r="Y307" s="29">
        <v>0</v>
      </c>
      <c r="Z307" s="29">
        <v>0</v>
      </c>
      <c r="AA307" s="64">
        <v>0</v>
      </c>
      <c r="AB307" s="64">
        <v>0</v>
      </c>
      <c r="AC307" s="42">
        <v>8</v>
      </c>
      <c r="AD307" s="64">
        <v>0</v>
      </c>
      <c r="AE307" s="64">
        <v>0</v>
      </c>
      <c r="AF307" s="64">
        <v>0</v>
      </c>
      <c r="AG307" s="29">
        <v>0</v>
      </c>
      <c r="AH307" s="29">
        <v>0</v>
      </c>
      <c r="AI307" s="29">
        <v>0</v>
      </c>
      <c r="AJ307" s="29">
        <v>0</v>
      </c>
      <c r="AK307" s="29">
        <v>0</v>
      </c>
      <c r="AL307">
        <f t="shared" si="44"/>
        <v>13.493506493506494</v>
      </c>
      <c r="AM307">
        <f t="shared" si="45"/>
        <v>600</v>
      </c>
      <c r="AN307" t="str">
        <f t="shared" si="46"/>
        <v>,长獠牙,坚硬的石头,蓝水晶</v>
      </c>
      <c r="AO307" s="25" t="str">
        <f>IF(F307="c",getSring(AN307,4),VLOOKUP(L307&amp;F307,test4,2,FALSE))</f>
        <v>水之精华</v>
      </c>
      <c r="AP307" s="25">
        <f t="shared" si="47"/>
        <v>30009</v>
      </c>
      <c r="AQ307" s="25">
        <f t="shared" si="53"/>
        <v>11</v>
      </c>
      <c r="AR307" s="25" t="str">
        <f>getSring(AN307,1)</f>
        <v>长獠牙</v>
      </c>
      <c r="AS307" s="25">
        <f t="shared" si="48"/>
        <v>30036</v>
      </c>
      <c r="AT307" s="25">
        <f t="shared" si="54"/>
        <v>6</v>
      </c>
      <c r="AU307" s="25" t="str">
        <f>getSring(AN307,2)</f>
        <v>坚硬的石头</v>
      </c>
      <c r="AV307" s="25">
        <f t="shared" si="49"/>
        <v>30032</v>
      </c>
      <c r="AW307" s="25">
        <f t="shared" si="50"/>
        <v>6</v>
      </c>
      <c r="AX307" s="25" t="str">
        <f>getSring(AN307,3)</f>
        <v>蓝水晶</v>
      </c>
      <c r="AY307" s="25">
        <f t="shared" si="51"/>
        <v>30028</v>
      </c>
      <c r="AZ307" s="25">
        <f t="shared" si="52"/>
        <v>6</v>
      </c>
    </row>
    <row r="308" spans="2:52" ht="14.25" x14ac:dyDescent="0.2">
      <c r="B308" s="16">
        <v>306</v>
      </c>
      <c r="C308" s="16" t="s">
        <v>1164</v>
      </c>
      <c r="D308" s="16" t="s">
        <v>1613</v>
      </c>
      <c r="E308" s="16">
        <f>武器3!E308</f>
        <v>1</v>
      </c>
      <c r="F308" s="16" t="s">
        <v>1127</v>
      </c>
      <c r="G308" s="16">
        <f>武器3!G308</f>
        <v>3</v>
      </c>
      <c r="H308" s="19" t="s">
        <v>1485</v>
      </c>
      <c r="I308" s="3" t="s">
        <v>871</v>
      </c>
      <c r="J308" s="3">
        <f>武器2!I308</f>
        <v>10</v>
      </c>
      <c r="K308" s="3" t="str">
        <f>武器3!J308</f>
        <v>下级职业</v>
      </c>
      <c r="L308" s="3" t="str">
        <f>武器3!K308</f>
        <v>水</v>
      </c>
      <c r="M308" s="16">
        <v>0</v>
      </c>
      <c r="N308" s="16">
        <v>2</v>
      </c>
      <c r="O308" s="16">
        <v>17</v>
      </c>
      <c r="P308" s="16">
        <v>41</v>
      </c>
      <c r="Q308" s="28">
        <v>0</v>
      </c>
      <c r="R308" s="28">
        <v>0</v>
      </c>
      <c r="S308" s="28">
        <v>0</v>
      </c>
      <c r="T308" s="28">
        <v>0</v>
      </c>
      <c r="U308" s="28">
        <v>0</v>
      </c>
      <c r="V308" s="64">
        <v>0</v>
      </c>
      <c r="W308" s="29">
        <v>0</v>
      </c>
      <c r="X308" s="29">
        <v>0</v>
      </c>
      <c r="Y308" s="29">
        <v>0</v>
      </c>
      <c r="Z308" s="29">
        <v>0</v>
      </c>
      <c r="AA308" s="64">
        <v>0</v>
      </c>
      <c r="AB308" s="64">
        <v>0</v>
      </c>
      <c r="AC308" s="64">
        <v>0</v>
      </c>
      <c r="AD308" s="64">
        <v>0</v>
      </c>
      <c r="AE308" s="64">
        <v>0</v>
      </c>
      <c r="AF308" s="64">
        <v>0</v>
      </c>
      <c r="AG308" s="29">
        <v>0</v>
      </c>
      <c r="AH308" s="29">
        <v>0</v>
      </c>
      <c r="AI308" s="29">
        <v>0</v>
      </c>
      <c r="AJ308" s="29">
        <v>0</v>
      </c>
      <c r="AK308" s="29">
        <v>0</v>
      </c>
      <c r="AL308">
        <f t="shared" si="44"/>
        <v>87</v>
      </c>
      <c r="AM308">
        <f t="shared" si="45"/>
        <v>3810</v>
      </c>
      <c r="AN308" t="str">
        <f t="shared" si="46"/>
        <v>,蓝水晶,美味的坚果,扁扁的稻草</v>
      </c>
      <c r="AO308" s="25" t="str">
        <f>IF(F308="c",getSring(AN308,4),VLOOKUP(L308&amp;F308,test4,2,FALSE))</f>
        <v>水之精华</v>
      </c>
      <c r="AP308" s="25">
        <f t="shared" si="47"/>
        <v>30009</v>
      </c>
      <c r="AQ308" s="25">
        <f t="shared" si="53"/>
        <v>73</v>
      </c>
      <c r="AR308" s="25" t="str">
        <f>getSring(AN308,1)</f>
        <v>蓝水晶</v>
      </c>
      <c r="AS308" s="25">
        <f t="shared" si="48"/>
        <v>30028</v>
      </c>
      <c r="AT308" s="25">
        <f t="shared" si="54"/>
        <v>36</v>
      </c>
      <c r="AU308" s="25" t="str">
        <f>getSring(AN308,2)</f>
        <v>美味的坚果</v>
      </c>
      <c r="AV308" s="25">
        <f t="shared" si="49"/>
        <v>30040</v>
      </c>
      <c r="AW308" s="25">
        <f t="shared" si="50"/>
        <v>36</v>
      </c>
      <c r="AX308" s="25" t="str">
        <f>getSring(AN308,3)</f>
        <v>扁扁的稻草</v>
      </c>
      <c r="AY308" s="25">
        <f t="shared" si="51"/>
        <v>30024</v>
      </c>
      <c r="AZ308" s="25">
        <f t="shared" si="52"/>
        <v>36</v>
      </c>
    </row>
    <row r="309" spans="2:52" ht="14.25" x14ac:dyDescent="0.2">
      <c r="B309" s="16">
        <v>307</v>
      </c>
      <c r="C309" s="16" t="s">
        <v>1188</v>
      </c>
      <c r="D309" s="16" t="s">
        <v>1614</v>
      </c>
      <c r="E309" s="16">
        <f>武器3!E309</f>
        <v>2</v>
      </c>
      <c r="F309" s="16" t="s">
        <v>1127</v>
      </c>
      <c r="G309" s="16">
        <f>武器3!G309</f>
        <v>3</v>
      </c>
      <c r="H309" s="19" t="s">
        <v>1485</v>
      </c>
      <c r="I309" s="3" t="s">
        <v>871</v>
      </c>
      <c r="J309" s="3">
        <f>武器2!I309</f>
        <v>10</v>
      </c>
      <c r="K309" s="3" t="str">
        <f>武器3!J309</f>
        <v>下级职业</v>
      </c>
      <c r="L309" s="3" t="str">
        <f>武器3!K309</f>
        <v>水</v>
      </c>
      <c r="M309" s="16">
        <v>0</v>
      </c>
      <c r="N309" s="16">
        <v>3</v>
      </c>
      <c r="O309" s="16">
        <v>25</v>
      </c>
      <c r="P309" s="28">
        <v>0</v>
      </c>
      <c r="Q309" s="28">
        <v>0</v>
      </c>
      <c r="R309" s="16">
        <v>43</v>
      </c>
      <c r="S309" s="28">
        <v>0</v>
      </c>
      <c r="T309" s="28">
        <v>0</v>
      </c>
      <c r="U309" s="28">
        <v>0</v>
      </c>
      <c r="V309" s="64">
        <v>0</v>
      </c>
      <c r="W309" s="29">
        <v>0</v>
      </c>
      <c r="X309" s="29">
        <v>0</v>
      </c>
      <c r="Y309" s="29">
        <v>0</v>
      </c>
      <c r="Z309" s="29">
        <v>0</v>
      </c>
      <c r="AA309" s="64">
        <v>0</v>
      </c>
      <c r="AB309" s="64">
        <v>0</v>
      </c>
      <c r="AC309" s="64">
        <v>0</v>
      </c>
      <c r="AD309" s="64">
        <v>0</v>
      </c>
      <c r="AE309" s="64">
        <v>0</v>
      </c>
      <c r="AF309" s="64">
        <v>0</v>
      </c>
      <c r="AG309" s="29">
        <v>0</v>
      </c>
      <c r="AH309" s="29">
        <v>0</v>
      </c>
      <c r="AI309" s="29">
        <v>0</v>
      </c>
      <c r="AJ309" s="29">
        <v>0</v>
      </c>
      <c r="AK309" s="29">
        <v>0</v>
      </c>
      <c r="AL309">
        <f t="shared" si="44"/>
        <v>102</v>
      </c>
      <c r="AM309">
        <f t="shared" si="45"/>
        <v>4485</v>
      </c>
      <c r="AN309" t="str">
        <f t="shared" si="46"/>
        <v>,蓝水晶,长獠牙,扁扁的稻草</v>
      </c>
      <c r="AO309" s="25" t="str">
        <f>IF(F309="c",getSring(AN309,4),VLOOKUP(L309&amp;F309,test4,2,FALSE))</f>
        <v>水之精华</v>
      </c>
      <c r="AP309" s="25">
        <f t="shared" si="47"/>
        <v>30009</v>
      </c>
      <c r="AQ309" s="25">
        <f t="shared" si="53"/>
        <v>85</v>
      </c>
      <c r="AR309" s="25" t="str">
        <f>getSring(AN309,1)</f>
        <v>蓝水晶</v>
      </c>
      <c r="AS309" s="25">
        <f t="shared" si="48"/>
        <v>30028</v>
      </c>
      <c r="AT309" s="25">
        <f t="shared" si="54"/>
        <v>43</v>
      </c>
      <c r="AU309" s="25" t="str">
        <f>getSring(AN309,2)</f>
        <v>长獠牙</v>
      </c>
      <c r="AV309" s="25">
        <f t="shared" si="49"/>
        <v>30036</v>
      </c>
      <c r="AW309" s="25">
        <f t="shared" si="50"/>
        <v>43</v>
      </c>
      <c r="AX309" s="25" t="str">
        <f>getSring(AN309,3)</f>
        <v>扁扁的稻草</v>
      </c>
      <c r="AY309" s="25">
        <f t="shared" si="51"/>
        <v>30024</v>
      </c>
      <c r="AZ309" s="25">
        <f t="shared" si="52"/>
        <v>43</v>
      </c>
    </row>
    <row r="310" spans="2:52" ht="14.25" x14ac:dyDescent="0.2">
      <c r="B310" s="16">
        <v>308</v>
      </c>
      <c r="C310" s="16" t="s">
        <v>1155</v>
      </c>
      <c r="D310" s="16" t="s">
        <v>1339</v>
      </c>
      <c r="E310" s="16">
        <f>武器3!E310</f>
        <v>2</v>
      </c>
      <c r="F310" s="16" t="s">
        <v>1127</v>
      </c>
      <c r="G310" s="16">
        <f>武器3!G310</f>
        <v>3</v>
      </c>
      <c r="H310" s="19" t="s">
        <v>1485</v>
      </c>
      <c r="I310" s="3" t="s">
        <v>871</v>
      </c>
      <c r="J310" s="3">
        <f>武器2!I310</f>
        <v>10</v>
      </c>
      <c r="K310" s="3" t="str">
        <f>武器3!J310</f>
        <v>下级职业</v>
      </c>
      <c r="L310" s="3" t="str">
        <f>武器3!K310</f>
        <v>水</v>
      </c>
      <c r="M310" s="16">
        <v>0</v>
      </c>
      <c r="N310" s="16">
        <v>4</v>
      </c>
      <c r="O310" s="16">
        <v>33</v>
      </c>
      <c r="P310" s="28">
        <v>0</v>
      </c>
      <c r="Q310" s="28">
        <v>0</v>
      </c>
      <c r="R310" s="28">
        <v>0</v>
      </c>
      <c r="S310" s="28">
        <v>0</v>
      </c>
      <c r="T310" s="28">
        <v>0</v>
      </c>
      <c r="U310" s="28">
        <v>0</v>
      </c>
      <c r="V310" s="64">
        <v>0</v>
      </c>
      <c r="W310" s="29">
        <v>0</v>
      </c>
      <c r="X310" s="29">
        <v>0</v>
      </c>
      <c r="Y310" s="29">
        <v>0</v>
      </c>
      <c r="Z310" s="29">
        <v>0</v>
      </c>
      <c r="AA310" s="64">
        <v>0</v>
      </c>
      <c r="AB310" s="42">
        <v>29</v>
      </c>
      <c r="AC310" s="64">
        <v>0</v>
      </c>
      <c r="AD310" s="64">
        <v>0</v>
      </c>
      <c r="AE310" s="64">
        <v>0</v>
      </c>
      <c r="AF310" s="64">
        <v>0</v>
      </c>
      <c r="AG310" s="29">
        <v>0</v>
      </c>
      <c r="AH310" s="29">
        <v>0</v>
      </c>
      <c r="AI310" s="29">
        <v>0</v>
      </c>
      <c r="AJ310" s="29">
        <v>0</v>
      </c>
      <c r="AK310" s="29">
        <v>0</v>
      </c>
      <c r="AL310">
        <f t="shared" si="44"/>
        <v>69.773556231003028</v>
      </c>
      <c r="AM310">
        <f t="shared" si="45"/>
        <v>3045</v>
      </c>
      <c r="AN310" t="str">
        <f t="shared" si="46"/>
        <v>,坚硬的石头,蓝水晶,长獠牙</v>
      </c>
      <c r="AO310" s="25" t="str">
        <f>IF(F310="c",getSring(AN310,4),VLOOKUP(L310&amp;F310,test4,2,FALSE))</f>
        <v>水之精华</v>
      </c>
      <c r="AP310" s="25">
        <f t="shared" si="47"/>
        <v>30009</v>
      </c>
      <c r="AQ310" s="25">
        <f t="shared" si="53"/>
        <v>58</v>
      </c>
      <c r="AR310" s="25" t="str">
        <f>getSring(AN310,1)</f>
        <v>坚硬的石头</v>
      </c>
      <c r="AS310" s="25">
        <f t="shared" si="48"/>
        <v>30032</v>
      </c>
      <c r="AT310" s="25">
        <f t="shared" si="54"/>
        <v>29</v>
      </c>
      <c r="AU310" s="25" t="str">
        <f>getSring(AN310,2)</f>
        <v>蓝水晶</v>
      </c>
      <c r="AV310" s="25">
        <f t="shared" si="49"/>
        <v>30028</v>
      </c>
      <c r="AW310" s="25">
        <f t="shared" si="50"/>
        <v>29</v>
      </c>
      <c r="AX310" s="25" t="str">
        <f>getSring(AN310,3)</f>
        <v>长獠牙</v>
      </c>
      <c r="AY310" s="25">
        <f t="shared" si="51"/>
        <v>30036</v>
      </c>
      <c r="AZ310" s="25">
        <f t="shared" si="52"/>
        <v>29</v>
      </c>
    </row>
    <row r="311" spans="2:52" ht="14.25" x14ac:dyDescent="0.2">
      <c r="B311" s="16">
        <v>309</v>
      </c>
      <c r="C311" s="16" t="s">
        <v>1143</v>
      </c>
      <c r="D311" s="16" t="s">
        <v>1615</v>
      </c>
      <c r="E311" s="16">
        <f>武器3!E311</f>
        <v>3</v>
      </c>
      <c r="F311" s="16" t="s">
        <v>1127</v>
      </c>
      <c r="G311" s="16">
        <f>武器3!G311</f>
        <v>3</v>
      </c>
      <c r="H311" s="19" t="s">
        <v>1485</v>
      </c>
      <c r="I311" s="3" t="s">
        <v>871</v>
      </c>
      <c r="J311" s="3">
        <f>武器2!I311</f>
        <v>10</v>
      </c>
      <c r="K311" s="3" t="str">
        <f>武器3!J311</f>
        <v>下级职业</v>
      </c>
      <c r="L311" s="3" t="str">
        <f>武器3!K311</f>
        <v>水</v>
      </c>
      <c r="M311" s="16">
        <v>0</v>
      </c>
      <c r="N311" s="16">
        <v>5</v>
      </c>
      <c r="O311" s="16">
        <v>42</v>
      </c>
      <c r="P311" s="28">
        <v>0</v>
      </c>
      <c r="Q311" s="28">
        <v>0</v>
      </c>
      <c r="R311" s="16">
        <v>72</v>
      </c>
      <c r="S311" s="28">
        <v>0</v>
      </c>
      <c r="T311" s="28">
        <v>0</v>
      </c>
      <c r="U311" s="28">
        <v>0</v>
      </c>
      <c r="V311" s="64">
        <v>0</v>
      </c>
      <c r="W311" s="29">
        <v>0</v>
      </c>
      <c r="X311" s="29">
        <v>0</v>
      </c>
      <c r="Y311" s="29">
        <v>0</v>
      </c>
      <c r="Z311" s="29">
        <v>0</v>
      </c>
      <c r="AA311" s="64">
        <v>0</v>
      </c>
      <c r="AB311" s="64">
        <v>0</v>
      </c>
      <c r="AC311" s="42">
        <v>41</v>
      </c>
      <c r="AD311" s="64">
        <v>0</v>
      </c>
      <c r="AE311" s="64">
        <v>0</v>
      </c>
      <c r="AF311" s="64">
        <v>0</v>
      </c>
      <c r="AG311" s="29">
        <v>0</v>
      </c>
      <c r="AH311" s="29">
        <v>0</v>
      </c>
      <c r="AI311" s="29">
        <v>0</v>
      </c>
      <c r="AJ311" s="29">
        <v>0</v>
      </c>
      <c r="AK311" s="29">
        <v>0</v>
      </c>
      <c r="AL311">
        <f t="shared" si="44"/>
        <v>205.5674486803519</v>
      </c>
      <c r="AM311">
        <f t="shared" si="45"/>
        <v>9000</v>
      </c>
      <c r="AN311" t="str">
        <f t="shared" si="46"/>
        <v>,坚硬的石头,长獠牙,扁扁的稻草</v>
      </c>
      <c r="AO311" s="25" t="str">
        <f>IF(F311="c",getSring(AN311,4),VLOOKUP(L311&amp;F311,test4,2,FALSE))</f>
        <v>水之精华</v>
      </c>
      <c r="AP311" s="25">
        <f t="shared" si="47"/>
        <v>30009</v>
      </c>
      <c r="AQ311" s="25">
        <f t="shared" si="53"/>
        <v>171</v>
      </c>
      <c r="AR311" s="25" t="str">
        <f>getSring(AN311,1)</f>
        <v>坚硬的石头</v>
      </c>
      <c r="AS311" s="25">
        <f t="shared" si="48"/>
        <v>30032</v>
      </c>
      <c r="AT311" s="25">
        <f t="shared" si="54"/>
        <v>86</v>
      </c>
      <c r="AU311" s="25" t="str">
        <f>getSring(AN311,2)</f>
        <v>长獠牙</v>
      </c>
      <c r="AV311" s="25">
        <f t="shared" si="49"/>
        <v>30036</v>
      </c>
      <c r="AW311" s="25">
        <f t="shared" si="50"/>
        <v>86</v>
      </c>
      <c r="AX311" s="25" t="str">
        <f>getSring(AN311,3)</f>
        <v>扁扁的稻草</v>
      </c>
      <c r="AY311" s="25">
        <f t="shared" si="51"/>
        <v>30024</v>
      </c>
      <c r="AZ311" s="25">
        <f t="shared" si="52"/>
        <v>86</v>
      </c>
    </row>
    <row r="312" spans="2:52" ht="14.25" x14ac:dyDescent="0.2">
      <c r="B312" s="16">
        <v>310</v>
      </c>
      <c r="C312" s="16" t="s">
        <v>1184</v>
      </c>
      <c r="D312" s="16" t="s">
        <v>1412</v>
      </c>
      <c r="E312" s="16">
        <f>武器3!E312</f>
        <v>3</v>
      </c>
      <c r="F312" s="16" t="s">
        <v>1127</v>
      </c>
      <c r="G312" s="16">
        <f>武器3!G312</f>
        <v>3</v>
      </c>
      <c r="H312" s="19" t="s">
        <v>1485</v>
      </c>
      <c r="I312" s="3" t="s">
        <v>871</v>
      </c>
      <c r="J312" s="3">
        <f>武器2!I312</f>
        <v>10</v>
      </c>
      <c r="K312" s="3" t="str">
        <f>武器3!J312</f>
        <v>下级职业</v>
      </c>
      <c r="L312" s="3" t="str">
        <f>武器3!K312</f>
        <v>水</v>
      </c>
      <c r="M312" s="16">
        <v>0</v>
      </c>
      <c r="N312" s="16">
        <v>6</v>
      </c>
      <c r="O312" s="16">
        <v>50</v>
      </c>
      <c r="P312" s="16">
        <v>124</v>
      </c>
      <c r="Q312" s="28">
        <v>0</v>
      </c>
      <c r="R312" s="28">
        <v>0</v>
      </c>
      <c r="S312" s="28">
        <v>0</v>
      </c>
      <c r="T312" s="28">
        <v>0</v>
      </c>
      <c r="U312" s="28">
        <v>0</v>
      </c>
      <c r="V312" s="42">
        <v>43</v>
      </c>
      <c r="W312" s="29">
        <v>0</v>
      </c>
      <c r="X312" s="29">
        <v>0</v>
      </c>
      <c r="Y312" s="29">
        <v>0</v>
      </c>
      <c r="Z312" s="29">
        <v>0</v>
      </c>
      <c r="AA312" s="64">
        <v>0</v>
      </c>
      <c r="AB312" s="64">
        <v>0</v>
      </c>
      <c r="AC312" s="64">
        <v>0</v>
      </c>
      <c r="AD312" s="64">
        <v>0</v>
      </c>
      <c r="AE312" s="64">
        <v>0</v>
      </c>
      <c r="AF312" s="64">
        <v>0</v>
      </c>
      <c r="AG312" s="29">
        <v>0</v>
      </c>
      <c r="AH312" s="29">
        <v>0</v>
      </c>
      <c r="AI312" s="29">
        <v>0</v>
      </c>
      <c r="AJ312" s="29">
        <v>0</v>
      </c>
      <c r="AK312" s="29">
        <v>0</v>
      </c>
      <c r="AL312">
        <f t="shared" si="44"/>
        <v>325.5</v>
      </c>
      <c r="AM312">
        <f t="shared" si="45"/>
        <v>14250</v>
      </c>
      <c r="AN312" t="str">
        <f t="shared" si="46"/>
        <v>,美味的坚果,坚硬的石头,漂亮的蘑菇</v>
      </c>
      <c r="AO312" s="25" t="str">
        <f>IF(F312="c",getSring(AN312,4),VLOOKUP(L312&amp;F312,test4,2,FALSE))</f>
        <v>水之精华</v>
      </c>
      <c r="AP312" s="25">
        <f t="shared" si="47"/>
        <v>30009</v>
      </c>
      <c r="AQ312" s="25">
        <f t="shared" si="53"/>
        <v>271</v>
      </c>
      <c r="AR312" s="25" t="str">
        <f>getSring(AN312,1)</f>
        <v>美味的坚果</v>
      </c>
      <c r="AS312" s="25">
        <f t="shared" si="48"/>
        <v>30040</v>
      </c>
      <c r="AT312" s="25">
        <f t="shared" si="54"/>
        <v>136</v>
      </c>
      <c r="AU312" s="25" t="str">
        <f>getSring(AN312,2)</f>
        <v>坚硬的石头</v>
      </c>
      <c r="AV312" s="25">
        <f t="shared" si="49"/>
        <v>30032</v>
      </c>
      <c r="AW312" s="25">
        <f t="shared" si="50"/>
        <v>136</v>
      </c>
      <c r="AX312" s="25" t="str">
        <f>getSring(AN312,3)</f>
        <v>漂亮的蘑菇</v>
      </c>
      <c r="AY312" s="25">
        <f t="shared" si="51"/>
        <v>30020</v>
      </c>
      <c r="AZ312" s="25">
        <f t="shared" si="52"/>
        <v>136</v>
      </c>
    </row>
    <row r="313" spans="2:52" ht="14.25" x14ac:dyDescent="0.2">
      <c r="B313" s="16">
        <v>311</v>
      </c>
      <c r="C313" s="16" t="s">
        <v>1143</v>
      </c>
      <c r="D313" s="16" t="s">
        <v>1616</v>
      </c>
      <c r="E313" s="16">
        <f>武器3!E313</f>
        <v>4</v>
      </c>
      <c r="F313" s="16" t="s">
        <v>1127</v>
      </c>
      <c r="G313" s="16">
        <f>武器3!G313</f>
        <v>3</v>
      </c>
      <c r="H313" s="19" t="s">
        <v>1485</v>
      </c>
      <c r="I313" s="3" t="s">
        <v>871</v>
      </c>
      <c r="J313" s="3">
        <f>武器2!I313</f>
        <v>10</v>
      </c>
      <c r="K313" s="3" t="str">
        <f>武器3!J313</f>
        <v>下级职业</v>
      </c>
      <c r="L313" s="3" t="str">
        <f>武器3!K313</f>
        <v>水</v>
      </c>
      <c r="M313" s="16">
        <v>0</v>
      </c>
      <c r="N313" s="16">
        <v>7</v>
      </c>
      <c r="O313" s="16">
        <v>59</v>
      </c>
      <c r="P313" s="28">
        <v>0</v>
      </c>
      <c r="Q313" s="28">
        <v>0</v>
      </c>
      <c r="R313" s="16">
        <v>101</v>
      </c>
      <c r="S313" s="28">
        <v>0</v>
      </c>
      <c r="T313" s="28">
        <v>0</v>
      </c>
      <c r="U313" s="28">
        <v>0</v>
      </c>
      <c r="V313" s="64">
        <v>0</v>
      </c>
      <c r="W313" s="29">
        <v>0</v>
      </c>
      <c r="X313" s="29">
        <v>0</v>
      </c>
      <c r="Y313" s="29">
        <v>0</v>
      </c>
      <c r="Z313" s="29">
        <v>0</v>
      </c>
      <c r="AA313" s="64">
        <v>0</v>
      </c>
      <c r="AB313" s="64">
        <v>0</v>
      </c>
      <c r="AC313" s="42">
        <v>58</v>
      </c>
      <c r="AD313" s="64">
        <v>0</v>
      </c>
      <c r="AE313" s="64">
        <v>0</v>
      </c>
      <c r="AF313" s="64">
        <v>0</v>
      </c>
      <c r="AG313" s="29">
        <v>0</v>
      </c>
      <c r="AH313" s="29">
        <v>0</v>
      </c>
      <c r="AI313" s="29">
        <v>0</v>
      </c>
      <c r="AJ313" s="29">
        <v>0</v>
      </c>
      <c r="AK313" s="29">
        <v>0</v>
      </c>
      <c r="AL313">
        <f t="shared" si="44"/>
        <v>305.20949720670387</v>
      </c>
      <c r="AM313">
        <f t="shared" si="45"/>
        <v>13335</v>
      </c>
      <c r="AN313" t="str">
        <f t="shared" si="46"/>
        <v>,漂亮的蘑菇,美味的坚果,长獠牙</v>
      </c>
      <c r="AO313" s="25" t="str">
        <f>IF(F313="c",getSring(AN313,4),VLOOKUP(L313&amp;F313,test4,2,FALSE))</f>
        <v>水之精华</v>
      </c>
      <c r="AP313" s="25">
        <f t="shared" si="47"/>
        <v>30009</v>
      </c>
      <c r="AQ313" s="25">
        <f t="shared" si="53"/>
        <v>254</v>
      </c>
      <c r="AR313" s="25" t="str">
        <f>getSring(AN313,1)</f>
        <v>漂亮的蘑菇</v>
      </c>
      <c r="AS313" s="25">
        <f t="shared" si="48"/>
        <v>30020</v>
      </c>
      <c r="AT313" s="25">
        <f t="shared" si="54"/>
        <v>127</v>
      </c>
      <c r="AU313" s="25" t="str">
        <f>getSring(AN313,2)</f>
        <v>美味的坚果</v>
      </c>
      <c r="AV313" s="25">
        <f t="shared" si="49"/>
        <v>30040</v>
      </c>
      <c r="AW313" s="25">
        <f t="shared" si="50"/>
        <v>127</v>
      </c>
      <c r="AX313" s="25" t="str">
        <f>getSring(AN313,3)</f>
        <v>长獠牙</v>
      </c>
      <c r="AY313" s="25">
        <f t="shared" si="51"/>
        <v>30036</v>
      </c>
      <c r="AZ313" s="25">
        <f t="shared" si="52"/>
        <v>127</v>
      </c>
    </row>
    <row r="314" spans="2:52" ht="14.25" x14ac:dyDescent="0.2">
      <c r="B314" s="16">
        <v>312</v>
      </c>
      <c r="C314" s="16" t="s">
        <v>1159</v>
      </c>
      <c r="D314" s="16" t="s">
        <v>1413</v>
      </c>
      <c r="E314" s="16">
        <f>武器3!E314</f>
        <v>4</v>
      </c>
      <c r="F314" s="16" t="s">
        <v>1127</v>
      </c>
      <c r="G314" s="16">
        <f>武器3!G314</f>
        <v>3</v>
      </c>
      <c r="H314" s="19" t="s">
        <v>1485</v>
      </c>
      <c r="I314" s="3" t="s">
        <v>871</v>
      </c>
      <c r="J314" s="3">
        <f>武器2!I314</f>
        <v>10</v>
      </c>
      <c r="K314" s="3" t="str">
        <f>武器3!J314</f>
        <v>下级职业</v>
      </c>
      <c r="L314" s="3" t="str">
        <f>武器3!K314</f>
        <v>水</v>
      </c>
      <c r="M314" s="16">
        <v>0</v>
      </c>
      <c r="N314" s="16">
        <v>8</v>
      </c>
      <c r="O314" s="16">
        <v>67</v>
      </c>
      <c r="P314" s="16">
        <v>166</v>
      </c>
      <c r="Q314" s="28">
        <v>0</v>
      </c>
      <c r="R314" s="28">
        <v>0</v>
      </c>
      <c r="S314" s="28">
        <v>0</v>
      </c>
      <c r="T314" s="28">
        <v>0</v>
      </c>
      <c r="U314" s="28">
        <v>0</v>
      </c>
      <c r="V314" s="64">
        <v>0</v>
      </c>
      <c r="W314" s="29">
        <v>0</v>
      </c>
      <c r="X314" s="29">
        <v>0</v>
      </c>
      <c r="Y314" s="29">
        <v>0</v>
      </c>
      <c r="Z314" s="29">
        <v>0</v>
      </c>
      <c r="AA314" s="64">
        <v>0</v>
      </c>
      <c r="AB314" s="64">
        <v>0</v>
      </c>
      <c r="AC314" s="64">
        <v>0</v>
      </c>
      <c r="AD314" s="42">
        <v>66</v>
      </c>
      <c r="AE314" s="64">
        <v>0</v>
      </c>
      <c r="AF314" s="64">
        <v>0</v>
      </c>
      <c r="AG314" s="29">
        <v>0</v>
      </c>
      <c r="AH314" s="29">
        <v>0</v>
      </c>
      <c r="AI314" s="29">
        <v>0</v>
      </c>
      <c r="AJ314" s="29">
        <v>0</v>
      </c>
      <c r="AK314" s="29">
        <v>0</v>
      </c>
      <c r="AL314">
        <f t="shared" si="44"/>
        <v>432.45081967213116</v>
      </c>
      <c r="AM314">
        <f t="shared" si="45"/>
        <v>18900</v>
      </c>
      <c r="AN314" t="str">
        <f t="shared" si="46"/>
        <v>,扁扁的稻草,长獠牙,漂亮的蘑菇</v>
      </c>
      <c r="AO314" s="25" t="str">
        <f>IF(F314="c",getSring(AN314,4),VLOOKUP(L314&amp;F314,test4,2,FALSE))</f>
        <v>水之精华</v>
      </c>
      <c r="AP314" s="25">
        <f t="shared" si="47"/>
        <v>30009</v>
      </c>
      <c r="AQ314" s="25">
        <f t="shared" si="53"/>
        <v>360</v>
      </c>
      <c r="AR314" s="25" t="str">
        <f>getSring(AN314,1)</f>
        <v>扁扁的稻草</v>
      </c>
      <c r="AS314" s="25">
        <f t="shared" si="48"/>
        <v>30024</v>
      </c>
      <c r="AT314" s="25">
        <f t="shared" si="54"/>
        <v>180</v>
      </c>
      <c r="AU314" s="25" t="str">
        <f>getSring(AN314,2)</f>
        <v>长獠牙</v>
      </c>
      <c r="AV314" s="25">
        <f t="shared" si="49"/>
        <v>30036</v>
      </c>
      <c r="AW314" s="25">
        <f t="shared" si="50"/>
        <v>180</v>
      </c>
      <c r="AX314" s="25" t="str">
        <f>getSring(AN314,3)</f>
        <v>漂亮的蘑菇</v>
      </c>
      <c r="AY314" s="25">
        <f t="shared" si="51"/>
        <v>30020</v>
      </c>
      <c r="AZ314" s="25">
        <f t="shared" si="52"/>
        <v>180</v>
      </c>
    </row>
    <row r="315" spans="2:52" ht="14.25" x14ac:dyDescent="0.2">
      <c r="B315" s="16">
        <v>313</v>
      </c>
      <c r="C315" s="16" t="s">
        <v>1168</v>
      </c>
      <c r="D315" s="16" t="s">
        <v>1617</v>
      </c>
      <c r="E315" s="16">
        <f>武器3!E315</f>
        <v>1</v>
      </c>
      <c r="F315" s="16" t="s">
        <v>1128</v>
      </c>
      <c r="G315" s="16">
        <f>武器3!G315</f>
        <v>4</v>
      </c>
      <c r="H315" s="19" t="s">
        <v>1485</v>
      </c>
      <c r="I315" s="3" t="s">
        <v>871</v>
      </c>
      <c r="J315" s="3">
        <f>武器2!I315</f>
        <v>10</v>
      </c>
      <c r="K315" s="3" t="str">
        <f>武器3!J315</f>
        <v>下级职业</v>
      </c>
      <c r="L315" s="3" t="str">
        <f>武器3!K315</f>
        <v>--</v>
      </c>
      <c r="M315" s="16">
        <v>0</v>
      </c>
      <c r="N315" s="16">
        <v>1</v>
      </c>
      <c r="O315" s="16">
        <v>16</v>
      </c>
      <c r="P315" s="16">
        <v>0</v>
      </c>
      <c r="Q315" s="28">
        <v>0</v>
      </c>
      <c r="R315" s="28">
        <v>0</v>
      </c>
      <c r="S315" s="28">
        <v>0</v>
      </c>
      <c r="T315" s="28">
        <v>0</v>
      </c>
      <c r="U315" s="28">
        <v>0</v>
      </c>
      <c r="V315" s="64">
        <v>0</v>
      </c>
      <c r="W315" s="29">
        <v>0</v>
      </c>
      <c r="X315" s="29">
        <v>0</v>
      </c>
      <c r="Y315" s="29">
        <v>0</v>
      </c>
      <c r="Z315" s="29">
        <v>0</v>
      </c>
      <c r="AA315" s="64">
        <v>0</v>
      </c>
      <c r="AB315" s="64">
        <v>0</v>
      </c>
      <c r="AC315" s="64">
        <v>0</v>
      </c>
      <c r="AD315" s="64">
        <v>0</v>
      </c>
      <c r="AE315" s="64">
        <v>0</v>
      </c>
      <c r="AF315" s="64">
        <v>0</v>
      </c>
      <c r="AG315" s="29">
        <v>0</v>
      </c>
      <c r="AH315" s="29">
        <v>0</v>
      </c>
      <c r="AI315" s="29">
        <v>0</v>
      </c>
      <c r="AJ315" s="29">
        <v>0</v>
      </c>
      <c r="AK315" s="29">
        <v>0</v>
      </c>
      <c r="AL315">
        <f t="shared" si="44"/>
        <v>24</v>
      </c>
      <c r="AM315">
        <f t="shared" si="45"/>
        <v>1050</v>
      </c>
      <c r="AN315" t="str">
        <f t="shared" si="46"/>
        <v>,石头,红水晶,狗牙,稻草</v>
      </c>
      <c r="AO315" s="25" t="str">
        <f>IF(F315="c",getSring(AN315,4),VLOOKUP(L315&amp;F315,test4,2,FALSE))</f>
        <v>稻草</v>
      </c>
      <c r="AP315" s="25">
        <f t="shared" si="47"/>
        <v>30023</v>
      </c>
      <c r="AQ315" s="25">
        <f t="shared" si="53"/>
        <v>80</v>
      </c>
      <c r="AR315" s="25" t="str">
        <f>getSring(AN315,1)</f>
        <v>石头</v>
      </c>
      <c r="AS315" s="25">
        <f t="shared" si="48"/>
        <v>30031</v>
      </c>
      <c r="AT315" s="25">
        <f t="shared" si="54"/>
        <v>20</v>
      </c>
      <c r="AU315" s="25" t="str">
        <f>getSring(AN315,2)</f>
        <v>红水晶</v>
      </c>
      <c r="AV315" s="25">
        <f t="shared" si="49"/>
        <v>30027</v>
      </c>
      <c r="AW315" s="25">
        <f t="shared" si="50"/>
        <v>20</v>
      </c>
      <c r="AX315" s="25" t="str">
        <f>getSring(AN315,3)</f>
        <v>狗牙</v>
      </c>
      <c r="AY315" s="25">
        <f t="shared" si="51"/>
        <v>30035</v>
      </c>
      <c r="AZ315" s="25">
        <f t="shared" si="52"/>
        <v>20</v>
      </c>
    </row>
    <row r="316" spans="2:52" ht="14.25" x14ac:dyDescent="0.2">
      <c r="B316" s="16">
        <v>314</v>
      </c>
      <c r="C316" s="16" t="s">
        <v>1210</v>
      </c>
      <c r="D316" s="16" t="s">
        <v>1449</v>
      </c>
      <c r="E316" s="16">
        <f>武器3!E316</f>
        <v>1</v>
      </c>
      <c r="F316" s="16" t="s">
        <v>1128</v>
      </c>
      <c r="G316" s="16">
        <f>武器3!G316</f>
        <v>4</v>
      </c>
      <c r="H316" s="19" t="s">
        <v>1485</v>
      </c>
      <c r="I316" s="3" t="s">
        <v>871</v>
      </c>
      <c r="J316" s="3">
        <f>武器2!I316</f>
        <v>10</v>
      </c>
      <c r="K316" s="3" t="str">
        <f>武器3!J316</f>
        <v>下级职业</v>
      </c>
      <c r="L316" s="3" t="str">
        <f>武器3!K316</f>
        <v>--</v>
      </c>
      <c r="M316" s="16">
        <v>0</v>
      </c>
      <c r="N316" s="16">
        <v>2</v>
      </c>
      <c r="O316" s="16">
        <v>33</v>
      </c>
      <c r="P316" s="28">
        <v>0</v>
      </c>
      <c r="Q316" s="28">
        <v>0</v>
      </c>
      <c r="R316" s="28">
        <v>0</v>
      </c>
      <c r="S316" s="28">
        <v>0</v>
      </c>
      <c r="T316" s="28">
        <v>0</v>
      </c>
      <c r="U316" s="28">
        <v>0</v>
      </c>
      <c r="V316" s="64">
        <v>0</v>
      </c>
      <c r="W316" s="29">
        <v>0</v>
      </c>
      <c r="X316" s="29">
        <v>0</v>
      </c>
      <c r="Y316" s="29">
        <v>0</v>
      </c>
      <c r="Z316" s="29">
        <v>0</v>
      </c>
      <c r="AA316" s="64">
        <v>0</v>
      </c>
      <c r="AB316" s="64">
        <v>0</v>
      </c>
      <c r="AC316" s="42">
        <v>0</v>
      </c>
      <c r="AD316" s="64">
        <v>0</v>
      </c>
      <c r="AE316" s="64">
        <v>0</v>
      </c>
      <c r="AF316" s="64">
        <v>0</v>
      </c>
      <c r="AG316" s="29">
        <v>0</v>
      </c>
      <c r="AH316" s="29">
        <v>0</v>
      </c>
      <c r="AI316" s="29">
        <v>0</v>
      </c>
      <c r="AJ316" s="29">
        <v>0</v>
      </c>
      <c r="AK316" s="29">
        <v>0</v>
      </c>
      <c r="AL316">
        <f t="shared" si="44"/>
        <v>49.5</v>
      </c>
      <c r="AM316">
        <f t="shared" si="45"/>
        <v>2160</v>
      </c>
      <c r="AN316" t="str">
        <f t="shared" si="46"/>
        <v>,红水晶,蘑菇,多汁的坚果,狗牙</v>
      </c>
      <c r="AO316" s="25" t="str">
        <f>IF(F316="c",getSring(AN316,4),VLOOKUP(L316&amp;F316,test4,2,FALSE))</f>
        <v>狗牙</v>
      </c>
      <c r="AP316" s="25">
        <f t="shared" si="47"/>
        <v>30035</v>
      </c>
      <c r="AQ316" s="25">
        <f t="shared" si="53"/>
        <v>165</v>
      </c>
      <c r="AR316" s="25" t="str">
        <f>getSring(AN316,1)</f>
        <v>红水晶</v>
      </c>
      <c r="AS316" s="25">
        <f t="shared" si="48"/>
        <v>30027</v>
      </c>
      <c r="AT316" s="25">
        <f t="shared" si="54"/>
        <v>41</v>
      </c>
      <c r="AU316" s="25" t="str">
        <f>getSring(AN316,2)</f>
        <v>蘑菇</v>
      </c>
      <c r="AV316" s="25">
        <f t="shared" si="49"/>
        <v>30019</v>
      </c>
      <c r="AW316" s="25">
        <f t="shared" si="50"/>
        <v>41</v>
      </c>
      <c r="AX316" s="25" t="str">
        <f>getSring(AN316,3)</f>
        <v>多汁的坚果</v>
      </c>
      <c r="AY316" s="25">
        <f t="shared" si="51"/>
        <v>30039</v>
      </c>
      <c r="AZ316" s="25">
        <f t="shared" si="52"/>
        <v>41</v>
      </c>
    </row>
    <row r="317" spans="2:52" ht="14.25" x14ac:dyDescent="0.2">
      <c r="B317" s="16">
        <v>315</v>
      </c>
      <c r="C317" s="16" t="s">
        <v>1149</v>
      </c>
      <c r="D317" s="16" t="s">
        <v>1618</v>
      </c>
      <c r="E317" s="16">
        <f>武器3!E317</f>
        <v>2</v>
      </c>
      <c r="F317" s="16" t="s">
        <v>1128</v>
      </c>
      <c r="G317" s="16">
        <f>武器3!G317</f>
        <v>4</v>
      </c>
      <c r="H317" s="19" t="s">
        <v>1485</v>
      </c>
      <c r="I317" s="3" t="s">
        <v>871</v>
      </c>
      <c r="J317" s="3">
        <f>武器2!I317</f>
        <v>10</v>
      </c>
      <c r="K317" s="3" t="str">
        <f>武器3!J317</f>
        <v>下级职业</v>
      </c>
      <c r="L317" s="3" t="str">
        <f>武器3!K317</f>
        <v>--</v>
      </c>
      <c r="M317" s="16">
        <v>0</v>
      </c>
      <c r="N317" s="16">
        <v>3</v>
      </c>
      <c r="O317" s="16">
        <v>49</v>
      </c>
      <c r="P317" s="28">
        <v>0</v>
      </c>
      <c r="Q317" s="28">
        <v>0</v>
      </c>
      <c r="R317" s="16">
        <v>0</v>
      </c>
      <c r="S317" s="28">
        <v>0</v>
      </c>
      <c r="T317" s="28">
        <v>0</v>
      </c>
      <c r="U317" s="28">
        <v>0</v>
      </c>
      <c r="V317" s="64">
        <v>0</v>
      </c>
      <c r="W317" s="29">
        <v>0</v>
      </c>
      <c r="X317" s="29">
        <v>0</v>
      </c>
      <c r="Y317" s="29">
        <v>0</v>
      </c>
      <c r="Z317" s="29">
        <v>0</v>
      </c>
      <c r="AA317" s="64">
        <v>0</v>
      </c>
      <c r="AB317" s="64">
        <v>0</v>
      </c>
      <c r="AC317" s="64">
        <v>0</v>
      </c>
      <c r="AD317" s="64">
        <v>0</v>
      </c>
      <c r="AE317" s="64">
        <v>0</v>
      </c>
      <c r="AF317" s="64">
        <v>0</v>
      </c>
      <c r="AG317" s="29">
        <v>0</v>
      </c>
      <c r="AH317" s="29">
        <v>0</v>
      </c>
      <c r="AI317" s="29">
        <v>0</v>
      </c>
      <c r="AJ317" s="29">
        <v>0</v>
      </c>
      <c r="AK317" s="29">
        <v>0</v>
      </c>
      <c r="AL317">
        <f t="shared" si="44"/>
        <v>73.5</v>
      </c>
      <c r="AM317">
        <f t="shared" si="45"/>
        <v>3210</v>
      </c>
      <c r="AN317" t="str">
        <f t="shared" si="46"/>
        <v>,狗牙,稻草,多汁的坚果,红水晶</v>
      </c>
      <c r="AO317" s="25" t="str">
        <f>IF(F317="c",getSring(AN317,4),VLOOKUP(L317&amp;F317,test4,2,FALSE))</f>
        <v>红水晶</v>
      </c>
      <c r="AP317" s="25">
        <f t="shared" si="47"/>
        <v>30027</v>
      </c>
      <c r="AQ317" s="25">
        <f t="shared" si="53"/>
        <v>245</v>
      </c>
      <c r="AR317" s="25" t="str">
        <f>getSring(AN317,1)</f>
        <v>狗牙</v>
      </c>
      <c r="AS317" s="25">
        <f t="shared" si="48"/>
        <v>30035</v>
      </c>
      <c r="AT317" s="25">
        <f t="shared" si="54"/>
        <v>61</v>
      </c>
      <c r="AU317" s="25" t="str">
        <f>getSring(AN317,2)</f>
        <v>稻草</v>
      </c>
      <c r="AV317" s="25">
        <f t="shared" si="49"/>
        <v>30023</v>
      </c>
      <c r="AW317" s="25">
        <f t="shared" si="50"/>
        <v>61</v>
      </c>
      <c r="AX317" s="25" t="str">
        <f>getSring(AN317,3)</f>
        <v>多汁的坚果</v>
      </c>
      <c r="AY317" s="25">
        <f t="shared" si="51"/>
        <v>30039</v>
      </c>
      <c r="AZ317" s="25">
        <f t="shared" si="52"/>
        <v>61</v>
      </c>
    </row>
    <row r="318" spans="2:52" ht="14.25" x14ac:dyDescent="0.2">
      <c r="B318" s="16">
        <v>316</v>
      </c>
      <c r="C318" s="16" t="s">
        <v>1184</v>
      </c>
      <c r="D318" s="16" t="s">
        <v>1619</v>
      </c>
      <c r="E318" s="16">
        <f>武器3!E318</f>
        <v>2</v>
      </c>
      <c r="F318" s="16" t="s">
        <v>1128</v>
      </c>
      <c r="G318" s="16">
        <f>武器3!G318</f>
        <v>4</v>
      </c>
      <c r="H318" s="19" t="s">
        <v>1485</v>
      </c>
      <c r="I318" s="3" t="s">
        <v>871</v>
      </c>
      <c r="J318" s="3">
        <f>武器2!I318</f>
        <v>10</v>
      </c>
      <c r="K318" s="3" t="str">
        <f>武器3!J318</f>
        <v>下级职业</v>
      </c>
      <c r="L318" s="3" t="str">
        <f>武器3!K318</f>
        <v>--</v>
      </c>
      <c r="M318" s="16">
        <v>0</v>
      </c>
      <c r="N318" s="16">
        <v>4</v>
      </c>
      <c r="O318" s="16">
        <v>65</v>
      </c>
      <c r="P318" s="28">
        <v>0</v>
      </c>
      <c r="Q318" s="28">
        <v>0</v>
      </c>
      <c r="R318" s="28">
        <v>0</v>
      </c>
      <c r="S318" s="28">
        <v>0</v>
      </c>
      <c r="T318" s="28">
        <v>0</v>
      </c>
      <c r="U318" s="28">
        <v>0</v>
      </c>
      <c r="V318" s="64">
        <v>0</v>
      </c>
      <c r="W318" s="29">
        <v>0</v>
      </c>
      <c r="X318" s="20">
        <v>0</v>
      </c>
      <c r="Y318" s="29">
        <v>0</v>
      </c>
      <c r="Z318" s="29">
        <v>0</v>
      </c>
      <c r="AA318" s="64">
        <v>0</v>
      </c>
      <c r="AB318" s="64">
        <v>0</v>
      </c>
      <c r="AC318" s="64">
        <v>0</v>
      </c>
      <c r="AD318" s="64">
        <v>0</v>
      </c>
      <c r="AE318" s="64">
        <v>0</v>
      </c>
      <c r="AF318" s="64">
        <v>0</v>
      </c>
      <c r="AG318" s="29">
        <v>0</v>
      </c>
      <c r="AH318" s="29">
        <v>0</v>
      </c>
      <c r="AI318" s="29">
        <v>0</v>
      </c>
      <c r="AJ318" s="29">
        <v>0</v>
      </c>
      <c r="AK318" s="29">
        <v>0</v>
      </c>
      <c r="AL318">
        <f t="shared" si="44"/>
        <v>97.5</v>
      </c>
      <c r="AM318">
        <f t="shared" si="45"/>
        <v>4260</v>
      </c>
      <c r="AN318" t="str">
        <f t="shared" si="46"/>
        <v>,蘑菇,狗牙,红水晶,稻草</v>
      </c>
      <c r="AO318" s="25" t="str">
        <f>IF(F318="c",getSring(AN318,4),VLOOKUP(L318&amp;F318,test4,2,FALSE))</f>
        <v>稻草</v>
      </c>
      <c r="AP318" s="25">
        <f t="shared" si="47"/>
        <v>30023</v>
      </c>
      <c r="AQ318" s="25">
        <f t="shared" si="53"/>
        <v>325</v>
      </c>
      <c r="AR318" s="25" t="str">
        <f>getSring(AN318,1)</f>
        <v>蘑菇</v>
      </c>
      <c r="AS318" s="25">
        <f t="shared" si="48"/>
        <v>30019</v>
      </c>
      <c r="AT318" s="25">
        <f t="shared" si="54"/>
        <v>81</v>
      </c>
      <c r="AU318" s="25" t="str">
        <f>getSring(AN318,2)</f>
        <v>狗牙</v>
      </c>
      <c r="AV318" s="25">
        <f t="shared" si="49"/>
        <v>30035</v>
      </c>
      <c r="AW318" s="25">
        <f t="shared" si="50"/>
        <v>81</v>
      </c>
      <c r="AX318" s="25" t="str">
        <f>getSring(AN318,3)</f>
        <v>红水晶</v>
      </c>
      <c r="AY318" s="25">
        <f t="shared" si="51"/>
        <v>30027</v>
      </c>
      <c r="AZ318" s="25">
        <f t="shared" si="52"/>
        <v>81</v>
      </c>
    </row>
    <row r="319" spans="2:52" ht="14.25" x14ac:dyDescent="0.2">
      <c r="B319" s="16">
        <v>317</v>
      </c>
      <c r="C319" s="16" t="s">
        <v>1176</v>
      </c>
      <c r="D319" s="16" t="s">
        <v>1234</v>
      </c>
      <c r="E319" s="16">
        <f>武器3!E319</f>
        <v>3</v>
      </c>
      <c r="F319" s="16" t="s">
        <v>1128</v>
      </c>
      <c r="G319" s="16">
        <f>武器3!G319</f>
        <v>4</v>
      </c>
      <c r="H319" s="19" t="s">
        <v>1485</v>
      </c>
      <c r="I319" s="3" t="s">
        <v>871</v>
      </c>
      <c r="J319" s="3">
        <f>武器2!I319</f>
        <v>10</v>
      </c>
      <c r="K319" s="3" t="str">
        <f>武器3!J319</f>
        <v>下级职业</v>
      </c>
      <c r="L319" s="3" t="str">
        <f>武器3!K319</f>
        <v>--</v>
      </c>
      <c r="M319" s="16">
        <v>0</v>
      </c>
      <c r="N319" s="16">
        <v>5</v>
      </c>
      <c r="O319" s="16">
        <v>81</v>
      </c>
      <c r="P319" s="28">
        <v>0</v>
      </c>
      <c r="Q319" s="28">
        <v>0</v>
      </c>
      <c r="R319" s="28">
        <v>0</v>
      </c>
      <c r="S319" s="28">
        <v>0</v>
      </c>
      <c r="T319" s="28">
        <v>0</v>
      </c>
      <c r="U319" s="28">
        <v>0</v>
      </c>
      <c r="V319" s="64">
        <v>0</v>
      </c>
      <c r="W319" s="29">
        <v>0</v>
      </c>
      <c r="X319" s="29">
        <v>0</v>
      </c>
      <c r="Y319" s="29">
        <v>0</v>
      </c>
      <c r="Z319" s="29">
        <v>0</v>
      </c>
      <c r="AA319" s="64">
        <v>0</v>
      </c>
      <c r="AB319" s="64">
        <v>0</v>
      </c>
      <c r="AC319" s="42">
        <v>0</v>
      </c>
      <c r="AD319" s="64">
        <v>0</v>
      </c>
      <c r="AE319" s="64">
        <v>0</v>
      </c>
      <c r="AF319" s="64">
        <v>0</v>
      </c>
      <c r="AG319" s="29">
        <v>0</v>
      </c>
      <c r="AH319" s="29">
        <v>0</v>
      </c>
      <c r="AI319" s="29">
        <v>0</v>
      </c>
      <c r="AJ319" s="29">
        <v>0</v>
      </c>
      <c r="AK319" s="29">
        <v>0</v>
      </c>
      <c r="AL319">
        <f t="shared" si="44"/>
        <v>121.5</v>
      </c>
      <c r="AM319">
        <f t="shared" si="45"/>
        <v>5310</v>
      </c>
      <c r="AN319" t="str">
        <f t="shared" si="46"/>
        <v>,石头,蘑菇,多汁的坚果,稻草</v>
      </c>
      <c r="AO319" s="25" t="str">
        <f>IF(F319="c",getSring(AN319,4),VLOOKUP(L319&amp;F319,test4,2,FALSE))</f>
        <v>稻草</v>
      </c>
      <c r="AP319" s="25">
        <f t="shared" si="47"/>
        <v>30023</v>
      </c>
      <c r="AQ319" s="25">
        <f t="shared" si="53"/>
        <v>405</v>
      </c>
      <c r="AR319" s="25" t="str">
        <f>getSring(AN319,1)</f>
        <v>石头</v>
      </c>
      <c r="AS319" s="25">
        <f t="shared" si="48"/>
        <v>30031</v>
      </c>
      <c r="AT319" s="25">
        <f t="shared" si="54"/>
        <v>101</v>
      </c>
      <c r="AU319" s="25" t="str">
        <f>getSring(AN319,2)</f>
        <v>蘑菇</v>
      </c>
      <c r="AV319" s="25">
        <f t="shared" si="49"/>
        <v>30019</v>
      </c>
      <c r="AW319" s="25">
        <f t="shared" si="50"/>
        <v>101</v>
      </c>
      <c r="AX319" s="25" t="str">
        <f>getSring(AN319,3)</f>
        <v>多汁的坚果</v>
      </c>
      <c r="AY319" s="25">
        <f t="shared" si="51"/>
        <v>30039</v>
      </c>
      <c r="AZ319" s="25">
        <f t="shared" si="52"/>
        <v>101</v>
      </c>
    </row>
    <row r="320" spans="2:52" ht="14.25" x14ac:dyDescent="0.2">
      <c r="B320" s="16">
        <v>318</v>
      </c>
      <c r="C320" s="16" t="s">
        <v>1174</v>
      </c>
      <c r="D320" s="16" t="s">
        <v>1231</v>
      </c>
      <c r="E320" s="16">
        <f>武器3!E320</f>
        <v>3</v>
      </c>
      <c r="F320" s="16" t="s">
        <v>1128</v>
      </c>
      <c r="G320" s="16">
        <f>武器3!G320</f>
        <v>4</v>
      </c>
      <c r="H320" s="19" t="s">
        <v>1485</v>
      </c>
      <c r="I320" s="3" t="s">
        <v>871</v>
      </c>
      <c r="J320" s="3">
        <f>武器2!I320</f>
        <v>10</v>
      </c>
      <c r="K320" s="3" t="str">
        <f>武器3!J320</f>
        <v>下级职业</v>
      </c>
      <c r="L320" s="3" t="str">
        <f>武器3!K320</f>
        <v>--</v>
      </c>
      <c r="M320" s="16">
        <v>0</v>
      </c>
      <c r="N320" s="16">
        <v>6</v>
      </c>
      <c r="O320" s="16">
        <v>98</v>
      </c>
      <c r="P320" s="28">
        <v>0</v>
      </c>
      <c r="Q320" s="28">
        <v>0</v>
      </c>
      <c r="R320" s="28">
        <v>0</v>
      </c>
      <c r="S320" s="28">
        <v>0</v>
      </c>
      <c r="T320" s="28">
        <v>0</v>
      </c>
      <c r="U320" s="28">
        <v>0</v>
      </c>
      <c r="V320" s="64">
        <v>0</v>
      </c>
      <c r="W320" s="29">
        <v>0</v>
      </c>
      <c r="X320" s="29">
        <v>0</v>
      </c>
      <c r="Y320" s="29">
        <v>0</v>
      </c>
      <c r="Z320" s="29">
        <v>0</v>
      </c>
      <c r="AA320" s="64">
        <v>0</v>
      </c>
      <c r="AB320" s="64">
        <v>0</v>
      </c>
      <c r="AC320" s="42">
        <v>0</v>
      </c>
      <c r="AD320" s="64">
        <v>0</v>
      </c>
      <c r="AE320" s="64">
        <v>0</v>
      </c>
      <c r="AF320" s="64">
        <v>0</v>
      </c>
      <c r="AG320" s="29">
        <v>0</v>
      </c>
      <c r="AH320" s="29">
        <v>0</v>
      </c>
      <c r="AI320" s="29">
        <v>0</v>
      </c>
      <c r="AJ320" s="29">
        <v>0</v>
      </c>
      <c r="AK320" s="29">
        <v>0</v>
      </c>
      <c r="AL320">
        <f t="shared" si="44"/>
        <v>147</v>
      </c>
      <c r="AM320">
        <f t="shared" si="45"/>
        <v>6442.5</v>
      </c>
      <c r="AN320" t="str">
        <f t="shared" si="46"/>
        <v>,多汁的坚果,狗牙,稻草,石头</v>
      </c>
      <c r="AO320" s="25" t="str">
        <f>IF(F320="c",getSring(AN320,4),VLOOKUP(L320&amp;F320,test4,2,FALSE))</f>
        <v>石头</v>
      </c>
      <c r="AP320" s="25">
        <f t="shared" si="47"/>
        <v>30031</v>
      </c>
      <c r="AQ320" s="25">
        <f t="shared" si="53"/>
        <v>490</v>
      </c>
      <c r="AR320" s="25" t="str">
        <f>getSring(AN320,1)</f>
        <v>多汁的坚果</v>
      </c>
      <c r="AS320" s="25">
        <f t="shared" si="48"/>
        <v>30039</v>
      </c>
      <c r="AT320" s="25">
        <f t="shared" si="54"/>
        <v>123</v>
      </c>
      <c r="AU320" s="25" t="str">
        <f>getSring(AN320,2)</f>
        <v>狗牙</v>
      </c>
      <c r="AV320" s="25">
        <f t="shared" si="49"/>
        <v>30035</v>
      </c>
      <c r="AW320" s="25">
        <f t="shared" si="50"/>
        <v>123</v>
      </c>
      <c r="AX320" s="25" t="str">
        <f>getSring(AN320,3)</f>
        <v>稻草</v>
      </c>
      <c r="AY320" s="25">
        <f t="shared" si="51"/>
        <v>30023</v>
      </c>
      <c r="AZ320" s="25">
        <f t="shared" si="52"/>
        <v>123</v>
      </c>
    </row>
    <row r="321" spans="2:52" ht="14.25" x14ac:dyDescent="0.2">
      <c r="B321" s="16">
        <v>319</v>
      </c>
      <c r="C321" s="16" t="s">
        <v>1212</v>
      </c>
      <c r="D321" s="16" t="s">
        <v>1262</v>
      </c>
      <c r="E321" s="16">
        <f>武器3!E321</f>
        <v>4</v>
      </c>
      <c r="F321" s="16" t="s">
        <v>1128</v>
      </c>
      <c r="G321" s="16">
        <f>武器3!G321</f>
        <v>4</v>
      </c>
      <c r="H321" s="19" t="s">
        <v>1485</v>
      </c>
      <c r="I321" s="3" t="s">
        <v>871</v>
      </c>
      <c r="J321" s="3">
        <f>武器2!I321</f>
        <v>10</v>
      </c>
      <c r="K321" s="3" t="str">
        <f>武器3!J321</f>
        <v>下级职业</v>
      </c>
      <c r="L321" s="3" t="str">
        <f>武器3!K321</f>
        <v>--</v>
      </c>
      <c r="M321" s="16">
        <v>0</v>
      </c>
      <c r="N321" s="16">
        <v>7</v>
      </c>
      <c r="O321" s="16">
        <v>114</v>
      </c>
      <c r="P321" s="28">
        <v>0</v>
      </c>
      <c r="Q321" s="28">
        <v>0</v>
      </c>
      <c r="R321" s="28">
        <v>0</v>
      </c>
      <c r="S321" s="28">
        <v>0</v>
      </c>
      <c r="T321" s="28">
        <v>0</v>
      </c>
      <c r="U321" s="28">
        <v>0</v>
      </c>
      <c r="V321" s="42">
        <v>0</v>
      </c>
      <c r="W321" s="29">
        <v>0</v>
      </c>
      <c r="X321" s="29">
        <v>0</v>
      </c>
      <c r="Y321" s="29">
        <v>0</v>
      </c>
      <c r="Z321" s="29">
        <v>0</v>
      </c>
      <c r="AA321" s="64">
        <v>0</v>
      </c>
      <c r="AB321" s="64">
        <v>0</v>
      </c>
      <c r="AC321" s="64">
        <v>0</v>
      </c>
      <c r="AD321" s="64">
        <v>0</v>
      </c>
      <c r="AE321" s="64">
        <v>0</v>
      </c>
      <c r="AF321" s="64">
        <v>0</v>
      </c>
      <c r="AG321" s="29">
        <v>0</v>
      </c>
      <c r="AH321" s="29">
        <v>0</v>
      </c>
      <c r="AI321" s="29">
        <v>0</v>
      </c>
      <c r="AJ321" s="29">
        <v>0</v>
      </c>
      <c r="AK321" s="29">
        <v>0</v>
      </c>
      <c r="AL321">
        <f t="shared" si="44"/>
        <v>171</v>
      </c>
      <c r="AM321">
        <f t="shared" si="45"/>
        <v>7492.5</v>
      </c>
      <c r="AN321" t="str">
        <f t="shared" si="46"/>
        <v>,稻草,狗牙,红水晶,石头</v>
      </c>
      <c r="AO321" s="25" t="str">
        <f>IF(F321="c",getSring(AN321,4),VLOOKUP(L321&amp;F321,test4,2,FALSE))</f>
        <v>石头</v>
      </c>
      <c r="AP321" s="25">
        <f t="shared" si="47"/>
        <v>30031</v>
      </c>
      <c r="AQ321" s="25">
        <f t="shared" si="53"/>
        <v>570</v>
      </c>
      <c r="AR321" s="25" t="str">
        <f>getSring(AN321,1)</f>
        <v>稻草</v>
      </c>
      <c r="AS321" s="25">
        <f t="shared" si="48"/>
        <v>30023</v>
      </c>
      <c r="AT321" s="25">
        <f t="shared" si="54"/>
        <v>143</v>
      </c>
      <c r="AU321" s="25" t="str">
        <f>getSring(AN321,2)</f>
        <v>狗牙</v>
      </c>
      <c r="AV321" s="25">
        <f t="shared" si="49"/>
        <v>30035</v>
      </c>
      <c r="AW321" s="25">
        <f t="shared" si="50"/>
        <v>143</v>
      </c>
      <c r="AX321" s="25" t="str">
        <f>getSring(AN321,3)</f>
        <v>红水晶</v>
      </c>
      <c r="AY321" s="25">
        <f t="shared" si="51"/>
        <v>30027</v>
      </c>
      <c r="AZ321" s="25">
        <f t="shared" si="52"/>
        <v>143</v>
      </c>
    </row>
    <row r="322" spans="2:52" ht="14.25" x14ac:dyDescent="0.2">
      <c r="B322" s="16">
        <v>320</v>
      </c>
      <c r="C322" s="16" t="s">
        <v>1216</v>
      </c>
      <c r="D322" s="16" t="s">
        <v>1233</v>
      </c>
      <c r="E322" s="16">
        <f>武器3!E322</f>
        <v>4</v>
      </c>
      <c r="F322" s="16" t="s">
        <v>1128</v>
      </c>
      <c r="G322" s="16">
        <f>武器3!G322</f>
        <v>4</v>
      </c>
      <c r="H322" s="19" t="s">
        <v>1485</v>
      </c>
      <c r="I322" s="3" t="s">
        <v>871</v>
      </c>
      <c r="J322" s="3">
        <f>武器2!I322</f>
        <v>10</v>
      </c>
      <c r="K322" s="3" t="str">
        <f>武器3!J322</f>
        <v>下级职业</v>
      </c>
      <c r="L322" s="3" t="str">
        <f>武器3!K322</f>
        <v>--</v>
      </c>
      <c r="M322" s="16">
        <v>0</v>
      </c>
      <c r="N322" s="16">
        <v>8</v>
      </c>
      <c r="O322" s="16">
        <v>130</v>
      </c>
      <c r="P322" s="28">
        <v>0</v>
      </c>
      <c r="Q322" s="28">
        <v>0</v>
      </c>
      <c r="R322" s="28">
        <v>0</v>
      </c>
      <c r="S322" s="28">
        <v>0</v>
      </c>
      <c r="T322" s="28">
        <v>0</v>
      </c>
      <c r="U322" s="28">
        <v>0</v>
      </c>
      <c r="V322" s="64">
        <v>0</v>
      </c>
      <c r="W322" s="29">
        <v>0</v>
      </c>
      <c r="X322" s="29">
        <v>0</v>
      </c>
      <c r="Y322" s="29">
        <v>0</v>
      </c>
      <c r="Z322" s="29">
        <v>0</v>
      </c>
      <c r="AA322" s="64">
        <v>0</v>
      </c>
      <c r="AB322" s="64">
        <v>0</v>
      </c>
      <c r="AC322" s="42">
        <v>0</v>
      </c>
      <c r="AD322" s="64">
        <v>0</v>
      </c>
      <c r="AE322" s="64">
        <v>0</v>
      </c>
      <c r="AF322" s="64">
        <v>0</v>
      </c>
      <c r="AG322" s="29">
        <v>0</v>
      </c>
      <c r="AH322" s="29">
        <v>0</v>
      </c>
      <c r="AI322" s="29">
        <v>0</v>
      </c>
      <c r="AJ322" s="29">
        <v>0</v>
      </c>
      <c r="AK322" s="29">
        <v>0</v>
      </c>
      <c r="AL322">
        <f t="shared" si="44"/>
        <v>195</v>
      </c>
      <c r="AM322">
        <f t="shared" si="45"/>
        <v>8542.5</v>
      </c>
      <c r="AN322" t="str">
        <f t="shared" si="46"/>
        <v>,石头,红水晶,多汁的坚果,稻草</v>
      </c>
      <c r="AO322" s="25" t="str">
        <f>IF(F322="c",getSring(AN322,4),VLOOKUP(L322&amp;F322,test4,2,FALSE))</f>
        <v>稻草</v>
      </c>
      <c r="AP322" s="25">
        <f t="shared" si="47"/>
        <v>30023</v>
      </c>
      <c r="AQ322" s="25">
        <f t="shared" si="53"/>
        <v>650</v>
      </c>
      <c r="AR322" s="25" t="str">
        <f>getSring(AN322,1)</f>
        <v>石头</v>
      </c>
      <c r="AS322" s="25">
        <f t="shared" si="48"/>
        <v>30031</v>
      </c>
      <c r="AT322" s="25">
        <f t="shared" si="54"/>
        <v>163</v>
      </c>
      <c r="AU322" s="25" t="str">
        <f>getSring(AN322,2)</f>
        <v>红水晶</v>
      </c>
      <c r="AV322" s="25">
        <f t="shared" si="49"/>
        <v>30027</v>
      </c>
      <c r="AW322" s="25">
        <f t="shared" si="50"/>
        <v>163</v>
      </c>
      <c r="AX322" s="25" t="str">
        <f>getSring(AN322,3)</f>
        <v>多汁的坚果</v>
      </c>
      <c r="AY322" s="25">
        <f t="shared" si="51"/>
        <v>30039</v>
      </c>
      <c r="AZ322" s="25">
        <f t="shared" si="52"/>
        <v>163</v>
      </c>
    </row>
    <row r="323" spans="2:52" ht="14.25" x14ac:dyDescent="0.2">
      <c r="B323" s="16">
        <v>321</v>
      </c>
      <c r="C323" s="16" t="s">
        <v>1143</v>
      </c>
      <c r="D323" s="16" t="s">
        <v>1620</v>
      </c>
      <c r="E323" s="16">
        <f>武器3!E323</f>
        <v>2</v>
      </c>
      <c r="F323" s="16" t="s">
        <v>1125</v>
      </c>
      <c r="G323" s="16">
        <f>武器3!G323</f>
        <v>3</v>
      </c>
      <c r="H323" s="19" t="s">
        <v>1485</v>
      </c>
      <c r="I323" s="3" t="s">
        <v>872</v>
      </c>
      <c r="J323" s="3">
        <f>武器2!I323</f>
        <v>11</v>
      </c>
      <c r="K323" s="3" t="str">
        <f>武器3!J323</f>
        <v>上级职业</v>
      </c>
      <c r="L323" s="3" t="str">
        <f>武器3!K323</f>
        <v>火</v>
      </c>
      <c r="M323" s="16">
        <v>0</v>
      </c>
      <c r="N323" s="16">
        <v>1</v>
      </c>
      <c r="O323" s="16">
        <v>17</v>
      </c>
      <c r="P323" s="16">
        <v>16</v>
      </c>
      <c r="Q323" s="28">
        <v>0</v>
      </c>
      <c r="R323" s="28">
        <v>0</v>
      </c>
      <c r="S323" s="28">
        <v>0</v>
      </c>
      <c r="T323" s="28">
        <v>0</v>
      </c>
      <c r="U323" s="28">
        <v>0</v>
      </c>
      <c r="V323" s="64">
        <v>0</v>
      </c>
      <c r="W323" s="29">
        <v>0</v>
      </c>
      <c r="X323" s="20">
        <v>2.2499999999999999E-2</v>
      </c>
      <c r="Y323" s="29">
        <v>0</v>
      </c>
      <c r="Z323" s="29">
        <v>0</v>
      </c>
      <c r="AA323" s="64">
        <v>0</v>
      </c>
      <c r="AB323" s="64">
        <v>0</v>
      </c>
      <c r="AC323" s="64">
        <v>0</v>
      </c>
      <c r="AD323" s="42">
        <v>6</v>
      </c>
      <c r="AE323" s="64">
        <v>0</v>
      </c>
      <c r="AF323" s="64">
        <v>0</v>
      </c>
      <c r="AG323" s="29">
        <v>0</v>
      </c>
      <c r="AH323" s="29">
        <v>0</v>
      </c>
      <c r="AI323" s="29">
        <v>0</v>
      </c>
      <c r="AJ323" s="29">
        <v>0</v>
      </c>
      <c r="AK323" s="29">
        <v>0</v>
      </c>
      <c r="AL323">
        <f t="shared" ref="AL323:AL386" si="55">SUM(O323:V323)*1.5+(1-50/(50+SUM(AA323:AF323)/6))*N323*10*VLOOKUP(I323,test2,2,FALSE)</f>
        <v>50.911764705882355</v>
      </c>
      <c r="AM323">
        <f t="shared" ref="AM323:AM386" si="56">(VLOOKUP(AO323,sell,6,FALSE)*AQ323+VLOOKUP(AR323,sell,6,FALSE)*AT323+VLOOKUP(AU323,sell,6,FALSE)*AW323+VLOOKUP(AX323,sell,6,FALSE)*AZ323)/2</f>
        <v>2100</v>
      </c>
      <c r="AN323" t="str">
        <f t="shared" ref="AN323:AN386" si="57">getMarking(VLOOKUP(F323,simple1,2,FALSE),G323)</f>
        <v>,夏娃的坚果,耀眼的石头,剧毒牙</v>
      </c>
      <c r="AO323" s="25" t="str">
        <f>IF(F323="c",getSring(AN323,4),VLOOKUP(L323&amp;F323,test4,2,FALSE))</f>
        <v>顶级火之精华</v>
      </c>
      <c r="AP323" s="25">
        <f t="shared" ref="AP323:AP386" si="58">VLOOKUP(AO323,test9,2,FALSE)+30000</f>
        <v>30010</v>
      </c>
      <c r="AQ323" s="25">
        <f t="shared" si="53"/>
        <v>5</v>
      </c>
      <c r="AR323" s="25" t="str">
        <f>getSring(AN323,1)</f>
        <v>夏娃的坚果</v>
      </c>
      <c r="AS323" s="25">
        <f t="shared" ref="AS323:AS386" si="59">VLOOKUP(AR323,test9,2,FALSE)+30000</f>
        <v>30042</v>
      </c>
      <c r="AT323" s="25">
        <f t="shared" si="54"/>
        <v>5</v>
      </c>
      <c r="AU323" s="25" t="str">
        <f>getSring(AN323,2)</f>
        <v>耀眼的石头</v>
      </c>
      <c r="AV323" s="25">
        <f t="shared" ref="AV323:AV386" si="60">VLOOKUP(AU323,test9,2,FALSE)+30000</f>
        <v>30034</v>
      </c>
      <c r="AW323" s="25">
        <f t="shared" ref="AW323:AW386" si="61">ROUND($AL323/VLOOKUP(AU323,test7,5,FALSE)/4,0)</f>
        <v>5</v>
      </c>
      <c r="AX323" s="25" t="str">
        <f>getSring(AN323,3)</f>
        <v>剧毒牙</v>
      </c>
      <c r="AY323" s="25">
        <f t="shared" ref="AY323:AY386" si="62">VLOOKUP(AX323,test9,2,FALSE)+30000</f>
        <v>30038</v>
      </c>
      <c r="AZ323" s="25">
        <f t="shared" ref="AZ323:AZ386" si="63">ROUND($AL323/VLOOKUP(AX323,test7,5,FALSE)/4,0)</f>
        <v>5</v>
      </c>
    </row>
    <row r="324" spans="2:52" ht="14.25" x14ac:dyDescent="0.2">
      <c r="B324" s="16">
        <v>322</v>
      </c>
      <c r="C324" s="16" t="s">
        <v>1174</v>
      </c>
      <c r="D324" s="16" t="s">
        <v>1390</v>
      </c>
      <c r="E324" s="16">
        <f>武器3!E324</f>
        <v>2</v>
      </c>
      <c r="F324" s="16" t="s">
        <v>1125</v>
      </c>
      <c r="G324" s="16">
        <f>武器3!G324</f>
        <v>3</v>
      </c>
      <c r="H324" s="19" t="s">
        <v>1485</v>
      </c>
      <c r="I324" s="3" t="s">
        <v>872</v>
      </c>
      <c r="J324" s="3">
        <f>武器2!I324</f>
        <v>11</v>
      </c>
      <c r="K324" s="3" t="str">
        <f>武器3!J324</f>
        <v>上级职业</v>
      </c>
      <c r="L324" s="3" t="str">
        <f>武器3!K324</f>
        <v>火</v>
      </c>
      <c r="M324" s="16">
        <v>0</v>
      </c>
      <c r="N324" s="16">
        <v>2</v>
      </c>
      <c r="O324" s="16">
        <v>34</v>
      </c>
      <c r="P324" s="28">
        <v>0</v>
      </c>
      <c r="Q324" s="28">
        <v>0</v>
      </c>
      <c r="R324" s="16">
        <v>25</v>
      </c>
      <c r="S324" s="28">
        <v>0</v>
      </c>
      <c r="T324" s="28">
        <v>0</v>
      </c>
      <c r="U324" s="28">
        <v>0</v>
      </c>
      <c r="V324" s="42">
        <v>11</v>
      </c>
      <c r="W324" s="20">
        <v>5.5E-2</v>
      </c>
      <c r="X324" s="29">
        <v>0</v>
      </c>
      <c r="Y324" s="29">
        <v>0</v>
      </c>
      <c r="Z324" s="29">
        <v>0</v>
      </c>
      <c r="AA324" s="64">
        <v>0</v>
      </c>
      <c r="AB324" s="64">
        <v>0</v>
      </c>
      <c r="AC324" s="64">
        <v>0</v>
      </c>
      <c r="AD324" s="64">
        <v>0</v>
      </c>
      <c r="AE324" s="64">
        <v>0</v>
      </c>
      <c r="AF324" s="64">
        <v>0</v>
      </c>
      <c r="AG324" s="29">
        <v>0</v>
      </c>
      <c r="AH324" s="29">
        <v>0</v>
      </c>
      <c r="AI324" s="29">
        <v>0</v>
      </c>
      <c r="AJ324" s="29">
        <v>0</v>
      </c>
      <c r="AK324" s="29">
        <v>0</v>
      </c>
      <c r="AL324">
        <f t="shared" si="55"/>
        <v>105</v>
      </c>
      <c r="AM324">
        <f t="shared" si="56"/>
        <v>4620</v>
      </c>
      <c r="AN324" t="str">
        <f t="shared" si="57"/>
        <v>,五彩的蘑菇,耀眼的石头,剧毒牙</v>
      </c>
      <c r="AO324" s="25" t="str">
        <f>IF(F324="c",getSring(AN324,4),VLOOKUP(L324&amp;F324,test4,2,FALSE))</f>
        <v>顶级火之精华</v>
      </c>
      <c r="AP324" s="25">
        <f t="shared" si="58"/>
        <v>30010</v>
      </c>
      <c r="AQ324" s="25">
        <f t="shared" ref="AQ324:AQ387" si="64">ROUND(AL324/VLOOKUP(L324&amp;F324,test4,6,FALSE),0)</f>
        <v>11</v>
      </c>
      <c r="AR324" s="25" t="str">
        <f>getSring(AN324,1)</f>
        <v>五彩的蘑菇</v>
      </c>
      <c r="AS324" s="25">
        <f t="shared" si="59"/>
        <v>30022</v>
      </c>
      <c r="AT324" s="25">
        <f t="shared" ref="AT324:AT387" si="65">ROUND(AL324/VLOOKUP(AR324,test7,5,FALSE)/4,0)</f>
        <v>11</v>
      </c>
      <c r="AU324" s="25" t="str">
        <f>getSring(AN324,2)</f>
        <v>耀眼的石头</v>
      </c>
      <c r="AV324" s="25">
        <f t="shared" si="60"/>
        <v>30034</v>
      </c>
      <c r="AW324" s="25">
        <f t="shared" si="61"/>
        <v>11</v>
      </c>
      <c r="AX324" s="25" t="str">
        <f>getSring(AN324,3)</f>
        <v>剧毒牙</v>
      </c>
      <c r="AY324" s="25">
        <f t="shared" si="62"/>
        <v>30038</v>
      </c>
      <c r="AZ324" s="25">
        <f t="shared" si="63"/>
        <v>11</v>
      </c>
    </row>
    <row r="325" spans="2:52" ht="14.25" x14ac:dyDescent="0.2">
      <c r="B325" s="16">
        <v>323</v>
      </c>
      <c r="C325" s="16" t="s">
        <v>1143</v>
      </c>
      <c r="D325" s="16" t="s">
        <v>1309</v>
      </c>
      <c r="E325" s="16">
        <f>武器3!E325</f>
        <v>3</v>
      </c>
      <c r="F325" s="16" t="s">
        <v>1125</v>
      </c>
      <c r="G325" s="16">
        <f>武器3!G325</f>
        <v>3</v>
      </c>
      <c r="H325" s="19" t="s">
        <v>1485</v>
      </c>
      <c r="I325" s="3" t="s">
        <v>872</v>
      </c>
      <c r="J325" s="3">
        <f>武器2!I325</f>
        <v>11</v>
      </c>
      <c r="K325" s="3" t="str">
        <f>武器3!J325</f>
        <v>上级职业</v>
      </c>
      <c r="L325" s="3" t="str">
        <f>武器3!K325</f>
        <v>火</v>
      </c>
      <c r="M325" s="16">
        <v>0</v>
      </c>
      <c r="N325" s="16">
        <v>3</v>
      </c>
      <c r="O325" s="16">
        <v>51</v>
      </c>
      <c r="P325" s="28">
        <v>0</v>
      </c>
      <c r="Q325" s="28">
        <v>0</v>
      </c>
      <c r="R325" s="16">
        <v>38</v>
      </c>
      <c r="S325" s="28">
        <v>0</v>
      </c>
      <c r="T325" s="28">
        <v>0</v>
      </c>
      <c r="U325" s="28">
        <v>0</v>
      </c>
      <c r="V325" s="64">
        <v>0</v>
      </c>
      <c r="W325" s="20">
        <v>0.08</v>
      </c>
      <c r="X325" s="29">
        <v>0</v>
      </c>
      <c r="Y325" s="29">
        <v>0</v>
      </c>
      <c r="Z325" s="29">
        <v>0</v>
      </c>
      <c r="AA325" s="64">
        <v>0</v>
      </c>
      <c r="AB325" s="42">
        <v>14</v>
      </c>
      <c r="AC325" s="64">
        <v>0</v>
      </c>
      <c r="AD325" s="42">
        <v>19</v>
      </c>
      <c r="AE325" s="64">
        <v>0</v>
      </c>
      <c r="AF325" s="64">
        <v>0</v>
      </c>
      <c r="AG325" s="29">
        <v>0</v>
      </c>
      <c r="AH325" s="29">
        <v>0</v>
      </c>
      <c r="AI325" s="29">
        <v>0</v>
      </c>
      <c r="AJ325" s="29">
        <v>0</v>
      </c>
      <c r="AK325" s="29">
        <v>0</v>
      </c>
      <c r="AL325">
        <f t="shared" si="55"/>
        <v>154.90540540540542</v>
      </c>
      <c r="AM325">
        <f t="shared" si="56"/>
        <v>6720</v>
      </c>
      <c r="AN325" t="str">
        <f t="shared" si="57"/>
        <v>,耀眼的石头,剧毒牙,夏娃的坚果</v>
      </c>
      <c r="AO325" s="25" t="str">
        <f>IF(F325="c",getSring(AN325,4),VLOOKUP(L325&amp;F325,test4,2,FALSE))</f>
        <v>顶级火之精华</v>
      </c>
      <c r="AP325" s="25">
        <f t="shared" si="58"/>
        <v>30010</v>
      </c>
      <c r="AQ325" s="25">
        <f t="shared" si="64"/>
        <v>16</v>
      </c>
      <c r="AR325" s="25" t="str">
        <f>getSring(AN325,1)</f>
        <v>耀眼的石头</v>
      </c>
      <c r="AS325" s="25">
        <f t="shared" si="59"/>
        <v>30034</v>
      </c>
      <c r="AT325" s="25">
        <f t="shared" si="65"/>
        <v>16</v>
      </c>
      <c r="AU325" s="25" t="str">
        <f>getSring(AN325,2)</f>
        <v>剧毒牙</v>
      </c>
      <c r="AV325" s="25">
        <f t="shared" si="60"/>
        <v>30038</v>
      </c>
      <c r="AW325" s="25">
        <f t="shared" si="61"/>
        <v>16</v>
      </c>
      <c r="AX325" s="25" t="str">
        <f>getSring(AN325,3)</f>
        <v>夏娃的坚果</v>
      </c>
      <c r="AY325" s="25">
        <f t="shared" si="62"/>
        <v>30042</v>
      </c>
      <c r="AZ325" s="25">
        <f t="shared" si="63"/>
        <v>16</v>
      </c>
    </row>
    <row r="326" spans="2:52" ht="14.25" x14ac:dyDescent="0.2">
      <c r="B326" s="16">
        <v>324</v>
      </c>
      <c r="C326" s="16" t="s">
        <v>1210</v>
      </c>
      <c r="D326" s="16" t="s">
        <v>1621</v>
      </c>
      <c r="E326" s="16">
        <f>武器3!E326</f>
        <v>3</v>
      </c>
      <c r="F326" s="16" t="s">
        <v>1125</v>
      </c>
      <c r="G326" s="16">
        <f>武器3!G326</f>
        <v>3</v>
      </c>
      <c r="H326" s="19" t="s">
        <v>1485</v>
      </c>
      <c r="I326" s="3" t="s">
        <v>872</v>
      </c>
      <c r="J326" s="3">
        <f>武器2!I326</f>
        <v>11</v>
      </c>
      <c r="K326" s="3" t="str">
        <f>武器3!J326</f>
        <v>上级职业</v>
      </c>
      <c r="L326" s="3" t="str">
        <f>武器3!K326</f>
        <v>火</v>
      </c>
      <c r="M326" s="16">
        <v>0</v>
      </c>
      <c r="N326" s="16">
        <v>4</v>
      </c>
      <c r="O326" s="16">
        <v>68</v>
      </c>
      <c r="P326" s="28">
        <v>0</v>
      </c>
      <c r="Q326" s="28">
        <v>0</v>
      </c>
      <c r="R326" s="16">
        <v>50</v>
      </c>
      <c r="S326" s="28">
        <v>0</v>
      </c>
      <c r="T326" s="16">
        <v>35</v>
      </c>
      <c r="U326" s="16">
        <v>36</v>
      </c>
      <c r="V326" s="64">
        <v>0</v>
      </c>
      <c r="W326" s="29">
        <v>0</v>
      </c>
      <c r="X326" s="29">
        <v>0</v>
      </c>
      <c r="Y326" s="29">
        <v>0</v>
      </c>
      <c r="Z326" s="29">
        <v>0</v>
      </c>
      <c r="AA326" s="64">
        <v>0</v>
      </c>
      <c r="AB326" s="42">
        <v>18</v>
      </c>
      <c r="AC326" s="64">
        <v>0</v>
      </c>
      <c r="AD326" s="64">
        <v>0</v>
      </c>
      <c r="AE326" s="64">
        <v>0</v>
      </c>
      <c r="AF326" s="64">
        <v>0</v>
      </c>
      <c r="AG326" s="29">
        <v>0</v>
      </c>
      <c r="AH326" s="29">
        <v>0</v>
      </c>
      <c r="AI326" s="29">
        <v>0</v>
      </c>
      <c r="AJ326" s="29">
        <v>0</v>
      </c>
      <c r="AK326" s="29">
        <v>0</v>
      </c>
      <c r="AL326">
        <f t="shared" si="55"/>
        <v>299.80188679245282</v>
      </c>
      <c r="AM326">
        <f t="shared" si="56"/>
        <v>13020</v>
      </c>
      <c r="AN326" t="str">
        <f t="shared" si="57"/>
        <v>,斑斓的稻草,夏娃的坚果,紫水晶</v>
      </c>
      <c r="AO326" s="25" t="str">
        <f>IF(F326="c",getSring(AN326,4),VLOOKUP(L326&amp;F326,test4,2,FALSE))</f>
        <v>顶级火之精华</v>
      </c>
      <c r="AP326" s="25">
        <f t="shared" si="58"/>
        <v>30010</v>
      </c>
      <c r="AQ326" s="25">
        <f t="shared" si="64"/>
        <v>31</v>
      </c>
      <c r="AR326" s="25" t="str">
        <f>getSring(AN326,1)</f>
        <v>斑斓的稻草</v>
      </c>
      <c r="AS326" s="25">
        <f t="shared" si="59"/>
        <v>30026</v>
      </c>
      <c r="AT326" s="25">
        <f t="shared" si="65"/>
        <v>31</v>
      </c>
      <c r="AU326" s="25" t="str">
        <f>getSring(AN326,2)</f>
        <v>夏娃的坚果</v>
      </c>
      <c r="AV326" s="25">
        <f t="shared" si="60"/>
        <v>30042</v>
      </c>
      <c r="AW326" s="25">
        <f t="shared" si="61"/>
        <v>31</v>
      </c>
      <c r="AX326" s="25" t="str">
        <f>getSring(AN326,3)</f>
        <v>紫水晶</v>
      </c>
      <c r="AY326" s="25">
        <f t="shared" si="62"/>
        <v>30030</v>
      </c>
      <c r="AZ326" s="25">
        <f t="shared" si="63"/>
        <v>31</v>
      </c>
    </row>
    <row r="327" spans="2:52" ht="14.25" x14ac:dyDescent="0.2">
      <c r="B327" s="16">
        <v>325</v>
      </c>
      <c r="C327" s="16" t="s">
        <v>1195</v>
      </c>
      <c r="D327" s="16" t="s">
        <v>1610</v>
      </c>
      <c r="E327" s="16">
        <f>武器3!E327</f>
        <v>4</v>
      </c>
      <c r="F327" s="16" t="s">
        <v>1125</v>
      </c>
      <c r="G327" s="16">
        <f>武器3!G327</f>
        <v>3</v>
      </c>
      <c r="H327" s="19" t="s">
        <v>1485</v>
      </c>
      <c r="I327" s="3" t="s">
        <v>872</v>
      </c>
      <c r="J327" s="3">
        <f>武器2!I327</f>
        <v>11</v>
      </c>
      <c r="K327" s="3" t="str">
        <f>武器3!J327</f>
        <v>上级职业</v>
      </c>
      <c r="L327" s="3" t="str">
        <f>武器3!K327</f>
        <v>火</v>
      </c>
      <c r="M327" s="16">
        <v>0</v>
      </c>
      <c r="N327" s="16">
        <v>5</v>
      </c>
      <c r="O327" s="16">
        <v>84</v>
      </c>
      <c r="P327" s="16">
        <v>82</v>
      </c>
      <c r="Q327" s="28">
        <v>0</v>
      </c>
      <c r="R327" s="16">
        <v>63</v>
      </c>
      <c r="S327" s="28">
        <v>0</v>
      </c>
      <c r="T327" s="28">
        <v>0</v>
      </c>
      <c r="U327" s="28">
        <v>0</v>
      </c>
      <c r="V327" s="64">
        <v>0</v>
      </c>
      <c r="W327" s="29">
        <v>0</v>
      </c>
      <c r="X327" s="29">
        <v>0</v>
      </c>
      <c r="Y327" s="29">
        <v>0</v>
      </c>
      <c r="Z327" s="29">
        <v>0</v>
      </c>
      <c r="AA327" s="64">
        <v>0</v>
      </c>
      <c r="AB327" s="64">
        <v>0</v>
      </c>
      <c r="AC327" s="42">
        <v>19</v>
      </c>
      <c r="AD327" s="42">
        <v>31</v>
      </c>
      <c r="AE327" s="64">
        <v>0</v>
      </c>
      <c r="AF327" s="42">
        <v>31</v>
      </c>
      <c r="AG327" s="29">
        <v>0</v>
      </c>
      <c r="AH327" s="29">
        <v>0</v>
      </c>
      <c r="AI327" s="29">
        <v>0</v>
      </c>
      <c r="AJ327" s="29">
        <v>0</v>
      </c>
      <c r="AK327" s="29">
        <v>0</v>
      </c>
      <c r="AL327">
        <f t="shared" si="55"/>
        <v>420.03543307086613</v>
      </c>
      <c r="AM327">
        <f t="shared" si="56"/>
        <v>18480</v>
      </c>
      <c r="AN327" t="str">
        <f t="shared" si="57"/>
        <v>,五彩的蘑菇,耀眼的石头,夏娃的坚果</v>
      </c>
      <c r="AO327" s="25" t="str">
        <f>IF(F327="c",getSring(AN327,4),VLOOKUP(L327&amp;F327,test4,2,FALSE))</f>
        <v>顶级火之精华</v>
      </c>
      <c r="AP327" s="25">
        <f t="shared" si="58"/>
        <v>30010</v>
      </c>
      <c r="AQ327" s="25">
        <f t="shared" si="64"/>
        <v>44</v>
      </c>
      <c r="AR327" s="25" t="str">
        <f>getSring(AN327,1)</f>
        <v>五彩的蘑菇</v>
      </c>
      <c r="AS327" s="25">
        <f t="shared" si="59"/>
        <v>30022</v>
      </c>
      <c r="AT327" s="25">
        <f t="shared" si="65"/>
        <v>44</v>
      </c>
      <c r="AU327" s="25" t="str">
        <f>getSring(AN327,2)</f>
        <v>耀眼的石头</v>
      </c>
      <c r="AV327" s="25">
        <f t="shared" si="60"/>
        <v>30034</v>
      </c>
      <c r="AW327" s="25">
        <f t="shared" si="61"/>
        <v>44</v>
      </c>
      <c r="AX327" s="25" t="str">
        <f>getSring(AN327,3)</f>
        <v>夏娃的坚果</v>
      </c>
      <c r="AY327" s="25">
        <f t="shared" si="62"/>
        <v>30042</v>
      </c>
      <c r="AZ327" s="25">
        <f t="shared" si="63"/>
        <v>44</v>
      </c>
    </row>
    <row r="328" spans="2:52" ht="14.25" x14ac:dyDescent="0.2">
      <c r="B328" s="16">
        <v>326</v>
      </c>
      <c r="C328" s="16" t="s">
        <v>1178</v>
      </c>
      <c r="D328" s="16" t="s">
        <v>1357</v>
      </c>
      <c r="E328" s="16">
        <f>武器3!E328</f>
        <v>4</v>
      </c>
      <c r="F328" s="16" t="s">
        <v>1125</v>
      </c>
      <c r="G328" s="16">
        <f>武器3!G328</f>
        <v>3</v>
      </c>
      <c r="H328" s="19" t="s">
        <v>1485</v>
      </c>
      <c r="I328" s="3" t="s">
        <v>872</v>
      </c>
      <c r="J328" s="3">
        <f>武器2!I328</f>
        <v>11</v>
      </c>
      <c r="K328" s="3" t="str">
        <f>武器3!J328</f>
        <v>上级职业</v>
      </c>
      <c r="L328" s="3" t="str">
        <f>武器3!K328</f>
        <v>火</v>
      </c>
      <c r="M328" s="16">
        <v>0</v>
      </c>
      <c r="N328" s="16">
        <v>6</v>
      </c>
      <c r="O328" s="16">
        <v>101</v>
      </c>
      <c r="P328" s="28">
        <v>0</v>
      </c>
      <c r="Q328" s="16">
        <v>39</v>
      </c>
      <c r="R328" s="28">
        <v>0</v>
      </c>
      <c r="S328" s="28">
        <v>0</v>
      </c>
      <c r="T328" s="28">
        <v>0</v>
      </c>
      <c r="U328" s="16">
        <v>54</v>
      </c>
      <c r="V328" s="42">
        <v>33</v>
      </c>
      <c r="W328" s="29">
        <v>0</v>
      </c>
      <c r="X328" s="20">
        <v>0.13500000000000001</v>
      </c>
      <c r="Y328" s="29">
        <v>0</v>
      </c>
      <c r="Z328" s="29">
        <v>0</v>
      </c>
      <c r="AA328" s="42">
        <v>38</v>
      </c>
      <c r="AB328" s="64">
        <v>0</v>
      </c>
      <c r="AC328" s="64">
        <v>0</v>
      </c>
      <c r="AD328" s="64">
        <v>0</v>
      </c>
      <c r="AE328" s="64">
        <v>0</v>
      </c>
      <c r="AF328" s="64">
        <v>0</v>
      </c>
      <c r="AG328" s="29">
        <v>0</v>
      </c>
      <c r="AH328" s="29">
        <v>0</v>
      </c>
      <c r="AI328" s="29">
        <v>0</v>
      </c>
      <c r="AJ328" s="29">
        <v>0</v>
      </c>
      <c r="AK328" s="29">
        <v>0</v>
      </c>
      <c r="AL328">
        <f t="shared" si="55"/>
        <v>389.06804733727813</v>
      </c>
      <c r="AM328">
        <f t="shared" si="56"/>
        <v>17220</v>
      </c>
      <c r="AN328" t="str">
        <f t="shared" si="57"/>
        <v>,斑斓的稻草,紫水晶,剧毒牙</v>
      </c>
      <c r="AO328" s="25" t="str">
        <f>IF(F328="c",getSring(AN328,4),VLOOKUP(L328&amp;F328,test4,2,FALSE))</f>
        <v>顶级火之精华</v>
      </c>
      <c r="AP328" s="25">
        <f t="shared" si="58"/>
        <v>30010</v>
      </c>
      <c r="AQ328" s="25">
        <f t="shared" si="64"/>
        <v>41</v>
      </c>
      <c r="AR328" s="25" t="str">
        <f>getSring(AN328,1)</f>
        <v>斑斓的稻草</v>
      </c>
      <c r="AS328" s="25">
        <f t="shared" si="59"/>
        <v>30026</v>
      </c>
      <c r="AT328" s="25">
        <f t="shared" si="65"/>
        <v>41</v>
      </c>
      <c r="AU328" s="25" t="str">
        <f>getSring(AN328,2)</f>
        <v>紫水晶</v>
      </c>
      <c r="AV328" s="25">
        <f t="shared" si="60"/>
        <v>30030</v>
      </c>
      <c r="AW328" s="25">
        <f t="shared" si="61"/>
        <v>41</v>
      </c>
      <c r="AX328" s="25" t="str">
        <f>getSring(AN328,3)</f>
        <v>剧毒牙</v>
      </c>
      <c r="AY328" s="25">
        <f t="shared" si="62"/>
        <v>30038</v>
      </c>
      <c r="AZ328" s="25">
        <f t="shared" si="63"/>
        <v>41</v>
      </c>
    </row>
    <row r="329" spans="2:52" ht="14.25" x14ac:dyDescent="0.2">
      <c r="B329" s="16">
        <v>327</v>
      </c>
      <c r="C329" s="16" t="s">
        <v>1159</v>
      </c>
      <c r="D329" s="16" t="s">
        <v>1622</v>
      </c>
      <c r="E329" s="16">
        <f>武器3!E329</f>
        <v>5</v>
      </c>
      <c r="F329" s="16" t="s">
        <v>1125</v>
      </c>
      <c r="G329" s="16">
        <f>武器3!G329</f>
        <v>3</v>
      </c>
      <c r="H329" s="19" t="s">
        <v>1485</v>
      </c>
      <c r="I329" s="3" t="s">
        <v>872</v>
      </c>
      <c r="J329" s="3">
        <f>武器2!I329</f>
        <v>11</v>
      </c>
      <c r="K329" s="3" t="str">
        <f>武器3!J329</f>
        <v>上级职业</v>
      </c>
      <c r="L329" s="3" t="str">
        <f>武器3!K329</f>
        <v>火</v>
      </c>
      <c r="M329" s="16">
        <v>0</v>
      </c>
      <c r="N329" s="16">
        <v>7</v>
      </c>
      <c r="O329" s="16">
        <v>118</v>
      </c>
      <c r="P329" s="16">
        <v>114</v>
      </c>
      <c r="Q329" s="28">
        <v>0</v>
      </c>
      <c r="R329" s="16">
        <v>88</v>
      </c>
      <c r="S329" s="28">
        <v>0</v>
      </c>
      <c r="T329" s="28">
        <v>0</v>
      </c>
      <c r="U329" s="28">
        <v>0</v>
      </c>
      <c r="V329" s="64">
        <v>0</v>
      </c>
      <c r="W329" s="20">
        <v>0.19</v>
      </c>
      <c r="X329" s="29">
        <v>0</v>
      </c>
      <c r="Y329" s="29">
        <v>0</v>
      </c>
      <c r="Z329" s="29">
        <v>0</v>
      </c>
      <c r="AA329" s="64">
        <v>0</v>
      </c>
      <c r="AB329" s="64">
        <v>0</v>
      </c>
      <c r="AC329" s="42">
        <v>27</v>
      </c>
      <c r="AD329" s="42">
        <v>44</v>
      </c>
      <c r="AE329" s="64">
        <v>0</v>
      </c>
      <c r="AF329" s="42">
        <v>44</v>
      </c>
      <c r="AG329" s="29">
        <v>0</v>
      </c>
      <c r="AH329" s="29">
        <v>0</v>
      </c>
      <c r="AI329" s="29">
        <v>0</v>
      </c>
      <c r="AJ329" s="29">
        <v>0</v>
      </c>
      <c r="AK329" s="29">
        <v>0</v>
      </c>
      <c r="AL329">
        <f t="shared" si="55"/>
        <v>619.66265060240971</v>
      </c>
      <c r="AM329">
        <f t="shared" si="56"/>
        <v>27300</v>
      </c>
      <c r="AN329" t="str">
        <f t="shared" si="57"/>
        <v>,剧毒牙,五彩的蘑菇,斑斓的稻草</v>
      </c>
      <c r="AO329" s="25" t="str">
        <f>IF(F329="c",getSring(AN329,4),VLOOKUP(L329&amp;F329,test4,2,FALSE))</f>
        <v>顶级火之精华</v>
      </c>
      <c r="AP329" s="25">
        <f t="shared" si="58"/>
        <v>30010</v>
      </c>
      <c r="AQ329" s="25">
        <f t="shared" si="64"/>
        <v>65</v>
      </c>
      <c r="AR329" s="25" t="str">
        <f>getSring(AN329,1)</f>
        <v>剧毒牙</v>
      </c>
      <c r="AS329" s="25">
        <f t="shared" si="59"/>
        <v>30038</v>
      </c>
      <c r="AT329" s="25">
        <f t="shared" si="65"/>
        <v>65</v>
      </c>
      <c r="AU329" s="25" t="str">
        <f>getSring(AN329,2)</f>
        <v>五彩的蘑菇</v>
      </c>
      <c r="AV329" s="25">
        <f t="shared" si="60"/>
        <v>30022</v>
      </c>
      <c r="AW329" s="25">
        <f t="shared" si="61"/>
        <v>65</v>
      </c>
      <c r="AX329" s="25" t="str">
        <f>getSring(AN329,3)</f>
        <v>斑斓的稻草</v>
      </c>
      <c r="AY329" s="25">
        <f t="shared" si="62"/>
        <v>30026</v>
      </c>
      <c r="AZ329" s="25">
        <f t="shared" si="63"/>
        <v>65</v>
      </c>
    </row>
    <row r="330" spans="2:52" ht="14.25" x14ac:dyDescent="0.2">
      <c r="B330" s="16">
        <v>328</v>
      </c>
      <c r="C330" s="16" t="s">
        <v>1147</v>
      </c>
      <c r="D330" s="16" t="s">
        <v>1406</v>
      </c>
      <c r="E330" s="16">
        <f>武器3!E330</f>
        <v>5</v>
      </c>
      <c r="F330" s="16" t="s">
        <v>1125</v>
      </c>
      <c r="G330" s="16">
        <f>武器3!G330</f>
        <v>3</v>
      </c>
      <c r="H330" s="19" t="s">
        <v>1485</v>
      </c>
      <c r="I330" s="3" t="s">
        <v>872</v>
      </c>
      <c r="J330" s="3">
        <f>武器2!I330</f>
        <v>11</v>
      </c>
      <c r="K330" s="3" t="str">
        <f>武器3!J330</f>
        <v>上级职业</v>
      </c>
      <c r="L330" s="3" t="str">
        <f>武器3!K330</f>
        <v>火</v>
      </c>
      <c r="M330" s="16">
        <v>0</v>
      </c>
      <c r="N330" s="16">
        <v>8</v>
      </c>
      <c r="O330" s="16">
        <v>135</v>
      </c>
      <c r="P330" s="16">
        <v>131</v>
      </c>
      <c r="Q330" s="28">
        <v>0</v>
      </c>
      <c r="R330" s="28">
        <v>0</v>
      </c>
      <c r="S330" s="28">
        <v>0</v>
      </c>
      <c r="T330" s="28">
        <v>0</v>
      </c>
      <c r="U330" s="28">
        <v>0</v>
      </c>
      <c r="V330" s="64">
        <v>0</v>
      </c>
      <c r="W330" s="20">
        <v>0.22</v>
      </c>
      <c r="X330" s="20">
        <v>0.18</v>
      </c>
      <c r="Y330" s="29">
        <v>0</v>
      </c>
      <c r="Z330" s="29">
        <v>0</v>
      </c>
      <c r="AA330" s="64">
        <v>0</v>
      </c>
      <c r="AB330" s="42">
        <v>37</v>
      </c>
      <c r="AC330" s="64">
        <v>0</v>
      </c>
      <c r="AD330" s="42">
        <v>50</v>
      </c>
      <c r="AE330" s="42">
        <v>44</v>
      </c>
      <c r="AF330" s="64">
        <v>0</v>
      </c>
      <c r="AG330" s="29">
        <v>0</v>
      </c>
      <c r="AH330" s="29">
        <v>0</v>
      </c>
      <c r="AI330" s="29">
        <v>0</v>
      </c>
      <c r="AJ330" s="29">
        <v>0</v>
      </c>
      <c r="AK330" s="29">
        <v>0</v>
      </c>
      <c r="AL330">
        <f t="shared" si="55"/>
        <v>574.07192575406032</v>
      </c>
      <c r="AM330">
        <f t="shared" si="56"/>
        <v>25200</v>
      </c>
      <c r="AN330" t="str">
        <f t="shared" si="57"/>
        <v>,剧毒牙,斑斓的稻草,耀眼的石头</v>
      </c>
      <c r="AO330" s="25" t="str">
        <f>IF(F330="c",getSring(AN330,4),VLOOKUP(L330&amp;F330,test4,2,FALSE))</f>
        <v>顶级火之精华</v>
      </c>
      <c r="AP330" s="25">
        <f t="shared" si="58"/>
        <v>30010</v>
      </c>
      <c r="AQ330" s="25">
        <f t="shared" si="64"/>
        <v>60</v>
      </c>
      <c r="AR330" s="25" t="str">
        <f>getSring(AN330,1)</f>
        <v>剧毒牙</v>
      </c>
      <c r="AS330" s="25">
        <f t="shared" si="59"/>
        <v>30038</v>
      </c>
      <c r="AT330" s="25">
        <f t="shared" si="65"/>
        <v>60</v>
      </c>
      <c r="AU330" s="25" t="str">
        <f>getSring(AN330,2)</f>
        <v>斑斓的稻草</v>
      </c>
      <c r="AV330" s="25">
        <f t="shared" si="60"/>
        <v>30026</v>
      </c>
      <c r="AW330" s="25">
        <f t="shared" si="61"/>
        <v>60</v>
      </c>
      <c r="AX330" s="25" t="str">
        <f>getSring(AN330,3)</f>
        <v>耀眼的石头</v>
      </c>
      <c r="AY330" s="25">
        <f t="shared" si="62"/>
        <v>30034</v>
      </c>
      <c r="AZ330" s="25">
        <f t="shared" si="63"/>
        <v>60</v>
      </c>
    </row>
    <row r="331" spans="2:52" ht="14.25" x14ac:dyDescent="0.2">
      <c r="B331" s="16">
        <v>329</v>
      </c>
      <c r="C331" s="16" t="s">
        <v>1216</v>
      </c>
      <c r="D331" s="16" t="s">
        <v>1258</v>
      </c>
      <c r="E331" s="16">
        <f>武器3!E331</f>
        <v>2</v>
      </c>
      <c r="F331" s="16" t="s">
        <v>1126</v>
      </c>
      <c r="G331" s="16">
        <f>武器3!G331</f>
        <v>3</v>
      </c>
      <c r="H331" s="19" t="s">
        <v>1485</v>
      </c>
      <c r="I331" s="3" t="s">
        <v>872</v>
      </c>
      <c r="J331" s="3">
        <f>武器2!I331</f>
        <v>11</v>
      </c>
      <c r="K331" s="3" t="str">
        <f>武器3!J331</f>
        <v>上级职业</v>
      </c>
      <c r="L331" s="3" t="str">
        <f>武器3!K331</f>
        <v>火</v>
      </c>
      <c r="M331" s="16">
        <v>0</v>
      </c>
      <c r="N331" s="16">
        <v>1</v>
      </c>
      <c r="O331" s="16">
        <v>10</v>
      </c>
      <c r="P331" s="28">
        <v>0</v>
      </c>
      <c r="Q331" s="28">
        <v>0</v>
      </c>
      <c r="R331" s="16">
        <v>14</v>
      </c>
      <c r="S331" s="28">
        <v>0</v>
      </c>
      <c r="T331" s="28">
        <v>0</v>
      </c>
      <c r="U331" s="28">
        <v>0</v>
      </c>
      <c r="V331" s="64">
        <v>0</v>
      </c>
      <c r="W331" s="29">
        <v>0</v>
      </c>
      <c r="X331" s="29">
        <v>0</v>
      </c>
      <c r="Y331" s="29">
        <v>0</v>
      </c>
      <c r="Z331" s="29">
        <v>0</v>
      </c>
      <c r="AA331" s="64">
        <v>0</v>
      </c>
      <c r="AB331" s="64">
        <v>0</v>
      </c>
      <c r="AC331" s="64">
        <v>0</v>
      </c>
      <c r="AD331" s="42">
        <v>7</v>
      </c>
      <c r="AE331" s="64">
        <v>0</v>
      </c>
      <c r="AF331" s="64">
        <v>0</v>
      </c>
      <c r="AG331" s="29">
        <v>0</v>
      </c>
      <c r="AH331" s="29">
        <v>0</v>
      </c>
      <c r="AI331" s="29">
        <v>0</v>
      </c>
      <c r="AJ331" s="29">
        <v>0</v>
      </c>
      <c r="AK331" s="29">
        <v>0</v>
      </c>
      <c r="AL331">
        <f t="shared" si="55"/>
        <v>37.641693811074916</v>
      </c>
      <c r="AM331">
        <f t="shared" si="56"/>
        <v>1680</v>
      </c>
      <c r="AN331" t="str">
        <f t="shared" si="57"/>
        <v>,带血的牙,发光的石头,灰色的稻草</v>
      </c>
      <c r="AO331" s="25" t="str">
        <f>IF(F331="c",getSring(AN331,4),VLOOKUP(L331&amp;F331,test4,2,FALSE))</f>
        <v>上级火之精华</v>
      </c>
      <c r="AP331" s="25">
        <f t="shared" si="58"/>
        <v>30011</v>
      </c>
      <c r="AQ331" s="25">
        <f t="shared" si="64"/>
        <v>8</v>
      </c>
      <c r="AR331" s="25" t="str">
        <f>getSring(AN331,1)</f>
        <v>带血的牙</v>
      </c>
      <c r="AS331" s="25">
        <f t="shared" si="59"/>
        <v>30037</v>
      </c>
      <c r="AT331" s="25">
        <f t="shared" si="65"/>
        <v>8</v>
      </c>
      <c r="AU331" s="25" t="str">
        <f>getSring(AN331,2)</f>
        <v>发光的石头</v>
      </c>
      <c r="AV331" s="25">
        <f t="shared" si="60"/>
        <v>30033</v>
      </c>
      <c r="AW331" s="25">
        <f t="shared" si="61"/>
        <v>8</v>
      </c>
      <c r="AX331" s="25" t="str">
        <f>getSring(AN331,3)</f>
        <v>灰色的稻草</v>
      </c>
      <c r="AY331" s="25">
        <f t="shared" si="62"/>
        <v>30025</v>
      </c>
      <c r="AZ331" s="25">
        <f t="shared" si="63"/>
        <v>8</v>
      </c>
    </row>
    <row r="332" spans="2:52" ht="14.25" x14ac:dyDescent="0.2">
      <c r="B332" s="16">
        <v>330</v>
      </c>
      <c r="C332" s="16" t="s">
        <v>1137</v>
      </c>
      <c r="D332" s="16" t="s">
        <v>1287</v>
      </c>
      <c r="E332" s="16">
        <f>武器3!E332</f>
        <v>2</v>
      </c>
      <c r="F332" s="16" t="s">
        <v>1126</v>
      </c>
      <c r="G332" s="16">
        <f>武器3!G332</f>
        <v>3</v>
      </c>
      <c r="H332" s="19" t="s">
        <v>1485</v>
      </c>
      <c r="I332" s="3" t="s">
        <v>872</v>
      </c>
      <c r="J332" s="3">
        <f>武器2!I332</f>
        <v>11</v>
      </c>
      <c r="K332" s="3" t="str">
        <f>武器3!J332</f>
        <v>上级职业</v>
      </c>
      <c r="L332" s="3" t="str">
        <f>武器3!K332</f>
        <v>火</v>
      </c>
      <c r="M332" s="16">
        <v>0</v>
      </c>
      <c r="N332" s="16">
        <v>2</v>
      </c>
      <c r="O332" s="16">
        <v>19</v>
      </c>
      <c r="P332" s="28">
        <v>0</v>
      </c>
      <c r="Q332" s="28">
        <v>0</v>
      </c>
      <c r="R332" s="16">
        <v>29</v>
      </c>
      <c r="S332" s="28">
        <v>0</v>
      </c>
      <c r="T332" s="28">
        <v>0</v>
      </c>
      <c r="U332" s="28">
        <v>0</v>
      </c>
      <c r="V332" s="64">
        <v>0</v>
      </c>
      <c r="W332" s="29">
        <v>0</v>
      </c>
      <c r="X332" s="29">
        <v>0</v>
      </c>
      <c r="Y332" s="29">
        <v>0</v>
      </c>
      <c r="Z332" s="29">
        <v>0</v>
      </c>
      <c r="AA332" s="64">
        <v>0</v>
      </c>
      <c r="AB332" s="64">
        <v>0</v>
      </c>
      <c r="AC332" s="64">
        <v>0</v>
      </c>
      <c r="AD332" s="42">
        <v>14</v>
      </c>
      <c r="AE332" s="64">
        <v>0</v>
      </c>
      <c r="AF332" s="64">
        <v>0</v>
      </c>
      <c r="AG332" s="29">
        <v>0</v>
      </c>
      <c r="AH332" s="29">
        <v>0</v>
      </c>
      <c r="AI332" s="29">
        <v>0</v>
      </c>
      <c r="AJ332" s="29">
        <v>0</v>
      </c>
      <c r="AK332" s="29">
        <v>0</v>
      </c>
      <c r="AL332">
        <f t="shared" si="55"/>
        <v>78.420382165605091</v>
      </c>
      <c r="AM332">
        <f t="shared" si="56"/>
        <v>3360</v>
      </c>
      <c r="AN332" t="str">
        <f t="shared" si="57"/>
        <v>,灰色的稻草,诱人的坚果,发光的石头</v>
      </c>
      <c r="AO332" s="25" t="str">
        <f>IF(F332="c",getSring(AN332,4),VLOOKUP(L332&amp;F332,test4,2,FALSE))</f>
        <v>上级火之精华</v>
      </c>
      <c r="AP332" s="25">
        <f t="shared" si="58"/>
        <v>30011</v>
      </c>
      <c r="AQ332" s="25">
        <f t="shared" si="64"/>
        <v>16</v>
      </c>
      <c r="AR332" s="25" t="str">
        <f>getSring(AN332,1)</f>
        <v>灰色的稻草</v>
      </c>
      <c r="AS332" s="25">
        <f t="shared" si="59"/>
        <v>30025</v>
      </c>
      <c r="AT332" s="25">
        <f t="shared" si="65"/>
        <v>16</v>
      </c>
      <c r="AU332" s="25" t="str">
        <f>getSring(AN332,2)</f>
        <v>诱人的坚果</v>
      </c>
      <c r="AV332" s="25">
        <f t="shared" si="60"/>
        <v>30041</v>
      </c>
      <c r="AW332" s="25">
        <f t="shared" si="61"/>
        <v>16</v>
      </c>
      <c r="AX332" s="25" t="str">
        <f>getSring(AN332,3)</f>
        <v>发光的石头</v>
      </c>
      <c r="AY332" s="25">
        <f t="shared" si="62"/>
        <v>30033</v>
      </c>
      <c r="AZ332" s="25">
        <f t="shared" si="63"/>
        <v>16</v>
      </c>
    </row>
    <row r="333" spans="2:52" ht="14.25" x14ac:dyDescent="0.2">
      <c r="B333" s="16">
        <v>331</v>
      </c>
      <c r="C333" s="16" t="s">
        <v>1157</v>
      </c>
      <c r="D333" s="16" t="s">
        <v>1602</v>
      </c>
      <c r="E333" s="16">
        <f>武器3!E333</f>
        <v>3</v>
      </c>
      <c r="F333" s="16" t="s">
        <v>1126</v>
      </c>
      <c r="G333" s="16">
        <f>武器3!G333</f>
        <v>3</v>
      </c>
      <c r="H333" s="19" t="s">
        <v>1485</v>
      </c>
      <c r="I333" s="3" t="s">
        <v>872</v>
      </c>
      <c r="J333" s="3">
        <f>武器2!I333</f>
        <v>11</v>
      </c>
      <c r="K333" s="3" t="str">
        <f>武器3!J333</f>
        <v>上级职业</v>
      </c>
      <c r="L333" s="3" t="str">
        <f>武器3!K333</f>
        <v>火</v>
      </c>
      <c r="M333" s="16">
        <v>0</v>
      </c>
      <c r="N333" s="16">
        <v>3</v>
      </c>
      <c r="O333" s="16">
        <v>29</v>
      </c>
      <c r="P333" s="16">
        <v>56</v>
      </c>
      <c r="Q333" s="28">
        <v>0</v>
      </c>
      <c r="R333" s="16">
        <v>43</v>
      </c>
      <c r="S333" s="28">
        <v>0</v>
      </c>
      <c r="T333" s="28">
        <v>0</v>
      </c>
      <c r="U333" s="28">
        <v>0</v>
      </c>
      <c r="V333" s="64">
        <v>0</v>
      </c>
      <c r="W333" s="29">
        <v>0</v>
      </c>
      <c r="X333" s="29">
        <v>0</v>
      </c>
      <c r="Y333" s="29">
        <v>0</v>
      </c>
      <c r="Z333" s="29">
        <v>0</v>
      </c>
      <c r="AA333" s="64">
        <v>0</v>
      </c>
      <c r="AB333" s="64">
        <v>0</v>
      </c>
      <c r="AC333" s="64">
        <v>0</v>
      </c>
      <c r="AD333" s="64">
        <v>0</v>
      </c>
      <c r="AE333" s="64">
        <v>0</v>
      </c>
      <c r="AF333" s="64">
        <v>0</v>
      </c>
      <c r="AG333" s="29">
        <v>0</v>
      </c>
      <c r="AH333" s="29">
        <v>0</v>
      </c>
      <c r="AI333" s="29">
        <v>0</v>
      </c>
      <c r="AJ333" s="29">
        <v>0</v>
      </c>
      <c r="AK333" s="29">
        <v>0</v>
      </c>
      <c r="AL333">
        <f t="shared" si="55"/>
        <v>192</v>
      </c>
      <c r="AM333">
        <f t="shared" si="56"/>
        <v>8400</v>
      </c>
      <c r="AN333" t="str">
        <f t="shared" si="57"/>
        <v>,带血的牙,灰色的稻草,黄水晶</v>
      </c>
      <c r="AO333" s="25" t="str">
        <f>IF(F333="c",getSring(AN333,4),VLOOKUP(L333&amp;F333,test4,2,FALSE))</f>
        <v>上级火之精华</v>
      </c>
      <c r="AP333" s="25">
        <f t="shared" si="58"/>
        <v>30011</v>
      </c>
      <c r="AQ333" s="25">
        <f t="shared" si="64"/>
        <v>40</v>
      </c>
      <c r="AR333" s="25" t="str">
        <f>getSring(AN333,1)</f>
        <v>带血的牙</v>
      </c>
      <c r="AS333" s="25">
        <f t="shared" si="59"/>
        <v>30037</v>
      </c>
      <c r="AT333" s="25">
        <f t="shared" si="65"/>
        <v>40</v>
      </c>
      <c r="AU333" s="25" t="str">
        <f>getSring(AN333,2)</f>
        <v>灰色的稻草</v>
      </c>
      <c r="AV333" s="25">
        <f t="shared" si="60"/>
        <v>30025</v>
      </c>
      <c r="AW333" s="25">
        <f t="shared" si="61"/>
        <v>40</v>
      </c>
      <c r="AX333" s="25" t="str">
        <f>getSring(AN333,3)</f>
        <v>黄水晶</v>
      </c>
      <c r="AY333" s="25">
        <f t="shared" si="62"/>
        <v>30029</v>
      </c>
      <c r="AZ333" s="25">
        <f t="shared" si="63"/>
        <v>40</v>
      </c>
    </row>
    <row r="334" spans="2:52" ht="14.25" x14ac:dyDescent="0.2">
      <c r="B334" s="16">
        <v>332</v>
      </c>
      <c r="C334" s="16" t="s">
        <v>1153</v>
      </c>
      <c r="D334" s="16" t="s">
        <v>1623</v>
      </c>
      <c r="E334" s="16">
        <f>武器3!E334</f>
        <v>3</v>
      </c>
      <c r="F334" s="16" t="s">
        <v>1126</v>
      </c>
      <c r="G334" s="16">
        <f>武器3!G334</f>
        <v>3</v>
      </c>
      <c r="H334" s="19" t="s">
        <v>1485</v>
      </c>
      <c r="I334" s="3" t="s">
        <v>872</v>
      </c>
      <c r="J334" s="3">
        <f>武器2!I334</f>
        <v>11</v>
      </c>
      <c r="K334" s="3" t="str">
        <f>武器3!J334</f>
        <v>上级职业</v>
      </c>
      <c r="L334" s="3" t="str">
        <f>武器3!K334</f>
        <v>火</v>
      </c>
      <c r="M334" s="16">
        <v>0</v>
      </c>
      <c r="N334" s="16">
        <v>4</v>
      </c>
      <c r="O334" s="16">
        <v>38</v>
      </c>
      <c r="P334" s="28">
        <v>0</v>
      </c>
      <c r="Q334" s="28">
        <v>0</v>
      </c>
      <c r="R334" s="28">
        <v>0</v>
      </c>
      <c r="S334" s="28">
        <v>0</v>
      </c>
      <c r="T334" s="16">
        <v>40</v>
      </c>
      <c r="U334" s="16">
        <v>41</v>
      </c>
      <c r="V334" s="64">
        <v>0</v>
      </c>
      <c r="W334" s="29">
        <v>0</v>
      </c>
      <c r="X334" s="29">
        <v>0</v>
      </c>
      <c r="Y334" s="29">
        <v>0</v>
      </c>
      <c r="Z334" s="29">
        <v>0</v>
      </c>
      <c r="AA334" s="64">
        <v>0</v>
      </c>
      <c r="AB334" s="64">
        <v>0</v>
      </c>
      <c r="AC334" s="64">
        <v>0</v>
      </c>
      <c r="AD334" s="42">
        <v>29</v>
      </c>
      <c r="AE334" s="64">
        <v>0</v>
      </c>
      <c r="AF334" s="64">
        <v>0</v>
      </c>
      <c r="AG334" s="29">
        <v>0</v>
      </c>
      <c r="AH334" s="29">
        <v>0</v>
      </c>
      <c r="AI334" s="29">
        <v>0</v>
      </c>
      <c r="AJ334" s="29">
        <v>0</v>
      </c>
      <c r="AK334" s="29">
        <v>0</v>
      </c>
      <c r="AL334">
        <f t="shared" si="55"/>
        <v>203.88601823708206</v>
      </c>
      <c r="AM334">
        <f t="shared" si="56"/>
        <v>8820</v>
      </c>
      <c r="AN334" t="str">
        <f t="shared" si="57"/>
        <v>,灰色的稻草,诱人的蘑菇,黄水晶</v>
      </c>
      <c r="AO334" s="25" t="str">
        <f>IF(F334="c",getSring(AN334,4),VLOOKUP(L334&amp;F334,test4,2,FALSE))</f>
        <v>上级火之精华</v>
      </c>
      <c r="AP334" s="25">
        <f t="shared" si="58"/>
        <v>30011</v>
      </c>
      <c r="AQ334" s="25">
        <f t="shared" si="64"/>
        <v>42</v>
      </c>
      <c r="AR334" s="25" t="str">
        <f>getSring(AN334,1)</f>
        <v>灰色的稻草</v>
      </c>
      <c r="AS334" s="25">
        <f t="shared" si="59"/>
        <v>30025</v>
      </c>
      <c r="AT334" s="25">
        <f t="shared" si="65"/>
        <v>42</v>
      </c>
      <c r="AU334" s="25" t="str">
        <f>getSring(AN334,2)</f>
        <v>诱人的蘑菇</v>
      </c>
      <c r="AV334" s="25">
        <f t="shared" si="60"/>
        <v>30021</v>
      </c>
      <c r="AW334" s="25">
        <f t="shared" si="61"/>
        <v>42</v>
      </c>
      <c r="AX334" s="25" t="str">
        <f>getSring(AN334,3)</f>
        <v>黄水晶</v>
      </c>
      <c r="AY334" s="25">
        <f t="shared" si="62"/>
        <v>30029</v>
      </c>
      <c r="AZ334" s="25">
        <f t="shared" si="63"/>
        <v>42</v>
      </c>
    </row>
    <row r="335" spans="2:52" ht="14.25" x14ac:dyDescent="0.2">
      <c r="B335" s="16">
        <v>333</v>
      </c>
      <c r="C335" s="16" t="s">
        <v>1164</v>
      </c>
      <c r="D335" s="16" t="s">
        <v>1624</v>
      </c>
      <c r="E335" s="16">
        <f>武器3!E335</f>
        <v>4</v>
      </c>
      <c r="F335" s="16" t="s">
        <v>1126</v>
      </c>
      <c r="G335" s="16">
        <f>武器3!G335</f>
        <v>3</v>
      </c>
      <c r="H335" s="19" t="s">
        <v>1485</v>
      </c>
      <c r="I335" s="3" t="s">
        <v>872</v>
      </c>
      <c r="J335" s="3">
        <f>武器2!I335</f>
        <v>11</v>
      </c>
      <c r="K335" s="3" t="str">
        <f>武器3!J335</f>
        <v>上级职业</v>
      </c>
      <c r="L335" s="3" t="str">
        <f>武器3!K335</f>
        <v>火</v>
      </c>
      <c r="M335" s="16">
        <v>0</v>
      </c>
      <c r="N335" s="16">
        <v>5</v>
      </c>
      <c r="O335" s="16">
        <v>48</v>
      </c>
      <c r="P335" s="16">
        <v>94</v>
      </c>
      <c r="Q335" s="28">
        <v>0</v>
      </c>
      <c r="R335" s="28">
        <v>0</v>
      </c>
      <c r="S335" s="28">
        <v>0</v>
      </c>
      <c r="T335" s="28">
        <v>0</v>
      </c>
      <c r="U335" s="28">
        <v>0</v>
      </c>
      <c r="V335" s="64">
        <v>0</v>
      </c>
      <c r="W335" s="29">
        <v>0</v>
      </c>
      <c r="X335" s="20">
        <v>0.1275</v>
      </c>
      <c r="Y335" s="29">
        <v>0</v>
      </c>
      <c r="Z335" s="29">
        <v>0</v>
      </c>
      <c r="AA335" s="64">
        <v>0</v>
      </c>
      <c r="AB335" s="64">
        <v>0</v>
      </c>
      <c r="AC335" s="64">
        <v>0</v>
      </c>
      <c r="AD335" s="42">
        <v>36</v>
      </c>
      <c r="AE335" s="64">
        <v>0</v>
      </c>
      <c r="AF335" s="64">
        <v>0</v>
      </c>
      <c r="AG335" s="29">
        <v>0</v>
      </c>
      <c r="AH335" s="29">
        <v>0</v>
      </c>
      <c r="AI335" s="29">
        <v>0</v>
      </c>
      <c r="AJ335" s="29">
        <v>0</v>
      </c>
      <c r="AK335" s="29">
        <v>0</v>
      </c>
      <c r="AL335">
        <f t="shared" si="55"/>
        <v>251.57142857142856</v>
      </c>
      <c r="AM335">
        <f t="shared" si="56"/>
        <v>10920</v>
      </c>
      <c r="AN335" t="str">
        <f t="shared" si="57"/>
        <v>,发光的石头,黄水晶,带血的牙</v>
      </c>
      <c r="AO335" s="25" t="str">
        <f>IF(F335="c",getSring(AN335,4),VLOOKUP(L335&amp;F335,test4,2,FALSE))</f>
        <v>上级火之精华</v>
      </c>
      <c r="AP335" s="25">
        <f t="shared" si="58"/>
        <v>30011</v>
      </c>
      <c r="AQ335" s="25">
        <f t="shared" si="64"/>
        <v>52</v>
      </c>
      <c r="AR335" s="25" t="str">
        <f>getSring(AN335,1)</f>
        <v>发光的石头</v>
      </c>
      <c r="AS335" s="25">
        <f t="shared" si="59"/>
        <v>30033</v>
      </c>
      <c r="AT335" s="25">
        <f t="shared" si="65"/>
        <v>52</v>
      </c>
      <c r="AU335" s="25" t="str">
        <f>getSring(AN335,2)</f>
        <v>黄水晶</v>
      </c>
      <c r="AV335" s="25">
        <f t="shared" si="60"/>
        <v>30029</v>
      </c>
      <c r="AW335" s="25">
        <f t="shared" si="61"/>
        <v>52</v>
      </c>
      <c r="AX335" s="25" t="str">
        <f>getSring(AN335,3)</f>
        <v>带血的牙</v>
      </c>
      <c r="AY335" s="25">
        <f t="shared" si="62"/>
        <v>30037</v>
      </c>
      <c r="AZ335" s="25">
        <f t="shared" si="63"/>
        <v>52</v>
      </c>
    </row>
    <row r="336" spans="2:52" ht="14.25" x14ac:dyDescent="0.2">
      <c r="B336" s="16">
        <v>334</v>
      </c>
      <c r="C336" s="16" t="s">
        <v>1195</v>
      </c>
      <c r="D336" s="16" t="s">
        <v>1381</v>
      </c>
      <c r="E336" s="16">
        <f>武器3!E336</f>
        <v>4</v>
      </c>
      <c r="F336" s="16" t="s">
        <v>1126</v>
      </c>
      <c r="G336" s="16">
        <f>武器3!G336</f>
        <v>3</v>
      </c>
      <c r="H336" s="19" t="s">
        <v>1485</v>
      </c>
      <c r="I336" s="3" t="s">
        <v>872</v>
      </c>
      <c r="J336" s="3">
        <f>武器2!I336</f>
        <v>11</v>
      </c>
      <c r="K336" s="3" t="str">
        <f>武器3!J336</f>
        <v>上级职业</v>
      </c>
      <c r="L336" s="3" t="str">
        <f>武器3!K336</f>
        <v>火</v>
      </c>
      <c r="M336" s="16">
        <v>0</v>
      </c>
      <c r="N336" s="16">
        <v>6</v>
      </c>
      <c r="O336" s="16">
        <v>57</v>
      </c>
      <c r="P336" s="16">
        <v>112</v>
      </c>
      <c r="Q336" s="28">
        <v>0</v>
      </c>
      <c r="R336" s="28">
        <v>0</v>
      </c>
      <c r="S336" s="28">
        <v>0</v>
      </c>
      <c r="T336" s="28">
        <v>0</v>
      </c>
      <c r="U336" s="28">
        <v>0</v>
      </c>
      <c r="V336" s="64">
        <v>0</v>
      </c>
      <c r="W336" s="29">
        <v>0</v>
      </c>
      <c r="X336" s="29">
        <v>0</v>
      </c>
      <c r="Y336" s="29">
        <v>0</v>
      </c>
      <c r="Z336" s="29">
        <v>0</v>
      </c>
      <c r="AA336" s="64">
        <v>0</v>
      </c>
      <c r="AB336" s="64">
        <v>0</v>
      </c>
      <c r="AC336" s="64">
        <v>0</v>
      </c>
      <c r="AD336" s="42">
        <v>43</v>
      </c>
      <c r="AE336" s="42">
        <v>37</v>
      </c>
      <c r="AF336" s="64">
        <v>0</v>
      </c>
      <c r="AG336" s="29">
        <v>0</v>
      </c>
      <c r="AH336" s="29">
        <v>0</v>
      </c>
      <c r="AI336" s="29">
        <v>0</v>
      </c>
      <c r="AJ336" s="29">
        <v>0</v>
      </c>
      <c r="AK336" s="29">
        <v>0</v>
      </c>
      <c r="AL336">
        <f t="shared" si="55"/>
        <v>344.4473684210526</v>
      </c>
      <c r="AM336">
        <f t="shared" si="56"/>
        <v>15120</v>
      </c>
      <c r="AN336" t="str">
        <f t="shared" si="57"/>
        <v>,灰色的稻草,诱人的蘑菇,发光的石头</v>
      </c>
      <c r="AO336" s="25" t="str">
        <f>IF(F336="c",getSring(AN336,4),VLOOKUP(L336&amp;F336,test4,2,FALSE))</f>
        <v>上级火之精华</v>
      </c>
      <c r="AP336" s="25">
        <f t="shared" si="58"/>
        <v>30011</v>
      </c>
      <c r="AQ336" s="25">
        <f t="shared" si="64"/>
        <v>72</v>
      </c>
      <c r="AR336" s="25" t="str">
        <f>getSring(AN336,1)</f>
        <v>灰色的稻草</v>
      </c>
      <c r="AS336" s="25">
        <f t="shared" si="59"/>
        <v>30025</v>
      </c>
      <c r="AT336" s="25">
        <f t="shared" si="65"/>
        <v>72</v>
      </c>
      <c r="AU336" s="25" t="str">
        <f>getSring(AN336,2)</f>
        <v>诱人的蘑菇</v>
      </c>
      <c r="AV336" s="25">
        <f t="shared" si="60"/>
        <v>30021</v>
      </c>
      <c r="AW336" s="25">
        <f t="shared" si="61"/>
        <v>72</v>
      </c>
      <c r="AX336" s="25" t="str">
        <f>getSring(AN336,3)</f>
        <v>发光的石头</v>
      </c>
      <c r="AY336" s="25">
        <f t="shared" si="62"/>
        <v>30033</v>
      </c>
      <c r="AZ336" s="25">
        <f t="shared" si="63"/>
        <v>72</v>
      </c>
    </row>
    <row r="337" spans="2:52" ht="14.25" x14ac:dyDescent="0.2">
      <c r="B337" s="16">
        <v>335</v>
      </c>
      <c r="C337" s="16" t="s">
        <v>1204</v>
      </c>
      <c r="D337" s="16" t="s">
        <v>1435</v>
      </c>
      <c r="E337" s="16">
        <f>武器3!E337</f>
        <v>5</v>
      </c>
      <c r="F337" s="16" t="s">
        <v>1126</v>
      </c>
      <c r="G337" s="16">
        <f>武器3!G337</f>
        <v>3</v>
      </c>
      <c r="H337" s="19" t="s">
        <v>1485</v>
      </c>
      <c r="I337" s="3" t="s">
        <v>872</v>
      </c>
      <c r="J337" s="3">
        <f>武器2!I337</f>
        <v>11</v>
      </c>
      <c r="K337" s="3" t="str">
        <f>武器3!J337</f>
        <v>上级职业</v>
      </c>
      <c r="L337" s="3" t="str">
        <f>武器3!K337</f>
        <v>火</v>
      </c>
      <c r="M337" s="16">
        <v>0</v>
      </c>
      <c r="N337" s="16">
        <v>7</v>
      </c>
      <c r="O337" s="16">
        <v>67</v>
      </c>
      <c r="P337" s="16">
        <v>131</v>
      </c>
      <c r="Q337" s="28">
        <v>0</v>
      </c>
      <c r="R337" s="16">
        <v>100</v>
      </c>
      <c r="S337" s="28">
        <v>0</v>
      </c>
      <c r="T337" s="28">
        <v>0</v>
      </c>
      <c r="U337" s="28">
        <v>0</v>
      </c>
      <c r="V337" s="42">
        <v>44</v>
      </c>
      <c r="W337" s="29">
        <v>0</v>
      </c>
      <c r="X337" s="20">
        <v>0.18</v>
      </c>
      <c r="Y337" s="29">
        <v>0</v>
      </c>
      <c r="Z337" s="29">
        <v>0</v>
      </c>
      <c r="AA337" s="64">
        <v>0</v>
      </c>
      <c r="AB337" s="64">
        <v>0</v>
      </c>
      <c r="AC337" s="64">
        <v>0</v>
      </c>
      <c r="AD337" s="64">
        <v>0</v>
      </c>
      <c r="AE337" s="64">
        <v>0</v>
      </c>
      <c r="AF337" s="64">
        <v>0</v>
      </c>
      <c r="AG337" s="29">
        <v>0</v>
      </c>
      <c r="AH337" s="29">
        <v>0</v>
      </c>
      <c r="AI337" s="29">
        <v>0</v>
      </c>
      <c r="AJ337" s="29">
        <v>0</v>
      </c>
      <c r="AK337" s="29">
        <v>0</v>
      </c>
      <c r="AL337">
        <f t="shared" si="55"/>
        <v>513</v>
      </c>
      <c r="AM337">
        <f t="shared" si="56"/>
        <v>22470</v>
      </c>
      <c r="AN337" t="str">
        <f t="shared" si="57"/>
        <v>,灰色的稻草,发光的石头,诱人的蘑菇</v>
      </c>
      <c r="AO337" s="25" t="str">
        <f>IF(F337="c",getSring(AN337,4),VLOOKUP(L337&amp;F337,test4,2,FALSE))</f>
        <v>上级火之精华</v>
      </c>
      <c r="AP337" s="25">
        <f t="shared" si="58"/>
        <v>30011</v>
      </c>
      <c r="AQ337" s="25">
        <f t="shared" si="64"/>
        <v>107</v>
      </c>
      <c r="AR337" s="25" t="str">
        <f>getSring(AN337,1)</f>
        <v>灰色的稻草</v>
      </c>
      <c r="AS337" s="25">
        <f t="shared" si="59"/>
        <v>30025</v>
      </c>
      <c r="AT337" s="25">
        <f t="shared" si="65"/>
        <v>107</v>
      </c>
      <c r="AU337" s="25" t="str">
        <f>getSring(AN337,2)</f>
        <v>发光的石头</v>
      </c>
      <c r="AV337" s="25">
        <f t="shared" si="60"/>
        <v>30033</v>
      </c>
      <c r="AW337" s="25">
        <f t="shared" si="61"/>
        <v>107</v>
      </c>
      <c r="AX337" s="25" t="str">
        <f>getSring(AN337,3)</f>
        <v>诱人的蘑菇</v>
      </c>
      <c r="AY337" s="25">
        <f t="shared" si="62"/>
        <v>30021</v>
      </c>
      <c r="AZ337" s="25">
        <f t="shared" si="63"/>
        <v>107</v>
      </c>
    </row>
    <row r="338" spans="2:52" ht="14.25" x14ac:dyDescent="0.2">
      <c r="B338" s="16">
        <v>336</v>
      </c>
      <c r="C338" s="16" t="s">
        <v>1168</v>
      </c>
      <c r="D338" s="16" t="s">
        <v>1349</v>
      </c>
      <c r="E338" s="16">
        <f>武器3!E338</f>
        <v>5</v>
      </c>
      <c r="F338" s="16" t="s">
        <v>1126</v>
      </c>
      <c r="G338" s="16">
        <f>武器3!G338</f>
        <v>3</v>
      </c>
      <c r="H338" s="19" t="s">
        <v>1485</v>
      </c>
      <c r="I338" s="3" t="s">
        <v>872</v>
      </c>
      <c r="J338" s="3">
        <f>武器2!I338</f>
        <v>11</v>
      </c>
      <c r="K338" s="3" t="str">
        <f>武器3!J338</f>
        <v>上级职业</v>
      </c>
      <c r="L338" s="3" t="str">
        <f>武器3!K338</f>
        <v>火</v>
      </c>
      <c r="M338" s="16">
        <v>0</v>
      </c>
      <c r="N338" s="16">
        <v>8</v>
      </c>
      <c r="O338" s="16">
        <v>76</v>
      </c>
      <c r="P338" s="16">
        <v>150</v>
      </c>
      <c r="Q338" s="28">
        <v>0</v>
      </c>
      <c r="R338" s="16">
        <v>115</v>
      </c>
      <c r="S338" s="28">
        <v>0</v>
      </c>
      <c r="T338" s="28">
        <v>0</v>
      </c>
      <c r="U338" s="28">
        <v>0</v>
      </c>
      <c r="V338" s="64">
        <v>0</v>
      </c>
      <c r="W338" s="20">
        <v>0.25</v>
      </c>
      <c r="X338" s="29">
        <v>0</v>
      </c>
      <c r="Y338" s="29">
        <v>0</v>
      </c>
      <c r="Z338" s="29">
        <v>0</v>
      </c>
      <c r="AA338" s="64">
        <v>0</v>
      </c>
      <c r="AB338" s="64">
        <v>0</v>
      </c>
      <c r="AC338" s="64">
        <v>0</v>
      </c>
      <c r="AD338" s="42">
        <v>57</v>
      </c>
      <c r="AE338" s="64">
        <v>0</v>
      </c>
      <c r="AF338" s="64">
        <v>0</v>
      </c>
      <c r="AG338" s="29">
        <v>0</v>
      </c>
      <c r="AH338" s="29">
        <v>0</v>
      </c>
      <c r="AI338" s="29">
        <v>0</v>
      </c>
      <c r="AJ338" s="29">
        <v>0</v>
      </c>
      <c r="AK338" s="29">
        <v>0</v>
      </c>
      <c r="AL338">
        <f t="shared" si="55"/>
        <v>603.46638655462186</v>
      </c>
      <c r="AM338">
        <f t="shared" si="56"/>
        <v>26460</v>
      </c>
      <c r="AN338" t="str">
        <f t="shared" si="57"/>
        <v>,灰色的稻草,诱人的坚果,黄水晶</v>
      </c>
      <c r="AO338" s="25" t="str">
        <f>IF(F338="c",getSring(AN338,4),VLOOKUP(L338&amp;F338,test4,2,FALSE))</f>
        <v>上级火之精华</v>
      </c>
      <c r="AP338" s="25">
        <f t="shared" si="58"/>
        <v>30011</v>
      </c>
      <c r="AQ338" s="25">
        <f t="shared" si="64"/>
        <v>126</v>
      </c>
      <c r="AR338" s="25" t="str">
        <f>getSring(AN338,1)</f>
        <v>灰色的稻草</v>
      </c>
      <c r="AS338" s="25">
        <f t="shared" si="59"/>
        <v>30025</v>
      </c>
      <c r="AT338" s="25">
        <f t="shared" si="65"/>
        <v>126</v>
      </c>
      <c r="AU338" s="25" t="str">
        <f>getSring(AN338,2)</f>
        <v>诱人的坚果</v>
      </c>
      <c r="AV338" s="25">
        <f t="shared" si="60"/>
        <v>30041</v>
      </c>
      <c r="AW338" s="25">
        <f t="shared" si="61"/>
        <v>126</v>
      </c>
      <c r="AX338" s="25" t="str">
        <f>getSring(AN338,3)</f>
        <v>黄水晶</v>
      </c>
      <c r="AY338" s="25">
        <f t="shared" si="62"/>
        <v>30029</v>
      </c>
      <c r="AZ338" s="25">
        <f t="shared" si="63"/>
        <v>126</v>
      </c>
    </row>
    <row r="339" spans="2:52" ht="14.25" x14ac:dyDescent="0.2">
      <c r="B339" s="16">
        <v>337</v>
      </c>
      <c r="C339" s="16" t="s">
        <v>1182</v>
      </c>
      <c r="D339" s="16" t="s">
        <v>1625</v>
      </c>
      <c r="E339" s="16">
        <f>武器3!E339</f>
        <v>2</v>
      </c>
      <c r="F339" s="16" t="s">
        <v>1127</v>
      </c>
      <c r="G339" s="16">
        <f>武器3!G339</f>
        <v>3</v>
      </c>
      <c r="H339" s="19" t="s">
        <v>1485</v>
      </c>
      <c r="I339" s="3" t="s">
        <v>872</v>
      </c>
      <c r="J339" s="3">
        <f>武器2!I339</f>
        <v>11</v>
      </c>
      <c r="K339" s="3" t="str">
        <f>武器3!J339</f>
        <v>上级职业</v>
      </c>
      <c r="L339" s="3" t="str">
        <f>武器3!K339</f>
        <v>火</v>
      </c>
      <c r="M339" s="16">
        <v>0</v>
      </c>
      <c r="N339" s="16">
        <v>1</v>
      </c>
      <c r="O339" s="16">
        <v>10</v>
      </c>
      <c r="P339" s="28">
        <v>0</v>
      </c>
      <c r="Q339" s="28">
        <v>0</v>
      </c>
      <c r="R339" s="28">
        <v>0</v>
      </c>
      <c r="S339" s="28">
        <v>0</v>
      </c>
      <c r="T339" s="28">
        <v>0</v>
      </c>
      <c r="U339" s="16">
        <v>14</v>
      </c>
      <c r="V339" s="64">
        <v>0</v>
      </c>
      <c r="W339" s="29">
        <v>0</v>
      </c>
      <c r="X339" s="29">
        <v>0</v>
      </c>
      <c r="Y339" s="29">
        <v>0</v>
      </c>
      <c r="Z339" s="29">
        <v>0</v>
      </c>
      <c r="AA339" s="64">
        <v>0</v>
      </c>
      <c r="AB339" s="64">
        <v>0</v>
      </c>
      <c r="AC339" s="64">
        <v>0</v>
      </c>
      <c r="AD339" s="64">
        <v>0</v>
      </c>
      <c r="AE339" s="64">
        <v>0</v>
      </c>
      <c r="AF339" s="64">
        <v>0</v>
      </c>
      <c r="AG339" s="29">
        <v>0</v>
      </c>
      <c r="AH339" s="29">
        <v>0</v>
      </c>
      <c r="AI339" s="29">
        <v>0</v>
      </c>
      <c r="AJ339" s="29">
        <v>0</v>
      </c>
      <c r="AK339" s="29">
        <v>0</v>
      </c>
      <c r="AL339">
        <f t="shared" si="55"/>
        <v>36</v>
      </c>
      <c r="AM339">
        <f t="shared" si="56"/>
        <v>1575</v>
      </c>
      <c r="AN339" t="str">
        <f t="shared" si="57"/>
        <v>,坚硬的石头,扁扁的稻草,漂亮的蘑菇</v>
      </c>
      <c r="AO339" s="25" t="str">
        <f>IF(F339="c",getSring(AN339,4),VLOOKUP(L339&amp;F339,test4,2,FALSE))</f>
        <v>火之精华</v>
      </c>
      <c r="AP339" s="25">
        <f t="shared" si="58"/>
        <v>30012</v>
      </c>
      <c r="AQ339" s="25">
        <f t="shared" si="64"/>
        <v>15</v>
      </c>
      <c r="AR339" s="25" t="str">
        <f>getSring(AN339,1)</f>
        <v>坚硬的石头</v>
      </c>
      <c r="AS339" s="25">
        <f t="shared" si="59"/>
        <v>30032</v>
      </c>
      <c r="AT339" s="25">
        <f t="shared" si="65"/>
        <v>15</v>
      </c>
      <c r="AU339" s="25" t="str">
        <f>getSring(AN339,2)</f>
        <v>扁扁的稻草</v>
      </c>
      <c r="AV339" s="25">
        <f t="shared" si="60"/>
        <v>30024</v>
      </c>
      <c r="AW339" s="25">
        <f t="shared" si="61"/>
        <v>15</v>
      </c>
      <c r="AX339" s="25" t="str">
        <f>getSring(AN339,3)</f>
        <v>漂亮的蘑菇</v>
      </c>
      <c r="AY339" s="25">
        <f t="shared" si="62"/>
        <v>30020</v>
      </c>
      <c r="AZ339" s="25">
        <f t="shared" si="63"/>
        <v>15</v>
      </c>
    </row>
    <row r="340" spans="2:52" ht="14.25" x14ac:dyDescent="0.2">
      <c r="B340" s="16">
        <v>338</v>
      </c>
      <c r="C340" s="16" t="s">
        <v>1172</v>
      </c>
      <c r="D340" s="16" t="s">
        <v>1245</v>
      </c>
      <c r="E340" s="16">
        <f>武器3!E340</f>
        <v>2</v>
      </c>
      <c r="F340" s="16" t="s">
        <v>1127</v>
      </c>
      <c r="G340" s="16">
        <f>武器3!G340</f>
        <v>3</v>
      </c>
      <c r="H340" s="19" t="s">
        <v>1485</v>
      </c>
      <c r="I340" s="3" t="s">
        <v>872</v>
      </c>
      <c r="J340" s="3">
        <f>武器2!I340</f>
        <v>11</v>
      </c>
      <c r="K340" s="3" t="str">
        <f>武器3!J340</f>
        <v>上级职业</v>
      </c>
      <c r="L340" s="3" t="str">
        <f>武器3!K340</f>
        <v>火</v>
      </c>
      <c r="M340" s="16">
        <v>0</v>
      </c>
      <c r="N340" s="16">
        <v>2</v>
      </c>
      <c r="O340" s="16">
        <v>20</v>
      </c>
      <c r="P340" s="16">
        <v>52</v>
      </c>
      <c r="Q340" s="28">
        <v>0</v>
      </c>
      <c r="R340" s="28">
        <v>0</v>
      </c>
      <c r="S340" s="28">
        <v>0</v>
      </c>
      <c r="T340" s="28">
        <v>0</v>
      </c>
      <c r="U340" s="28">
        <v>0</v>
      </c>
      <c r="V340" s="64">
        <v>0</v>
      </c>
      <c r="W340" s="29">
        <v>0</v>
      </c>
      <c r="X340" s="29">
        <v>0</v>
      </c>
      <c r="Y340" s="29">
        <v>0</v>
      </c>
      <c r="Z340" s="29">
        <v>0</v>
      </c>
      <c r="AA340" s="64">
        <v>0</v>
      </c>
      <c r="AB340" s="64">
        <v>0</v>
      </c>
      <c r="AC340" s="64">
        <v>0</v>
      </c>
      <c r="AD340" s="64">
        <v>0</v>
      </c>
      <c r="AE340" s="64">
        <v>0</v>
      </c>
      <c r="AF340" s="64">
        <v>0</v>
      </c>
      <c r="AG340" s="29">
        <v>0</v>
      </c>
      <c r="AH340" s="29">
        <v>0</v>
      </c>
      <c r="AI340" s="29">
        <v>0</v>
      </c>
      <c r="AJ340" s="29">
        <v>0</v>
      </c>
      <c r="AK340" s="29">
        <v>0</v>
      </c>
      <c r="AL340">
        <f t="shared" si="55"/>
        <v>108</v>
      </c>
      <c r="AM340">
        <f t="shared" si="56"/>
        <v>4725</v>
      </c>
      <c r="AN340" t="str">
        <f t="shared" si="57"/>
        <v>,扁扁的稻草,蓝水晶,坚硬的石头</v>
      </c>
      <c r="AO340" s="25" t="str">
        <f>IF(F340="c",getSring(AN340,4),VLOOKUP(L340&amp;F340,test4,2,FALSE))</f>
        <v>火之精华</v>
      </c>
      <c r="AP340" s="25">
        <f t="shared" si="58"/>
        <v>30012</v>
      </c>
      <c r="AQ340" s="25">
        <f t="shared" si="64"/>
        <v>45</v>
      </c>
      <c r="AR340" s="25" t="str">
        <f>getSring(AN340,1)</f>
        <v>扁扁的稻草</v>
      </c>
      <c r="AS340" s="25">
        <f t="shared" si="59"/>
        <v>30024</v>
      </c>
      <c r="AT340" s="25">
        <f t="shared" si="65"/>
        <v>45</v>
      </c>
      <c r="AU340" s="25" t="str">
        <f>getSring(AN340,2)</f>
        <v>蓝水晶</v>
      </c>
      <c r="AV340" s="25">
        <f t="shared" si="60"/>
        <v>30028</v>
      </c>
      <c r="AW340" s="25">
        <f t="shared" si="61"/>
        <v>45</v>
      </c>
      <c r="AX340" s="25" t="str">
        <f>getSring(AN340,3)</f>
        <v>坚硬的石头</v>
      </c>
      <c r="AY340" s="25">
        <f t="shared" si="62"/>
        <v>30032</v>
      </c>
      <c r="AZ340" s="25">
        <f t="shared" si="63"/>
        <v>45</v>
      </c>
    </row>
    <row r="341" spans="2:52" ht="14.25" x14ac:dyDescent="0.2">
      <c r="B341" s="16">
        <v>339</v>
      </c>
      <c r="C341" s="16" t="s">
        <v>1143</v>
      </c>
      <c r="D341" s="16" t="s">
        <v>1606</v>
      </c>
      <c r="E341" s="16">
        <f>武器3!E341</f>
        <v>3</v>
      </c>
      <c r="F341" s="16" t="s">
        <v>1127</v>
      </c>
      <c r="G341" s="16">
        <f>武器3!G341</f>
        <v>3</v>
      </c>
      <c r="H341" s="19" t="s">
        <v>1485</v>
      </c>
      <c r="I341" s="3" t="s">
        <v>872</v>
      </c>
      <c r="J341" s="3">
        <f>武器2!I341</f>
        <v>11</v>
      </c>
      <c r="K341" s="3" t="str">
        <f>武器3!J341</f>
        <v>上级职业</v>
      </c>
      <c r="L341" s="3" t="str">
        <f>武器3!K341</f>
        <v>火</v>
      </c>
      <c r="M341" s="16">
        <v>0</v>
      </c>
      <c r="N341" s="16">
        <v>3</v>
      </c>
      <c r="O341" s="16">
        <v>30</v>
      </c>
      <c r="P341" s="16">
        <v>78</v>
      </c>
      <c r="Q341" s="28">
        <v>0</v>
      </c>
      <c r="R341" s="28">
        <v>0</v>
      </c>
      <c r="S341" s="28">
        <v>0</v>
      </c>
      <c r="T341" s="28">
        <v>0</v>
      </c>
      <c r="U341" s="28">
        <v>0</v>
      </c>
      <c r="V341" s="64">
        <v>0</v>
      </c>
      <c r="W341" s="29">
        <v>0</v>
      </c>
      <c r="X341" s="29">
        <v>0</v>
      </c>
      <c r="Y341" s="29">
        <v>0</v>
      </c>
      <c r="Z341" s="29">
        <v>0</v>
      </c>
      <c r="AA341" s="64">
        <v>0</v>
      </c>
      <c r="AB341" s="64">
        <v>0</v>
      </c>
      <c r="AC341" s="64">
        <v>0</v>
      </c>
      <c r="AD341" s="64">
        <v>0</v>
      </c>
      <c r="AE341" s="64">
        <v>0</v>
      </c>
      <c r="AF341" s="64">
        <v>0</v>
      </c>
      <c r="AG341" s="29">
        <v>0</v>
      </c>
      <c r="AH341" s="29">
        <v>0</v>
      </c>
      <c r="AI341" s="29">
        <v>0</v>
      </c>
      <c r="AJ341" s="29">
        <v>0</v>
      </c>
      <c r="AK341" s="29">
        <v>0</v>
      </c>
      <c r="AL341">
        <f t="shared" si="55"/>
        <v>162</v>
      </c>
      <c r="AM341">
        <f t="shared" si="56"/>
        <v>7140</v>
      </c>
      <c r="AN341" t="str">
        <f t="shared" si="57"/>
        <v>,漂亮的蘑菇,蓝水晶,美味的坚果</v>
      </c>
      <c r="AO341" s="25" t="str">
        <f>IF(F341="c",getSring(AN341,4),VLOOKUP(L341&amp;F341,test4,2,FALSE))</f>
        <v>火之精华</v>
      </c>
      <c r="AP341" s="25">
        <f t="shared" si="58"/>
        <v>30012</v>
      </c>
      <c r="AQ341" s="25">
        <f t="shared" si="64"/>
        <v>68</v>
      </c>
      <c r="AR341" s="25" t="str">
        <f>getSring(AN341,1)</f>
        <v>漂亮的蘑菇</v>
      </c>
      <c r="AS341" s="25">
        <f t="shared" si="59"/>
        <v>30020</v>
      </c>
      <c r="AT341" s="25">
        <f t="shared" si="65"/>
        <v>68</v>
      </c>
      <c r="AU341" s="25" t="str">
        <f>getSring(AN341,2)</f>
        <v>蓝水晶</v>
      </c>
      <c r="AV341" s="25">
        <f t="shared" si="60"/>
        <v>30028</v>
      </c>
      <c r="AW341" s="25">
        <f t="shared" si="61"/>
        <v>68</v>
      </c>
      <c r="AX341" s="25" t="str">
        <f>getSring(AN341,3)</f>
        <v>美味的坚果</v>
      </c>
      <c r="AY341" s="25">
        <f t="shared" si="62"/>
        <v>30040</v>
      </c>
      <c r="AZ341" s="25">
        <f t="shared" si="63"/>
        <v>68</v>
      </c>
    </row>
    <row r="342" spans="2:52" ht="14.25" x14ac:dyDescent="0.2">
      <c r="B342" s="16">
        <v>340</v>
      </c>
      <c r="C342" s="16" t="s">
        <v>1186</v>
      </c>
      <c r="D342" s="16" t="s">
        <v>1396</v>
      </c>
      <c r="E342" s="16">
        <f>武器3!E342</f>
        <v>3</v>
      </c>
      <c r="F342" s="16" t="s">
        <v>1127</v>
      </c>
      <c r="G342" s="16">
        <f>武器3!G342</f>
        <v>3</v>
      </c>
      <c r="H342" s="19" t="s">
        <v>1485</v>
      </c>
      <c r="I342" s="3" t="s">
        <v>872</v>
      </c>
      <c r="J342" s="3">
        <f>武器2!I342</f>
        <v>11</v>
      </c>
      <c r="K342" s="3" t="str">
        <f>武器3!J342</f>
        <v>上级职业</v>
      </c>
      <c r="L342" s="3" t="str">
        <f>武器3!K342</f>
        <v>火</v>
      </c>
      <c r="M342" s="16">
        <v>0</v>
      </c>
      <c r="N342" s="16">
        <v>4</v>
      </c>
      <c r="O342" s="16">
        <v>40</v>
      </c>
      <c r="P342" s="28">
        <v>0</v>
      </c>
      <c r="Q342" s="28">
        <v>0</v>
      </c>
      <c r="R342" s="28">
        <v>0</v>
      </c>
      <c r="S342" s="28">
        <v>0</v>
      </c>
      <c r="T342" s="28">
        <v>0</v>
      </c>
      <c r="U342" s="28">
        <v>0</v>
      </c>
      <c r="V342" s="64">
        <v>0</v>
      </c>
      <c r="W342" s="29">
        <v>0</v>
      </c>
      <c r="X342" s="29">
        <v>0</v>
      </c>
      <c r="Y342" s="29">
        <v>0</v>
      </c>
      <c r="Z342" s="29">
        <v>0</v>
      </c>
      <c r="AA342" s="64">
        <v>0</v>
      </c>
      <c r="AB342" s="64">
        <v>0</v>
      </c>
      <c r="AC342" s="64">
        <v>0</v>
      </c>
      <c r="AD342" s="42">
        <v>40</v>
      </c>
      <c r="AE342" s="64">
        <v>0</v>
      </c>
      <c r="AF342" s="64">
        <v>0</v>
      </c>
      <c r="AG342" s="29">
        <v>0</v>
      </c>
      <c r="AH342" s="29">
        <v>0</v>
      </c>
      <c r="AI342" s="29">
        <v>0</v>
      </c>
      <c r="AJ342" s="29">
        <v>0</v>
      </c>
      <c r="AK342" s="29">
        <v>0</v>
      </c>
      <c r="AL342">
        <f t="shared" si="55"/>
        <v>93.882352941176435</v>
      </c>
      <c r="AM342">
        <f t="shared" si="56"/>
        <v>4095</v>
      </c>
      <c r="AN342" t="str">
        <f t="shared" si="57"/>
        <v>,扁扁的稻草,长獠牙,蓝水晶</v>
      </c>
      <c r="AO342" s="25" t="str">
        <f>IF(F342="c",getSring(AN342,4),VLOOKUP(L342&amp;F342,test4,2,FALSE))</f>
        <v>火之精华</v>
      </c>
      <c r="AP342" s="25">
        <f t="shared" si="58"/>
        <v>30012</v>
      </c>
      <c r="AQ342" s="25">
        <f t="shared" si="64"/>
        <v>39</v>
      </c>
      <c r="AR342" s="25" t="str">
        <f>getSring(AN342,1)</f>
        <v>扁扁的稻草</v>
      </c>
      <c r="AS342" s="25">
        <f t="shared" si="59"/>
        <v>30024</v>
      </c>
      <c r="AT342" s="25">
        <f t="shared" si="65"/>
        <v>39</v>
      </c>
      <c r="AU342" s="25" t="str">
        <f>getSring(AN342,2)</f>
        <v>长獠牙</v>
      </c>
      <c r="AV342" s="25">
        <f t="shared" si="60"/>
        <v>30036</v>
      </c>
      <c r="AW342" s="25">
        <f t="shared" si="61"/>
        <v>39</v>
      </c>
      <c r="AX342" s="25" t="str">
        <f>getSring(AN342,3)</f>
        <v>蓝水晶</v>
      </c>
      <c r="AY342" s="25">
        <f t="shared" si="62"/>
        <v>30028</v>
      </c>
      <c r="AZ342" s="25">
        <f t="shared" si="63"/>
        <v>39</v>
      </c>
    </row>
    <row r="343" spans="2:52" ht="14.25" x14ac:dyDescent="0.2">
      <c r="B343" s="16">
        <v>341</v>
      </c>
      <c r="C343" s="16" t="s">
        <v>1191</v>
      </c>
      <c r="D343" s="16" t="s">
        <v>1626</v>
      </c>
      <c r="E343" s="16">
        <f>武器3!E343</f>
        <v>4</v>
      </c>
      <c r="F343" s="16" t="s">
        <v>1127</v>
      </c>
      <c r="G343" s="16">
        <f>武器3!G343</f>
        <v>3</v>
      </c>
      <c r="H343" s="19" t="s">
        <v>1485</v>
      </c>
      <c r="I343" s="3" t="s">
        <v>872</v>
      </c>
      <c r="J343" s="3">
        <f>武器2!I343</f>
        <v>11</v>
      </c>
      <c r="K343" s="3" t="str">
        <f>武器3!J343</f>
        <v>上级职业</v>
      </c>
      <c r="L343" s="3" t="str">
        <f>武器3!K343</f>
        <v>火</v>
      </c>
      <c r="M343" s="16">
        <v>0</v>
      </c>
      <c r="N343" s="16">
        <v>5</v>
      </c>
      <c r="O343" s="16">
        <v>50</v>
      </c>
      <c r="P343" s="28">
        <v>0</v>
      </c>
      <c r="Q343" s="28">
        <v>0</v>
      </c>
      <c r="R343" s="16">
        <v>99</v>
      </c>
      <c r="S343" s="28">
        <v>0</v>
      </c>
      <c r="T343" s="28">
        <v>0</v>
      </c>
      <c r="U343" s="28">
        <v>0</v>
      </c>
      <c r="V343" s="64">
        <v>0</v>
      </c>
      <c r="W343" s="29">
        <v>0</v>
      </c>
      <c r="X343" s="29">
        <v>0</v>
      </c>
      <c r="Y343" s="29">
        <v>0</v>
      </c>
      <c r="Z343" s="29">
        <v>0</v>
      </c>
      <c r="AA343" s="64">
        <v>0</v>
      </c>
      <c r="AB343" s="64">
        <v>0</v>
      </c>
      <c r="AC343" s="64">
        <v>0</v>
      </c>
      <c r="AD343" s="42">
        <v>50</v>
      </c>
      <c r="AE343" s="64">
        <v>0</v>
      </c>
      <c r="AF343" s="64">
        <v>0</v>
      </c>
      <c r="AG343" s="29">
        <v>0</v>
      </c>
      <c r="AH343" s="29">
        <v>0</v>
      </c>
      <c r="AI343" s="29">
        <v>0</v>
      </c>
      <c r="AJ343" s="29">
        <v>0</v>
      </c>
      <c r="AK343" s="29">
        <v>0</v>
      </c>
      <c r="AL343">
        <f t="shared" si="55"/>
        <v>274.92857142857144</v>
      </c>
      <c r="AM343">
        <f t="shared" si="56"/>
        <v>12075</v>
      </c>
      <c r="AN343" t="str">
        <f t="shared" si="57"/>
        <v>,扁扁的稻草,坚硬的石头,蓝水晶</v>
      </c>
      <c r="AO343" s="25" t="str">
        <f>IF(F343="c",getSring(AN343,4),VLOOKUP(L343&amp;F343,test4,2,FALSE))</f>
        <v>火之精华</v>
      </c>
      <c r="AP343" s="25">
        <f t="shared" si="58"/>
        <v>30012</v>
      </c>
      <c r="AQ343" s="25">
        <f t="shared" si="64"/>
        <v>115</v>
      </c>
      <c r="AR343" s="25" t="str">
        <f>getSring(AN343,1)</f>
        <v>扁扁的稻草</v>
      </c>
      <c r="AS343" s="25">
        <f t="shared" si="59"/>
        <v>30024</v>
      </c>
      <c r="AT343" s="25">
        <f t="shared" si="65"/>
        <v>115</v>
      </c>
      <c r="AU343" s="25" t="str">
        <f>getSring(AN343,2)</f>
        <v>坚硬的石头</v>
      </c>
      <c r="AV343" s="25">
        <f t="shared" si="60"/>
        <v>30032</v>
      </c>
      <c r="AW343" s="25">
        <f t="shared" si="61"/>
        <v>115</v>
      </c>
      <c r="AX343" s="25" t="str">
        <f>getSring(AN343,3)</f>
        <v>蓝水晶</v>
      </c>
      <c r="AY343" s="25">
        <f t="shared" si="62"/>
        <v>30028</v>
      </c>
      <c r="AZ343" s="25">
        <f t="shared" si="63"/>
        <v>115</v>
      </c>
    </row>
    <row r="344" spans="2:52" ht="14.25" x14ac:dyDescent="0.2">
      <c r="B344" s="16">
        <v>342</v>
      </c>
      <c r="C344" s="16" t="s">
        <v>1141</v>
      </c>
      <c r="D344" s="16" t="s">
        <v>1302</v>
      </c>
      <c r="E344" s="16">
        <f>武器3!E344</f>
        <v>4</v>
      </c>
      <c r="F344" s="16" t="s">
        <v>1127</v>
      </c>
      <c r="G344" s="16">
        <f>武器3!G344</f>
        <v>3</v>
      </c>
      <c r="H344" s="19" t="s">
        <v>1485</v>
      </c>
      <c r="I344" s="3" t="s">
        <v>872</v>
      </c>
      <c r="J344" s="3">
        <f>武器2!I344</f>
        <v>11</v>
      </c>
      <c r="K344" s="3" t="str">
        <f>武器3!J344</f>
        <v>上级职业</v>
      </c>
      <c r="L344" s="3" t="str">
        <f>武器3!K344</f>
        <v>火</v>
      </c>
      <c r="M344" s="16">
        <v>0</v>
      </c>
      <c r="N344" s="16">
        <v>6</v>
      </c>
      <c r="O344" s="16">
        <v>60</v>
      </c>
      <c r="P344" s="28">
        <v>0</v>
      </c>
      <c r="Q344" s="28">
        <v>0</v>
      </c>
      <c r="R344" s="28">
        <v>0</v>
      </c>
      <c r="S344" s="28">
        <v>0</v>
      </c>
      <c r="T344" s="28">
        <v>0</v>
      </c>
      <c r="U344" s="28">
        <v>0</v>
      </c>
      <c r="V344" s="64">
        <v>0</v>
      </c>
      <c r="W344" s="29">
        <v>0</v>
      </c>
      <c r="X344" s="29">
        <v>0</v>
      </c>
      <c r="Y344" s="29">
        <v>0</v>
      </c>
      <c r="Z344" s="29">
        <v>0</v>
      </c>
      <c r="AA344" s="42">
        <v>60</v>
      </c>
      <c r="AB344" s="64">
        <v>0</v>
      </c>
      <c r="AC344" s="64">
        <v>0</v>
      </c>
      <c r="AD344" s="64">
        <v>0</v>
      </c>
      <c r="AE344" s="64">
        <v>0</v>
      </c>
      <c r="AF344" s="42">
        <v>60</v>
      </c>
      <c r="AG344" s="29">
        <v>0</v>
      </c>
      <c r="AH344" s="29">
        <v>0</v>
      </c>
      <c r="AI344" s="29">
        <v>0</v>
      </c>
      <c r="AJ344" s="29">
        <v>0</v>
      </c>
      <c r="AK344" s="29">
        <v>0</v>
      </c>
      <c r="AL344">
        <f t="shared" si="55"/>
        <v>213.42857142857142</v>
      </c>
      <c r="AM344">
        <f t="shared" si="56"/>
        <v>9345</v>
      </c>
      <c r="AN344" t="str">
        <f t="shared" si="57"/>
        <v>,扁扁的稻草,坚硬的石头,蓝水晶</v>
      </c>
      <c r="AO344" s="25" t="str">
        <f>IF(F344="c",getSring(AN344,4),VLOOKUP(L344&amp;F344,test4,2,FALSE))</f>
        <v>火之精华</v>
      </c>
      <c r="AP344" s="25">
        <f t="shared" si="58"/>
        <v>30012</v>
      </c>
      <c r="AQ344" s="25">
        <f t="shared" si="64"/>
        <v>89</v>
      </c>
      <c r="AR344" s="25" t="str">
        <f>getSring(AN344,1)</f>
        <v>扁扁的稻草</v>
      </c>
      <c r="AS344" s="25">
        <f t="shared" si="59"/>
        <v>30024</v>
      </c>
      <c r="AT344" s="25">
        <f t="shared" si="65"/>
        <v>89</v>
      </c>
      <c r="AU344" s="25" t="str">
        <f>getSring(AN344,2)</f>
        <v>坚硬的石头</v>
      </c>
      <c r="AV344" s="25">
        <f t="shared" si="60"/>
        <v>30032</v>
      </c>
      <c r="AW344" s="25">
        <f t="shared" si="61"/>
        <v>89</v>
      </c>
      <c r="AX344" s="25" t="str">
        <f>getSring(AN344,3)</f>
        <v>蓝水晶</v>
      </c>
      <c r="AY344" s="25">
        <f t="shared" si="62"/>
        <v>30028</v>
      </c>
      <c r="AZ344" s="25">
        <f t="shared" si="63"/>
        <v>89</v>
      </c>
    </row>
    <row r="345" spans="2:52" ht="14.25" x14ac:dyDescent="0.2">
      <c r="B345" s="16">
        <v>343</v>
      </c>
      <c r="C345" s="16" t="s">
        <v>1157</v>
      </c>
      <c r="D345" s="16" t="s">
        <v>1606</v>
      </c>
      <c r="E345" s="16">
        <f>武器3!E345</f>
        <v>5</v>
      </c>
      <c r="F345" s="16" t="s">
        <v>1127</v>
      </c>
      <c r="G345" s="16">
        <f>武器3!G345</f>
        <v>3</v>
      </c>
      <c r="H345" s="19" t="s">
        <v>1485</v>
      </c>
      <c r="I345" s="3" t="s">
        <v>872</v>
      </c>
      <c r="J345" s="3">
        <f>武器2!I345</f>
        <v>11</v>
      </c>
      <c r="K345" s="3" t="str">
        <f>武器3!J345</f>
        <v>上级职业</v>
      </c>
      <c r="L345" s="3" t="str">
        <f>武器3!K345</f>
        <v>火</v>
      </c>
      <c r="M345" s="16">
        <v>0</v>
      </c>
      <c r="N345" s="16">
        <v>7</v>
      </c>
      <c r="O345" s="16">
        <v>70</v>
      </c>
      <c r="P345" s="28">
        <v>0</v>
      </c>
      <c r="Q345" s="28">
        <v>0</v>
      </c>
      <c r="R345" s="28">
        <v>0</v>
      </c>
      <c r="S345" s="28">
        <v>0</v>
      </c>
      <c r="T345" s="28">
        <v>0</v>
      </c>
      <c r="U345" s="28">
        <v>0</v>
      </c>
      <c r="V345" s="64">
        <v>0</v>
      </c>
      <c r="W345" s="20">
        <v>0.3</v>
      </c>
      <c r="X345" s="29">
        <v>0</v>
      </c>
      <c r="Y345" s="29">
        <v>0</v>
      </c>
      <c r="Z345" s="29">
        <v>0</v>
      </c>
      <c r="AA345" s="64">
        <v>0</v>
      </c>
      <c r="AB345" s="64">
        <v>0</v>
      </c>
      <c r="AC345" s="64">
        <v>0</v>
      </c>
      <c r="AD345" s="42">
        <v>70</v>
      </c>
      <c r="AE345" s="64">
        <v>0</v>
      </c>
      <c r="AF345" s="64">
        <v>0</v>
      </c>
      <c r="AG345" s="29">
        <v>0</v>
      </c>
      <c r="AH345" s="29">
        <v>0</v>
      </c>
      <c r="AI345" s="29">
        <v>0</v>
      </c>
      <c r="AJ345" s="29">
        <v>0</v>
      </c>
      <c r="AK345" s="29">
        <v>0</v>
      </c>
      <c r="AL345">
        <f t="shared" si="55"/>
        <v>200.35135135135135</v>
      </c>
      <c r="AM345">
        <f t="shared" si="56"/>
        <v>8715</v>
      </c>
      <c r="AN345" t="str">
        <f t="shared" si="57"/>
        <v>,漂亮的蘑菇,蓝水晶,美味的坚果</v>
      </c>
      <c r="AO345" s="25" t="str">
        <f>IF(F345="c",getSring(AN345,4),VLOOKUP(L345&amp;F345,test4,2,FALSE))</f>
        <v>火之精华</v>
      </c>
      <c r="AP345" s="25">
        <f t="shared" si="58"/>
        <v>30012</v>
      </c>
      <c r="AQ345" s="25">
        <f t="shared" si="64"/>
        <v>83</v>
      </c>
      <c r="AR345" s="25" t="str">
        <f>getSring(AN345,1)</f>
        <v>漂亮的蘑菇</v>
      </c>
      <c r="AS345" s="25">
        <f t="shared" si="59"/>
        <v>30020</v>
      </c>
      <c r="AT345" s="25">
        <f t="shared" si="65"/>
        <v>83</v>
      </c>
      <c r="AU345" s="25" t="str">
        <f>getSring(AN345,2)</f>
        <v>蓝水晶</v>
      </c>
      <c r="AV345" s="25">
        <f t="shared" si="60"/>
        <v>30028</v>
      </c>
      <c r="AW345" s="25">
        <f t="shared" si="61"/>
        <v>83</v>
      </c>
      <c r="AX345" s="25" t="str">
        <f>getSring(AN345,3)</f>
        <v>美味的坚果</v>
      </c>
      <c r="AY345" s="25">
        <f t="shared" si="62"/>
        <v>30040</v>
      </c>
      <c r="AZ345" s="25">
        <f t="shared" si="63"/>
        <v>83</v>
      </c>
    </row>
    <row r="346" spans="2:52" ht="14.25" x14ac:dyDescent="0.2">
      <c r="B346" s="16">
        <v>344</v>
      </c>
      <c r="C346" s="16" t="s">
        <v>1193</v>
      </c>
      <c r="D346" s="16" t="s">
        <v>1385</v>
      </c>
      <c r="E346" s="16">
        <f>武器3!E346</f>
        <v>5</v>
      </c>
      <c r="F346" s="16" t="s">
        <v>1127</v>
      </c>
      <c r="G346" s="16">
        <f>武器3!G346</f>
        <v>3</v>
      </c>
      <c r="H346" s="19" t="s">
        <v>1485</v>
      </c>
      <c r="I346" s="3" t="s">
        <v>872</v>
      </c>
      <c r="J346" s="3">
        <f>武器2!I346</f>
        <v>11</v>
      </c>
      <c r="K346" s="3" t="str">
        <f>武器3!J346</f>
        <v>上级职业</v>
      </c>
      <c r="L346" s="3" t="str">
        <f>武器3!K346</f>
        <v>火</v>
      </c>
      <c r="M346" s="16">
        <v>0</v>
      </c>
      <c r="N346" s="16">
        <v>8</v>
      </c>
      <c r="O346" s="16">
        <v>80</v>
      </c>
      <c r="P346" s="28">
        <v>0</v>
      </c>
      <c r="Q346" s="28">
        <v>0</v>
      </c>
      <c r="R346" s="28">
        <v>0</v>
      </c>
      <c r="S346" s="28">
        <v>0</v>
      </c>
      <c r="T346" s="28">
        <v>0</v>
      </c>
      <c r="U346" s="28">
        <v>0</v>
      </c>
      <c r="V346" s="64">
        <v>0</v>
      </c>
      <c r="W346" s="29">
        <v>0</v>
      </c>
      <c r="X346" s="29">
        <v>0</v>
      </c>
      <c r="Y346" s="29">
        <v>0</v>
      </c>
      <c r="Z346" s="29">
        <v>0</v>
      </c>
      <c r="AA346" s="64">
        <v>0</v>
      </c>
      <c r="AB346" s="42">
        <v>59</v>
      </c>
      <c r="AC346" s="64">
        <v>0</v>
      </c>
      <c r="AD346" s="42">
        <v>79</v>
      </c>
      <c r="AE346" s="64">
        <v>0</v>
      </c>
      <c r="AF346" s="64">
        <v>0</v>
      </c>
      <c r="AG346" s="29">
        <v>0</v>
      </c>
      <c r="AH346" s="29">
        <v>0</v>
      </c>
      <c r="AI346" s="29">
        <v>0</v>
      </c>
      <c r="AJ346" s="29">
        <v>0</v>
      </c>
      <c r="AK346" s="29">
        <v>0</v>
      </c>
      <c r="AL346">
        <f t="shared" si="55"/>
        <v>301.47945205479448</v>
      </c>
      <c r="AM346">
        <f t="shared" si="56"/>
        <v>13230</v>
      </c>
      <c r="AN346" t="str">
        <f t="shared" si="57"/>
        <v>,长獠牙,坚硬的石头,漂亮的蘑菇</v>
      </c>
      <c r="AO346" s="25" t="str">
        <f>IF(F346="c",getSring(AN346,4),VLOOKUP(L346&amp;F346,test4,2,FALSE))</f>
        <v>火之精华</v>
      </c>
      <c r="AP346" s="25">
        <f t="shared" si="58"/>
        <v>30012</v>
      </c>
      <c r="AQ346" s="25">
        <f t="shared" si="64"/>
        <v>126</v>
      </c>
      <c r="AR346" s="25" t="str">
        <f>getSring(AN346,1)</f>
        <v>长獠牙</v>
      </c>
      <c r="AS346" s="25">
        <f t="shared" si="59"/>
        <v>30036</v>
      </c>
      <c r="AT346" s="25">
        <f t="shared" si="65"/>
        <v>126</v>
      </c>
      <c r="AU346" s="25" t="str">
        <f>getSring(AN346,2)</f>
        <v>坚硬的石头</v>
      </c>
      <c r="AV346" s="25">
        <f t="shared" si="60"/>
        <v>30032</v>
      </c>
      <c r="AW346" s="25">
        <f t="shared" si="61"/>
        <v>126</v>
      </c>
      <c r="AX346" s="25" t="str">
        <f>getSring(AN346,3)</f>
        <v>漂亮的蘑菇</v>
      </c>
      <c r="AY346" s="25">
        <f t="shared" si="62"/>
        <v>30020</v>
      </c>
      <c r="AZ346" s="25">
        <f t="shared" si="63"/>
        <v>126</v>
      </c>
    </row>
    <row r="347" spans="2:52" ht="14.25" x14ac:dyDescent="0.2">
      <c r="B347" s="16">
        <v>345</v>
      </c>
      <c r="C347" s="16" t="s">
        <v>1164</v>
      </c>
      <c r="D347" s="16" t="s">
        <v>1294</v>
      </c>
      <c r="E347" s="16">
        <f>武器3!E347</f>
        <v>2</v>
      </c>
      <c r="F347" s="16" t="s">
        <v>1128</v>
      </c>
      <c r="G347" s="16">
        <f>武器3!G347</f>
        <v>4</v>
      </c>
      <c r="H347" s="19" t="s">
        <v>1485</v>
      </c>
      <c r="I347" s="3" t="s">
        <v>872</v>
      </c>
      <c r="J347" s="3">
        <f>武器2!I347</f>
        <v>11</v>
      </c>
      <c r="K347" s="3" t="str">
        <f>武器3!J347</f>
        <v>上级职业</v>
      </c>
      <c r="L347" s="3" t="str">
        <f>武器3!K347</f>
        <v>--</v>
      </c>
      <c r="M347" s="16">
        <v>0</v>
      </c>
      <c r="N347" s="16">
        <v>1</v>
      </c>
      <c r="O347" s="16">
        <v>20</v>
      </c>
      <c r="P347" s="16">
        <v>0</v>
      </c>
      <c r="Q347" s="28">
        <v>0</v>
      </c>
      <c r="R347" s="28">
        <v>0</v>
      </c>
      <c r="S347" s="28">
        <v>0</v>
      </c>
      <c r="T347" s="28">
        <v>0</v>
      </c>
      <c r="U347" s="28">
        <v>0</v>
      </c>
      <c r="V347" s="64">
        <v>0</v>
      </c>
      <c r="W347" s="29">
        <v>0</v>
      </c>
      <c r="X347" s="29">
        <v>0</v>
      </c>
      <c r="Y347" s="29">
        <v>0</v>
      </c>
      <c r="Z347" s="29">
        <v>0</v>
      </c>
      <c r="AA347" s="64">
        <v>0</v>
      </c>
      <c r="AB347" s="64">
        <v>0</v>
      </c>
      <c r="AC347" s="64">
        <v>0</v>
      </c>
      <c r="AD347" s="64">
        <v>0</v>
      </c>
      <c r="AE347" s="64">
        <v>0</v>
      </c>
      <c r="AF347" s="64">
        <v>0</v>
      </c>
      <c r="AG347" s="29">
        <v>0</v>
      </c>
      <c r="AH347" s="29">
        <v>0</v>
      </c>
      <c r="AI347" s="29">
        <v>0</v>
      </c>
      <c r="AJ347" s="29">
        <v>0</v>
      </c>
      <c r="AK347" s="29">
        <v>0</v>
      </c>
      <c r="AL347">
        <f t="shared" si="55"/>
        <v>30</v>
      </c>
      <c r="AM347">
        <f t="shared" si="56"/>
        <v>1312.5</v>
      </c>
      <c r="AN347" t="str">
        <f t="shared" si="57"/>
        <v>,红水晶,石头,狗牙,稻草</v>
      </c>
      <c r="AO347" s="25" t="str">
        <f>IF(F347="c",getSring(AN347,4),VLOOKUP(L347&amp;F347,test4,2,FALSE))</f>
        <v>稻草</v>
      </c>
      <c r="AP347" s="25">
        <f t="shared" si="58"/>
        <v>30023</v>
      </c>
      <c r="AQ347" s="25">
        <f t="shared" si="64"/>
        <v>100</v>
      </c>
      <c r="AR347" s="25" t="str">
        <f>getSring(AN347,1)</f>
        <v>红水晶</v>
      </c>
      <c r="AS347" s="25">
        <f t="shared" si="59"/>
        <v>30027</v>
      </c>
      <c r="AT347" s="25">
        <f t="shared" si="65"/>
        <v>25</v>
      </c>
      <c r="AU347" s="25" t="str">
        <f>getSring(AN347,2)</f>
        <v>石头</v>
      </c>
      <c r="AV347" s="25">
        <f t="shared" si="60"/>
        <v>30031</v>
      </c>
      <c r="AW347" s="25">
        <f t="shared" si="61"/>
        <v>25</v>
      </c>
      <c r="AX347" s="25" t="str">
        <f>getSring(AN347,3)</f>
        <v>狗牙</v>
      </c>
      <c r="AY347" s="25">
        <f t="shared" si="62"/>
        <v>30035</v>
      </c>
      <c r="AZ347" s="25">
        <f t="shared" si="63"/>
        <v>25</v>
      </c>
    </row>
    <row r="348" spans="2:52" ht="14.25" x14ac:dyDescent="0.2">
      <c r="B348" s="16">
        <v>346</v>
      </c>
      <c r="C348" s="16" t="s">
        <v>1172</v>
      </c>
      <c r="D348" s="16" t="s">
        <v>1528</v>
      </c>
      <c r="E348" s="16">
        <f>武器3!E348</f>
        <v>2</v>
      </c>
      <c r="F348" s="16" t="s">
        <v>1128</v>
      </c>
      <c r="G348" s="16">
        <f>武器3!G348</f>
        <v>4</v>
      </c>
      <c r="H348" s="19" t="s">
        <v>1485</v>
      </c>
      <c r="I348" s="3" t="s">
        <v>872</v>
      </c>
      <c r="J348" s="3">
        <f>武器2!I348</f>
        <v>11</v>
      </c>
      <c r="K348" s="3" t="str">
        <f>武器3!J348</f>
        <v>上级职业</v>
      </c>
      <c r="L348" s="3" t="str">
        <f>武器3!K348</f>
        <v>--</v>
      </c>
      <c r="M348" s="16">
        <v>0</v>
      </c>
      <c r="N348" s="16">
        <v>2</v>
      </c>
      <c r="O348" s="16">
        <v>39</v>
      </c>
      <c r="P348" s="28">
        <v>0</v>
      </c>
      <c r="Q348" s="28">
        <v>0</v>
      </c>
      <c r="R348" s="16">
        <v>0</v>
      </c>
      <c r="S348" s="28">
        <v>0</v>
      </c>
      <c r="T348" s="28">
        <v>0</v>
      </c>
      <c r="U348" s="28">
        <v>0</v>
      </c>
      <c r="V348" s="64">
        <v>0</v>
      </c>
      <c r="W348" s="29">
        <v>0</v>
      </c>
      <c r="X348" s="29">
        <v>0</v>
      </c>
      <c r="Y348" s="29">
        <v>0</v>
      </c>
      <c r="Z348" s="29">
        <v>0</v>
      </c>
      <c r="AA348" s="64">
        <v>0</v>
      </c>
      <c r="AB348" s="64">
        <v>0</v>
      </c>
      <c r="AC348" s="64">
        <v>0</v>
      </c>
      <c r="AD348" s="64">
        <v>0</v>
      </c>
      <c r="AE348" s="64">
        <v>0</v>
      </c>
      <c r="AF348" s="64">
        <v>0</v>
      </c>
      <c r="AG348" s="29">
        <v>0</v>
      </c>
      <c r="AH348" s="29">
        <v>0</v>
      </c>
      <c r="AI348" s="29">
        <v>0</v>
      </c>
      <c r="AJ348" s="29">
        <v>0</v>
      </c>
      <c r="AK348" s="29">
        <v>0</v>
      </c>
      <c r="AL348">
        <f t="shared" si="55"/>
        <v>58.5</v>
      </c>
      <c r="AM348">
        <f t="shared" si="56"/>
        <v>2565</v>
      </c>
      <c r="AN348" t="str">
        <f t="shared" si="57"/>
        <v>,蘑菇,稻草,多汁的坚果,石头</v>
      </c>
      <c r="AO348" s="25" t="str">
        <f>IF(F348="c",getSring(AN348,4),VLOOKUP(L348&amp;F348,test4,2,FALSE))</f>
        <v>石头</v>
      </c>
      <c r="AP348" s="25">
        <f t="shared" si="58"/>
        <v>30031</v>
      </c>
      <c r="AQ348" s="25">
        <f t="shared" si="64"/>
        <v>195</v>
      </c>
      <c r="AR348" s="25" t="str">
        <f>getSring(AN348,1)</f>
        <v>蘑菇</v>
      </c>
      <c r="AS348" s="25">
        <f t="shared" si="59"/>
        <v>30019</v>
      </c>
      <c r="AT348" s="25">
        <f t="shared" si="65"/>
        <v>49</v>
      </c>
      <c r="AU348" s="25" t="str">
        <f>getSring(AN348,2)</f>
        <v>稻草</v>
      </c>
      <c r="AV348" s="25">
        <f t="shared" si="60"/>
        <v>30023</v>
      </c>
      <c r="AW348" s="25">
        <f t="shared" si="61"/>
        <v>49</v>
      </c>
      <c r="AX348" s="25" t="str">
        <f>getSring(AN348,3)</f>
        <v>多汁的坚果</v>
      </c>
      <c r="AY348" s="25">
        <f t="shared" si="62"/>
        <v>30039</v>
      </c>
      <c r="AZ348" s="25">
        <f t="shared" si="63"/>
        <v>49</v>
      </c>
    </row>
    <row r="349" spans="2:52" ht="14.25" x14ac:dyDescent="0.2">
      <c r="B349" s="16">
        <v>347</v>
      </c>
      <c r="C349" s="16" t="s">
        <v>1153</v>
      </c>
      <c r="D349" s="16" t="s">
        <v>1328</v>
      </c>
      <c r="E349" s="16">
        <f>武器3!E349</f>
        <v>3</v>
      </c>
      <c r="F349" s="16" t="s">
        <v>1128</v>
      </c>
      <c r="G349" s="16">
        <f>武器3!G349</f>
        <v>4</v>
      </c>
      <c r="H349" s="19" t="s">
        <v>1485</v>
      </c>
      <c r="I349" s="3" t="s">
        <v>872</v>
      </c>
      <c r="J349" s="3">
        <f>武器2!I349</f>
        <v>11</v>
      </c>
      <c r="K349" s="3" t="str">
        <f>武器3!J349</f>
        <v>上级职业</v>
      </c>
      <c r="L349" s="3" t="str">
        <f>武器3!K349</f>
        <v>--</v>
      </c>
      <c r="M349" s="16">
        <v>0</v>
      </c>
      <c r="N349" s="16">
        <v>3</v>
      </c>
      <c r="O349" s="16">
        <v>59</v>
      </c>
      <c r="P349" s="28">
        <v>0</v>
      </c>
      <c r="Q349" s="28">
        <v>0</v>
      </c>
      <c r="R349" s="16">
        <v>0</v>
      </c>
      <c r="S349" s="28">
        <v>0</v>
      </c>
      <c r="T349" s="28">
        <v>0</v>
      </c>
      <c r="U349" s="28">
        <v>0</v>
      </c>
      <c r="V349" s="64">
        <v>0</v>
      </c>
      <c r="W349" s="29">
        <v>0</v>
      </c>
      <c r="X349" s="29">
        <v>0</v>
      </c>
      <c r="Y349" s="29">
        <v>0</v>
      </c>
      <c r="Z349" s="29">
        <v>0</v>
      </c>
      <c r="AA349" s="64">
        <v>0</v>
      </c>
      <c r="AB349" s="64">
        <v>0</v>
      </c>
      <c r="AC349" s="64">
        <v>0</v>
      </c>
      <c r="AD349" s="64">
        <v>0</v>
      </c>
      <c r="AE349" s="64">
        <v>0</v>
      </c>
      <c r="AF349" s="64">
        <v>0</v>
      </c>
      <c r="AG349" s="29">
        <v>0</v>
      </c>
      <c r="AH349" s="29">
        <v>0</v>
      </c>
      <c r="AI349" s="29">
        <v>0</v>
      </c>
      <c r="AJ349" s="29">
        <v>0</v>
      </c>
      <c r="AK349" s="29">
        <v>0</v>
      </c>
      <c r="AL349">
        <f t="shared" si="55"/>
        <v>88.5</v>
      </c>
      <c r="AM349">
        <f t="shared" si="56"/>
        <v>3877.5</v>
      </c>
      <c r="AN349" t="str">
        <f t="shared" si="57"/>
        <v>,石头,稻草,蘑菇,狗牙</v>
      </c>
      <c r="AO349" s="25" t="str">
        <f>IF(F349="c",getSring(AN349,4),VLOOKUP(L349&amp;F349,test4,2,FALSE))</f>
        <v>狗牙</v>
      </c>
      <c r="AP349" s="25">
        <f t="shared" si="58"/>
        <v>30035</v>
      </c>
      <c r="AQ349" s="25">
        <f t="shared" si="64"/>
        <v>295</v>
      </c>
      <c r="AR349" s="25" t="str">
        <f>getSring(AN349,1)</f>
        <v>石头</v>
      </c>
      <c r="AS349" s="25">
        <f t="shared" si="59"/>
        <v>30031</v>
      </c>
      <c r="AT349" s="25">
        <f t="shared" si="65"/>
        <v>74</v>
      </c>
      <c r="AU349" s="25" t="str">
        <f>getSring(AN349,2)</f>
        <v>稻草</v>
      </c>
      <c r="AV349" s="25">
        <f t="shared" si="60"/>
        <v>30023</v>
      </c>
      <c r="AW349" s="25">
        <f t="shared" si="61"/>
        <v>74</v>
      </c>
      <c r="AX349" s="25" t="str">
        <f>getSring(AN349,3)</f>
        <v>蘑菇</v>
      </c>
      <c r="AY349" s="25">
        <f t="shared" si="62"/>
        <v>30019</v>
      </c>
      <c r="AZ349" s="25">
        <f t="shared" si="63"/>
        <v>74</v>
      </c>
    </row>
    <row r="350" spans="2:52" ht="14.25" x14ac:dyDescent="0.2">
      <c r="B350" s="16">
        <v>348</v>
      </c>
      <c r="C350" s="16" t="s">
        <v>1133</v>
      </c>
      <c r="D350" s="16" t="s">
        <v>1529</v>
      </c>
      <c r="E350" s="16">
        <f>武器3!E350</f>
        <v>3</v>
      </c>
      <c r="F350" s="16" t="s">
        <v>1128</v>
      </c>
      <c r="G350" s="16">
        <f>武器3!G350</f>
        <v>4</v>
      </c>
      <c r="H350" s="19" t="s">
        <v>1485</v>
      </c>
      <c r="I350" s="3" t="s">
        <v>872</v>
      </c>
      <c r="J350" s="3">
        <f>武器2!I350</f>
        <v>11</v>
      </c>
      <c r="K350" s="3" t="str">
        <f>武器3!J350</f>
        <v>上级职业</v>
      </c>
      <c r="L350" s="3" t="str">
        <f>武器3!K350</f>
        <v>--</v>
      </c>
      <c r="M350" s="16">
        <v>0</v>
      </c>
      <c r="N350" s="16">
        <v>4</v>
      </c>
      <c r="O350" s="16">
        <v>78</v>
      </c>
      <c r="P350" s="28">
        <v>0</v>
      </c>
      <c r="Q350" s="28">
        <v>0</v>
      </c>
      <c r="R350" s="28">
        <v>0</v>
      </c>
      <c r="S350" s="28">
        <v>0</v>
      </c>
      <c r="T350" s="28">
        <v>0</v>
      </c>
      <c r="U350" s="28">
        <v>0</v>
      </c>
      <c r="V350" s="64">
        <v>0</v>
      </c>
      <c r="W350" s="29">
        <v>0</v>
      </c>
      <c r="X350" s="29">
        <v>0</v>
      </c>
      <c r="Y350" s="29">
        <v>0</v>
      </c>
      <c r="Z350" s="29">
        <v>0</v>
      </c>
      <c r="AA350" s="64">
        <v>0</v>
      </c>
      <c r="AB350" s="64">
        <v>0</v>
      </c>
      <c r="AC350" s="64">
        <v>0</v>
      </c>
      <c r="AD350" s="42">
        <v>0</v>
      </c>
      <c r="AE350" s="64">
        <v>0</v>
      </c>
      <c r="AF350" s="64">
        <v>0</v>
      </c>
      <c r="AG350" s="29">
        <v>0</v>
      </c>
      <c r="AH350" s="29">
        <v>0</v>
      </c>
      <c r="AI350" s="29">
        <v>0</v>
      </c>
      <c r="AJ350" s="29">
        <v>0</v>
      </c>
      <c r="AK350" s="29">
        <v>0</v>
      </c>
      <c r="AL350">
        <f t="shared" si="55"/>
        <v>117</v>
      </c>
      <c r="AM350">
        <f t="shared" si="56"/>
        <v>5130</v>
      </c>
      <c r="AN350" t="str">
        <f t="shared" si="57"/>
        <v>,稻草,石头,狗牙,红水晶</v>
      </c>
      <c r="AO350" s="25" t="str">
        <f>IF(F350="c",getSring(AN350,4),VLOOKUP(L350&amp;F350,test4,2,FALSE))</f>
        <v>红水晶</v>
      </c>
      <c r="AP350" s="25">
        <f t="shared" si="58"/>
        <v>30027</v>
      </c>
      <c r="AQ350" s="25">
        <f t="shared" si="64"/>
        <v>390</v>
      </c>
      <c r="AR350" s="25" t="str">
        <f>getSring(AN350,1)</f>
        <v>稻草</v>
      </c>
      <c r="AS350" s="25">
        <f t="shared" si="59"/>
        <v>30023</v>
      </c>
      <c r="AT350" s="25">
        <f t="shared" si="65"/>
        <v>98</v>
      </c>
      <c r="AU350" s="25" t="str">
        <f>getSring(AN350,2)</f>
        <v>石头</v>
      </c>
      <c r="AV350" s="25">
        <f t="shared" si="60"/>
        <v>30031</v>
      </c>
      <c r="AW350" s="25">
        <f t="shared" si="61"/>
        <v>98</v>
      </c>
      <c r="AX350" s="25" t="str">
        <f>getSring(AN350,3)</f>
        <v>狗牙</v>
      </c>
      <c r="AY350" s="25">
        <f t="shared" si="62"/>
        <v>30035</v>
      </c>
      <c r="AZ350" s="25">
        <f t="shared" si="63"/>
        <v>98</v>
      </c>
    </row>
    <row r="351" spans="2:52" ht="14.25" x14ac:dyDescent="0.2">
      <c r="B351" s="16">
        <v>349</v>
      </c>
      <c r="C351" s="16" t="s">
        <v>1198</v>
      </c>
      <c r="D351" s="16" t="s">
        <v>1354</v>
      </c>
      <c r="E351" s="16">
        <f>武器3!E351</f>
        <v>4</v>
      </c>
      <c r="F351" s="16" t="s">
        <v>1128</v>
      </c>
      <c r="G351" s="16">
        <f>武器3!G351</f>
        <v>4</v>
      </c>
      <c r="H351" s="19" t="s">
        <v>1485</v>
      </c>
      <c r="I351" s="3" t="s">
        <v>872</v>
      </c>
      <c r="J351" s="3">
        <f>武器2!I351</f>
        <v>11</v>
      </c>
      <c r="K351" s="3" t="str">
        <f>武器3!J351</f>
        <v>上级职业</v>
      </c>
      <c r="L351" s="3" t="str">
        <f>武器3!K351</f>
        <v>--</v>
      </c>
      <c r="M351" s="16">
        <v>0</v>
      </c>
      <c r="N351" s="16">
        <v>5</v>
      </c>
      <c r="O351" s="16">
        <v>98</v>
      </c>
      <c r="P351" s="28">
        <v>0</v>
      </c>
      <c r="Q351" s="28">
        <v>0</v>
      </c>
      <c r="R351" s="28">
        <v>0</v>
      </c>
      <c r="S351" s="28">
        <v>0</v>
      </c>
      <c r="T351" s="28">
        <v>0</v>
      </c>
      <c r="U351" s="28">
        <v>0</v>
      </c>
      <c r="V351" s="64">
        <v>0</v>
      </c>
      <c r="W351" s="29">
        <v>0</v>
      </c>
      <c r="X351" s="29">
        <v>0</v>
      </c>
      <c r="Y351" s="29">
        <v>0</v>
      </c>
      <c r="Z351" s="29">
        <v>0</v>
      </c>
      <c r="AA351" s="42">
        <v>0</v>
      </c>
      <c r="AB351" s="64">
        <v>0</v>
      </c>
      <c r="AC351" s="64">
        <v>0</v>
      </c>
      <c r="AD351" s="64">
        <v>0</v>
      </c>
      <c r="AE351" s="64">
        <v>0</v>
      </c>
      <c r="AF351" s="64">
        <v>0</v>
      </c>
      <c r="AG351" s="29">
        <v>0</v>
      </c>
      <c r="AH351" s="29">
        <v>0</v>
      </c>
      <c r="AI351" s="29">
        <v>0</v>
      </c>
      <c r="AJ351" s="29">
        <v>0</v>
      </c>
      <c r="AK351" s="29">
        <v>0</v>
      </c>
      <c r="AL351">
        <f t="shared" si="55"/>
        <v>147</v>
      </c>
      <c r="AM351">
        <f t="shared" si="56"/>
        <v>6442.5</v>
      </c>
      <c r="AN351" t="str">
        <f t="shared" si="57"/>
        <v>,蘑菇,狗牙,石头,稻草</v>
      </c>
      <c r="AO351" s="25" t="str">
        <f>IF(F351="c",getSring(AN351,4),VLOOKUP(L351&amp;F351,test4,2,FALSE))</f>
        <v>稻草</v>
      </c>
      <c r="AP351" s="25">
        <f t="shared" si="58"/>
        <v>30023</v>
      </c>
      <c r="AQ351" s="25">
        <f t="shared" si="64"/>
        <v>490</v>
      </c>
      <c r="AR351" s="25" t="str">
        <f>getSring(AN351,1)</f>
        <v>蘑菇</v>
      </c>
      <c r="AS351" s="25">
        <f t="shared" si="59"/>
        <v>30019</v>
      </c>
      <c r="AT351" s="25">
        <f t="shared" si="65"/>
        <v>123</v>
      </c>
      <c r="AU351" s="25" t="str">
        <f>getSring(AN351,2)</f>
        <v>狗牙</v>
      </c>
      <c r="AV351" s="25">
        <f t="shared" si="60"/>
        <v>30035</v>
      </c>
      <c r="AW351" s="25">
        <f t="shared" si="61"/>
        <v>123</v>
      </c>
      <c r="AX351" s="25" t="str">
        <f>getSring(AN351,3)</f>
        <v>石头</v>
      </c>
      <c r="AY351" s="25">
        <f t="shared" si="62"/>
        <v>30031</v>
      </c>
      <c r="AZ351" s="25">
        <f t="shared" si="63"/>
        <v>123</v>
      </c>
    </row>
    <row r="352" spans="2:52" ht="14.25" x14ac:dyDescent="0.2">
      <c r="B352" s="16">
        <v>350</v>
      </c>
      <c r="C352" s="16" t="s">
        <v>1166</v>
      </c>
      <c r="D352" s="16" t="s">
        <v>1500</v>
      </c>
      <c r="E352" s="16">
        <f>武器3!E352</f>
        <v>4</v>
      </c>
      <c r="F352" s="16" t="s">
        <v>1128</v>
      </c>
      <c r="G352" s="16">
        <f>武器3!G352</f>
        <v>4</v>
      </c>
      <c r="H352" s="19" t="s">
        <v>1485</v>
      </c>
      <c r="I352" s="3" t="s">
        <v>872</v>
      </c>
      <c r="J352" s="3">
        <f>武器2!I352</f>
        <v>11</v>
      </c>
      <c r="K352" s="3" t="str">
        <f>武器3!J352</f>
        <v>上级职业</v>
      </c>
      <c r="L352" s="3" t="str">
        <f>武器3!K352</f>
        <v>--</v>
      </c>
      <c r="M352" s="16">
        <v>0</v>
      </c>
      <c r="N352" s="16">
        <v>6</v>
      </c>
      <c r="O352" s="16">
        <v>117</v>
      </c>
      <c r="P352" s="16">
        <v>0</v>
      </c>
      <c r="Q352" s="28">
        <v>0</v>
      </c>
      <c r="R352" s="28">
        <v>0</v>
      </c>
      <c r="S352" s="28">
        <v>0</v>
      </c>
      <c r="T352" s="28">
        <v>0</v>
      </c>
      <c r="U352" s="28">
        <v>0</v>
      </c>
      <c r="V352" s="64">
        <v>0</v>
      </c>
      <c r="W352" s="29">
        <v>0</v>
      </c>
      <c r="X352" s="29">
        <v>0</v>
      </c>
      <c r="Y352" s="29">
        <v>0</v>
      </c>
      <c r="Z352" s="29">
        <v>0</v>
      </c>
      <c r="AA352" s="64">
        <v>0</v>
      </c>
      <c r="AB352" s="64">
        <v>0</v>
      </c>
      <c r="AC352" s="64">
        <v>0</v>
      </c>
      <c r="AD352" s="64">
        <v>0</v>
      </c>
      <c r="AE352" s="64">
        <v>0</v>
      </c>
      <c r="AF352" s="64">
        <v>0</v>
      </c>
      <c r="AG352" s="29">
        <v>0</v>
      </c>
      <c r="AH352" s="29">
        <v>0</v>
      </c>
      <c r="AI352" s="29">
        <v>0</v>
      </c>
      <c r="AJ352" s="29">
        <v>0</v>
      </c>
      <c r="AK352" s="29">
        <v>0</v>
      </c>
      <c r="AL352">
        <f t="shared" si="55"/>
        <v>175.5</v>
      </c>
      <c r="AM352">
        <f t="shared" si="56"/>
        <v>7672.5</v>
      </c>
      <c r="AN352" t="str">
        <f t="shared" si="57"/>
        <v>,石头,稻草,蘑菇,狗牙</v>
      </c>
      <c r="AO352" s="25" t="str">
        <f>IF(F352="c",getSring(AN352,4),VLOOKUP(L352&amp;F352,test4,2,FALSE))</f>
        <v>狗牙</v>
      </c>
      <c r="AP352" s="25">
        <f t="shared" si="58"/>
        <v>30035</v>
      </c>
      <c r="AQ352" s="25">
        <f t="shared" si="64"/>
        <v>585</v>
      </c>
      <c r="AR352" s="25" t="str">
        <f>getSring(AN352,1)</f>
        <v>石头</v>
      </c>
      <c r="AS352" s="25">
        <f t="shared" si="59"/>
        <v>30031</v>
      </c>
      <c r="AT352" s="25">
        <f t="shared" si="65"/>
        <v>146</v>
      </c>
      <c r="AU352" s="25" t="str">
        <f>getSring(AN352,2)</f>
        <v>稻草</v>
      </c>
      <c r="AV352" s="25">
        <f t="shared" si="60"/>
        <v>30023</v>
      </c>
      <c r="AW352" s="25">
        <f t="shared" si="61"/>
        <v>146</v>
      </c>
      <c r="AX352" s="25" t="str">
        <f>getSring(AN352,3)</f>
        <v>蘑菇</v>
      </c>
      <c r="AY352" s="25">
        <f t="shared" si="62"/>
        <v>30019</v>
      </c>
      <c r="AZ352" s="25">
        <f t="shared" si="63"/>
        <v>146</v>
      </c>
    </row>
    <row r="353" spans="2:52" ht="14.25" x14ac:dyDescent="0.2">
      <c r="B353" s="16">
        <v>351</v>
      </c>
      <c r="C353" s="16" t="s">
        <v>1143</v>
      </c>
      <c r="D353" s="16" t="s">
        <v>1377</v>
      </c>
      <c r="E353" s="16">
        <f>武器3!E353</f>
        <v>5</v>
      </c>
      <c r="F353" s="16" t="s">
        <v>1128</v>
      </c>
      <c r="G353" s="16">
        <f>武器3!G353</f>
        <v>4</v>
      </c>
      <c r="H353" s="19" t="s">
        <v>1485</v>
      </c>
      <c r="I353" s="3" t="s">
        <v>872</v>
      </c>
      <c r="J353" s="3">
        <f>武器2!I353</f>
        <v>11</v>
      </c>
      <c r="K353" s="3" t="str">
        <f>武器3!J353</f>
        <v>上级职业</v>
      </c>
      <c r="L353" s="3" t="str">
        <f>武器3!K353</f>
        <v>--</v>
      </c>
      <c r="M353" s="16">
        <v>0</v>
      </c>
      <c r="N353" s="16">
        <v>7</v>
      </c>
      <c r="O353" s="16">
        <v>137</v>
      </c>
      <c r="P353" s="28">
        <v>0</v>
      </c>
      <c r="Q353" s="28">
        <v>0</v>
      </c>
      <c r="R353" s="28">
        <v>0</v>
      </c>
      <c r="S353" s="28">
        <v>0</v>
      </c>
      <c r="T353" s="28">
        <v>0</v>
      </c>
      <c r="U353" s="28">
        <v>0</v>
      </c>
      <c r="V353" s="64">
        <v>0</v>
      </c>
      <c r="W353" s="29">
        <v>0</v>
      </c>
      <c r="X353" s="29">
        <v>0</v>
      </c>
      <c r="Y353" s="29">
        <v>0</v>
      </c>
      <c r="Z353" s="29">
        <v>0</v>
      </c>
      <c r="AA353" s="64">
        <v>0</v>
      </c>
      <c r="AB353" s="64">
        <v>0</v>
      </c>
      <c r="AC353" s="64">
        <v>0</v>
      </c>
      <c r="AD353" s="42">
        <v>0</v>
      </c>
      <c r="AE353" s="64">
        <v>0</v>
      </c>
      <c r="AF353" s="64">
        <v>0</v>
      </c>
      <c r="AG353" s="29">
        <v>0</v>
      </c>
      <c r="AH353" s="29">
        <v>0</v>
      </c>
      <c r="AI353" s="29">
        <v>0</v>
      </c>
      <c r="AJ353" s="29">
        <v>0</v>
      </c>
      <c r="AK353" s="29">
        <v>0</v>
      </c>
      <c r="AL353">
        <f t="shared" si="55"/>
        <v>205.5</v>
      </c>
      <c r="AM353">
        <f t="shared" si="56"/>
        <v>8985</v>
      </c>
      <c r="AN353" t="str">
        <f t="shared" si="57"/>
        <v>,多汁的坚果,红水晶,稻草,石头</v>
      </c>
      <c r="AO353" s="25" t="str">
        <f>IF(F353="c",getSring(AN353,4),VLOOKUP(L353&amp;F353,test4,2,FALSE))</f>
        <v>石头</v>
      </c>
      <c r="AP353" s="25">
        <f t="shared" si="58"/>
        <v>30031</v>
      </c>
      <c r="AQ353" s="25">
        <f t="shared" si="64"/>
        <v>685</v>
      </c>
      <c r="AR353" s="25" t="str">
        <f>getSring(AN353,1)</f>
        <v>多汁的坚果</v>
      </c>
      <c r="AS353" s="25">
        <f t="shared" si="59"/>
        <v>30039</v>
      </c>
      <c r="AT353" s="25">
        <f t="shared" si="65"/>
        <v>171</v>
      </c>
      <c r="AU353" s="25" t="str">
        <f>getSring(AN353,2)</f>
        <v>红水晶</v>
      </c>
      <c r="AV353" s="25">
        <f t="shared" si="60"/>
        <v>30027</v>
      </c>
      <c r="AW353" s="25">
        <f t="shared" si="61"/>
        <v>171</v>
      </c>
      <c r="AX353" s="25" t="str">
        <f>getSring(AN353,3)</f>
        <v>稻草</v>
      </c>
      <c r="AY353" s="25">
        <f t="shared" si="62"/>
        <v>30023</v>
      </c>
      <c r="AZ353" s="25">
        <f t="shared" si="63"/>
        <v>171</v>
      </c>
    </row>
    <row r="354" spans="2:52" ht="14.25" x14ac:dyDescent="0.2">
      <c r="B354" s="16">
        <v>352</v>
      </c>
      <c r="C354" s="16" t="s">
        <v>1196</v>
      </c>
      <c r="D354" s="16" t="s">
        <v>1627</v>
      </c>
      <c r="E354" s="16">
        <f>武器3!E354</f>
        <v>5</v>
      </c>
      <c r="F354" s="16" t="s">
        <v>1128</v>
      </c>
      <c r="G354" s="16">
        <f>武器3!G354</f>
        <v>4</v>
      </c>
      <c r="H354" s="19" t="s">
        <v>1485</v>
      </c>
      <c r="I354" s="3" t="s">
        <v>872</v>
      </c>
      <c r="J354" s="3">
        <f>武器2!I354</f>
        <v>11</v>
      </c>
      <c r="K354" s="3" t="str">
        <f>武器3!J354</f>
        <v>上级职业</v>
      </c>
      <c r="L354" s="3" t="str">
        <f>武器3!K354</f>
        <v>--</v>
      </c>
      <c r="M354" s="16">
        <v>0</v>
      </c>
      <c r="N354" s="16">
        <v>8</v>
      </c>
      <c r="O354" s="16">
        <v>156</v>
      </c>
      <c r="P354" s="28">
        <v>0</v>
      </c>
      <c r="Q354" s="28">
        <v>0</v>
      </c>
      <c r="R354" s="28">
        <v>0</v>
      </c>
      <c r="S354" s="28">
        <v>0</v>
      </c>
      <c r="T354" s="28">
        <v>0</v>
      </c>
      <c r="U354" s="28">
        <v>0</v>
      </c>
      <c r="V354" s="42">
        <v>0</v>
      </c>
      <c r="W354" s="29">
        <v>0</v>
      </c>
      <c r="X354" s="29">
        <v>0</v>
      </c>
      <c r="Y354" s="29">
        <v>0</v>
      </c>
      <c r="Z354" s="29">
        <v>0</v>
      </c>
      <c r="AA354" s="64">
        <v>0</v>
      </c>
      <c r="AB354" s="64">
        <v>0</v>
      </c>
      <c r="AC354" s="64">
        <v>0</v>
      </c>
      <c r="AD354" s="64">
        <v>0</v>
      </c>
      <c r="AE354" s="64">
        <v>0</v>
      </c>
      <c r="AF354" s="64">
        <v>0</v>
      </c>
      <c r="AG354" s="29">
        <v>0</v>
      </c>
      <c r="AH354" s="29">
        <v>0</v>
      </c>
      <c r="AI354" s="29">
        <v>0</v>
      </c>
      <c r="AJ354" s="29">
        <v>0</v>
      </c>
      <c r="AK354" s="29">
        <v>0</v>
      </c>
      <c r="AL354">
        <f t="shared" si="55"/>
        <v>234</v>
      </c>
      <c r="AM354">
        <f t="shared" si="56"/>
        <v>10237.5</v>
      </c>
      <c r="AN354" t="str">
        <f t="shared" si="57"/>
        <v>,红水晶,多汁的坚果,狗牙,石头</v>
      </c>
      <c r="AO354" s="25" t="str">
        <f>IF(F354="c",getSring(AN354,4),VLOOKUP(L354&amp;F354,test4,2,FALSE))</f>
        <v>石头</v>
      </c>
      <c r="AP354" s="25">
        <f t="shared" si="58"/>
        <v>30031</v>
      </c>
      <c r="AQ354" s="25">
        <f t="shared" si="64"/>
        <v>780</v>
      </c>
      <c r="AR354" s="25" t="str">
        <f>getSring(AN354,1)</f>
        <v>红水晶</v>
      </c>
      <c r="AS354" s="25">
        <f t="shared" si="59"/>
        <v>30027</v>
      </c>
      <c r="AT354" s="25">
        <f t="shared" si="65"/>
        <v>195</v>
      </c>
      <c r="AU354" s="25" t="str">
        <f>getSring(AN354,2)</f>
        <v>多汁的坚果</v>
      </c>
      <c r="AV354" s="25">
        <f t="shared" si="60"/>
        <v>30039</v>
      </c>
      <c r="AW354" s="25">
        <f t="shared" si="61"/>
        <v>195</v>
      </c>
      <c r="AX354" s="25" t="str">
        <f>getSring(AN354,3)</f>
        <v>狗牙</v>
      </c>
      <c r="AY354" s="25">
        <f t="shared" si="62"/>
        <v>30035</v>
      </c>
      <c r="AZ354" s="25">
        <f t="shared" si="63"/>
        <v>195</v>
      </c>
    </row>
    <row r="355" spans="2:52" ht="14.25" x14ac:dyDescent="0.2">
      <c r="B355" s="16">
        <v>353</v>
      </c>
      <c r="C355" s="16" t="s">
        <v>1204</v>
      </c>
      <c r="D355" s="16" t="s">
        <v>1400</v>
      </c>
      <c r="E355" s="16">
        <f>武器3!E355</f>
        <v>2</v>
      </c>
      <c r="F355" s="16" t="s">
        <v>1125</v>
      </c>
      <c r="G355" s="16">
        <f>武器3!G355</f>
        <v>3</v>
      </c>
      <c r="H355" s="19" t="s">
        <v>1485</v>
      </c>
      <c r="I355" s="3" t="s">
        <v>873</v>
      </c>
      <c r="J355" s="3">
        <f>武器2!I355</f>
        <v>12</v>
      </c>
      <c r="K355" s="3" t="str">
        <f>武器3!J355</f>
        <v>上级职业</v>
      </c>
      <c r="L355" s="3" t="str">
        <f>武器3!K355</f>
        <v>雷</v>
      </c>
      <c r="M355" s="16">
        <v>5</v>
      </c>
      <c r="N355" s="16">
        <v>1</v>
      </c>
      <c r="O355" s="16">
        <v>13</v>
      </c>
      <c r="P355" s="16">
        <v>12</v>
      </c>
      <c r="Q355" s="28">
        <v>0</v>
      </c>
      <c r="R355" s="28">
        <v>0</v>
      </c>
      <c r="S355" s="28">
        <v>0</v>
      </c>
      <c r="T355" s="16">
        <v>11</v>
      </c>
      <c r="U355" s="16">
        <v>7</v>
      </c>
      <c r="V355" s="64">
        <v>0</v>
      </c>
      <c r="W355" s="29">
        <v>0</v>
      </c>
      <c r="X355" s="29">
        <v>0</v>
      </c>
      <c r="Y355" s="29">
        <v>0</v>
      </c>
      <c r="Z355" s="29">
        <v>0</v>
      </c>
      <c r="AA355" s="64">
        <v>0</v>
      </c>
      <c r="AB355" s="64">
        <v>0</v>
      </c>
      <c r="AC355" s="64">
        <v>0</v>
      </c>
      <c r="AD355" s="64">
        <v>0</v>
      </c>
      <c r="AE355" s="64">
        <v>0</v>
      </c>
      <c r="AF355" s="64">
        <v>0</v>
      </c>
      <c r="AG355" s="29">
        <v>0</v>
      </c>
      <c r="AH355" s="29">
        <v>0</v>
      </c>
      <c r="AI355" s="29">
        <v>0</v>
      </c>
      <c r="AJ355" s="29">
        <v>0</v>
      </c>
      <c r="AK355" s="29">
        <v>0</v>
      </c>
      <c r="AL355">
        <f t="shared" si="55"/>
        <v>64.5</v>
      </c>
      <c r="AM355">
        <f t="shared" si="56"/>
        <v>2820</v>
      </c>
      <c r="AN355" t="str">
        <f t="shared" si="57"/>
        <v>,紫水晶,斑斓的稻草,夏娃的坚果</v>
      </c>
      <c r="AO355" s="25" t="str">
        <f>IF(F355="c",getSring(AN355,4),VLOOKUP(L355&amp;F355,test4,2,FALSE))</f>
        <v>顶级雷之精华</v>
      </c>
      <c r="AP355" s="25">
        <f t="shared" si="58"/>
        <v>30004</v>
      </c>
      <c r="AQ355" s="25">
        <f t="shared" si="64"/>
        <v>13</v>
      </c>
      <c r="AR355" s="25" t="str">
        <f>getSring(AN355,1)</f>
        <v>紫水晶</v>
      </c>
      <c r="AS355" s="25">
        <f t="shared" si="59"/>
        <v>30030</v>
      </c>
      <c r="AT355" s="25">
        <f t="shared" si="65"/>
        <v>7</v>
      </c>
      <c r="AU355" s="25" t="str">
        <f>getSring(AN355,2)</f>
        <v>斑斓的稻草</v>
      </c>
      <c r="AV355" s="25">
        <f t="shared" si="60"/>
        <v>30026</v>
      </c>
      <c r="AW355" s="25">
        <f t="shared" si="61"/>
        <v>7</v>
      </c>
      <c r="AX355" s="25" t="str">
        <f>getSring(AN355,3)</f>
        <v>夏娃的坚果</v>
      </c>
      <c r="AY355" s="25">
        <f t="shared" si="62"/>
        <v>30042</v>
      </c>
      <c r="AZ355" s="25">
        <f t="shared" si="63"/>
        <v>7</v>
      </c>
    </row>
    <row r="356" spans="2:52" ht="14.25" x14ac:dyDescent="0.2">
      <c r="B356" s="16">
        <v>354</v>
      </c>
      <c r="C356" s="16" t="s">
        <v>1174</v>
      </c>
      <c r="D356" s="16" t="s">
        <v>1433</v>
      </c>
      <c r="E356" s="16">
        <f>武器3!E356</f>
        <v>2</v>
      </c>
      <c r="F356" s="16" t="s">
        <v>1125</v>
      </c>
      <c r="G356" s="16">
        <f>武器3!G356</f>
        <v>3</v>
      </c>
      <c r="H356" s="19" t="s">
        <v>1485</v>
      </c>
      <c r="I356" s="3" t="s">
        <v>873</v>
      </c>
      <c r="J356" s="3">
        <f>武器2!I356</f>
        <v>12</v>
      </c>
      <c r="K356" s="3" t="str">
        <f>武器3!J356</f>
        <v>上级职业</v>
      </c>
      <c r="L356" s="3" t="str">
        <f>武器3!K356</f>
        <v>雷</v>
      </c>
      <c r="M356" s="16">
        <v>5</v>
      </c>
      <c r="N356" s="16">
        <v>2</v>
      </c>
      <c r="O356" s="16">
        <v>26</v>
      </c>
      <c r="P356" s="28">
        <v>0</v>
      </c>
      <c r="Q356" s="28">
        <v>0</v>
      </c>
      <c r="R356" s="28">
        <v>0</v>
      </c>
      <c r="S356" s="28">
        <v>0</v>
      </c>
      <c r="T356" s="28">
        <v>0</v>
      </c>
      <c r="U356" s="28">
        <v>0</v>
      </c>
      <c r="V356" s="64">
        <v>0</v>
      </c>
      <c r="W356" s="29">
        <v>0</v>
      </c>
      <c r="X356" s="29">
        <v>0</v>
      </c>
      <c r="Y356" s="29">
        <v>0</v>
      </c>
      <c r="Z356" s="29">
        <v>0</v>
      </c>
      <c r="AA356" s="64">
        <v>0</v>
      </c>
      <c r="AB356" s="42">
        <v>16</v>
      </c>
      <c r="AC356" s="42">
        <v>8</v>
      </c>
      <c r="AD356" s="64">
        <v>0</v>
      </c>
      <c r="AE356" s="42">
        <v>11</v>
      </c>
      <c r="AF356" s="64">
        <v>0</v>
      </c>
      <c r="AG356" s="29">
        <v>0</v>
      </c>
      <c r="AH356" s="29">
        <v>0</v>
      </c>
      <c r="AI356" s="29">
        <v>0</v>
      </c>
      <c r="AJ356" s="29">
        <v>0</v>
      </c>
      <c r="AK356" s="29">
        <v>0</v>
      </c>
      <c r="AL356">
        <f t="shared" si="55"/>
        <v>50.283582089552247</v>
      </c>
      <c r="AM356">
        <f t="shared" si="56"/>
        <v>2100</v>
      </c>
      <c r="AN356" t="str">
        <f t="shared" si="57"/>
        <v>,耀眼的石头,斑斓的稻草,剧毒牙</v>
      </c>
      <c r="AO356" s="25" t="str">
        <f>IF(F356="c",getSring(AN356,4),VLOOKUP(L356&amp;F356,test4,2,FALSE))</f>
        <v>顶级雷之精华</v>
      </c>
      <c r="AP356" s="25">
        <f t="shared" si="58"/>
        <v>30004</v>
      </c>
      <c r="AQ356" s="25">
        <f t="shared" si="64"/>
        <v>10</v>
      </c>
      <c r="AR356" s="25" t="str">
        <f>getSring(AN356,1)</f>
        <v>耀眼的石头</v>
      </c>
      <c r="AS356" s="25">
        <f t="shared" si="59"/>
        <v>30034</v>
      </c>
      <c r="AT356" s="25">
        <f t="shared" si="65"/>
        <v>5</v>
      </c>
      <c r="AU356" s="25" t="str">
        <f>getSring(AN356,2)</f>
        <v>斑斓的稻草</v>
      </c>
      <c r="AV356" s="25">
        <f t="shared" si="60"/>
        <v>30026</v>
      </c>
      <c r="AW356" s="25">
        <f t="shared" si="61"/>
        <v>5</v>
      </c>
      <c r="AX356" s="25" t="str">
        <f>getSring(AN356,3)</f>
        <v>剧毒牙</v>
      </c>
      <c r="AY356" s="25">
        <f t="shared" si="62"/>
        <v>30038</v>
      </c>
      <c r="AZ356" s="25">
        <f t="shared" si="63"/>
        <v>5</v>
      </c>
    </row>
    <row r="357" spans="2:52" ht="14.25" x14ac:dyDescent="0.2">
      <c r="B357" s="16">
        <v>355</v>
      </c>
      <c r="C357" s="16" t="s">
        <v>1178</v>
      </c>
      <c r="D357" s="16" t="s">
        <v>1628</v>
      </c>
      <c r="E357" s="16">
        <f>武器3!E357</f>
        <v>3</v>
      </c>
      <c r="F357" s="16" t="s">
        <v>1125</v>
      </c>
      <c r="G357" s="16">
        <f>武器3!G357</f>
        <v>3</v>
      </c>
      <c r="H357" s="19" t="s">
        <v>1485</v>
      </c>
      <c r="I357" s="3" t="s">
        <v>873</v>
      </c>
      <c r="J357" s="3">
        <f>武器2!I357</f>
        <v>12</v>
      </c>
      <c r="K357" s="3" t="str">
        <f>武器3!J357</f>
        <v>上级职业</v>
      </c>
      <c r="L357" s="3" t="str">
        <f>武器3!K357</f>
        <v>雷</v>
      </c>
      <c r="M357" s="16">
        <v>5</v>
      </c>
      <c r="N357" s="16">
        <v>3</v>
      </c>
      <c r="O357" s="16">
        <v>39</v>
      </c>
      <c r="P357" s="16">
        <v>37</v>
      </c>
      <c r="Q357" s="16">
        <v>36</v>
      </c>
      <c r="R357" s="28">
        <v>0</v>
      </c>
      <c r="S357" s="28">
        <v>0</v>
      </c>
      <c r="T357" s="16">
        <v>33</v>
      </c>
      <c r="U357" s="28">
        <v>0</v>
      </c>
      <c r="V357" s="64">
        <v>0</v>
      </c>
      <c r="W357" s="29">
        <v>0</v>
      </c>
      <c r="X357" s="29">
        <v>0</v>
      </c>
      <c r="Y357" s="29">
        <v>0</v>
      </c>
      <c r="Z357" s="29">
        <v>0</v>
      </c>
      <c r="AA357" s="64">
        <v>0</v>
      </c>
      <c r="AB357" s="42">
        <v>24</v>
      </c>
      <c r="AC357" s="64">
        <v>0</v>
      </c>
      <c r="AD357" s="64">
        <v>0</v>
      </c>
      <c r="AE357" s="64">
        <v>0</v>
      </c>
      <c r="AF357" s="64">
        <v>0</v>
      </c>
      <c r="AG357" s="29">
        <v>0</v>
      </c>
      <c r="AH357" s="29">
        <v>0</v>
      </c>
      <c r="AI357" s="29">
        <v>0</v>
      </c>
      <c r="AJ357" s="29">
        <v>0</v>
      </c>
      <c r="AK357" s="29">
        <v>0</v>
      </c>
      <c r="AL357">
        <f t="shared" si="55"/>
        <v>229.5</v>
      </c>
      <c r="AM357">
        <f t="shared" si="56"/>
        <v>10080</v>
      </c>
      <c r="AN357" t="str">
        <f t="shared" si="57"/>
        <v>,斑斓的稻草,五彩的蘑菇,剧毒牙</v>
      </c>
      <c r="AO357" s="25" t="str">
        <f>IF(F357="c",getSring(AN357,4),VLOOKUP(L357&amp;F357,test4,2,FALSE))</f>
        <v>顶级雷之精华</v>
      </c>
      <c r="AP357" s="25">
        <f t="shared" si="58"/>
        <v>30004</v>
      </c>
      <c r="AQ357" s="25">
        <f t="shared" si="64"/>
        <v>48</v>
      </c>
      <c r="AR357" s="25" t="str">
        <f>getSring(AN357,1)</f>
        <v>斑斓的稻草</v>
      </c>
      <c r="AS357" s="25">
        <f t="shared" si="59"/>
        <v>30026</v>
      </c>
      <c r="AT357" s="25">
        <f t="shared" si="65"/>
        <v>24</v>
      </c>
      <c r="AU357" s="25" t="str">
        <f>getSring(AN357,2)</f>
        <v>五彩的蘑菇</v>
      </c>
      <c r="AV357" s="25">
        <f t="shared" si="60"/>
        <v>30022</v>
      </c>
      <c r="AW357" s="25">
        <f t="shared" si="61"/>
        <v>24</v>
      </c>
      <c r="AX357" s="25" t="str">
        <f>getSring(AN357,3)</f>
        <v>剧毒牙</v>
      </c>
      <c r="AY357" s="25">
        <f t="shared" si="62"/>
        <v>30038</v>
      </c>
      <c r="AZ357" s="25">
        <f t="shared" si="63"/>
        <v>24</v>
      </c>
    </row>
    <row r="358" spans="2:52" ht="14.25" x14ac:dyDescent="0.2">
      <c r="B358" s="16">
        <v>356</v>
      </c>
      <c r="C358" s="16" t="s">
        <v>1193</v>
      </c>
      <c r="D358" s="16" t="s">
        <v>1407</v>
      </c>
      <c r="E358" s="16">
        <f>武器3!E358</f>
        <v>3</v>
      </c>
      <c r="F358" s="16" t="s">
        <v>1125</v>
      </c>
      <c r="G358" s="16">
        <f>武器3!G358</f>
        <v>3</v>
      </c>
      <c r="H358" s="19" t="s">
        <v>1485</v>
      </c>
      <c r="I358" s="3" t="s">
        <v>873</v>
      </c>
      <c r="J358" s="3">
        <f>武器2!I358</f>
        <v>12</v>
      </c>
      <c r="K358" s="3" t="str">
        <f>武器3!J358</f>
        <v>上级职业</v>
      </c>
      <c r="L358" s="3" t="str">
        <f>武器3!K358</f>
        <v>雷</v>
      </c>
      <c r="M358" s="16">
        <v>5</v>
      </c>
      <c r="N358" s="16">
        <v>4</v>
      </c>
      <c r="O358" s="16">
        <v>52</v>
      </c>
      <c r="P358" s="28">
        <v>0</v>
      </c>
      <c r="Q358" s="16">
        <v>48</v>
      </c>
      <c r="R358" s="28">
        <v>0</v>
      </c>
      <c r="S358" s="28">
        <v>0</v>
      </c>
      <c r="T358" s="16">
        <v>44</v>
      </c>
      <c r="U358" s="28">
        <v>0</v>
      </c>
      <c r="V358" s="64">
        <v>0</v>
      </c>
      <c r="W358" s="29">
        <v>0</v>
      </c>
      <c r="X358" s="29">
        <v>0</v>
      </c>
      <c r="Y358" s="29">
        <v>0</v>
      </c>
      <c r="Z358" s="29">
        <v>0</v>
      </c>
      <c r="AA358" s="64">
        <v>0</v>
      </c>
      <c r="AB358" s="64">
        <v>0</v>
      </c>
      <c r="AC358" s="64">
        <v>0</v>
      </c>
      <c r="AD358" s="64">
        <v>0</v>
      </c>
      <c r="AE358" s="42">
        <v>22</v>
      </c>
      <c r="AF358" s="42">
        <v>25</v>
      </c>
      <c r="AG358" s="29">
        <v>0</v>
      </c>
      <c r="AH358" s="29">
        <v>0</v>
      </c>
      <c r="AI358" s="29">
        <v>0</v>
      </c>
      <c r="AJ358" s="29">
        <v>0</v>
      </c>
      <c r="AK358" s="29">
        <v>0</v>
      </c>
      <c r="AL358">
        <f t="shared" si="55"/>
        <v>245.25648414985591</v>
      </c>
      <c r="AM358">
        <f t="shared" si="56"/>
        <v>10800</v>
      </c>
      <c r="AN358" t="str">
        <f t="shared" si="57"/>
        <v>,紫水晶,剧毒牙,斑斓的稻草</v>
      </c>
      <c r="AO358" s="25" t="str">
        <f>IF(F358="c",getSring(AN358,4),VLOOKUP(L358&amp;F358,test4,2,FALSE))</f>
        <v>顶级雷之精华</v>
      </c>
      <c r="AP358" s="25">
        <f t="shared" si="58"/>
        <v>30004</v>
      </c>
      <c r="AQ358" s="25">
        <f t="shared" si="64"/>
        <v>51</v>
      </c>
      <c r="AR358" s="25" t="str">
        <f>getSring(AN358,1)</f>
        <v>紫水晶</v>
      </c>
      <c r="AS358" s="25">
        <f t="shared" si="59"/>
        <v>30030</v>
      </c>
      <c r="AT358" s="25">
        <f t="shared" si="65"/>
        <v>26</v>
      </c>
      <c r="AU358" s="25" t="str">
        <f>getSring(AN358,2)</f>
        <v>剧毒牙</v>
      </c>
      <c r="AV358" s="25">
        <f t="shared" si="60"/>
        <v>30038</v>
      </c>
      <c r="AW358" s="25">
        <f t="shared" si="61"/>
        <v>26</v>
      </c>
      <c r="AX358" s="25" t="str">
        <f>getSring(AN358,3)</f>
        <v>斑斓的稻草</v>
      </c>
      <c r="AY358" s="25">
        <f t="shared" si="62"/>
        <v>30026</v>
      </c>
      <c r="AZ358" s="25">
        <f t="shared" si="63"/>
        <v>26</v>
      </c>
    </row>
    <row r="359" spans="2:52" ht="14.25" x14ac:dyDescent="0.2">
      <c r="B359" s="16">
        <v>357</v>
      </c>
      <c r="C359" s="16" t="s">
        <v>1212</v>
      </c>
      <c r="D359" s="16" t="s">
        <v>1319</v>
      </c>
      <c r="E359" s="16">
        <f>武器3!E359</f>
        <v>4</v>
      </c>
      <c r="F359" s="16" t="s">
        <v>1125</v>
      </c>
      <c r="G359" s="16">
        <f>武器3!G359</f>
        <v>3</v>
      </c>
      <c r="H359" s="19" t="s">
        <v>1485</v>
      </c>
      <c r="I359" s="3" t="s">
        <v>873</v>
      </c>
      <c r="J359" s="3">
        <f>武器2!I359</f>
        <v>12</v>
      </c>
      <c r="K359" s="3" t="str">
        <f>武器3!J359</f>
        <v>上级职业</v>
      </c>
      <c r="L359" s="3" t="str">
        <f>武器3!K359</f>
        <v>雷</v>
      </c>
      <c r="M359" s="16">
        <v>5</v>
      </c>
      <c r="N359" s="16">
        <v>5</v>
      </c>
      <c r="O359" s="16">
        <v>65</v>
      </c>
      <c r="P359" s="28">
        <v>0</v>
      </c>
      <c r="Q359" s="16">
        <v>60</v>
      </c>
      <c r="R359" s="28">
        <v>0</v>
      </c>
      <c r="S359" s="28">
        <v>0</v>
      </c>
      <c r="T359" s="16">
        <v>54</v>
      </c>
      <c r="U359" s="16">
        <v>37</v>
      </c>
      <c r="V359" s="64">
        <v>0</v>
      </c>
      <c r="W359" s="20">
        <v>0.13500000000000001</v>
      </c>
      <c r="X359" s="29">
        <v>0</v>
      </c>
      <c r="Y359" s="29">
        <v>0</v>
      </c>
      <c r="Z359" s="29">
        <v>0</v>
      </c>
      <c r="AA359" s="64">
        <v>0</v>
      </c>
      <c r="AB359" s="64">
        <v>0</v>
      </c>
      <c r="AC359" s="64">
        <v>0</v>
      </c>
      <c r="AD359" s="64">
        <v>0</v>
      </c>
      <c r="AE359" s="64">
        <v>0</v>
      </c>
      <c r="AF359" s="42">
        <v>31</v>
      </c>
      <c r="AG359" s="29">
        <v>0</v>
      </c>
      <c r="AH359" s="29">
        <v>0</v>
      </c>
      <c r="AI359" s="29">
        <v>0</v>
      </c>
      <c r="AJ359" s="29">
        <v>0</v>
      </c>
      <c r="AK359" s="29">
        <v>0</v>
      </c>
      <c r="AL359">
        <f t="shared" si="55"/>
        <v>349.28700906344409</v>
      </c>
      <c r="AM359">
        <f t="shared" si="56"/>
        <v>15240</v>
      </c>
      <c r="AN359" t="str">
        <f t="shared" si="57"/>
        <v>,紫水晶,耀眼的石头,剧毒牙</v>
      </c>
      <c r="AO359" s="25" t="str">
        <f>IF(F359="c",getSring(AN359,4),VLOOKUP(L359&amp;F359,test4,2,FALSE))</f>
        <v>顶级雷之精华</v>
      </c>
      <c r="AP359" s="25">
        <f t="shared" si="58"/>
        <v>30004</v>
      </c>
      <c r="AQ359" s="25">
        <f t="shared" si="64"/>
        <v>73</v>
      </c>
      <c r="AR359" s="25" t="str">
        <f>getSring(AN359,1)</f>
        <v>紫水晶</v>
      </c>
      <c r="AS359" s="25">
        <f t="shared" si="59"/>
        <v>30030</v>
      </c>
      <c r="AT359" s="25">
        <f t="shared" si="65"/>
        <v>36</v>
      </c>
      <c r="AU359" s="25" t="str">
        <f>getSring(AN359,2)</f>
        <v>耀眼的石头</v>
      </c>
      <c r="AV359" s="25">
        <f t="shared" si="60"/>
        <v>30034</v>
      </c>
      <c r="AW359" s="25">
        <f t="shared" si="61"/>
        <v>36</v>
      </c>
      <c r="AX359" s="25" t="str">
        <f>getSring(AN359,3)</f>
        <v>剧毒牙</v>
      </c>
      <c r="AY359" s="25">
        <f t="shared" si="62"/>
        <v>30038</v>
      </c>
      <c r="AZ359" s="25">
        <f t="shared" si="63"/>
        <v>36</v>
      </c>
    </row>
    <row r="360" spans="2:52" ht="14.25" x14ac:dyDescent="0.2">
      <c r="B360" s="16">
        <v>358</v>
      </c>
      <c r="C360" s="16" t="s">
        <v>1191</v>
      </c>
      <c r="D360" s="16" t="s">
        <v>1318</v>
      </c>
      <c r="E360" s="16">
        <f>武器3!E360</f>
        <v>4</v>
      </c>
      <c r="F360" s="16" t="s">
        <v>1125</v>
      </c>
      <c r="G360" s="16">
        <f>武器3!G360</f>
        <v>3</v>
      </c>
      <c r="H360" s="19" t="s">
        <v>1485</v>
      </c>
      <c r="I360" s="3" t="s">
        <v>873</v>
      </c>
      <c r="J360" s="3">
        <f>武器2!I360</f>
        <v>12</v>
      </c>
      <c r="K360" s="3" t="str">
        <f>武器3!J360</f>
        <v>上级职业</v>
      </c>
      <c r="L360" s="3" t="str">
        <f>武器3!K360</f>
        <v>雷</v>
      </c>
      <c r="M360" s="16">
        <v>5</v>
      </c>
      <c r="N360" s="16">
        <v>6</v>
      </c>
      <c r="O360" s="16">
        <v>78</v>
      </c>
      <c r="P360" s="16">
        <v>73</v>
      </c>
      <c r="Q360" s="16">
        <v>72</v>
      </c>
      <c r="R360" s="28">
        <v>0</v>
      </c>
      <c r="S360" s="28">
        <v>0</v>
      </c>
      <c r="T360" s="16">
        <v>65</v>
      </c>
      <c r="U360" s="28">
        <v>0</v>
      </c>
      <c r="V360" s="64">
        <v>0</v>
      </c>
      <c r="W360" s="29">
        <v>0</v>
      </c>
      <c r="X360" s="29">
        <v>0</v>
      </c>
      <c r="Y360" s="29">
        <v>0</v>
      </c>
      <c r="Z360" s="29">
        <v>0</v>
      </c>
      <c r="AA360" s="64">
        <v>0</v>
      </c>
      <c r="AB360" s="42">
        <v>47</v>
      </c>
      <c r="AC360" s="64">
        <v>0</v>
      </c>
      <c r="AD360" s="42">
        <v>28</v>
      </c>
      <c r="AE360" s="64">
        <v>0</v>
      </c>
      <c r="AF360" s="64">
        <v>0</v>
      </c>
      <c r="AG360" s="29">
        <v>0</v>
      </c>
      <c r="AH360" s="29">
        <v>0</v>
      </c>
      <c r="AI360" s="29">
        <v>0</v>
      </c>
      <c r="AJ360" s="29">
        <v>0</v>
      </c>
      <c r="AK360" s="29">
        <v>0</v>
      </c>
      <c r="AL360">
        <f t="shared" si="55"/>
        <v>496.79999999999995</v>
      </c>
      <c r="AM360">
        <f t="shared" si="56"/>
        <v>21840</v>
      </c>
      <c r="AN360" t="str">
        <f t="shared" si="57"/>
        <v>,耀眼的石头,夏娃的坚果,剧毒牙</v>
      </c>
      <c r="AO360" s="25" t="str">
        <f>IF(F360="c",getSring(AN360,4),VLOOKUP(L360&amp;F360,test4,2,FALSE))</f>
        <v>顶级雷之精华</v>
      </c>
      <c r="AP360" s="25">
        <f t="shared" si="58"/>
        <v>30004</v>
      </c>
      <c r="AQ360" s="25">
        <f t="shared" si="64"/>
        <v>104</v>
      </c>
      <c r="AR360" s="25" t="str">
        <f>getSring(AN360,1)</f>
        <v>耀眼的石头</v>
      </c>
      <c r="AS360" s="25">
        <f t="shared" si="59"/>
        <v>30034</v>
      </c>
      <c r="AT360" s="25">
        <f t="shared" si="65"/>
        <v>52</v>
      </c>
      <c r="AU360" s="25" t="str">
        <f>getSring(AN360,2)</f>
        <v>夏娃的坚果</v>
      </c>
      <c r="AV360" s="25">
        <f t="shared" si="60"/>
        <v>30042</v>
      </c>
      <c r="AW360" s="25">
        <f t="shared" si="61"/>
        <v>52</v>
      </c>
      <c r="AX360" s="25" t="str">
        <f>getSring(AN360,3)</f>
        <v>剧毒牙</v>
      </c>
      <c r="AY360" s="25">
        <f t="shared" si="62"/>
        <v>30038</v>
      </c>
      <c r="AZ360" s="25">
        <f t="shared" si="63"/>
        <v>52</v>
      </c>
    </row>
    <row r="361" spans="2:52" ht="14.25" x14ac:dyDescent="0.2">
      <c r="B361" s="16">
        <v>359</v>
      </c>
      <c r="C361" s="16" t="s">
        <v>1151</v>
      </c>
      <c r="D361" s="16" t="s">
        <v>1285</v>
      </c>
      <c r="E361" s="16">
        <f>武器3!E361</f>
        <v>5</v>
      </c>
      <c r="F361" s="16" t="s">
        <v>1125</v>
      </c>
      <c r="G361" s="16">
        <f>武器3!G361</f>
        <v>3</v>
      </c>
      <c r="H361" s="19" t="s">
        <v>1485</v>
      </c>
      <c r="I361" s="3" t="s">
        <v>873</v>
      </c>
      <c r="J361" s="3">
        <f>武器2!I361</f>
        <v>12</v>
      </c>
      <c r="K361" s="3" t="str">
        <f>武器3!J361</f>
        <v>上级职业</v>
      </c>
      <c r="L361" s="3" t="str">
        <f>武器3!K361</f>
        <v>雷</v>
      </c>
      <c r="M361" s="16">
        <v>5</v>
      </c>
      <c r="N361" s="16">
        <v>7</v>
      </c>
      <c r="O361" s="16">
        <v>91</v>
      </c>
      <c r="P361" s="28">
        <v>0</v>
      </c>
      <c r="Q361" s="16">
        <v>84</v>
      </c>
      <c r="R361" s="16">
        <v>80</v>
      </c>
      <c r="S361" s="28">
        <v>0</v>
      </c>
      <c r="T361" s="16">
        <v>76</v>
      </c>
      <c r="U361" s="28">
        <v>0</v>
      </c>
      <c r="V361" s="42">
        <v>38</v>
      </c>
      <c r="W361" s="20">
        <v>0.19</v>
      </c>
      <c r="X361" s="29">
        <v>0</v>
      </c>
      <c r="Y361" s="29">
        <v>0</v>
      </c>
      <c r="Z361" s="29">
        <v>0</v>
      </c>
      <c r="AA361" s="42">
        <v>44</v>
      </c>
      <c r="AB361" s="64">
        <v>0</v>
      </c>
      <c r="AC361" s="64">
        <v>0</v>
      </c>
      <c r="AD361" s="64">
        <v>0</v>
      </c>
      <c r="AE361" s="64">
        <v>0</v>
      </c>
      <c r="AF361" s="64">
        <v>0</v>
      </c>
      <c r="AG361" s="29">
        <v>0</v>
      </c>
      <c r="AH361" s="29">
        <v>0</v>
      </c>
      <c r="AI361" s="29">
        <v>0</v>
      </c>
      <c r="AJ361" s="29">
        <v>0</v>
      </c>
      <c r="AK361" s="29">
        <v>0</v>
      </c>
      <c r="AL361">
        <f t="shared" si="55"/>
        <v>601.84883720930236</v>
      </c>
      <c r="AM361">
        <f t="shared" si="56"/>
        <v>26340</v>
      </c>
      <c r="AN361" t="str">
        <f t="shared" si="57"/>
        <v>,夏娃的坚果,斑斓的稻草,紫水晶</v>
      </c>
      <c r="AO361" s="25" t="str">
        <f>IF(F361="c",getSring(AN361,4),VLOOKUP(L361&amp;F361,test4,2,FALSE))</f>
        <v>顶级雷之精华</v>
      </c>
      <c r="AP361" s="25">
        <f t="shared" si="58"/>
        <v>30004</v>
      </c>
      <c r="AQ361" s="25">
        <f t="shared" si="64"/>
        <v>125</v>
      </c>
      <c r="AR361" s="25" t="str">
        <f>getSring(AN361,1)</f>
        <v>夏娃的坚果</v>
      </c>
      <c r="AS361" s="25">
        <f t="shared" si="59"/>
        <v>30042</v>
      </c>
      <c r="AT361" s="25">
        <f t="shared" si="65"/>
        <v>63</v>
      </c>
      <c r="AU361" s="25" t="str">
        <f>getSring(AN361,2)</f>
        <v>斑斓的稻草</v>
      </c>
      <c r="AV361" s="25">
        <f t="shared" si="60"/>
        <v>30026</v>
      </c>
      <c r="AW361" s="25">
        <f t="shared" si="61"/>
        <v>63</v>
      </c>
      <c r="AX361" s="25" t="str">
        <f>getSring(AN361,3)</f>
        <v>紫水晶</v>
      </c>
      <c r="AY361" s="25">
        <f t="shared" si="62"/>
        <v>30030</v>
      </c>
      <c r="AZ361" s="25">
        <f t="shared" si="63"/>
        <v>63</v>
      </c>
    </row>
    <row r="362" spans="2:52" ht="14.25" x14ac:dyDescent="0.2">
      <c r="B362" s="16">
        <v>360</v>
      </c>
      <c r="C362" s="16" t="s">
        <v>1145</v>
      </c>
      <c r="D362" s="16" t="s">
        <v>1629</v>
      </c>
      <c r="E362" s="16">
        <f>武器3!E362</f>
        <v>5</v>
      </c>
      <c r="F362" s="16" t="s">
        <v>1125</v>
      </c>
      <c r="G362" s="16">
        <f>武器3!G362</f>
        <v>3</v>
      </c>
      <c r="H362" s="19" t="s">
        <v>1485</v>
      </c>
      <c r="I362" s="3" t="s">
        <v>873</v>
      </c>
      <c r="J362" s="3">
        <f>武器2!I362</f>
        <v>12</v>
      </c>
      <c r="K362" s="3" t="str">
        <f>武器3!J362</f>
        <v>上级职业</v>
      </c>
      <c r="L362" s="3" t="str">
        <f>武器3!K362</f>
        <v>雷</v>
      </c>
      <c r="M362" s="16">
        <v>5</v>
      </c>
      <c r="N362" s="16">
        <v>8</v>
      </c>
      <c r="O362" s="16">
        <v>104</v>
      </c>
      <c r="P362" s="28">
        <v>0</v>
      </c>
      <c r="Q362" s="16">
        <v>96</v>
      </c>
      <c r="R362" s="16">
        <v>91</v>
      </c>
      <c r="S362" s="28">
        <v>0</v>
      </c>
      <c r="T362" s="16">
        <v>87</v>
      </c>
      <c r="U362" s="28">
        <v>0</v>
      </c>
      <c r="V362" s="64">
        <v>0</v>
      </c>
      <c r="W362" s="29">
        <v>0</v>
      </c>
      <c r="X362" s="29">
        <v>0</v>
      </c>
      <c r="Y362" s="29">
        <v>0</v>
      </c>
      <c r="Z362" s="29">
        <v>0</v>
      </c>
      <c r="AA362" s="64">
        <v>0</v>
      </c>
      <c r="AB362" s="42">
        <v>63</v>
      </c>
      <c r="AC362" s="64">
        <v>0</v>
      </c>
      <c r="AD362" s="42">
        <v>37</v>
      </c>
      <c r="AE362" s="64">
        <v>0</v>
      </c>
      <c r="AF362" s="42">
        <v>50</v>
      </c>
      <c r="AG362" s="29">
        <v>0</v>
      </c>
      <c r="AH362" s="29">
        <v>0</v>
      </c>
      <c r="AI362" s="29">
        <v>0</v>
      </c>
      <c r="AJ362" s="29">
        <v>0</v>
      </c>
      <c r="AK362" s="29">
        <v>0</v>
      </c>
      <c r="AL362">
        <f t="shared" si="55"/>
        <v>711</v>
      </c>
      <c r="AM362">
        <f t="shared" si="56"/>
        <v>31080</v>
      </c>
      <c r="AN362" t="str">
        <f t="shared" si="57"/>
        <v>,紫水晶,耀眼的石头,斑斓的稻草</v>
      </c>
      <c r="AO362" s="25" t="str">
        <f>IF(F362="c",getSring(AN362,4),VLOOKUP(L362&amp;F362,test4,2,FALSE))</f>
        <v>顶级雷之精华</v>
      </c>
      <c r="AP362" s="25">
        <f t="shared" si="58"/>
        <v>30004</v>
      </c>
      <c r="AQ362" s="25">
        <f t="shared" si="64"/>
        <v>148</v>
      </c>
      <c r="AR362" s="25" t="str">
        <f>getSring(AN362,1)</f>
        <v>紫水晶</v>
      </c>
      <c r="AS362" s="25">
        <f t="shared" si="59"/>
        <v>30030</v>
      </c>
      <c r="AT362" s="25">
        <f t="shared" si="65"/>
        <v>74</v>
      </c>
      <c r="AU362" s="25" t="str">
        <f>getSring(AN362,2)</f>
        <v>耀眼的石头</v>
      </c>
      <c r="AV362" s="25">
        <f t="shared" si="60"/>
        <v>30034</v>
      </c>
      <c r="AW362" s="25">
        <f t="shared" si="61"/>
        <v>74</v>
      </c>
      <c r="AX362" s="25" t="str">
        <f>getSring(AN362,3)</f>
        <v>斑斓的稻草</v>
      </c>
      <c r="AY362" s="25">
        <f t="shared" si="62"/>
        <v>30026</v>
      </c>
      <c r="AZ362" s="25">
        <f t="shared" si="63"/>
        <v>74</v>
      </c>
    </row>
    <row r="363" spans="2:52" ht="14.25" x14ac:dyDescent="0.2">
      <c r="B363" s="16">
        <v>361</v>
      </c>
      <c r="C363" s="16" t="s">
        <v>1135</v>
      </c>
      <c r="D363" s="16" t="s">
        <v>1535</v>
      </c>
      <c r="E363" s="16">
        <f>武器3!E363</f>
        <v>2</v>
      </c>
      <c r="F363" s="16" t="s">
        <v>1126</v>
      </c>
      <c r="G363" s="16">
        <f>武器3!G363</f>
        <v>3</v>
      </c>
      <c r="H363" s="19" t="s">
        <v>1485</v>
      </c>
      <c r="I363" s="3" t="s">
        <v>873</v>
      </c>
      <c r="J363" s="3">
        <f>武器2!I363</f>
        <v>12</v>
      </c>
      <c r="K363" s="3" t="str">
        <f>武器3!J363</f>
        <v>上级职业</v>
      </c>
      <c r="L363" s="3" t="str">
        <f>武器3!K363</f>
        <v>雷</v>
      </c>
      <c r="M363" s="16">
        <v>5</v>
      </c>
      <c r="N363" s="16">
        <v>1</v>
      </c>
      <c r="O363" s="16">
        <v>7</v>
      </c>
      <c r="P363" s="28">
        <v>0</v>
      </c>
      <c r="Q363" s="28">
        <v>0</v>
      </c>
      <c r="R363" s="28">
        <v>0</v>
      </c>
      <c r="S363" s="28">
        <v>0</v>
      </c>
      <c r="T363" s="16">
        <v>12</v>
      </c>
      <c r="U363" s="28">
        <v>0</v>
      </c>
      <c r="V363" s="64">
        <v>0</v>
      </c>
      <c r="W363" s="29">
        <v>0</v>
      </c>
      <c r="X363" s="29">
        <v>0</v>
      </c>
      <c r="Y363" s="29">
        <v>0</v>
      </c>
      <c r="Z363" s="29">
        <v>0</v>
      </c>
      <c r="AA363" s="64">
        <v>0</v>
      </c>
      <c r="AB363" s="42">
        <v>9</v>
      </c>
      <c r="AC363" s="64">
        <v>0</v>
      </c>
      <c r="AD363" s="64">
        <v>0</v>
      </c>
      <c r="AE363" s="64">
        <v>0</v>
      </c>
      <c r="AF363" s="64">
        <v>0</v>
      </c>
      <c r="AG363" s="29">
        <v>0</v>
      </c>
      <c r="AH363" s="29">
        <v>0</v>
      </c>
      <c r="AI363" s="29">
        <v>0</v>
      </c>
      <c r="AJ363" s="29">
        <v>0</v>
      </c>
      <c r="AK363" s="29">
        <v>0</v>
      </c>
      <c r="AL363">
        <f t="shared" si="55"/>
        <v>30.072815533980581</v>
      </c>
      <c r="AM363">
        <f t="shared" si="56"/>
        <v>1260</v>
      </c>
      <c r="AN363" t="str">
        <f t="shared" si="57"/>
        <v>,带血的牙,发光的石头,黄水晶</v>
      </c>
      <c r="AO363" s="25" t="str">
        <f>IF(F363="c",getSring(AN363,4),VLOOKUP(L363&amp;F363,test4,2,FALSE))</f>
        <v>上级雷之精华</v>
      </c>
      <c r="AP363" s="25">
        <f t="shared" si="58"/>
        <v>30005</v>
      </c>
      <c r="AQ363" s="25">
        <f t="shared" si="64"/>
        <v>6</v>
      </c>
      <c r="AR363" s="25" t="str">
        <f>getSring(AN363,1)</f>
        <v>带血的牙</v>
      </c>
      <c r="AS363" s="25">
        <f t="shared" si="59"/>
        <v>30037</v>
      </c>
      <c r="AT363" s="25">
        <f t="shared" si="65"/>
        <v>6</v>
      </c>
      <c r="AU363" s="25" t="str">
        <f>getSring(AN363,2)</f>
        <v>发光的石头</v>
      </c>
      <c r="AV363" s="25">
        <f t="shared" si="60"/>
        <v>30033</v>
      </c>
      <c r="AW363" s="25">
        <f t="shared" si="61"/>
        <v>6</v>
      </c>
      <c r="AX363" s="25" t="str">
        <f>getSring(AN363,3)</f>
        <v>黄水晶</v>
      </c>
      <c r="AY363" s="25">
        <f t="shared" si="62"/>
        <v>30029</v>
      </c>
      <c r="AZ363" s="25">
        <f t="shared" si="63"/>
        <v>6</v>
      </c>
    </row>
    <row r="364" spans="2:52" ht="14.25" x14ac:dyDescent="0.2">
      <c r="B364" s="16">
        <v>362</v>
      </c>
      <c r="C364" s="16" t="s">
        <v>1204</v>
      </c>
      <c r="D364" s="16" t="s">
        <v>1591</v>
      </c>
      <c r="E364" s="16">
        <f>武器3!E364</f>
        <v>2</v>
      </c>
      <c r="F364" s="16" t="s">
        <v>1126</v>
      </c>
      <c r="G364" s="16">
        <f>武器3!G364</f>
        <v>3</v>
      </c>
      <c r="H364" s="19" t="s">
        <v>1485</v>
      </c>
      <c r="I364" s="3" t="s">
        <v>873</v>
      </c>
      <c r="J364" s="3">
        <f>武器2!I364</f>
        <v>12</v>
      </c>
      <c r="K364" s="3" t="str">
        <f>武器3!J364</f>
        <v>上级职业</v>
      </c>
      <c r="L364" s="3" t="str">
        <f>武器3!K364</f>
        <v>雷</v>
      </c>
      <c r="M364" s="16">
        <v>5</v>
      </c>
      <c r="N364" s="16">
        <v>2</v>
      </c>
      <c r="O364" s="16">
        <v>15</v>
      </c>
      <c r="P364" s="16">
        <v>28</v>
      </c>
      <c r="Q364" s="28">
        <v>0</v>
      </c>
      <c r="R364" s="16">
        <v>26</v>
      </c>
      <c r="S364" s="28">
        <v>0</v>
      </c>
      <c r="T364" s="28">
        <v>0</v>
      </c>
      <c r="U364" s="28">
        <v>0</v>
      </c>
      <c r="V364" s="64">
        <v>0</v>
      </c>
      <c r="W364" s="29">
        <v>0</v>
      </c>
      <c r="X364" s="29">
        <v>0</v>
      </c>
      <c r="Y364" s="29">
        <v>0</v>
      </c>
      <c r="Z364" s="29">
        <v>0</v>
      </c>
      <c r="AA364" s="64">
        <v>0</v>
      </c>
      <c r="AB364" s="64">
        <v>0</v>
      </c>
      <c r="AC364" s="64">
        <v>0</v>
      </c>
      <c r="AD364" s="64">
        <v>0</v>
      </c>
      <c r="AE364" s="64">
        <v>0</v>
      </c>
      <c r="AF364" s="64">
        <v>0</v>
      </c>
      <c r="AG364" s="29">
        <v>0</v>
      </c>
      <c r="AH364" s="29">
        <v>0</v>
      </c>
      <c r="AI364" s="29">
        <v>0</v>
      </c>
      <c r="AJ364" s="29">
        <v>0</v>
      </c>
      <c r="AK364" s="29">
        <v>0</v>
      </c>
      <c r="AL364">
        <f t="shared" si="55"/>
        <v>103.5</v>
      </c>
      <c r="AM364">
        <f t="shared" si="56"/>
        <v>4620</v>
      </c>
      <c r="AN364" t="str">
        <f t="shared" si="57"/>
        <v>,诱人的坚果,发光的石头,黄水晶</v>
      </c>
      <c r="AO364" s="25" t="str">
        <f>IF(F364="c",getSring(AN364,4),VLOOKUP(L364&amp;F364,test4,2,FALSE))</f>
        <v>上级雷之精华</v>
      </c>
      <c r="AP364" s="25">
        <f t="shared" si="58"/>
        <v>30005</v>
      </c>
      <c r="AQ364" s="25">
        <f t="shared" si="64"/>
        <v>22</v>
      </c>
      <c r="AR364" s="25" t="str">
        <f>getSring(AN364,1)</f>
        <v>诱人的坚果</v>
      </c>
      <c r="AS364" s="25">
        <f t="shared" si="59"/>
        <v>30041</v>
      </c>
      <c r="AT364" s="25">
        <f t="shared" si="65"/>
        <v>22</v>
      </c>
      <c r="AU364" s="25" t="str">
        <f>getSring(AN364,2)</f>
        <v>发光的石头</v>
      </c>
      <c r="AV364" s="25">
        <f t="shared" si="60"/>
        <v>30033</v>
      </c>
      <c r="AW364" s="25">
        <f t="shared" si="61"/>
        <v>22</v>
      </c>
      <c r="AX364" s="25" t="str">
        <f>getSring(AN364,3)</f>
        <v>黄水晶</v>
      </c>
      <c r="AY364" s="25">
        <f t="shared" si="62"/>
        <v>30029</v>
      </c>
      <c r="AZ364" s="25">
        <f t="shared" si="63"/>
        <v>22</v>
      </c>
    </row>
    <row r="365" spans="2:52" ht="14.25" x14ac:dyDescent="0.2">
      <c r="B365" s="16">
        <v>363</v>
      </c>
      <c r="C365" s="16" t="s">
        <v>1176</v>
      </c>
      <c r="D365" s="16" t="s">
        <v>1630</v>
      </c>
      <c r="E365" s="16">
        <f>武器3!E365</f>
        <v>3</v>
      </c>
      <c r="F365" s="16" t="s">
        <v>1126</v>
      </c>
      <c r="G365" s="16">
        <f>武器3!G365</f>
        <v>3</v>
      </c>
      <c r="H365" s="19" t="s">
        <v>1485</v>
      </c>
      <c r="I365" s="3" t="s">
        <v>873</v>
      </c>
      <c r="J365" s="3">
        <f>武器2!I365</f>
        <v>12</v>
      </c>
      <c r="K365" s="3" t="str">
        <f>武器3!J365</f>
        <v>上级职业</v>
      </c>
      <c r="L365" s="3" t="str">
        <f>武器3!K365</f>
        <v>雷</v>
      </c>
      <c r="M365" s="16">
        <v>5</v>
      </c>
      <c r="N365" s="16">
        <v>3</v>
      </c>
      <c r="O365" s="16">
        <v>22</v>
      </c>
      <c r="P365" s="28">
        <v>0</v>
      </c>
      <c r="Q365" s="28">
        <v>0</v>
      </c>
      <c r="R365" s="28">
        <v>0</v>
      </c>
      <c r="S365" s="28">
        <v>0</v>
      </c>
      <c r="T365" s="28">
        <v>0</v>
      </c>
      <c r="U365" s="28">
        <v>0</v>
      </c>
      <c r="V365" s="42">
        <v>19</v>
      </c>
      <c r="W365" s="29">
        <v>0</v>
      </c>
      <c r="X365" s="29">
        <v>0</v>
      </c>
      <c r="Y365" s="29">
        <v>0</v>
      </c>
      <c r="Z365" s="29">
        <v>0</v>
      </c>
      <c r="AA365" s="64">
        <v>0</v>
      </c>
      <c r="AB365" s="42">
        <v>27</v>
      </c>
      <c r="AC365" s="64">
        <v>0</v>
      </c>
      <c r="AD365" s="64">
        <v>0</v>
      </c>
      <c r="AE365" s="64">
        <v>0</v>
      </c>
      <c r="AF365" s="64">
        <v>0</v>
      </c>
      <c r="AG365" s="29">
        <v>0</v>
      </c>
      <c r="AH365" s="29">
        <v>0</v>
      </c>
      <c r="AI365" s="29">
        <v>0</v>
      </c>
      <c r="AJ365" s="29">
        <v>0</v>
      </c>
      <c r="AK365" s="29">
        <v>0</v>
      </c>
      <c r="AL365">
        <f t="shared" si="55"/>
        <v>74.876146788990823</v>
      </c>
      <c r="AM365">
        <f t="shared" si="56"/>
        <v>3360</v>
      </c>
      <c r="AN365" t="str">
        <f t="shared" si="57"/>
        <v>,黄水晶,诱人的坚果,发光的石头</v>
      </c>
      <c r="AO365" s="25" t="str">
        <f>IF(F365="c",getSring(AN365,4),VLOOKUP(L365&amp;F365,test4,2,FALSE))</f>
        <v>上级雷之精华</v>
      </c>
      <c r="AP365" s="25">
        <f t="shared" si="58"/>
        <v>30005</v>
      </c>
      <c r="AQ365" s="25">
        <f t="shared" si="64"/>
        <v>16</v>
      </c>
      <c r="AR365" s="25" t="str">
        <f>getSring(AN365,1)</f>
        <v>黄水晶</v>
      </c>
      <c r="AS365" s="25">
        <f t="shared" si="59"/>
        <v>30029</v>
      </c>
      <c r="AT365" s="25">
        <f t="shared" si="65"/>
        <v>16</v>
      </c>
      <c r="AU365" s="25" t="str">
        <f>getSring(AN365,2)</f>
        <v>诱人的坚果</v>
      </c>
      <c r="AV365" s="25">
        <f t="shared" si="60"/>
        <v>30041</v>
      </c>
      <c r="AW365" s="25">
        <f t="shared" si="61"/>
        <v>16</v>
      </c>
      <c r="AX365" s="25" t="str">
        <f>getSring(AN365,3)</f>
        <v>发光的石头</v>
      </c>
      <c r="AY365" s="25">
        <f t="shared" si="62"/>
        <v>30033</v>
      </c>
      <c r="AZ365" s="25">
        <f t="shared" si="63"/>
        <v>16</v>
      </c>
    </row>
    <row r="366" spans="2:52" ht="14.25" x14ac:dyDescent="0.2">
      <c r="B366" s="16">
        <v>364</v>
      </c>
      <c r="C366" s="16" t="s">
        <v>1214</v>
      </c>
      <c r="D366" s="16" t="s">
        <v>1381</v>
      </c>
      <c r="E366" s="16">
        <f>武器3!E366</f>
        <v>3</v>
      </c>
      <c r="F366" s="16" t="s">
        <v>1126</v>
      </c>
      <c r="G366" s="16">
        <f>武器3!G366</f>
        <v>3</v>
      </c>
      <c r="H366" s="19" t="s">
        <v>1485</v>
      </c>
      <c r="I366" s="3" t="s">
        <v>873</v>
      </c>
      <c r="J366" s="3">
        <f>武器2!I366</f>
        <v>12</v>
      </c>
      <c r="K366" s="3" t="str">
        <f>武器3!J366</f>
        <v>上级职业</v>
      </c>
      <c r="L366" s="3" t="str">
        <f>武器3!K366</f>
        <v>雷</v>
      </c>
      <c r="M366" s="16">
        <v>5</v>
      </c>
      <c r="N366" s="16">
        <v>4</v>
      </c>
      <c r="O366" s="16">
        <v>29</v>
      </c>
      <c r="P366" s="28">
        <v>0</v>
      </c>
      <c r="Q366" s="16">
        <v>55</v>
      </c>
      <c r="R366" s="28">
        <v>0</v>
      </c>
      <c r="S366" s="28">
        <v>0</v>
      </c>
      <c r="T366" s="16">
        <v>50</v>
      </c>
      <c r="U366" s="28">
        <v>0</v>
      </c>
      <c r="V366" s="64">
        <v>0</v>
      </c>
      <c r="W366" s="29">
        <v>0</v>
      </c>
      <c r="X366" s="29">
        <v>0</v>
      </c>
      <c r="Y366" s="29">
        <v>0</v>
      </c>
      <c r="Z366" s="29">
        <v>0</v>
      </c>
      <c r="AA366" s="64">
        <v>0</v>
      </c>
      <c r="AB366" s="64">
        <v>0</v>
      </c>
      <c r="AC366" s="64">
        <v>0</v>
      </c>
      <c r="AD366" s="64">
        <v>0</v>
      </c>
      <c r="AE366" s="42">
        <v>25</v>
      </c>
      <c r="AF366" s="64">
        <v>0</v>
      </c>
      <c r="AG366" s="29">
        <v>0</v>
      </c>
      <c r="AH366" s="29">
        <v>0</v>
      </c>
      <c r="AI366" s="29">
        <v>0</v>
      </c>
      <c r="AJ366" s="29">
        <v>0</v>
      </c>
      <c r="AK366" s="29">
        <v>0</v>
      </c>
      <c r="AL366">
        <f t="shared" si="55"/>
        <v>217.61538461538461</v>
      </c>
      <c r="AM366">
        <f t="shared" si="56"/>
        <v>9450</v>
      </c>
      <c r="AN366" t="str">
        <f t="shared" si="57"/>
        <v>,黄水晶,发光的石头,带血的牙</v>
      </c>
      <c r="AO366" s="25" t="str">
        <f>IF(F366="c",getSring(AN366,4),VLOOKUP(L366&amp;F366,test4,2,FALSE))</f>
        <v>上级雷之精华</v>
      </c>
      <c r="AP366" s="25">
        <f t="shared" si="58"/>
        <v>30005</v>
      </c>
      <c r="AQ366" s="25">
        <f t="shared" si="64"/>
        <v>45</v>
      </c>
      <c r="AR366" s="25" t="str">
        <f>getSring(AN366,1)</f>
        <v>黄水晶</v>
      </c>
      <c r="AS366" s="25">
        <f t="shared" si="59"/>
        <v>30029</v>
      </c>
      <c r="AT366" s="25">
        <f t="shared" si="65"/>
        <v>45</v>
      </c>
      <c r="AU366" s="25" t="str">
        <f>getSring(AN366,2)</f>
        <v>发光的石头</v>
      </c>
      <c r="AV366" s="25">
        <f t="shared" si="60"/>
        <v>30033</v>
      </c>
      <c r="AW366" s="25">
        <f t="shared" si="61"/>
        <v>45</v>
      </c>
      <c r="AX366" s="25" t="str">
        <f>getSring(AN366,3)</f>
        <v>带血的牙</v>
      </c>
      <c r="AY366" s="25">
        <f t="shared" si="62"/>
        <v>30037</v>
      </c>
      <c r="AZ366" s="25">
        <f t="shared" si="63"/>
        <v>45</v>
      </c>
    </row>
    <row r="367" spans="2:52" ht="14.25" x14ac:dyDescent="0.2">
      <c r="B367" s="16">
        <v>365</v>
      </c>
      <c r="C367" s="16" t="s">
        <v>1135</v>
      </c>
      <c r="D367" s="16" t="s">
        <v>1631</v>
      </c>
      <c r="E367" s="16">
        <f>武器3!E367</f>
        <v>4</v>
      </c>
      <c r="F367" s="16" t="s">
        <v>1126</v>
      </c>
      <c r="G367" s="16">
        <f>武器3!G367</f>
        <v>3</v>
      </c>
      <c r="H367" s="19" t="s">
        <v>1485</v>
      </c>
      <c r="I367" s="3" t="s">
        <v>873</v>
      </c>
      <c r="J367" s="3">
        <f>武器2!I367</f>
        <v>12</v>
      </c>
      <c r="K367" s="3" t="str">
        <f>武器3!J367</f>
        <v>上级职业</v>
      </c>
      <c r="L367" s="3" t="str">
        <f>武器3!K367</f>
        <v>雷</v>
      </c>
      <c r="M367" s="16">
        <v>5</v>
      </c>
      <c r="N367" s="16">
        <v>5</v>
      </c>
      <c r="O367" s="16">
        <v>37</v>
      </c>
      <c r="P367" s="28">
        <v>0</v>
      </c>
      <c r="Q367" s="28">
        <v>0</v>
      </c>
      <c r="R367" s="16">
        <v>66</v>
      </c>
      <c r="S367" s="28">
        <v>0</v>
      </c>
      <c r="T367" s="28">
        <v>0</v>
      </c>
      <c r="U367" s="28">
        <v>0</v>
      </c>
      <c r="V367" s="64">
        <v>0</v>
      </c>
      <c r="W367" s="20">
        <v>0.155</v>
      </c>
      <c r="X367" s="29">
        <v>0</v>
      </c>
      <c r="Y367" s="29">
        <v>0</v>
      </c>
      <c r="Z367" s="29">
        <v>0</v>
      </c>
      <c r="AA367" s="42">
        <v>36</v>
      </c>
      <c r="AB367" s="64">
        <v>0</v>
      </c>
      <c r="AC367" s="64">
        <v>0</v>
      </c>
      <c r="AD367" s="64">
        <v>0</v>
      </c>
      <c r="AE367" s="64">
        <v>0</v>
      </c>
      <c r="AF367" s="64">
        <v>0</v>
      </c>
      <c r="AG367" s="29">
        <v>0</v>
      </c>
      <c r="AH367" s="29">
        <v>0</v>
      </c>
      <c r="AI367" s="29">
        <v>0</v>
      </c>
      <c r="AJ367" s="29">
        <v>0</v>
      </c>
      <c r="AK367" s="29">
        <v>0</v>
      </c>
      <c r="AL367">
        <f t="shared" si="55"/>
        <v>183.42857142857142</v>
      </c>
      <c r="AM367">
        <f t="shared" si="56"/>
        <v>7980</v>
      </c>
      <c r="AN367" t="str">
        <f t="shared" si="57"/>
        <v>,灰色的稻草,黄水晶,诱人的蘑菇</v>
      </c>
      <c r="AO367" s="25" t="str">
        <f>IF(F367="c",getSring(AN367,4),VLOOKUP(L367&amp;F367,test4,2,FALSE))</f>
        <v>上级雷之精华</v>
      </c>
      <c r="AP367" s="25">
        <f t="shared" si="58"/>
        <v>30005</v>
      </c>
      <c r="AQ367" s="25">
        <f t="shared" si="64"/>
        <v>38</v>
      </c>
      <c r="AR367" s="25" t="str">
        <f>getSring(AN367,1)</f>
        <v>灰色的稻草</v>
      </c>
      <c r="AS367" s="25">
        <f t="shared" si="59"/>
        <v>30025</v>
      </c>
      <c r="AT367" s="25">
        <f t="shared" si="65"/>
        <v>38</v>
      </c>
      <c r="AU367" s="25" t="str">
        <f>getSring(AN367,2)</f>
        <v>黄水晶</v>
      </c>
      <c r="AV367" s="25">
        <f t="shared" si="60"/>
        <v>30029</v>
      </c>
      <c r="AW367" s="25">
        <f t="shared" si="61"/>
        <v>38</v>
      </c>
      <c r="AX367" s="25" t="str">
        <f>getSring(AN367,3)</f>
        <v>诱人的蘑菇</v>
      </c>
      <c r="AY367" s="25">
        <f t="shared" si="62"/>
        <v>30021</v>
      </c>
      <c r="AZ367" s="25">
        <f t="shared" si="63"/>
        <v>38</v>
      </c>
    </row>
    <row r="368" spans="2:52" ht="14.25" x14ac:dyDescent="0.2">
      <c r="B368" s="16">
        <v>366</v>
      </c>
      <c r="C368" s="16" t="s">
        <v>1208</v>
      </c>
      <c r="D368" s="16" t="s">
        <v>1632</v>
      </c>
      <c r="E368" s="16">
        <f>武器3!E368</f>
        <v>4</v>
      </c>
      <c r="F368" s="16" t="s">
        <v>1126</v>
      </c>
      <c r="G368" s="16">
        <f>武器3!G368</f>
        <v>3</v>
      </c>
      <c r="H368" s="19" t="s">
        <v>1485</v>
      </c>
      <c r="I368" s="3" t="s">
        <v>873</v>
      </c>
      <c r="J368" s="3">
        <f>武器2!I368</f>
        <v>12</v>
      </c>
      <c r="K368" s="3" t="str">
        <f>武器3!J368</f>
        <v>上级职业</v>
      </c>
      <c r="L368" s="3" t="str">
        <f>武器3!K368</f>
        <v>雷</v>
      </c>
      <c r="M368" s="16">
        <v>5</v>
      </c>
      <c r="N368" s="16">
        <v>6</v>
      </c>
      <c r="O368" s="16">
        <v>44</v>
      </c>
      <c r="P368" s="16">
        <v>84</v>
      </c>
      <c r="Q368" s="28">
        <v>0</v>
      </c>
      <c r="R368" s="28">
        <v>0</v>
      </c>
      <c r="S368" s="28">
        <v>0</v>
      </c>
      <c r="T368" s="28">
        <v>0</v>
      </c>
      <c r="U368" s="28">
        <v>0</v>
      </c>
      <c r="V368" s="42">
        <v>37</v>
      </c>
      <c r="W368" s="29">
        <v>0</v>
      </c>
      <c r="X368" s="29">
        <v>0</v>
      </c>
      <c r="Y368" s="29">
        <v>0</v>
      </c>
      <c r="Z368" s="29">
        <v>0</v>
      </c>
      <c r="AA368" s="64">
        <v>0</v>
      </c>
      <c r="AB368" s="42">
        <v>54</v>
      </c>
      <c r="AC368" s="64">
        <v>0</v>
      </c>
      <c r="AD368" s="64">
        <v>0</v>
      </c>
      <c r="AE368" s="64">
        <v>0</v>
      </c>
      <c r="AF368" s="64">
        <v>0</v>
      </c>
      <c r="AG368" s="29">
        <v>0</v>
      </c>
      <c r="AH368" s="29">
        <v>0</v>
      </c>
      <c r="AI368" s="29">
        <v>0</v>
      </c>
      <c r="AJ368" s="29">
        <v>0</v>
      </c>
      <c r="AK368" s="29">
        <v>0</v>
      </c>
      <c r="AL368">
        <f t="shared" si="55"/>
        <v>296.92372881355936</v>
      </c>
      <c r="AM368">
        <f t="shared" si="56"/>
        <v>13020</v>
      </c>
      <c r="AN368" t="str">
        <f t="shared" si="57"/>
        <v>,黄水晶,带血的牙,诱人的蘑菇</v>
      </c>
      <c r="AO368" s="25" t="str">
        <f>IF(F368="c",getSring(AN368,4),VLOOKUP(L368&amp;F368,test4,2,FALSE))</f>
        <v>上级雷之精华</v>
      </c>
      <c r="AP368" s="25">
        <f t="shared" si="58"/>
        <v>30005</v>
      </c>
      <c r="AQ368" s="25">
        <f t="shared" si="64"/>
        <v>62</v>
      </c>
      <c r="AR368" s="25" t="str">
        <f>getSring(AN368,1)</f>
        <v>黄水晶</v>
      </c>
      <c r="AS368" s="25">
        <f t="shared" si="59"/>
        <v>30029</v>
      </c>
      <c r="AT368" s="25">
        <f t="shared" si="65"/>
        <v>62</v>
      </c>
      <c r="AU368" s="25" t="str">
        <f>getSring(AN368,2)</f>
        <v>带血的牙</v>
      </c>
      <c r="AV368" s="25">
        <f t="shared" si="60"/>
        <v>30037</v>
      </c>
      <c r="AW368" s="25">
        <f t="shared" si="61"/>
        <v>62</v>
      </c>
      <c r="AX368" s="25" t="str">
        <f>getSring(AN368,3)</f>
        <v>诱人的蘑菇</v>
      </c>
      <c r="AY368" s="25">
        <f t="shared" si="62"/>
        <v>30021</v>
      </c>
      <c r="AZ368" s="25">
        <f t="shared" si="63"/>
        <v>62</v>
      </c>
    </row>
    <row r="369" spans="2:52" ht="14.25" x14ac:dyDescent="0.2">
      <c r="B369" s="16">
        <v>367</v>
      </c>
      <c r="C369" s="16" t="s">
        <v>1216</v>
      </c>
      <c r="D369" s="16" t="s">
        <v>1633</v>
      </c>
      <c r="E369" s="16">
        <f>武器3!E369</f>
        <v>5</v>
      </c>
      <c r="F369" s="16" t="s">
        <v>1126</v>
      </c>
      <c r="G369" s="16">
        <f>武器3!G369</f>
        <v>3</v>
      </c>
      <c r="H369" s="19" t="s">
        <v>1485</v>
      </c>
      <c r="I369" s="3" t="s">
        <v>873</v>
      </c>
      <c r="J369" s="3">
        <f>武器2!I369</f>
        <v>12</v>
      </c>
      <c r="K369" s="3" t="str">
        <f>武器3!J369</f>
        <v>上级职业</v>
      </c>
      <c r="L369" s="3" t="str">
        <f>武器3!K369</f>
        <v>雷</v>
      </c>
      <c r="M369" s="16">
        <v>5</v>
      </c>
      <c r="N369" s="16">
        <v>7</v>
      </c>
      <c r="O369" s="16">
        <v>51</v>
      </c>
      <c r="P369" s="28">
        <v>0</v>
      </c>
      <c r="Q369" s="16">
        <v>96</v>
      </c>
      <c r="R369" s="28">
        <v>0</v>
      </c>
      <c r="S369" s="28">
        <v>0</v>
      </c>
      <c r="T369" s="28">
        <v>0</v>
      </c>
      <c r="U369" s="28">
        <v>0</v>
      </c>
      <c r="V369" s="42">
        <v>44</v>
      </c>
      <c r="W369" s="29">
        <v>0</v>
      </c>
      <c r="X369" s="29">
        <v>0</v>
      </c>
      <c r="Y369" s="29">
        <v>0</v>
      </c>
      <c r="Z369" s="29">
        <v>0</v>
      </c>
      <c r="AA369" s="64">
        <v>0</v>
      </c>
      <c r="AB369" s="64">
        <v>0</v>
      </c>
      <c r="AC369" s="64">
        <v>0</v>
      </c>
      <c r="AD369" s="42">
        <v>37</v>
      </c>
      <c r="AE369" s="42">
        <v>44</v>
      </c>
      <c r="AF369" s="64">
        <v>0</v>
      </c>
      <c r="AG369" s="29">
        <v>0</v>
      </c>
      <c r="AH369" s="29">
        <v>0</v>
      </c>
      <c r="AI369" s="29">
        <v>0</v>
      </c>
      <c r="AJ369" s="29">
        <v>0</v>
      </c>
      <c r="AK369" s="29">
        <v>0</v>
      </c>
      <c r="AL369">
        <f t="shared" si="55"/>
        <v>366.86220472440942</v>
      </c>
      <c r="AM369">
        <f t="shared" si="56"/>
        <v>15960</v>
      </c>
      <c r="AN369" t="str">
        <f t="shared" si="57"/>
        <v>,黄水晶,灰色的稻草,发光的石头</v>
      </c>
      <c r="AO369" s="25" t="str">
        <f>IF(F369="c",getSring(AN369,4),VLOOKUP(L369&amp;F369,test4,2,FALSE))</f>
        <v>上级雷之精华</v>
      </c>
      <c r="AP369" s="25">
        <f t="shared" si="58"/>
        <v>30005</v>
      </c>
      <c r="AQ369" s="25">
        <f t="shared" si="64"/>
        <v>76</v>
      </c>
      <c r="AR369" s="25" t="str">
        <f>getSring(AN369,1)</f>
        <v>黄水晶</v>
      </c>
      <c r="AS369" s="25">
        <f t="shared" si="59"/>
        <v>30029</v>
      </c>
      <c r="AT369" s="25">
        <f t="shared" si="65"/>
        <v>76</v>
      </c>
      <c r="AU369" s="25" t="str">
        <f>getSring(AN369,2)</f>
        <v>灰色的稻草</v>
      </c>
      <c r="AV369" s="25">
        <f t="shared" si="60"/>
        <v>30025</v>
      </c>
      <c r="AW369" s="25">
        <f t="shared" si="61"/>
        <v>76</v>
      </c>
      <c r="AX369" s="25" t="str">
        <f>getSring(AN369,3)</f>
        <v>发光的石头</v>
      </c>
      <c r="AY369" s="25">
        <f t="shared" si="62"/>
        <v>30033</v>
      </c>
      <c r="AZ369" s="25">
        <f t="shared" si="63"/>
        <v>76</v>
      </c>
    </row>
    <row r="370" spans="2:52" ht="14.25" x14ac:dyDescent="0.2">
      <c r="B370" s="16">
        <v>368</v>
      </c>
      <c r="C370" s="16" t="s">
        <v>1186</v>
      </c>
      <c r="D370" s="16" t="s">
        <v>1224</v>
      </c>
      <c r="E370" s="16">
        <f>武器3!E370</f>
        <v>5</v>
      </c>
      <c r="F370" s="16" t="s">
        <v>1126</v>
      </c>
      <c r="G370" s="16">
        <f>武器3!G370</f>
        <v>3</v>
      </c>
      <c r="H370" s="19" t="s">
        <v>1485</v>
      </c>
      <c r="I370" s="3" t="s">
        <v>873</v>
      </c>
      <c r="J370" s="3">
        <f>武器2!I370</f>
        <v>12</v>
      </c>
      <c r="K370" s="3" t="str">
        <f>武器3!J370</f>
        <v>上级职业</v>
      </c>
      <c r="L370" s="3" t="str">
        <f>武器3!K370</f>
        <v>雷</v>
      </c>
      <c r="M370" s="16">
        <v>5</v>
      </c>
      <c r="N370" s="16">
        <v>8</v>
      </c>
      <c r="O370" s="16">
        <v>59</v>
      </c>
      <c r="P370" s="28">
        <v>0</v>
      </c>
      <c r="Q370" s="16">
        <v>110</v>
      </c>
      <c r="R370" s="28">
        <v>0</v>
      </c>
      <c r="S370" s="28">
        <v>0</v>
      </c>
      <c r="T370" s="16">
        <v>100</v>
      </c>
      <c r="U370" s="28">
        <v>0</v>
      </c>
      <c r="V370" s="42">
        <v>50</v>
      </c>
      <c r="W370" s="29">
        <v>0</v>
      </c>
      <c r="X370" s="29">
        <v>0</v>
      </c>
      <c r="Y370" s="29">
        <v>0</v>
      </c>
      <c r="Z370" s="29">
        <v>0</v>
      </c>
      <c r="AA370" s="64">
        <v>0</v>
      </c>
      <c r="AB370" s="64">
        <v>0</v>
      </c>
      <c r="AC370" s="64">
        <v>0</v>
      </c>
      <c r="AD370" s="64">
        <v>0</v>
      </c>
      <c r="AE370" s="64">
        <v>0</v>
      </c>
      <c r="AF370" s="42">
        <v>57</v>
      </c>
      <c r="AG370" s="29">
        <v>0</v>
      </c>
      <c r="AH370" s="29">
        <v>0</v>
      </c>
      <c r="AI370" s="29">
        <v>0</v>
      </c>
      <c r="AJ370" s="29">
        <v>0</v>
      </c>
      <c r="AK370" s="29">
        <v>0</v>
      </c>
      <c r="AL370">
        <f t="shared" si="55"/>
        <v>547.47478991596643</v>
      </c>
      <c r="AM370">
        <f t="shared" si="56"/>
        <v>23940</v>
      </c>
      <c r="AN370" t="str">
        <f t="shared" si="57"/>
        <v>,灰色的稻草,诱人的蘑菇,黄水晶</v>
      </c>
      <c r="AO370" s="25" t="str">
        <f>IF(F370="c",getSring(AN370,4),VLOOKUP(L370&amp;F370,test4,2,FALSE))</f>
        <v>上级雷之精华</v>
      </c>
      <c r="AP370" s="25">
        <f t="shared" si="58"/>
        <v>30005</v>
      </c>
      <c r="AQ370" s="25">
        <f t="shared" si="64"/>
        <v>114</v>
      </c>
      <c r="AR370" s="25" t="str">
        <f>getSring(AN370,1)</f>
        <v>灰色的稻草</v>
      </c>
      <c r="AS370" s="25">
        <f t="shared" si="59"/>
        <v>30025</v>
      </c>
      <c r="AT370" s="25">
        <f t="shared" si="65"/>
        <v>114</v>
      </c>
      <c r="AU370" s="25" t="str">
        <f>getSring(AN370,2)</f>
        <v>诱人的蘑菇</v>
      </c>
      <c r="AV370" s="25">
        <f t="shared" si="60"/>
        <v>30021</v>
      </c>
      <c r="AW370" s="25">
        <f t="shared" si="61"/>
        <v>114</v>
      </c>
      <c r="AX370" s="25" t="str">
        <f>getSring(AN370,3)</f>
        <v>黄水晶</v>
      </c>
      <c r="AY370" s="25">
        <f t="shared" si="62"/>
        <v>30029</v>
      </c>
      <c r="AZ370" s="25">
        <f t="shared" si="63"/>
        <v>114</v>
      </c>
    </row>
    <row r="371" spans="2:52" ht="14.25" x14ac:dyDescent="0.2">
      <c r="B371" s="16">
        <v>369</v>
      </c>
      <c r="C371" s="16" t="s">
        <v>1133</v>
      </c>
      <c r="D371" s="16" t="s">
        <v>1325</v>
      </c>
      <c r="E371" s="16">
        <f>武器3!E371</f>
        <v>2</v>
      </c>
      <c r="F371" s="16" t="s">
        <v>1127</v>
      </c>
      <c r="G371" s="16">
        <f>武器3!G371</f>
        <v>3</v>
      </c>
      <c r="H371" s="19" t="s">
        <v>1485</v>
      </c>
      <c r="I371" s="3" t="s">
        <v>873</v>
      </c>
      <c r="J371" s="3">
        <f>武器2!I371</f>
        <v>12</v>
      </c>
      <c r="K371" s="3" t="str">
        <f>武器3!J371</f>
        <v>上级职业</v>
      </c>
      <c r="L371" s="3" t="str">
        <f>武器3!K371</f>
        <v>雷</v>
      </c>
      <c r="M371" s="16">
        <v>5</v>
      </c>
      <c r="N371" s="16">
        <v>1</v>
      </c>
      <c r="O371" s="16">
        <v>8</v>
      </c>
      <c r="P371" s="28">
        <v>0</v>
      </c>
      <c r="Q371" s="16">
        <v>19</v>
      </c>
      <c r="R371" s="28">
        <v>0</v>
      </c>
      <c r="S371" s="28">
        <v>0</v>
      </c>
      <c r="T371" s="28">
        <v>0</v>
      </c>
      <c r="U371" s="28">
        <v>0</v>
      </c>
      <c r="V371" s="64">
        <v>0</v>
      </c>
      <c r="W371" s="29">
        <v>0</v>
      </c>
      <c r="X371" s="29">
        <v>0</v>
      </c>
      <c r="Y371" s="29">
        <v>0</v>
      </c>
      <c r="Z371" s="29">
        <v>0</v>
      </c>
      <c r="AA371" s="64">
        <v>0</v>
      </c>
      <c r="AB371" s="64">
        <v>0</v>
      </c>
      <c r="AC371" s="64">
        <v>0</v>
      </c>
      <c r="AD371" s="64">
        <v>0</v>
      </c>
      <c r="AE371" s="64">
        <v>0</v>
      </c>
      <c r="AF371" s="64">
        <v>0</v>
      </c>
      <c r="AG371" s="29">
        <v>0</v>
      </c>
      <c r="AH371" s="29">
        <v>0</v>
      </c>
      <c r="AI371" s="29">
        <v>0</v>
      </c>
      <c r="AJ371" s="29">
        <v>0</v>
      </c>
      <c r="AK371" s="29">
        <v>0</v>
      </c>
      <c r="AL371">
        <f t="shared" si="55"/>
        <v>40.5</v>
      </c>
      <c r="AM371">
        <f t="shared" si="56"/>
        <v>1785</v>
      </c>
      <c r="AN371" t="str">
        <f t="shared" si="57"/>
        <v>,长獠牙,美味的坚果,坚硬的石头</v>
      </c>
      <c r="AO371" s="25" t="str">
        <f>IF(F371="c",getSring(AN371,4),VLOOKUP(L371&amp;F371,test4,2,FALSE))</f>
        <v>雷之精华</v>
      </c>
      <c r="AP371" s="25">
        <f t="shared" si="58"/>
        <v>30006</v>
      </c>
      <c r="AQ371" s="25">
        <f t="shared" si="64"/>
        <v>17</v>
      </c>
      <c r="AR371" s="25" t="str">
        <f>getSring(AN371,1)</f>
        <v>长獠牙</v>
      </c>
      <c r="AS371" s="25">
        <f t="shared" si="59"/>
        <v>30036</v>
      </c>
      <c r="AT371" s="25">
        <f t="shared" si="65"/>
        <v>17</v>
      </c>
      <c r="AU371" s="25" t="str">
        <f>getSring(AN371,2)</f>
        <v>美味的坚果</v>
      </c>
      <c r="AV371" s="25">
        <f t="shared" si="60"/>
        <v>30040</v>
      </c>
      <c r="AW371" s="25">
        <f t="shared" si="61"/>
        <v>17</v>
      </c>
      <c r="AX371" s="25" t="str">
        <f>getSring(AN371,3)</f>
        <v>坚硬的石头</v>
      </c>
      <c r="AY371" s="25">
        <f t="shared" si="62"/>
        <v>30032</v>
      </c>
      <c r="AZ371" s="25">
        <f t="shared" si="63"/>
        <v>17</v>
      </c>
    </row>
    <row r="372" spans="2:52" ht="14.25" x14ac:dyDescent="0.2">
      <c r="B372" s="16">
        <v>370</v>
      </c>
      <c r="C372" s="16" t="s">
        <v>1196</v>
      </c>
      <c r="D372" s="16" t="s">
        <v>1634</v>
      </c>
      <c r="E372" s="16">
        <f>武器3!E372</f>
        <v>2</v>
      </c>
      <c r="F372" s="16" t="s">
        <v>1127</v>
      </c>
      <c r="G372" s="16">
        <f>武器3!G372</f>
        <v>3</v>
      </c>
      <c r="H372" s="19" t="s">
        <v>1485</v>
      </c>
      <c r="I372" s="3" t="s">
        <v>873</v>
      </c>
      <c r="J372" s="3">
        <f>武器2!I372</f>
        <v>12</v>
      </c>
      <c r="K372" s="3" t="str">
        <f>武器3!J372</f>
        <v>上级职业</v>
      </c>
      <c r="L372" s="3" t="str">
        <f>武器3!K372</f>
        <v>雷</v>
      </c>
      <c r="M372" s="16">
        <v>5</v>
      </c>
      <c r="N372" s="16">
        <v>2</v>
      </c>
      <c r="O372" s="16">
        <v>16</v>
      </c>
      <c r="P372" s="28">
        <v>0</v>
      </c>
      <c r="Q372" s="28">
        <v>0</v>
      </c>
      <c r="R372" s="28">
        <v>0</v>
      </c>
      <c r="S372" s="28">
        <v>0</v>
      </c>
      <c r="T372" s="28">
        <v>0</v>
      </c>
      <c r="U372" s="28">
        <v>0</v>
      </c>
      <c r="V372" s="64">
        <v>0</v>
      </c>
      <c r="W372" s="29">
        <v>0</v>
      </c>
      <c r="X372" s="20">
        <v>5.7500000000000002E-2</v>
      </c>
      <c r="Y372" s="29">
        <v>0</v>
      </c>
      <c r="Z372" s="29">
        <v>0</v>
      </c>
      <c r="AA372" s="64">
        <v>0</v>
      </c>
      <c r="AB372" s="64">
        <v>0</v>
      </c>
      <c r="AC372" s="64">
        <v>0</v>
      </c>
      <c r="AD372" s="64">
        <v>0</v>
      </c>
      <c r="AE372" s="64">
        <v>0</v>
      </c>
      <c r="AF372" s="64">
        <v>0</v>
      </c>
      <c r="AG372" s="29">
        <v>0</v>
      </c>
      <c r="AH372" s="29">
        <v>0</v>
      </c>
      <c r="AI372" s="29">
        <v>0</v>
      </c>
      <c r="AJ372" s="29">
        <v>0</v>
      </c>
      <c r="AK372" s="29">
        <v>0</v>
      </c>
      <c r="AL372">
        <f t="shared" si="55"/>
        <v>24</v>
      </c>
      <c r="AM372">
        <f t="shared" si="56"/>
        <v>1050</v>
      </c>
      <c r="AN372" t="str">
        <f t="shared" si="57"/>
        <v>,坚硬的石头,长獠牙,蓝水晶</v>
      </c>
      <c r="AO372" s="25" t="str">
        <f>IF(F372="c",getSring(AN372,4),VLOOKUP(L372&amp;F372,test4,2,FALSE))</f>
        <v>雷之精华</v>
      </c>
      <c r="AP372" s="25">
        <f t="shared" si="58"/>
        <v>30006</v>
      </c>
      <c r="AQ372" s="25">
        <f t="shared" si="64"/>
        <v>10</v>
      </c>
      <c r="AR372" s="25" t="str">
        <f>getSring(AN372,1)</f>
        <v>坚硬的石头</v>
      </c>
      <c r="AS372" s="25">
        <f t="shared" si="59"/>
        <v>30032</v>
      </c>
      <c r="AT372" s="25">
        <f t="shared" si="65"/>
        <v>10</v>
      </c>
      <c r="AU372" s="25" t="str">
        <f>getSring(AN372,2)</f>
        <v>长獠牙</v>
      </c>
      <c r="AV372" s="25">
        <f t="shared" si="60"/>
        <v>30036</v>
      </c>
      <c r="AW372" s="25">
        <f t="shared" si="61"/>
        <v>10</v>
      </c>
      <c r="AX372" s="25" t="str">
        <f>getSring(AN372,3)</f>
        <v>蓝水晶</v>
      </c>
      <c r="AY372" s="25">
        <f t="shared" si="62"/>
        <v>30028</v>
      </c>
      <c r="AZ372" s="25">
        <f t="shared" si="63"/>
        <v>10</v>
      </c>
    </row>
    <row r="373" spans="2:52" ht="14.25" x14ac:dyDescent="0.2">
      <c r="B373" s="16">
        <v>371</v>
      </c>
      <c r="C373" s="16" t="s">
        <v>1149</v>
      </c>
      <c r="D373" s="16" t="s">
        <v>1374</v>
      </c>
      <c r="E373" s="16">
        <f>武器3!E373</f>
        <v>3</v>
      </c>
      <c r="F373" s="16" t="s">
        <v>1127</v>
      </c>
      <c r="G373" s="16">
        <f>武器3!G373</f>
        <v>3</v>
      </c>
      <c r="H373" s="19" t="s">
        <v>1485</v>
      </c>
      <c r="I373" s="3" t="s">
        <v>873</v>
      </c>
      <c r="J373" s="3">
        <f>武器2!I373</f>
        <v>12</v>
      </c>
      <c r="K373" s="3" t="str">
        <f>武器3!J373</f>
        <v>上级职业</v>
      </c>
      <c r="L373" s="3" t="str">
        <f>武器3!K373</f>
        <v>雷</v>
      </c>
      <c r="M373" s="16">
        <v>5</v>
      </c>
      <c r="N373" s="16">
        <v>3</v>
      </c>
      <c r="O373" s="16">
        <v>23</v>
      </c>
      <c r="P373" s="28">
        <v>0</v>
      </c>
      <c r="Q373" s="28">
        <v>0</v>
      </c>
      <c r="R373" s="28">
        <v>0</v>
      </c>
      <c r="S373" s="28">
        <v>0</v>
      </c>
      <c r="T373" s="28">
        <v>0</v>
      </c>
      <c r="U373" s="28">
        <v>0</v>
      </c>
      <c r="V373" s="64">
        <v>0</v>
      </c>
      <c r="W373" s="29">
        <v>0</v>
      </c>
      <c r="X373" s="29">
        <v>0</v>
      </c>
      <c r="Y373" s="29">
        <v>0</v>
      </c>
      <c r="Z373" s="29">
        <v>0</v>
      </c>
      <c r="AA373" s="64">
        <v>0</v>
      </c>
      <c r="AB373" s="64">
        <v>0</v>
      </c>
      <c r="AC373" s="64">
        <v>0</v>
      </c>
      <c r="AD373" s="64">
        <v>0</v>
      </c>
      <c r="AE373" s="64">
        <v>0</v>
      </c>
      <c r="AF373" s="42">
        <v>30</v>
      </c>
      <c r="AG373" s="29">
        <v>0</v>
      </c>
      <c r="AH373" s="29">
        <v>0</v>
      </c>
      <c r="AI373" s="29">
        <v>0</v>
      </c>
      <c r="AJ373" s="29">
        <v>0</v>
      </c>
      <c r="AK373" s="29">
        <v>0</v>
      </c>
      <c r="AL373">
        <f t="shared" si="55"/>
        <v>49.227272727272734</v>
      </c>
      <c r="AM373">
        <f t="shared" si="56"/>
        <v>2205</v>
      </c>
      <c r="AN373" t="str">
        <f t="shared" si="57"/>
        <v>,长獠牙,扁扁的稻草,坚硬的石头</v>
      </c>
      <c r="AO373" s="25" t="str">
        <f>IF(F373="c",getSring(AN373,4),VLOOKUP(L373&amp;F373,test4,2,FALSE))</f>
        <v>雷之精华</v>
      </c>
      <c r="AP373" s="25">
        <f t="shared" si="58"/>
        <v>30006</v>
      </c>
      <c r="AQ373" s="25">
        <f t="shared" si="64"/>
        <v>21</v>
      </c>
      <c r="AR373" s="25" t="str">
        <f>getSring(AN373,1)</f>
        <v>长獠牙</v>
      </c>
      <c r="AS373" s="25">
        <f t="shared" si="59"/>
        <v>30036</v>
      </c>
      <c r="AT373" s="25">
        <f t="shared" si="65"/>
        <v>21</v>
      </c>
      <c r="AU373" s="25" t="str">
        <f>getSring(AN373,2)</f>
        <v>扁扁的稻草</v>
      </c>
      <c r="AV373" s="25">
        <f t="shared" si="60"/>
        <v>30024</v>
      </c>
      <c r="AW373" s="25">
        <f t="shared" si="61"/>
        <v>21</v>
      </c>
      <c r="AX373" s="25" t="str">
        <f>getSring(AN373,3)</f>
        <v>坚硬的石头</v>
      </c>
      <c r="AY373" s="25">
        <f t="shared" si="62"/>
        <v>30032</v>
      </c>
      <c r="AZ373" s="25">
        <f t="shared" si="63"/>
        <v>21</v>
      </c>
    </row>
    <row r="374" spans="2:52" ht="14.25" x14ac:dyDescent="0.2">
      <c r="B374" s="16">
        <v>372</v>
      </c>
      <c r="C374" s="16" t="s">
        <v>1135</v>
      </c>
      <c r="D374" s="16" t="s">
        <v>1635</v>
      </c>
      <c r="E374" s="16">
        <f>武器3!E374</f>
        <v>3</v>
      </c>
      <c r="F374" s="16" t="s">
        <v>1127</v>
      </c>
      <c r="G374" s="16">
        <f>武器3!G374</f>
        <v>3</v>
      </c>
      <c r="H374" s="19" t="s">
        <v>1485</v>
      </c>
      <c r="I374" s="3" t="s">
        <v>873</v>
      </c>
      <c r="J374" s="3">
        <f>武器2!I374</f>
        <v>12</v>
      </c>
      <c r="K374" s="3" t="str">
        <f>武器3!J374</f>
        <v>上级职业</v>
      </c>
      <c r="L374" s="3" t="str">
        <f>武器3!K374</f>
        <v>雷</v>
      </c>
      <c r="M374" s="16">
        <v>5</v>
      </c>
      <c r="N374" s="16">
        <v>4</v>
      </c>
      <c r="O374" s="16">
        <v>31</v>
      </c>
      <c r="P374" s="28">
        <v>0</v>
      </c>
      <c r="Q374" s="28">
        <v>0</v>
      </c>
      <c r="R374" s="28">
        <v>0</v>
      </c>
      <c r="S374" s="28">
        <v>0</v>
      </c>
      <c r="T374" s="28">
        <v>0</v>
      </c>
      <c r="U374" s="28">
        <v>0</v>
      </c>
      <c r="V374" s="64">
        <v>0</v>
      </c>
      <c r="W374" s="29">
        <v>0</v>
      </c>
      <c r="X374" s="29">
        <v>0</v>
      </c>
      <c r="Y374" s="29">
        <v>0</v>
      </c>
      <c r="Z374" s="29">
        <v>0</v>
      </c>
      <c r="AA374" s="64">
        <v>0</v>
      </c>
      <c r="AB374" s="42">
        <v>50</v>
      </c>
      <c r="AC374" s="64">
        <v>0</v>
      </c>
      <c r="AD374" s="64">
        <v>0</v>
      </c>
      <c r="AE374" s="64">
        <v>0</v>
      </c>
      <c r="AF374" s="64">
        <v>0</v>
      </c>
      <c r="AG374" s="29">
        <v>0</v>
      </c>
      <c r="AH374" s="29">
        <v>0</v>
      </c>
      <c r="AI374" s="29">
        <v>0</v>
      </c>
      <c r="AJ374" s="29">
        <v>0</v>
      </c>
      <c r="AK374" s="29">
        <v>0</v>
      </c>
      <c r="AL374">
        <f t="shared" si="55"/>
        <v>77.357142857142861</v>
      </c>
      <c r="AM374">
        <f t="shared" si="56"/>
        <v>3360</v>
      </c>
      <c r="AN374" t="str">
        <f t="shared" si="57"/>
        <v>,蓝水晶,美味的坚果,扁扁的稻草</v>
      </c>
      <c r="AO374" s="25" t="str">
        <f>IF(F374="c",getSring(AN374,4),VLOOKUP(L374&amp;F374,test4,2,FALSE))</f>
        <v>雷之精华</v>
      </c>
      <c r="AP374" s="25">
        <f t="shared" si="58"/>
        <v>30006</v>
      </c>
      <c r="AQ374" s="25">
        <f t="shared" si="64"/>
        <v>32</v>
      </c>
      <c r="AR374" s="25" t="str">
        <f>getSring(AN374,1)</f>
        <v>蓝水晶</v>
      </c>
      <c r="AS374" s="25">
        <f t="shared" si="59"/>
        <v>30028</v>
      </c>
      <c r="AT374" s="25">
        <f t="shared" si="65"/>
        <v>32</v>
      </c>
      <c r="AU374" s="25" t="str">
        <f>getSring(AN374,2)</f>
        <v>美味的坚果</v>
      </c>
      <c r="AV374" s="25">
        <f t="shared" si="60"/>
        <v>30040</v>
      </c>
      <c r="AW374" s="25">
        <f t="shared" si="61"/>
        <v>32</v>
      </c>
      <c r="AX374" s="25" t="str">
        <f>getSring(AN374,3)</f>
        <v>扁扁的稻草</v>
      </c>
      <c r="AY374" s="25">
        <f t="shared" si="62"/>
        <v>30024</v>
      </c>
      <c r="AZ374" s="25">
        <f t="shared" si="63"/>
        <v>32</v>
      </c>
    </row>
    <row r="375" spans="2:52" ht="14.25" x14ac:dyDescent="0.2">
      <c r="B375" s="16">
        <v>373</v>
      </c>
      <c r="C375" s="16" t="s">
        <v>1135</v>
      </c>
      <c r="D375" s="16" t="s">
        <v>1290</v>
      </c>
      <c r="E375" s="16">
        <f>武器3!E375</f>
        <v>4</v>
      </c>
      <c r="F375" s="16" t="s">
        <v>1127</v>
      </c>
      <c r="G375" s="16">
        <f>武器3!G375</f>
        <v>3</v>
      </c>
      <c r="H375" s="19" t="s">
        <v>1485</v>
      </c>
      <c r="I375" s="3" t="s">
        <v>873</v>
      </c>
      <c r="J375" s="3">
        <f>武器2!I375</f>
        <v>12</v>
      </c>
      <c r="K375" s="3" t="str">
        <f>武器3!J375</f>
        <v>上级职业</v>
      </c>
      <c r="L375" s="3" t="str">
        <f>武器3!K375</f>
        <v>雷</v>
      </c>
      <c r="M375" s="16">
        <v>5</v>
      </c>
      <c r="N375" s="16">
        <v>5</v>
      </c>
      <c r="O375" s="16">
        <v>39</v>
      </c>
      <c r="P375" s="28">
        <v>0</v>
      </c>
      <c r="Q375" s="28">
        <v>0</v>
      </c>
      <c r="R375" s="28">
        <v>0</v>
      </c>
      <c r="S375" s="28">
        <v>0</v>
      </c>
      <c r="T375" s="16">
        <v>86</v>
      </c>
      <c r="U375" s="28">
        <v>0</v>
      </c>
      <c r="V375" s="64">
        <v>0</v>
      </c>
      <c r="W375" s="29">
        <v>0</v>
      </c>
      <c r="X375" s="29">
        <v>0</v>
      </c>
      <c r="Y375" s="29">
        <v>0</v>
      </c>
      <c r="Z375" s="29">
        <v>0</v>
      </c>
      <c r="AA375" s="64">
        <v>0</v>
      </c>
      <c r="AB375" s="64">
        <v>0</v>
      </c>
      <c r="AC375" s="64">
        <v>0</v>
      </c>
      <c r="AD375" s="64">
        <v>0</v>
      </c>
      <c r="AE375" s="42">
        <v>43</v>
      </c>
      <c r="AF375" s="64">
        <v>0</v>
      </c>
      <c r="AG375" s="29">
        <v>0</v>
      </c>
      <c r="AH375" s="29">
        <v>0</v>
      </c>
      <c r="AI375" s="29">
        <v>0</v>
      </c>
      <c r="AJ375" s="29">
        <v>0</v>
      </c>
      <c r="AK375" s="29">
        <v>0</v>
      </c>
      <c r="AL375">
        <f t="shared" si="55"/>
        <v>221.34839650145773</v>
      </c>
      <c r="AM375">
        <f t="shared" si="56"/>
        <v>9660</v>
      </c>
      <c r="AN375" t="str">
        <f t="shared" si="57"/>
        <v>,美味的坚果,长獠牙,漂亮的蘑菇</v>
      </c>
      <c r="AO375" s="25" t="str">
        <f>IF(F375="c",getSring(AN375,4),VLOOKUP(L375&amp;F375,test4,2,FALSE))</f>
        <v>雷之精华</v>
      </c>
      <c r="AP375" s="25">
        <f t="shared" si="58"/>
        <v>30006</v>
      </c>
      <c r="AQ375" s="25">
        <f t="shared" si="64"/>
        <v>92</v>
      </c>
      <c r="AR375" s="25" t="str">
        <f>getSring(AN375,1)</f>
        <v>美味的坚果</v>
      </c>
      <c r="AS375" s="25">
        <f t="shared" si="59"/>
        <v>30040</v>
      </c>
      <c r="AT375" s="25">
        <f t="shared" si="65"/>
        <v>92</v>
      </c>
      <c r="AU375" s="25" t="str">
        <f>getSring(AN375,2)</f>
        <v>长獠牙</v>
      </c>
      <c r="AV375" s="25">
        <f t="shared" si="60"/>
        <v>30036</v>
      </c>
      <c r="AW375" s="25">
        <f t="shared" si="61"/>
        <v>92</v>
      </c>
      <c r="AX375" s="25" t="str">
        <f>getSring(AN375,3)</f>
        <v>漂亮的蘑菇</v>
      </c>
      <c r="AY375" s="25">
        <f t="shared" si="62"/>
        <v>30020</v>
      </c>
      <c r="AZ375" s="25">
        <f t="shared" si="63"/>
        <v>92</v>
      </c>
    </row>
    <row r="376" spans="2:52" ht="14.25" x14ac:dyDescent="0.2">
      <c r="B376" s="16">
        <v>374</v>
      </c>
      <c r="C376" s="16" t="s">
        <v>1186</v>
      </c>
      <c r="D376" s="16" t="s">
        <v>1439</v>
      </c>
      <c r="E376" s="16">
        <f>武器3!E376</f>
        <v>4</v>
      </c>
      <c r="F376" s="16" t="s">
        <v>1127</v>
      </c>
      <c r="G376" s="16">
        <f>武器3!G376</f>
        <v>3</v>
      </c>
      <c r="H376" s="19" t="s">
        <v>1485</v>
      </c>
      <c r="I376" s="3" t="s">
        <v>873</v>
      </c>
      <c r="J376" s="3">
        <f>武器2!I376</f>
        <v>12</v>
      </c>
      <c r="K376" s="3" t="str">
        <f>武器3!J376</f>
        <v>上级职业</v>
      </c>
      <c r="L376" s="3" t="str">
        <f>武器3!K376</f>
        <v>雷</v>
      </c>
      <c r="M376" s="16">
        <v>5</v>
      </c>
      <c r="N376" s="16">
        <v>6</v>
      </c>
      <c r="O376" s="16">
        <v>47</v>
      </c>
      <c r="P376" s="28">
        <v>0</v>
      </c>
      <c r="Q376" s="16">
        <v>114</v>
      </c>
      <c r="R376" s="28">
        <v>0</v>
      </c>
      <c r="S376" s="28">
        <v>0</v>
      </c>
      <c r="T376" s="28">
        <v>0</v>
      </c>
      <c r="U376" s="28">
        <v>0</v>
      </c>
      <c r="V376" s="64">
        <v>0</v>
      </c>
      <c r="W376" s="29">
        <v>0</v>
      </c>
      <c r="X376" s="29">
        <v>0</v>
      </c>
      <c r="Y376" s="29">
        <v>0</v>
      </c>
      <c r="Z376" s="29">
        <v>0</v>
      </c>
      <c r="AA376" s="64">
        <v>0</v>
      </c>
      <c r="AB376" s="64">
        <v>0</v>
      </c>
      <c r="AC376" s="64">
        <v>0</v>
      </c>
      <c r="AD376" s="42">
        <v>44</v>
      </c>
      <c r="AE376" s="64">
        <v>0</v>
      </c>
      <c r="AF376" s="64">
        <v>0</v>
      </c>
      <c r="AG376" s="29">
        <v>0</v>
      </c>
      <c r="AH376" s="29">
        <v>0</v>
      </c>
      <c r="AI376" s="29">
        <v>0</v>
      </c>
      <c r="AJ376" s="29">
        <v>0</v>
      </c>
      <c r="AK376" s="29">
        <v>0</v>
      </c>
      <c r="AL376">
        <f t="shared" si="55"/>
        <v>282.94186046511629</v>
      </c>
      <c r="AM376">
        <f t="shared" si="56"/>
        <v>12390</v>
      </c>
      <c r="AN376" t="str">
        <f t="shared" si="57"/>
        <v>,长獠牙,美味的坚果,漂亮的蘑菇</v>
      </c>
      <c r="AO376" s="25" t="str">
        <f>IF(F376="c",getSring(AN376,4),VLOOKUP(L376&amp;F376,test4,2,FALSE))</f>
        <v>雷之精华</v>
      </c>
      <c r="AP376" s="25">
        <f t="shared" si="58"/>
        <v>30006</v>
      </c>
      <c r="AQ376" s="25">
        <f t="shared" si="64"/>
        <v>118</v>
      </c>
      <c r="AR376" s="25" t="str">
        <f>getSring(AN376,1)</f>
        <v>长獠牙</v>
      </c>
      <c r="AS376" s="25">
        <f t="shared" si="59"/>
        <v>30036</v>
      </c>
      <c r="AT376" s="25">
        <f t="shared" si="65"/>
        <v>118</v>
      </c>
      <c r="AU376" s="25" t="str">
        <f>getSring(AN376,2)</f>
        <v>美味的坚果</v>
      </c>
      <c r="AV376" s="25">
        <f t="shared" si="60"/>
        <v>30040</v>
      </c>
      <c r="AW376" s="25">
        <f t="shared" si="61"/>
        <v>118</v>
      </c>
      <c r="AX376" s="25" t="str">
        <f>getSring(AN376,3)</f>
        <v>漂亮的蘑菇</v>
      </c>
      <c r="AY376" s="25">
        <f t="shared" si="62"/>
        <v>30020</v>
      </c>
      <c r="AZ376" s="25">
        <f t="shared" si="63"/>
        <v>118</v>
      </c>
    </row>
    <row r="377" spans="2:52" ht="14.25" x14ac:dyDescent="0.2">
      <c r="B377" s="16">
        <v>375</v>
      </c>
      <c r="C377" s="16" t="s">
        <v>1147</v>
      </c>
      <c r="D377" s="16" t="s">
        <v>1636</v>
      </c>
      <c r="E377" s="16">
        <f>武器3!E377</f>
        <v>5</v>
      </c>
      <c r="F377" s="16" t="s">
        <v>1127</v>
      </c>
      <c r="G377" s="16">
        <f>武器3!G377</f>
        <v>3</v>
      </c>
      <c r="H377" s="19" t="s">
        <v>1485</v>
      </c>
      <c r="I377" s="3" t="s">
        <v>873</v>
      </c>
      <c r="J377" s="3">
        <f>武器2!I377</f>
        <v>12</v>
      </c>
      <c r="K377" s="3" t="str">
        <f>武器3!J377</f>
        <v>上级职业</v>
      </c>
      <c r="L377" s="3" t="str">
        <f>武器3!K377</f>
        <v>雷</v>
      </c>
      <c r="M377" s="16">
        <v>5</v>
      </c>
      <c r="N377" s="16">
        <v>7</v>
      </c>
      <c r="O377" s="16">
        <v>54</v>
      </c>
      <c r="P377" s="28">
        <v>0</v>
      </c>
      <c r="Q377" s="16">
        <v>133</v>
      </c>
      <c r="R377" s="28">
        <v>0</v>
      </c>
      <c r="S377" s="28">
        <v>0</v>
      </c>
      <c r="T377" s="28">
        <v>0</v>
      </c>
      <c r="U377" s="28">
        <v>0</v>
      </c>
      <c r="V377" s="64">
        <v>0</v>
      </c>
      <c r="W377" s="29">
        <v>0</v>
      </c>
      <c r="X377" s="29">
        <v>0</v>
      </c>
      <c r="Y377" s="29">
        <v>0</v>
      </c>
      <c r="Z377" s="29">
        <v>0</v>
      </c>
      <c r="AA377" s="64">
        <v>0</v>
      </c>
      <c r="AB377" s="42">
        <v>88</v>
      </c>
      <c r="AC377" s="64">
        <v>0</v>
      </c>
      <c r="AD377" s="64">
        <v>0</v>
      </c>
      <c r="AE377" s="64">
        <v>0</v>
      </c>
      <c r="AF377" s="64">
        <v>0</v>
      </c>
      <c r="AG377" s="29">
        <v>0</v>
      </c>
      <c r="AH377" s="29">
        <v>0</v>
      </c>
      <c r="AI377" s="29">
        <v>0</v>
      </c>
      <c r="AJ377" s="29">
        <v>0</v>
      </c>
      <c r="AK377" s="29">
        <v>0</v>
      </c>
      <c r="AL377">
        <f t="shared" si="55"/>
        <v>366.23195876288662</v>
      </c>
      <c r="AM377">
        <f t="shared" si="56"/>
        <v>16065</v>
      </c>
      <c r="AN377" t="str">
        <f t="shared" si="57"/>
        <v>,长獠牙,扁扁的稻草,蓝水晶</v>
      </c>
      <c r="AO377" s="25" t="str">
        <f>IF(F377="c",getSring(AN377,4),VLOOKUP(L377&amp;F377,test4,2,FALSE))</f>
        <v>雷之精华</v>
      </c>
      <c r="AP377" s="25">
        <f t="shared" si="58"/>
        <v>30006</v>
      </c>
      <c r="AQ377" s="25">
        <f t="shared" si="64"/>
        <v>153</v>
      </c>
      <c r="AR377" s="25" t="str">
        <f>getSring(AN377,1)</f>
        <v>长獠牙</v>
      </c>
      <c r="AS377" s="25">
        <f t="shared" si="59"/>
        <v>30036</v>
      </c>
      <c r="AT377" s="25">
        <f t="shared" si="65"/>
        <v>153</v>
      </c>
      <c r="AU377" s="25" t="str">
        <f>getSring(AN377,2)</f>
        <v>扁扁的稻草</v>
      </c>
      <c r="AV377" s="25">
        <f t="shared" si="60"/>
        <v>30024</v>
      </c>
      <c r="AW377" s="25">
        <f t="shared" si="61"/>
        <v>153</v>
      </c>
      <c r="AX377" s="25" t="str">
        <f>getSring(AN377,3)</f>
        <v>蓝水晶</v>
      </c>
      <c r="AY377" s="25">
        <f t="shared" si="62"/>
        <v>30028</v>
      </c>
      <c r="AZ377" s="25">
        <f t="shared" si="63"/>
        <v>153</v>
      </c>
    </row>
    <row r="378" spans="2:52" ht="14.25" x14ac:dyDescent="0.2">
      <c r="B378" s="16">
        <v>376</v>
      </c>
      <c r="C378" s="16" t="s">
        <v>1149</v>
      </c>
      <c r="D378" s="16" t="s">
        <v>1637</v>
      </c>
      <c r="E378" s="16">
        <f>武器3!E378</f>
        <v>5</v>
      </c>
      <c r="F378" s="16" t="s">
        <v>1127</v>
      </c>
      <c r="G378" s="16">
        <f>武器3!G378</f>
        <v>3</v>
      </c>
      <c r="H378" s="19" t="s">
        <v>1485</v>
      </c>
      <c r="I378" s="3" t="s">
        <v>873</v>
      </c>
      <c r="J378" s="3">
        <f>武器2!I378</f>
        <v>12</v>
      </c>
      <c r="K378" s="3" t="str">
        <f>武器3!J378</f>
        <v>上级职业</v>
      </c>
      <c r="L378" s="3" t="str">
        <f>武器3!K378</f>
        <v>雷</v>
      </c>
      <c r="M378" s="16">
        <v>5</v>
      </c>
      <c r="N378" s="16">
        <v>8</v>
      </c>
      <c r="O378" s="16">
        <v>62</v>
      </c>
      <c r="P378" s="28">
        <v>0</v>
      </c>
      <c r="Q378" s="16">
        <v>152</v>
      </c>
      <c r="R378" s="28">
        <v>0</v>
      </c>
      <c r="S378" s="28">
        <v>0</v>
      </c>
      <c r="T378" s="16">
        <v>138</v>
      </c>
      <c r="U378" s="28">
        <v>0</v>
      </c>
      <c r="V378" s="64">
        <v>0</v>
      </c>
      <c r="W378" s="29">
        <v>0</v>
      </c>
      <c r="X378" s="29">
        <v>0</v>
      </c>
      <c r="Y378" s="29">
        <v>0</v>
      </c>
      <c r="Z378" s="29">
        <v>0</v>
      </c>
      <c r="AA378" s="64">
        <v>0</v>
      </c>
      <c r="AB378" s="64">
        <v>0</v>
      </c>
      <c r="AC378" s="64">
        <v>0</v>
      </c>
      <c r="AD378" s="64">
        <v>0</v>
      </c>
      <c r="AE378" s="64">
        <v>0</v>
      </c>
      <c r="AF378" s="64">
        <v>0</v>
      </c>
      <c r="AG378" s="29">
        <v>0</v>
      </c>
      <c r="AH378" s="29">
        <v>0</v>
      </c>
      <c r="AI378" s="29">
        <v>0</v>
      </c>
      <c r="AJ378" s="29">
        <v>0</v>
      </c>
      <c r="AK378" s="29">
        <v>0</v>
      </c>
      <c r="AL378">
        <f t="shared" si="55"/>
        <v>528</v>
      </c>
      <c r="AM378">
        <f t="shared" si="56"/>
        <v>23100</v>
      </c>
      <c r="AN378" t="str">
        <f t="shared" si="57"/>
        <v>,漂亮的蘑菇,蓝水晶,长獠牙</v>
      </c>
      <c r="AO378" s="25" t="str">
        <f>IF(F378="c",getSring(AN378,4),VLOOKUP(L378&amp;F378,test4,2,FALSE))</f>
        <v>雷之精华</v>
      </c>
      <c r="AP378" s="25">
        <f t="shared" si="58"/>
        <v>30006</v>
      </c>
      <c r="AQ378" s="25">
        <f t="shared" si="64"/>
        <v>220</v>
      </c>
      <c r="AR378" s="25" t="str">
        <f>getSring(AN378,1)</f>
        <v>漂亮的蘑菇</v>
      </c>
      <c r="AS378" s="25">
        <f t="shared" si="59"/>
        <v>30020</v>
      </c>
      <c r="AT378" s="25">
        <f t="shared" si="65"/>
        <v>220</v>
      </c>
      <c r="AU378" s="25" t="str">
        <f>getSring(AN378,2)</f>
        <v>蓝水晶</v>
      </c>
      <c r="AV378" s="25">
        <f t="shared" si="60"/>
        <v>30028</v>
      </c>
      <c r="AW378" s="25">
        <f t="shared" si="61"/>
        <v>220</v>
      </c>
      <c r="AX378" s="25" t="str">
        <f>getSring(AN378,3)</f>
        <v>长獠牙</v>
      </c>
      <c r="AY378" s="25">
        <f t="shared" si="62"/>
        <v>30036</v>
      </c>
      <c r="AZ378" s="25">
        <f t="shared" si="63"/>
        <v>220</v>
      </c>
    </row>
    <row r="379" spans="2:52" ht="14.25" x14ac:dyDescent="0.2">
      <c r="B379" s="16">
        <v>377</v>
      </c>
      <c r="C379" s="16" t="s">
        <v>1191</v>
      </c>
      <c r="D379" s="16" t="s">
        <v>1416</v>
      </c>
      <c r="E379" s="16">
        <f>武器3!E379</f>
        <v>2</v>
      </c>
      <c r="F379" s="16" t="s">
        <v>1128</v>
      </c>
      <c r="G379" s="16">
        <f>武器3!G379</f>
        <v>4</v>
      </c>
      <c r="H379" s="19" t="s">
        <v>1485</v>
      </c>
      <c r="I379" s="3" t="s">
        <v>873</v>
      </c>
      <c r="J379" s="3">
        <f>武器2!I379</f>
        <v>12</v>
      </c>
      <c r="K379" s="3" t="str">
        <f>武器3!J379</f>
        <v>上级职业</v>
      </c>
      <c r="L379" s="3" t="str">
        <f>武器3!K379</f>
        <v>--</v>
      </c>
      <c r="M379" s="16">
        <v>5</v>
      </c>
      <c r="N379" s="16">
        <v>1</v>
      </c>
      <c r="O379" s="16">
        <v>15</v>
      </c>
      <c r="P379" s="28">
        <v>0</v>
      </c>
      <c r="Q379" s="28">
        <v>0</v>
      </c>
      <c r="R379" s="28">
        <v>0</v>
      </c>
      <c r="S379" s="28">
        <v>0</v>
      </c>
      <c r="T379" s="28">
        <v>0</v>
      </c>
      <c r="U379" s="28">
        <v>0</v>
      </c>
      <c r="V379" s="64">
        <v>0</v>
      </c>
      <c r="W379" s="29">
        <v>0</v>
      </c>
      <c r="X379" s="29">
        <v>0</v>
      </c>
      <c r="Y379" s="29">
        <v>0</v>
      </c>
      <c r="Z379" s="29">
        <v>0</v>
      </c>
      <c r="AA379" s="42">
        <v>0</v>
      </c>
      <c r="AB379" s="64">
        <v>0</v>
      </c>
      <c r="AC379" s="64">
        <v>0</v>
      </c>
      <c r="AD379" s="64">
        <v>0</v>
      </c>
      <c r="AE379" s="64">
        <v>0</v>
      </c>
      <c r="AF379" s="64">
        <v>0</v>
      </c>
      <c r="AG379" s="29">
        <v>0</v>
      </c>
      <c r="AH379" s="29">
        <v>0</v>
      </c>
      <c r="AI379" s="29">
        <v>0</v>
      </c>
      <c r="AJ379" s="29">
        <v>0</v>
      </c>
      <c r="AK379" s="29">
        <v>0</v>
      </c>
      <c r="AL379">
        <f t="shared" si="55"/>
        <v>22.5</v>
      </c>
      <c r="AM379">
        <f t="shared" si="56"/>
        <v>990</v>
      </c>
      <c r="AN379" t="str">
        <f t="shared" si="57"/>
        <v>,红水晶,多汁的坚果,石头,狗牙</v>
      </c>
      <c r="AO379" s="25" t="str">
        <f>IF(F379="c",getSring(AN379,4),VLOOKUP(L379&amp;F379,test4,2,FALSE))</f>
        <v>狗牙</v>
      </c>
      <c r="AP379" s="25">
        <f t="shared" si="58"/>
        <v>30035</v>
      </c>
      <c r="AQ379" s="25">
        <f t="shared" si="64"/>
        <v>75</v>
      </c>
      <c r="AR379" s="25" t="str">
        <f>getSring(AN379,1)</f>
        <v>红水晶</v>
      </c>
      <c r="AS379" s="25">
        <f t="shared" si="59"/>
        <v>30027</v>
      </c>
      <c r="AT379" s="25">
        <f t="shared" si="65"/>
        <v>19</v>
      </c>
      <c r="AU379" s="25" t="str">
        <f>getSring(AN379,2)</f>
        <v>多汁的坚果</v>
      </c>
      <c r="AV379" s="25">
        <f t="shared" si="60"/>
        <v>30039</v>
      </c>
      <c r="AW379" s="25">
        <f t="shared" si="61"/>
        <v>19</v>
      </c>
      <c r="AX379" s="25" t="str">
        <f>getSring(AN379,3)</f>
        <v>石头</v>
      </c>
      <c r="AY379" s="25">
        <f t="shared" si="62"/>
        <v>30031</v>
      </c>
      <c r="AZ379" s="25">
        <f t="shared" si="63"/>
        <v>19</v>
      </c>
    </row>
    <row r="380" spans="2:52" ht="14.25" x14ac:dyDescent="0.2">
      <c r="B380" s="16">
        <v>378</v>
      </c>
      <c r="C380" s="16" t="s">
        <v>1149</v>
      </c>
      <c r="D380" s="16" t="s">
        <v>1440</v>
      </c>
      <c r="E380" s="16">
        <f>武器3!E380</f>
        <v>2</v>
      </c>
      <c r="F380" s="16" t="s">
        <v>1128</v>
      </c>
      <c r="G380" s="16">
        <f>武器3!G380</f>
        <v>4</v>
      </c>
      <c r="H380" s="19" t="s">
        <v>1485</v>
      </c>
      <c r="I380" s="3" t="s">
        <v>873</v>
      </c>
      <c r="J380" s="3">
        <f>武器2!I380</f>
        <v>12</v>
      </c>
      <c r="K380" s="3" t="str">
        <f>武器3!J380</f>
        <v>上级职业</v>
      </c>
      <c r="L380" s="3" t="str">
        <f>武器3!K380</f>
        <v>--</v>
      </c>
      <c r="M380" s="16">
        <v>5</v>
      </c>
      <c r="N380" s="16">
        <v>2</v>
      </c>
      <c r="O380" s="16">
        <v>30</v>
      </c>
      <c r="P380" s="28">
        <v>0</v>
      </c>
      <c r="Q380" s="28">
        <v>0</v>
      </c>
      <c r="R380" s="28">
        <v>0</v>
      </c>
      <c r="S380" s="28">
        <v>0</v>
      </c>
      <c r="T380" s="16">
        <v>0</v>
      </c>
      <c r="U380" s="28">
        <v>0</v>
      </c>
      <c r="V380" s="64">
        <v>0</v>
      </c>
      <c r="W380" s="29">
        <v>0</v>
      </c>
      <c r="X380" s="29">
        <v>0</v>
      </c>
      <c r="Y380" s="29">
        <v>0</v>
      </c>
      <c r="Z380" s="29">
        <v>0</v>
      </c>
      <c r="AA380" s="64">
        <v>0</v>
      </c>
      <c r="AB380" s="64">
        <v>0</v>
      </c>
      <c r="AC380" s="64">
        <v>0</v>
      </c>
      <c r="AD380" s="64">
        <v>0</v>
      </c>
      <c r="AE380" s="64">
        <v>0</v>
      </c>
      <c r="AF380" s="64">
        <v>0</v>
      </c>
      <c r="AG380" s="29">
        <v>0</v>
      </c>
      <c r="AH380" s="29">
        <v>0</v>
      </c>
      <c r="AI380" s="29">
        <v>0</v>
      </c>
      <c r="AJ380" s="29">
        <v>0</v>
      </c>
      <c r="AK380" s="29">
        <v>0</v>
      </c>
      <c r="AL380">
        <f t="shared" si="55"/>
        <v>45</v>
      </c>
      <c r="AM380">
        <f t="shared" si="56"/>
        <v>1980</v>
      </c>
      <c r="AN380" t="str">
        <f t="shared" si="57"/>
        <v>,狗牙,红水晶,石头,多汁的坚果</v>
      </c>
      <c r="AO380" s="25" t="str">
        <f>IF(F380="c",getSring(AN380,4),VLOOKUP(L380&amp;F380,test4,2,FALSE))</f>
        <v>多汁的坚果</v>
      </c>
      <c r="AP380" s="25">
        <f t="shared" si="58"/>
        <v>30039</v>
      </c>
      <c r="AQ380" s="25">
        <f t="shared" si="64"/>
        <v>150</v>
      </c>
      <c r="AR380" s="25" t="str">
        <f>getSring(AN380,1)</f>
        <v>狗牙</v>
      </c>
      <c r="AS380" s="25">
        <f t="shared" si="59"/>
        <v>30035</v>
      </c>
      <c r="AT380" s="25">
        <f t="shared" si="65"/>
        <v>38</v>
      </c>
      <c r="AU380" s="25" t="str">
        <f>getSring(AN380,2)</f>
        <v>红水晶</v>
      </c>
      <c r="AV380" s="25">
        <f t="shared" si="60"/>
        <v>30027</v>
      </c>
      <c r="AW380" s="25">
        <f t="shared" si="61"/>
        <v>38</v>
      </c>
      <c r="AX380" s="25" t="str">
        <f>getSring(AN380,3)</f>
        <v>石头</v>
      </c>
      <c r="AY380" s="25">
        <f t="shared" si="62"/>
        <v>30031</v>
      </c>
      <c r="AZ380" s="25">
        <f t="shared" si="63"/>
        <v>38</v>
      </c>
    </row>
    <row r="381" spans="2:52" ht="14.25" x14ac:dyDescent="0.2">
      <c r="B381" s="16">
        <v>379</v>
      </c>
      <c r="C381" s="16" t="s">
        <v>1198</v>
      </c>
      <c r="D381" s="16" t="s">
        <v>1566</v>
      </c>
      <c r="E381" s="16">
        <f>武器3!E381</f>
        <v>3</v>
      </c>
      <c r="F381" s="16" t="s">
        <v>1128</v>
      </c>
      <c r="G381" s="16">
        <f>武器3!G381</f>
        <v>4</v>
      </c>
      <c r="H381" s="19" t="s">
        <v>1485</v>
      </c>
      <c r="I381" s="3" t="s">
        <v>873</v>
      </c>
      <c r="J381" s="3">
        <f>武器2!I381</f>
        <v>12</v>
      </c>
      <c r="K381" s="3" t="str">
        <f>武器3!J381</f>
        <v>上级职业</v>
      </c>
      <c r="L381" s="3" t="str">
        <f>武器3!K381</f>
        <v>--</v>
      </c>
      <c r="M381" s="16">
        <v>5</v>
      </c>
      <c r="N381" s="16">
        <v>3</v>
      </c>
      <c r="O381" s="16">
        <v>45</v>
      </c>
      <c r="P381" s="28">
        <v>0</v>
      </c>
      <c r="Q381" s="28">
        <v>0</v>
      </c>
      <c r="R381" s="28">
        <v>0</v>
      </c>
      <c r="S381" s="28">
        <v>0</v>
      </c>
      <c r="T381" s="28">
        <v>0</v>
      </c>
      <c r="U381" s="28">
        <v>0</v>
      </c>
      <c r="V381" s="64">
        <v>0</v>
      </c>
      <c r="W381" s="29">
        <v>0</v>
      </c>
      <c r="X381" s="29">
        <v>0</v>
      </c>
      <c r="Y381" s="29">
        <v>0</v>
      </c>
      <c r="Z381" s="29">
        <v>0</v>
      </c>
      <c r="AA381" s="64">
        <v>0</v>
      </c>
      <c r="AB381" s="42">
        <v>0</v>
      </c>
      <c r="AC381" s="64">
        <v>0</v>
      </c>
      <c r="AD381" s="64">
        <v>0</v>
      </c>
      <c r="AE381" s="64">
        <v>0</v>
      </c>
      <c r="AF381" s="64">
        <v>0</v>
      </c>
      <c r="AG381" s="29">
        <v>0</v>
      </c>
      <c r="AH381" s="29">
        <v>0</v>
      </c>
      <c r="AI381" s="29">
        <v>0</v>
      </c>
      <c r="AJ381" s="29">
        <v>0</v>
      </c>
      <c r="AK381" s="29">
        <v>0</v>
      </c>
      <c r="AL381">
        <f t="shared" si="55"/>
        <v>67.5</v>
      </c>
      <c r="AM381">
        <f t="shared" si="56"/>
        <v>2947.5</v>
      </c>
      <c r="AN381" t="str">
        <f t="shared" si="57"/>
        <v>,蘑菇,狗牙,多汁的坚果,石头</v>
      </c>
      <c r="AO381" s="25" t="str">
        <f>IF(F381="c",getSring(AN381,4),VLOOKUP(L381&amp;F381,test4,2,FALSE))</f>
        <v>石头</v>
      </c>
      <c r="AP381" s="25">
        <f t="shared" si="58"/>
        <v>30031</v>
      </c>
      <c r="AQ381" s="25">
        <f t="shared" si="64"/>
        <v>225</v>
      </c>
      <c r="AR381" s="25" t="str">
        <f>getSring(AN381,1)</f>
        <v>蘑菇</v>
      </c>
      <c r="AS381" s="25">
        <f t="shared" si="59"/>
        <v>30019</v>
      </c>
      <c r="AT381" s="25">
        <f t="shared" si="65"/>
        <v>56</v>
      </c>
      <c r="AU381" s="25" t="str">
        <f>getSring(AN381,2)</f>
        <v>狗牙</v>
      </c>
      <c r="AV381" s="25">
        <f t="shared" si="60"/>
        <v>30035</v>
      </c>
      <c r="AW381" s="25">
        <f t="shared" si="61"/>
        <v>56</v>
      </c>
      <c r="AX381" s="25" t="str">
        <f>getSring(AN381,3)</f>
        <v>多汁的坚果</v>
      </c>
      <c r="AY381" s="25">
        <f t="shared" si="62"/>
        <v>30039</v>
      </c>
      <c r="AZ381" s="25">
        <f t="shared" si="63"/>
        <v>56</v>
      </c>
    </row>
    <row r="382" spans="2:52" ht="14.25" x14ac:dyDescent="0.2">
      <c r="B382" s="16">
        <v>380</v>
      </c>
      <c r="C382" s="16" t="s">
        <v>1172</v>
      </c>
      <c r="D382" s="16" t="s">
        <v>1619</v>
      </c>
      <c r="E382" s="16">
        <f>武器3!E382</f>
        <v>3</v>
      </c>
      <c r="F382" s="16" t="s">
        <v>1128</v>
      </c>
      <c r="G382" s="16">
        <f>武器3!G382</f>
        <v>4</v>
      </c>
      <c r="H382" s="19" t="s">
        <v>1485</v>
      </c>
      <c r="I382" s="3" t="s">
        <v>873</v>
      </c>
      <c r="J382" s="3">
        <f>武器2!I382</f>
        <v>12</v>
      </c>
      <c r="K382" s="3" t="str">
        <f>武器3!J382</f>
        <v>上级职业</v>
      </c>
      <c r="L382" s="3" t="str">
        <f>武器3!K382</f>
        <v>--</v>
      </c>
      <c r="M382" s="16">
        <v>5</v>
      </c>
      <c r="N382" s="16">
        <v>4</v>
      </c>
      <c r="O382" s="16">
        <v>60</v>
      </c>
      <c r="P382" s="28">
        <v>0</v>
      </c>
      <c r="Q382" s="28">
        <v>0</v>
      </c>
      <c r="R382" s="16">
        <v>0</v>
      </c>
      <c r="S382" s="28">
        <v>0</v>
      </c>
      <c r="T382" s="28">
        <v>0</v>
      </c>
      <c r="U382" s="28">
        <v>0</v>
      </c>
      <c r="V382" s="64">
        <v>0</v>
      </c>
      <c r="W382" s="29">
        <v>0</v>
      </c>
      <c r="X382" s="29">
        <v>0</v>
      </c>
      <c r="Y382" s="29">
        <v>0</v>
      </c>
      <c r="Z382" s="29">
        <v>0</v>
      </c>
      <c r="AA382" s="64">
        <v>0</v>
      </c>
      <c r="AB382" s="64">
        <v>0</v>
      </c>
      <c r="AC382" s="64">
        <v>0</v>
      </c>
      <c r="AD382" s="64">
        <v>0</v>
      </c>
      <c r="AE382" s="64">
        <v>0</v>
      </c>
      <c r="AF382" s="64">
        <v>0</v>
      </c>
      <c r="AG382" s="29">
        <v>0</v>
      </c>
      <c r="AH382" s="29">
        <v>0</v>
      </c>
      <c r="AI382" s="29">
        <v>0</v>
      </c>
      <c r="AJ382" s="29">
        <v>0</v>
      </c>
      <c r="AK382" s="29">
        <v>0</v>
      </c>
      <c r="AL382">
        <f t="shared" si="55"/>
        <v>90</v>
      </c>
      <c r="AM382">
        <f t="shared" si="56"/>
        <v>3937.5</v>
      </c>
      <c r="AN382" t="str">
        <f t="shared" si="57"/>
        <v>,石头,多汁的坚果,稻草,红水晶</v>
      </c>
      <c r="AO382" s="25" t="str">
        <f>IF(F382="c",getSring(AN382,4),VLOOKUP(L382&amp;F382,test4,2,FALSE))</f>
        <v>红水晶</v>
      </c>
      <c r="AP382" s="25">
        <f t="shared" si="58"/>
        <v>30027</v>
      </c>
      <c r="AQ382" s="25">
        <f t="shared" si="64"/>
        <v>300</v>
      </c>
      <c r="AR382" s="25" t="str">
        <f>getSring(AN382,1)</f>
        <v>石头</v>
      </c>
      <c r="AS382" s="25">
        <f t="shared" si="59"/>
        <v>30031</v>
      </c>
      <c r="AT382" s="25">
        <f t="shared" si="65"/>
        <v>75</v>
      </c>
      <c r="AU382" s="25" t="str">
        <f>getSring(AN382,2)</f>
        <v>多汁的坚果</v>
      </c>
      <c r="AV382" s="25">
        <f t="shared" si="60"/>
        <v>30039</v>
      </c>
      <c r="AW382" s="25">
        <f t="shared" si="61"/>
        <v>75</v>
      </c>
      <c r="AX382" s="25" t="str">
        <f>getSring(AN382,3)</f>
        <v>稻草</v>
      </c>
      <c r="AY382" s="25">
        <f t="shared" si="62"/>
        <v>30023</v>
      </c>
      <c r="AZ382" s="25">
        <f t="shared" si="63"/>
        <v>75</v>
      </c>
    </row>
    <row r="383" spans="2:52" ht="14.25" x14ac:dyDescent="0.2">
      <c r="B383" s="16">
        <v>381</v>
      </c>
      <c r="C383" s="16" t="s">
        <v>1193</v>
      </c>
      <c r="D383" s="16" t="s">
        <v>1431</v>
      </c>
      <c r="E383" s="16">
        <f>武器3!E383</f>
        <v>4</v>
      </c>
      <c r="F383" s="16" t="s">
        <v>1128</v>
      </c>
      <c r="G383" s="16">
        <f>武器3!G383</f>
        <v>4</v>
      </c>
      <c r="H383" s="19" t="s">
        <v>1485</v>
      </c>
      <c r="I383" s="3" t="s">
        <v>873</v>
      </c>
      <c r="J383" s="3">
        <f>武器2!I383</f>
        <v>12</v>
      </c>
      <c r="K383" s="3" t="str">
        <f>武器3!J383</f>
        <v>上级职业</v>
      </c>
      <c r="L383" s="3" t="str">
        <f>武器3!K383</f>
        <v>--</v>
      </c>
      <c r="M383" s="16">
        <v>5</v>
      </c>
      <c r="N383" s="16">
        <v>5</v>
      </c>
      <c r="O383" s="16">
        <v>75</v>
      </c>
      <c r="P383" s="28">
        <v>0</v>
      </c>
      <c r="Q383" s="28">
        <v>0</v>
      </c>
      <c r="R383" s="28">
        <v>0</v>
      </c>
      <c r="S383" s="28">
        <v>0</v>
      </c>
      <c r="T383" s="16">
        <v>0</v>
      </c>
      <c r="U383" s="28">
        <v>0</v>
      </c>
      <c r="V383" s="64">
        <v>0</v>
      </c>
      <c r="W383" s="29">
        <v>0</v>
      </c>
      <c r="X383" s="29">
        <v>0</v>
      </c>
      <c r="Y383" s="29">
        <v>0</v>
      </c>
      <c r="Z383" s="29">
        <v>0</v>
      </c>
      <c r="AA383" s="64">
        <v>0</v>
      </c>
      <c r="AB383" s="64">
        <v>0</v>
      </c>
      <c r="AC383" s="64">
        <v>0</v>
      </c>
      <c r="AD383" s="64">
        <v>0</v>
      </c>
      <c r="AE383" s="64">
        <v>0</v>
      </c>
      <c r="AF383" s="64">
        <v>0</v>
      </c>
      <c r="AG383" s="29">
        <v>0</v>
      </c>
      <c r="AH383" s="29">
        <v>0</v>
      </c>
      <c r="AI383" s="29">
        <v>0</v>
      </c>
      <c r="AJ383" s="29">
        <v>0</v>
      </c>
      <c r="AK383" s="29">
        <v>0</v>
      </c>
      <c r="AL383">
        <f t="shared" si="55"/>
        <v>112.5</v>
      </c>
      <c r="AM383">
        <f t="shared" si="56"/>
        <v>4927.5</v>
      </c>
      <c r="AN383" t="str">
        <f t="shared" si="57"/>
        <v>,石头,稻草,多汁的坚果,狗牙</v>
      </c>
      <c r="AO383" s="25" t="str">
        <f>IF(F383="c",getSring(AN383,4),VLOOKUP(L383&amp;F383,test4,2,FALSE))</f>
        <v>狗牙</v>
      </c>
      <c r="AP383" s="25">
        <f t="shared" si="58"/>
        <v>30035</v>
      </c>
      <c r="AQ383" s="25">
        <f t="shared" si="64"/>
        <v>375</v>
      </c>
      <c r="AR383" s="25" t="str">
        <f>getSring(AN383,1)</f>
        <v>石头</v>
      </c>
      <c r="AS383" s="25">
        <f t="shared" si="59"/>
        <v>30031</v>
      </c>
      <c r="AT383" s="25">
        <f t="shared" si="65"/>
        <v>94</v>
      </c>
      <c r="AU383" s="25" t="str">
        <f>getSring(AN383,2)</f>
        <v>稻草</v>
      </c>
      <c r="AV383" s="25">
        <f t="shared" si="60"/>
        <v>30023</v>
      </c>
      <c r="AW383" s="25">
        <f t="shared" si="61"/>
        <v>94</v>
      </c>
      <c r="AX383" s="25" t="str">
        <f>getSring(AN383,3)</f>
        <v>多汁的坚果</v>
      </c>
      <c r="AY383" s="25">
        <f t="shared" si="62"/>
        <v>30039</v>
      </c>
      <c r="AZ383" s="25">
        <f t="shared" si="63"/>
        <v>94</v>
      </c>
    </row>
    <row r="384" spans="2:52" ht="14.25" x14ac:dyDescent="0.2">
      <c r="B384" s="16">
        <v>382</v>
      </c>
      <c r="C384" s="16" t="s">
        <v>1184</v>
      </c>
      <c r="D384" s="16" t="s">
        <v>1499</v>
      </c>
      <c r="E384" s="16">
        <f>武器3!E384</f>
        <v>4</v>
      </c>
      <c r="F384" s="16" t="s">
        <v>1128</v>
      </c>
      <c r="G384" s="16">
        <f>武器3!G384</f>
        <v>4</v>
      </c>
      <c r="H384" s="19" t="s">
        <v>1485</v>
      </c>
      <c r="I384" s="3" t="s">
        <v>873</v>
      </c>
      <c r="J384" s="3">
        <f>武器2!I384</f>
        <v>12</v>
      </c>
      <c r="K384" s="3" t="str">
        <f>武器3!J384</f>
        <v>上级职业</v>
      </c>
      <c r="L384" s="3" t="str">
        <f>武器3!K384</f>
        <v>--</v>
      </c>
      <c r="M384" s="16">
        <v>5</v>
      </c>
      <c r="N384" s="16">
        <v>6</v>
      </c>
      <c r="O384" s="16">
        <v>91</v>
      </c>
      <c r="P384" s="28">
        <v>0</v>
      </c>
      <c r="Q384" s="28">
        <v>0</v>
      </c>
      <c r="R384" s="28">
        <v>0</v>
      </c>
      <c r="S384" s="28">
        <v>0</v>
      </c>
      <c r="T384" s="28">
        <v>0</v>
      </c>
      <c r="U384" s="28">
        <v>0</v>
      </c>
      <c r="V384" s="64">
        <v>0</v>
      </c>
      <c r="W384" s="29">
        <v>0</v>
      </c>
      <c r="X384" s="29">
        <v>0</v>
      </c>
      <c r="Y384" s="29">
        <v>0</v>
      </c>
      <c r="Z384" s="29">
        <v>0</v>
      </c>
      <c r="AA384" s="64">
        <v>0</v>
      </c>
      <c r="AB384" s="42">
        <v>0</v>
      </c>
      <c r="AC384" s="64">
        <v>0</v>
      </c>
      <c r="AD384" s="64">
        <v>0</v>
      </c>
      <c r="AE384" s="64">
        <v>0</v>
      </c>
      <c r="AF384" s="64">
        <v>0</v>
      </c>
      <c r="AG384" s="29">
        <v>0</v>
      </c>
      <c r="AH384" s="29">
        <v>0</v>
      </c>
      <c r="AI384" s="29">
        <v>0</v>
      </c>
      <c r="AJ384" s="29">
        <v>0</v>
      </c>
      <c r="AK384" s="29">
        <v>0</v>
      </c>
      <c r="AL384">
        <f t="shared" si="55"/>
        <v>136.5</v>
      </c>
      <c r="AM384">
        <f t="shared" si="56"/>
        <v>5977.5</v>
      </c>
      <c r="AN384" t="str">
        <f t="shared" si="57"/>
        <v>,稻草,狗牙,石头,红水晶</v>
      </c>
      <c r="AO384" s="25" t="str">
        <f>IF(F384="c",getSring(AN384,4),VLOOKUP(L384&amp;F384,test4,2,FALSE))</f>
        <v>红水晶</v>
      </c>
      <c r="AP384" s="25">
        <f t="shared" si="58"/>
        <v>30027</v>
      </c>
      <c r="AQ384" s="25">
        <f t="shared" si="64"/>
        <v>455</v>
      </c>
      <c r="AR384" s="25" t="str">
        <f>getSring(AN384,1)</f>
        <v>稻草</v>
      </c>
      <c r="AS384" s="25">
        <f t="shared" si="59"/>
        <v>30023</v>
      </c>
      <c r="AT384" s="25">
        <f t="shared" si="65"/>
        <v>114</v>
      </c>
      <c r="AU384" s="25" t="str">
        <f>getSring(AN384,2)</f>
        <v>狗牙</v>
      </c>
      <c r="AV384" s="25">
        <f t="shared" si="60"/>
        <v>30035</v>
      </c>
      <c r="AW384" s="25">
        <f t="shared" si="61"/>
        <v>114</v>
      </c>
      <c r="AX384" s="25" t="str">
        <f>getSring(AN384,3)</f>
        <v>石头</v>
      </c>
      <c r="AY384" s="25">
        <f t="shared" si="62"/>
        <v>30031</v>
      </c>
      <c r="AZ384" s="25">
        <f t="shared" si="63"/>
        <v>114</v>
      </c>
    </row>
    <row r="385" spans="2:52" ht="14.25" x14ac:dyDescent="0.2">
      <c r="B385" s="16">
        <v>383</v>
      </c>
      <c r="C385" s="16" t="s">
        <v>1137</v>
      </c>
      <c r="D385" s="16" t="s">
        <v>1638</v>
      </c>
      <c r="E385" s="16">
        <f>武器3!E385</f>
        <v>5</v>
      </c>
      <c r="F385" s="16" t="s">
        <v>1128</v>
      </c>
      <c r="G385" s="16">
        <f>武器3!G385</f>
        <v>4</v>
      </c>
      <c r="H385" s="19" t="s">
        <v>1485</v>
      </c>
      <c r="I385" s="3" t="s">
        <v>873</v>
      </c>
      <c r="J385" s="3">
        <f>武器2!I385</f>
        <v>12</v>
      </c>
      <c r="K385" s="3" t="str">
        <f>武器3!J385</f>
        <v>上级职业</v>
      </c>
      <c r="L385" s="3" t="str">
        <f>武器3!K385</f>
        <v>--</v>
      </c>
      <c r="M385" s="16">
        <v>5</v>
      </c>
      <c r="N385" s="16">
        <v>7</v>
      </c>
      <c r="O385" s="16">
        <v>106</v>
      </c>
      <c r="P385" s="28">
        <v>0</v>
      </c>
      <c r="Q385" s="28">
        <v>0</v>
      </c>
      <c r="R385" s="28">
        <v>0</v>
      </c>
      <c r="S385" s="28">
        <v>0</v>
      </c>
      <c r="T385" s="16">
        <v>0</v>
      </c>
      <c r="U385" s="28">
        <v>0</v>
      </c>
      <c r="V385" s="64">
        <v>0</v>
      </c>
      <c r="W385" s="29">
        <v>0</v>
      </c>
      <c r="X385" s="29">
        <v>0</v>
      </c>
      <c r="Y385" s="29">
        <v>0</v>
      </c>
      <c r="Z385" s="29">
        <v>0</v>
      </c>
      <c r="AA385" s="64">
        <v>0</v>
      </c>
      <c r="AB385" s="64">
        <v>0</v>
      </c>
      <c r="AC385" s="64">
        <v>0</v>
      </c>
      <c r="AD385" s="64">
        <v>0</v>
      </c>
      <c r="AE385" s="64">
        <v>0</v>
      </c>
      <c r="AF385" s="64">
        <v>0</v>
      </c>
      <c r="AG385" s="29">
        <v>0</v>
      </c>
      <c r="AH385" s="29">
        <v>0</v>
      </c>
      <c r="AI385" s="29">
        <v>0</v>
      </c>
      <c r="AJ385" s="29">
        <v>0</v>
      </c>
      <c r="AK385" s="29">
        <v>0</v>
      </c>
      <c r="AL385">
        <f t="shared" si="55"/>
        <v>159</v>
      </c>
      <c r="AM385">
        <f t="shared" si="56"/>
        <v>6967.5</v>
      </c>
      <c r="AN385" t="str">
        <f t="shared" si="57"/>
        <v>,狗牙,蘑菇,红水晶,多汁的坚果</v>
      </c>
      <c r="AO385" s="25" t="str">
        <f>IF(F385="c",getSring(AN385,4),VLOOKUP(L385&amp;F385,test4,2,FALSE))</f>
        <v>多汁的坚果</v>
      </c>
      <c r="AP385" s="25">
        <f t="shared" si="58"/>
        <v>30039</v>
      </c>
      <c r="AQ385" s="25">
        <f t="shared" si="64"/>
        <v>530</v>
      </c>
      <c r="AR385" s="25" t="str">
        <f>getSring(AN385,1)</f>
        <v>狗牙</v>
      </c>
      <c r="AS385" s="25">
        <f t="shared" si="59"/>
        <v>30035</v>
      </c>
      <c r="AT385" s="25">
        <f t="shared" si="65"/>
        <v>133</v>
      </c>
      <c r="AU385" s="25" t="str">
        <f>getSring(AN385,2)</f>
        <v>蘑菇</v>
      </c>
      <c r="AV385" s="25">
        <f t="shared" si="60"/>
        <v>30019</v>
      </c>
      <c r="AW385" s="25">
        <f t="shared" si="61"/>
        <v>133</v>
      </c>
      <c r="AX385" s="25" t="str">
        <f>getSring(AN385,3)</f>
        <v>红水晶</v>
      </c>
      <c r="AY385" s="25">
        <f t="shared" si="62"/>
        <v>30027</v>
      </c>
      <c r="AZ385" s="25">
        <f t="shared" si="63"/>
        <v>133</v>
      </c>
    </row>
    <row r="386" spans="2:52" ht="14.25" x14ac:dyDescent="0.2">
      <c r="B386" s="16">
        <v>384</v>
      </c>
      <c r="C386" s="16" t="s">
        <v>1162</v>
      </c>
      <c r="D386" s="16" t="s">
        <v>1639</v>
      </c>
      <c r="E386" s="16">
        <f>武器3!E386</f>
        <v>5</v>
      </c>
      <c r="F386" s="16" t="s">
        <v>1128</v>
      </c>
      <c r="G386" s="16">
        <f>武器3!G386</f>
        <v>4</v>
      </c>
      <c r="H386" s="19" t="s">
        <v>1485</v>
      </c>
      <c r="I386" s="3" t="s">
        <v>873</v>
      </c>
      <c r="J386" s="3">
        <f>武器2!I386</f>
        <v>12</v>
      </c>
      <c r="K386" s="3" t="str">
        <f>武器3!J386</f>
        <v>上级职业</v>
      </c>
      <c r="L386" s="3" t="str">
        <f>武器3!K386</f>
        <v>--</v>
      </c>
      <c r="M386" s="16">
        <v>5</v>
      </c>
      <c r="N386" s="16">
        <v>8</v>
      </c>
      <c r="O386" s="16">
        <v>121</v>
      </c>
      <c r="P386" s="28">
        <v>0</v>
      </c>
      <c r="Q386" s="28">
        <v>0</v>
      </c>
      <c r="R386" s="28">
        <v>0</v>
      </c>
      <c r="S386" s="28">
        <v>0</v>
      </c>
      <c r="T386" s="16">
        <v>0</v>
      </c>
      <c r="U386" s="28">
        <v>0</v>
      </c>
      <c r="V386" s="64">
        <v>0</v>
      </c>
      <c r="W386" s="29">
        <v>0</v>
      </c>
      <c r="X386" s="29">
        <v>0</v>
      </c>
      <c r="Y386" s="29">
        <v>0</v>
      </c>
      <c r="Z386" s="29">
        <v>0</v>
      </c>
      <c r="AA386" s="64">
        <v>0</v>
      </c>
      <c r="AB386" s="64">
        <v>0</v>
      </c>
      <c r="AC386" s="64">
        <v>0</v>
      </c>
      <c r="AD386" s="64">
        <v>0</v>
      </c>
      <c r="AE386" s="64">
        <v>0</v>
      </c>
      <c r="AF386" s="64">
        <v>0</v>
      </c>
      <c r="AG386" s="29">
        <v>0</v>
      </c>
      <c r="AH386" s="29">
        <v>0</v>
      </c>
      <c r="AI386" s="29">
        <v>0</v>
      </c>
      <c r="AJ386" s="29">
        <v>0</v>
      </c>
      <c r="AK386" s="29">
        <v>0</v>
      </c>
      <c r="AL386">
        <f t="shared" si="55"/>
        <v>181.5</v>
      </c>
      <c r="AM386">
        <f t="shared" si="56"/>
        <v>7935</v>
      </c>
      <c r="AN386" t="str">
        <f t="shared" si="57"/>
        <v>,蘑菇,石头,狗牙,稻草</v>
      </c>
      <c r="AO386" s="25" t="str">
        <f>IF(F386="c",getSring(AN386,4),VLOOKUP(L386&amp;F386,test4,2,FALSE))</f>
        <v>稻草</v>
      </c>
      <c r="AP386" s="25">
        <f t="shared" si="58"/>
        <v>30023</v>
      </c>
      <c r="AQ386" s="25">
        <f t="shared" si="64"/>
        <v>605</v>
      </c>
      <c r="AR386" s="25" t="str">
        <f>getSring(AN386,1)</f>
        <v>蘑菇</v>
      </c>
      <c r="AS386" s="25">
        <f t="shared" si="59"/>
        <v>30019</v>
      </c>
      <c r="AT386" s="25">
        <f t="shared" si="65"/>
        <v>151</v>
      </c>
      <c r="AU386" s="25" t="str">
        <f>getSring(AN386,2)</f>
        <v>石头</v>
      </c>
      <c r="AV386" s="25">
        <f t="shared" si="60"/>
        <v>30031</v>
      </c>
      <c r="AW386" s="25">
        <f t="shared" si="61"/>
        <v>151</v>
      </c>
      <c r="AX386" s="25" t="str">
        <f>getSring(AN386,3)</f>
        <v>狗牙</v>
      </c>
      <c r="AY386" s="25">
        <f t="shared" si="62"/>
        <v>30035</v>
      </c>
      <c r="AZ386" s="25">
        <f t="shared" si="63"/>
        <v>151</v>
      </c>
    </row>
    <row r="387" spans="2:52" ht="14.25" x14ac:dyDescent="0.2">
      <c r="B387" s="16">
        <v>385</v>
      </c>
      <c r="C387" s="16" t="s">
        <v>1195</v>
      </c>
      <c r="D387" s="16" t="s">
        <v>1392</v>
      </c>
      <c r="E387" s="16">
        <f>武器3!E387</f>
        <v>2</v>
      </c>
      <c r="F387" s="16" t="s">
        <v>1125</v>
      </c>
      <c r="G387" s="16">
        <f>武器3!G387</f>
        <v>3</v>
      </c>
      <c r="H387" s="19" t="s">
        <v>1485</v>
      </c>
      <c r="I387" s="3" t="s">
        <v>874</v>
      </c>
      <c r="J387" s="3">
        <f>武器2!I387</f>
        <v>13</v>
      </c>
      <c r="K387" s="3" t="str">
        <f>武器3!J387</f>
        <v>上级职业</v>
      </c>
      <c r="L387" s="3" t="str">
        <f>武器3!K387</f>
        <v>风</v>
      </c>
      <c r="M387" s="16">
        <v>0</v>
      </c>
      <c r="N387" s="16">
        <v>1</v>
      </c>
      <c r="O387" s="16">
        <v>15</v>
      </c>
      <c r="P387" s="16">
        <v>14</v>
      </c>
      <c r="Q387" s="28">
        <v>0</v>
      </c>
      <c r="R387" s="28">
        <v>0</v>
      </c>
      <c r="S387" s="28">
        <v>0</v>
      </c>
      <c r="T387" s="16">
        <v>13</v>
      </c>
      <c r="U387" s="28">
        <v>0</v>
      </c>
      <c r="V387" s="64">
        <v>0</v>
      </c>
      <c r="W387" s="29">
        <v>0</v>
      </c>
      <c r="X387" s="29">
        <v>0</v>
      </c>
      <c r="Y387" s="29">
        <v>0</v>
      </c>
      <c r="Z387" s="29">
        <v>0</v>
      </c>
      <c r="AA387" s="42">
        <v>5</v>
      </c>
      <c r="AB387" s="64">
        <v>0</v>
      </c>
      <c r="AC387" s="64">
        <v>0</v>
      </c>
      <c r="AD387" s="64">
        <v>0</v>
      </c>
      <c r="AE387" s="64">
        <v>0</v>
      </c>
      <c r="AF387" s="64">
        <v>0</v>
      </c>
      <c r="AG387" s="29">
        <v>0</v>
      </c>
      <c r="AH387" s="29">
        <v>0</v>
      </c>
      <c r="AI387" s="29">
        <v>0</v>
      </c>
      <c r="AJ387" s="29">
        <v>0</v>
      </c>
      <c r="AK387" s="29">
        <v>0</v>
      </c>
      <c r="AL387">
        <f t="shared" ref="AL387:AL450" si="66">SUM(O387:V387)*1.5+(1-50/(50+SUM(AA387:AF387)/6))*N387*10*VLOOKUP(I387,test2,2,FALSE)</f>
        <v>63.983606557377051</v>
      </c>
      <c r="AM387">
        <f t="shared" ref="AM387:AM450" si="67">(VLOOKUP(AO387,sell,6,FALSE)*AQ387+VLOOKUP(AR387,sell,6,FALSE)*AT387+VLOOKUP(AU387,sell,6,FALSE)*AW387+VLOOKUP(AX387,sell,6,FALSE)*AZ387)/2</f>
        <v>2700</v>
      </c>
      <c r="AN387" t="str">
        <f t="shared" ref="AN387:AN450" si="68">getMarking(VLOOKUP(F387,simple1,2,FALSE),G387)</f>
        <v>,紫水晶,五彩的蘑菇,剧毒牙</v>
      </c>
      <c r="AO387" s="25" t="str">
        <f>IF(F387="c",getSring(AN387,4),VLOOKUP(L387&amp;F387,test4,2,FALSE))</f>
        <v>顶级风之精华</v>
      </c>
      <c r="AP387" s="25">
        <f t="shared" ref="AP387:AP450" si="69">VLOOKUP(AO387,test9,2,FALSE)+30000</f>
        <v>30001</v>
      </c>
      <c r="AQ387" s="25">
        <f t="shared" si="64"/>
        <v>3</v>
      </c>
      <c r="AR387" s="25" t="str">
        <f>getSring(AN387,1)</f>
        <v>紫水晶</v>
      </c>
      <c r="AS387" s="25">
        <f t="shared" ref="AS387:AS450" si="70">VLOOKUP(AR387,test9,2,FALSE)+30000</f>
        <v>30030</v>
      </c>
      <c r="AT387" s="25">
        <f t="shared" si="65"/>
        <v>7</v>
      </c>
      <c r="AU387" s="25" t="str">
        <f>getSring(AN387,2)</f>
        <v>五彩的蘑菇</v>
      </c>
      <c r="AV387" s="25">
        <f t="shared" ref="AV387:AV450" si="71">VLOOKUP(AU387,test9,2,FALSE)+30000</f>
        <v>30022</v>
      </c>
      <c r="AW387" s="25">
        <f t="shared" ref="AW387:AW450" si="72">ROUND($AL387/VLOOKUP(AU387,test7,5,FALSE)/4,0)</f>
        <v>7</v>
      </c>
      <c r="AX387" s="25" t="str">
        <f>getSring(AN387,3)</f>
        <v>剧毒牙</v>
      </c>
      <c r="AY387" s="25">
        <f t="shared" ref="AY387:AY450" si="73">VLOOKUP(AX387,test9,2,FALSE)+30000</f>
        <v>30038</v>
      </c>
      <c r="AZ387" s="25">
        <f t="shared" ref="AZ387:AZ450" si="74">ROUND($AL387/VLOOKUP(AX387,test7,5,FALSE)/4,0)</f>
        <v>7</v>
      </c>
    </row>
    <row r="388" spans="2:52" ht="14.25" x14ac:dyDescent="0.2">
      <c r="B388" s="16">
        <v>386</v>
      </c>
      <c r="C388" s="16" t="s">
        <v>1212</v>
      </c>
      <c r="D388" s="16" t="s">
        <v>1640</v>
      </c>
      <c r="E388" s="16">
        <f>武器3!E388</f>
        <v>2</v>
      </c>
      <c r="F388" s="16" t="s">
        <v>1125</v>
      </c>
      <c r="G388" s="16">
        <f>武器3!G388</f>
        <v>3</v>
      </c>
      <c r="H388" s="19" t="s">
        <v>1485</v>
      </c>
      <c r="I388" s="3" t="s">
        <v>874</v>
      </c>
      <c r="J388" s="3">
        <f>武器2!I388</f>
        <v>13</v>
      </c>
      <c r="K388" s="3" t="str">
        <f>武器3!J388</f>
        <v>上级职业</v>
      </c>
      <c r="L388" s="3" t="str">
        <f>武器3!K388</f>
        <v>风</v>
      </c>
      <c r="M388" s="16">
        <v>0</v>
      </c>
      <c r="N388" s="16">
        <v>2</v>
      </c>
      <c r="O388" s="16">
        <v>31</v>
      </c>
      <c r="P388" s="28">
        <v>0</v>
      </c>
      <c r="Q388" s="28">
        <v>0</v>
      </c>
      <c r="R388" s="28">
        <v>0</v>
      </c>
      <c r="S388" s="28">
        <v>0</v>
      </c>
      <c r="T388" s="16">
        <v>25</v>
      </c>
      <c r="U388" s="28">
        <v>0</v>
      </c>
      <c r="V388" s="64">
        <v>0</v>
      </c>
      <c r="W388" s="20">
        <v>5.5E-2</v>
      </c>
      <c r="X388" s="29">
        <v>0</v>
      </c>
      <c r="Y388" s="29">
        <v>0</v>
      </c>
      <c r="Z388" s="29">
        <v>0</v>
      </c>
      <c r="AA388" s="42">
        <v>9</v>
      </c>
      <c r="AB388" s="64">
        <v>0</v>
      </c>
      <c r="AC388" s="64">
        <v>0</v>
      </c>
      <c r="AD388" s="64">
        <v>0</v>
      </c>
      <c r="AE388" s="64">
        <v>0</v>
      </c>
      <c r="AF388" s="64">
        <v>0</v>
      </c>
      <c r="AG388" s="29">
        <v>0</v>
      </c>
      <c r="AH388" s="29">
        <v>0</v>
      </c>
      <c r="AI388" s="29">
        <v>0</v>
      </c>
      <c r="AJ388" s="29">
        <v>0</v>
      </c>
      <c r="AK388" s="29">
        <v>0</v>
      </c>
      <c r="AL388">
        <f t="shared" si="66"/>
        <v>87.495145631067956</v>
      </c>
      <c r="AM388">
        <f t="shared" si="67"/>
        <v>4020</v>
      </c>
      <c r="AN388" t="str">
        <f t="shared" si="68"/>
        <v>,夏娃的坚果,斑斓的稻草,剧毒牙</v>
      </c>
      <c r="AO388" s="25" t="str">
        <f>IF(F388="c",getSring(AN388,4),VLOOKUP(L388&amp;F388,test4,2,FALSE))</f>
        <v>顶级风之精华</v>
      </c>
      <c r="AP388" s="25">
        <f t="shared" si="69"/>
        <v>30001</v>
      </c>
      <c r="AQ388" s="25">
        <f t="shared" ref="AQ388:AQ451" si="75">ROUND(AL388/VLOOKUP(L388&amp;F388,test4,6,FALSE),0)</f>
        <v>5</v>
      </c>
      <c r="AR388" s="25" t="str">
        <f>getSring(AN388,1)</f>
        <v>夏娃的坚果</v>
      </c>
      <c r="AS388" s="25">
        <f t="shared" si="70"/>
        <v>30042</v>
      </c>
      <c r="AT388" s="25">
        <f t="shared" ref="AT388:AT451" si="76">ROUND(AL388/VLOOKUP(AR388,test7,5,FALSE)/4,0)</f>
        <v>9</v>
      </c>
      <c r="AU388" s="25" t="str">
        <f>getSring(AN388,2)</f>
        <v>斑斓的稻草</v>
      </c>
      <c r="AV388" s="25">
        <f t="shared" si="71"/>
        <v>30026</v>
      </c>
      <c r="AW388" s="25">
        <f t="shared" si="72"/>
        <v>9</v>
      </c>
      <c r="AX388" s="25" t="str">
        <f>getSring(AN388,3)</f>
        <v>剧毒牙</v>
      </c>
      <c r="AY388" s="25">
        <f t="shared" si="73"/>
        <v>30038</v>
      </c>
      <c r="AZ388" s="25">
        <f t="shared" si="74"/>
        <v>9</v>
      </c>
    </row>
    <row r="389" spans="2:52" ht="14.25" x14ac:dyDescent="0.2">
      <c r="B389" s="16">
        <v>387</v>
      </c>
      <c r="C389" s="16" t="s">
        <v>1178</v>
      </c>
      <c r="D389" s="16" t="s">
        <v>1572</v>
      </c>
      <c r="E389" s="16">
        <f>武器3!E389</f>
        <v>3</v>
      </c>
      <c r="F389" s="16" t="s">
        <v>1125</v>
      </c>
      <c r="G389" s="16">
        <f>武器3!G389</f>
        <v>3</v>
      </c>
      <c r="H389" s="19" t="s">
        <v>1485</v>
      </c>
      <c r="I389" s="3" t="s">
        <v>874</v>
      </c>
      <c r="J389" s="3">
        <f>武器2!I389</f>
        <v>13</v>
      </c>
      <c r="K389" s="3" t="str">
        <f>武器3!J389</f>
        <v>上级职业</v>
      </c>
      <c r="L389" s="3" t="str">
        <f>武器3!K389</f>
        <v>风</v>
      </c>
      <c r="M389" s="16">
        <v>0</v>
      </c>
      <c r="N389" s="16">
        <v>3</v>
      </c>
      <c r="O389" s="16">
        <v>46</v>
      </c>
      <c r="P389" s="28">
        <v>0</v>
      </c>
      <c r="Q389" s="16">
        <v>33</v>
      </c>
      <c r="R389" s="28">
        <v>0</v>
      </c>
      <c r="S389" s="28">
        <v>0</v>
      </c>
      <c r="T389" s="28">
        <v>0</v>
      </c>
      <c r="U389" s="28">
        <v>0</v>
      </c>
      <c r="V389" s="42">
        <v>16</v>
      </c>
      <c r="W389" s="29">
        <v>0</v>
      </c>
      <c r="X389" s="29">
        <v>0</v>
      </c>
      <c r="Y389" s="29">
        <v>0</v>
      </c>
      <c r="Z389" s="29">
        <v>0</v>
      </c>
      <c r="AA389" s="42">
        <v>14</v>
      </c>
      <c r="AB389" s="64">
        <v>0</v>
      </c>
      <c r="AC389" s="64">
        <v>0</v>
      </c>
      <c r="AD389" s="42">
        <v>16</v>
      </c>
      <c r="AE389" s="64">
        <v>0</v>
      </c>
      <c r="AF389" s="64">
        <v>0</v>
      </c>
      <c r="AG389" s="29">
        <v>0</v>
      </c>
      <c r="AH389" s="29">
        <v>0</v>
      </c>
      <c r="AI389" s="29">
        <v>0</v>
      </c>
      <c r="AJ389" s="29">
        <v>0</v>
      </c>
      <c r="AK389" s="29">
        <v>0</v>
      </c>
      <c r="AL389">
        <f t="shared" si="66"/>
        <v>158.86363636363637</v>
      </c>
      <c r="AM389">
        <f t="shared" si="67"/>
        <v>6900</v>
      </c>
      <c r="AN389" t="str">
        <f t="shared" si="68"/>
        <v>,耀眼的石头,紫水晶,剧毒牙</v>
      </c>
      <c r="AO389" s="25" t="str">
        <f>IF(F389="c",getSring(AN389,4),VLOOKUP(L389&amp;F389,test4,2,FALSE))</f>
        <v>顶级风之精华</v>
      </c>
      <c r="AP389" s="25">
        <f t="shared" si="69"/>
        <v>30001</v>
      </c>
      <c r="AQ389" s="25">
        <f t="shared" si="75"/>
        <v>8</v>
      </c>
      <c r="AR389" s="25" t="str">
        <f>getSring(AN389,1)</f>
        <v>耀眼的石头</v>
      </c>
      <c r="AS389" s="25">
        <f t="shared" si="70"/>
        <v>30034</v>
      </c>
      <c r="AT389" s="25">
        <f t="shared" si="76"/>
        <v>17</v>
      </c>
      <c r="AU389" s="25" t="str">
        <f>getSring(AN389,2)</f>
        <v>紫水晶</v>
      </c>
      <c r="AV389" s="25">
        <f t="shared" si="71"/>
        <v>30030</v>
      </c>
      <c r="AW389" s="25">
        <f t="shared" si="72"/>
        <v>17</v>
      </c>
      <c r="AX389" s="25" t="str">
        <f>getSring(AN389,3)</f>
        <v>剧毒牙</v>
      </c>
      <c r="AY389" s="25">
        <f t="shared" si="73"/>
        <v>30038</v>
      </c>
      <c r="AZ389" s="25">
        <f t="shared" si="74"/>
        <v>17</v>
      </c>
    </row>
    <row r="390" spans="2:52" ht="14.25" x14ac:dyDescent="0.2">
      <c r="B390" s="16">
        <v>388</v>
      </c>
      <c r="C390" s="16" t="s">
        <v>1141</v>
      </c>
      <c r="D390" s="16" t="s">
        <v>1516</v>
      </c>
      <c r="E390" s="16">
        <f>武器3!E390</f>
        <v>3</v>
      </c>
      <c r="F390" s="16" t="s">
        <v>1125</v>
      </c>
      <c r="G390" s="16">
        <f>武器3!G390</f>
        <v>3</v>
      </c>
      <c r="H390" s="19" t="s">
        <v>1485</v>
      </c>
      <c r="I390" s="3" t="s">
        <v>874</v>
      </c>
      <c r="J390" s="3">
        <f>武器2!I390</f>
        <v>13</v>
      </c>
      <c r="K390" s="3" t="str">
        <f>武器3!J390</f>
        <v>上级职业</v>
      </c>
      <c r="L390" s="3" t="str">
        <f>武器3!K390</f>
        <v>风</v>
      </c>
      <c r="M390" s="16">
        <v>0</v>
      </c>
      <c r="N390" s="16">
        <v>4</v>
      </c>
      <c r="O390" s="16">
        <v>61</v>
      </c>
      <c r="P390" s="16">
        <v>54</v>
      </c>
      <c r="Q390" s="28">
        <v>0</v>
      </c>
      <c r="R390" s="28">
        <v>0</v>
      </c>
      <c r="S390" s="28">
        <v>0</v>
      </c>
      <c r="T390" s="16">
        <v>50</v>
      </c>
      <c r="U390" s="16">
        <v>38</v>
      </c>
      <c r="V390" s="64">
        <v>0</v>
      </c>
      <c r="W390" s="29">
        <v>0</v>
      </c>
      <c r="X390" s="29">
        <v>0</v>
      </c>
      <c r="Y390" s="29">
        <v>0</v>
      </c>
      <c r="Z390" s="29">
        <v>0</v>
      </c>
      <c r="AA390" s="42">
        <v>18</v>
      </c>
      <c r="AB390" s="64">
        <v>0</v>
      </c>
      <c r="AC390" s="64">
        <v>0</v>
      </c>
      <c r="AD390" s="64">
        <v>0</v>
      </c>
      <c r="AE390" s="64">
        <v>0</v>
      </c>
      <c r="AF390" s="64">
        <v>0</v>
      </c>
      <c r="AG390" s="29">
        <v>0</v>
      </c>
      <c r="AH390" s="29">
        <v>0</v>
      </c>
      <c r="AI390" s="29">
        <v>0</v>
      </c>
      <c r="AJ390" s="29">
        <v>0</v>
      </c>
      <c r="AK390" s="29">
        <v>0</v>
      </c>
      <c r="AL390">
        <f t="shared" si="66"/>
        <v>318.08490566037733</v>
      </c>
      <c r="AM390">
        <f t="shared" si="67"/>
        <v>14100</v>
      </c>
      <c r="AN390" t="str">
        <f t="shared" si="68"/>
        <v>,紫水晶,夏娃的坚果,耀眼的石头</v>
      </c>
      <c r="AO390" s="25" t="str">
        <f>IF(F390="c",getSring(AN390,4),VLOOKUP(L390&amp;F390,test4,2,FALSE))</f>
        <v>顶级风之精华</v>
      </c>
      <c r="AP390" s="25">
        <f t="shared" si="69"/>
        <v>30001</v>
      </c>
      <c r="AQ390" s="25">
        <f t="shared" si="75"/>
        <v>17</v>
      </c>
      <c r="AR390" s="25" t="str">
        <f>getSring(AN390,1)</f>
        <v>紫水晶</v>
      </c>
      <c r="AS390" s="25">
        <f t="shared" si="70"/>
        <v>30030</v>
      </c>
      <c r="AT390" s="25">
        <f t="shared" si="76"/>
        <v>33</v>
      </c>
      <c r="AU390" s="25" t="str">
        <f>getSring(AN390,2)</f>
        <v>夏娃的坚果</v>
      </c>
      <c r="AV390" s="25">
        <f t="shared" si="71"/>
        <v>30042</v>
      </c>
      <c r="AW390" s="25">
        <f t="shared" si="72"/>
        <v>33</v>
      </c>
      <c r="AX390" s="25" t="str">
        <f>getSring(AN390,3)</f>
        <v>耀眼的石头</v>
      </c>
      <c r="AY390" s="25">
        <f t="shared" si="73"/>
        <v>30034</v>
      </c>
      <c r="AZ390" s="25">
        <f t="shared" si="74"/>
        <v>33</v>
      </c>
    </row>
    <row r="391" spans="2:52" ht="14.25" x14ac:dyDescent="0.2">
      <c r="B391" s="16">
        <v>389</v>
      </c>
      <c r="C391" s="16" t="s">
        <v>1195</v>
      </c>
      <c r="D391" s="16" t="s">
        <v>1379</v>
      </c>
      <c r="E391" s="16">
        <f>武器3!E391</f>
        <v>4</v>
      </c>
      <c r="F391" s="16" t="s">
        <v>1125</v>
      </c>
      <c r="G391" s="16">
        <f>武器3!G391</f>
        <v>3</v>
      </c>
      <c r="H391" s="19" t="s">
        <v>1485</v>
      </c>
      <c r="I391" s="3" t="s">
        <v>874</v>
      </c>
      <c r="J391" s="3">
        <f>武器2!I391</f>
        <v>13</v>
      </c>
      <c r="K391" s="3" t="str">
        <f>武器3!J391</f>
        <v>上级职业</v>
      </c>
      <c r="L391" s="3" t="str">
        <f>武器3!K391</f>
        <v>风</v>
      </c>
      <c r="M391" s="16">
        <v>0</v>
      </c>
      <c r="N391" s="16">
        <v>5</v>
      </c>
      <c r="O391" s="16">
        <v>77</v>
      </c>
      <c r="P391" s="28">
        <v>0</v>
      </c>
      <c r="Q391" s="28">
        <v>0</v>
      </c>
      <c r="R391" s="28">
        <v>0</v>
      </c>
      <c r="S391" s="28">
        <v>0</v>
      </c>
      <c r="T391" s="28">
        <v>0</v>
      </c>
      <c r="U391" s="16">
        <v>47</v>
      </c>
      <c r="V391" s="64">
        <v>0</v>
      </c>
      <c r="W391" s="29">
        <v>0</v>
      </c>
      <c r="X391" s="29">
        <v>0</v>
      </c>
      <c r="Y391" s="29">
        <v>0</v>
      </c>
      <c r="Z391" s="29">
        <v>0</v>
      </c>
      <c r="AA391" s="42">
        <v>23</v>
      </c>
      <c r="AB391" s="42">
        <v>19</v>
      </c>
      <c r="AC391" s="42">
        <v>27</v>
      </c>
      <c r="AD391" s="42">
        <v>27</v>
      </c>
      <c r="AE391" s="64">
        <v>0</v>
      </c>
      <c r="AF391" s="64">
        <v>0</v>
      </c>
      <c r="AG391" s="29">
        <v>0</v>
      </c>
      <c r="AH391" s="29">
        <v>0</v>
      </c>
      <c r="AI391" s="29">
        <v>0</v>
      </c>
      <c r="AJ391" s="29">
        <v>0</v>
      </c>
      <c r="AK391" s="29">
        <v>0</v>
      </c>
      <c r="AL391">
        <f t="shared" si="66"/>
        <v>258.72727272727275</v>
      </c>
      <c r="AM391">
        <f t="shared" si="67"/>
        <v>11100</v>
      </c>
      <c r="AN391" t="str">
        <f t="shared" si="68"/>
        <v>,耀眼的石头,剧毒牙,紫水晶</v>
      </c>
      <c r="AO391" s="25" t="str">
        <f>IF(F391="c",getSring(AN391,4),VLOOKUP(L391&amp;F391,test4,2,FALSE))</f>
        <v>顶级风之精华</v>
      </c>
      <c r="AP391" s="25">
        <f t="shared" si="69"/>
        <v>30001</v>
      </c>
      <c r="AQ391" s="25">
        <f t="shared" si="75"/>
        <v>13</v>
      </c>
      <c r="AR391" s="25" t="str">
        <f>getSring(AN391,1)</f>
        <v>耀眼的石头</v>
      </c>
      <c r="AS391" s="25">
        <f t="shared" si="70"/>
        <v>30034</v>
      </c>
      <c r="AT391" s="25">
        <f t="shared" si="76"/>
        <v>27</v>
      </c>
      <c r="AU391" s="25" t="str">
        <f>getSring(AN391,2)</f>
        <v>剧毒牙</v>
      </c>
      <c r="AV391" s="25">
        <f t="shared" si="71"/>
        <v>30038</v>
      </c>
      <c r="AW391" s="25">
        <f t="shared" si="72"/>
        <v>27</v>
      </c>
      <c r="AX391" s="25" t="str">
        <f>getSring(AN391,3)</f>
        <v>紫水晶</v>
      </c>
      <c r="AY391" s="25">
        <f t="shared" si="73"/>
        <v>30030</v>
      </c>
      <c r="AZ391" s="25">
        <f t="shared" si="74"/>
        <v>27</v>
      </c>
    </row>
    <row r="392" spans="2:52" ht="14.25" x14ac:dyDescent="0.2">
      <c r="B392" s="16">
        <v>390</v>
      </c>
      <c r="C392" s="16" t="s">
        <v>1137</v>
      </c>
      <c r="D392" s="16" t="s">
        <v>1389</v>
      </c>
      <c r="E392" s="16">
        <f>武器3!E392</f>
        <v>4</v>
      </c>
      <c r="F392" s="16" t="s">
        <v>1125</v>
      </c>
      <c r="G392" s="16">
        <f>武器3!G392</f>
        <v>3</v>
      </c>
      <c r="H392" s="19" t="s">
        <v>1485</v>
      </c>
      <c r="I392" s="3" t="s">
        <v>874</v>
      </c>
      <c r="J392" s="3">
        <f>武器2!I392</f>
        <v>13</v>
      </c>
      <c r="K392" s="3" t="str">
        <f>武器3!J392</f>
        <v>上级职业</v>
      </c>
      <c r="L392" s="3" t="str">
        <f>武器3!K392</f>
        <v>风</v>
      </c>
      <c r="M392" s="16">
        <v>0</v>
      </c>
      <c r="N392" s="16">
        <v>6</v>
      </c>
      <c r="O392" s="16">
        <v>92</v>
      </c>
      <c r="P392" s="16">
        <v>82</v>
      </c>
      <c r="Q392" s="16">
        <v>65</v>
      </c>
      <c r="R392" s="28">
        <v>0</v>
      </c>
      <c r="S392" s="28">
        <v>0</v>
      </c>
      <c r="T392" s="28">
        <v>0</v>
      </c>
      <c r="U392" s="28">
        <v>0</v>
      </c>
      <c r="V392" s="64">
        <v>0</v>
      </c>
      <c r="W392" s="29">
        <v>0</v>
      </c>
      <c r="X392" s="29">
        <v>0</v>
      </c>
      <c r="Y392" s="29">
        <v>0</v>
      </c>
      <c r="Z392" s="29">
        <v>0</v>
      </c>
      <c r="AA392" s="42">
        <v>28</v>
      </c>
      <c r="AB392" s="64">
        <v>0</v>
      </c>
      <c r="AC392" s="64">
        <v>0</v>
      </c>
      <c r="AD392" s="42">
        <v>33</v>
      </c>
      <c r="AE392" s="42">
        <v>38</v>
      </c>
      <c r="AF392" s="64">
        <v>0</v>
      </c>
      <c r="AG392" s="29">
        <v>0</v>
      </c>
      <c r="AH392" s="29">
        <v>0</v>
      </c>
      <c r="AI392" s="29">
        <v>0</v>
      </c>
      <c r="AJ392" s="29">
        <v>0</v>
      </c>
      <c r="AK392" s="29">
        <v>0</v>
      </c>
      <c r="AL392">
        <f t="shared" si="66"/>
        <v>447.8233082706767</v>
      </c>
      <c r="AM392">
        <f t="shared" si="67"/>
        <v>19500</v>
      </c>
      <c r="AN392" t="str">
        <f t="shared" si="68"/>
        <v>,紫水晶,剧毒牙,耀眼的石头</v>
      </c>
      <c r="AO392" s="25" t="str">
        <f>IF(F392="c",getSring(AN392,4),VLOOKUP(L392&amp;F392,test4,2,FALSE))</f>
        <v>顶级风之精华</v>
      </c>
      <c r="AP392" s="25">
        <f t="shared" si="69"/>
        <v>30001</v>
      </c>
      <c r="AQ392" s="25">
        <f t="shared" si="75"/>
        <v>23</v>
      </c>
      <c r="AR392" s="25" t="str">
        <f>getSring(AN392,1)</f>
        <v>紫水晶</v>
      </c>
      <c r="AS392" s="25">
        <f t="shared" si="70"/>
        <v>30030</v>
      </c>
      <c r="AT392" s="25">
        <f t="shared" si="76"/>
        <v>47</v>
      </c>
      <c r="AU392" s="25" t="str">
        <f>getSring(AN392,2)</f>
        <v>剧毒牙</v>
      </c>
      <c r="AV392" s="25">
        <f t="shared" si="71"/>
        <v>30038</v>
      </c>
      <c r="AW392" s="25">
        <f t="shared" si="72"/>
        <v>47</v>
      </c>
      <c r="AX392" s="25" t="str">
        <f>getSring(AN392,3)</f>
        <v>耀眼的石头</v>
      </c>
      <c r="AY392" s="25">
        <f t="shared" si="73"/>
        <v>30034</v>
      </c>
      <c r="AZ392" s="25">
        <f t="shared" si="74"/>
        <v>47</v>
      </c>
    </row>
    <row r="393" spans="2:52" ht="14.25" x14ac:dyDescent="0.2">
      <c r="B393" s="16">
        <v>391</v>
      </c>
      <c r="C393" s="16" t="s">
        <v>1208</v>
      </c>
      <c r="D393" s="16" t="s">
        <v>1641</v>
      </c>
      <c r="E393" s="16">
        <f>武器3!E393</f>
        <v>5</v>
      </c>
      <c r="F393" s="16" t="s">
        <v>1125</v>
      </c>
      <c r="G393" s="16">
        <f>武器3!G393</f>
        <v>3</v>
      </c>
      <c r="H393" s="19" t="s">
        <v>1485</v>
      </c>
      <c r="I393" s="3" t="s">
        <v>874</v>
      </c>
      <c r="J393" s="3">
        <f>武器2!I393</f>
        <v>13</v>
      </c>
      <c r="K393" s="3" t="str">
        <f>武器3!J393</f>
        <v>上级职业</v>
      </c>
      <c r="L393" s="3" t="str">
        <f>武器3!K393</f>
        <v>风</v>
      </c>
      <c r="M393" s="16">
        <v>0</v>
      </c>
      <c r="N393" s="16">
        <v>7</v>
      </c>
      <c r="O393" s="16">
        <v>108</v>
      </c>
      <c r="P393" s="28">
        <v>0</v>
      </c>
      <c r="Q393" s="16">
        <v>76</v>
      </c>
      <c r="R393" s="16">
        <v>84</v>
      </c>
      <c r="S393" s="28">
        <v>0</v>
      </c>
      <c r="T393" s="16">
        <v>88</v>
      </c>
      <c r="U393" s="28">
        <v>0</v>
      </c>
      <c r="V393" s="64">
        <v>0</v>
      </c>
      <c r="W393" s="29">
        <v>0</v>
      </c>
      <c r="X393" s="29">
        <v>0</v>
      </c>
      <c r="Y393" s="29">
        <v>0</v>
      </c>
      <c r="Z393" s="29">
        <v>0</v>
      </c>
      <c r="AA393" s="42">
        <v>32</v>
      </c>
      <c r="AB393" s="42">
        <v>27</v>
      </c>
      <c r="AC393" s="64">
        <v>0</v>
      </c>
      <c r="AD393" s="64">
        <v>0</v>
      </c>
      <c r="AE393" s="64">
        <v>0</v>
      </c>
      <c r="AF393" s="42">
        <v>50</v>
      </c>
      <c r="AG393" s="29">
        <v>0</v>
      </c>
      <c r="AH393" s="29">
        <v>0</v>
      </c>
      <c r="AI393" s="29">
        <v>0</v>
      </c>
      <c r="AJ393" s="29">
        <v>0</v>
      </c>
      <c r="AK393" s="29">
        <v>0</v>
      </c>
      <c r="AL393">
        <f t="shared" si="66"/>
        <v>645.93154034229838</v>
      </c>
      <c r="AM393">
        <f t="shared" si="67"/>
        <v>28380</v>
      </c>
      <c r="AN393" t="str">
        <f t="shared" si="68"/>
        <v>,紫水晶,剧毒牙,耀眼的石头</v>
      </c>
      <c r="AO393" s="25" t="str">
        <f>IF(F393="c",getSring(AN393,4),VLOOKUP(L393&amp;F393,test4,2,FALSE))</f>
        <v>顶级风之精华</v>
      </c>
      <c r="AP393" s="25">
        <f t="shared" si="69"/>
        <v>30001</v>
      </c>
      <c r="AQ393" s="25">
        <f t="shared" si="75"/>
        <v>34</v>
      </c>
      <c r="AR393" s="25" t="str">
        <f>getSring(AN393,1)</f>
        <v>紫水晶</v>
      </c>
      <c r="AS393" s="25">
        <f t="shared" si="70"/>
        <v>30030</v>
      </c>
      <c r="AT393" s="25">
        <f t="shared" si="76"/>
        <v>67</v>
      </c>
      <c r="AU393" s="25" t="str">
        <f>getSring(AN393,2)</f>
        <v>剧毒牙</v>
      </c>
      <c r="AV393" s="25">
        <f t="shared" si="71"/>
        <v>30038</v>
      </c>
      <c r="AW393" s="25">
        <f t="shared" si="72"/>
        <v>67</v>
      </c>
      <c r="AX393" s="25" t="str">
        <f>getSring(AN393,3)</f>
        <v>耀眼的石头</v>
      </c>
      <c r="AY393" s="25">
        <f t="shared" si="73"/>
        <v>30034</v>
      </c>
      <c r="AZ393" s="25">
        <f t="shared" si="74"/>
        <v>67</v>
      </c>
    </row>
    <row r="394" spans="2:52" ht="14.25" x14ac:dyDescent="0.2">
      <c r="B394" s="16">
        <v>392</v>
      </c>
      <c r="C394" s="16" t="s">
        <v>1141</v>
      </c>
      <c r="D394" s="16" t="s">
        <v>1571</v>
      </c>
      <c r="E394" s="16">
        <f>武器3!E394</f>
        <v>5</v>
      </c>
      <c r="F394" s="16" t="s">
        <v>1125</v>
      </c>
      <c r="G394" s="16">
        <f>武器3!G394</f>
        <v>3</v>
      </c>
      <c r="H394" s="19" t="s">
        <v>1485</v>
      </c>
      <c r="I394" s="3" t="s">
        <v>874</v>
      </c>
      <c r="J394" s="3">
        <f>武器2!I394</f>
        <v>13</v>
      </c>
      <c r="K394" s="3" t="str">
        <f>武器3!J394</f>
        <v>上级职业</v>
      </c>
      <c r="L394" s="3" t="str">
        <f>武器3!K394</f>
        <v>风</v>
      </c>
      <c r="M394" s="16">
        <v>0</v>
      </c>
      <c r="N394" s="16">
        <v>8</v>
      </c>
      <c r="O394" s="16">
        <v>123</v>
      </c>
      <c r="P394" s="16">
        <v>109</v>
      </c>
      <c r="Q394" s="16">
        <v>87</v>
      </c>
      <c r="R394" s="28">
        <v>0</v>
      </c>
      <c r="S394" s="28">
        <v>0</v>
      </c>
      <c r="T394" s="28">
        <v>0</v>
      </c>
      <c r="U394" s="28">
        <v>0</v>
      </c>
      <c r="V394" s="64">
        <v>0</v>
      </c>
      <c r="W394" s="29">
        <v>0</v>
      </c>
      <c r="X394" s="20">
        <v>0.1875</v>
      </c>
      <c r="Y394" s="29">
        <v>0</v>
      </c>
      <c r="Z394" s="29">
        <v>0</v>
      </c>
      <c r="AA394" s="42">
        <v>37</v>
      </c>
      <c r="AB394" s="64">
        <v>0</v>
      </c>
      <c r="AC394" s="42">
        <v>44</v>
      </c>
      <c r="AD394" s="64">
        <v>0</v>
      </c>
      <c r="AE394" s="64">
        <v>0</v>
      </c>
      <c r="AF394" s="42">
        <v>57</v>
      </c>
      <c r="AG394" s="29">
        <v>0</v>
      </c>
      <c r="AH394" s="29">
        <v>0</v>
      </c>
      <c r="AI394" s="29">
        <v>0</v>
      </c>
      <c r="AJ394" s="29">
        <v>0</v>
      </c>
      <c r="AK394" s="29">
        <v>0</v>
      </c>
      <c r="AL394">
        <f t="shared" si="66"/>
        <v>629.73287671232879</v>
      </c>
      <c r="AM394">
        <f t="shared" si="67"/>
        <v>27720</v>
      </c>
      <c r="AN394" t="str">
        <f t="shared" si="68"/>
        <v>,五彩的蘑菇,耀眼的石头,紫水晶</v>
      </c>
      <c r="AO394" s="25" t="str">
        <f>IF(F394="c",getSring(AN394,4),VLOOKUP(L394&amp;F394,test4,2,FALSE))</f>
        <v>顶级风之精华</v>
      </c>
      <c r="AP394" s="25">
        <f t="shared" si="69"/>
        <v>30001</v>
      </c>
      <c r="AQ394" s="25">
        <f t="shared" si="75"/>
        <v>33</v>
      </c>
      <c r="AR394" s="25" t="str">
        <f>getSring(AN394,1)</f>
        <v>五彩的蘑菇</v>
      </c>
      <c r="AS394" s="25">
        <f t="shared" si="70"/>
        <v>30022</v>
      </c>
      <c r="AT394" s="25">
        <f t="shared" si="76"/>
        <v>66</v>
      </c>
      <c r="AU394" s="25" t="str">
        <f>getSring(AN394,2)</f>
        <v>耀眼的石头</v>
      </c>
      <c r="AV394" s="25">
        <f t="shared" si="71"/>
        <v>30034</v>
      </c>
      <c r="AW394" s="25">
        <f t="shared" si="72"/>
        <v>66</v>
      </c>
      <c r="AX394" s="25" t="str">
        <f>getSring(AN394,3)</f>
        <v>紫水晶</v>
      </c>
      <c r="AY394" s="25">
        <f t="shared" si="73"/>
        <v>30030</v>
      </c>
      <c r="AZ394" s="25">
        <f t="shared" si="74"/>
        <v>66</v>
      </c>
    </row>
    <row r="395" spans="2:52" ht="14.25" x14ac:dyDescent="0.2">
      <c r="B395" s="16">
        <v>393</v>
      </c>
      <c r="C395" s="16" t="s">
        <v>1188</v>
      </c>
      <c r="D395" s="16" t="s">
        <v>1444</v>
      </c>
      <c r="E395" s="16">
        <f>武器3!E395</f>
        <v>2</v>
      </c>
      <c r="F395" s="16" t="s">
        <v>1126</v>
      </c>
      <c r="G395" s="16">
        <f>武器3!G395</f>
        <v>3</v>
      </c>
      <c r="H395" s="19" t="s">
        <v>1485</v>
      </c>
      <c r="I395" s="3" t="s">
        <v>874</v>
      </c>
      <c r="J395" s="3">
        <f>武器2!I395</f>
        <v>13</v>
      </c>
      <c r="K395" s="3" t="str">
        <f>武器3!J395</f>
        <v>上级职业</v>
      </c>
      <c r="L395" s="3" t="str">
        <f>武器3!K395</f>
        <v>风</v>
      </c>
      <c r="M395" s="16">
        <v>0</v>
      </c>
      <c r="N395" s="16">
        <v>1</v>
      </c>
      <c r="O395" s="16">
        <v>9</v>
      </c>
      <c r="P395" s="28">
        <v>0</v>
      </c>
      <c r="Q395" s="16">
        <v>12</v>
      </c>
      <c r="R395" s="28">
        <v>0</v>
      </c>
      <c r="S395" s="28">
        <v>0</v>
      </c>
      <c r="T395" s="28">
        <v>0</v>
      </c>
      <c r="U395" s="28">
        <v>0</v>
      </c>
      <c r="V395" s="64">
        <v>0</v>
      </c>
      <c r="W395" s="29">
        <v>0</v>
      </c>
      <c r="X395" s="29">
        <v>0</v>
      </c>
      <c r="Y395" s="29">
        <v>0</v>
      </c>
      <c r="Z395" s="29">
        <v>0</v>
      </c>
      <c r="AA395" s="64">
        <v>0</v>
      </c>
      <c r="AB395" s="64">
        <v>0</v>
      </c>
      <c r="AC395" s="64">
        <v>0</v>
      </c>
      <c r="AD395" s="64">
        <v>0</v>
      </c>
      <c r="AE395" s="64">
        <v>0</v>
      </c>
      <c r="AF395" s="42">
        <v>8</v>
      </c>
      <c r="AG395" s="29">
        <v>0</v>
      </c>
      <c r="AH395" s="29">
        <v>0</v>
      </c>
      <c r="AI395" s="29">
        <v>0</v>
      </c>
      <c r="AJ395" s="29">
        <v>0</v>
      </c>
      <c r="AK395" s="29">
        <v>0</v>
      </c>
      <c r="AL395">
        <f t="shared" si="66"/>
        <v>33.058441558441558</v>
      </c>
      <c r="AM395">
        <f t="shared" si="67"/>
        <v>1350</v>
      </c>
      <c r="AN395" t="str">
        <f t="shared" si="68"/>
        <v>,黄水晶,带血的牙,发光的石头</v>
      </c>
      <c r="AO395" s="25" t="str">
        <f>IF(F395="c",getSring(AN395,4),VLOOKUP(L395&amp;F395,test4,2,FALSE))</f>
        <v>上级风之精华</v>
      </c>
      <c r="AP395" s="25">
        <f t="shared" si="69"/>
        <v>30002</v>
      </c>
      <c r="AQ395" s="25">
        <f t="shared" si="75"/>
        <v>3</v>
      </c>
      <c r="AR395" s="25" t="str">
        <f>getSring(AN395,1)</f>
        <v>黄水晶</v>
      </c>
      <c r="AS395" s="25">
        <f t="shared" si="70"/>
        <v>30029</v>
      </c>
      <c r="AT395" s="25">
        <f t="shared" si="76"/>
        <v>7</v>
      </c>
      <c r="AU395" s="25" t="str">
        <f>getSring(AN395,2)</f>
        <v>带血的牙</v>
      </c>
      <c r="AV395" s="25">
        <f t="shared" si="71"/>
        <v>30037</v>
      </c>
      <c r="AW395" s="25">
        <f t="shared" si="72"/>
        <v>7</v>
      </c>
      <c r="AX395" s="25" t="str">
        <f>getSring(AN395,3)</f>
        <v>发光的石头</v>
      </c>
      <c r="AY395" s="25">
        <f t="shared" si="73"/>
        <v>30033</v>
      </c>
      <c r="AZ395" s="25">
        <f t="shared" si="74"/>
        <v>7</v>
      </c>
    </row>
    <row r="396" spans="2:52" ht="14.25" x14ac:dyDescent="0.2">
      <c r="B396" s="16">
        <v>394</v>
      </c>
      <c r="C396" s="16" t="s">
        <v>1133</v>
      </c>
      <c r="D396" s="16" t="s">
        <v>1642</v>
      </c>
      <c r="E396" s="16">
        <f>武器3!E396</f>
        <v>2</v>
      </c>
      <c r="F396" s="16" t="s">
        <v>1126</v>
      </c>
      <c r="G396" s="16">
        <f>武器3!G396</f>
        <v>3</v>
      </c>
      <c r="H396" s="19" t="s">
        <v>1485</v>
      </c>
      <c r="I396" s="3" t="s">
        <v>874</v>
      </c>
      <c r="J396" s="3">
        <f>武器2!I396</f>
        <v>13</v>
      </c>
      <c r="K396" s="3" t="str">
        <f>武器3!J396</f>
        <v>上级职业</v>
      </c>
      <c r="L396" s="3" t="str">
        <f>武器3!K396</f>
        <v>风</v>
      </c>
      <c r="M396" s="16">
        <v>0</v>
      </c>
      <c r="N396" s="16">
        <v>2</v>
      </c>
      <c r="O396" s="16">
        <v>17</v>
      </c>
      <c r="P396" s="28">
        <v>0</v>
      </c>
      <c r="Q396" s="28">
        <v>0</v>
      </c>
      <c r="R396" s="16">
        <v>27</v>
      </c>
      <c r="S396" s="28">
        <v>0</v>
      </c>
      <c r="T396" s="28">
        <v>0</v>
      </c>
      <c r="U396" s="28">
        <v>0</v>
      </c>
      <c r="V396" s="64">
        <v>0</v>
      </c>
      <c r="W396" s="29">
        <v>0</v>
      </c>
      <c r="X396" s="29">
        <v>0</v>
      </c>
      <c r="Y396" s="29">
        <v>0</v>
      </c>
      <c r="Z396" s="29">
        <v>0</v>
      </c>
      <c r="AA396" s="42">
        <v>11</v>
      </c>
      <c r="AB396" s="64">
        <v>0</v>
      </c>
      <c r="AC396" s="64">
        <v>0</v>
      </c>
      <c r="AD396" s="64">
        <v>0</v>
      </c>
      <c r="AE396" s="64">
        <v>0</v>
      </c>
      <c r="AF396" s="64">
        <v>0</v>
      </c>
      <c r="AG396" s="29">
        <v>0</v>
      </c>
      <c r="AH396" s="29">
        <v>0</v>
      </c>
      <c r="AI396" s="29">
        <v>0</v>
      </c>
      <c r="AJ396" s="29">
        <v>0</v>
      </c>
      <c r="AK396" s="29">
        <v>0</v>
      </c>
      <c r="AL396">
        <f t="shared" si="66"/>
        <v>70.24437299035371</v>
      </c>
      <c r="AM396">
        <f t="shared" si="67"/>
        <v>3030</v>
      </c>
      <c r="AN396" t="str">
        <f t="shared" si="68"/>
        <v>,诱人的蘑菇,带血的牙,灰色的稻草</v>
      </c>
      <c r="AO396" s="25" t="str">
        <f>IF(F396="c",getSring(AN396,4),VLOOKUP(L396&amp;F396,test4,2,FALSE))</f>
        <v>上级风之精华</v>
      </c>
      <c r="AP396" s="25">
        <f t="shared" si="69"/>
        <v>30002</v>
      </c>
      <c r="AQ396" s="25">
        <f t="shared" si="75"/>
        <v>7</v>
      </c>
      <c r="AR396" s="25" t="str">
        <f>getSring(AN396,1)</f>
        <v>诱人的蘑菇</v>
      </c>
      <c r="AS396" s="25">
        <f t="shared" si="70"/>
        <v>30021</v>
      </c>
      <c r="AT396" s="25">
        <f t="shared" si="76"/>
        <v>15</v>
      </c>
      <c r="AU396" s="25" t="str">
        <f>getSring(AN396,2)</f>
        <v>带血的牙</v>
      </c>
      <c r="AV396" s="25">
        <f t="shared" si="71"/>
        <v>30037</v>
      </c>
      <c r="AW396" s="25">
        <f t="shared" si="72"/>
        <v>15</v>
      </c>
      <c r="AX396" s="25" t="str">
        <f>getSring(AN396,3)</f>
        <v>灰色的稻草</v>
      </c>
      <c r="AY396" s="25">
        <f t="shared" si="73"/>
        <v>30025</v>
      </c>
      <c r="AZ396" s="25">
        <f t="shared" si="74"/>
        <v>15</v>
      </c>
    </row>
    <row r="397" spans="2:52" ht="14.25" x14ac:dyDescent="0.2">
      <c r="B397" s="16">
        <v>395</v>
      </c>
      <c r="C397" s="16" t="s">
        <v>1147</v>
      </c>
      <c r="D397" s="16" t="s">
        <v>1588</v>
      </c>
      <c r="E397" s="16">
        <f>武器3!E397</f>
        <v>3</v>
      </c>
      <c r="F397" s="16" t="s">
        <v>1126</v>
      </c>
      <c r="G397" s="16">
        <f>武器3!G397</f>
        <v>3</v>
      </c>
      <c r="H397" s="19" t="s">
        <v>1485</v>
      </c>
      <c r="I397" s="3" t="s">
        <v>874</v>
      </c>
      <c r="J397" s="3">
        <f>武器2!I397</f>
        <v>13</v>
      </c>
      <c r="K397" s="3" t="str">
        <f>武器3!J397</f>
        <v>上级职业</v>
      </c>
      <c r="L397" s="3" t="str">
        <f>武器3!K397</f>
        <v>风</v>
      </c>
      <c r="M397" s="16">
        <v>0</v>
      </c>
      <c r="N397" s="16">
        <v>3</v>
      </c>
      <c r="O397" s="16">
        <v>26</v>
      </c>
      <c r="P397" s="28">
        <v>0</v>
      </c>
      <c r="Q397" s="28">
        <v>0</v>
      </c>
      <c r="R397" s="28">
        <v>0</v>
      </c>
      <c r="S397" s="28">
        <v>0</v>
      </c>
      <c r="T397" s="16">
        <v>43</v>
      </c>
      <c r="U397" s="28">
        <v>0</v>
      </c>
      <c r="V397" s="64">
        <v>0</v>
      </c>
      <c r="W397" s="29">
        <v>0</v>
      </c>
      <c r="X397" s="29">
        <v>0</v>
      </c>
      <c r="Y397" s="29">
        <v>0</v>
      </c>
      <c r="Z397" s="29">
        <v>0</v>
      </c>
      <c r="AA397" s="64">
        <v>0</v>
      </c>
      <c r="AB397" s="64">
        <v>0</v>
      </c>
      <c r="AC397" s="64">
        <v>0</v>
      </c>
      <c r="AD397" s="42">
        <v>19</v>
      </c>
      <c r="AE397" s="64">
        <v>0</v>
      </c>
      <c r="AF397" s="64">
        <v>0</v>
      </c>
      <c r="AG397" s="29">
        <v>0</v>
      </c>
      <c r="AH397" s="29">
        <v>0</v>
      </c>
      <c r="AI397" s="29">
        <v>0</v>
      </c>
      <c r="AJ397" s="29">
        <v>0</v>
      </c>
      <c r="AK397" s="29">
        <v>0</v>
      </c>
      <c r="AL397">
        <f t="shared" si="66"/>
        <v>114.22100313479623</v>
      </c>
      <c r="AM397">
        <f t="shared" si="67"/>
        <v>5040</v>
      </c>
      <c r="AN397" t="str">
        <f t="shared" si="68"/>
        <v>,发光的石头,黄水晶,带血的牙</v>
      </c>
      <c r="AO397" s="25" t="str">
        <f>IF(F397="c",getSring(AN397,4),VLOOKUP(L397&amp;F397,test4,2,FALSE))</f>
        <v>上级风之精华</v>
      </c>
      <c r="AP397" s="25">
        <f t="shared" si="69"/>
        <v>30002</v>
      </c>
      <c r="AQ397" s="25">
        <f t="shared" si="75"/>
        <v>12</v>
      </c>
      <c r="AR397" s="25" t="str">
        <f>getSring(AN397,1)</f>
        <v>发光的石头</v>
      </c>
      <c r="AS397" s="25">
        <f t="shared" si="70"/>
        <v>30033</v>
      </c>
      <c r="AT397" s="25">
        <f t="shared" si="76"/>
        <v>24</v>
      </c>
      <c r="AU397" s="25" t="str">
        <f>getSring(AN397,2)</f>
        <v>黄水晶</v>
      </c>
      <c r="AV397" s="25">
        <f t="shared" si="71"/>
        <v>30029</v>
      </c>
      <c r="AW397" s="25">
        <f t="shared" si="72"/>
        <v>24</v>
      </c>
      <c r="AX397" s="25" t="str">
        <f>getSring(AN397,3)</f>
        <v>带血的牙</v>
      </c>
      <c r="AY397" s="25">
        <f t="shared" si="73"/>
        <v>30037</v>
      </c>
      <c r="AZ397" s="25">
        <f t="shared" si="74"/>
        <v>24</v>
      </c>
    </row>
    <row r="398" spans="2:52" ht="14.25" x14ac:dyDescent="0.2">
      <c r="B398" s="16">
        <v>396</v>
      </c>
      <c r="C398" s="16" t="s">
        <v>1176</v>
      </c>
      <c r="D398" s="16" t="s">
        <v>1643</v>
      </c>
      <c r="E398" s="16">
        <f>武器3!E398</f>
        <v>3</v>
      </c>
      <c r="F398" s="16" t="s">
        <v>1126</v>
      </c>
      <c r="G398" s="16">
        <f>武器3!G398</f>
        <v>3</v>
      </c>
      <c r="H398" s="19" t="s">
        <v>1485</v>
      </c>
      <c r="I398" s="3" t="s">
        <v>874</v>
      </c>
      <c r="J398" s="3">
        <f>武器2!I398</f>
        <v>13</v>
      </c>
      <c r="K398" s="3" t="str">
        <f>武器3!J398</f>
        <v>上级职业</v>
      </c>
      <c r="L398" s="3" t="str">
        <f>武器3!K398</f>
        <v>风</v>
      </c>
      <c r="M398" s="16">
        <v>0</v>
      </c>
      <c r="N398" s="16">
        <v>4</v>
      </c>
      <c r="O398" s="16">
        <v>35</v>
      </c>
      <c r="P398" s="28">
        <v>0</v>
      </c>
      <c r="Q398" s="16">
        <v>50</v>
      </c>
      <c r="R398" s="16">
        <v>55</v>
      </c>
      <c r="S398" s="28">
        <v>0</v>
      </c>
      <c r="T398" s="28">
        <v>0</v>
      </c>
      <c r="U398" s="28">
        <v>0</v>
      </c>
      <c r="V398" s="42">
        <v>25</v>
      </c>
      <c r="W398" s="29">
        <v>0</v>
      </c>
      <c r="X398" s="29">
        <v>0</v>
      </c>
      <c r="Y398" s="29">
        <v>0</v>
      </c>
      <c r="Z398" s="29">
        <v>0</v>
      </c>
      <c r="AA398" s="64">
        <v>0</v>
      </c>
      <c r="AB398" s="64">
        <v>0</v>
      </c>
      <c r="AC398" s="64">
        <v>0</v>
      </c>
      <c r="AD398" s="64">
        <v>0</v>
      </c>
      <c r="AE398" s="64">
        <v>0</v>
      </c>
      <c r="AF398" s="64">
        <v>0</v>
      </c>
      <c r="AG398" s="29">
        <v>0</v>
      </c>
      <c r="AH398" s="29">
        <v>0</v>
      </c>
      <c r="AI398" s="29">
        <v>0</v>
      </c>
      <c r="AJ398" s="29">
        <v>0</v>
      </c>
      <c r="AK398" s="29">
        <v>0</v>
      </c>
      <c r="AL398">
        <f t="shared" si="66"/>
        <v>247.5</v>
      </c>
      <c r="AM398">
        <f t="shared" si="67"/>
        <v>10920</v>
      </c>
      <c r="AN398" t="str">
        <f t="shared" si="68"/>
        <v>,带血的牙,发光的石头,灰色的稻草</v>
      </c>
      <c r="AO398" s="25" t="str">
        <f>IF(F398="c",getSring(AN398,4),VLOOKUP(L398&amp;F398,test4,2,FALSE))</f>
        <v>上级风之精华</v>
      </c>
      <c r="AP398" s="25">
        <f t="shared" si="69"/>
        <v>30002</v>
      </c>
      <c r="AQ398" s="25">
        <f t="shared" si="75"/>
        <v>26</v>
      </c>
      <c r="AR398" s="25" t="str">
        <f>getSring(AN398,1)</f>
        <v>带血的牙</v>
      </c>
      <c r="AS398" s="25">
        <f t="shared" si="70"/>
        <v>30037</v>
      </c>
      <c r="AT398" s="25">
        <f t="shared" si="76"/>
        <v>52</v>
      </c>
      <c r="AU398" s="25" t="str">
        <f>getSring(AN398,2)</f>
        <v>发光的石头</v>
      </c>
      <c r="AV398" s="25">
        <f t="shared" si="71"/>
        <v>30033</v>
      </c>
      <c r="AW398" s="25">
        <f t="shared" si="72"/>
        <v>52</v>
      </c>
      <c r="AX398" s="25" t="str">
        <f>getSring(AN398,3)</f>
        <v>灰色的稻草</v>
      </c>
      <c r="AY398" s="25">
        <f t="shared" si="73"/>
        <v>30025</v>
      </c>
      <c r="AZ398" s="25">
        <f t="shared" si="74"/>
        <v>52</v>
      </c>
    </row>
    <row r="399" spans="2:52" ht="14.25" x14ac:dyDescent="0.2">
      <c r="B399" s="16">
        <v>397</v>
      </c>
      <c r="C399" s="16" t="s">
        <v>1178</v>
      </c>
      <c r="D399" s="16" t="s">
        <v>1576</v>
      </c>
      <c r="E399" s="16">
        <f>武器3!E399</f>
        <v>4</v>
      </c>
      <c r="F399" s="16" t="s">
        <v>1126</v>
      </c>
      <c r="G399" s="16">
        <f>武器3!G399</f>
        <v>3</v>
      </c>
      <c r="H399" s="19" t="s">
        <v>1485</v>
      </c>
      <c r="I399" s="3" t="s">
        <v>874</v>
      </c>
      <c r="J399" s="3">
        <f>武器2!I399</f>
        <v>13</v>
      </c>
      <c r="K399" s="3" t="str">
        <f>武器3!J399</f>
        <v>上级职业</v>
      </c>
      <c r="L399" s="3" t="str">
        <f>武器3!K399</f>
        <v>风</v>
      </c>
      <c r="M399" s="16">
        <v>0</v>
      </c>
      <c r="N399" s="16">
        <v>5</v>
      </c>
      <c r="O399" s="16">
        <v>43</v>
      </c>
      <c r="P399" s="28">
        <v>0</v>
      </c>
      <c r="Q399" s="28">
        <v>0</v>
      </c>
      <c r="R399" s="28">
        <v>0</v>
      </c>
      <c r="S399" s="28">
        <v>0</v>
      </c>
      <c r="T399" s="16">
        <v>72</v>
      </c>
      <c r="U399" s="28">
        <v>0</v>
      </c>
      <c r="V399" s="64">
        <v>0</v>
      </c>
      <c r="W399" s="29">
        <v>0</v>
      </c>
      <c r="X399" s="29">
        <v>0</v>
      </c>
      <c r="Y399" s="29">
        <v>0</v>
      </c>
      <c r="Z399" s="29">
        <v>0</v>
      </c>
      <c r="AA399" s="42">
        <v>27</v>
      </c>
      <c r="AB399" s="64">
        <v>0</v>
      </c>
      <c r="AC399" s="64">
        <v>0</v>
      </c>
      <c r="AD399" s="42">
        <v>31</v>
      </c>
      <c r="AE399" s="64">
        <v>0</v>
      </c>
      <c r="AF399" s="64">
        <v>0</v>
      </c>
      <c r="AG399" s="29">
        <v>0</v>
      </c>
      <c r="AH399" s="29">
        <v>0</v>
      </c>
      <c r="AI399" s="29">
        <v>0</v>
      </c>
      <c r="AJ399" s="29">
        <v>0</v>
      </c>
      <c r="AK399" s="29">
        <v>0</v>
      </c>
      <c r="AL399">
        <f t="shared" si="66"/>
        <v>221.10335195530726</v>
      </c>
      <c r="AM399">
        <f t="shared" si="67"/>
        <v>9660</v>
      </c>
      <c r="AN399" t="str">
        <f t="shared" si="68"/>
        <v>,发光的石头,带血的牙,诱人的蘑菇</v>
      </c>
      <c r="AO399" s="25" t="str">
        <f>IF(F399="c",getSring(AN399,4),VLOOKUP(L399&amp;F399,test4,2,FALSE))</f>
        <v>上级风之精华</v>
      </c>
      <c r="AP399" s="25">
        <f t="shared" si="69"/>
        <v>30002</v>
      </c>
      <c r="AQ399" s="25">
        <f t="shared" si="75"/>
        <v>23</v>
      </c>
      <c r="AR399" s="25" t="str">
        <f>getSring(AN399,1)</f>
        <v>发光的石头</v>
      </c>
      <c r="AS399" s="25">
        <f t="shared" si="70"/>
        <v>30033</v>
      </c>
      <c r="AT399" s="25">
        <f t="shared" si="76"/>
        <v>46</v>
      </c>
      <c r="AU399" s="25" t="str">
        <f>getSring(AN399,2)</f>
        <v>带血的牙</v>
      </c>
      <c r="AV399" s="25">
        <f t="shared" si="71"/>
        <v>30037</v>
      </c>
      <c r="AW399" s="25">
        <f t="shared" si="72"/>
        <v>46</v>
      </c>
      <c r="AX399" s="25" t="str">
        <f>getSring(AN399,3)</f>
        <v>诱人的蘑菇</v>
      </c>
      <c r="AY399" s="25">
        <f t="shared" si="73"/>
        <v>30021</v>
      </c>
      <c r="AZ399" s="25">
        <f t="shared" si="74"/>
        <v>46</v>
      </c>
    </row>
    <row r="400" spans="2:52" ht="14.25" x14ac:dyDescent="0.2">
      <c r="B400" s="16">
        <v>398</v>
      </c>
      <c r="C400" s="16" t="s">
        <v>1157</v>
      </c>
      <c r="D400" s="16" t="s">
        <v>1644</v>
      </c>
      <c r="E400" s="16">
        <f>武器3!E400</f>
        <v>4</v>
      </c>
      <c r="F400" s="16" t="s">
        <v>1126</v>
      </c>
      <c r="G400" s="16">
        <f>武器3!G400</f>
        <v>3</v>
      </c>
      <c r="H400" s="19" t="s">
        <v>1485</v>
      </c>
      <c r="I400" s="3" t="s">
        <v>874</v>
      </c>
      <c r="J400" s="3">
        <f>武器2!I400</f>
        <v>13</v>
      </c>
      <c r="K400" s="3" t="str">
        <f>武器3!J400</f>
        <v>上级职业</v>
      </c>
      <c r="L400" s="3" t="str">
        <f>武器3!K400</f>
        <v>风</v>
      </c>
      <c r="M400" s="16">
        <v>0</v>
      </c>
      <c r="N400" s="16">
        <v>6</v>
      </c>
      <c r="O400" s="16">
        <v>52</v>
      </c>
      <c r="P400" s="28">
        <v>0</v>
      </c>
      <c r="Q400" s="28">
        <v>0</v>
      </c>
      <c r="R400" s="28">
        <v>0</v>
      </c>
      <c r="S400" s="28">
        <v>0</v>
      </c>
      <c r="T400" s="28">
        <v>0</v>
      </c>
      <c r="U400" s="28">
        <v>0</v>
      </c>
      <c r="V400" s="42">
        <v>37</v>
      </c>
      <c r="W400" s="29">
        <v>0</v>
      </c>
      <c r="X400" s="29">
        <v>0</v>
      </c>
      <c r="Y400" s="29">
        <v>0</v>
      </c>
      <c r="Z400" s="29">
        <v>0</v>
      </c>
      <c r="AA400" s="42">
        <v>32</v>
      </c>
      <c r="AB400" s="64">
        <v>0</v>
      </c>
      <c r="AC400" s="42">
        <v>37</v>
      </c>
      <c r="AD400" s="64">
        <v>0</v>
      </c>
      <c r="AE400" s="64">
        <v>0</v>
      </c>
      <c r="AF400" s="64">
        <v>0</v>
      </c>
      <c r="AG400" s="29">
        <v>0</v>
      </c>
      <c r="AH400" s="29">
        <v>0</v>
      </c>
      <c r="AI400" s="29">
        <v>0</v>
      </c>
      <c r="AJ400" s="29">
        <v>0</v>
      </c>
      <c r="AK400" s="29">
        <v>0</v>
      </c>
      <c r="AL400">
        <f t="shared" si="66"/>
        <v>200.8170731707317</v>
      </c>
      <c r="AM400">
        <f t="shared" si="67"/>
        <v>8820</v>
      </c>
      <c r="AN400" t="str">
        <f t="shared" si="68"/>
        <v>,诱人的坚果,灰色的稻草,黄水晶</v>
      </c>
      <c r="AO400" s="25" t="str">
        <f>IF(F400="c",getSring(AN400,4),VLOOKUP(L400&amp;F400,test4,2,FALSE))</f>
        <v>上级风之精华</v>
      </c>
      <c r="AP400" s="25">
        <f t="shared" si="69"/>
        <v>30002</v>
      </c>
      <c r="AQ400" s="25">
        <f t="shared" si="75"/>
        <v>21</v>
      </c>
      <c r="AR400" s="25" t="str">
        <f>getSring(AN400,1)</f>
        <v>诱人的坚果</v>
      </c>
      <c r="AS400" s="25">
        <f t="shared" si="70"/>
        <v>30041</v>
      </c>
      <c r="AT400" s="25">
        <f t="shared" si="76"/>
        <v>42</v>
      </c>
      <c r="AU400" s="25" t="str">
        <f>getSring(AN400,2)</f>
        <v>灰色的稻草</v>
      </c>
      <c r="AV400" s="25">
        <f t="shared" si="71"/>
        <v>30025</v>
      </c>
      <c r="AW400" s="25">
        <f t="shared" si="72"/>
        <v>42</v>
      </c>
      <c r="AX400" s="25" t="str">
        <f>getSring(AN400,3)</f>
        <v>黄水晶</v>
      </c>
      <c r="AY400" s="25">
        <f t="shared" si="73"/>
        <v>30029</v>
      </c>
      <c r="AZ400" s="25">
        <f t="shared" si="74"/>
        <v>42</v>
      </c>
    </row>
    <row r="401" spans="2:52" ht="14.25" x14ac:dyDescent="0.2">
      <c r="B401" s="16">
        <v>399</v>
      </c>
      <c r="C401" s="16" t="s">
        <v>1168</v>
      </c>
      <c r="D401" s="16" t="s">
        <v>1221</v>
      </c>
      <c r="E401" s="16">
        <f>武器3!E401</f>
        <v>5</v>
      </c>
      <c r="F401" s="16" t="s">
        <v>1126</v>
      </c>
      <c r="G401" s="16">
        <f>武器3!G401</f>
        <v>3</v>
      </c>
      <c r="H401" s="19" t="s">
        <v>1485</v>
      </c>
      <c r="I401" s="3" t="s">
        <v>874</v>
      </c>
      <c r="J401" s="3">
        <f>武器2!I401</f>
        <v>13</v>
      </c>
      <c r="K401" s="3" t="str">
        <f>武器3!J401</f>
        <v>上级职业</v>
      </c>
      <c r="L401" s="3" t="str">
        <f>武器3!K401</f>
        <v>风</v>
      </c>
      <c r="M401" s="16">
        <v>0</v>
      </c>
      <c r="N401" s="16">
        <v>7</v>
      </c>
      <c r="O401" s="16">
        <v>60</v>
      </c>
      <c r="P401" s="16">
        <v>109</v>
      </c>
      <c r="Q401" s="28">
        <v>0</v>
      </c>
      <c r="R401" s="16">
        <v>96</v>
      </c>
      <c r="S401" s="28">
        <v>0</v>
      </c>
      <c r="T401" s="16">
        <v>100</v>
      </c>
      <c r="U401" s="28">
        <v>0</v>
      </c>
      <c r="V401" s="64">
        <v>0</v>
      </c>
      <c r="W401" s="29">
        <v>0</v>
      </c>
      <c r="X401" s="29">
        <v>0</v>
      </c>
      <c r="Y401" s="29">
        <v>0</v>
      </c>
      <c r="Z401" s="29">
        <v>0</v>
      </c>
      <c r="AA401" s="64">
        <v>0</v>
      </c>
      <c r="AB401" s="42">
        <v>31</v>
      </c>
      <c r="AC401" s="64">
        <v>0</v>
      </c>
      <c r="AD401" s="64">
        <v>0</v>
      </c>
      <c r="AE401" s="64">
        <v>0</v>
      </c>
      <c r="AF401" s="64">
        <v>0</v>
      </c>
      <c r="AG401" s="29">
        <v>0</v>
      </c>
      <c r="AH401" s="29">
        <v>0</v>
      </c>
      <c r="AI401" s="29">
        <v>0</v>
      </c>
      <c r="AJ401" s="29">
        <v>0</v>
      </c>
      <c r="AK401" s="29">
        <v>0</v>
      </c>
      <c r="AL401">
        <f t="shared" si="66"/>
        <v>586.83534743202415</v>
      </c>
      <c r="AM401">
        <f t="shared" si="67"/>
        <v>25620</v>
      </c>
      <c r="AN401" t="str">
        <f t="shared" si="68"/>
        <v>,发光的石头,诱人的蘑菇,灰色的稻草</v>
      </c>
      <c r="AO401" s="25" t="str">
        <f>IF(F401="c",getSring(AN401,4),VLOOKUP(L401&amp;F401,test4,2,FALSE))</f>
        <v>上级风之精华</v>
      </c>
      <c r="AP401" s="25">
        <f t="shared" si="69"/>
        <v>30002</v>
      </c>
      <c r="AQ401" s="25">
        <f t="shared" si="75"/>
        <v>61</v>
      </c>
      <c r="AR401" s="25" t="str">
        <f>getSring(AN401,1)</f>
        <v>发光的石头</v>
      </c>
      <c r="AS401" s="25">
        <f t="shared" si="70"/>
        <v>30033</v>
      </c>
      <c r="AT401" s="25">
        <f t="shared" si="76"/>
        <v>122</v>
      </c>
      <c r="AU401" s="25" t="str">
        <f>getSring(AN401,2)</f>
        <v>诱人的蘑菇</v>
      </c>
      <c r="AV401" s="25">
        <f t="shared" si="71"/>
        <v>30021</v>
      </c>
      <c r="AW401" s="25">
        <f t="shared" si="72"/>
        <v>122</v>
      </c>
      <c r="AX401" s="25" t="str">
        <f>getSring(AN401,3)</f>
        <v>灰色的稻草</v>
      </c>
      <c r="AY401" s="25">
        <f t="shared" si="73"/>
        <v>30025</v>
      </c>
      <c r="AZ401" s="25">
        <f t="shared" si="74"/>
        <v>122</v>
      </c>
    </row>
    <row r="402" spans="2:52" ht="14.25" x14ac:dyDescent="0.2">
      <c r="B402" s="16">
        <v>400</v>
      </c>
      <c r="C402" s="16" t="s">
        <v>1212</v>
      </c>
      <c r="D402" s="16" t="s">
        <v>1645</v>
      </c>
      <c r="E402" s="16">
        <f>武器3!E402</f>
        <v>5</v>
      </c>
      <c r="F402" s="16" t="s">
        <v>1126</v>
      </c>
      <c r="G402" s="16">
        <f>武器3!G402</f>
        <v>3</v>
      </c>
      <c r="H402" s="19" t="s">
        <v>1485</v>
      </c>
      <c r="I402" s="3" t="s">
        <v>874</v>
      </c>
      <c r="J402" s="3">
        <f>武器2!I402</f>
        <v>13</v>
      </c>
      <c r="K402" s="3" t="str">
        <f>武器3!J402</f>
        <v>上级职业</v>
      </c>
      <c r="L402" s="3" t="str">
        <f>武器3!K402</f>
        <v>风</v>
      </c>
      <c r="M402" s="16">
        <v>0</v>
      </c>
      <c r="N402" s="16">
        <v>8</v>
      </c>
      <c r="O402" s="16">
        <v>69</v>
      </c>
      <c r="P402" s="28">
        <v>0</v>
      </c>
      <c r="Q402" s="16">
        <v>100</v>
      </c>
      <c r="R402" s="28">
        <v>0</v>
      </c>
      <c r="S402" s="28">
        <v>0</v>
      </c>
      <c r="T402" s="28">
        <v>0</v>
      </c>
      <c r="U402" s="28">
        <v>0</v>
      </c>
      <c r="V402" s="42">
        <v>50</v>
      </c>
      <c r="W402" s="29">
        <v>0</v>
      </c>
      <c r="X402" s="29">
        <v>0</v>
      </c>
      <c r="Y402" s="29">
        <v>0</v>
      </c>
      <c r="Z402" s="29">
        <v>0</v>
      </c>
      <c r="AA402" s="42">
        <v>42</v>
      </c>
      <c r="AB402" s="64">
        <v>0</v>
      </c>
      <c r="AC402" s="64">
        <v>0</v>
      </c>
      <c r="AD402" s="42">
        <v>50</v>
      </c>
      <c r="AE402" s="64">
        <v>0</v>
      </c>
      <c r="AF402" s="64">
        <v>0</v>
      </c>
      <c r="AG402" s="29">
        <v>0</v>
      </c>
      <c r="AH402" s="29">
        <v>0</v>
      </c>
      <c r="AI402" s="29">
        <v>0</v>
      </c>
      <c r="AJ402" s="29">
        <v>0</v>
      </c>
      <c r="AK402" s="29">
        <v>0</v>
      </c>
      <c r="AL402">
        <f t="shared" si="66"/>
        <v>441.15306122448976</v>
      </c>
      <c r="AM402">
        <f t="shared" si="67"/>
        <v>19320</v>
      </c>
      <c r="AN402" t="str">
        <f t="shared" si="68"/>
        <v>,发光的石头,灰色的稻草,带血的牙</v>
      </c>
      <c r="AO402" s="25" t="str">
        <f>IF(F402="c",getSring(AN402,4),VLOOKUP(L402&amp;F402,test4,2,FALSE))</f>
        <v>上级风之精华</v>
      </c>
      <c r="AP402" s="25">
        <f t="shared" si="69"/>
        <v>30002</v>
      </c>
      <c r="AQ402" s="25">
        <f t="shared" si="75"/>
        <v>46</v>
      </c>
      <c r="AR402" s="25" t="str">
        <f>getSring(AN402,1)</f>
        <v>发光的石头</v>
      </c>
      <c r="AS402" s="25">
        <f t="shared" si="70"/>
        <v>30033</v>
      </c>
      <c r="AT402" s="25">
        <f t="shared" si="76"/>
        <v>92</v>
      </c>
      <c r="AU402" s="25" t="str">
        <f>getSring(AN402,2)</f>
        <v>灰色的稻草</v>
      </c>
      <c r="AV402" s="25">
        <f t="shared" si="71"/>
        <v>30025</v>
      </c>
      <c r="AW402" s="25">
        <f t="shared" si="72"/>
        <v>92</v>
      </c>
      <c r="AX402" s="25" t="str">
        <f>getSring(AN402,3)</f>
        <v>带血的牙</v>
      </c>
      <c r="AY402" s="25">
        <f t="shared" si="73"/>
        <v>30037</v>
      </c>
      <c r="AZ402" s="25">
        <f t="shared" si="74"/>
        <v>92</v>
      </c>
    </row>
    <row r="403" spans="2:52" ht="14.25" x14ac:dyDescent="0.2">
      <c r="B403" s="16">
        <v>401</v>
      </c>
      <c r="C403" s="16" t="s">
        <v>1149</v>
      </c>
      <c r="D403" s="16" t="s">
        <v>1244</v>
      </c>
      <c r="E403" s="16">
        <f>武器3!E403</f>
        <v>2</v>
      </c>
      <c r="F403" s="16" t="s">
        <v>1127</v>
      </c>
      <c r="G403" s="16">
        <f>武器3!G403</f>
        <v>3</v>
      </c>
      <c r="H403" s="19" t="s">
        <v>1485</v>
      </c>
      <c r="I403" s="3" t="s">
        <v>874</v>
      </c>
      <c r="J403" s="3">
        <f>武器2!I403</f>
        <v>13</v>
      </c>
      <c r="K403" s="3" t="str">
        <f>武器3!J403</f>
        <v>上级职业</v>
      </c>
      <c r="L403" s="3" t="str">
        <f>武器3!K403</f>
        <v>风</v>
      </c>
      <c r="M403" s="16">
        <v>0</v>
      </c>
      <c r="N403" s="16">
        <v>1</v>
      </c>
      <c r="O403" s="16">
        <v>9</v>
      </c>
      <c r="P403" s="16">
        <v>22</v>
      </c>
      <c r="Q403" s="28">
        <v>0</v>
      </c>
      <c r="R403" s="28">
        <v>0</v>
      </c>
      <c r="S403" s="28">
        <v>0</v>
      </c>
      <c r="T403" s="28">
        <v>0</v>
      </c>
      <c r="U403" s="28">
        <v>0</v>
      </c>
      <c r="V403" s="64">
        <v>0</v>
      </c>
      <c r="W403" s="29">
        <v>0</v>
      </c>
      <c r="X403" s="29">
        <v>0</v>
      </c>
      <c r="Y403" s="29">
        <v>0</v>
      </c>
      <c r="Z403" s="29">
        <v>0</v>
      </c>
      <c r="AA403" s="64">
        <v>0</v>
      </c>
      <c r="AB403" s="64">
        <v>0</v>
      </c>
      <c r="AC403" s="64">
        <v>0</v>
      </c>
      <c r="AD403" s="64">
        <v>0</v>
      </c>
      <c r="AE403" s="64">
        <v>0</v>
      </c>
      <c r="AF403" s="64">
        <v>0</v>
      </c>
      <c r="AG403" s="29">
        <v>0</v>
      </c>
      <c r="AH403" s="29">
        <v>0</v>
      </c>
      <c r="AI403" s="29">
        <v>0</v>
      </c>
      <c r="AJ403" s="29">
        <v>0</v>
      </c>
      <c r="AK403" s="29">
        <v>0</v>
      </c>
      <c r="AL403">
        <f t="shared" si="66"/>
        <v>46.5</v>
      </c>
      <c r="AM403">
        <f t="shared" si="67"/>
        <v>2055</v>
      </c>
      <c r="AN403" t="str">
        <f t="shared" si="68"/>
        <v>,坚硬的石头,长獠牙,蓝水晶</v>
      </c>
      <c r="AO403" s="25" t="str">
        <f>IF(F403="c",getSring(AN403,4),VLOOKUP(L403&amp;F403,test4,2,FALSE))</f>
        <v>风之精华</v>
      </c>
      <c r="AP403" s="25">
        <f t="shared" si="69"/>
        <v>30003</v>
      </c>
      <c r="AQ403" s="25">
        <f t="shared" si="75"/>
        <v>10</v>
      </c>
      <c r="AR403" s="25" t="str">
        <f>getSring(AN403,1)</f>
        <v>坚硬的石头</v>
      </c>
      <c r="AS403" s="25">
        <f t="shared" si="70"/>
        <v>30032</v>
      </c>
      <c r="AT403" s="25">
        <f t="shared" si="76"/>
        <v>19</v>
      </c>
      <c r="AU403" s="25" t="str">
        <f>getSring(AN403,2)</f>
        <v>长獠牙</v>
      </c>
      <c r="AV403" s="25">
        <f t="shared" si="71"/>
        <v>30036</v>
      </c>
      <c r="AW403" s="25">
        <f t="shared" si="72"/>
        <v>19</v>
      </c>
      <c r="AX403" s="25" t="str">
        <f>getSring(AN403,3)</f>
        <v>蓝水晶</v>
      </c>
      <c r="AY403" s="25">
        <f t="shared" si="73"/>
        <v>30028</v>
      </c>
      <c r="AZ403" s="25">
        <f t="shared" si="74"/>
        <v>19</v>
      </c>
    </row>
    <row r="404" spans="2:52" ht="14.25" x14ac:dyDescent="0.2">
      <c r="B404" s="16">
        <v>402</v>
      </c>
      <c r="C404" s="16" t="s">
        <v>1210</v>
      </c>
      <c r="D404" s="16" t="s">
        <v>1387</v>
      </c>
      <c r="E404" s="16">
        <f>武器3!E404</f>
        <v>2</v>
      </c>
      <c r="F404" s="16" t="s">
        <v>1127</v>
      </c>
      <c r="G404" s="16">
        <f>武器3!G404</f>
        <v>3</v>
      </c>
      <c r="H404" s="19" t="s">
        <v>1485</v>
      </c>
      <c r="I404" s="3" t="s">
        <v>874</v>
      </c>
      <c r="J404" s="3">
        <f>武器2!I404</f>
        <v>13</v>
      </c>
      <c r="K404" s="3" t="str">
        <f>武器3!J404</f>
        <v>上级职业</v>
      </c>
      <c r="L404" s="3" t="str">
        <f>武器3!K404</f>
        <v>风</v>
      </c>
      <c r="M404" s="16">
        <v>0</v>
      </c>
      <c r="N404" s="16">
        <v>2</v>
      </c>
      <c r="O404" s="16">
        <v>18</v>
      </c>
      <c r="P404" s="28">
        <v>0</v>
      </c>
      <c r="Q404" s="28">
        <v>0</v>
      </c>
      <c r="R404" s="28">
        <v>0</v>
      </c>
      <c r="S404" s="28">
        <v>0</v>
      </c>
      <c r="T404" s="28">
        <v>0</v>
      </c>
      <c r="U404" s="28">
        <v>0</v>
      </c>
      <c r="V404" s="64">
        <v>0</v>
      </c>
      <c r="W404" s="29">
        <v>0</v>
      </c>
      <c r="X404" s="29">
        <v>0</v>
      </c>
      <c r="Y404" s="29">
        <v>0</v>
      </c>
      <c r="Z404" s="29">
        <v>0</v>
      </c>
      <c r="AA404" s="64">
        <v>0</v>
      </c>
      <c r="AB404" s="42">
        <v>12</v>
      </c>
      <c r="AC404" s="64">
        <v>0</v>
      </c>
      <c r="AD404" s="64">
        <v>0</v>
      </c>
      <c r="AE404" s="64">
        <v>0</v>
      </c>
      <c r="AF404" s="64">
        <v>0</v>
      </c>
      <c r="AG404" s="29">
        <v>0</v>
      </c>
      <c r="AH404" s="29">
        <v>0</v>
      </c>
      <c r="AI404" s="29">
        <v>0</v>
      </c>
      <c r="AJ404" s="29">
        <v>0</v>
      </c>
      <c r="AK404" s="29">
        <v>0</v>
      </c>
      <c r="AL404">
        <f t="shared" si="66"/>
        <v>31.615384615384613</v>
      </c>
      <c r="AM404">
        <f t="shared" si="67"/>
        <v>1425</v>
      </c>
      <c r="AN404" t="str">
        <f t="shared" si="68"/>
        <v>,扁扁的稻草,长獠牙,蓝水晶</v>
      </c>
      <c r="AO404" s="25" t="str">
        <f>IF(F404="c",getSring(AN404,4),VLOOKUP(L404&amp;F404,test4,2,FALSE))</f>
        <v>风之精华</v>
      </c>
      <c r="AP404" s="25">
        <f t="shared" si="69"/>
        <v>30003</v>
      </c>
      <c r="AQ404" s="25">
        <f t="shared" si="75"/>
        <v>7</v>
      </c>
      <c r="AR404" s="25" t="str">
        <f>getSring(AN404,1)</f>
        <v>扁扁的稻草</v>
      </c>
      <c r="AS404" s="25">
        <f t="shared" si="70"/>
        <v>30024</v>
      </c>
      <c r="AT404" s="25">
        <f t="shared" si="76"/>
        <v>13</v>
      </c>
      <c r="AU404" s="25" t="str">
        <f>getSring(AN404,2)</f>
        <v>长獠牙</v>
      </c>
      <c r="AV404" s="25">
        <f t="shared" si="71"/>
        <v>30036</v>
      </c>
      <c r="AW404" s="25">
        <f t="shared" si="72"/>
        <v>13</v>
      </c>
      <c r="AX404" s="25" t="str">
        <f>getSring(AN404,3)</f>
        <v>蓝水晶</v>
      </c>
      <c r="AY404" s="25">
        <f t="shared" si="73"/>
        <v>30028</v>
      </c>
      <c r="AZ404" s="25">
        <f t="shared" si="74"/>
        <v>13</v>
      </c>
    </row>
    <row r="405" spans="2:52" ht="14.25" x14ac:dyDescent="0.2">
      <c r="B405" s="16">
        <v>403</v>
      </c>
      <c r="C405" s="16" t="s">
        <v>1188</v>
      </c>
      <c r="D405" s="16" t="s">
        <v>1362</v>
      </c>
      <c r="E405" s="16">
        <f>武器3!E405</f>
        <v>3</v>
      </c>
      <c r="F405" s="16" t="s">
        <v>1127</v>
      </c>
      <c r="G405" s="16">
        <f>武器3!G405</f>
        <v>3</v>
      </c>
      <c r="H405" s="19" t="s">
        <v>1485</v>
      </c>
      <c r="I405" s="3" t="s">
        <v>874</v>
      </c>
      <c r="J405" s="3">
        <f>武器2!I405</f>
        <v>13</v>
      </c>
      <c r="K405" s="3" t="str">
        <f>武器3!J405</f>
        <v>上级职业</v>
      </c>
      <c r="L405" s="3" t="str">
        <f>武器3!K405</f>
        <v>风</v>
      </c>
      <c r="M405" s="16">
        <v>0</v>
      </c>
      <c r="N405" s="16">
        <v>3</v>
      </c>
      <c r="O405" s="16">
        <v>27</v>
      </c>
      <c r="P405" s="28">
        <v>0</v>
      </c>
      <c r="Q405" s="28">
        <v>0</v>
      </c>
      <c r="R405" s="28">
        <v>0</v>
      </c>
      <c r="S405" s="28">
        <v>0</v>
      </c>
      <c r="T405" s="28">
        <v>0</v>
      </c>
      <c r="U405" s="28">
        <v>0</v>
      </c>
      <c r="V405" s="64">
        <v>0</v>
      </c>
      <c r="W405" s="20">
        <v>0.13</v>
      </c>
      <c r="X405" s="29">
        <v>0</v>
      </c>
      <c r="Y405" s="29">
        <v>0</v>
      </c>
      <c r="Z405" s="29">
        <v>0</v>
      </c>
      <c r="AA405" s="64">
        <v>0</v>
      </c>
      <c r="AB405" s="64">
        <v>0</v>
      </c>
      <c r="AC405" s="64">
        <v>0</v>
      </c>
      <c r="AD405" s="64">
        <v>0</v>
      </c>
      <c r="AE405" s="64">
        <v>0</v>
      </c>
      <c r="AF405" s="64">
        <v>0</v>
      </c>
      <c r="AG405" s="29">
        <v>0</v>
      </c>
      <c r="AH405" s="29">
        <v>0</v>
      </c>
      <c r="AI405" s="29">
        <v>0</v>
      </c>
      <c r="AJ405" s="29">
        <v>0</v>
      </c>
      <c r="AK405" s="29">
        <v>0</v>
      </c>
      <c r="AL405">
        <f t="shared" si="66"/>
        <v>40.5</v>
      </c>
      <c r="AM405">
        <f t="shared" si="67"/>
        <v>1725</v>
      </c>
      <c r="AN405" t="str">
        <f t="shared" si="68"/>
        <v>,坚硬的石头,蓝水晶,扁扁的稻草</v>
      </c>
      <c r="AO405" s="25" t="str">
        <f>IF(F405="c",getSring(AN405,4),VLOOKUP(L405&amp;F405,test4,2,FALSE))</f>
        <v>风之精华</v>
      </c>
      <c r="AP405" s="25">
        <f t="shared" si="69"/>
        <v>30003</v>
      </c>
      <c r="AQ405" s="25">
        <f t="shared" si="75"/>
        <v>8</v>
      </c>
      <c r="AR405" s="25" t="str">
        <f>getSring(AN405,1)</f>
        <v>坚硬的石头</v>
      </c>
      <c r="AS405" s="25">
        <f t="shared" si="70"/>
        <v>30032</v>
      </c>
      <c r="AT405" s="25">
        <f t="shared" si="76"/>
        <v>17</v>
      </c>
      <c r="AU405" s="25" t="str">
        <f>getSring(AN405,2)</f>
        <v>蓝水晶</v>
      </c>
      <c r="AV405" s="25">
        <f t="shared" si="71"/>
        <v>30028</v>
      </c>
      <c r="AW405" s="25">
        <f t="shared" si="72"/>
        <v>17</v>
      </c>
      <c r="AX405" s="25" t="str">
        <f>getSring(AN405,3)</f>
        <v>扁扁的稻草</v>
      </c>
      <c r="AY405" s="25">
        <f t="shared" si="73"/>
        <v>30024</v>
      </c>
      <c r="AZ405" s="25">
        <f t="shared" si="74"/>
        <v>17</v>
      </c>
    </row>
    <row r="406" spans="2:52" ht="14.25" x14ac:dyDescent="0.2">
      <c r="B406" s="16">
        <v>404</v>
      </c>
      <c r="C406" s="16" t="s">
        <v>1162</v>
      </c>
      <c r="D406" s="16" t="s">
        <v>1646</v>
      </c>
      <c r="E406" s="16">
        <f>武器3!E406</f>
        <v>3</v>
      </c>
      <c r="F406" s="16" t="s">
        <v>1127</v>
      </c>
      <c r="G406" s="16">
        <f>武器3!G406</f>
        <v>3</v>
      </c>
      <c r="H406" s="19" t="s">
        <v>1485</v>
      </c>
      <c r="I406" s="3" t="s">
        <v>874</v>
      </c>
      <c r="J406" s="3">
        <f>武器2!I406</f>
        <v>13</v>
      </c>
      <c r="K406" s="3" t="str">
        <f>武器3!J406</f>
        <v>上级职业</v>
      </c>
      <c r="L406" s="3" t="str">
        <f>武器3!K406</f>
        <v>风</v>
      </c>
      <c r="M406" s="16">
        <v>0</v>
      </c>
      <c r="N406" s="16">
        <v>4</v>
      </c>
      <c r="O406" s="16">
        <v>36</v>
      </c>
      <c r="P406" s="16">
        <v>86</v>
      </c>
      <c r="Q406" s="28">
        <v>0</v>
      </c>
      <c r="R406" s="28">
        <v>0</v>
      </c>
      <c r="S406" s="28">
        <v>0</v>
      </c>
      <c r="T406" s="28">
        <v>0</v>
      </c>
      <c r="U406" s="28">
        <v>0</v>
      </c>
      <c r="V406" s="64">
        <v>0</v>
      </c>
      <c r="W406" s="29">
        <v>0</v>
      </c>
      <c r="X406" s="29">
        <v>0</v>
      </c>
      <c r="Y406" s="29">
        <v>0</v>
      </c>
      <c r="Z406" s="29">
        <v>0</v>
      </c>
      <c r="AA406" s="64">
        <v>0</v>
      </c>
      <c r="AB406" s="64">
        <v>0</v>
      </c>
      <c r="AC406" s="64">
        <v>0</v>
      </c>
      <c r="AD406" s="64">
        <v>0</v>
      </c>
      <c r="AE406" s="64">
        <v>0</v>
      </c>
      <c r="AF406" s="64">
        <v>0</v>
      </c>
      <c r="AG406" s="29">
        <v>0</v>
      </c>
      <c r="AH406" s="29">
        <v>0</v>
      </c>
      <c r="AI406" s="29">
        <v>0</v>
      </c>
      <c r="AJ406" s="29">
        <v>0</v>
      </c>
      <c r="AK406" s="29">
        <v>0</v>
      </c>
      <c r="AL406">
        <f t="shared" si="66"/>
        <v>183</v>
      </c>
      <c r="AM406">
        <f t="shared" si="67"/>
        <v>7980</v>
      </c>
      <c r="AN406" t="str">
        <f t="shared" si="68"/>
        <v>,长獠牙,美味的坚果,扁扁的稻草</v>
      </c>
      <c r="AO406" s="25" t="str">
        <f>IF(F406="c",getSring(AN406,4),VLOOKUP(L406&amp;F406,test4,2,FALSE))</f>
        <v>风之精华</v>
      </c>
      <c r="AP406" s="25">
        <f t="shared" si="69"/>
        <v>30003</v>
      </c>
      <c r="AQ406" s="25">
        <f t="shared" si="75"/>
        <v>38</v>
      </c>
      <c r="AR406" s="25" t="str">
        <f>getSring(AN406,1)</f>
        <v>长獠牙</v>
      </c>
      <c r="AS406" s="25">
        <f t="shared" si="70"/>
        <v>30036</v>
      </c>
      <c r="AT406" s="25">
        <f t="shared" si="76"/>
        <v>76</v>
      </c>
      <c r="AU406" s="25" t="str">
        <f>getSring(AN406,2)</f>
        <v>美味的坚果</v>
      </c>
      <c r="AV406" s="25">
        <f t="shared" si="71"/>
        <v>30040</v>
      </c>
      <c r="AW406" s="25">
        <f t="shared" si="72"/>
        <v>76</v>
      </c>
      <c r="AX406" s="25" t="str">
        <f>getSring(AN406,3)</f>
        <v>扁扁的稻草</v>
      </c>
      <c r="AY406" s="25">
        <f t="shared" si="73"/>
        <v>30024</v>
      </c>
      <c r="AZ406" s="25">
        <f t="shared" si="74"/>
        <v>76</v>
      </c>
    </row>
    <row r="407" spans="2:52" ht="14.25" x14ac:dyDescent="0.2">
      <c r="B407" s="16">
        <v>405</v>
      </c>
      <c r="C407" s="16" t="s">
        <v>1166</v>
      </c>
      <c r="D407" s="16" t="s">
        <v>1313</v>
      </c>
      <c r="E407" s="16">
        <f>武器3!E407</f>
        <v>4</v>
      </c>
      <c r="F407" s="16" t="s">
        <v>1127</v>
      </c>
      <c r="G407" s="16">
        <f>武器3!G407</f>
        <v>3</v>
      </c>
      <c r="H407" s="19" t="s">
        <v>1485</v>
      </c>
      <c r="I407" s="3" t="s">
        <v>874</v>
      </c>
      <c r="J407" s="3">
        <f>武器2!I407</f>
        <v>13</v>
      </c>
      <c r="K407" s="3" t="str">
        <f>武器3!J407</f>
        <v>上级职业</v>
      </c>
      <c r="L407" s="3" t="str">
        <f>武器3!K407</f>
        <v>风</v>
      </c>
      <c r="M407" s="16">
        <v>0</v>
      </c>
      <c r="N407" s="16">
        <v>5</v>
      </c>
      <c r="O407" s="16">
        <v>46</v>
      </c>
      <c r="P407" s="28">
        <v>0</v>
      </c>
      <c r="Q407" s="28">
        <v>0</v>
      </c>
      <c r="R407" s="28">
        <v>0</v>
      </c>
      <c r="S407" s="28">
        <v>0</v>
      </c>
      <c r="T407" s="16">
        <v>99</v>
      </c>
      <c r="U407" s="28">
        <v>0</v>
      </c>
      <c r="V407" s="64">
        <v>0</v>
      </c>
      <c r="W407" s="29">
        <v>0</v>
      </c>
      <c r="X407" s="29">
        <v>0</v>
      </c>
      <c r="Y407" s="29">
        <v>0</v>
      </c>
      <c r="Z407" s="29">
        <v>0</v>
      </c>
      <c r="AA407" s="64">
        <v>0</v>
      </c>
      <c r="AB407" s="64">
        <v>0</v>
      </c>
      <c r="AC407" s="42">
        <v>43</v>
      </c>
      <c r="AD407" s="64">
        <v>0</v>
      </c>
      <c r="AE407" s="64">
        <v>0</v>
      </c>
      <c r="AF407" s="64">
        <v>0</v>
      </c>
      <c r="AG407" s="29">
        <v>0</v>
      </c>
      <c r="AH407" s="29">
        <v>0</v>
      </c>
      <c r="AI407" s="29">
        <v>0</v>
      </c>
      <c r="AJ407" s="29">
        <v>0</v>
      </c>
      <c r="AK407" s="29">
        <v>0</v>
      </c>
      <c r="AL407">
        <f t="shared" si="66"/>
        <v>255.10932944606412</v>
      </c>
      <c r="AM407">
        <f t="shared" si="67"/>
        <v>11130</v>
      </c>
      <c r="AN407" t="str">
        <f t="shared" si="68"/>
        <v>,蓝水晶,美味的坚果,坚硬的石头</v>
      </c>
      <c r="AO407" s="25" t="str">
        <f>IF(F407="c",getSring(AN407,4),VLOOKUP(L407&amp;F407,test4,2,FALSE))</f>
        <v>风之精华</v>
      </c>
      <c r="AP407" s="25">
        <f t="shared" si="69"/>
        <v>30003</v>
      </c>
      <c r="AQ407" s="25">
        <f t="shared" si="75"/>
        <v>53</v>
      </c>
      <c r="AR407" s="25" t="str">
        <f>getSring(AN407,1)</f>
        <v>蓝水晶</v>
      </c>
      <c r="AS407" s="25">
        <f t="shared" si="70"/>
        <v>30028</v>
      </c>
      <c r="AT407" s="25">
        <f t="shared" si="76"/>
        <v>106</v>
      </c>
      <c r="AU407" s="25" t="str">
        <f>getSring(AN407,2)</f>
        <v>美味的坚果</v>
      </c>
      <c r="AV407" s="25">
        <f t="shared" si="71"/>
        <v>30040</v>
      </c>
      <c r="AW407" s="25">
        <f t="shared" si="72"/>
        <v>106</v>
      </c>
      <c r="AX407" s="25" t="str">
        <f>getSring(AN407,3)</f>
        <v>坚硬的石头</v>
      </c>
      <c r="AY407" s="25">
        <f t="shared" si="73"/>
        <v>30032</v>
      </c>
      <c r="AZ407" s="25">
        <f t="shared" si="74"/>
        <v>106</v>
      </c>
    </row>
    <row r="408" spans="2:52" ht="14.25" x14ac:dyDescent="0.2">
      <c r="B408" s="16">
        <v>406</v>
      </c>
      <c r="C408" s="16" t="s">
        <v>1143</v>
      </c>
      <c r="D408" s="16" t="s">
        <v>1647</v>
      </c>
      <c r="E408" s="16">
        <f>武器3!E408</f>
        <v>4</v>
      </c>
      <c r="F408" s="16" t="s">
        <v>1127</v>
      </c>
      <c r="G408" s="16">
        <f>武器3!G408</f>
        <v>3</v>
      </c>
      <c r="H408" s="19" t="s">
        <v>1485</v>
      </c>
      <c r="I408" s="3" t="s">
        <v>874</v>
      </c>
      <c r="J408" s="3">
        <f>武器2!I408</f>
        <v>13</v>
      </c>
      <c r="K408" s="3" t="str">
        <f>武器3!J408</f>
        <v>上级职业</v>
      </c>
      <c r="L408" s="3" t="str">
        <f>武器3!K408</f>
        <v>风</v>
      </c>
      <c r="M408" s="16">
        <v>0</v>
      </c>
      <c r="N408" s="16">
        <v>6</v>
      </c>
      <c r="O408" s="16">
        <v>55</v>
      </c>
      <c r="P408" s="28">
        <v>0</v>
      </c>
      <c r="Q408" s="28">
        <v>0</v>
      </c>
      <c r="R408" s="16">
        <v>114</v>
      </c>
      <c r="S408" s="28">
        <v>0</v>
      </c>
      <c r="T408" s="28">
        <v>0</v>
      </c>
      <c r="U408" s="28">
        <v>0</v>
      </c>
      <c r="V408" s="64">
        <v>0</v>
      </c>
      <c r="W408" s="29">
        <v>0</v>
      </c>
      <c r="X408" s="29">
        <v>0</v>
      </c>
      <c r="Y408" s="29">
        <v>0</v>
      </c>
      <c r="Z408" s="29">
        <v>0</v>
      </c>
      <c r="AA408" s="42">
        <v>44</v>
      </c>
      <c r="AB408" s="64">
        <v>0</v>
      </c>
      <c r="AC408" s="64">
        <v>0</v>
      </c>
      <c r="AD408" s="64">
        <v>0</v>
      </c>
      <c r="AE408" s="64">
        <v>0</v>
      </c>
      <c r="AF408" s="64">
        <v>0</v>
      </c>
      <c r="AG408" s="29">
        <v>0</v>
      </c>
      <c r="AH408" s="29">
        <v>0</v>
      </c>
      <c r="AI408" s="29">
        <v>0</v>
      </c>
      <c r="AJ408" s="29">
        <v>0</v>
      </c>
      <c r="AK408" s="29">
        <v>0</v>
      </c>
      <c r="AL408">
        <f t="shared" si="66"/>
        <v>299.54651162790697</v>
      </c>
      <c r="AM408">
        <f t="shared" si="67"/>
        <v>13065</v>
      </c>
      <c r="AN408" t="str">
        <f t="shared" si="68"/>
        <v>,长獠牙,坚硬的石头,美味的坚果</v>
      </c>
      <c r="AO408" s="25" t="str">
        <f>IF(F408="c",getSring(AN408,4),VLOOKUP(L408&amp;F408,test4,2,FALSE))</f>
        <v>风之精华</v>
      </c>
      <c r="AP408" s="25">
        <f t="shared" si="69"/>
        <v>30003</v>
      </c>
      <c r="AQ408" s="25">
        <f t="shared" si="75"/>
        <v>62</v>
      </c>
      <c r="AR408" s="25" t="str">
        <f>getSring(AN408,1)</f>
        <v>长獠牙</v>
      </c>
      <c r="AS408" s="25">
        <f t="shared" si="70"/>
        <v>30036</v>
      </c>
      <c r="AT408" s="25">
        <f t="shared" si="76"/>
        <v>125</v>
      </c>
      <c r="AU408" s="25" t="str">
        <f>getSring(AN408,2)</f>
        <v>坚硬的石头</v>
      </c>
      <c r="AV408" s="25">
        <f t="shared" si="71"/>
        <v>30032</v>
      </c>
      <c r="AW408" s="25">
        <f t="shared" si="72"/>
        <v>125</v>
      </c>
      <c r="AX408" s="25" t="str">
        <f>getSring(AN408,3)</f>
        <v>美味的坚果</v>
      </c>
      <c r="AY408" s="25">
        <f t="shared" si="73"/>
        <v>30040</v>
      </c>
      <c r="AZ408" s="25">
        <f t="shared" si="74"/>
        <v>125</v>
      </c>
    </row>
    <row r="409" spans="2:52" ht="14.25" x14ac:dyDescent="0.2">
      <c r="B409" s="16">
        <v>407</v>
      </c>
      <c r="C409" s="16" t="s">
        <v>1137</v>
      </c>
      <c r="D409" s="16" t="s">
        <v>1637</v>
      </c>
      <c r="E409" s="16">
        <f>武器3!E409</f>
        <v>5</v>
      </c>
      <c r="F409" s="16" t="s">
        <v>1127</v>
      </c>
      <c r="G409" s="16">
        <f>武器3!G409</f>
        <v>3</v>
      </c>
      <c r="H409" s="19" t="s">
        <v>1485</v>
      </c>
      <c r="I409" s="3" t="s">
        <v>874</v>
      </c>
      <c r="J409" s="3">
        <f>武器2!I409</f>
        <v>13</v>
      </c>
      <c r="K409" s="3" t="str">
        <f>武器3!J409</f>
        <v>上级职业</v>
      </c>
      <c r="L409" s="3" t="str">
        <f>武器3!K409</f>
        <v>风</v>
      </c>
      <c r="M409" s="16">
        <v>0</v>
      </c>
      <c r="N409" s="16">
        <v>7</v>
      </c>
      <c r="O409" s="16">
        <v>64</v>
      </c>
      <c r="P409" s="28">
        <v>0</v>
      </c>
      <c r="Q409" s="28">
        <v>0</v>
      </c>
      <c r="R409" s="28">
        <v>0</v>
      </c>
      <c r="S409" s="28">
        <v>0</v>
      </c>
      <c r="T409" s="28">
        <v>0</v>
      </c>
      <c r="U409" s="28">
        <v>0</v>
      </c>
      <c r="V409" s="64">
        <v>0</v>
      </c>
      <c r="W409" s="29">
        <v>0</v>
      </c>
      <c r="X409" s="20">
        <v>0.26</v>
      </c>
      <c r="Y409" s="29">
        <v>0</v>
      </c>
      <c r="Z409" s="29">
        <v>0</v>
      </c>
      <c r="AA409" s="42">
        <v>51</v>
      </c>
      <c r="AB409" s="64">
        <v>0</v>
      </c>
      <c r="AC409" s="64">
        <v>0</v>
      </c>
      <c r="AD409" s="64">
        <v>0</v>
      </c>
      <c r="AE409" s="64">
        <v>0</v>
      </c>
      <c r="AF409" s="64">
        <v>0</v>
      </c>
      <c r="AG409" s="29">
        <v>0</v>
      </c>
      <c r="AH409" s="29">
        <v>0</v>
      </c>
      <c r="AI409" s="29">
        <v>0</v>
      </c>
      <c r="AJ409" s="29">
        <v>0</v>
      </c>
      <c r="AK409" s="29">
        <v>0</v>
      </c>
      <c r="AL409">
        <f t="shared" si="66"/>
        <v>157.02564102564105</v>
      </c>
      <c r="AM409">
        <f t="shared" si="67"/>
        <v>6885</v>
      </c>
      <c r="AN409" t="str">
        <f t="shared" si="68"/>
        <v>,扁扁的稻草,长獠牙,坚硬的石头</v>
      </c>
      <c r="AO409" s="25" t="str">
        <f>IF(F409="c",getSring(AN409,4),VLOOKUP(L409&amp;F409,test4,2,FALSE))</f>
        <v>风之精华</v>
      </c>
      <c r="AP409" s="25">
        <f t="shared" si="69"/>
        <v>30003</v>
      </c>
      <c r="AQ409" s="25">
        <f t="shared" si="75"/>
        <v>33</v>
      </c>
      <c r="AR409" s="25" t="str">
        <f>getSring(AN409,1)</f>
        <v>扁扁的稻草</v>
      </c>
      <c r="AS409" s="25">
        <f t="shared" si="70"/>
        <v>30024</v>
      </c>
      <c r="AT409" s="25">
        <f t="shared" si="76"/>
        <v>65</v>
      </c>
      <c r="AU409" s="25" t="str">
        <f>getSring(AN409,2)</f>
        <v>长獠牙</v>
      </c>
      <c r="AV409" s="25">
        <f t="shared" si="71"/>
        <v>30036</v>
      </c>
      <c r="AW409" s="25">
        <f t="shared" si="72"/>
        <v>65</v>
      </c>
      <c r="AX409" s="25" t="str">
        <f>getSring(AN409,3)</f>
        <v>坚硬的石头</v>
      </c>
      <c r="AY409" s="25">
        <f t="shared" si="73"/>
        <v>30032</v>
      </c>
      <c r="AZ409" s="25">
        <f t="shared" si="74"/>
        <v>65</v>
      </c>
    </row>
    <row r="410" spans="2:52" ht="14.25" x14ac:dyDescent="0.2">
      <c r="B410" s="16">
        <v>408</v>
      </c>
      <c r="C410" s="16" t="s">
        <v>1210</v>
      </c>
      <c r="D410" s="16" t="s">
        <v>1648</v>
      </c>
      <c r="E410" s="16">
        <f>武器3!E410</f>
        <v>5</v>
      </c>
      <c r="F410" s="16" t="s">
        <v>1127</v>
      </c>
      <c r="G410" s="16">
        <f>武器3!G410</f>
        <v>3</v>
      </c>
      <c r="H410" s="19" t="s">
        <v>1485</v>
      </c>
      <c r="I410" s="3" t="s">
        <v>874</v>
      </c>
      <c r="J410" s="3">
        <f>武器2!I410</f>
        <v>13</v>
      </c>
      <c r="K410" s="3" t="str">
        <f>武器3!J410</f>
        <v>上级职业</v>
      </c>
      <c r="L410" s="3" t="str">
        <f>武器3!K410</f>
        <v>风</v>
      </c>
      <c r="M410" s="16">
        <v>0</v>
      </c>
      <c r="N410" s="16">
        <v>8</v>
      </c>
      <c r="O410" s="16">
        <v>73</v>
      </c>
      <c r="P410" s="16">
        <v>173</v>
      </c>
      <c r="Q410" s="28">
        <v>0</v>
      </c>
      <c r="R410" s="28">
        <v>0</v>
      </c>
      <c r="S410" s="28">
        <v>0</v>
      </c>
      <c r="T410" s="28">
        <v>0</v>
      </c>
      <c r="U410" s="28">
        <v>0</v>
      </c>
      <c r="V410" s="64">
        <v>0</v>
      </c>
      <c r="W410" s="29">
        <v>0</v>
      </c>
      <c r="X410" s="29">
        <v>0</v>
      </c>
      <c r="Y410" s="29">
        <v>0</v>
      </c>
      <c r="Z410" s="29">
        <v>0</v>
      </c>
      <c r="AA410" s="64">
        <v>0</v>
      </c>
      <c r="AB410" s="42">
        <v>48</v>
      </c>
      <c r="AC410" s="64">
        <v>0</v>
      </c>
      <c r="AD410" s="64">
        <v>0</v>
      </c>
      <c r="AE410" s="64">
        <v>0</v>
      </c>
      <c r="AF410" s="64">
        <v>0</v>
      </c>
      <c r="AG410" s="29">
        <v>0</v>
      </c>
      <c r="AH410" s="29">
        <v>0</v>
      </c>
      <c r="AI410" s="29">
        <v>0</v>
      </c>
      <c r="AJ410" s="29">
        <v>0</v>
      </c>
      <c r="AK410" s="29">
        <v>0</v>
      </c>
      <c r="AL410">
        <f t="shared" si="66"/>
        <v>435.20689655172418</v>
      </c>
      <c r="AM410">
        <f t="shared" si="67"/>
        <v>19065</v>
      </c>
      <c r="AN410" t="str">
        <f t="shared" si="68"/>
        <v>,美味的坚果,扁扁的稻草,蓝水晶</v>
      </c>
      <c r="AO410" s="25" t="str">
        <f>IF(F410="c",getSring(AN410,4),VLOOKUP(L410&amp;F410,test4,2,FALSE))</f>
        <v>风之精华</v>
      </c>
      <c r="AP410" s="25">
        <f t="shared" si="69"/>
        <v>30003</v>
      </c>
      <c r="AQ410" s="25">
        <f t="shared" si="75"/>
        <v>91</v>
      </c>
      <c r="AR410" s="25" t="str">
        <f>getSring(AN410,1)</f>
        <v>美味的坚果</v>
      </c>
      <c r="AS410" s="25">
        <f t="shared" si="70"/>
        <v>30040</v>
      </c>
      <c r="AT410" s="25">
        <f t="shared" si="76"/>
        <v>181</v>
      </c>
      <c r="AU410" s="25" t="str">
        <f>getSring(AN410,2)</f>
        <v>扁扁的稻草</v>
      </c>
      <c r="AV410" s="25">
        <f t="shared" si="71"/>
        <v>30024</v>
      </c>
      <c r="AW410" s="25">
        <f t="shared" si="72"/>
        <v>181</v>
      </c>
      <c r="AX410" s="25" t="str">
        <f>getSring(AN410,3)</f>
        <v>蓝水晶</v>
      </c>
      <c r="AY410" s="25">
        <f t="shared" si="73"/>
        <v>30028</v>
      </c>
      <c r="AZ410" s="25">
        <f t="shared" si="74"/>
        <v>181</v>
      </c>
    </row>
    <row r="411" spans="2:52" ht="14.25" x14ac:dyDescent="0.2">
      <c r="B411" s="16">
        <v>409</v>
      </c>
      <c r="C411" s="16" t="s">
        <v>1149</v>
      </c>
      <c r="D411" s="16" t="s">
        <v>1544</v>
      </c>
      <c r="E411" s="16">
        <f>武器3!E411</f>
        <v>2</v>
      </c>
      <c r="F411" s="16" t="s">
        <v>1128</v>
      </c>
      <c r="G411" s="16">
        <f>武器3!G411</f>
        <v>4</v>
      </c>
      <c r="H411" s="19" t="s">
        <v>1485</v>
      </c>
      <c r="I411" s="3" t="s">
        <v>874</v>
      </c>
      <c r="J411" s="3">
        <f>武器2!I411</f>
        <v>13</v>
      </c>
      <c r="K411" s="3" t="str">
        <f>武器3!J411</f>
        <v>上级职业</v>
      </c>
      <c r="L411" s="3" t="str">
        <f>武器3!K411</f>
        <v>--</v>
      </c>
      <c r="M411" s="16">
        <v>0</v>
      </c>
      <c r="N411" s="16">
        <v>1</v>
      </c>
      <c r="O411" s="16">
        <v>18</v>
      </c>
      <c r="P411" s="28">
        <v>0</v>
      </c>
      <c r="Q411" s="16">
        <v>0</v>
      </c>
      <c r="R411" s="28">
        <v>0</v>
      </c>
      <c r="S411" s="28">
        <v>0</v>
      </c>
      <c r="T411" s="28">
        <v>0</v>
      </c>
      <c r="U411" s="28">
        <v>0</v>
      </c>
      <c r="V411" s="64">
        <v>0</v>
      </c>
      <c r="W411" s="29">
        <v>0</v>
      </c>
      <c r="X411" s="29">
        <v>0</v>
      </c>
      <c r="Y411" s="29">
        <v>0</v>
      </c>
      <c r="Z411" s="29">
        <v>0</v>
      </c>
      <c r="AA411" s="64">
        <v>0</v>
      </c>
      <c r="AB411" s="64">
        <v>0</v>
      </c>
      <c r="AC411" s="64">
        <v>0</v>
      </c>
      <c r="AD411" s="64">
        <v>0</v>
      </c>
      <c r="AE411" s="64">
        <v>0</v>
      </c>
      <c r="AF411" s="64">
        <v>0</v>
      </c>
      <c r="AG411" s="29">
        <v>0</v>
      </c>
      <c r="AH411" s="29">
        <v>0</v>
      </c>
      <c r="AI411" s="29">
        <v>0</v>
      </c>
      <c r="AJ411" s="29">
        <v>0</v>
      </c>
      <c r="AK411" s="29">
        <v>0</v>
      </c>
      <c r="AL411">
        <f t="shared" si="66"/>
        <v>27</v>
      </c>
      <c r="AM411">
        <f t="shared" si="67"/>
        <v>1192.5</v>
      </c>
      <c r="AN411" t="str">
        <f t="shared" si="68"/>
        <v>,石头,红水晶,狗牙,多汁的坚果</v>
      </c>
      <c r="AO411" s="25" t="str">
        <f>IF(F411="c",getSring(AN411,4),VLOOKUP(L411&amp;F411,test4,2,FALSE))</f>
        <v>多汁的坚果</v>
      </c>
      <c r="AP411" s="25">
        <f t="shared" si="69"/>
        <v>30039</v>
      </c>
      <c r="AQ411" s="25">
        <f t="shared" si="75"/>
        <v>90</v>
      </c>
      <c r="AR411" s="25" t="str">
        <f>getSring(AN411,1)</f>
        <v>石头</v>
      </c>
      <c r="AS411" s="25">
        <f t="shared" si="70"/>
        <v>30031</v>
      </c>
      <c r="AT411" s="25">
        <f t="shared" si="76"/>
        <v>23</v>
      </c>
      <c r="AU411" s="25" t="str">
        <f>getSring(AN411,2)</f>
        <v>红水晶</v>
      </c>
      <c r="AV411" s="25">
        <f t="shared" si="71"/>
        <v>30027</v>
      </c>
      <c r="AW411" s="25">
        <f t="shared" si="72"/>
        <v>23</v>
      </c>
      <c r="AX411" s="25" t="str">
        <f>getSring(AN411,3)</f>
        <v>狗牙</v>
      </c>
      <c r="AY411" s="25">
        <f t="shared" si="73"/>
        <v>30035</v>
      </c>
      <c r="AZ411" s="25">
        <f t="shared" si="74"/>
        <v>23</v>
      </c>
    </row>
    <row r="412" spans="2:52" ht="14.25" x14ac:dyDescent="0.2">
      <c r="B412" s="16">
        <v>410</v>
      </c>
      <c r="C412" s="16" t="s">
        <v>1182</v>
      </c>
      <c r="D412" s="16" t="s">
        <v>1649</v>
      </c>
      <c r="E412" s="16">
        <f>武器3!E412</f>
        <v>2</v>
      </c>
      <c r="F412" s="16" t="s">
        <v>1128</v>
      </c>
      <c r="G412" s="16">
        <f>武器3!G412</f>
        <v>4</v>
      </c>
      <c r="H412" s="19" t="s">
        <v>1485</v>
      </c>
      <c r="I412" s="3" t="s">
        <v>874</v>
      </c>
      <c r="J412" s="3">
        <f>武器2!I412</f>
        <v>13</v>
      </c>
      <c r="K412" s="3" t="str">
        <f>武器3!J412</f>
        <v>上级职业</v>
      </c>
      <c r="L412" s="3" t="str">
        <f>武器3!K412</f>
        <v>--</v>
      </c>
      <c r="M412" s="16">
        <v>0</v>
      </c>
      <c r="N412" s="16">
        <v>2</v>
      </c>
      <c r="O412" s="16">
        <v>36</v>
      </c>
      <c r="P412" s="28">
        <v>0</v>
      </c>
      <c r="Q412" s="28">
        <v>0</v>
      </c>
      <c r="R412" s="28">
        <v>0</v>
      </c>
      <c r="S412" s="28">
        <v>0</v>
      </c>
      <c r="T412" s="28">
        <v>0</v>
      </c>
      <c r="U412" s="28">
        <v>0</v>
      </c>
      <c r="V412" s="64">
        <v>0</v>
      </c>
      <c r="W412" s="29">
        <v>0</v>
      </c>
      <c r="X412" s="29">
        <v>0</v>
      </c>
      <c r="Y412" s="29">
        <v>0</v>
      </c>
      <c r="Z412" s="29">
        <v>0</v>
      </c>
      <c r="AA412" s="64">
        <v>0</v>
      </c>
      <c r="AB412" s="64">
        <v>0</v>
      </c>
      <c r="AC412" s="64">
        <v>0</v>
      </c>
      <c r="AD412" s="64">
        <v>0</v>
      </c>
      <c r="AE412" s="42">
        <v>0</v>
      </c>
      <c r="AF412" s="64">
        <v>0</v>
      </c>
      <c r="AG412" s="29">
        <v>0</v>
      </c>
      <c r="AH412" s="29">
        <v>0</v>
      </c>
      <c r="AI412" s="29">
        <v>0</v>
      </c>
      <c r="AJ412" s="29">
        <v>0</v>
      </c>
      <c r="AK412" s="29">
        <v>0</v>
      </c>
      <c r="AL412">
        <f t="shared" si="66"/>
        <v>54</v>
      </c>
      <c r="AM412">
        <f t="shared" si="67"/>
        <v>2362.5</v>
      </c>
      <c r="AN412" t="str">
        <f t="shared" si="68"/>
        <v>,稻草,红水晶,狗牙,蘑菇</v>
      </c>
      <c r="AO412" s="25" t="str">
        <f>IF(F412="c",getSring(AN412,4),VLOOKUP(L412&amp;F412,test4,2,FALSE))</f>
        <v>蘑菇</v>
      </c>
      <c r="AP412" s="25">
        <f t="shared" si="69"/>
        <v>30019</v>
      </c>
      <c r="AQ412" s="25">
        <f t="shared" si="75"/>
        <v>180</v>
      </c>
      <c r="AR412" s="25" t="str">
        <f>getSring(AN412,1)</f>
        <v>稻草</v>
      </c>
      <c r="AS412" s="25">
        <f t="shared" si="70"/>
        <v>30023</v>
      </c>
      <c r="AT412" s="25">
        <f t="shared" si="76"/>
        <v>45</v>
      </c>
      <c r="AU412" s="25" t="str">
        <f>getSring(AN412,2)</f>
        <v>红水晶</v>
      </c>
      <c r="AV412" s="25">
        <f t="shared" si="71"/>
        <v>30027</v>
      </c>
      <c r="AW412" s="25">
        <f t="shared" si="72"/>
        <v>45</v>
      </c>
      <c r="AX412" s="25" t="str">
        <f>getSring(AN412,3)</f>
        <v>狗牙</v>
      </c>
      <c r="AY412" s="25">
        <f t="shared" si="73"/>
        <v>30035</v>
      </c>
      <c r="AZ412" s="25">
        <f t="shared" si="74"/>
        <v>45</v>
      </c>
    </row>
    <row r="413" spans="2:52" ht="14.25" x14ac:dyDescent="0.2">
      <c r="B413" s="16">
        <v>411</v>
      </c>
      <c r="C413" s="16" t="s">
        <v>1157</v>
      </c>
      <c r="D413" s="16" t="s">
        <v>1404</v>
      </c>
      <c r="E413" s="16">
        <f>武器3!E413</f>
        <v>3</v>
      </c>
      <c r="F413" s="16" t="s">
        <v>1128</v>
      </c>
      <c r="G413" s="16">
        <f>武器3!G413</f>
        <v>4</v>
      </c>
      <c r="H413" s="19" t="s">
        <v>1485</v>
      </c>
      <c r="I413" s="3" t="s">
        <v>874</v>
      </c>
      <c r="J413" s="3">
        <f>武器2!I413</f>
        <v>13</v>
      </c>
      <c r="K413" s="3" t="str">
        <f>武器3!J413</f>
        <v>上级职业</v>
      </c>
      <c r="L413" s="3" t="str">
        <f>武器3!K413</f>
        <v>--</v>
      </c>
      <c r="M413" s="16">
        <v>0</v>
      </c>
      <c r="N413" s="16">
        <v>3</v>
      </c>
      <c r="O413" s="16">
        <v>53</v>
      </c>
      <c r="P413" s="28">
        <v>0</v>
      </c>
      <c r="Q413" s="28">
        <v>0</v>
      </c>
      <c r="R413" s="28">
        <v>0</v>
      </c>
      <c r="S413" s="28">
        <v>0</v>
      </c>
      <c r="T413" s="28">
        <v>0</v>
      </c>
      <c r="U413" s="28">
        <v>0</v>
      </c>
      <c r="V413" s="64">
        <v>0</v>
      </c>
      <c r="W413" s="29">
        <v>0</v>
      </c>
      <c r="X413" s="29">
        <v>0</v>
      </c>
      <c r="Y413" s="29">
        <v>0</v>
      </c>
      <c r="Z413" s="29">
        <v>0</v>
      </c>
      <c r="AA413" s="42">
        <v>0</v>
      </c>
      <c r="AB413" s="64">
        <v>0</v>
      </c>
      <c r="AC413" s="64">
        <v>0</v>
      </c>
      <c r="AD413" s="64">
        <v>0</v>
      </c>
      <c r="AE413" s="64">
        <v>0</v>
      </c>
      <c r="AF413" s="64">
        <v>0</v>
      </c>
      <c r="AG413" s="29">
        <v>0</v>
      </c>
      <c r="AH413" s="29">
        <v>0</v>
      </c>
      <c r="AI413" s="29">
        <v>0</v>
      </c>
      <c r="AJ413" s="29">
        <v>0</v>
      </c>
      <c r="AK413" s="29">
        <v>0</v>
      </c>
      <c r="AL413">
        <f t="shared" si="66"/>
        <v>79.5</v>
      </c>
      <c r="AM413">
        <f t="shared" si="67"/>
        <v>3472.5</v>
      </c>
      <c r="AN413" t="str">
        <f t="shared" si="68"/>
        <v>,石头,蘑菇,狗牙,红水晶</v>
      </c>
      <c r="AO413" s="25" t="str">
        <f>IF(F413="c",getSring(AN413,4),VLOOKUP(L413&amp;F413,test4,2,FALSE))</f>
        <v>红水晶</v>
      </c>
      <c r="AP413" s="25">
        <f t="shared" si="69"/>
        <v>30027</v>
      </c>
      <c r="AQ413" s="25">
        <f t="shared" si="75"/>
        <v>265</v>
      </c>
      <c r="AR413" s="25" t="str">
        <f>getSring(AN413,1)</f>
        <v>石头</v>
      </c>
      <c r="AS413" s="25">
        <f t="shared" si="70"/>
        <v>30031</v>
      </c>
      <c r="AT413" s="25">
        <f t="shared" si="76"/>
        <v>66</v>
      </c>
      <c r="AU413" s="25" t="str">
        <f>getSring(AN413,2)</f>
        <v>蘑菇</v>
      </c>
      <c r="AV413" s="25">
        <f t="shared" si="71"/>
        <v>30019</v>
      </c>
      <c r="AW413" s="25">
        <f t="shared" si="72"/>
        <v>66</v>
      </c>
      <c r="AX413" s="25" t="str">
        <f>getSring(AN413,3)</f>
        <v>狗牙</v>
      </c>
      <c r="AY413" s="25">
        <f t="shared" si="73"/>
        <v>30035</v>
      </c>
      <c r="AZ413" s="25">
        <f t="shared" si="74"/>
        <v>66</v>
      </c>
    </row>
    <row r="414" spans="2:52" ht="14.25" x14ac:dyDescent="0.2">
      <c r="B414" s="16">
        <v>412</v>
      </c>
      <c r="C414" s="16" t="s">
        <v>1145</v>
      </c>
      <c r="D414" s="16" t="s">
        <v>1342</v>
      </c>
      <c r="E414" s="16">
        <f>武器3!E414</f>
        <v>3</v>
      </c>
      <c r="F414" s="16" t="s">
        <v>1128</v>
      </c>
      <c r="G414" s="16">
        <f>武器3!G414</f>
        <v>4</v>
      </c>
      <c r="H414" s="19" t="s">
        <v>1485</v>
      </c>
      <c r="I414" s="3" t="s">
        <v>874</v>
      </c>
      <c r="J414" s="3">
        <f>武器2!I414</f>
        <v>13</v>
      </c>
      <c r="K414" s="3" t="str">
        <f>武器3!J414</f>
        <v>上级职业</v>
      </c>
      <c r="L414" s="3" t="str">
        <f>武器3!K414</f>
        <v>--</v>
      </c>
      <c r="M414" s="16">
        <v>0</v>
      </c>
      <c r="N414" s="16">
        <v>4</v>
      </c>
      <c r="O414" s="16">
        <v>71</v>
      </c>
      <c r="P414" s="28">
        <v>0</v>
      </c>
      <c r="Q414" s="28">
        <v>0</v>
      </c>
      <c r="R414" s="28">
        <v>0</v>
      </c>
      <c r="S414" s="28">
        <v>0</v>
      </c>
      <c r="T414" s="28">
        <v>0</v>
      </c>
      <c r="U414" s="28">
        <v>0</v>
      </c>
      <c r="V414" s="64">
        <v>0</v>
      </c>
      <c r="W414" s="29">
        <v>0</v>
      </c>
      <c r="X414" s="29">
        <v>0</v>
      </c>
      <c r="Y414" s="29">
        <v>0</v>
      </c>
      <c r="Z414" s="29">
        <v>0</v>
      </c>
      <c r="AA414" s="42">
        <v>0</v>
      </c>
      <c r="AB414" s="64">
        <v>0</v>
      </c>
      <c r="AC414" s="64">
        <v>0</v>
      </c>
      <c r="AD414" s="64">
        <v>0</v>
      </c>
      <c r="AE414" s="64">
        <v>0</v>
      </c>
      <c r="AF414" s="64">
        <v>0</v>
      </c>
      <c r="AG414" s="29">
        <v>0</v>
      </c>
      <c r="AH414" s="29">
        <v>0</v>
      </c>
      <c r="AI414" s="29">
        <v>0</v>
      </c>
      <c r="AJ414" s="29">
        <v>0</v>
      </c>
      <c r="AK414" s="29">
        <v>0</v>
      </c>
      <c r="AL414">
        <f t="shared" si="66"/>
        <v>106.5</v>
      </c>
      <c r="AM414">
        <f t="shared" si="67"/>
        <v>4665</v>
      </c>
      <c r="AN414" t="str">
        <f t="shared" si="68"/>
        <v>,石头,稻草,狗牙,红水晶</v>
      </c>
      <c r="AO414" s="25" t="str">
        <f>IF(F414="c",getSring(AN414,4),VLOOKUP(L414&amp;F414,test4,2,FALSE))</f>
        <v>红水晶</v>
      </c>
      <c r="AP414" s="25">
        <f t="shared" si="69"/>
        <v>30027</v>
      </c>
      <c r="AQ414" s="25">
        <f t="shared" si="75"/>
        <v>355</v>
      </c>
      <c r="AR414" s="25" t="str">
        <f>getSring(AN414,1)</f>
        <v>石头</v>
      </c>
      <c r="AS414" s="25">
        <f t="shared" si="70"/>
        <v>30031</v>
      </c>
      <c r="AT414" s="25">
        <f t="shared" si="76"/>
        <v>89</v>
      </c>
      <c r="AU414" s="25" t="str">
        <f>getSring(AN414,2)</f>
        <v>稻草</v>
      </c>
      <c r="AV414" s="25">
        <f t="shared" si="71"/>
        <v>30023</v>
      </c>
      <c r="AW414" s="25">
        <f t="shared" si="72"/>
        <v>89</v>
      </c>
      <c r="AX414" s="25" t="str">
        <f>getSring(AN414,3)</f>
        <v>狗牙</v>
      </c>
      <c r="AY414" s="25">
        <f t="shared" si="73"/>
        <v>30035</v>
      </c>
      <c r="AZ414" s="25">
        <f t="shared" si="74"/>
        <v>89</v>
      </c>
    </row>
    <row r="415" spans="2:52" ht="14.25" x14ac:dyDescent="0.2">
      <c r="B415" s="16">
        <v>413</v>
      </c>
      <c r="C415" s="16" t="s">
        <v>1208</v>
      </c>
      <c r="D415" s="16" t="s">
        <v>1317</v>
      </c>
      <c r="E415" s="16">
        <f>武器3!E415</f>
        <v>4</v>
      </c>
      <c r="F415" s="16" t="s">
        <v>1128</v>
      </c>
      <c r="G415" s="16">
        <f>武器3!G415</f>
        <v>4</v>
      </c>
      <c r="H415" s="19" t="s">
        <v>1485</v>
      </c>
      <c r="I415" s="3" t="s">
        <v>874</v>
      </c>
      <c r="J415" s="3">
        <f>武器2!I415</f>
        <v>13</v>
      </c>
      <c r="K415" s="3" t="str">
        <f>武器3!J415</f>
        <v>上级职业</v>
      </c>
      <c r="L415" s="3" t="str">
        <f>武器3!K415</f>
        <v>--</v>
      </c>
      <c r="M415" s="16">
        <v>0</v>
      </c>
      <c r="N415" s="16">
        <v>5</v>
      </c>
      <c r="O415" s="16">
        <v>89</v>
      </c>
      <c r="P415" s="28">
        <v>0</v>
      </c>
      <c r="Q415" s="28">
        <v>0</v>
      </c>
      <c r="R415" s="28">
        <v>0</v>
      </c>
      <c r="S415" s="28">
        <v>0</v>
      </c>
      <c r="T415" s="28">
        <v>0</v>
      </c>
      <c r="U415" s="28">
        <v>0</v>
      </c>
      <c r="V415" s="64">
        <v>0</v>
      </c>
      <c r="W415" s="29">
        <v>0</v>
      </c>
      <c r="X415" s="29">
        <v>0</v>
      </c>
      <c r="Y415" s="29">
        <v>0</v>
      </c>
      <c r="Z415" s="29">
        <v>0</v>
      </c>
      <c r="AA415" s="42">
        <v>0</v>
      </c>
      <c r="AB415" s="64">
        <v>0</v>
      </c>
      <c r="AC415" s="64">
        <v>0</v>
      </c>
      <c r="AD415" s="64">
        <v>0</v>
      </c>
      <c r="AE415" s="64">
        <v>0</v>
      </c>
      <c r="AF415" s="64">
        <v>0</v>
      </c>
      <c r="AG415" s="29">
        <v>0</v>
      </c>
      <c r="AH415" s="29">
        <v>0</v>
      </c>
      <c r="AI415" s="29">
        <v>0</v>
      </c>
      <c r="AJ415" s="29">
        <v>0</v>
      </c>
      <c r="AK415" s="29">
        <v>0</v>
      </c>
      <c r="AL415">
        <f t="shared" si="66"/>
        <v>133.5</v>
      </c>
      <c r="AM415">
        <f t="shared" si="67"/>
        <v>5835</v>
      </c>
      <c r="AN415" t="str">
        <f t="shared" si="68"/>
        <v>,石头,红水晶,多汁的坚果,稻草</v>
      </c>
      <c r="AO415" s="25" t="str">
        <f>IF(F415="c",getSring(AN415,4),VLOOKUP(L415&amp;F415,test4,2,FALSE))</f>
        <v>稻草</v>
      </c>
      <c r="AP415" s="25">
        <f t="shared" si="69"/>
        <v>30023</v>
      </c>
      <c r="AQ415" s="25">
        <f t="shared" si="75"/>
        <v>445</v>
      </c>
      <c r="AR415" s="25" t="str">
        <f>getSring(AN415,1)</f>
        <v>石头</v>
      </c>
      <c r="AS415" s="25">
        <f t="shared" si="70"/>
        <v>30031</v>
      </c>
      <c r="AT415" s="25">
        <f t="shared" si="76"/>
        <v>111</v>
      </c>
      <c r="AU415" s="25" t="str">
        <f>getSring(AN415,2)</f>
        <v>红水晶</v>
      </c>
      <c r="AV415" s="25">
        <f t="shared" si="71"/>
        <v>30027</v>
      </c>
      <c r="AW415" s="25">
        <f t="shared" si="72"/>
        <v>111</v>
      </c>
      <c r="AX415" s="25" t="str">
        <f>getSring(AN415,3)</f>
        <v>多汁的坚果</v>
      </c>
      <c r="AY415" s="25">
        <f t="shared" si="73"/>
        <v>30039</v>
      </c>
      <c r="AZ415" s="25">
        <f t="shared" si="74"/>
        <v>111</v>
      </c>
    </row>
    <row r="416" spans="2:52" ht="14.25" x14ac:dyDescent="0.2">
      <c r="B416" s="16">
        <v>414</v>
      </c>
      <c r="C416" s="16" t="s">
        <v>1191</v>
      </c>
      <c r="D416" s="16" t="s">
        <v>1266</v>
      </c>
      <c r="E416" s="16">
        <f>武器3!E416</f>
        <v>4</v>
      </c>
      <c r="F416" s="16" t="s">
        <v>1128</v>
      </c>
      <c r="G416" s="16">
        <f>武器3!G416</f>
        <v>4</v>
      </c>
      <c r="H416" s="19" t="s">
        <v>1485</v>
      </c>
      <c r="I416" s="3" t="s">
        <v>874</v>
      </c>
      <c r="J416" s="3">
        <f>武器2!I416</f>
        <v>13</v>
      </c>
      <c r="K416" s="3" t="str">
        <f>武器3!J416</f>
        <v>上级职业</v>
      </c>
      <c r="L416" s="3" t="str">
        <f>武器3!K416</f>
        <v>--</v>
      </c>
      <c r="M416" s="16">
        <v>0</v>
      </c>
      <c r="N416" s="16">
        <v>6</v>
      </c>
      <c r="O416" s="16">
        <v>107</v>
      </c>
      <c r="P416" s="16">
        <v>0</v>
      </c>
      <c r="Q416" s="28">
        <v>0</v>
      </c>
      <c r="R416" s="28">
        <v>0</v>
      </c>
      <c r="S416" s="28">
        <v>0</v>
      </c>
      <c r="T416" s="28">
        <v>0</v>
      </c>
      <c r="U416" s="28">
        <v>0</v>
      </c>
      <c r="V416" s="64">
        <v>0</v>
      </c>
      <c r="W416" s="29">
        <v>0</v>
      </c>
      <c r="X416" s="29">
        <v>0</v>
      </c>
      <c r="Y416" s="29">
        <v>0</v>
      </c>
      <c r="Z416" s="29">
        <v>0</v>
      </c>
      <c r="AA416" s="64">
        <v>0</v>
      </c>
      <c r="AB416" s="64">
        <v>0</v>
      </c>
      <c r="AC416" s="64">
        <v>0</v>
      </c>
      <c r="AD416" s="64">
        <v>0</v>
      </c>
      <c r="AE416" s="64">
        <v>0</v>
      </c>
      <c r="AF416" s="64">
        <v>0</v>
      </c>
      <c r="AG416" s="29">
        <v>0</v>
      </c>
      <c r="AH416" s="29">
        <v>0</v>
      </c>
      <c r="AI416" s="29">
        <v>0</v>
      </c>
      <c r="AJ416" s="29">
        <v>0</v>
      </c>
      <c r="AK416" s="29">
        <v>0</v>
      </c>
      <c r="AL416">
        <f t="shared" si="66"/>
        <v>160.5</v>
      </c>
      <c r="AM416">
        <f t="shared" si="67"/>
        <v>7027.5</v>
      </c>
      <c r="AN416" t="str">
        <f t="shared" si="68"/>
        <v>,红水晶,石头,稻草,蘑菇</v>
      </c>
      <c r="AO416" s="25" t="str">
        <f>IF(F416="c",getSring(AN416,4),VLOOKUP(L416&amp;F416,test4,2,FALSE))</f>
        <v>蘑菇</v>
      </c>
      <c r="AP416" s="25">
        <f t="shared" si="69"/>
        <v>30019</v>
      </c>
      <c r="AQ416" s="25">
        <f t="shared" si="75"/>
        <v>535</v>
      </c>
      <c r="AR416" s="25" t="str">
        <f>getSring(AN416,1)</f>
        <v>红水晶</v>
      </c>
      <c r="AS416" s="25">
        <f t="shared" si="70"/>
        <v>30027</v>
      </c>
      <c r="AT416" s="25">
        <f t="shared" si="76"/>
        <v>134</v>
      </c>
      <c r="AU416" s="25" t="str">
        <f>getSring(AN416,2)</f>
        <v>石头</v>
      </c>
      <c r="AV416" s="25">
        <f t="shared" si="71"/>
        <v>30031</v>
      </c>
      <c r="AW416" s="25">
        <f t="shared" si="72"/>
        <v>134</v>
      </c>
      <c r="AX416" s="25" t="str">
        <f>getSring(AN416,3)</f>
        <v>稻草</v>
      </c>
      <c r="AY416" s="25">
        <f t="shared" si="73"/>
        <v>30023</v>
      </c>
      <c r="AZ416" s="25">
        <f t="shared" si="74"/>
        <v>134</v>
      </c>
    </row>
    <row r="417" spans="2:52" ht="14.25" x14ac:dyDescent="0.2">
      <c r="B417" s="16">
        <v>415</v>
      </c>
      <c r="C417" s="16" t="s">
        <v>1208</v>
      </c>
      <c r="D417" s="16" t="s">
        <v>1340</v>
      </c>
      <c r="E417" s="16">
        <f>武器3!E417</f>
        <v>5</v>
      </c>
      <c r="F417" s="16" t="s">
        <v>1128</v>
      </c>
      <c r="G417" s="16">
        <f>武器3!G417</f>
        <v>4</v>
      </c>
      <c r="H417" s="19" t="s">
        <v>1485</v>
      </c>
      <c r="I417" s="3" t="s">
        <v>874</v>
      </c>
      <c r="J417" s="3">
        <f>武器2!I417</f>
        <v>13</v>
      </c>
      <c r="K417" s="3" t="str">
        <f>武器3!J417</f>
        <v>上级职业</v>
      </c>
      <c r="L417" s="3" t="str">
        <f>武器3!K417</f>
        <v>--</v>
      </c>
      <c r="M417" s="16">
        <v>0</v>
      </c>
      <c r="N417" s="16">
        <v>7</v>
      </c>
      <c r="O417" s="16">
        <v>124</v>
      </c>
      <c r="P417" s="16">
        <v>0</v>
      </c>
      <c r="Q417" s="28">
        <v>0</v>
      </c>
      <c r="R417" s="28">
        <v>0</v>
      </c>
      <c r="S417" s="28">
        <v>0</v>
      </c>
      <c r="T417" s="28">
        <v>0</v>
      </c>
      <c r="U417" s="28">
        <v>0</v>
      </c>
      <c r="V417" s="64">
        <v>0</v>
      </c>
      <c r="W417" s="29">
        <v>0</v>
      </c>
      <c r="X417" s="29">
        <v>0</v>
      </c>
      <c r="Y417" s="29">
        <v>0</v>
      </c>
      <c r="Z417" s="29">
        <v>0</v>
      </c>
      <c r="AA417" s="64">
        <v>0</v>
      </c>
      <c r="AB417" s="64">
        <v>0</v>
      </c>
      <c r="AC417" s="64">
        <v>0</v>
      </c>
      <c r="AD417" s="64">
        <v>0</v>
      </c>
      <c r="AE417" s="64">
        <v>0</v>
      </c>
      <c r="AF417" s="64">
        <v>0</v>
      </c>
      <c r="AG417" s="29">
        <v>0</v>
      </c>
      <c r="AH417" s="29">
        <v>0</v>
      </c>
      <c r="AI417" s="29">
        <v>0</v>
      </c>
      <c r="AJ417" s="29">
        <v>0</v>
      </c>
      <c r="AK417" s="29">
        <v>0</v>
      </c>
      <c r="AL417">
        <f t="shared" si="66"/>
        <v>186</v>
      </c>
      <c r="AM417">
        <f t="shared" si="67"/>
        <v>8137.5</v>
      </c>
      <c r="AN417" t="str">
        <f t="shared" si="68"/>
        <v>,红水晶,稻草,狗牙,蘑菇</v>
      </c>
      <c r="AO417" s="25" t="str">
        <f>IF(F417="c",getSring(AN417,4),VLOOKUP(L417&amp;F417,test4,2,FALSE))</f>
        <v>蘑菇</v>
      </c>
      <c r="AP417" s="25">
        <f t="shared" si="69"/>
        <v>30019</v>
      </c>
      <c r="AQ417" s="25">
        <f t="shared" si="75"/>
        <v>620</v>
      </c>
      <c r="AR417" s="25" t="str">
        <f>getSring(AN417,1)</f>
        <v>红水晶</v>
      </c>
      <c r="AS417" s="25">
        <f t="shared" si="70"/>
        <v>30027</v>
      </c>
      <c r="AT417" s="25">
        <f t="shared" si="76"/>
        <v>155</v>
      </c>
      <c r="AU417" s="25" t="str">
        <f>getSring(AN417,2)</f>
        <v>稻草</v>
      </c>
      <c r="AV417" s="25">
        <f t="shared" si="71"/>
        <v>30023</v>
      </c>
      <c r="AW417" s="25">
        <f t="shared" si="72"/>
        <v>155</v>
      </c>
      <c r="AX417" s="25" t="str">
        <f>getSring(AN417,3)</f>
        <v>狗牙</v>
      </c>
      <c r="AY417" s="25">
        <f t="shared" si="73"/>
        <v>30035</v>
      </c>
      <c r="AZ417" s="25">
        <f t="shared" si="74"/>
        <v>155</v>
      </c>
    </row>
    <row r="418" spans="2:52" ht="14.25" x14ac:dyDescent="0.2">
      <c r="B418" s="16">
        <v>416</v>
      </c>
      <c r="C418" s="16" t="s">
        <v>1147</v>
      </c>
      <c r="D418" s="16" t="s">
        <v>1316</v>
      </c>
      <c r="E418" s="16">
        <f>武器3!E418</f>
        <v>5</v>
      </c>
      <c r="F418" s="16" t="s">
        <v>1128</v>
      </c>
      <c r="G418" s="16">
        <f>武器3!G418</f>
        <v>4</v>
      </c>
      <c r="H418" s="19" t="s">
        <v>1485</v>
      </c>
      <c r="I418" s="3" t="s">
        <v>874</v>
      </c>
      <c r="J418" s="3">
        <f>武器2!I418</f>
        <v>13</v>
      </c>
      <c r="K418" s="3" t="str">
        <f>武器3!J418</f>
        <v>上级职业</v>
      </c>
      <c r="L418" s="3" t="str">
        <f>武器3!K418</f>
        <v>--</v>
      </c>
      <c r="M418" s="16">
        <v>0</v>
      </c>
      <c r="N418" s="16">
        <v>8</v>
      </c>
      <c r="O418" s="16">
        <v>142</v>
      </c>
      <c r="P418" s="16">
        <v>0</v>
      </c>
      <c r="Q418" s="28">
        <v>0</v>
      </c>
      <c r="R418" s="28">
        <v>0</v>
      </c>
      <c r="S418" s="28">
        <v>0</v>
      </c>
      <c r="T418" s="28">
        <v>0</v>
      </c>
      <c r="U418" s="28">
        <v>0</v>
      </c>
      <c r="V418" s="64">
        <v>0</v>
      </c>
      <c r="W418" s="29">
        <v>0</v>
      </c>
      <c r="X418" s="29">
        <v>0</v>
      </c>
      <c r="Y418" s="29">
        <v>0</v>
      </c>
      <c r="Z418" s="29">
        <v>0</v>
      </c>
      <c r="AA418" s="64">
        <v>0</v>
      </c>
      <c r="AB418" s="64">
        <v>0</v>
      </c>
      <c r="AC418" s="64">
        <v>0</v>
      </c>
      <c r="AD418" s="64">
        <v>0</v>
      </c>
      <c r="AE418" s="64">
        <v>0</v>
      </c>
      <c r="AF418" s="64">
        <v>0</v>
      </c>
      <c r="AG418" s="29">
        <v>0</v>
      </c>
      <c r="AH418" s="29">
        <v>0</v>
      </c>
      <c r="AI418" s="29">
        <v>0</v>
      </c>
      <c r="AJ418" s="29">
        <v>0</v>
      </c>
      <c r="AK418" s="29">
        <v>0</v>
      </c>
      <c r="AL418">
        <f t="shared" si="66"/>
        <v>213</v>
      </c>
      <c r="AM418">
        <f t="shared" si="67"/>
        <v>9330</v>
      </c>
      <c r="AN418" t="str">
        <f t="shared" si="68"/>
        <v>,稻草,石头,红水晶,狗牙</v>
      </c>
      <c r="AO418" s="25" t="str">
        <f>IF(F418="c",getSring(AN418,4),VLOOKUP(L418&amp;F418,test4,2,FALSE))</f>
        <v>狗牙</v>
      </c>
      <c r="AP418" s="25">
        <f t="shared" si="69"/>
        <v>30035</v>
      </c>
      <c r="AQ418" s="25">
        <f t="shared" si="75"/>
        <v>710</v>
      </c>
      <c r="AR418" s="25" t="str">
        <f>getSring(AN418,1)</f>
        <v>稻草</v>
      </c>
      <c r="AS418" s="25">
        <f t="shared" si="70"/>
        <v>30023</v>
      </c>
      <c r="AT418" s="25">
        <f t="shared" si="76"/>
        <v>178</v>
      </c>
      <c r="AU418" s="25" t="str">
        <f>getSring(AN418,2)</f>
        <v>石头</v>
      </c>
      <c r="AV418" s="25">
        <f t="shared" si="71"/>
        <v>30031</v>
      </c>
      <c r="AW418" s="25">
        <f t="shared" si="72"/>
        <v>178</v>
      </c>
      <c r="AX418" s="25" t="str">
        <f>getSring(AN418,3)</f>
        <v>红水晶</v>
      </c>
      <c r="AY418" s="25">
        <f t="shared" si="73"/>
        <v>30027</v>
      </c>
      <c r="AZ418" s="25">
        <f t="shared" si="74"/>
        <v>178</v>
      </c>
    </row>
    <row r="419" spans="2:52" ht="14.25" x14ac:dyDescent="0.2">
      <c r="B419" s="16">
        <v>417</v>
      </c>
      <c r="C419" s="16" t="s">
        <v>1178</v>
      </c>
      <c r="D419" s="16" t="s">
        <v>1426</v>
      </c>
      <c r="E419" s="16">
        <f>武器3!E419</f>
        <v>2</v>
      </c>
      <c r="F419" s="16" t="s">
        <v>1125</v>
      </c>
      <c r="G419" s="16">
        <f>武器3!G419</f>
        <v>3</v>
      </c>
      <c r="H419" s="19" t="s">
        <v>1485</v>
      </c>
      <c r="I419" s="3" t="s">
        <v>875</v>
      </c>
      <c r="J419" s="3">
        <f>武器2!I419</f>
        <v>14</v>
      </c>
      <c r="K419" s="3" t="str">
        <f>武器3!J419</f>
        <v>上级职业</v>
      </c>
      <c r="L419" s="3" t="str">
        <f>武器3!K419</f>
        <v>光</v>
      </c>
      <c r="M419" s="16">
        <v>5</v>
      </c>
      <c r="N419" s="16">
        <v>1</v>
      </c>
      <c r="O419" s="16">
        <v>12</v>
      </c>
      <c r="P419" s="28">
        <v>0</v>
      </c>
      <c r="Q419" s="28">
        <v>0</v>
      </c>
      <c r="R419" s="16">
        <v>8</v>
      </c>
      <c r="S419" s="28">
        <v>0</v>
      </c>
      <c r="T419" s="28">
        <v>0</v>
      </c>
      <c r="U419" s="28">
        <v>0</v>
      </c>
      <c r="V419" s="42">
        <v>5</v>
      </c>
      <c r="W419" s="29">
        <v>0</v>
      </c>
      <c r="X419" s="29">
        <v>0</v>
      </c>
      <c r="Y419" s="29">
        <v>0</v>
      </c>
      <c r="Z419" s="29">
        <v>0</v>
      </c>
      <c r="AA419" s="64">
        <v>0</v>
      </c>
      <c r="AB419" s="64">
        <v>0</v>
      </c>
      <c r="AC419" s="64">
        <v>0</v>
      </c>
      <c r="AD419" s="64">
        <v>0</v>
      </c>
      <c r="AE419" s="64">
        <v>0</v>
      </c>
      <c r="AF419" s="42">
        <v>6</v>
      </c>
      <c r="AG419" s="29">
        <v>0</v>
      </c>
      <c r="AH419" s="29">
        <v>0</v>
      </c>
      <c r="AI419" s="29">
        <v>0</v>
      </c>
      <c r="AJ419" s="29">
        <v>0</v>
      </c>
      <c r="AK419" s="29">
        <v>0</v>
      </c>
      <c r="AL419">
        <f t="shared" si="66"/>
        <v>38.441176470588239</v>
      </c>
      <c r="AM419">
        <f t="shared" si="67"/>
        <v>1680</v>
      </c>
      <c r="AN419" t="str">
        <f t="shared" si="68"/>
        <v>,紫水晶,夏娃的坚果,耀眼的石头</v>
      </c>
      <c r="AO419" s="25" t="str">
        <f>IF(F419="c",getSring(AN419,4),VLOOKUP(L419&amp;F419,test4,2,FALSE))</f>
        <v>顶级光之精华</v>
      </c>
      <c r="AP419" s="25">
        <f t="shared" si="69"/>
        <v>30016</v>
      </c>
      <c r="AQ419" s="25">
        <f t="shared" si="75"/>
        <v>16</v>
      </c>
      <c r="AR419" s="25" t="str">
        <f>getSring(AN419,1)</f>
        <v>紫水晶</v>
      </c>
      <c r="AS419" s="25">
        <f t="shared" si="70"/>
        <v>30030</v>
      </c>
      <c r="AT419" s="25">
        <f t="shared" si="76"/>
        <v>4</v>
      </c>
      <c r="AU419" s="25" t="str">
        <f>getSring(AN419,2)</f>
        <v>夏娃的坚果</v>
      </c>
      <c r="AV419" s="25">
        <f t="shared" si="71"/>
        <v>30042</v>
      </c>
      <c r="AW419" s="25">
        <f t="shared" si="72"/>
        <v>4</v>
      </c>
      <c r="AX419" s="25" t="str">
        <f>getSring(AN419,3)</f>
        <v>耀眼的石头</v>
      </c>
      <c r="AY419" s="25">
        <f t="shared" si="73"/>
        <v>30034</v>
      </c>
      <c r="AZ419" s="25">
        <f t="shared" si="74"/>
        <v>4</v>
      </c>
    </row>
    <row r="420" spans="2:52" ht="14.25" x14ac:dyDescent="0.2">
      <c r="B420" s="16">
        <v>418</v>
      </c>
      <c r="C420" s="16" t="s">
        <v>1133</v>
      </c>
      <c r="D420" s="16" t="s">
        <v>1401</v>
      </c>
      <c r="E420" s="16">
        <f>武器3!E420</f>
        <v>2</v>
      </c>
      <c r="F420" s="16" t="s">
        <v>1125</v>
      </c>
      <c r="G420" s="16">
        <f>武器3!G420</f>
        <v>3</v>
      </c>
      <c r="H420" s="19" t="s">
        <v>1485</v>
      </c>
      <c r="I420" s="3" t="s">
        <v>875</v>
      </c>
      <c r="J420" s="3">
        <f>武器2!I420</f>
        <v>14</v>
      </c>
      <c r="K420" s="3" t="str">
        <f>武器3!J420</f>
        <v>上级职业</v>
      </c>
      <c r="L420" s="3" t="str">
        <f>武器3!K420</f>
        <v>光</v>
      </c>
      <c r="M420" s="16">
        <v>5</v>
      </c>
      <c r="N420" s="16">
        <v>2</v>
      </c>
      <c r="O420" s="16">
        <v>25</v>
      </c>
      <c r="P420" s="28">
        <v>0</v>
      </c>
      <c r="Q420" s="16">
        <v>26</v>
      </c>
      <c r="R420" s="28">
        <v>0</v>
      </c>
      <c r="S420" s="28">
        <v>0</v>
      </c>
      <c r="T420" s="16">
        <v>26</v>
      </c>
      <c r="U420" s="28">
        <v>0</v>
      </c>
      <c r="V420" s="64">
        <v>0</v>
      </c>
      <c r="W420" s="29">
        <v>0</v>
      </c>
      <c r="X420" s="29">
        <v>0</v>
      </c>
      <c r="Y420" s="29">
        <v>0</v>
      </c>
      <c r="Z420" s="29">
        <v>0</v>
      </c>
      <c r="AA420" s="64">
        <v>0</v>
      </c>
      <c r="AB420" s="64">
        <v>0</v>
      </c>
      <c r="AC420" s="64">
        <v>0</v>
      </c>
      <c r="AD420" s="42">
        <v>8</v>
      </c>
      <c r="AE420" s="64">
        <v>0</v>
      </c>
      <c r="AF420" s="64">
        <v>0</v>
      </c>
      <c r="AG420" s="29">
        <v>0</v>
      </c>
      <c r="AH420" s="29">
        <v>0</v>
      </c>
      <c r="AI420" s="29">
        <v>0</v>
      </c>
      <c r="AJ420" s="29">
        <v>0</v>
      </c>
      <c r="AK420" s="29">
        <v>0</v>
      </c>
      <c r="AL420">
        <f t="shared" si="66"/>
        <v>117.9935064935065</v>
      </c>
      <c r="AM420">
        <f t="shared" si="67"/>
        <v>5100</v>
      </c>
      <c r="AN420" t="str">
        <f t="shared" si="68"/>
        <v>,五彩的蘑菇,斑斓的稻草,紫水晶</v>
      </c>
      <c r="AO420" s="25" t="str">
        <f>IF(F420="c",getSring(AN420,4),VLOOKUP(L420&amp;F420,test4,2,FALSE))</f>
        <v>顶级光之精华</v>
      </c>
      <c r="AP420" s="25">
        <f t="shared" si="69"/>
        <v>30016</v>
      </c>
      <c r="AQ420" s="25">
        <f t="shared" si="75"/>
        <v>49</v>
      </c>
      <c r="AR420" s="25" t="str">
        <f>getSring(AN420,1)</f>
        <v>五彩的蘑菇</v>
      </c>
      <c r="AS420" s="25">
        <f t="shared" si="70"/>
        <v>30022</v>
      </c>
      <c r="AT420" s="25">
        <f t="shared" si="76"/>
        <v>12</v>
      </c>
      <c r="AU420" s="25" t="str">
        <f>getSring(AN420,2)</f>
        <v>斑斓的稻草</v>
      </c>
      <c r="AV420" s="25">
        <f t="shared" si="71"/>
        <v>30026</v>
      </c>
      <c r="AW420" s="25">
        <f t="shared" si="72"/>
        <v>12</v>
      </c>
      <c r="AX420" s="25" t="str">
        <f>getSring(AN420,3)</f>
        <v>紫水晶</v>
      </c>
      <c r="AY420" s="25">
        <f t="shared" si="73"/>
        <v>30030</v>
      </c>
      <c r="AZ420" s="25">
        <f t="shared" si="74"/>
        <v>12</v>
      </c>
    </row>
    <row r="421" spans="2:52" ht="14.25" x14ac:dyDescent="0.2">
      <c r="B421" s="16">
        <v>419</v>
      </c>
      <c r="C421" s="16" t="s">
        <v>1216</v>
      </c>
      <c r="D421" s="16" t="s">
        <v>1318</v>
      </c>
      <c r="E421" s="16">
        <f>武器3!E421</f>
        <v>3</v>
      </c>
      <c r="F421" s="16" t="s">
        <v>1125</v>
      </c>
      <c r="G421" s="16">
        <f>武器3!G421</f>
        <v>3</v>
      </c>
      <c r="H421" s="19" t="s">
        <v>1485</v>
      </c>
      <c r="I421" s="3" t="s">
        <v>875</v>
      </c>
      <c r="J421" s="3">
        <f>武器2!I421</f>
        <v>14</v>
      </c>
      <c r="K421" s="3" t="str">
        <f>武器3!J421</f>
        <v>上级职业</v>
      </c>
      <c r="L421" s="3" t="str">
        <f>武器3!K421</f>
        <v>光</v>
      </c>
      <c r="M421" s="16">
        <v>5</v>
      </c>
      <c r="N421" s="16">
        <v>3</v>
      </c>
      <c r="O421" s="16">
        <v>37</v>
      </c>
      <c r="P421" s="16">
        <v>33</v>
      </c>
      <c r="Q421" s="16">
        <v>39</v>
      </c>
      <c r="R421" s="28">
        <v>0</v>
      </c>
      <c r="S421" s="28">
        <v>0</v>
      </c>
      <c r="T421" s="28">
        <v>0</v>
      </c>
      <c r="U421" s="28">
        <v>0</v>
      </c>
      <c r="V421" s="64">
        <v>0</v>
      </c>
      <c r="W421" s="20">
        <v>0.08</v>
      </c>
      <c r="X421" s="29">
        <v>0</v>
      </c>
      <c r="Y421" s="29">
        <v>0</v>
      </c>
      <c r="Z421" s="29">
        <v>0</v>
      </c>
      <c r="AA421" s="64">
        <v>0</v>
      </c>
      <c r="AB421" s="64">
        <v>0</v>
      </c>
      <c r="AC421" s="64">
        <v>0</v>
      </c>
      <c r="AD421" s="64">
        <v>0</v>
      </c>
      <c r="AE421" s="64">
        <v>0</v>
      </c>
      <c r="AF421" s="42">
        <v>19</v>
      </c>
      <c r="AG421" s="29">
        <v>0</v>
      </c>
      <c r="AH421" s="29">
        <v>0</v>
      </c>
      <c r="AI421" s="29">
        <v>0</v>
      </c>
      <c r="AJ421" s="29">
        <v>0</v>
      </c>
      <c r="AK421" s="29">
        <v>0</v>
      </c>
      <c r="AL421">
        <f t="shared" si="66"/>
        <v>172.07680250783699</v>
      </c>
      <c r="AM421">
        <f t="shared" si="67"/>
        <v>7560</v>
      </c>
      <c r="AN421" t="str">
        <f t="shared" si="68"/>
        <v>,耀眼的石头,剧毒牙,斑斓的稻草</v>
      </c>
      <c r="AO421" s="25" t="str">
        <f>IF(F421="c",getSring(AN421,4),VLOOKUP(L421&amp;F421,test4,2,FALSE))</f>
        <v>顶级光之精华</v>
      </c>
      <c r="AP421" s="25">
        <f t="shared" si="69"/>
        <v>30016</v>
      </c>
      <c r="AQ421" s="25">
        <f t="shared" si="75"/>
        <v>72</v>
      </c>
      <c r="AR421" s="25" t="str">
        <f>getSring(AN421,1)</f>
        <v>耀眼的石头</v>
      </c>
      <c r="AS421" s="25">
        <f t="shared" si="70"/>
        <v>30034</v>
      </c>
      <c r="AT421" s="25">
        <f t="shared" si="76"/>
        <v>18</v>
      </c>
      <c r="AU421" s="25" t="str">
        <f>getSring(AN421,2)</f>
        <v>剧毒牙</v>
      </c>
      <c r="AV421" s="25">
        <f t="shared" si="71"/>
        <v>30038</v>
      </c>
      <c r="AW421" s="25">
        <f t="shared" si="72"/>
        <v>18</v>
      </c>
      <c r="AX421" s="25" t="str">
        <f>getSring(AN421,3)</f>
        <v>斑斓的稻草</v>
      </c>
      <c r="AY421" s="25">
        <f t="shared" si="73"/>
        <v>30026</v>
      </c>
      <c r="AZ421" s="25">
        <f t="shared" si="74"/>
        <v>18</v>
      </c>
    </row>
    <row r="422" spans="2:52" ht="14.25" x14ac:dyDescent="0.2">
      <c r="B422" s="16">
        <v>420</v>
      </c>
      <c r="C422" s="16" t="s">
        <v>1153</v>
      </c>
      <c r="D422" s="16" t="s">
        <v>1284</v>
      </c>
      <c r="E422" s="16">
        <f>武器3!E422</f>
        <v>3</v>
      </c>
      <c r="F422" s="16" t="s">
        <v>1125</v>
      </c>
      <c r="G422" s="16">
        <f>武器3!G422</f>
        <v>3</v>
      </c>
      <c r="H422" s="19" t="s">
        <v>1485</v>
      </c>
      <c r="I422" s="3" t="s">
        <v>875</v>
      </c>
      <c r="J422" s="3">
        <f>武器2!I422</f>
        <v>14</v>
      </c>
      <c r="K422" s="3" t="str">
        <f>武器3!J422</f>
        <v>上级职业</v>
      </c>
      <c r="L422" s="3" t="str">
        <f>武器3!K422</f>
        <v>光</v>
      </c>
      <c r="M422" s="16">
        <v>5</v>
      </c>
      <c r="N422" s="16">
        <v>4</v>
      </c>
      <c r="O422" s="16">
        <v>49</v>
      </c>
      <c r="P422" s="28">
        <v>0</v>
      </c>
      <c r="Q422" s="28">
        <v>0</v>
      </c>
      <c r="R422" s="28">
        <v>0</v>
      </c>
      <c r="S422" s="28">
        <v>0</v>
      </c>
      <c r="T422" s="16">
        <v>52</v>
      </c>
      <c r="U422" s="28">
        <v>0</v>
      </c>
      <c r="V422" s="64">
        <v>0</v>
      </c>
      <c r="W422" s="29">
        <v>0</v>
      </c>
      <c r="X422" s="29">
        <v>0</v>
      </c>
      <c r="Y422" s="29">
        <v>0</v>
      </c>
      <c r="Z422" s="29">
        <v>0</v>
      </c>
      <c r="AA422" s="64">
        <v>0</v>
      </c>
      <c r="AB422" s="42">
        <v>25</v>
      </c>
      <c r="AC422" s="64">
        <v>0</v>
      </c>
      <c r="AD422" s="42">
        <v>15</v>
      </c>
      <c r="AE422" s="64">
        <v>0</v>
      </c>
      <c r="AF422" s="42">
        <v>25</v>
      </c>
      <c r="AG422" s="29">
        <v>0</v>
      </c>
      <c r="AH422" s="29">
        <v>0</v>
      </c>
      <c r="AI422" s="29">
        <v>0</v>
      </c>
      <c r="AJ422" s="29">
        <v>0</v>
      </c>
      <c r="AK422" s="29">
        <v>0</v>
      </c>
      <c r="AL422">
        <f t="shared" si="66"/>
        <v>185.69178082191783</v>
      </c>
      <c r="AM422">
        <f t="shared" si="67"/>
        <v>8040</v>
      </c>
      <c r="AN422" t="str">
        <f t="shared" si="68"/>
        <v>,耀眼的石头,剧毒牙,五彩的蘑菇</v>
      </c>
      <c r="AO422" s="25" t="str">
        <f>IF(F422="c",getSring(AN422,4),VLOOKUP(L422&amp;F422,test4,2,FALSE))</f>
        <v>顶级光之精华</v>
      </c>
      <c r="AP422" s="25">
        <f t="shared" si="69"/>
        <v>30016</v>
      </c>
      <c r="AQ422" s="25">
        <f t="shared" si="75"/>
        <v>77</v>
      </c>
      <c r="AR422" s="25" t="str">
        <f>getSring(AN422,1)</f>
        <v>耀眼的石头</v>
      </c>
      <c r="AS422" s="25">
        <f t="shared" si="70"/>
        <v>30034</v>
      </c>
      <c r="AT422" s="25">
        <f t="shared" si="76"/>
        <v>19</v>
      </c>
      <c r="AU422" s="25" t="str">
        <f>getSring(AN422,2)</f>
        <v>剧毒牙</v>
      </c>
      <c r="AV422" s="25">
        <f t="shared" si="71"/>
        <v>30038</v>
      </c>
      <c r="AW422" s="25">
        <f t="shared" si="72"/>
        <v>19</v>
      </c>
      <c r="AX422" s="25" t="str">
        <f>getSring(AN422,3)</f>
        <v>五彩的蘑菇</v>
      </c>
      <c r="AY422" s="25">
        <f t="shared" si="73"/>
        <v>30022</v>
      </c>
      <c r="AZ422" s="25">
        <f t="shared" si="74"/>
        <v>19</v>
      </c>
    </row>
    <row r="423" spans="2:52" ht="14.25" x14ac:dyDescent="0.2">
      <c r="B423" s="16">
        <v>421</v>
      </c>
      <c r="C423" s="16" t="s">
        <v>1157</v>
      </c>
      <c r="D423" s="16" t="s">
        <v>1321</v>
      </c>
      <c r="E423" s="16">
        <f>武器3!E423</f>
        <v>4</v>
      </c>
      <c r="F423" s="16" t="s">
        <v>1125</v>
      </c>
      <c r="G423" s="16">
        <f>武器3!G423</f>
        <v>3</v>
      </c>
      <c r="H423" s="19" t="s">
        <v>1485</v>
      </c>
      <c r="I423" s="3" t="s">
        <v>875</v>
      </c>
      <c r="J423" s="3">
        <f>武器2!I423</f>
        <v>14</v>
      </c>
      <c r="K423" s="3" t="str">
        <f>武器3!J423</f>
        <v>上级职业</v>
      </c>
      <c r="L423" s="3" t="str">
        <f>武器3!K423</f>
        <v>光</v>
      </c>
      <c r="M423" s="16">
        <v>5</v>
      </c>
      <c r="N423" s="16">
        <v>5</v>
      </c>
      <c r="O423" s="16">
        <v>61</v>
      </c>
      <c r="P423" s="28">
        <v>0</v>
      </c>
      <c r="Q423" s="16">
        <v>65</v>
      </c>
      <c r="R423" s="28">
        <v>0</v>
      </c>
      <c r="S423" s="28">
        <v>0</v>
      </c>
      <c r="T423" s="16">
        <v>65</v>
      </c>
      <c r="U423" s="28">
        <v>0</v>
      </c>
      <c r="V423" s="64">
        <v>0</v>
      </c>
      <c r="W423" s="29">
        <v>0</v>
      </c>
      <c r="X423" s="20">
        <v>0.1075</v>
      </c>
      <c r="Y423" s="29">
        <v>0</v>
      </c>
      <c r="Z423" s="29">
        <v>0</v>
      </c>
      <c r="AA423" s="64">
        <v>0</v>
      </c>
      <c r="AB423" s="64">
        <v>0</v>
      </c>
      <c r="AC423" s="64">
        <v>0</v>
      </c>
      <c r="AD423" s="64">
        <v>0</v>
      </c>
      <c r="AE423" s="42">
        <v>31</v>
      </c>
      <c r="AF423" s="42">
        <v>31</v>
      </c>
      <c r="AG423" s="29">
        <v>0</v>
      </c>
      <c r="AH423" s="29">
        <v>0</v>
      </c>
      <c r="AI423" s="29">
        <v>0</v>
      </c>
      <c r="AJ423" s="29">
        <v>0</v>
      </c>
      <c r="AK423" s="29">
        <v>0</v>
      </c>
      <c r="AL423">
        <f t="shared" si="66"/>
        <v>327.60497237569064</v>
      </c>
      <c r="AM423">
        <f t="shared" si="67"/>
        <v>14340</v>
      </c>
      <c r="AN423" t="str">
        <f t="shared" si="68"/>
        <v>,紫水晶,五彩的蘑菇,斑斓的稻草</v>
      </c>
      <c r="AO423" s="25" t="str">
        <f>IF(F423="c",getSring(AN423,4),VLOOKUP(L423&amp;F423,test4,2,FALSE))</f>
        <v>顶级光之精华</v>
      </c>
      <c r="AP423" s="25">
        <f t="shared" si="69"/>
        <v>30016</v>
      </c>
      <c r="AQ423" s="25">
        <f t="shared" si="75"/>
        <v>137</v>
      </c>
      <c r="AR423" s="25" t="str">
        <f>getSring(AN423,1)</f>
        <v>紫水晶</v>
      </c>
      <c r="AS423" s="25">
        <f t="shared" si="70"/>
        <v>30030</v>
      </c>
      <c r="AT423" s="25">
        <f t="shared" si="76"/>
        <v>34</v>
      </c>
      <c r="AU423" s="25" t="str">
        <f>getSring(AN423,2)</f>
        <v>五彩的蘑菇</v>
      </c>
      <c r="AV423" s="25">
        <f t="shared" si="71"/>
        <v>30022</v>
      </c>
      <c r="AW423" s="25">
        <f t="shared" si="72"/>
        <v>34</v>
      </c>
      <c r="AX423" s="25" t="str">
        <f>getSring(AN423,3)</f>
        <v>斑斓的稻草</v>
      </c>
      <c r="AY423" s="25">
        <f t="shared" si="73"/>
        <v>30026</v>
      </c>
      <c r="AZ423" s="25">
        <f t="shared" si="74"/>
        <v>34</v>
      </c>
    </row>
    <row r="424" spans="2:52" ht="14.25" x14ac:dyDescent="0.2">
      <c r="B424" s="16">
        <v>422</v>
      </c>
      <c r="C424" s="16" t="s">
        <v>1166</v>
      </c>
      <c r="D424" s="16" t="s">
        <v>1650</v>
      </c>
      <c r="E424" s="16">
        <f>武器3!E424</f>
        <v>4</v>
      </c>
      <c r="F424" s="16" t="s">
        <v>1125</v>
      </c>
      <c r="G424" s="16">
        <f>武器3!G424</f>
        <v>3</v>
      </c>
      <c r="H424" s="19" t="s">
        <v>1485</v>
      </c>
      <c r="I424" s="3" t="s">
        <v>875</v>
      </c>
      <c r="J424" s="3">
        <f>武器2!I424</f>
        <v>14</v>
      </c>
      <c r="K424" s="3" t="str">
        <f>武器3!J424</f>
        <v>上级职业</v>
      </c>
      <c r="L424" s="3" t="str">
        <f>武器3!K424</f>
        <v>光</v>
      </c>
      <c r="M424" s="16">
        <v>5</v>
      </c>
      <c r="N424" s="16">
        <v>6</v>
      </c>
      <c r="O424" s="16">
        <v>74</v>
      </c>
      <c r="P424" s="16">
        <v>65</v>
      </c>
      <c r="Q424" s="16">
        <v>78</v>
      </c>
      <c r="R424" s="28">
        <v>0</v>
      </c>
      <c r="S424" s="28">
        <v>0</v>
      </c>
      <c r="T424" s="16">
        <v>78</v>
      </c>
      <c r="U424" s="28">
        <v>0</v>
      </c>
      <c r="V424" s="64">
        <v>0</v>
      </c>
      <c r="W424" s="29">
        <v>0</v>
      </c>
      <c r="X424" s="20">
        <v>0.1275</v>
      </c>
      <c r="Y424" s="29">
        <v>0</v>
      </c>
      <c r="Z424" s="29">
        <v>0</v>
      </c>
      <c r="AA424" s="64">
        <v>0</v>
      </c>
      <c r="AB424" s="64">
        <v>0</v>
      </c>
      <c r="AC424" s="64">
        <v>0</v>
      </c>
      <c r="AD424" s="64">
        <v>0</v>
      </c>
      <c r="AE424" s="64">
        <v>0</v>
      </c>
      <c r="AF424" s="42">
        <v>38</v>
      </c>
      <c r="AG424" s="29">
        <v>0</v>
      </c>
      <c r="AH424" s="29">
        <v>0</v>
      </c>
      <c r="AI424" s="29">
        <v>0</v>
      </c>
      <c r="AJ424" s="29">
        <v>0</v>
      </c>
      <c r="AK424" s="29">
        <v>0</v>
      </c>
      <c r="AL424">
        <f t="shared" si="66"/>
        <v>474.87869822485209</v>
      </c>
      <c r="AM424">
        <f t="shared" si="67"/>
        <v>20700</v>
      </c>
      <c r="AN424" t="str">
        <f t="shared" si="68"/>
        <v>,耀眼的石头,剧毒牙,斑斓的稻草</v>
      </c>
      <c r="AO424" s="25" t="str">
        <f>IF(F424="c",getSring(AN424,4),VLOOKUP(L424&amp;F424,test4,2,FALSE))</f>
        <v>顶级光之精华</v>
      </c>
      <c r="AP424" s="25">
        <f t="shared" si="69"/>
        <v>30016</v>
      </c>
      <c r="AQ424" s="25">
        <f t="shared" si="75"/>
        <v>198</v>
      </c>
      <c r="AR424" s="25" t="str">
        <f>getSring(AN424,1)</f>
        <v>耀眼的石头</v>
      </c>
      <c r="AS424" s="25">
        <f t="shared" si="70"/>
        <v>30034</v>
      </c>
      <c r="AT424" s="25">
        <f t="shared" si="76"/>
        <v>49</v>
      </c>
      <c r="AU424" s="25" t="str">
        <f>getSring(AN424,2)</f>
        <v>剧毒牙</v>
      </c>
      <c r="AV424" s="25">
        <f t="shared" si="71"/>
        <v>30038</v>
      </c>
      <c r="AW424" s="25">
        <f t="shared" si="72"/>
        <v>49</v>
      </c>
      <c r="AX424" s="25" t="str">
        <f>getSring(AN424,3)</f>
        <v>斑斓的稻草</v>
      </c>
      <c r="AY424" s="25">
        <f t="shared" si="73"/>
        <v>30026</v>
      </c>
      <c r="AZ424" s="25">
        <f t="shared" si="74"/>
        <v>49</v>
      </c>
    </row>
    <row r="425" spans="2:52" ht="14.25" x14ac:dyDescent="0.2">
      <c r="B425" s="16">
        <v>423</v>
      </c>
      <c r="C425" s="16" t="s">
        <v>1147</v>
      </c>
      <c r="D425" s="16" t="s">
        <v>1343</v>
      </c>
      <c r="E425" s="16">
        <f>武器3!E425</f>
        <v>5</v>
      </c>
      <c r="F425" s="16" t="s">
        <v>1125</v>
      </c>
      <c r="G425" s="16">
        <f>武器3!G425</f>
        <v>3</v>
      </c>
      <c r="H425" s="19" t="s">
        <v>1485</v>
      </c>
      <c r="I425" s="3" t="s">
        <v>875</v>
      </c>
      <c r="J425" s="3">
        <f>武器2!I425</f>
        <v>14</v>
      </c>
      <c r="K425" s="3" t="str">
        <f>武器3!J425</f>
        <v>上级职业</v>
      </c>
      <c r="L425" s="3" t="str">
        <f>武器3!K425</f>
        <v>光</v>
      </c>
      <c r="M425" s="16">
        <v>5</v>
      </c>
      <c r="N425" s="16">
        <v>7</v>
      </c>
      <c r="O425" s="16">
        <v>86</v>
      </c>
      <c r="P425" s="16">
        <v>76</v>
      </c>
      <c r="Q425" s="16">
        <v>91</v>
      </c>
      <c r="R425" s="28">
        <v>0</v>
      </c>
      <c r="S425" s="28">
        <v>0</v>
      </c>
      <c r="T425" s="16">
        <v>91</v>
      </c>
      <c r="U425" s="16">
        <v>60</v>
      </c>
      <c r="V425" s="64">
        <v>0</v>
      </c>
      <c r="W425" s="29">
        <v>0</v>
      </c>
      <c r="X425" s="29">
        <v>0</v>
      </c>
      <c r="Y425" s="29">
        <v>0</v>
      </c>
      <c r="Z425" s="29">
        <v>0</v>
      </c>
      <c r="AA425" s="64">
        <v>0</v>
      </c>
      <c r="AB425" s="64">
        <v>0</v>
      </c>
      <c r="AC425" s="64">
        <v>0</v>
      </c>
      <c r="AD425" s="64">
        <v>0</v>
      </c>
      <c r="AE425" s="42">
        <v>44</v>
      </c>
      <c r="AF425" s="42">
        <v>44</v>
      </c>
      <c r="AG425" s="29">
        <v>0</v>
      </c>
      <c r="AH425" s="29">
        <v>0</v>
      </c>
      <c r="AI425" s="29">
        <v>0</v>
      </c>
      <c r="AJ425" s="29">
        <v>0</v>
      </c>
      <c r="AK425" s="29">
        <v>0</v>
      </c>
      <c r="AL425">
        <f t="shared" si="66"/>
        <v>682.20618556701038</v>
      </c>
      <c r="AM425">
        <f t="shared" si="67"/>
        <v>29820</v>
      </c>
      <c r="AN425" t="str">
        <f t="shared" si="68"/>
        <v>,夏娃的坚果,紫水晶,斑斓的稻草</v>
      </c>
      <c r="AO425" s="25" t="str">
        <f>IF(F425="c",getSring(AN425,4),VLOOKUP(L425&amp;F425,test4,2,FALSE))</f>
        <v>顶级光之精华</v>
      </c>
      <c r="AP425" s="25">
        <f t="shared" si="69"/>
        <v>30016</v>
      </c>
      <c r="AQ425" s="25">
        <f t="shared" si="75"/>
        <v>284</v>
      </c>
      <c r="AR425" s="25" t="str">
        <f>getSring(AN425,1)</f>
        <v>夏娃的坚果</v>
      </c>
      <c r="AS425" s="25">
        <f t="shared" si="70"/>
        <v>30042</v>
      </c>
      <c r="AT425" s="25">
        <f t="shared" si="76"/>
        <v>71</v>
      </c>
      <c r="AU425" s="25" t="str">
        <f>getSring(AN425,2)</f>
        <v>紫水晶</v>
      </c>
      <c r="AV425" s="25">
        <f t="shared" si="71"/>
        <v>30030</v>
      </c>
      <c r="AW425" s="25">
        <f t="shared" si="72"/>
        <v>71</v>
      </c>
      <c r="AX425" s="25" t="str">
        <f>getSring(AN425,3)</f>
        <v>斑斓的稻草</v>
      </c>
      <c r="AY425" s="25">
        <f t="shared" si="73"/>
        <v>30026</v>
      </c>
      <c r="AZ425" s="25">
        <f t="shared" si="74"/>
        <v>71</v>
      </c>
    </row>
    <row r="426" spans="2:52" ht="14.25" x14ac:dyDescent="0.2">
      <c r="B426" s="16">
        <v>424</v>
      </c>
      <c r="C426" s="16" t="s">
        <v>1153</v>
      </c>
      <c r="D426" s="16" t="s">
        <v>1358</v>
      </c>
      <c r="E426" s="16">
        <f>武器3!E426</f>
        <v>5</v>
      </c>
      <c r="F426" s="16" t="s">
        <v>1125</v>
      </c>
      <c r="G426" s="16">
        <f>武器3!G426</f>
        <v>3</v>
      </c>
      <c r="H426" s="19" t="s">
        <v>1485</v>
      </c>
      <c r="I426" s="3" t="s">
        <v>875</v>
      </c>
      <c r="J426" s="3">
        <f>武器2!I426</f>
        <v>14</v>
      </c>
      <c r="K426" s="3" t="str">
        <f>武器3!J426</f>
        <v>上级职业</v>
      </c>
      <c r="L426" s="3" t="str">
        <f>武器3!K426</f>
        <v>光</v>
      </c>
      <c r="M426" s="16">
        <v>5</v>
      </c>
      <c r="N426" s="16">
        <v>8</v>
      </c>
      <c r="O426" s="16">
        <v>98</v>
      </c>
      <c r="P426" s="16">
        <v>87</v>
      </c>
      <c r="Q426" s="16">
        <v>104</v>
      </c>
      <c r="R426" s="16">
        <v>61</v>
      </c>
      <c r="S426" s="28">
        <v>0</v>
      </c>
      <c r="T426" s="28">
        <v>0</v>
      </c>
      <c r="U426" s="28">
        <v>0</v>
      </c>
      <c r="V426" s="64">
        <v>0</v>
      </c>
      <c r="W426" s="20">
        <v>0.22</v>
      </c>
      <c r="X426" s="29">
        <v>0</v>
      </c>
      <c r="Y426" s="29">
        <v>0</v>
      </c>
      <c r="Z426" s="29">
        <v>0</v>
      </c>
      <c r="AA426" s="64">
        <v>0</v>
      </c>
      <c r="AB426" s="42">
        <v>50</v>
      </c>
      <c r="AC426" s="64">
        <v>0</v>
      </c>
      <c r="AD426" s="64">
        <v>0</v>
      </c>
      <c r="AE426" s="64">
        <v>0</v>
      </c>
      <c r="AF426" s="42">
        <v>50</v>
      </c>
      <c r="AG426" s="29">
        <v>0</v>
      </c>
      <c r="AH426" s="29">
        <v>0</v>
      </c>
      <c r="AI426" s="29">
        <v>0</v>
      </c>
      <c r="AJ426" s="29">
        <v>0</v>
      </c>
      <c r="AK426" s="29">
        <v>0</v>
      </c>
      <c r="AL426">
        <f t="shared" si="66"/>
        <v>621</v>
      </c>
      <c r="AM426">
        <f t="shared" si="67"/>
        <v>27240</v>
      </c>
      <c r="AN426" t="str">
        <f t="shared" si="68"/>
        <v>,紫水晶,耀眼的石头,斑斓的稻草</v>
      </c>
      <c r="AO426" s="25" t="str">
        <f>IF(F426="c",getSring(AN426,4),VLOOKUP(L426&amp;F426,test4,2,FALSE))</f>
        <v>顶级光之精华</v>
      </c>
      <c r="AP426" s="25">
        <f t="shared" si="69"/>
        <v>30016</v>
      </c>
      <c r="AQ426" s="25">
        <f t="shared" si="75"/>
        <v>259</v>
      </c>
      <c r="AR426" s="25" t="str">
        <f>getSring(AN426,1)</f>
        <v>紫水晶</v>
      </c>
      <c r="AS426" s="25">
        <f t="shared" si="70"/>
        <v>30030</v>
      </c>
      <c r="AT426" s="25">
        <f t="shared" si="76"/>
        <v>65</v>
      </c>
      <c r="AU426" s="25" t="str">
        <f>getSring(AN426,2)</f>
        <v>耀眼的石头</v>
      </c>
      <c r="AV426" s="25">
        <f t="shared" si="71"/>
        <v>30034</v>
      </c>
      <c r="AW426" s="25">
        <f t="shared" si="72"/>
        <v>65</v>
      </c>
      <c r="AX426" s="25" t="str">
        <f>getSring(AN426,3)</f>
        <v>斑斓的稻草</v>
      </c>
      <c r="AY426" s="25">
        <f t="shared" si="73"/>
        <v>30026</v>
      </c>
      <c r="AZ426" s="25">
        <f t="shared" si="74"/>
        <v>65</v>
      </c>
    </row>
    <row r="427" spans="2:52" ht="14.25" x14ac:dyDescent="0.2">
      <c r="B427" s="16">
        <v>425</v>
      </c>
      <c r="C427" s="16" t="s">
        <v>1149</v>
      </c>
      <c r="D427" s="16" t="s">
        <v>1651</v>
      </c>
      <c r="E427" s="16">
        <f>武器3!E427</f>
        <v>2</v>
      </c>
      <c r="F427" s="16" t="s">
        <v>1126</v>
      </c>
      <c r="G427" s="16">
        <f>武器3!G427</f>
        <v>3</v>
      </c>
      <c r="H427" s="19" t="s">
        <v>1485</v>
      </c>
      <c r="I427" s="3" t="s">
        <v>875</v>
      </c>
      <c r="J427" s="3">
        <f>武器2!I427</f>
        <v>14</v>
      </c>
      <c r="K427" s="3" t="str">
        <f>武器3!J427</f>
        <v>上级职业</v>
      </c>
      <c r="L427" s="3" t="str">
        <f>武器3!K427</f>
        <v>光</v>
      </c>
      <c r="M427" s="16">
        <v>5</v>
      </c>
      <c r="N427" s="16">
        <v>1</v>
      </c>
      <c r="O427" s="16">
        <v>7</v>
      </c>
      <c r="P427" s="28">
        <v>0</v>
      </c>
      <c r="Q427" s="16">
        <v>15</v>
      </c>
      <c r="R427" s="28">
        <v>0</v>
      </c>
      <c r="S427" s="28">
        <v>0</v>
      </c>
      <c r="T427" s="28">
        <v>0</v>
      </c>
      <c r="U427" s="16">
        <v>10</v>
      </c>
      <c r="V427" s="64">
        <v>0</v>
      </c>
      <c r="W427" s="29">
        <v>0</v>
      </c>
      <c r="X427" s="29">
        <v>0</v>
      </c>
      <c r="Y427" s="29">
        <v>0</v>
      </c>
      <c r="Z427" s="29">
        <v>0</v>
      </c>
      <c r="AA427" s="64">
        <v>0</v>
      </c>
      <c r="AB427" s="64">
        <v>0</v>
      </c>
      <c r="AC427" s="64">
        <v>0</v>
      </c>
      <c r="AD427" s="64">
        <v>0</v>
      </c>
      <c r="AE427" s="64">
        <v>0</v>
      </c>
      <c r="AF427" s="64">
        <v>0</v>
      </c>
      <c r="AG427" s="29">
        <v>0</v>
      </c>
      <c r="AH427" s="29">
        <v>0</v>
      </c>
      <c r="AI427" s="29">
        <v>0</v>
      </c>
      <c r="AJ427" s="29">
        <v>0</v>
      </c>
      <c r="AK427" s="29">
        <v>0</v>
      </c>
      <c r="AL427">
        <f t="shared" si="66"/>
        <v>48</v>
      </c>
      <c r="AM427">
        <f t="shared" si="67"/>
        <v>2100</v>
      </c>
      <c r="AN427" t="str">
        <f t="shared" si="68"/>
        <v>,发光的石头,诱人的坚果,带血的牙</v>
      </c>
      <c r="AO427" s="25" t="str">
        <f>IF(F427="c",getSring(AN427,4),VLOOKUP(L427&amp;F427,test4,2,FALSE))</f>
        <v>上级光之精华</v>
      </c>
      <c r="AP427" s="25">
        <f t="shared" si="69"/>
        <v>30017</v>
      </c>
      <c r="AQ427" s="25">
        <f t="shared" si="75"/>
        <v>40</v>
      </c>
      <c r="AR427" s="25" t="str">
        <f>getSring(AN427,1)</f>
        <v>发光的石头</v>
      </c>
      <c r="AS427" s="25">
        <f t="shared" si="70"/>
        <v>30033</v>
      </c>
      <c r="AT427" s="25">
        <f t="shared" si="76"/>
        <v>10</v>
      </c>
      <c r="AU427" s="25" t="str">
        <f>getSring(AN427,2)</f>
        <v>诱人的坚果</v>
      </c>
      <c r="AV427" s="25">
        <f t="shared" si="71"/>
        <v>30041</v>
      </c>
      <c r="AW427" s="25">
        <f t="shared" si="72"/>
        <v>10</v>
      </c>
      <c r="AX427" s="25" t="str">
        <f>getSring(AN427,3)</f>
        <v>带血的牙</v>
      </c>
      <c r="AY427" s="25">
        <f t="shared" si="73"/>
        <v>30037</v>
      </c>
      <c r="AZ427" s="25">
        <f t="shared" si="74"/>
        <v>10</v>
      </c>
    </row>
    <row r="428" spans="2:52" ht="14.25" x14ac:dyDescent="0.2">
      <c r="B428" s="16">
        <v>426</v>
      </c>
      <c r="C428" s="16" t="s">
        <v>1210</v>
      </c>
      <c r="D428" s="16" t="s">
        <v>1373</v>
      </c>
      <c r="E428" s="16">
        <f>武器3!E428</f>
        <v>2</v>
      </c>
      <c r="F428" s="16" t="s">
        <v>1126</v>
      </c>
      <c r="G428" s="16">
        <f>武器3!G428</f>
        <v>3</v>
      </c>
      <c r="H428" s="19" t="s">
        <v>1485</v>
      </c>
      <c r="I428" s="3" t="s">
        <v>875</v>
      </c>
      <c r="J428" s="3">
        <f>武器2!I428</f>
        <v>14</v>
      </c>
      <c r="K428" s="3" t="str">
        <f>武器3!J428</f>
        <v>上级职业</v>
      </c>
      <c r="L428" s="3" t="str">
        <f>武器3!K428</f>
        <v>光</v>
      </c>
      <c r="M428" s="16">
        <v>5</v>
      </c>
      <c r="N428" s="16">
        <v>2</v>
      </c>
      <c r="O428" s="16">
        <v>14</v>
      </c>
      <c r="P428" s="16">
        <v>25</v>
      </c>
      <c r="Q428" s="28">
        <v>0</v>
      </c>
      <c r="R428" s="28">
        <v>0</v>
      </c>
      <c r="S428" s="28">
        <v>0</v>
      </c>
      <c r="T428" s="28">
        <v>0</v>
      </c>
      <c r="U428" s="28">
        <v>0</v>
      </c>
      <c r="V428" s="64">
        <v>0</v>
      </c>
      <c r="W428" s="29">
        <v>0</v>
      </c>
      <c r="X428" s="29">
        <v>0</v>
      </c>
      <c r="Y428" s="29">
        <v>0</v>
      </c>
      <c r="Z428" s="29">
        <v>0</v>
      </c>
      <c r="AA428" s="64">
        <v>0</v>
      </c>
      <c r="AB428" s="64">
        <v>0</v>
      </c>
      <c r="AC428" s="64">
        <v>0</v>
      </c>
      <c r="AD428" s="64">
        <v>0</v>
      </c>
      <c r="AE428" s="64">
        <v>0</v>
      </c>
      <c r="AF428" s="42">
        <v>14</v>
      </c>
      <c r="AG428" s="29">
        <v>0</v>
      </c>
      <c r="AH428" s="29">
        <v>0</v>
      </c>
      <c r="AI428" s="29">
        <v>0</v>
      </c>
      <c r="AJ428" s="29">
        <v>0</v>
      </c>
      <c r="AK428" s="29">
        <v>0</v>
      </c>
      <c r="AL428">
        <f t="shared" si="66"/>
        <v>62.780254777070063</v>
      </c>
      <c r="AM428">
        <f t="shared" si="67"/>
        <v>2730</v>
      </c>
      <c r="AN428" t="str">
        <f t="shared" si="68"/>
        <v>,黄水晶,带血的牙,诱人的蘑菇</v>
      </c>
      <c r="AO428" s="25" t="str">
        <f>IF(F428="c",getSring(AN428,4),VLOOKUP(L428&amp;F428,test4,2,FALSE))</f>
        <v>上级光之精华</v>
      </c>
      <c r="AP428" s="25">
        <f t="shared" si="69"/>
        <v>30017</v>
      </c>
      <c r="AQ428" s="25">
        <f t="shared" si="75"/>
        <v>52</v>
      </c>
      <c r="AR428" s="25" t="str">
        <f>getSring(AN428,1)</f>
        <v>黄水晶</v>
      </c>
      <c r="AS428" s="25">
        <f t="shared" si="70"/>
        <v>30029</v>
      </c>
      <c r="AT428" s="25">
        <f t="shared" si="76"/>
        <v>13</v>
      </c>
      <c r="AU428" s="25" t="str">
        <f>getSring(AN428,2)</f>
        <v>带血的牙</v>
      </c>
      <c r="AV428" s="25">
        <f t="shared" si="71"/>
        <v>30037</v>
      </c>
      <c r="AW428" s="25">
        <f t="shared" si="72"/>
        <v>13</v>
      </c>
      <c r="AX428" s="25" t="str">
        <f>getSring(AN428,3)</f>
        <v>诱人的蘑菇</v>
      </c>
      <c r="AY428" s="25">
        <f t="shared" si="73"/>
        <v>30021</v>
      </c>
      <c r="AZ428" s="25">
        <f t="shared" si="74"/>
        <v>13</v>
      </c>
    </row>
    <row r="429" spans="2:52" ht="14.25" x14ac:dyDescent="0.2">
      <c r="B429" s="16">
        <v>427</v>
      </c>
      <c r="C429" s="16" t="s">
        <v>1145</v>
      </c>
      <c r="D429" s="16" t="s">
        <v>1521</v>
      </c>
      <c r="E429" s="16">
        <f>武器3!E429</f>
        <v>3</v>
      </c>
      <c r="F429" s="16" t="s">
        <v>1126</v>
      </c>
      <c r="G429" s="16">
        <f>武器3!G429</f>
        <v>3</v>
      </c>
      <c r="H429" s="19" t="s">
        <v>1485</v>
      </c>
      <c r="I429" s="3" t="s">
        <v>875</v>
      </c>
      <c r="J429" s="3">
        <f>武器2!I429</f>
        <v>14</v>
      </c>
      <c r="K429" s="3" t="str">
        <f>武器3!J429</f>
        <v>上级职业</v>
      </c>
      <c r="L429" s="3" t="str">
        <f>武器3!K429</f>
        <v>光</v>
      </c>
      <c r="M429" s="16">
        <v>5</v>
      </c>
      <c r="N429" s="16">
        <v>3</v>
      </c>
      <c r="O429" s="16">
        <v>21</v>
      </c>
      <c r="P429" s="28">
        <v>0</v>
      </c>
      <c r="Q429" s="28">
        <v>0</v>
      </c>
      <c r="R429" s="28">
        <v>0</v>
      </c>
      <c r="S429" s="28">
        <v>0</v>
      </c>
      <c r="T429" s="16">
        <v>45</v>
      </c>
      <c r="U429" s="28">
        <v>0</v>
      </c>
      <c r="V429" s="64">
        <v>0</v>
      </c>
      <c r="W429" s="29">
        <v>0</v>
      </c>
      <c r="X429" s="29">
        <v>0</v>
      </c>
      <c r="Y429" s="29">
        <v>0</v>
      </c>
      <c r="Z429" s="29">
        <v>0</v>
      </c>
      <c r="AA429" s="64">
        <v>0</v>
      </c>
      <c r="AB429" s="64">
        <v>0</v>
      </c>
      <c r="AC429" s="64">
        <v>0</v>
      </c>
      <c r="AD429" s="64">
        <v>0</v>
      </c>
      <c r="AE429" s="64">
        <v>0</v>
      </c>
      <c r="AF429" s="42">
        <v>22</v>
      </c>
      <c r="AG429" s="29">
        <v>0</v>
      </c>
      <c r="AH429" s="29">
        <v>0</v>
      </c>
      <c r="AI429" s="29">
        <v>0</v>
      </c>
      <c r="AJ429" s="29">
        <v>0</v>
      </c>
      <c r="AK429" s="29">
        <v>0</v>
      </c>
      <c r="AL429">
        <f t="shared" si="66"/>
        <v>108.83850931677017</v>
      </c>
      <c r="AM429">
        <f t="shared" si="67"/>
        <v>4800</v>
      </c>
      <c r="AN429" t="str">
        <f t="shared" si="68"/>
        <v>,黄水晶,带血的牙,灰色的稻草</v>
      </c>
      <c r="AO429" s="25" t="str">
        <f>IF(F429="c",getSring(AN429,4),VLOOKUP(L429&amp;F429,test4,2,FALSE))</f>
        <v>上级光之精华</v>
      </c>
      <c r="AP429" s="25">
        <f t="shared" si="69"/>
        <v>30017</v>
      </c>
      <c r="AQ429" s="25">
        <f t="shared" si="75"/>
        <v>91</v>
      </c>
      <c r="AR429" s="25" t="str">
        <f>getSring(AN429,1)</f>
        <v>黄水晶</v>
      </c>
      <c r="AS429" s="25">
        <f t="shared" si="70"/>
        <v>30029</v>
      </c>
      <c r="AT429" s="25">
        <f t="shared" si="76"/>
        <v>23</v>
      </c>
      <c r="AU429" s="25" t="str">
        <f>getSring(AN429,2)</f>
        <v>带血的牙</v>
      </c>
      <c r="AV429" s="25">
        <f t="shared" si="71"/>
        <v>30037</v>
      </c>
      <c r="AW429" s="25">
        <f t="shared" si="72"/>
        <v>23</v>
      </c>
      <c r="AX429" s="25" t="str">
        <f>getSring(AN429,3)</f>
        <v>灰色的稻草</v>
      </c>
      <c r="AY429" s="25">
        <f t="shared" si="73"/>
        <v>30025</v>
      </c>
      <c r="AZ429" s="25">
        <f t="shared" si="74"/>
        <v>23</v>
      </c>
    </row>
    <row r="430" spans="2:52" ht="14.25" x14ac:dyDescent="0.2">
      <c r="B430" s="16">
        <v>428</v>
      </c>
      <c r="C430" s="16" t="s">
        <v>1206</v>
      </c>
      <c r="D430" s="16" t="s">
        <v>1652</v>
      </c>
      <c r="E430" s="16">
        <f>武器3!E430</f>
        <v>3</v>
      </c>
      <c r="F430" s="16" t="s">
        <v>1126</v>
      </c>
      <c r="G430" s="16">
        <f>武器3!G430</f>
        <v>3</v>
      </c>
      <c r="H430" s="19" t="s">
        <v>1485</v>
      </c>
      <c r="I430" s="3" t="s">
        <v>875</v>
      </c>
      <c r="J430" s="3">
        <f>武器2!I430</f>
        <v>14</v>
      </c>
      <c r="K430" s="3" t="str">
        <f>武器3!J430</f>
        <v>上级职业</v>
      </c>
      <c r="L430" s="3" t="str">
        <f>武器3!K430</f>
        <v>光</v>
      </c>
      <c r="M430" s="16">
        <v>5</v>
      </c>
      <c r="N430" s="16">
        <v>4</v>
      </c>
      <c r="O430" s="16">
        <v>28</v>
      </c>
      <c r="P430" s="28">
        <v>0</v>
      </c>
      <c r="Q430" s="16">
        <v>60</v>
      </c>
      <c r="R430" s="16">
        <v>35</v>
      </c>
      <c r="S430" s="28">
        <v>0</v>
      </c>
      <c r="T430" s="28">
        <v>0</v>
      </c>
      <c r="U430" s="28">
        <v>0</v>
      </c>
      <c r="V430" s="64">
        <v>0</v>
      </c>
      <c r="W430" s="29">
        <v>0</v>
      </c>
      <c r="X430" s="29">
        <v>0</v>
      </c>
      <c r="Y430" s="29">
        <v>0</v>
      </c>
      <c r="Z430" s="29">
        <v>0</v>
      </c>
      <c r="AA430" s="64">
        <v>0</v>
      </c>
      <c r="AB430" s="64">
        <v>0</v>
      </c>
      <c r="AC430" s="64">
        <v>0</v>
      </c>
      <c r="AD430" s="64">
        <v>0</v>
      </c>
      <c r="AE430" s="64">
        <v>0</v>
      </c>
      <c r="AF430" s="42">
        <v>29</v>
      </c>
      <c r="AG430" s="29">
        <v>0</v>
      </c>
      <c r="AH430" s="29">
        <v>0</v>
      </c>
      <c r="AI430" s="29">
        <v>0</v>
      </c>
      <c r="AJ430" s="29">
        <v>0</v>
      </c>
      <c r="AK430" s="29">
        <v>0</v>
      </c>
      <c r="AL430">
        <f t="shared" si="66"/>
        <v>201.42401215805472</v>
      </c>
      <c r="AM430">
        <f t="shared" si="67"/>
        <v>8820</v>
      </c>
      <c r="AN430" t="str">
        <f t="shared" si="68"/>
        <v>,发光的石头,诱人的蘑菇,灰色的稻草</v>
      </c>
      <c r="AO430" s="25" t="str">
        <f>IF(F430="c",getSring(AN430,4),VLOOKUP(L430&amp;F430,test4,2,FALSE))</f>
        <v>上级光之精华</v>
      </c>
      <c r="AP430" s="25">
        <f t="shared" si="69"/>
        <v>30017</v>
      </c>
      <c r="AQ430" s="25">
        <f t="shared" si="75"/>
        <v>168</v>
      </c>
      <c r="AR430" s="25" t="str">
        <f>getSring(AN430,1)</f>
        <v>发光的石头</v>
      </c>
      <c r="AS430" s="25">
        <f t="shared" si="70"/>
        <v>30033</v>
      </c>
      <c r="AT430" s="25">
        <f t="shared" si="76"/>
        <v>42</v>
      </c>
      <c r="AU430" s="25" t="str">
        <f>getSring(AN430,2)</f>
        <v>诱人的蘑菇</v>
      </c>
      <c r="AV430" s="25">
        <f t="shared" si="71"/>
        <v>30021</v>
      </c>
      <c r="AW430" s="25">
        <f t="shared" si="72"/>
        <v>42</v>
      </c>
      <c r="AX430" s="25" t="str">
        <f>getSring(AN430,3)</f>
        <v>灰色的稻草</v>
      </c>
      <c r="AY430" s="25">
        <f t="shared" si="73"/>
        <v>30025</v>
      </c>
      <c r="AZ430" s="25">
        <f t="shared" si="74"/>
        <v>42</v>
      </c>
    </row>
    <row r="431" spans="2:52" ht="14.25" x14ac:dyDescent="0.2">
      <c r="B431" s="16">
        <v>429</v>
      </c>
      <c r="C431" s="16" t="s">
        <v>1166</v>
      </c>
      <c r="D431" s="16" t="s">
        <v>1445</v>
      </c>
      <c r="E431" s="16">
        <f>武器3!E431</f>
        <v>4</v>
      </c>
      <c r="F431" s="16" t="s">
        <v>1126</v>
      </c>
      <c r="G431" s="16">
        <f>武器3!G431</f>
        <v>3</v>
      </c>
      <c r="H431" s="19" t="s">
        <v>1485</v>
      </c>
      <c r="I431" s="3" t="s">
        <v>875</v>
      </c>
      <c r="J431" s="3">
        <f>武器2!I431</f>
        <v>14</v>
      </c>
      <c r="K431" s="3" t="str">
        <f>武器3!J431</f>
        <v>上级职业</v>
      </c>
      <c r="L431" s="3" t="str">
        <f>武器3!K431</f>
        <v>光</v>
      </c>
      <c r="M431" s="16">
        <v>5</v>
      </c>
      <c r="N431" s="16">
        <v>5</v>
      </c>
      <c r="O431" s="16">
        <v>35</v>
      </c>
      <c r="P431" s="28">
        <v>0</v>
      </c>
      <c r="Q431" s="16">
        <v>75</v>
      </c>
      <c r="R431" s="28">
        <v>0</v>
      </c>
      <c r="S431" s="28">
        <v>0</v>
      </c>
      <c r="T431" s="28">
        <v>0</v>
      </c>
      <c r="U431" s="28">
        <v>0</v>
      </c>
      <c r="V431" s="64">
        <v>0</v>
      </c>
      <c r="W431" s="29">
        <v>0</v>
      </c>
      <c r="X431" s="29">
        <v>0</v>
      </c>
      <c r="Y431" s="29">
        <v>0</v>
      </c>
      <c r="Z431" s="29">
        <v>0</v>
      </c>
      <c r="AA431" s="64">
        <v>0</v>
      </c>
      <c r="AB431" s="42">
        <v>36</v>
      </c>
      <c r="AC431" s="64">
        <v>0</v>
      </c>
      <c r="AD431" s="64">
        <v>0</v>
      </c>
      <c r="AE431" s="64">
        <v>0</v>
      </c>
      <c r="AF431" s="42">
        <v>36</v>
      </c>
      <c r="AG431" s="29">
        <v>0</v>
      </c>
      <c r="AH431" s="29">
        <v>0</v>
      </c>
      <c r="AI431" s="29">
        <v>0</v>
      </c>
      <c r="AJ431" s="29">
        <v>0</v>
      </c>
      <c r="AK431" s="29">
        <v>0</v>
      </c>
      <c r="AL431">
        <f t="shared" si="66"/>
        <v>211.45161290322582</v>
      </c>
      <c r="AM431">
        <f t="shared" si="67"/>
        <v>9240</v>
      </c>
      <c r="AN431" t="str">
        <f t="shared" si="68"/>
        <v>,发光的石头,黄水晶,灰色的稻草</v>
      </c>
      <c r="AO431" s="25" t="str">
        <f>IF(F431="c",getSring(AN431,4),VLOOKUP(L431&amp;F431,test4,2,FALSE))</f>
        <v>上级光之精华</v>
      </c>
      <c r="AP431" s="25">
        <f t="shared" si="69"/>
        <v>30017</v>
      </c>
      <c r="AQ431" s="25">
        <f t="shared" si="75"/>
        <v>176</v>
      </c>
      <c r="AR431" s="25" t="str">
        <f>getSring(AN431,1)</f>
        <v>发光的石头</v>
      </c>
      <c r="AS431" s="25">
        <f t="shared" si="70"/>
        <v>30033</v>
      </c>
      <c r="AT431" s="25">
        <f t="shared" si="76"/>
        <v>44</v>
      </c>
      <c r="AU431" s="25" t="str">
        <f>getSring(AN431,2)</f>
        <v>黄水晶</v>
      </c>
      <c r="AV431" s="25">
        <f t="shared" si="71"/>
        <v>30029</v>
      </c>
      <c r="AW431" s="25">
        <f t="shared" si="72"/>
        <v>44</v>
      </c>
      <c r="AX431" s="25" t="str">
        <f>getSring(AN431,3)</f>
        <v>灰色的稻草</v>
      </c>
      <c r="AY431" s="25">
        <f t="shared" si="73"/>
        <v>30025</v>
      </c>
      <c r="AZ431" s="25">
        <f t="shared" si="74"/>
        <v>44</v>
      </c>
    </row>
    <row r="432" spans="2:52" ht="14.25" x14ac:dyDescent="0.2">
      <c r="B432" s="16">
        <v>430</v>
      </c>
      <c r="C432" s="16" t="s">
        <v>1186</v>
      </c>
      <c r="D432" s="16" t="s">
        <v>1445</v>
      </c>
      <c r="E432" s="16">
        <f>武器3!E432</f>
        <v>4</v>
      </c>
      <c r="F432" s="16" t="s">
        <v>1126</v>
      </c>
      <c r="G432" s="16">
        <f>武器3!G432</f>
        <v>3</v>
      </c>
      <c r="H432" s="19" t="s">
        <v>1485</v>
      </c>
      <c r="I432" s="3" t="s">
        <v>875</v>
      </c>
      <c r="J432" s="3">
        <f>武器2!I432</f>
        <v>14</v>
      </c>
      <c r="K432" s="3" t="str">
        <f>武器3!J432</f>
        <v>上级职业</v>
      </c>
      <c r="L432" s="3" t="str">
        <f>武器3!K432</f>
        <v>光</v>
      </c>
      <c r="M432" s="16">
        <v>5</v>
      </c>
      <c r="N432" s="16">
        <v>6</v>
      </c>
      <c r="O432" s="16">
        <v>41</v>
      </c>
      <c r="P432" s="16">
        <v>75</v>
      </c>
      <c r="Q432" s="28">
        <v>0</v>
      </c>
      <c r="R432" s="28">
        <v>0</v>
      </c>
      <c r="S432" s="28">
        <v>0</v>
      </c>
      <c r="T432" s="28">
        <v>0</v>
      </c>
      <c r="U432" s="28">
        <v>0</v>
      </c>
      <c r="V432" s="64">
        <v>0</v>
      </c>
      <c r="W432" s="20">
        <v>0.185</v>
      </c>
      <c r="X432" s="29">
        <v>0</v>
      </c>
      <c r="Y432" s="29">
        <v>0</v>
      </c>
      <c r="Z432" s="29">
        <v>0</v>
      </c>
      <c r="AA432" s="64">
        <v>0</v>
      </c>
      <c r="AB432" s="64">
        <v>0</v>
      </c>
      <c r="AC432" s="64">
        <v>0</v>
      </c>
      <c r="AD432" s="64">
        <v>0</v>
      </c>
      <c r="AE432" s="64">
        <v>0</v>
      </c>
      <c r="AF432" s="42">
        <v>43</v>
      </c>
      <c r="AG432" s="29">
        <v>0</v>
      </c>
      <c r="AH432" s="29">
        <v>0</v>
      </c>
      <c r="AI432" s="29">
        <v>0</v>
      </c>
      <c r="AJ432" s="29">
        <v>0</v>
      </c>
      <c r="AK432" s="29">
        <v>0</v>
      </c>
      <c r="AL432">
        <f t="shared" si="66"/>
        <v>210.1049562682216</v>
      </c>
      <c r="AM432">
        <f t="shared" si="67"/>
        <v>9210</v>
      </c>
      <c r="AN432" t="str">
        <f t="shared" si="68"/>
        <v>,带血的牙,发光的石头,黄水晶</v>
      </c>
      <c r="AO432" s="25" t="str">
        <f>IF(F432="c",getSring(AN432,4),VLOOKUP(L432&amp;F432,test4,2,FALSE))</f>
        <v>上级光之精华</v>
      </c>
      <c r="AP432" s="25">
        <f t="shared" si="69"/>
        <v>30017</v>
      </c>
      <c r="AQ432" s="25">
        <f t="shared" si="75"/>
        <v>175</v>
      </c>
      <c r="AR432" s="25" t="str">
        <f>getSring(AN432,1)</f>
        <v>带血的牙</v>
      </c>
      <c r="AS432" s="25">
        <f t="shared" si="70"/>
        <v>30037</v>
      </c>
      <c r="AT432" s="25">
        <f t="shared" si="76"/>
        <v>44</v>
      </c>
      <c r="AU432" s="25" t="str">
        <f>getSring(AN432,2)</f>
        <v>发光的石头</v>
      </c>
      <c r="AV432" s="25">
        <f t="shared" si="71"/>
        <v>30033</v>
      </c>
      <c r="AW432" s="25">
        <f t="shared" si="72"/>
        <v>44</v>
      </c>
      <c r="AX432" s="25" t="str">
        <f>getSring(AN432,3)</f>
        <v>黄水晶</v>
      </c>
      <c r="AY432" s="25">
        <f t="shared" si="73"/>
        <v>30029</v>
      </c>
      <c r="AZ432" s="25">
        <f t="shared" si="74"/>
        <v>44</v>
      </c>
    </row>
    <row r="433" spans="2:52" ht="14.25" x14ac:dyDescent="0.2">
      <c r="B433" s="16">
        <v>431</v>
      </c>
      <c r="C433" s="16" t="s">
        <v>1151</v>
      </c>
      <c r="D433" s="16" t="s">
        <v>1653</v>
      </c>
      <c r="E433" s="16">
        <f>武器3!E433</f>
        <v>5</v>
      </c>
      <c r="F433" s="16" t="s">
        <v>1126</v>
      </c>
      <c r="G433" s="16">
        <f>武器3!G433</f>
        <v>3</v>
      </c>
      <c r="H433" s="19" t="s">
        <v>1485</v>
      </c>
      <c r="I433" s="3" t="s">
        <v>875</v>
      </c>
      <c r="J433" s="3">
        <f>武器2!I433</f>
        <v>14</v>
      </c>
      <c r="K433" s="3" t="str">
        <f>武器3!J433</f>
        <v>上级职业</v>
      </c>
      <c r="L433" s="3" t="str">
        <f>武器3!K433</f>
        <v>光</v>
      </c>
      <c r="M433" s="16">
        <v>5</v>
      </c>
      <c r="N433" s="16">
        <v>7</v>
      </c>
      <c r="O433" s="16">
        <v>48</v>
      </c>
      <c r="P433" s="28">
        <v>0</v>
      </c>
      <c r="Q433" s="16">
        <v>105</v>
      </c>
      <c r="R433" s="28">
        <v>0</v>
      </c>
      <c r="S433" s="28">
        <v>0</v>
      </c>
      <c r="T433" s="16">
        <v>105</v>
      </c>
      <c r="U433" s="28">
        <v>0</v>
      </c>
      <c r="V433" s="64">
        <v>0</v>
      </c>
      <c r="W433" s="29">
        <v>0</v>
      </c>
      <c r="X433" s="29">
        <v>0</v>
      </c>
      <c r="Y433" s="29">
        <v>0</v>
      </c>
      <c r="Z433" s="29">
        <v>0</v>
      </c>
      <c r="AA433" s="64">
        <v>0</v>
      </c>
      <c r="AB433" s="64">
        <v>0</v>
      </c>
      <c r="AC433" s="42">
        <v>44</v>
      </c>
      <c r="AD433" s="64">
        <v>0</v>
      </c>
      <c r="AE433" s="64">
        <v>0</v>
      </c>
      <c r="AF433" s="42">
        <v>50</v>
      </c>
      <c r="AG433" s="29">
        <v>0</v>
      </c>
      <c r="AH433" s="29">
        <v>0</v>
      </c>
      <c r="AI433" s="29">
        <v>0</v>
      </c>
      <c r="AJ433" s="29">
        <v>0</v>
      </c>
      <c r="AK433" s="29">
        <v>0</v>
      </c>
      <c r="AL433">
        <f t="shared" si="66"/>
        <v>467.16243654822335</v>
      </c>
      <c r="AM433">
        <f t="shared" si="67"/>
        <v>20400</v>
      </c>
      <c r="AN433" t="str">
        <f t="shared" si="68"/>
        <v>,灰色的稻草,带血的牙,发光的石头</v>
      </c>
      <c r="AO433" s="25" t="str">
        <f>IF(F433="c",getSring(AN433,4),VLOOKUP(L433&amp;F433,test4,2,FALSE))</f>
        <v>上级光之精华</v>
      </c>
      <c r="AP433" s="25">
        <f t="shared" si="69"/>
        <v>30017</v>
      </c>
      <c r="AQ433" s="25">
        <f t="shared" si="75"/>
        <v>389</v>
      </c>
      <c r="AR433" s="25" t="str">
        <f>getSring(AN433,1)</f>
        <v>灰色的稻草</v>
      </c>
      <c r="AS433" s="25">
        <f t="shared" si="70"/>
        <v>30025</v>
      </c>
      <c r="AT433" s="25">
        <f t="shared" si="76"/>
        <v>97</v>
      </c>
      <c r="AU433" s="25" t="str">
        <f>getSring(AN433,2)</f>
        <v>带血的牙</v>
      </c>
      <c r="AV433" s="25">
        <f t="shared" si="71"/>
        <v>30037</v>
      </c>
      <c r="AW433" s="25">
        <f t="shared" si="72"/>
        <v>97</v>
      </c>
      <c r="AX433" s="25" t="str">
        <f>getSring(AN433,3)</f>
        <v>发光的石头</v>
      </c>
      <c r="AY433" s="25">
        <f t="shared" si="73"/>
        <v>30033</v>
      </c>
      <c r="AZ433" s="25">
        <f t="shared" si="74"/>
        <v>97</v>
      </c>
    </row>
    <row r="434" spans="2:52" ht="14.25" x14ac:dyDescent="0.2">
      <c r="B434" s="16">
        <v>432</v>
      </c>
      <c r="C434" s="16" t="s">
        <v>1200</v>
      </c>
      <c r="D434" s="16" t="s">
        <v>1654</v>
      </c>
      <c r="E434" s="16">
        <f>武器3!E434</f>
        <v>5</v>
      </c>
      <c r="F434" s="16" t="s">
        <v>1126</v>
      </c>
      <c r="G434" s="16">
        <f>武器3!G434</f>
        <v>3</v>
      </c>
      <c r="H434" s="19" t="s">
        <v>1485</v>
      </c>
      <c r="I434" s="3" t="s">
        <v>875</v>
      </c>
      <c r="J434" s="3">
        <f>武器2!I434</f>
        <v>14</v>
      </c>
      <c r="K434" s="3" t="str">
        <f>武器3!J434</f>
        <v>上级职业</v>
      </c>
      <c r="L434" s="3" t="str">
        <f>武器3!K434</f>
        <v>光</v>
      </c>
      <c r="M434" s="16">
        <v>5</v>
      </c>
      <c r="N434" s="16">
        <v>8</v>
      </c>
      <c r="O434" s="16">
        <v>55</v>
      </c>
      <c r="P434" s="28">
        <v>0</v>
      </c>
      <c r="Q434" s="16">
        <v>120</v>
      </c>
      <c r="R434" s="28">
        <v>0</v>
      </c>
      <c r="S434" s="28">
        <v>0</v>
      </c>
      <c r="T434" s="16">
        <v>120</v>
      </c>
      <c r="U434" s="28">
        <v>0</v>
      </c>
      <c r="V434" s="64">
        <v>0</v>
      </c>
      <c r="W434" s="29">
        <v>0</v>
      </c>
      <c r="X434" s="29">
        <v>0</v>
      </c>
      <c r="Y434" s="29">
        <v>0</v>
      </c>
      <c r="Z434" s="29">
        <v>0</v>
      </c>
      <c r="AA434" s="64">
        <v>0</v>
      </c>
      <c r="AB434" s="64">
        <v>0</v>
      </c>
      <c r="AC434" s="64">
        <v>0</v>
      </c>
      <c r="AD434" s="64">
        <v>0</v>
      </c>
      <c r="AE434" s="42">
        <v>57</v>
      </c>
      <c r="AF434" s="42">
        <v>57</v>
      </c>
      <c r="AG434" s="29">
        <v>0</v>
      </c>
      <c r="AH434" s="29">
        <v>0</v>
      </c>
      <c r="AI434" s="29">
        <v>0</v>
      </c>
      <c r="AJ434" s="29">
        <v>0</v>
      </c>
      <c r="AK434" s="29">
        <v>0</v>
      </c>
      <c r="AL434">
        <f t="shared" si="66"/>
        <v>548.23913043478262</v>
      </c>
      <c r="AM434">
        <f t="shared" si="67"/>
        <v>23970</v>
      </c>
      <c r="AN434" t="str">
        <f t="shared" si="68"/>
        <v>,带血的牙,灰色的稻草,诱人的蘑菇</v>
      </c>
      <c r="AO434" s="25" t="str">
        <f>IF(F434="c",getSring(AN434,4),VLOOKUP(L434&amp;F434,test4,2,FALSE))</f>
        <v>上级光之精华</v>
      </c>
      <c r="AP434" s="25">
        <f t="shared" si="69"/>
        <v>30017</v>
      </c>
      <c r="AQ434" s="25">
        <f t="shared" si="75"/>
        <v>457</v>
      </c>
      <c r="AR434" s="25" t="str">
        <f>getSring(AN434,1)</f>
        <v>带血的牙</v>
      </c>
      <c r="AS434" s="25">
        <f t="shared" si="70"/>
        <v>30037</v>
      </c>
      <c r="AT434" s="25">
        <f t="shared" si="76"/>
        <v>114</v>
      </c>
      <c r="AU434" s="25" t="str">
        <f>getSring(AN434,2)</f>
        <v>灰色的稻草</v>
      </c>
      <c r="AV434" s="25">
        <f t="shared" si="71"/>
        <v>30025</v>
      </c>
      <c r="AW434" s="25">
        <f t="shared" si="72"/>
        <v>114</v>
      </c>
      <c r="AX434" s="25" t="str">
        <f>getSring(AN434,3)</f>
        <v>诱人的蘑菇</v>
      </c>
      <c r="AY434" s="25">
        <f t="shared" si="73"/>
        <v>30021</v>
      </c>
      <c r="AZ434" s="25">
        <f t="shared" si="74"/>
        <v>114</v>
      </c>
    </row>
    <row r="435" spans="2:52" ht="14.25" x14ac:dyDescent="0.2">
      <c r="B435" s="16">
        <v>433</v>
      </c>
      <c r="C435" s="16" t="s">
        <v>1174</v>
      </c>
      <c r="D435" s="16" t="s">
        <v>1524</v>
      </c>
      <c r="E435" s="16">
        <f>武器3!E435</f>
        <v>2</v>
      </c>
      <c r="F435" s="16" t="s">
        <v>1127</v>
      </c>
      <c r="G435" s="16">
        <f>武器3!G435</f>
        <v>3</v>
      </c>
      <c r="H435" s="19" t="s">
        <v>1485</v>
      </c>
      <c r="I435" s="3" t="s">
        <v>875</v>
      </c>
      <c r="J435" s="3">
        <f>武器2!I435</f>
        <v>14</v>
      </c>
      <c r="K435" s="3" t="str">
        <f>武器3!J435</f>
        <v>上级职业</v>
      </c>
      <c r="L435" s="3" t="str">
        <f>武器3!K435</f>
        <v>光</v>
      </c>
      <c r="M435" s="16">
        <v>5</v>
      </c>
      <c r="N435" s="16">
        <v>1</v>
      </c>
      <c r="O435" s="16">
        <v>7</v>
      </c>
      <c r="P435" s="28">
        <v>0</v>
      </c>
      <c r="Q435" s="28">
        <v>0</v>
      </c>
      <c r="R435" s="28">
        <v>0</v>
      </c>
      <c r="S435" s="28">
        <v>0</v>
      </c>
      <c r="T435" s="28">
        <v>0</v>
      </c>
      <c r="U435" s="28">
        <v>0</v>
      </c>
      <c r="V435" s="64">
        <v>0</v>
      </c>
      <c r="W435" s="29">
        <v>0</v>
      </c>
      <c r="X435" s="29">
        <v>0</v>
      </c>
      <c r="Y435" s="29">
        <v>0</v>
      </c>
      <c r="Z435" s="29">
        <v>0</v>
      </c>
      <c r="AA435" s="42">
        <v>7</v>
      </c>
      <c r="AB435" s="64">
        <v>0</v>
      </c>
      <c r="AC435" s="64">
        <v>0</v>
      </c>
      <c r="AD435" s="64">
        <v>0</v>
      </c>
      <c r="AE435" s="64">
        <v>0</v>
      </c>
      <c r="AF435" s="64">
        <v>0</v>
      </c>
      <c r="AG435" s="29">
        <v>0</v>
      </c>
      <c r="AH435" s="29">
        <v>0</v>
      </c>
      <c r="AI435" s="29">
        <v>0</v>
      </c>
      <c r="AJ435" s="29">
        <v>0</v>
      </c>
      <c r="AK435" s="29">
        <v>0</v>
      </c>
      <c r="AL435">
        <f t="shared" si="66"/>
        <v>11.594462540716613</v>
      </c>
      <c r="AM435">
        <f t="shared" si="67"/>
        <v>510</v>
      </c>
      <c r="AN435" t="str">
        <f t="shared" si="68"/>
        <v>,坚硬的石头,长獠牙,蓝水晶</v>
      </c>
      <c r="AO435" s="25" t="str">
        <f>IF(F435="c",getSring(AN435,4),VLOOKUP(L435&amp;F435,test4,2,FALSE))</f>
        <v>光之精华</v>
      </c>
      <c r="AP435" s="25">
        <f t="shared" si="69"/>
        <v>30018</v>
      </c>
      <c r="AQ435" s="25">
        <f t="shared" si="75"/>
        <v>19</v>
      </c>
      <c r="AR435" s="25" t="str">
        <f>getSring(AN435,1)</f>
        <v>坚硬的石头</v>
      </c>
      <c r="AS435" s="25">
        <f t="shared" si="70"/>
        <v>30032</v>
      </c>
      <c r="AT435" s="25">
        <f t="shared" si="76"/>
        <v>5</v>
      </c>
      <c r="AU435" s="25" t="str">
        <f>getSring(AN435,2)</f>
        <v>长獠牙</v>
      </c>
      <c r="AV435" s="25">
        <f t="shared" si="71"/>
        <v>30036</v>
      </c>
      <c r="AW435" s="25">
        <f t="shared" si="72"/>
        <v>5</v>
      </c>
      <c r="AX435" s="25" t="str">
        <f>getSring(AN435,3)</f>
        <v>蓝水晶</v>
      </c>
      <c r="AY435" s="25">
        <f t="shared" si="73"/>
        <v>30028</v>
      </c>
      <c r="AZ435" s="25">
        <f t="shared" si="74"/>
        <v>5</v>
      </c>
    </row>
    <row r="436" spans="2:52" ht="14.25" x14ac:dyDescent="0.2">
      <c r="B436" s="16">
        <v>434</v>
      </c>
      <c r="C436" s="16" t="s">
        <v>1188</v>
      </c>
      <c r="D436" s="16" t="s">
        <v>1578</v>
      </c>
      <c r="E436" s="16">
        <f>武器3!E436</f>
        <v>2</v>
      </c>
      <c r="F436" s="16" t="s">
        <v>1127</v>
      </c>
      <c r="G436" s="16">
        <f>武器3!G436</f>
        <v>3</v>
      </c>
      <c r="H436" s="19" t="s">
        <v>1485</v>
      </c>
      <c r="I436" s="3" t="s">
        <v>875</v>
      </c>
      <c r="J436" s="3">
        <f>武器2!I436</f>
        <v>14</v>
      </c>
      <c r="K436" s="3" t="str">
        <f>武器3!J436</f>
        <v>上级职业</v>
      </c>
      <c r="L436" s="3" t="str">
        <f>武器3!K436</f>
        <v>光</v>
      </c>
      <c r="M436" s="16">
        <v>5</v>
      </c>
      <c r="N436" s="16">
        <v>2</v>
      </c>
      <c r="O436" s="16">
        <v>15</v>
      </c>
      <c r="P436" s="28">
        <v>0</v>
      </c>
      <c r="Q436" s="16">
        <v>41</v>
      </c>
      <c r="R436" s="28">
        <v>0</v>
      </c>
      <c r="S436" s="28">
        <v>0</v>
      </c>
      <c r="T436" s="28">
        <v>0</v>
      </c>
      <c r="U436" s="28">
        <v>0</v>
      </c>
      <c r="V436" s="64">
        <v>0</v>
      </c>
      <c r="W436" s="29">
        <v>0</v>
      </c>
      <c r="X436" s="29">
        <v>0</v>
      </c>
      <c r="Y436" s="29">
        <v>0</v>
      </c>
      <c r="Z436" s="29">
        <v>0</v>
      </c>
      <c r="AA436" s="64">
        <v>0</v>
      </c>
      <c r="AB436" s="64">
        <v>0</v>
      </c>
      <c r="AC436" s="64">
        <v>0</v>
      </c>
      <c r="AD436" s="64">
        <v>0</v>
      </c>
      <c r="AE436" s="64">
        <v>0</v>
      </c>
      <c r="AF436" s="64">
        <v>0</v>
      </c>
      <c r="AG436" s="29">
        <v>0</v>
      </c>
      <c r="AH436" s="29">
        <v>0</v>
      </c>
      <c r="AI436" s="29">
        <v>0</v>
      </c>
      <c r="AJ436" s="29">
        <v>0</v>
      </c>
      <c r="AK436" s="29">
        <v>0</v>
      </c>
      <c r="AL436">
        <f t="shared" si="66"/>
        <v>84</v>
      </c>
      <c r="AM436">
        <f t="shared" si="67"/>
        <v>3675</v>
      </c>
      <c r="AN436" t="str">
        <f t="shared" si="68"/>
        <v>,坚硬的石头,蓝水晶,漂亮的蘑菇</v>
      </c>
      <c r="AO436" s="25" t="str">
        <f>IF(F436="c",getSring(AN436,4),VLOOKUP(L436&amp;F436,test4,2,FALSE))</f>
        <v>光之精华</v>
      </c>
      <c r="AP436" s="25">
        <f t="shared" si="69"/>
        <v>30018</v>
      </c>
      <c r="AQ436" s="25">
        <f t="shared" si="75"/>
        <v>140</v>
      </c>
      <c r="AR436" s="25" t="str">
        <f>getSring(AN436,1)</f>
        <v>坚硬的石头</v>
      </c>
      <c r="AS436" s="25">
        <f t="shared" si="70"/>
        <v>30032</v>
      </c>
      <c r="AT436" s="25">
        <f t="shared" si="76"/>
        <v>35</v>
      </c>
      <c r="AU436" s="25" t="str">
        <f>getSring(AN436,2)</f>
        <v>蓝水晶</v>
      </c>
      <c r="AV436" s="25">
        <f t="shared" si="71"/>
        <v>30028</v>
      </c>
      <c r="AW436" s="25">
        <f t="shared" si="72"/>
        <v>35</v>
      </c>
      <c r="AX436" s="25" t="str">
        <f>getSring(AN436,3)</f>
        <v>漂亮的蘑菇</v>
      </c>
      <c r="AY436" s="25">
        <f t="shared" si="73"/>
        <v>30020</v>
      </c>
      <c r="AZ436" s="25">
        <f t="shared" si="74"/>
        <v>35</v>
      </c>
    </row>
    <row r="437" spans="2:52" ht="14.25" x14ac:dyDescent="0.2">
      <c r="B437" s="16">
        <v>435</v>
      </c>
      <c r="C437" s="16" t="s">
        <v>1141</v>
      </c>
      <c r="D437" s="16" t="s">
        <v>1305</v>
      </c>
      <c r="E437" s="16">
        <f>武器3!E437</f>
        <v>3</v>
      </c>
      <c r="F437" s="16" t="s">
        <v>1127</v>
      </c>
      <c r="G437" s="16">
        <f>武器3!G437</f>
        <v>3</v>
      </c>
      <c r="H437" s="19" t="s">
        <v>1485</v>
      </c>
      <c r="I437" s="3" t="s">
        <v>875</v>
      </c>
      <c r="J437" s="3">
        <f>武器2!I437</f>
        <v>14</v>
      </c>
      <c r="K437" s="3" t="str">
        <f>武器3!J437</f>
        <v>上级职业</v>
      </c>
      <c r="L437" s="3" t="str">
        <f>武器3!K437</f>
        <v>光</v>
      </c>
      <c r="M437" s="16">
        <v>5</v>
      </c>
      <c r="N437" s="16">
        <v>3</v>
      </c>
      <c r="O437" s="16">
        <v>22</v>
      </c>
      <c r="P437" s="28">
        <v>0</v>
      </c>
      <c r="Q437" s="28">
        <v>0</v>
      </c>
      <c r="R437" s="28">
        <v>0</v>
      </c>
      <c r="S437" s="28">
        <v>0</v>
      </c>
      <c r="T437" s="28">
        <v>0</v>
      </c>
      <c r="U437" s="28">
        <v>0</v>
      </c>
      <c r="V437" s="64">
        <v>0</v>
      </c>
      <c r="W437" s="29">
        <v>0</v>
      </c>
      <c r="X437" s="29">
        <v>0</v>
      </c>
      <c r="Y437" s="29">
        <v>0</v>
      </c>
      <c r="Z437" s="29">
        <v>0</v>
      </c>
      <c r="AA437" s="64">
        <v>0</v>
      </c>
      <c r="AB437" s="64">
        <v>0</v>
      </c>
      <c r="AC437" s="64">
        <v>0</v>
      </c>
      <c r="AD437" s="64">
        <v>0</v>
      </c>
      <c r="AE437" s="64">
        <v>0</v>
      </c>
      <c r="AF437" s="42">
        <v>30</v>
      </c>
      <c r="AG437" s="29">
        <v>0</v>
      </c>
      <c r="AH437" s="29">
        <v>0</v>
      </c>
      <c r="AI437" s="29">
        <v>0</v>
      </c>
      <c r="AJ437" s="29">
        <v>0</v>
      </c>
      <c r="AK437" s="29">
        <v>0</v>
      </c>
      <c r="AL437">
        <f t="shared" si="66"/>
        <v>46.090909090909101</v>
      </c>
      <c r="AM437">
        <f t="shared" si="67"/>
        <v>2010</v>
      </c>
      <c r="AN437" t="str">
        <f t="shared" si="68"/>
        <v>,扁扁的稻草,美味的坚果,长獠牙</v>
      </c>
      <c r="AO437" s="25" t="str">
        <f>IF(F437="c",getSring(AN437,4),VLOOKUP(L437&amp;F437,test4,2,FALSE))</f>
        <v>光之精华</v>
      </c>
      <c r="AP437" s="25">
        <f t="shared" si="69"/>
        <v>30018</v>
      </c>
      <c r="AQ437" s="25">
        <f t="shared" si="75"/>
        <v>77</v>
      </c>
      <c r="AR437" s="25" t="str">
        <f>getSring(AN437,1)</f>
        <v>扁扁的稻草</v>
      </c>
      <c r="AS437" s="25">
        <f t="shared" si="70"/>
        <v>30024</v>
      </c>
      <c r="AT437" s="25">
        <f t="shared" si="76"/>
        <v>19</v>
      </c>
      <c r="AU437" s="25" t="str">
        <f>getSring(AN437,2)</f>
        <v>美味的坚果</v>
      </c>
      <c r="AV437" s="25">
        <f t="shared" si="71"/>
        <v>30040</v>
      </c>
      <c r="AW437" s="25">
        <f t="shared" si="72"/>
        <v>19</v>
      </c>
      <c r="AX437" s="25" t="str">
        <f>getSring(AN437,3)</f>
        <v>长獠牙</v>
      </c>
      <c r="AY437" s="25">
        <f t="shared" si="73"/>
        <v>30036</v>
      </c>
      <c r="AZ437" s="25">
        <f t="shared" si="74"/>
        <v>19</v>
      </c>
    </row>
    <row r="438" spans="2:52" ht="14.25" x14ac:dyDescent="0.2">
      <c r="B438" s="16">
        <v>436</v>
      </c>
      <c r="C438" s="16" t="s">
        <v>1168</v>
      </c>
      <c r="D438" s="16" t="s">
        <v>1614</v>
      </c>
      <c r="E438" s="16">
        <f>武器3!E438</f>
        <v>3</v>
      </c>
      <c r="F438" s="16" t="s">
        <v>1127</v>
      </c>
      <c r="G438" s="16">
        <f>武器3!G438</f>
        <v>3</v>
      </c>
      <c r="H438" s="19" t="s">
        <v>1485</v>
      </c>
      <c r="I438" s="3" t="s">
        <v>875</v>
      </c>
      <c r="J438" s="3">
        <f>武器2!I438</f>
        <v>14</v>
      </c>
      <c r="K438" s="3" t="str">
        <f>武器3!J438</f>
        <v>上级职业</v>
      </c>
      <c r="L438" s="3" t="str">
        <f>武器3!K438</f>
        <v>光</v>
      </c>
      <c r="M438" s="16">
        <v>5</v>
      </c>
      <c r="N438" s="16">
        <v>4</v>
      </c>
      <c r="O438" s="16">
        <v>29</v>
      </c>
      <c r="P438" s="28">
        <v>0</v>
      </c>
      <c r="Q438" s="28">
        <v>0</v>
      </c>
      <c r="R438" s="28">
        <v>0</v>
      </c>
      <c r="S438" s="28">
        <v>0</v>
      </c>
      <c r="T438" s="28">
        <v>0</v>
      </c>
      <c r="U438" s="16">
        <v>54</v>
      </c>
      <c r="V438" s="64">
        <v>0</v>
      </c>
      <c r="W438" s="29">
        <v>0</v>
      </c>
      <c r="X438" s="29">
        <v>0</v>
      </c>
      <c r="Y438" s="29">
        <v>0</v>
      </c>
      <c r="Z438" s="29">
        <v>0</v>
      </c>
      <c r="AA438" s="64">
        <v>0</v>
      </c>
      <c r="AB438" s="64">
        <v>0</v>
      </c>
      <c r="AC438" s="64">
        <v>0</v>
      </c>
      <c r="AD438" s="64">
        <v>0</v>
      </c>
      <c r="AE438" s="64">
        <v>0</v>
      </c>
      <c r="AF438" s="64">
        <v>0</v>
      </c>
      <c r="AG438" s="29">
        <v>0</v>
      </c>
      <c r="AH438" s="29">
        <v>0</v>
      </c>
      <c r="AI438" s="29">
        <v>0</v>
      </c>
      <c r="AJ438" s="29">
        <v>0</v>
      </c>
      <c r="AK438" s="29">
        <v>0</v>
      </c>
      <c r="AL438">
        <f t="shared" si="66"/>
        <v>124.5</v>
      </c>
      <c r="AM438">
        <f t="shared" si="67"/>
        <v>5460</v>
      </c>
      <c r="AN438" t="str">
        <f t="shared" si="68"/>
        <v>,坚硬的石头,扁扁的稻草,长獠牙</v>
      </c>
      <c r="AO438" s="25" t="str">
        <f>IF(F438="c",getSring(AN438,4),VLOOKUP(L438&amp;F438,test4,2,FALSE))</f>
        <v>光之精华</v>
      </c>
      <c r="AP438" s="25">
        <f t="shared" si="69"/>
        <v>30018</v>
      </c>
      <c r="AQ438" s="25">
        <f t="shared" si="75"/>
        <v>208</v>
      </c>
      <c r="AR438" s="25" t="str">
        <f>getSring(AN438,1)</f>
        <v>坚硬的石头</v>
      </c>
      <c r="AS438" s="25">
        <f t="shared" si="70"/>
        <v>30032</v>
      </c>
      <c r="AT438" s="25">
        <f t="shared" si="76"/>
        <v>52</v>
      </c>
      <c r="AU438" s="25" t="str">
        <f>getSring(AN438,2)</f>
        <v>扁扁的稻草</v>
      </c>
      <c r="AV438" s="25">
        <f t="shared" si="71"/>
        <v>30024</v>
      </c>
      <c r="AW438" s="25">
        <f t="shared" si="72"/>
        <v>52</v>
      </c>
      <c r="AX438" s="25" t="str">
        <f>getSring(AN438,3)</f>
        <v>长獠牙</v>
      </c>
      <c r="AY438" s="25">
        <f t="shared" si="73"/>
        <v>30036</v>
      </c>
      <c r="AZ438" s="25">
        <f t="shared" si="74"/>
        <v>52</v>
      </c>
    </row>
    <row r="439" spans="2:52" ht="14.25" x14ac:dyDescent="0.2">
      <c r="B439" s="16">
        <v>437</v>
      </c>
      <c r="C439" s="16" t="s">
        <v>1137</v>
      </c>
      <c r="D439" s="16" t="s">
        <v>1302</v>
      </c>
      <c r="E439" s="16">
        <f>武器3!E439</f>
        <v>4</v>
      </c>
      <c r="F439" s="16" t="s">
        <v>1127</v>
      </c>
      <c r="G439" s="16">
        <f>武器3!G439</f>
        <v>3</v>
      </c>
      <c r="H439" s="19" t="s">
        <v>1485</v>
      </c>
      <c r="I439" s="3" t="s">
        <v>875</v>
      </c>
      <c r="J439" s="3">
        <f>武器2!I439</f>
        <v>14</v>
      </c>
      <c r="K439" s="3" t="str">
        <f>武器3!J439</f>
        <v>上级职业</v>
      </c>
      <c r="L439" s="3" t="str">
        <f>武器3!K439</f>
        <v>光</v>
      </c>
      <c r="M439" s="16">
        <v>5</v>
      </c>
      <c r="N439" s="16">
        <v>5</v>
      </c>
      <c r="O439" s="16">
        <v>36</v>
      </c>
      <c r="P439" s="28">
        <v>0</v>
      </c>
      <c r="Q439" s="28">
        <v>0</v>
      </c>
      <c r="R439" s="28">
        <v>0</v>
      </c>
      <c r="S439" s="28">
        <v>0</v>
      </c>
      <c r="T439" s="28">
        <v>0</v>
      </c>
      <c r="U439" s="28">
        <v>0</v>
      </c>
      <c r="V439" s="64">
        <v>0</v>
      </c>
      <c r="W439" s="29">
        <v>0</v>
      </c>
      <c r="X439" s="29">
        <v>0</v>
      </c>
      <c r="Y439" s="29">
        <v>0</v>
      </c>
      <c r="Z439" s="29">
        <v>0</v>
      </c>
      <c r="AA439" s="64">
        <v>0</v>
      </c>
      <c r="AB439" s="64">
        <v>0</v>
      </c>
      <c r="AC439" s="64">
        <v>0</v>
      </c>
      <c r="AD439" s="42">
        <v>30</v>
      </c>
      <c r="AE439" s="64">
        <v>0</v>
      </c>
      <c r="AF439" s="42">
        <v>50</v>
      </c>
      <c r="AG439" s="29">
        <v>0</v>
      </c>
      <c r="AH439" s="29">
        <v>0</v>
      </c>
      <c r="AI439" s="29">
        <v>0</v>
      </c>
      <c r="AJ439" s="29">
        <v>0</v>
      </c>
      <c r="AK439" s="29">
        <v>0</v>
      </c>
      <c r="AL439">
        <f t="shared" si="66"/>
        <v>104.52631578947368</v>
      </c>
      <c r="AM439">
        <f t="shared" si="67"/>
        <v>4590</v>
      </c>
      <c r="AN439" t="str">
        <f t="shared" si="68"/>
        <v>,长獠牙,扁扁的稻草,漂亮的蘑菇</v>
      </c>
      <c r="AO439" s="25" t="str">
        <f>IF(F439="c",getSring(AN439,4),VLOOKUP(L439&amp;F439,test4,2,FALSE))</f>
        <v>光之精华</v>
      </c>
      <c r="AP439" s="25">
        <f t="shared" si="69"/>
        <v>30018</v>
      </c>
      <c r="AQ439" s="25">
        <f t="shared" si="75"/>
        <v>174</v>
      </c>
      <c r="AR439" s="25" t="str">
        <f>getSring(AN439,1)</f>
        <v>长獠牙</v>
      </c>
      <c r="AS439" s="25">
        <f t="shared" si="70"/>
        <v>30036</v>
      </c>
      <c r="AT439" s="25">
        <f t="shared" si="76"/>
        <v>44</v>
      </c>
      <c r="AU439" s="25" t="str">
        <f>getSring(AN439,2)</f>
        <v>扁扁的稻草</v>
      </c>
      <c r="AV439" s="25">
        <f t="shared" si="71"/>
        <v>30024</v>
      </c>
      <c r="AW439" s="25">
        <f t="shared" si="72"/>
        <v>44</v>
      </c>
      <c r="AX439" s="25" t="str">
        <f>getSring(AN439,3)</f>
        <v>漂亮的蘑菇</v>
      </c>
      <c r="AY439" s="25">
        <f t="shared" si="73"/>
        <v>30020</v>
      </c>
      <c r="AZ439" s="25">
        <f t="shared" si="74"/>
        <v>44</v>
      </c>
    </row>
    <row r="440" spans="2:52" ht="14.25" x14ac:dyDescent="0.2">
      <c r="B440" s="16">
        <v>438</v>
      </c>
      <c r="C440" s="16" t="s">
        <v>1157</v>
      </c>
      <c r="D440" s="16" t="s">
        <v>1615</v>
      </c>
      <c r="E440" s="16">
        <f>武器3!E440</f>
        <v>4</v>
      </c>
      <c r="F440" s="16" t="s">
        <v>1127</v>
      </c>
      <c r="G440" s="16">
        <f>武器3!G440</f>
        <v>3</v>
      </c>
      <c r="H440" s="19" t="s">
        <v>1485</v>
      </c>
      <c r="I440" s="3" t="s">
        <v>875</v>
      </c>
      <c r="J440" s="3">
        <f>武器2!I440</f>
        <v>14</v>
      </c>
      <c r="K440" s="3" t="str">
        <f>武器3!J440</f>
        <v>上级职业</v>
      </c>
      <c r="L440" s="3" t="str">
        <f>武器3!K440</f>
        <v>光</v>
      </c>
      <c r="M440" s="16">
        <v>5</v>
      </c>
      <c r="N440" s="16">
        <v>6</v>
      </c>
      <c r="O440" s="16">
        <v>44</v>
      </c>
      <c r="P440" s="28">
        <v>0</v>
      </c>
      <c r="Q440" s="16">
        <v>124</v>
      </c>
      <c r="R440" s="28">
        <v>0</v>
      </c>
      <c r="S440" s="28">
        <v>0</v>
      </c>
      <c r="T440" s="28">
        <v>0</v>
      </c>
      <c r="U440" s="28">
        <v>0</v>
      </c>
      <c r="V440" s="64">
        <v>0</v>
      </c>
      <c r="W440" s="29">
        <v>0</v>
      </c>
      <c r="X440" s="29">
        <v>0</v>
      </c>
      <c r="Y440" s="29">
        <v>0</v>
      </c>
      <c r="Z440" s="29">
        <v>0</v>
      </c>
      <c r="AA440" s="64">
        <v>0</v>
      </c>
      <c r="AB440" s="64">
        <v>0</v>
      </c>
      <c r="AC440" s="64">
        <v>0</v>
      </c>
      <c r="AD440" s="64">
        <v>0</v>
      </c>
      <c r="AE440" s="64">
        <v>0</v>
      </c>
      <c r="AF440" s="42">
        <v>60</v>
      </c>
      <c r="AG440" s="29">
        <v>0</v>
      </c>
      <c r="AH440" s="29">
        <v>0</v>
      </c>
      <c r="AI440" s="29">
        <v>0</v>
      </c>
      <c r="AJ440" s="29">
        <v>0</v>
      </c>
      <c r="AK440" s="29">
        <v>0</v>
      </c>
      <c r="AL440">
        <f t="shared" si="66"/>
        <v>300</v>
      </c>
      <c r="AM440">
        <f t="shared" si="67"/>
        <v>13125</v>
      </c>
      <c r="AN440" t="str">
        <f t="shared" si="68"/>
        <v>,美味的坚果,扁扁的稻草,蓝水晶</v>
      </c>
      <c r="AO440" s="25" t="str">
        <f>IF(F440="c",getSring(AN440,4),VLOOKUP(L440&amp;F440,test4,2,FALSE))</f>
        <v>光之精华</v>
      </c>
      <c r="AP440" s="25">
        <f t="shared" si="69"/>
        <v>30018</v>
      </c>
      <c r="AQ440" s="25">
        <f t="shared" si="75"/>
        <v>500</v>
      </c>
      <c r="AR440" s="25" t="str">
        <f>getSring(AN440,1)</f>
        <v>美味的坚果</v>
      </c>
      <c r="AS440" s="25">
        <f t="shared" si="70"/>
        <v>30040</v>
      </c>
      <c r="AT440" s="25">
        <f t="shared" si="76"/>
        <v>125</v>
      </c>
      <c r="AU440" s="25" t="str">
        <f>getSring(AN440,2)</f>
        <v>扁扁的稻草</v>
      </c>
      <c r="AV440" s="25">
        <f t="shared" si="71"/>
        <v>30024</v>
      </c>
      <c r="AW440" s="25">
        <f t="shared" si="72"/>
        <v>125</v>
      </c>
      <c r="AX440" s="25" t="str">
        <f>getSring(AN440,3)</f>
        <v>蓝水晶</v>
      </c>
      <c r="AY440" s="25">
        <f t="shared" si="73"/>
        <v>30028</v>
      </c>
      <c r="AZ440" s="25">
        <f t="shared" si="74"/>
        <v>125</v>
      </c>
    </row>
    <row r="441" spans="2:52" ht="14.25" x14ac:dyDescent="0.2">
      <c r="B441" s="16">
        <v>439</v>
      </c>
      <c r="C441" s="16" t="s">
        <v>1202</v>
      </c>
      <c r="D441" s="16" t="s">
        <v>1384</v>
      </c>
      <c r="E441" s="16">
        <f>武器3!E441</f>
        <v>5</v>
      </c>
      <c r="F441" s="16" t="s">
        <v>1127</v>
      </c>
      <c r="G441" s="16">
        <f>武器3!G441</f>
        <v>3</v>
      </c>
      <c r="H441" s="19" t="s">
        <v>1485</v>
      </c>
      <c r="I441" s="3" t="s">
        <v>875</v>
      </c>
      <c r="J441" s="3">
        <f>武器2!I441</f>
        <v>14</v>
      </c>
      <c r="K441" s="3" t="str">
        <f>武器3!J441</f>
        <v>上级职业</v>
      </c>
      <c r="L441" s="3" t="str">
        <f>武器3!K441</f>
        <v>光</v>
      </c>
      <c r="M441" s="16">
        <v>5</v>
      </c>
      <c r="N441" s="16">
        <v>7</v>
      </c>
      <c r="O441" s="16">
        <v>51</v>
      </c>
      <c r="P441" s="28">
        <v>0</v>
      </c>
      <c r="Q441" s="16">
        <v>145</v>
      </c>
      <c r="R441" s="28">
        <v>0</v>
      </c>
      <c r="S441" s="28">
        <v>0</v>
      </c>
      <c r="T441" s="16">
        <v>145</v>
      </c>
      <c r="U441" s="28">
        <v>0</v>
      </c>
      <c r="V441" s="64">
        <v>0</v>
      </c>
      <c r="W441" s="29">
        <v>0</v>
      </c>
      <c r="X441" s="29">
        <v>0</v>
      </c>
      <c r="Y441" s="29">
        <v>0</v>
      </c>
      <c r="Z441" s="29">
        <v>0</v>
      </c>
      <c r="AA441" s="64">
        <v>0</v>
      </c>
      <c r="AB441" s="64">
        <v>0</v>
      </c>
      <c r="AC441" s="64">
        <v>0</v>
      </c>
      <c r="AD441" s="64">
        <v>0</v>
      </c>
      <c r="AE441" s="64">
        <v>0</v>
      </c>
      <c r="AF441" s="64">
        <v>0</v>
      </c>
      <c r="AG441" s="29">
        <v>0</v>
      </c>
      <c r="AH441" s="29">
        <v>0</v>
      </c>
      <c r="AI441" s="29">
        <v>0</v>
      </c>
      <c r="AJ441" s="29">
        <v>0</v>
      </c>
      <c r="AK441" s="29">
        <v>0</v>
      </c>
      <c r="AL441">
        <f t="shared" si="66"/>
        <v>511.5</v>
      </c>
      <c r="AM441">
        <f t="shared" si="67"/>
        <v>22380</v>
      </c>
      <c r="AN441" t="str">
        <f t="shared" si="68"/>
        <v>,坚硬的石头,蓝水晶,长獠牙</v>
      </c>
      <c r="AO441" s="25" t="str">
        <f>IF(F441="c",getSring(AN441,4),VLOOKUP(L441&amp;F441,test4,2,FALSE))</f>
        <v>光之精华</v>
      </c>
      <c r="AP441" s="25">
        <f t="shared" si="69"/>
        <v>30018</v>
      </c>
      <c r="AQ441" s="25">
        <f t="shared" si="75"/>
        <v>853</v>
      </c>
      <c r="AR441" s="25" t="str">
        <f>getSring(AN441,1)</f>
        <v>坚硬的石头</v>
      </c>
      <c r="AS441" s="25">
        <f t="shared" si="70"/>
        <v>30032</v>
      </c>
      <c r="AT441" s="25">
        <f t="shared" si="76"/>
        <v>213</v>
      </c>
      <c r="AU441" s="25" t="str">
        <f>getSring(AN441,2)</f>
        <v>蓝水晶</v>
      </c>
      <c r="AV441" s="25">
        <f t="shared" si="71"/>
        <v>30028</v>
      </c>
      <c r="AW441" s="25">
        <f t="shared" si="72"/>
        <v>213</v>
      </c>
      <c r="AX441" s="25" t="str">
        <f>getSring(AN441,3)</f>
        <v>长獠牙</v>
      </c>
      <c r="AY441" s="25">
        <f t="shared" si="73"/>
        <v>30036</v>
      </c>
      <c r="AZ441" s="25">
        <f t="shared" si="74"/>
        <v>213</v>
      </c>
    </row>
    <row r="442" spans="2:52" ht="14.25" x14ac:dyDescent="0.2">
      <c r="B442" s="16">
        <v>440</v>
      </c>
      <c r="C442" s="16" t="s">
        <v>1151</v>
      </c>
      <c r="D442" s="16" t="s">
        <v>1351</v>
      </c>
      <c r="E442" s="16">
        <f>武器3!E442</f>
        <v>5</v>
      </c>
      <c r="F442" s="16" t="s">
        <v>1127</v>
      </c>
      <c r="G442" s="16">
        <f>武器3!G442</f>
        <v>3</v>
      </c>
      <c r="H442" s="19" t="s">
        <v>1485</v>
      </c>
      <c r="I442" s="3" t="s">
        <v>875</v>
      </c>
      <c r="J442" s="3">
        <f>武器2!I442</f>
        <v>14</v>
      </c>
      <c r="K442" s="3" t="str">
        <f>武器3!J442</f>
        <v>上级职业</v>
      </c>
      <c r="L442" s="3" t="str">
        <f>武器3!K442</f>
        <v>光</v>
      </c>
      <c r="M442" s="16">
        <v>5</v>
      </c>
      <c r="N442" s="16">
        <v>8</v>
      </c>
      <c r="O442" s="16">
        <v>58</v>
      </c>
      <c r="P442" s="28">
        <v>0</v>
      </c>
      <c r="Q442" s="16">
        <v>166</v>
      </c>
      <c r="R442" s="28">
        <v>0</v>
      </c>
      <c r="S442" s="28">
        <v>0</v>
      </c>
      <c r="T442" s="16">
        <v>166</v>
      </c>
      <c r="U442" s="28">
        <v>0</v>
      </c>
      <c r="V442" s="64">
        <v>0</v>
      </c>
      <c r="W442" s="29">
        <v>0</v>
      </c>
      <c r="X442" s="29">
        <v>0</v>
      </c>
      <c r="Y442" s="29">
        <v>0</v>
      </c>
      <c r="Z442" s="29">
        <v>0</v>
      </c>
      <c r="AA442" s="64">
        <v>0</v>
      </c>
      <c r="AB442" s="64">
        <v>0</v>
      </c>
      <c r="AC442" s="64">
        <v>0</v>
      </c>
      <c r="AD442" s="64">
        <v>0</v>
      </c>
      <c r="AE442" s="64">
        <v>0</v>
      </c>
      <c r="AF442" s="64">
        <v>0</v>
      </c>
      <c r="AG442" s="29">
        <v>0</v>
      </c>
      <c r="AH442" s="29">
        <v>0</v>
      </c>
      <c r="AI442" s="29">
        <v>0</v>
      </c>
      <c r="AJ442" s="29">
        <v>0</v>
      </c>
      <c r="AK442" s="29">
        <v>0</v>
      </c>
      <c r="AL442">
        <f t="shared" si="66"/>
        <v>585</v>
      </c>
      <c r="AM442">
        <f t="shared" si="67"/>
        <v>25605</v>
      </c>
      <c r="AN442" t="str">
        <f t="shared" si="68"/>
        <v>,蓝水晶,坚硬的石头,长獠牙</v>
      </c>
      <c r="AO442" s="25" t="str">
        <f>IF(F442="c",getSring(AN442,4),VLOOKUP(L442&amp;F442,test4,2,FALSE))</f>
        <v>光之精华</v>
      </c>
      <c r="AP442" s="25">
        <f t="shared" si="69"/>
        <v>30018</v>
      </c>
      <c r="AQ442" s="25">
        <f t="shared" si="75"/>
        <v>975</v>
      </c>
      <c r="AR442" s="25" t="str">
        <f>getSring(AN442,1)</f>
        <v>蓝水晶</v>
      </c>
      <c r="AS442" s="25">
        <f t="shared" si="70"/>
        <v>30028</v>
      </c>
      <c r="AT442" s="25">
        <f t="shared" si="76"/>
        <v>244</v>
      </c>
      <c r="AU442" s="25" t="str">
        <f>getSring(AN442,2)</f>
        <v>坚硬的石头</v>
      </c>
      <c r="AV442" s="25">
        <f t="shared" si="71"/>
        <v>30032</v>
      </c>
      <c r="AW442" s="25">
        <f t="shared" si="72"/>
        <v>244</v>
      </c>
      <c r="AX442" s="25" t="str">
        <f>getSring(AN442,3)</f>
        <v>长獠牙</v>
      </c>
      <c r="AY442" s="25">
        <f t="shared" si="73"/>
        <v>30036</v>
      </c>
      <c r="AZ442" s="25">
        <f t="shared" si="74"/>
        <v>244</v>
      </c>
    </row>
    <row r="443" spans="2:52" ht="14.25" x14ac:dyDescent="0.2">
      <c r="B443" s="16">
        <v>441</v>
      </c>
      <c r="C443" s="16" t="s">
        <v>1200</v>
      </c>
      <c r="D443" s="16" t="s">
        <v>1655</v>
      </c>
      <c r="E443" s="16">
        <f>武器3!E443</f>
        <v>2</v>
      </c>
      <c r="F443" s="16" t="s">
        <v>1128</v>
      </c>
      <c r="G443" s="16">
        <f>武器3!G443</f>
        <v>4</v>
      </c>
      <c r="H443" s="19" t="s">
        <v>1485</v>
      </c>
      <c r="I443" s="3" t="s">
        <v>875</v>
      </c>
      <c r="J443" s="3">
        <f>武器2!I443</f>
        <v>14</v>
      </c>
      <c r="K443" s="3" t="str">
        <f>武器3!J443</f>
        <v>上级职业</v>
      </c>
      <c r="L443" s="3" t="str">
        <f>武器3!K443</f>
        <v>--</v>
      </c>
      <c r="M443" s="16">
        <v>5</v>
      </c>
      <c r="N443" s="16">
        <v>1</v>
      </c>
      <c r="O443" s="16">
        <v>14</v>
      </c>
      <c r="P443" s="28">
        <v>0</v>
      </c>
      <c r="Q443" s="28">
        <v>0</v>
      </c>
      <c r="R443" s="28">
        <v>0</v>
      </c>
      <c r="S443" s="28">
        <v>0</v>
      </c>
      <c r="T443" s="28">
        <v>0</v>
      </c>
      <c r="U443" s="28">
        <v>0</v>
      </c>
      <c r="V443" s="42">
        <v>0</v>
      </c>
      <c r="W443" s="29">
        <v>0</v>
      </c>
      <c r="X443" s="29">
        <v>0</v>
      </c>
      <c r="Y443" s="29">
        <v>0</v>
      </c>
      <c r="Z443" s="29">
        <v>0</v>
      </c>
      <c r="AA443" s="64">
        <v>0</v>
      </c>
      <c r="AB443" s="64">
        <v>0</v>
      </c>
      <c r="AC443" s="64">
        <v>0</v>
      </c>
      <c r="AD443" s="64">
        <v>0</v>
      </c>
      <c r="AE443" s="64">
        <v>0</v>
      </c>
      <c r="AF443" s="64">
        <v>0</v>
      </c>
      <c r="AG443" s="29">
        <v>0</v>
      </c>
      <c r="AH443" s="29">
        <v>0</v>
      </c>
      <c r="AI443" s="29">
        <v>0</v>
      </c>
      <c r="AJ443" s="29">
        <v>0</v>
      </c>
      <c r="AK443" s="29">
        <v>0</v>
      </c>
      <c r="AL443">
        <f t="shared" si="66"/>
        <v>21</v>
      </c>
      <c r="AM443">
        <f t="shared" si="67"/>
        <v>930</v>
      </c>
      <c r="AN443" t="str">
        <f t="shared" si="68"/>
        <v>,石头,多汁的坚果,红水晶,蘑菇</v>
      </c>
      <c r="AO443" s="25" t="str">
        <f>IF(F443="c",getSring(AN443,4),VLOOKUP(L443&amp;F443,test4,2,FALSE))</f>
        <v>蘑菇</v>
      </c>
      <c r="AP443" s="25">
        <f t="shared" si="69"/>
        <v>30019</v>
      </c>
      <c r="AQ443" s="25">
        <f t="shared" si="75"/>
        <v>70</v>
      </c>
      <c r="AR443" s="25" t="str">
        <f>getSring(AN443,1)</f>
        <v>石头</v>
      </c>
      <c r="AS443" s="25">
        <f t="shared" si="70"/>
        <v>30031</v>
      </c>
      <c r="AT443" s="25">
        <f t="shared" si="76"/>
        <v>18</v>
      </c>
      <c r="AU443" s="25" t="str">
        <f>getSring(AN443,2)</f>
        <v>多汁的坚果</v>
      </c>
      <c r="AV443" s="25">
        <f t="shared" si="71"/>
        <v>30039</v>
      </c>
      <c r="AW443" s="25">
        <f t="shared" si="72"/>
        <v>18</v>
      </c>
      <c r="AX443" s="25" t="str">
        <f>getSring(AN443,3)</f>
        <v>红水晶</v>
      </c>
      <c r="AY443" s="25">
        <f t="shared" si="73"/>
        <v>30027</v>
      </c>
      <c r="AZ443" s="25">
        <f t="shared" si="74"/>
        <v>18</v>
      </c>
    </row>
    <row r="444" spans="2:52" ht="14.25" x14ac:dyDescent="0.2">
      <c r="B444" s="16">
        <v>442</v>
      </c>
      <c r="C444" s="16" t="s">
        <v>1198</v>
      </c>
      <c r="D444" s="16" t="s">
        <v>1296</v>
      </c>
      <c r="E444" s="16">
        <f>武器3!E444</f>
        <v>2</v>
      </c>
      <c r="F444" s="16" t="s">
        <v>1128</v>
      </c>
      <c r="G444" s="16">
        <f>武器3!G444</f>
        <v>4</v>
      </c>
      <c r="H444" s="19" t="s">
        <v>1485</v>
      </c>
      <c r="I444" s="3" t="s">
        <v>875</v>
      </c>
      <c r="J444" s="3">
        <f>武器2!I444</f>
        <v>14</v>
      </c>
      <c r="K444" s="3" t="str">
        <f>武器3!J444</f>
        <v>上级职业</v>
      </c>
      <c r="L444" s="3" t="str">
        <f>武器3!K444</f>
        <v>--</v>
      </c>
      <c r="M444" s="16">
        <v>5</v>
      </c>
      <c r="N444" s="16">
        <v>2</v>
      </c>
      <c r="O444" s="16">
        <v>28</v>
      </c>
      <c r="P444" s="28">
        <v>0</v>
      </c>
      <c r="Q444" s="28">
        <v>0</v>
      </c>
      <c r="R444" s="28">
        <v>0</v>
      </c>
      <c r="S444" s="28">
        <v>0</v>
      </c>
      <c r="T444" s="28">
        <v>0</v>
      </c>
      <c r="U444" s="28">
        <v>0</v>
      </c>
      <c r="V444" s="64">
        <v>0</v>
      </c>
      <c r="W444" s="20">
        <v>0</v>
      </c>
      <c r="X444" s="29">
        <v>0</v>
      </c>
      <c r="Y444" s="29">
        <v>0</v>
      </c>
      <c r="Z444" s="29">
        <v>0</v>
      </c>
      <c r="AA444" s="64">
        <v>0</v>
      </c>
      <c r="AB444" s="64">
        <v>0</v>
      </c>
      <c r="AC444" s="64">
        <v>0</v>
      </c>
      <c r="AD444" s="64">
        <v>0</v>
      </c>
      <c r="AE444" s="64">
        <v>0</v>
      </c>
      <c r="AF444" s="64">
        <v>0</v>
      </c>
      <c r="AG444" s="29">
        <v>0</v>
      </c>
      <c r="AH444" s="29">
        <v>0</v>
      </c>
      <c r="AI444" s="29">
        <v>0</v>
      </c>
      <c r="AJ444" s="29">
        <v>0</v>
      </c>
      <c r="AK444" s="29">
        <v>0</v>
      </c>
      <c r="AL444">
        <f t="shared" si="66"/>
        <v>42</v>
      </c>
      <c r="AM444">
        <f t="shared" si="67"/>
        <v>1837.5</v>
      </c>
      <c r="AN444" t="str">
        <f t="shared" si="68"/>
        <v>,狗牙,石头,蘑菇,多汁的坚果</v>
      </c>
      <c r="AO444" s="25" t="str">
        <f>IF(F444="c",getSring(AN444,4),VLOOKUP(L444&amp;F444,test4,2,FALSE))</f>
        <v>多汁的坚果</v>
      </c>
      <c r="AP444" s="25">
        <f t="shared" si="69"/>
        <v>30039</v>
      </c>
      <c r="AQ444" s="25">
        <f t="shared" si="75"/>
        <v>140</v>
      </c>
      <c r="AR444" s="25" t="str">
        <f>getSring(AN444,1)</f>
        <v>狗牙</v>
      </c>
      <c r="AS444" s="25">
        <f t="shared" si="70"/>
        <v>30035</v>
      </c>
      <c r="AT444" s="25">
        <f t="shared" si="76"/>
        <v>35</v>
      </c>
      <c r="AU444" s="25" t="str">
        <f>getSring(AN444,2)</f>
        <v>石头</v>
      </c>
      <c r="AV444" s="25">
        <f t="shared" si="71"/>
        <v>30031</v>
      </c>
      <c r="AW444" s="25">
        <f t="shared" si="72"/>
        <v>35</v>
      </c>
      <c r="AX444" s="25" t="str">
        <f>getSring(AN444,3)</f>
        <v>蘑菇</v>
      </c>
      <c r="AY444" s="25">
        <f t="shared" si="73"/>
        <v>30019</v>
      </c>
      <c r="AZ444" s="25">
        <f t="shared" si="74"/>
        <v>35</v>
      </c>
    </row>
    <row r="445" spans="2:52" ht="14.25" x14ac:dyDescent="0.2">
      <c r="B445" s="16">
        <v>443</v>
      </c>
      <c r="C445" s="16" t="s">
        <v>1155</v>
      </c>
      <c r="D445" s="16" t="s">
        <v>1656</v>
      </c>
      <c r="E445" s="16">
        <f>武器3!E445</f>
        <v>3</v>
      </c>
      <c r="F445" s="16" t="s">
        <v>1128</v>
      </c>
      <c r="G445" s="16">
        <f>武器3!G445</f>
        <v>4</v>
      </c>
      <c r="H445" s="19" t="s">
        <v>1485</v>
      </c>
      <c r="I445" s="3" t="s">
        <v>875</v>
      </c>
      <c r="J445" s="3">
        <f>武器2!I445</f>
        <v>14</v>
      </c>
      <c r="K445" s="3" t="str">
        <f>武器3!J445</f>
        <v>上级职业</v>
      </c>
      <c r="L445" s="3" t="str">
        <f>武器3!K445</f>
        <v>--</v>
      </c>
      <c r="M445" s="16">
        <v>5</v>
      </c>
      <c r="N445" s="16">
        <v>3</v>
      </c>
      <c r="O445" s="16">
        <v>43</v>
      </c>
      <c r="P445" s="28">
        <v>0</v>
      </c>
      <c r="Q445" s="28">
        <v>0</v>
      </c>
      <c r="R445" s="28">
        <v>0</v>
      </c>
      <c r="S445" s="28">
        <v>0</v>
      </c>
      <c r="T445" s="28">
        <v>0</v>
      </c>
      <c r="U445" s="28">
        <v>0</v>
      </c>
      <c r="V445" s="42">
        <v>0</v>
      </c>
      <c r="W445" s="29">
        <v>0</v>
      </c>
      <c r="X445" s="29">
        <v>0</v>
      </c>
      <c r="Y445" s="29">
        <v>0</v>
      </c>
      <c r="Z445" s="29">
        <v>0</v>
      </c>
      <c r="AA445" s="64">
        <v>0</v>
      </c>
      <c r="AB445" s="64">
        <v>0</v>
      </c>
      <c r="AC445" s="64">
        <v>0</v>
      </c>
      <c r="AD445" s="64">
        <v>0</v>
      </c>
      <c r="AE445" s="64">
        <v>0</v>
      </c>
      <c r="AF445" s="64">
        <v>0</v>
      </c>
      <c r="AG445" s="29">
        <v>0</v>
      </c>
      <c r="AH445" s="29">
        <v>0</v>
      </c>
      <c r="AI445" s="29">
        <v>0</v>
      </c>
      <c r="AJ445" s="29">
        <v>0</v>
      </c>
      <c r="AK445" s="29">
        <v>0</v>
      </c>
      <c r="AL445">
        <f t="shared" si="66"/>
        <v>64.5</v>
      </c>
      <c r="AM445">
        <f t="shared" si="67"/>
        <v>2827.5</v>
      </c>
      <c r="AN445" t="str">
        <f t="shared" si="68"/>
        <v>,红水晶,石头,蘑菇,稻草</v>
      </c>
      <c r="AO445" s="25" t="str">
        <f>IF(F445="c",getSring(AN445,4),VLOOKUP(L445&amp;F445,test4,2,FALSE))</f>
        <v>稻草</v>
      </c>
      <c r="AP445" s="25">
        <f t="shared" si="69"/>
        <v>30023</v>
      </c>
      <c r="AQ445" s="25">
        <f t="shared" si="75"/>
        <v>215</v>
      </c>
      <c r="AR445" s="25" t="str">
        <f>getSring(AN445,1)</f>
        <v>红水晶</v>
      </c>
      <c r="AS445" s="25">
        <f t="shared" si="70"/>
        <v>30027</v>
      </c>
      <c r="AT445" s="25">
        <f t="shared" si="76"/>
        <v>54</v>
      </c>
      <c r="AU445" s="25" t="str">
        <f>getSring(AN445,2)</f>
        <v>石头</v>
      </c>
      <c r="AV445" s="25">
        <f t="shared" si="71"/>
        <v>30031</v>
      </c>
      <c r="AW445" s="25">
        <f t="shared" si="72"/>
        <v>54</v>
      </c>
      <c r="AX445" s="25" t="str">
        <f>getSring(AN445,3)</f>
        <v>蘑菇</v>
      </c>
      <c r="AY445" s="25">
        <f t="shared" si="73"/>
        <v>30019</v>
      </c>
      <c r="AZ445" s="25">
        <f t="shared" si="74"/>
        <v>54</v>
      </c>
    </row>
    <row r="446" spans="2:52" ht="14.25" x14ac:dyDescent="0.2">
      <c r="B446" s="16">
        <v>444</v>
      </c>
      <c r="C446" s="16" t="s">
        <v>1164</v>
      </c>
      <c r="D446" s="16" t="s">
        <v>1657</v>
      </c>
      <c r="E446" s="16">
        <f>武器3!E446</f>
        <v>3</v>
      </c>
      <c r="F446" s="16" t="s">
        <v>1128</v>
      </c>
      <c r="G446" s="16">
        <f>武器3!G446</f>
        <v>4</v>
      </c>
      <c r="H446" s="19" t="s">
        <v>1485</v>
      </c>
      <c r="I446" s="3" t="s">
        <v>875</v>
      </c>
      <c r="J446" s="3">
        <f>武器2!I446</f>
        <v>14</v>
      </c>
      <c r="K446" s="3" t="str">
        <f>武器3!J446</f>
        <v>上级职业</v>
      </c>
      <c r="L446" s="3" t="str">
        <f>武器3!K446</f>
        <v>--</v>
      </c>
      <c r="M446" s="16">
        <v>5</v>
      </c>
      <c r="N446" s="16">
        <v>4</v>
      </c>
      <c r="O446" s="16">
        <v>57</v>
      </c>
      <c r="P446" s="28">
        <v>0</v>
      </c>
      <c r="Q446" s="28">
        <v>0</v>
      </c>
      <c r="R446" s="28">
        <v>0</v>
      </c>
      <c r="S446" s="28">
        <v>0</v>
      </c>
      <c r="T446" s="28">
        <v>0</v>
      </c>
      <c r="U446" s="28">
        <v>0</v>
      </c>
      <c r="V446" s="64">
        <v>0</v>
      </c>
      <c r="W446" s="29">
        <v>0</v>
      </c>
      <c r="X446" s="29">
        <v>0</v>
      </c>
      <c r="Y446" s="29">
        <v>0</v>
      </c>
      <c r="Z446" s="29">
        <v>0</v>
      </c>
      <c r="AA446" s="64">
        <v>0</v>
      </c>
      <c r="AB446" s="64">
        <v>0</v>
      </c>
      <c r="AC446" s="64">
        <v>0</v>
      </c>
      <c r="AD446" s="42">
        <v>0</v>
      </c>
      <c r="AE446" s="64">
        <v>0</v>
      </c>
      <c r="AF446" s="64">
        <v>0</v>
      </c>
      <c r="AG446" s="29">
        <v>0</v>
      </c>
      <c r="AH446" s="29">
        <v>0</v>
      </c>
      <c r="AI446" s="29">
        <v>0</v>
      </c>
      <c r="AJ446" s="29">
        <v>0</v>
      </c>
      <c r="AK446" s="29">
        <v>0</v>
      </c>
      <c r="AL446">
        <f t="shared" si="66"/>
        <v>85.5</v>
      </c>
      <c r="AM446">
        <f t="shared" si="67"/>
        <v>3735</v>
      </c>
      <c r="AN446" t="str">
        <f t="shared" si="68"/>
        <v>,稻草,石头,蘑菇,红水晶</v>
      </c>
      <c r="AO446" s="25" t="str">
        <f>IF(F446="c",getSring(AN446,4),VLOOKUP(L446&amp;F446,test4,2,FALSE))</f>
        <v>红水晶</v>
      </c>
      <c r="AP446" s="25">
        <f t="shared" si="69"/>
        <v>30027</v>
      </c>
      <c r="AQ446" s="25">
        <f t="shared" si="75"/>
        <v>285</v>
      </c>
      <c r="AR446" s="25" t="str">
        <f>getSring(AN446,1)</f>
        <v>稻草</v>
      </c>
      <c r="AS446" s="25">
        <f t="shared" si="70"/>
        <v>30023</v>
      </c>
      <c r="AT446" s="25">
        <f t="shared" si="76"/>
        <v>71</v>
      </c>
      <c r="AU446" s="25" t="str">
        <f>getSring(AN446,2)</f>
        <v>石头</v>
      </c>
      <c r="AV446" s="25">
        <f t="shared" si="71"/>
        <v>30031</v>
      </c>
      <c r="AW446" s="25">
        <f t="shared" si="72"/>
        <v>71</v>
      </c>
      <c r="AX446" s="25" t="str">
        <f>getSring(AN446,3)</f>
        <v>蘑菇</v>
      </c>
      <c r="AY446" s="25">
        <f t="shared" si="73"/>
        <v>30019</v>
      </c>
      <c r="AZ446" s="25">
        <f t="shared" si="74"/>
        <v>71</v>
      </c>
    </row>
    <row r="447" spans="2:52" ht="14.25" x14ac:dyDescent="0.2">
      <c r="B447" s="16">
        <v>445</v>
      </c>
      <c r="C447" s="16" t="s">
        <v>1135</v>
      </c>
      <c r="D447" s="16" t="s">
        <v>1658</v>
      </c>
      <c r="E447" s="16">
        <f>武器3!E447</f>
        <v>4</v>
      </c>
      <c r="F447" s="16" t="s">
        <v>1128</v>
      </c>
      <c r="G447" s="16">
        <f>武器3!G447</f>
        <v>4</v>
      </c>
      <c r="H447" s="19" t="s">
        <v>1485</v>
      </c>
      <c r="I447" s="3" t="s">
        <v>875</v>
      </c>
      <c r="J447" s="3">
        <f>武器2!I447</f>
        <v>14</v>
      </c>
      <c r="K447" s="3" t="str">
        <f>武器3!J447</f>
        <v>上级职业</v>
      </c>
      <c r="L447" s="3" t="str">
        <f>武器3!K447</f>
        <v>--</v>
      </c>
      <c r="M447" s="16">
        <v>5</v>
      </c>
      <c r="N447" s="16">
        <v>5</v>
      </c>
      <c r="O447" s="16">
        <v>71</v>
      </c>
      <c r="P447" s="28">
        <v>0</v>
      </c>
      <c r="Q447" s="28">
        <v>0</v>
      </c>
      <c r="R447" s="28">
        <v>0</v>
      </c>
      <c r="S447" s="28">
        <v>0</v>
      </c>
      <c r="T447" s="28">
        <v>0</v>
      </c>
      <c r="U447" s="16">
        <v>0</v>
      </c>
      <c r="V447" s="64">
        <v>0</v>
      </c>
      <c r="W447" s="29">
        <v>0</v>
      </c>
      <c r="X447" s="29">
        <v>0</v>
      </c>
      <c r="Y447" s="29">
        <v>0</v>
      </c>
      <c r="Z447" s="29">
        <v>0</v>
      </c>
      <c r="AA447" s="64">
        <v>0</v>
      </c>
      <c r="AB447" s="64">
        <v>0</v>
      </c>
      <c r="AC447" s="64">
        <v>0</v>
      </c>
      <c r="AD447" s="64">
        <v>0</v>
      </c>
      <c r="AE447" s="64">
        <v>0</v>
      </c>
      <c r="AF447" s="64">
        <v>0</v>
      </c>
      <c r="AG447" s="29">
        <v>0</v>
      </c>
      <c r="AH447" s="29">
        <v>0</v>
      </c>
      <c r="AI447" s="29">
        <v>0</v>
      </c>
      <c r="AJ447" s="29">
        <v>0</v>
      </c>
      <c r="AK447" s="29">
        <v>0</v>
      </c>
      <c r="AL447">
        <f t="shared" si="66"/>
        <v>106.5</v>
      </c>
      <c r="AM447">
        <f t="shared" si="67"/>
        <v>4665</v>
      </c>
      <c r="AN447" t="str">
        <f t="shared" si="68"/>
        <v>,狗牙,石头,稻草,红水晶</v>
      </c>
      <c r="AO447" s="25" t="str">
        <f>IF(F447="c",getSring(AN447,4),VLOOKUP(L447&amp;F447,test4,2,FALSE))</f>
        <v>红水晶</v>
      </c>
      <c r="AP447" s="25">
        <f t="shared" si="69"/>
        <v>30027</v>
      </c>
      <c r="AQ447" s="25">
        <f t="shared" si="75"/>
        <v>355</v>
      </c>
      <c r="AR447" s="25" t="str">
        <f>getSring(AN447,1)</f>
        <v>狗牙</v>
      </c>
      <c r="AS447" s="25">
        <f t="shared" si="70"/>
        <v>30035</v>
      </c>
      <c r="AT447" s="25">
        <f t="shared" si="76"/>
        <v>89</v>
      </c>
      <c r="AU447" s="25" t="str">
        <f>getSring(AN447,2)</f>
        <v>石头</v>
      </c>
      <c r="AV447" s="25">
        <f t="shared" si="71"/>
        <v>30031</v>
      </c>
      <c r="AW447" s="25">
        <f t="shared" si="72"/>
        <v>89</v>
      </c>
      <c r="AX447" s="25" t="str">
        <f>getSring(AN447,3)</f>
        <v>稻草</v>
      </c>
      <c r="AY447" s="25">
        <f t="shared" si="73"/>
        <v>30023</v>
      </c>
      <c r="AZ447" s="25">
        <f t="shared" si="74"/>
        <v>89</v>
      </c>
    </row>
    <row r="448" spans="2:52" ht="14.25" x14ac:dyDescent="0.2">
      <c r="B448" s="16">
        <v>446</v>
      </c>
      <c r="C448" s="16" t="s">
        <v>1166</v>
      </c>
      <c r="D448" s="16" t="s">
        <v>1639</v>
      </c>
      <c r="E448" s="16">
        <f>武器3!E448</f>
        <v>4</v>
      </c>
      <c r="F448" s="16" t="s">
        <v>1128</v>
      </c>
      <c r="G448" s="16">
        <f>武器3!G448</f>
        <v>4</v>
      </c>
      <c r="H448" s="19" t="s">
        <v>1485</v>
      </c>
      <c r="I448" s="3" t="s">
        <v>875</v>
      </c>
      <c r="J448" s="3">
        <f>武器2!I448</f>
        <v>14</v>
      </c>
      <c r="K448" s="3" t="str">
        <f>武器3!J448</f>
        <v>上级职业</v>
      </c>
      <c r="L448" s="3" t="str">
        <f>武器3!K448</f>
        <v>--</v>
      </c>
      <c r="M448" s="16">
        <v>5</v>
      </c>
      <c r="N448" s="16">
        <v>6</v>
      </c>
      <c r="O448" s="16">
        <v>85</v>
      </c>
      <c r="P448" s="28">
        <v>0</v>
      </c>
      <c r="Q448" s="28">
        <v>0</v>
      </c>
      <c r="R448" s="28">
        <v>0</v>
      </c>
      <c r="S448" s="28">
        <v>0</v>
      </c>
      <c r="T448" s="28">
        <v>0</v>
      </c>
      <c r="U448" s="28">
        <v>0</v>
      </c>
      <c r="V448" s="64">
        <v>0</v>
      </c>
      <c r="W448" s="29">
        <v>0</v>
      </c>
      <c r="X448" s="29">
        <v>0</v>
      </c>
      <c r="Y448" s="29">
        <v>0</v>
      </c>
      <c r="Z448" s="29">
        <v>0</v>
      </c>
      <c r="AA448" s="64">
        <v>0</v>
      </c>
      <c r="AB448" s="64">
        <v>0</v>
      </c>
      <c r="AC448" s="64">
        <v>0</v>
      </c>
      <c r="AD448" s="64">
        <v>0</v>
      </c>
      <c r="AE448" s="64">
        <v>0</v>
      </c>
      <c r="AF448" s="42">
        <v>0</v>
      </c>
      <c r="AG448" s="29">
        <v>0</v>
      </c>
      <c r="AH448" s="29">
        <v>0</v>
      </c>
      <c r="AI448" s="29">
        <v>0</v>
      </c>
      <c r="AJ448" s="29">
        <v>0</v>
      </c>
      <c r="AK448" s="29">
        <v>0</v>
      </c>
      <c r="AL448">
        <f t="shared" si="66"/>
        <v>127.5</v>
      </c>
      <c r="AM448">
        <f t="shared" si="67"/>
        <v>5572.5</v>
      </c>
      <c r="AN448" t="str">
        <f t="shared" si="68"/>
        <v>,狗牙,石头,蘑菇,红水晶</v>
      </c>
      <c r="AO448" s="25" t="str">
        <f>IF(F448="c",getSring(AN448,4),VLOOKUP(L448&amp;F448,test4,2,FALSE))</f>
        <v>红水晶</v>
      </c>
      <c r="AP448" s="25">
        <f t="shared" si="69"/>
        <v>30027</v>
      </c>
      <c r="AQ448" s="25">
        <f t="shared" si="75"/>
        <v>425</v>
      </c>
      <c r="AR448" s="25" t="str">
        <f>getSring(AN448,1)</f>
        <v>狗牙</v>
      </c>
      <c r="AS448" s="25">
        <f t="shared" si="70"/>
        <v>30035</v>
      </c>
      <c r="AT448" s="25">
        <f t="shared" si="76"/>
        <v>106</v>
      </c>
      <c r="AU448" s="25" t="str">
        <f>getSring(AN448,2)</f>
        <v>石头</v>
      </c>
      <c r="AV448" s="25">
        <f t="shared" si="71"/>
        <v>30031</v>
      </c>
      <c r="AW448" s="25">
        <f t="shared" si="72"/>
        <v>106</v>
      </c>
      <c r="AX448" s="25" t="str">
        <f>getSring(AN448,3)</f>
        <v>蘑菇</v>
      </c>
      <c r="AY448" s="25">
        <f t="shared" si="73"/>
        <v>30019</v>
      </c>
      <c r="AZ448" s="25">
        <f t="shared" si="74"/>
        <v>106</v>
      </c>
    </row>
    <row r="449" spans="2:52" ht="14.25" x14ac:dyDescent="0.2">
      <c r="B449" s="16">
        <v>447</v>
      </c>
      <c r="C449" s="16" t="s">
        <v>1186</v>
      </c>
      <c r="D449" s="16" t="s">
        <v>1500</v>
      </c>
      <c r="E449" s="16">
        <f>武器3!E449</f>
        <v>5</v>
      </c>
      <c r="F449" s="16" t="s">
        <v>1128</v>
      </c>
      <c r="G449" s="16">
        <f>武器3!G449</f>
        <v>4</v>
      </c>
      <c r="H449" s="19" t="s">
        <v>1485</v>
      </c>
      <c r="I449" s="3" t="s">
        <v>875</v>
      </c>
      <c r="J449" s="3">
        <f>武器2!I449</f>
        <v>14</v>
      </c>
      <c r="K449" s="3" t="str">
        <f>武器3!J449</f>
        <v>上级职业</v>
      </c>
      <c r="L449" s="3" t="str">
        <f>武器3!K449</f>
        <v>--</v>
      </c>
      <c r="M449" s="16">
        <v>5</v>
      </c>
      <c r="N449" s="16">
        <v>7</v>
      </c>
      <c r="O449" s="16">
        <v>99</v>
      </c>
      <c r="P449" s="28">
        <v>0</v>
      </c>
      <c r="Q449" s="16">
        <v>0</v>
      </c>
      <c r="R449" s="28">
        <v>0</v>
      </c>
      <c r="S449" s="28">
        <v>0</v>
      </c>
      <c r="T449" s="28">
        <v>0</v>
      </c>
      <c r="U449" s="28">
        <v>0</v>
      </c>
      <c r="V449" s="64">
        <v>0</v>
      </c>
      <c r="W449" s="29">
        <v>0</v>
      </c>
      <c r="X449" s="29">
        <v>0</v>
      </c>
      <c r="Y449" s="29">
        <v>0</v>
      </c>
      <c r="Z449" s="29">
        <v>0</v>
      </c>
      <c r="AA449" s="64">
        <v>0</v>
      </c>
      <c r="AB449" s="64">
        <v>0</v>
      </c>
      <c r="AC449" s="64">
        <v>0</v>
      </c>
      <c r="AD449" s="64">
        <v>0</v>
      </c>
      <c r="AE449" s="64">
        <v>0</v>
      </c>
      <c r="AF449" s="64">
        <v>0</v>
      </c>
      <c r="AG449" s="29">
        <v>0</v>
      </c>
      <c r="AH449" s="29">
        <v>0</v>
      </c>
      <c r="AI449" s="29">
        <v>0</v>
      </c>
      <c r="AJ449" s="29">
        <v>0</v>
      </c>
      <c r="AK449" s="29">
        <v>0</v>
      </c>
      <c r="AL449">
        <f t="shared" si="66"/>
        <v>148.5</v>
      </c>
      <c r="AM449">
        <f t="shared" si="67"/>
        <v>6502.5</v>
      </c>
      <c r="AN449" t="str">
        <f t="shared" si="68"/>
        <v>,狗牙,红水晶,蘑菇,石头</v>
      </c>
      <c r="AO449" s="25" t="str">
        <f>IF(F449="c",getSring(AN449,4),VLOOKUP(L449&amp;F449,test4,2,FALSE))</f>
        <v>石头</v>
      </c>
      <c r="AP449" s="25">
        <f t="shared" si="69"/>
        <v>30031</v>
      </c>
      <c r="AQ449" s="25">
        <f t="shared" si="75"/>
        <v>495</v>
      </c>
      <c r="AR449" s="25" t="str">
        <f>getSring(AN449,1)</f>
        <v>狗牙</v>
      </c>
      <c r="AS449" s="25">
        <f t="shared" si="70"/>
        <v>30035</v>
      </c>
      <c r="AT449" s="25">
        <f t="shared" si="76"/>
        <v>124</v>
      </c>
      <c r="AU449" s="25" t="str">
        <f>getSring(AN449,2)</f>
        <v>红水晶</v>
      </c>
      <c r="AV449" s="25">
        <f t="shared" si="71"/>
        <v>30027</v>
      </c>
      <c r="AW449" s="25">
        <f t="shared" si="72"/>
        <v>124</v>
      </c>
      <c r="AX449" s="25" t="str">
        <f>getSring(AN449,3)</f>
        <v>蘑菇</v>
      </c>
      <c r="AY449" s="25">
        <f t="shared" si="73"/>
        <v>30019</v>
      </c>
      <c r="AZ449" s="25">
        <f t="shared" si="74"/>
        <v>124</v>
      </c>
    </row>
    <row r="450" spans="2:52" ht="14.25" x14ac:dyDescent="0.2">
      <c r="B450" s="16">
        <v>448</v>
      </c>
      <c r="C450" s="16" t="s">
        <v>1141</v>
      </c>
      <c r="D450" s="16" t="s">
        <v>1659</v>
      </c>
      <c r="E450" s="16">
        <f>武器3!E450</f>
        <v>5</v>
      </c>
      <c r="F450" s="16" t="s">
        <v>1128</v>
      </c>
      <c r="G450" s="16">
        <f>武器3!G450</f>
        <v>4</v>
      </c>
      <c r="H450" s="19" t="s">
        <v>1485</v>
      </c>
      <c r="I450" s="3" t="s">
        <v>875</v>
      </c>
      <c r="J450" s="3">
        <f>武器2!I450</f>
        <v>14</v>
      </c>
      <c r="K450" s="3" t="str">
        <f>武器3!J450</f>
        <v>上级职业</v>
      </c>
      <c r="L450" s="3" t="str">
        <f>武器3!K450</f>
        <v>--</v>
      </c>
      <c r="M450" s="16">
        <v>5</v>
      </c>
      <c r="N450" s="16">
        <v>8</v>
      </c>
      <c r="O450" s="16">
        <v>114</v>
      </c>
      <c r="P450" s="28">
        <v>0</v>
      </c>
      <c r="Q450" s="28">
        <v>0</v>
      </c>
      <c r="R450" s="28">
        <v>0</v>
      </c>
      <c r="S450" s="28">
        <v>0</v>
      </c>
      <c r="T450" s="28">
        <v>0</v>
      </c>
      <c r="U450" s="28">
        <v>0</v>
      </c>
      <c r="V450" s="64">
        <v>0</v>
      </c>
      <c r="W450" s="29">
        <v>0</v>
      </c>
      <c r="X450" s="29">
        <v>0</v>
      </c>
      <c r="Y450" s="29">
        <v>0</v>
      </c>
      <c r="Z450" s="29">
        <v>0</v>
      </c>
      <c r="AA450" s="64">
        <v>0</v>
      </c>
      <c r="AB450" s="64">
        <v>0</v>
      </c>
      <c r="AC450" s="64">
        <v>0</v>
      </c>
      <c r="AD450" s="64">
        <v>0</v>
      </c>
      <c r="AE450" s="64">
        <v>0</v>
      </c>
      <c r="AF450" s="42">
        <v>0</v>
      </c>
      <c r="AG450" s="29">
        <v>0</v>
      </c>
      <c r="AH450" s="29">
        <v>0</v>
      </c>
      <c r="AI450" s="29">
        <v>0</v>
      </c>
      <c r="AJ450" s="29">
        <v>0</v>
      </c>
      <c r="AK450" s="29">
        <v>0</v>
      </c>
      <c r="AL450">
        <f t="shared" si="66"/>
        <v>171</v>
      </c>
      <c r="AM450">
        <f t="shared" si="67"/>
        <v>7492.5</v>
      </c>
      <c r="AN450" t="str">
        <f t="shared" si="68"/>
        <v>,稻草,石头,多汁的坚果,红水晶</v>
      </c>
      <c r="AO450" s="25" t="str">
        <f>IF(F450="c",getSring(AN450,4),VLOOKUP(L450&amp;F450,test4,2,FALSE))</f>
        <v>红水晶</v>
      </c>
      <c r="AP450" s="25">
        <f t="shared" si="69"/>
        <v>30027</v>
      </c>
      <c r="AQ450" s="25">
        <f t="shared" si="75"/>
        <v>570</v>
      </c>
      <c r="AR450" s="25" t="str">
        <f>getSring(AN450,1)</f>
        <v>稻草</v>
      </c>
      <c r="AS450" s="25">
        <f t="shared" si="70"/>
        <v>30023</v>
      </c>
      <c r="AT450" s="25">
        <f t="shared" si="76"/>
        <v>143</v>
      </c>
      <c r="AU450" s="25" t="str">
        <f>getSring(AN450,2)</f>
        <v>石头</v>
      </c>
      <c r="AV450" s="25">
        <f t="shared" si="71"/>
        <v>30031</v>
      </c>
      <c r="AW450" s="25">
        <f t="shared" si="72"/>
        <v>143</v>
      </c>
      <c r="AX450" s="25" t="str">
        <f>getSring(AN450,3)</f>
        <v>多汁的坚果</v>
      </c>
      <c r="AY450" s="25">
        <f t="shared" si="73"/>
        <v>30039</v>
      </c>
      <c r="AZ450" s="25">
        <f t="shared" si="74"/>
        <v>143</v>
      </c>
    </row>
    <row r="451" spans="2:52" ht="14.25" x14ac:dyDescent="0.2">
      <c r="B451" s="16">
        <v>449</v>
      </c>
      <c r="C451" s="16" t="s">
        <v>1210</v>
      </c>
      <c r="D451" s="16" t="s">
        <v>1378</v>
      </c>
      <c r="E451" s="16">
        <f>武器3!E451</f>
        <v>2</v>
      </c>
      <c r="F451" s="16" t="s">
        <v>1125</v>
      </c>
      <c r="G451" s="16">
        <f>武器3!G451</f>
        <v>3</v>
      </c>
      <c r="H451" s="19" t="s">
        <v>1485</v>
      </c>
      <c r="I451" s="3" t="s">
        <v>876</v>
      </c>
      <c r="J451" s="3">
        <f>武器2!I451</f>
        <v>15</v>
      </c>
      <c r="K451" s="3" t="str">
        <f>武器3!J451</f>
        <v>上级职业</v>
      </c>
      <c r="L451" s="3" t="str">
        <f>武器3!K451</f>
        <v>暗</v>
      </c>
      <c r="M451" s="16">
        <v>9</v>
      </c>
      <c r="N451" s="16">
        <v>1</v>
      </c>
      <c r="O451" s="16">
        <v>15</v>
      </c>
      <c r="P451" s="28">
        <v>0</v>
      </c>
      <c r="Q451" s="28">
        <v>0</v>
      </c>
      <c r="R451" s="16">
        <v>11</v>
      </c>
      <c r="S451" s="28">
        <v>0</v>
      </c>
      <c r="T451" s="16">
        <v>13</v>
      </c>
      <c r="U451" s="28">
        <v>0</v>
      </c>
      <c r="V451" s="64">
        <v>0</v>
      </c>
      <c r="W451" s="29">
        <v>0</v>
      </c>
      <c r="X451" s="29">
        <v>0</v>
      </c>
      <c r="Y451" s="29">
        <v>0</v>
      </c>
      <c r="Z451" s="29">
        <v>0</v>
      </c>
      <c r="AA451" s="64">
        <v>0</v>
      </c>
      <c r="AB451" s="64">
        <v>0</v>
      </c>
      <c r="AC451" s="64">
        <v>0</v>
      </c>
      <c r="AD451" s="64">
        <v>0</v>
      </c>
      <c r="AE451" s="42">
        <v>6</v>
      </c>
      <c r="AF451" s="64">
        <v>0</v>
      </c>
      <c r="AG451" s="29">
        <v>0</v>
      </c>
      <c r="AH451" s="29">
        <v>0</v>
      </c>
      <c r="AI451" s="29">
        <v>0</v>
      </c>
      <c r="AJ451" s="29">
        <v>0</v>
      </c>
      <c r="AK451" s="29">
        <v>0</v>
      </c>
      <c r="AL451">
        <f t="shared" ref="AL451:AL514" si="77">SUM(O451:V451)*1.5+(1-50/(50+SUM(AA451:AF451)/6))*N451*10*VLOOKUP(I451,test2,2,FALSE)</f>
        <v>59.617647058823529</v>
      </c>
      <c r="AM451">
        <f t="shared" ref="AM451:AM514" si="78">(VLOOKUP(AO451,sell,6,FALSE)*AQ451+VLOOKUP(AR451,sell,6,FALSE)*AT451+VLOOKUP(AU451,sell,6,FALSE)*AW451+VLOOKUP(AX451,sell,6,FALSE)*AZ451)/2</f>
        <v>2520</v>
      </c>
      <c r="AN451" t="str">
        <f t="shared" ref="AN451:AN514" si="79">getMarking(VLOOKUP(F451,simple1,2,FALSE),G451)</f>
        <v>,夏娃的坚果,剧毒牙,紫水晶</v>
      </c>
      <c r="AO451" s="25" t="str">
        <f>IF(F451="c",getSring(AN451,4),VLOOKUP(L451&amp;F451,test4,2,FALSE))</f>
        <v>顶级暗之精华</v>
      </c>
      <c r="AP451" s="25">
        <f t="shared" ref="AP451:AP514" si="80">VLOOKUP(AO451,test9,2,FALSE)+30000</f>
        <v>30013</v>
      </c>
      <c r="AQ451" s="25">
        <f t="shared" si="75"/>
        <v>12</v>
      </c>
      <c r="AR451" s="25" t="str">
        <f>getSring(AN451,1)</f>
        <v>夏娃的坚果</v>
      </c>
      <c r="AS451" s="25">
        <f t="shared" ref="AS451:AS514" si="81">VLOOKUP(AR451,test9,2,FALSE)+30000</f>
        <v>30042</v>
      </c>
      <c r="AT451" s="25">
        <f t="shared" si="76"/>
        <v>6</v>
      </c>
      <c r="AU451" s="25" t="str">
        <f>getSring(AN451,2)</f>
        <v>剧毒牙</v>
      </c>
      <c r="AV451" s="25">
        <f t="shared" ref="AV451:AV514" si="82">VLOOKUP(AU451,test9,2,FALSE)+30000</f>
        <v>30038</v>
      </c>
      <c r="AW451" s="25">
        <f t="shared" ref="AW451:AW514" si="83">ROUND($AL451/VLOOKUP(AU451,test7,5,FALSE)/4,0)</f>
        <v>6</v>
      </c>
      <c r="AX451" s="25" t="str">
        <f>getSring(AN451,3)</f>
        <v>紫水晶</v>
      </c>
      <c r="AY451" s="25">
        <f t="shared" ref="AY451:AY514" si="84">VLOOKUP(AX451,test9,2,FALSE)+30000</f>
        <v>30030</v>
      </c>
      <c r="AZ451" s="25">
        <f t="shared" ref="AZ451:AZ514" si="85">ROUND($AL451/VLOOKUP(AX451,test7,5,FALSE)/4,0)</f>
        <v>6</v>
      </c>
    </row>
    <row r="452" spans="2:52" ht="14.25" x14ac:dyDescent="0.2">
      <c r="B452" s="16">
        <v>450</v>
      </c>
      <c r="C452" s="16" t="s">
        <v>1170</v>
      </c>
      <c r="D452" s="16" t="s">
        <v>1660</v>
      </c>
      <c r="E452" s="16">
        <f>武器3!E452</f>
        <v>2</v>
      </c>
      <c r="F452" s="16" t="s">
        <v>1125</v>
      </c>
      <c r="G452" s="16">
        <f>武器3!G452</f>
        <v>3</v>
      </c>
      <c r="H452" s="19" t="s">
        <v>1485</v>
      </c>
      <c r="I452" s="3" t="s">
        <v>876</v>
      </c>
      <c r="J452" s="3">
        <f>武器2!I452</f>
        <v>15</v>
      </c>
      <c r="K452" s="3" t="str">
        <f>武器3!J452</f>
        <v>上级职业</v>
      </c>
      <c r="L452" s="3" t="str">
        <f>武器3!K452</f>
        <v>暗</v>
      </c>
      <c r="M452" s="16">
        <v>9</v>
      </c>
      <c r="N452" s="16">
        <v>2</v>
      </c>
      <c r="O452" s="16">
        <v>31</v>
      </c>
      <c r="P452" s="16">
        <v>26</v>
      </c>
      <c r="Q452" s="28">
        <v>0</v>
      </c>
      <c r="R452" s="28">
        <v>0</v>
      </c>
      <c r="S452" s="28">
        <v>0</v>
      </c>
      <c r="T452" s="16">
        <v>26</v>
      </c>
      <c r="U452" s="28">
        <v>0</v>
      </c>
      <c r="V452" s="64">
        <v>0</v>
      </c>
      <c r="W452" s="29">
        <v>0</v>
      </c>
      <c r="X452" s="29">
        <v>0</v>
      </c>
      <c r="Y452" s="29">
        <v>0</v>
      </c>
      <c r="Z452" s="29">
        <v>0</v>
      </c>
      <c r="AA452" s="64">
        <v>0</v>
      </c>
      <c r="AB452" s="64">
        <v>0</v>
      </c>
      <c r="AC452" s="64">
        <v>0</v>
      </c>
      <c r="AD452" s="64">
        <v>0</v>
      </c>
      <c r="AE452" s="42">
        <v>13</v>
      </c>
      <c r="AF452" s="64">
        <v>0</v>
      </c>
      <c r="AG452" s="29">
        <v>0</v>
      </c>
      <c r="AH452" s="29">
        <v>0</v>
      </c>
      <c r="AI452" s="29">
        <v>0</v>
      </c>
      <c r="AJ452" s="29">
        <v>0</v>
      </c>
      <c r="AK452" s="29">
        <v>0</v>
      </c>
      <c r="AL452">
        <f t="shared" si="77"/>
        <v>129.23482428115017</v>
      </c>
      <c r="AM452">
        <f t="shared" si="78"/>
        <v>5580</v>
      </c>
      <c r="AN452" t="str">
        <f t="shared" si="79"/>
        <v>,耀眼的石头,紫水晶,五彩的蘑菇</v>
      </c>
      <c r="AO452" s="25" t="str">
        <f>IF(F452="c",getSring(AN452,4),VLOOKUP(L452&amp;F452,test4,2,FALSE))</f>
        <v>顶级暗之精华</v>
      </c>
      <c r="AP452" s="25">
        <f t="shared" si="80"/>
        <v>30013</v>
      </c>
      <c r="AQ452" s="25">
        <f t="shared" ref="AQ452:AQ515" si="86">ROUND(AL452/VLOOKUP(L452&amp;F452,test4,6,FALSE),0)</f>
        <v>27</v>
      </c>
      <c r="AR452" s="25" t="str">
        <f>getSring(AN452,1)</f>
        <v>耀眼的石头</v>
      </c>
      <c r="AS452" s="25">
        <f t="shared" si="81"/>
        <v>30034</v>
      </c>
      <c r="AT452" s="25">
        <f t="shared" ref="AT452:AT515" si="87">ROUND(AL452/VLOOKUP(AR452,test7,5,FALSE)/4,0)</f>
        <v>13</v>
      </c>
      <c r="AU452" s="25" t="str">
        <f>getSring(AN452,2)</f>
        <v>紫水晶</v>
      </c>
      <c r="AV452" s="25">
        <f t="shared" si="82"/>
        <v>30030</v>
      </c>
      <c r="AW452" s="25">
        <f t="shared" si="83"/>
        <v>13</v>
      </c>
      <c r="AX452" s="25" t="str">
        <f>getSring(AN452,3)</f>
        <v>五彩的蘑菇</v>
      </c>
      <c r="AY452" s="25">
        <f t="shared" si="84"/>
        <v>30022</v>
      </c>
      <c r="AZ452" s="25">
        <f t="shared" si="85"/>
        <v>13</v>
      </c>
    </row>
    <row r="453" spans="2:52" ht="14.25" x14ac:dyDescent="0.2">
      <c r="B453" s="16">
        <v>451</v>
      </c>
      <c r="C453" s="16" t="s">
        <v>1208</v>
      </c>
      <c r="D453" s="16" t="s">
        <v>1319</v>
      </c>
      <c r="E453" s="16">
        <f>武器3!E453</f>
        <v>3</v>
      </c>
      <c r="F453" s="16" t="s">
        <v>1125</v>
      </c>
      <c r="G453" s="16">
        <f>武器3!G453</f>
        <v>3</v>
      </c>
      <c r="H453" s="19" t="s">
        <v>1485</v>
      </c>
      <c r="I453" s="3" t="s">
        <v>876</v>
      </c>
      <c r="J453" s="3">
        <f>武器2!I453</f>
        <v>15</v>
      </c>
      <c r="K453" s="3" t="str">
        <f>武器3!J453</f>
        <v>上级职业</v>
      </c>
      <c r="L453" s="3" t="str">
        <f>武器3!K453</f>
        <v>暗</v>
      </c>
      <c r="M453" s="16">
        <v>9</v>
      </c>
      <c r="N453" s="16">
        <v>3</v>
      </c>
      <c r="O453" s="16">
        <v>46</v>
      </c>
      <c r="P453" s="28">
        <v>0</v>
      </c>
      <c r="Q453" s="28">
        <v>0</v>
      </c>
      <c r="R453" s="16">
        <v>33</v>
      </c>
      <c r="S453" s="28">
        <v>0</v>
      </c>
      <c r="T453" s="28">
        <v>0</v>
      </c>
      <c r="U453" s="28">
        <v>0</v>
      </c>
      <c r="V453" s="64">
        <v>0</v>
      </c>
      <c r="W453" s="29">
        <v>0</v>
      </c>
      <c r="X453" s="20">
        <v>6.7500000000000004E-2</v>
      </c>
      <c r="Y453" s="29">
        <v>0</v>
      </c>
      <c r="Z453" s="29">
        <v>0</v>
      </c>
      <c r="AA453" s="64">
        <v>0</v>
      </c>
      <c r="AB453" s="64">
        <v>0</v>
      </c>
      <c r="AC453" s="42">
        <v>19</v>
      </c>
      <c r="AD453" s="64">
        <v>0</v>
      </c>
      <c r="AE453" s="42">
        <v>19</v>
      </c>
      <c r="AF453" s="64">
        <v>0</v>
      </c>
      <c r="AG453" s="29">
        <v>0</v>
      </c>
      <c r="AH453" s="29">
        <v>0</v>
      </c>
      <c r="AI453" s="29">
        <v>0</v>
      </c>
      <c r="AJ453" s="29">
        <v>0</v>
      </c>
      <c r="AK453" s="29">
        <v>0</v>
      </c>
      <c r="AL453">
        <f t="shared" si="77"/>
        <v>137.72485207100593</v>
      </c>
      <c r="AM453">
        <f t="shared" si="78"/>
        <v>6000</v>
      </c>
      <c r="AN453" t="str">
        <f t="shared" si="79"/>
        <v>,剧毒牙,斑斓的稻草,紫水晶</v>
      </c>
      <c r="AO453" s="25" t="str">
        <f>IF(F453="c",getSring(AN453,4),VLOOKUP(L453&amp;F453,test4,2,FALSE))</f>
        <v>顶级暗之精华</v>
      </c>
      <c r="AP453" s="25">
        <f t="shared" si="80"/>
        <v>30013</v>
      </c>
      <c r="AQ453" s="25">
        <f t="shared" si="86"/>
        <v>29</v>
      </c>
      <c r="AR453" s="25" t="str">
        <f>getSring(AN453,1)</f>
        <v>剧毒牙</v>
      </c>
      <c r="AS453" s="25">
        <f t="shared" si="81"/>
        <v>30038</v>
      </c>
      <c r="AT453" s="25">
        <f t="shared" si="87"/>
        <v>14</v>
      </c>
      <c r="AU453" s="25" t="str">
        <f>getSring(AN453,2)</f>
        <v>斑斓的稻草</v>
      </c>
      <c r="AV453" s="25">
        <f t="shared" si="82"/>
        <v>30026</v>
      </c>
      <c r="AW453" s="25">
        <f t="shared" si="83"/>
        <v>14</v>
      </c>
      <c r="AX453" s="25" t="str">
        <f>getSring(AN453,3)</f>
        <v>紫水晶</v>
      </c>
      <c r="AY453" s="25">
        <f t="shared" si="84"/>
        <v>30030</v>
      </c>
      <c r="AZ453" s="25">
        <f t="shared" si="85"/>
        <v>14</v>
      </c>
    </row>
    <row r="454" spans="2:52" ht="14.25" x14ac:dyDescent="0.2">
      <c r="B454" s="16">
        <v>452</v>
      </c>
      <c r="C454" s="16" t="s">
        <v>1166</v>
      </c>
      <c r="D454" s="16" t="s">
        <v>1661</v>
      </c>
      <c r="E454" s="16">
        <f>武器3!E454</f>
        <v>3</v>
      </c>
      <c r="F454" s="16" t="s">
        <v>1125</v>
      </c>
      <c r="G454" s="16">
        <f>武器3!G454</f>
        <v>3</v>
      </c>
      <c r="H454" s="19" t="s">
        <v>1485</v>
      </c>
      <c r="I454" s="3" t="s">
        <v>876</v>
      </c>
      <c r="J454" s="3">
        <f>武器2!I454</f>
        <v>15</v>
      </c>
      <c r="K454" s="3" t="str">
        <f>武器3!J454</f>
        <v>上级职业</v>
      </c>
      <c r="L454" s="3" t="str">
        <f>武器3!K454</f>
        <v>暗</v>
      </c>
      <c r="M454" s="16">
        <v>9</v>
      </c>
      <c r="N454" s="16">
        <v>4</v>
      </c>
      <c r="O454" s="16">
        <v>61</v>
      </c>
      <c r="P454" s="16">
        <v>52</v>
      </c>
      <c r="Q454" s="28">
        <v>0</v>
      </c>
      <c r="R454" s="28">
        <v>0</v>
      </c>
      <c r="S454" s="28">
        <v>0</v>
      </c>
      <c r="T454" s="28">
        <v>0</v>
      </c>
      <c r="U454" s="28">
        <v>0</v>
      </c>
      <c r="V454" s="42">
        <v>23</v>
      </c>
      <c r="W454" s="29">
        <v>0</v>
      </c>
      <c r="X454" s="29">
        <v>0</v>
      </c>
      <c r="Y454" s="29">
        <v>0</v>
      </c>
      <c r="Z454" s="29">
        <v>0</v>
      </c>
      <c r="AA454" s="64">
        <v>0</v>
      </c>
      <c r="AB454" s="64">
        <v>0</v>
      </c>
      <c r="AC454" s="42">
        <v>25</v>
      </c>
      <c r="AD454" s="64">
        <v>0</v>
      </c>
      <c r="AE454" s="42">
        <v>25</v>
      </c>
      <c r="AF454" s="64">
        <v>0</v>
      </c>
      <c r="AG454" s="29">
        <v>0</v>
      </c>
      <c r="AH454" s="29">
        <v>0</v>
      </c>
      <c r="AI454" s="29">
        <v>0</v>
      </c>
      <c r="AJ454" s="29">
        <v>0</v>
      </c>
      <c r="AK454" s="29">
        <v>0</v>
      </c>
      <c r="AL454">
        <f t="shared" si="77"/>
        <v>236.57142857142858</v>
      </c>
      <c r="AM454">
        <f t="shared" si="78"/>
        <v>10380</v>
      </c>
      <c r="AN454" t="str">
        <f t="shared" si="79"/>
        <v>,斑斓的稻草,紫水晶,五彩的蘑菇</v>
      </c>
      <c r="AO454" s="25" t="str">
        <f>IF(F454="c",getSring(AN454,4),VLOOKUP(L454&amp;F454,test4,2,FALSE))</f>
        <v>顶级暗之精华</v>
      </c>
      <c r="AP454" s="25">
        <f t="shared" si="80"/>
        <v>30013</v>
      </c>
      <c r="AQ454" s="25">
        <f t="shared" si="86"/>
        <v>49</v>
      </c>
      <c r="AR454" s="25" t="str">
        <f>getSring(AN454,1)</f>
        <v>斑斓的稻草</v>
      </c>
      <c r="AS454" s="25">
        <f t="shared" si="81"/>
        <v>30026</v>
      </c>
      <c r="AT454" s="25">
        <f t="shared" si="87"/>
        <v>25</v>
      </c>
      <c r="AU454" s="25" t="str">
        <f>getSring(AN454,2)</f>
        <v>紫水晶</v>
      </c>
      <c r="AV454" s="25">
        <f t="shared" si="82"/>
        <v>30030</v>
      </c>
      <c r="AW454" s="25">
        <f t="shared" si="83"/>
        <v>25</v>
      </c>
      <c r="AX454" s="25" t="str">
        <f>getSring(AN454,3)</f>
        <v>五彩的蘑菇</v>
      </c>
      <c r="AY454" s="25">
        <f t="shared" si="84"/>
        <v>30022</v>
      </c>
      <c r="AZ454" s="25">
        <f t="shared" si="85"/>
        <v>25</v>
      </c>
    </row>
    <row r="455" spans="2:52" ht="14.25" x14ac:dyDescent="0.2">
      <c r="B455" s="16">
        <v>453</v>
      </c>
      <c r="C455" s="16" t="s">
        <v>1159</v>
      </c>
      <c r="D455" s="16" t="s">
        <v>1320</v>
      </c>
      <c r="E455" s="16">
        <f>武器3!E455</f>
        <v>4</v>
      </c>
      <c r="F455" s="16" t="s">
        <v>1125</v>
      </c>
      <c r="G455" s="16">
        <f>武器3!G455</f>
        <v>3</v>
      </c>
      <c r="H455" s="19" t="s">
        <v>1485</v>
      </c>
      <c r="I455" s="3" t="s">
        <v>876</v>
      </c>
      <c r="J455" s="3">
        <f>武器2!I455</f>
        <v>15</v>
      </c>
      <c r="K455" s="3" t="str">
        <f>武器3!J455</f>
        <v>上级职业</v>
      </c>
      <c r="L455" s="3" t="str">
        <f>武器3!K455</f>
        <v>暗</v>
      </c>
      <c r="M455" s="16">
        <v>9</v>
      </c>
      <c r="N455" s="16">
        <v>5</v>
      </c>
      <c r="O455" s="16">
        <v>77</v>
      </c>
      <c r="P455" s="28">
        <v>0</v>
      </c>
      <c r="Q455" s="16">
        <v>52</v>
      </c>
      <c r="R455" s="16">
        <v>54</v>
      </c>
      <c r="S455" s="28">
        <v>0</v>
      </c>
      <c r="T455" s="28">
        <v>0</v>
      </c>
      <c r="U455" s="16">
        <v>45</v>
      </c>
      <c r="V455" s="64">
        <v>0</v>
      </c>
      <c r="W455" s="20">
        <v>0.14499999999999999</v>
      </c>
      <c r="X455" s="29">
        <v>0</v>
      </c>
      <c r="Y455" s="29">
        <v>0</v>
      </c>
      <c r="Z455" s="29">
        <v>0</v>
      </c>
      <c r="AA455" s="64">
        <v>0</v>
      </c>
      <c r="AB455" s="64">
        <v>0</v>
      </c>
      <c r="AC455" s="64">
        <v>0</v>
      </c>
      <c r="AD455" s="64">
        <v>0</v>
      </c>
      <c r="AE455" s="42">
        <v>31</v>
      </c>
      <c r="AF455" s="64">
        <v>0</v>
      </c>
      <c r="AG455" s="29">
        <v>0</v>
      </c>
      <c r="AH455" s="29">
        <v>0</v>
      </c>
      <c r="AI455" s="29">
        <v>0</v>
      </c>
      <c r="AJ455" s="29">
        <v>0</v>
      </c>
      <c r="AK455" s="29">
        <v>0</v>
      </c>
      <c r="AL455">
        <f t="shared" si="77"/>
        <v>368.69184290030211</v>
      </c>
      <c r="AM455">
        <f t="shared" si="78"/>
        <v>16080</v>
      </c>
      <c r="AN455" t="str">
        <f t="shared" si="79"/>
        <v>,紫水晶,耀眼的石头,斑斓的稻草</v>
      </c>
      <c r="AO455" s="25" t="str">
        <f>IF(F455="c",getSring(AN455,4),VLOOKUP(L455&amp;F455,test4,2,FALSE))</f>
        <v>顶级暗之精华</v>
      </c>
      <c r="AP455" s="25">
        <f t="shared" si="80"/>
        <v>30013</v>
      </c>
      <c r="AQ455" s="25">
        <f t="shared" si="86"/>
        <v>77</v>
      </c>
      <c r="AR455" s="25" t="str">
        <f>getSring(AN455,1)</f>
        <v>紫水晶</v>
      </c>
      <c r="AS455" s="25">
        <f t="shared" si="81"/>
        <v>30030</v>
      </c>
      <c r="AT455" s="25">
        <f t="shared" si="87"/>
        <v>38</v>
      </c>
      <c r="AU455" s="25" t="str">
        <f>getSring(AN455,2)</f>
        <v>耀眼的石头</v>
      </c>
      <c r="AV455" s="25">
        <f t="shared" si="82"/>
        <v>30034</v>
      </c>
      <c r="AW455" s="25">
        <f t="shared" si="83"/>
        <v>38</v>
      </c>
      <c r="AX455" s="25" t="str">
        <f>getSring(AN455,3)</f>
        <v>斑斓的稻草</v>
      </c>
      <c r="AY455" s="25">
        <f t="shared" si="84"/>
        <v>30026</v>
      </c>
      <c r="AZ455" s="25">
        <f t="shared" si="85"/>
        <v>38</v>
      </c>
    </row>
    <row r="456" spans="2:52" ht="14.25" x14ac:dyDescent="0.2">
      <c r="B456" s="16">
        <v>454</v>
      </c>
      <c r="C456" s="16" t="s">
        <v>1208</v>
      </c>
      <c r="D456" s="16" t="s">
        <v>1662</v>
      </c>
      <c r="E456" s="16">
        <f>武器3!E456</f>
        <v>4</v>
      </c>
      <c r="F456" s="16" t="s">
        <v>1125</v>
      </c>
      <c r="G456" s="16">
        <f>武器3!G456</f>
        <v>3</v>
      </c>
      <c r="H456" s="19" t="s">
        <v>1485</v>
      </c>
      <c r="I456" s="3" t="s">
        <v>876</v>
      </c>
      <c r="J456" s="3">
        <f>武器2!I456</f>
        <v>15</v>
      </c>
      <c r="K456" s="3" t="str">
        <f>武器3!J456</f>
        <v>上级职业</v>
      </c>
      <c r="L456" s="3" t="str">
        <f>武器3!K456</f>
        <v>暗</v>
      </c>
      <c r="M456" s="16">
        <v>9</v>
      </c>
      <c r="N456" s="16">
        <v>6</v>
      </c>
      <c r="O456" s="16">
        <v>92</v>
      </c>
      <c r="P456" s="28">
        <v>0</v>
      </c>
      <c r="Q456" s="28">
        <v>0</v>
      </c>
      <c r="R456" s="28">
        <v>0</v>
      </c>
      <c r="S456" s="28">
        <v>0</v>
      </c>
      <c r="T456" s="28">
        <v>0</v>
      </c>
      <c r="U456" s="16">
        <v>54</v>
      </c>
      <c r="V456" s="64">
        <v>0</v>
      </c>
      <c r="W456" s="29">
        <v>0</v>
      </c>
      <c r="X456" s="20">
        <v>0.13500000000000001</v>
      </c>
      <c r="Y456" s="29">
        <v>0</v>
      </c>
      <c r="Z456" s="29">
        <v>0</v>
      </c>
      <c r="AA456" s="64">
        <v>0</v>
      </c>
      <c r="AB456" s="42">
        <v>42</v>
      </c>
      <c r="AC456" s="64">
        <v>0</v>
      </c>
      <c r="AD456" s="42">
        <v>23</v>
      </c>
      <c r="AE456" s="42">
        <v>38</v>
      </c>
      <c r="AF456" s="64">
        <v>0</v>
      </c>
      <c r="AG456" s="29">
        <v>0</v>
      </c>
      <c r="AH456" s="29">
        <v>0</v>
      </c>
      <c r="AI456" s="29">
        <v>0</v>
      </c>
      <c r="AJ456" s="29">
        <v>0</v>
      </c>
      <c r="AK456" s="29">
        <v>0</v>
      </c>
      <c r="AL456">
        <f t="shared" si="77"/>
        <v>306.40942928039703</v>
      </c>
      <c r="AM456">
        <f t="shared" si="78"/>
        <v>13440</v>
      </c>
      <c r="AN456" t="str">
        <f t="shared" si="79"/>
        <v>,剧毒牙,夏娃的坚果,耀眼的石头</v>
      </c>
      <c r="AO456" s="25" t="str">
        <f>IF(F456="c",getSring(AN456,4),VLOOKUP(L456&amp;F456,test4,2,FALSE))</f>
        <v>顶级暗之精华</v>
      </c>
      <c r="AP456" s="25">
        <f t="shared" si="80"/>
        <v>30013</v>
      </c>
      <c r="AQ456" s="25">
        <f t="shared" si="86"/>
        <v>64</v>
      </c>
      <c r="AR456" s="25" t="str">
        <f>getSring(AN456,1)</f>
        <v>剧毒牙</v>
      </c>
      <c r="AS456" s="25">
        <f t="shared" si="81"/>
        <v>30038</v>
      </c>
      <c r="AT456" s="25">
        <f t="shared" si="87"/>
        <v>32</v>
      </c>
      <c r="AU456" s="25" t="str">
        <f>getSring(AN456,2)</f>
        <v>夏娃的坚果</v>
      </c>
      <c r="AV456" s="25">
        <f t="shared" si="82"/>
        <v>30042</v>
      </c>
      <c r="AW456" s="25">
        <f t="shared" si="83"/>
        <v>32</v>
      </c>
      <c r="AX456" s="25" t="str">
        <f>getSring(AN456,3)</f>
        <v>耀眼的石头</v>
      </c>
      <c r="AY456" s="25">
        <f t="shared" si="84"/>
        <v>30034</v>
      </c>
      <c r="AZ456" s="25">
        <f t="shared" si="85"/>
        <v>32</v>
      </c>
    </row>
    <row r="457" spans="2:52" ht="14.25" x14ac:dyDescent="0.2">
      <c r="B457" s="16">
        <v>455</v>
      </c>
      <c r="C457" s="16" t="s">
        <v>1139</v>
      </c>
      <c r="D457" s="16" t="s">
        <v>1401</v>
      </c>
      <c r="E457" s="16">
        <f>武器3!E457</f>
        <v>5</v>
      </c>
      <c r="F457" s="16" t="s">
        <v>1125</v>
      </c>
      <c r="G457" s="16">
        <f>武器3!G457</f>
        <v>3</v>
      </c>
      <c r="H457" s="19" t="s">
        <v>1485</v>
      </c>
      <c r="I457" s="3" t="s">
        <v>876</v>
      </c>
      <c r="J457" s="3">
        <f>武器2!I457</f>
        <v>15</v>
      </c>
      <c r="K457" s="3" t="str">
        <f>武器3!J457</f>
        <v>上级职业</v>
      </c>
      <c r="L457" s="3" t="str">
        <f>武器3!K457</f>
        <v>暗</v>
      </c>
      <c r="M457" s="16">
        <v>9</v>
      </c>
      <c r="N457" s="16">
        <v>7</v>
      </c>
      <c r="O457" s="16">
        <v>108</v>
      </c>
      <c r="P457" s="28">
        <v>0</v>
      </c>
      <c r="Q457" s="28">
        <v>0</v>
      </c>
      <c r="R457" s="16">
        <v>76</v>
      </c>
      <c r="S457" s="28">
        <v>0</v>
      </c>
      <c r="T457" s="16">
        <v>91</v>
      </c>
      <c r="U457" s="28">
        <v>0</v>
      </c>
      <c r="V457" s="42">
        <v>40</v>
      </c>
      <c r="W457" s="29">
        <v>0</v>
      </c>
      <c r="X457" s="20">
        <v>0.1575</v>
      </c>
      <c r="Y457" s="29">
        <v>0</v>
      </c>
      <c r="Z457" s="29">
        <v>0</v>
      </c>
      <c r="AA457" s="42">
        <v>44</v>
      </c>
      <c r="AB457" s="64">
        <v>0</v>
      </c>
      <c r="AC457" s="64">
        <v>0</v>
      </c>
      <c r="AD457" s="64">
        <v>0</v>
      </c>
      <c r="AE457" s="42">
        <v>44</v>
      </c>
      <c r="AF457" s="64">
        <v>0</v>
      </c>
      <c r="AG457" s="29">
        <v>0</v>
      </c>
      <c r="AH457" s="29">
        <v>0</v>
      </c>
      <c r="AI457" s="29">
        <v>0</v>
      </c>
      <c r="AJ457" s="29">
        <v>0</v>
      </c>
      <c r="AK457" s="29">
        <v>0</v>
      </c>
      <c r="AL457">
        <f t="shared" si="77"/>
        <v>562.9948453608248</v>
      </c>
      <c r="AM457">
        <f t="shared" si="78"/>
        <v>24660</v>
      </c>
      <c r="AN457" t="str">
        <f t="shared" si="79"/>
        <v>,夏娃的坚果,紫水晶,耀眼的石头</v>
      </c>
      <c r="AO457" s="25" t="str">
        <f>IF(F457="c",getSring(AN457,4),VLOOKUP(L457&amp;F457,test4,2,FALSE))</f>
        <v>顶级暗之精华</v>
      </c>
      <c r="AP457" s="25">
        <f t="shared" si="80"/>
        <v>30013</v>
      </c>
      <c r="AQ457" s="25">
        <f t="shared" si="86"/>
        <v>117</v>
      </c>
      <c r="AR457" s="25" t="str">
        <f>getSring(AN457,1)</f>
        <v>夏娃的坚果</v>
      </c>
      <c r="AS457" s="25">
        <f t="shared" si="81"/>
        <v>30042</v>
      </c>
      <c r="AT457" s="25">
        <f t="shared" si="87"/>
        <v>59</v>
      </c>
      <c r="AU457" s="25" t="str">
        <f>getSring(AN457,2)</f>
        <v>紫水晶</v>
      </c>
      <c r="AV457" s="25">
        <f t="shared" si="82"/>
        <v>30030</v>
      </c>
      <c r="AW457" s="25">
        <f t="shared" si="83"/>
        <v>59</v>
      </c>
      <c r="AX457" s="25" t="str">
        <f>getSring(AN457,3)</f>
        <v>耀眼的石头</v>
      </c>
      <c r="AY457" s="25">
        <f t="shared" si="84"/>
        <v>30034</v>
      </c>
      <c r="AZ457" s="25">
        <f t="shared" si="85"/>
        <v>59</v>
      </c>
    </row>
    <row r="458" spans="2:52" ht="14.25" x14ac:dyDescent="0.2">
      <c r="B458" s="16">
        <v>456</v>
      </c>
      <c r="C458" s="16" t="s">
        <v>1182</v>
      </c>
      <c r="D458" s="16" t="s">
        <v>1598</v>
      </c>
      <c r="E458" s="16">
        <f>武器3!E458</f>
        <v>5</v>
      </c>
      <c r="F458" s="16" t="s">
        <v>1125</v>
      </c>
      <c r="G458" s="16">
        <f>武器3!G458</f>
        <v>3</v>
      </c>
      <c r="H458" s="19" t="s">
        <v>1485</v>
      </c>
      <c r="I458" s="3" t="s">
        <v>876</v>
      </c>
      <c r="J458" s="3">
        <f>武器2!I458</f>
        <v>15</v>
      </c>
      <c r="K458" s="3" t="str">
        <f>武器3!J458</f>
        <v>上级职业</v>
      </c>
      <c r="L458" s="3" t="str">
        <f>武器3!K458</f>
        <v>暗</v>
      </c>
      <c r="M458" s="16">
        <v>9</v>
      </c>
      <c r="N458" s="16">
        <v>8</v>
      </c>
      <c r="O458" s="16">
        <v>123</v>
      </c>
      <c r="P458" s="16">
        <v>103</v>
      </c>
      <c r="Q458" s="28">
        <v>0</v>
      </c>
      <c r="R458" s="16">
        <v>87</v>
      </c>
      <c r="S458" s="28">
        <v>0</v>
      </c>
      <c r="T458" s="28">
        <v>0</v>
      </c>
      <c r="U458" s="28">
        <v>0</v>
      </c>
      <c r="V458" s="42">
        <v>46</v>
      </c>
      <c r="W458" s="20">
        <v>0.23</v>
      </c>
      <c r="X458" s="20">
        <v>0.18</v>
      </c>
      <c r="Y458" s="29">
        <v>0</v>
      </c>
      <c r="Z458" s="29">
        <v>0</v>
      </c>
      <c r="AA458" s="64">
        <v>0</v>
      </c>
      <c r="AB458" s="64">
        <v>0</v>
      </c>
      <c r="AC458" s="64">
        <v>0</v>
      </c>
      <c r="AD458" s="64">
        <v>0</v>
      </c>
      <c r="AE458" s="42">
        <v>50</v>
      </c>
      <c r="AF458" s="64">
        <v>0</v>
      </c>
      <c r="AG458" s="29">
        <v>0</v>
      </c>
      <c r="AH458" s="29">
        <v>0</v>
      </c>
      <c r="AI458" s="29">
        <v>0</v>
      </c>
      <c r="AJ458" s="29">
        <v>0</v>
      </c>
      <c r="AK458" s="29">
        <v>0</v>
      </c>
      <c r="AL458">
        <f t="shared" si="77"/>
        <v>603.64285714285711</v>
      </c>
      <c r="AM458">
        <f t="shared" si="78"/>
        <v>26460</v>
      </c>
      <c r="AN458" t="str">
        <f t="shared" si="79"/>
        <v>,紫水晶,斑斓的稻草,耀眼的石头</v>
      </c>
      <c r="AO458" s="25" t="str">
        <f>IF(F458="c",getSring(AN458,4),VLOOKUP(L458&amp;F458,test4,2,FALSE))</f>
        <v>顶级暗之精华</v>
      </c>
      <c r="AP458" s="25">
        <f t="shared" si="80"/>
        <v>30013</v>
      </c>
      <c r="AQ458" s="25">
        <f t="shared" si="86"/>
        <v>126</v>
      </c>
      <c r="AR458" s="25" t="str">
        <f>getSring(AN458,1)</f>
        <v>紫水晶</v>
      </c>
      <c r="AS458" s="25">
        <f t="shared" si="81"/>
        <v>30030</v>
      </c>
      <c r="AT458" s="25">
        <f t="shared" si="87"/>
        <v>63</v>
      </c>
      <c r="AU458" s="25" t="str">
        <f>getSring(AN458,2)</f>
        <v>斑斓的稻草</v>
      </c>
      <c r="AV458" s="25">
        <f t="shared" si="82"/>
        <v>30026</v>
      </c>
      <c r="AW458" s="25">
        <f t="shared" si="83"/>
        <v>63</v>
      </c>
      <c r="AX458" s="25" t="str">
        <f>getSring(AN458,3)</f>
        <v>耀眼的石头</v>
      </c>
      <c r="AY458" s="25">
        <f t="shared" si="84"/>
        <v>30034</v>
      </c>
      <c r="AZ458" s="25">
        <f t="shared" si="85"/>
        <v>63</v>
      </c>
    </row>
    <row r="459" spans="2:52" ht="14.25" x14ac:dyDescent="0.2">
      <c r="B459" s="16">
        <v>457</v>
      </c>
      <c r="C459" s="16" t="s">
        <v>1208</v>
      </c>
      <c r="D459" s="16" t="s">
        <v>1612</v>
      </c>
      <c r="E459" s="16">
        <f>武器3!E459</f>
        <v>2</v>
      </c>
      <c r="F459" s="16" t="s">
        <v>1126</v>
      </c>
      <c r="G459" s="16">
        <f>武器3!G459</f>
        <v>3</v>
      </c>
      <c r="H459" s="19" t="s">
        <v>1485</v>
      </c>
      <c r="I459" s="3" t="s">
        <v>876</v>
      </c>
      <c r="J459" s="3">
        <f>武器2!I459</f>
        <v>15</v>
      </c>
      <c r="K459" s="3" t="str">
        <f>武器3!J459</f>
        <v>上级职业</v>
      </c>
      <c r="L459" s="3" t="str">
        <f>武器3!K459</f>
        <v>暗</v>
      </c>
      <c r="M459" s="16">
        <v>9</v>
      </c>
      <c r="N459" s="16">
        <v>1</v>
      </c>
      <c r="O459" s="16">
        <v>9</v>
      </c>
      <c r="P459" s="28">
        <v>0</v>
      </c>
      <c r="Q459" s="28">
        <v>0</v>
      </c>
      <c r="R459" s="28">
        <v>0</v>
      </c>
      <c r="S459" s="28">
        <v>0</v>
      </c>
      <c r="T459" s="16">
        <v>15</v>
      </c>
      <c r="U459" s="28">
        <v>0</v>
      </c>
      <c r="V459" s="64">
        <v>0</v>
      </c>
      <c r="W459" s="29">
        <v>0</v>
      </c>
      <c r="X459" s="29">
        <v>0</v>
      </c>
      <c r="Y459" s="29">
        <v>0</v>
      </c>
      <c r="Z459" s="29">
        <v>0</v>
      </c>
      <c r="AA459" s="64">
        <v>0</v>
      </c>
      <c r="AB459" s="64">
        <v>0</v>
      </c>
      <c r="AC459" s="64">
        <v>0</v>
      </c>
      <c r="AD459" s="64">
        <v>0</v>
      </c>
      <c r="AE459" s="42">
        <v>7</v>
      </c>
      <c r="AF459" s="64">
        <v>0</v>
      </c>
      <c r="AG459" s="29">
        <v>0</v>
      </c>
      <c r="AH459" s="29">
        <v>0</v>
      </c>
      <c r="AI459" s="29">
        <v>0</v>
      </c>
      <c r="AJ459" s="29">
        <v>0</v>
      </c>
      <c r="AK459" s="29">
        <v>0</v>
      </c>
      <c r="AL459">
        <f t="shared" si="77"/>
        <v>37.299674267100976</v>
      </c>
      <c r="AM459">
        <f t="shared" si="78"/>
        <v>1680</v>
      </c>
      <c r="AN459" t="str">
        <f t="shared" si="79"/>
        <v>,灰色的稻草,诱人的蘑菇,发光的石头</v>
      </c>
      <c r="AO459" s="25" t="str">
        <f>IF(F459="c",getSring(AN459,4),VLOOKUP(L459&amp;F459,test4,2,FALSE))</f>
        <v>上级暗之精华</v>
      </c>
      <c r="AP459" s="25">
        <f t="shared" si="80"/>
        <v>30014</v>
      </c>
      <c r="AQ459" s="25">
        <f t="shared" si="86"/>
        <v>16</v>
      </c>
      <c r="AR459" s="25" t="str">
        <f>getSring(AN459,1)</f>
        <v>灰色的稻草</v>
      </c>
      <c r="AS459" s="25">
        <f t="shared" si="81"/>
        <v>30025</v>
      </c>
      <c r="AT459" s="25">
        <f t="shared" si="87"/>
        <v>8</v>
      </c>
      <c r="AU459" s="25" t="str">
        <f>getSring(AN459,2)</f>
        <v>诱人的蘑菇</v>
      </c>
      <c r="AV459" s="25">
        <f t="shared" si="82"/>
        <v>30021</v>
      </c>
      <c r="AW459" s="25">
        <f t="shared" si="83"/>
        <v>8</v>
      </c>
      <c r="AX459" s="25" t="str">
        <f>getSring(AN459,3)</f>
        <v>发光的石头</v>
      </c>
      <c r="AY459" s="25">
        <f t="shared" si="84"/>
        <v>30033</v>
      </c>
      <c r="AZ459" s="25">
        <f t="shared" si="85"/>
        <v>8</v>
      </c>
    </row>
    <row r="460" spans="2:52" ht="14.25" x14ac:dyDescent="0.2">
      <c r="B460" s="16">
        <v>458</v>
      </c>
      <c r="C460" s="16" t="s">
        <v>1191</v>
      </c>
      <c r="D460" s="16" t="s">
        <v>1409</v>
      </c>
      <c r="E460" s="16">
        <f>武器3!E460</f>
        <v>2</v>
      </c>
      <c r="F460" s="16" t="s">
        <v>1126</v>
      </c>
      <c r="G460" s="16">
        <f>武器3!G460</f>
        <v>3</v>
      </c>
      <c r="H460" s="19" t="s">
        <v>1485</v>
      </c>
      <c r="I460" s="3" t="s">
        <v>876</v>
      </c>
      <c r="J460" s="3">
        <f>武器2!I460</f>
        <v>15</v>
      </c>
      <c r="K460" s="3" t="str">
        <f>武器3!J460</f>
        <v>上级职业</v>
      </c>
      <c r="L460" s="3" t="str">
        <f>武器3!K460</f>
        <v>暗</v>
      </c>
      <c r="M460" s="16">
        <v>9</v>
      </c>
      <c r="N460" s="16">
        <v>2</v>
      </c>
      <c r="O460" s="16">
        <v>17</v>
      </c>
      <c r="P460" s="16">
        <v>30</v>
      </c>
      <c r="Q460" s="28">
        <v>0</v>
      </c>
      <c r="R460" s="16">
        <v>25</v>
      </c>
      <c r="S460" s="28">
        <v>0</v>
      </c>
      <c r="T460" s="28">
        <v>0</v>
      </c>
      <c r="U460" s="28">
        <v>0</v>
      </c>
      <c r="V460" s="64">
        <v>0</v>
      </c>
      <c r="W460" s="29">
        <v>0</v>
      </c>
      <c r="X460" s="29">
        <v>0</v>
      </c>
      <c r="Y460" s="29">
        <v>0</v>
      </c>
      <c r="Z460" s="29">
        <v>0</v>
      </c>
      <c r="AA460" s="64">
        <v>0</v>
      </c>
      <c r="AB460" s="64">
        <v>0</v>
      </c>
      <c r="AC460" s="64">
        <v>0</v>
      </c>
      <c r="AD460" s="64">
        <v>0</v>
      </c>
      <c r="AE460" s="64">
        <v>0</v>
      </c>
      <c r="AF460" s="64">
        <v>0</v>
      </c>
      <c r="AG460" s="29">
        <v>0</v>
      </c>
      <c r="AH460" s="29">
        <v>0</v>
      </c>
      <c r="AI460" s="29">
        <v>0</v>
      </c>
      <c r="AJ460" s="29">
        <v>0</v>
      </c>
      <c r="AK460" s="29">
        <v>0</v>
      </c>
      <c r="AL460">
        <f t="shared" si="77"/>
        <v>108</v>
      </c>
      <c r="AM460">
        <f t="shared" si="78"/>
        <v>4770</v>
      </c>
      <c r="AN460" t="str">
        <f t="shared" si="79"/>
        <v>,灰色的稻草,带血的牙,诱人的坚果</v>
      </c>
      <c r="AO460" s="25" t="str">
        <f>IF(F460="c",getSring(AN460,4),VLOOKUP(L460&amp;F460,test4,2,FALSE))</f>
        <v>上级暗之精华</v>
      </c>
      <c r="AP460" s="25">
        <f t="shared" si="80"/>
        <v>30014</v>
      </c>
      <c r="AQ460" s="25">
        <f t="shared" si="86"/>
        <v>45</v>
      </c>
      <c r="AR460" s="25" t="str">
        <f>getSring(AN460,1)</f>
        <v>灰色的稻草</v>
      </c>
      <c r="AS460" s="25">
        <f t="shared" si="81"/>
        <v>30025</v>
      </c>
      <c r="AT460" s="25">
        <f t="shared" si="87"/>
        <v>23</v>
      </c>
      <c r="AU460" s="25" t="str">
        <f>getSring(AN460,2)</f>
        <v>带血的牙</v>
      </c>
      <c r="AV460" s="25">
        <f t="shared" si="82"/>
        <v>30037</v>
      </c>
      <c r="AW460" s="25">
        <f t="shared" si="83"/>
        <v>23</v>
      </c>
      <c r="AX460" s="25" t="str">
        <f>getSring(AN460,3)</f>
        <v>诱人的坚果</v>
      </c>
      <c r="AY460" s="25">
        <f t="shared" si="84"/>
        <v>30041</v>
      </c>
      <c r="AZ460" s="25">
        <f t="shared" si="85"/>
        <v>23</v>
      </c>
    </row>
    <row r="461" spans="2:52" ht="14.25" x14ac:dyDescent="0.2">
      <c r="B461" s="16">
        <v>459</v>
      </c>
      <c r="C461" s="16" t="s">
        <v>1214</v>
      </c>
      <c r="D461" s="16" t="s">
        <v>1520</v>
      </c>
      <c r="E461" s="16">
        <f>武器3!E461</f>
        <v>3</v>
      </c>
      <c r="F461" s="16" t="s">
        <v>1126</v>
      </c>
      <c r="G461" s="16">
        <f>武器3!G461</f>
        <v>3</v>
      </c>
      <c r="H461" s="19" t="s">
        <v>1485</v>
      </c>
      <c r="I461" s="3" t="s">
        <v>876</v>
      </c>
      <c r="J461" s="3">
        <f>武器2!I461</f>
        <v>15</v>
      </c>
      <c r="K461" s="3" t="str">
        <f>武器3!J461</f>
        <v>上级职业</v>
      </c>
      <c r="L461" s="3" t="str">
        <f>武器3!K461</f>
        <v>暗</v>
      </c>
      <c r="M461" s="16">
        <v>9</v>
      </c>
      <c r="N461" s="16">
        <v>3</v>
      </c>
      <c r="O461" s="16">
        <v>26</v>
      </c>
      <c r="P461" s="28">
        <v>0</v>
      </c>
      <c r="Q461" s="28">
        <v>0</v>
      </c>
      <c r="R461" s="16">
        <v>37</v>
      </c>
      <c r="S461" s="28">
        <v>0</v>
      </c>
      <c r="T461" s="28">
        <v>0</v>
      </c>
      <c r="U461" s="28">
        <v>0</v>
      </c>
      <c r="V461" s="64">
        <v>0</v>
      </c>
      <c r="W461" s="20">
        <v>0.1</v>
      </c>
      <c r="X461" s="29">
        <v>0</v>
      </c>
      <c r="Y461" s="29">
        <v>0</v>
      </c>
      <c r="Z461" s="29">
        <v>0</v>
      </c>
      <c r="AA461" s="64">
        <v>0</v>
      </c>
      <c r="AB461" s="64">
        <v>0</v>
      </c>
      <c r="AC461" s="64">
        <v>0</v>
      </c>
      <c r="AD461" s="64">
        <v>0</v>
      </c>
      <c r="AE461" s="64">
        <v>0</v>
      </c>
      <c r="AF461" s="64">
        <v>0</v>
      </c>
      <c r="AG461" s="29">
        <v>0</v>
      </c>
      <c r="AH461" s="29">
        <v>0</v>
      </c>
      <c r="AI461" s="29">
        <v>0</v>
      </c>
      <c r="AJ461" s="29">
        <v>0</v>
      </c>
      <c r="AK461" s="29">
        <v>0</v>
      </c>
      <c r="AL461">
        <f t="shared" si="77"/>
        <v>94.5</v>
      </c>
      <c r="AM461">
        <f t="shared" si="78"/>
        <v>4140</v>
      </c>
      <c r="AN461" t="str">
        <f t="shared" si="79"/>
        <v>,诱人的坚果,灰色的稻草,发光的石头</v>
      </c>
      <c r="AO461" s="25" t="str">
        <f>IF(F461="c",getSring(AN461,4),VLOOKUP(L461&amp;F461,test4,2,FALSE))</f>
        <v>上级暗之精华</v>
      </c>
      <c r="AP461" s="25">
        <f t="shared" si="80"/>
        <v>30014</v>
      </c>
      <c r="AQ461" s="25">
        <f t="shared" si="86"/>
        <v>39</v>
      </c>
      <c r="AR461" s="25" t="str">
        <f>getSring(AN461,1)</f>
        <v>诱人的坚果</v>
      </c>
      <c r="AS461" s="25">
        <f t="shared" si="81"/>
        <v>30041</v>
      </c>
      <c r="AT461" s="25">
        <f t="shared" si="87"/>
        <v>20</v>
      </c>
      <c r="AU461" s="25" t="str">
        <f>getSring(AN461,2)</f>
        <v>灰色的稻草</v>
      </c>
      <c r="AV461" s="25">
        <f t="shared" si="82"/>
        <v>30025</v>
      </c>
      <c r="AW461" s="25">
        <f t="shared" si="83"/>
        <v>20</v>
      </c>
      <c r="AX461" s="25" t="str">
        <f>getSring(AN461,3)</f>
        <v>发光的石头</v>
      </c>
      <c r="AY461" s="25">
        <f t="shared" si="84"/>
        <v>30033</v>
      </c>
      <c r="AZ461" s="25">
        <f t="shared" si="85"/>
        <v>20</v>
      </c>
    </row>
    <row r="462" spans="2:52" ht="14.25" x14ac:dyDescent="0.2">
      <c r="B462" s="16">
        <v>460</v>
      </c>
      <c r="C462" s="16" t="s">
        <v>1155</v>
      </c>
      <c r="D462" s="16" t="s">
        <v>1371</v>
      </c>
      <c r="E462" s="16">
        <f>武器3!E462</f>
        <v>3</v>
      </c>
      <c r="F462" s="16" t="s">
        <v>1126</v>
      </c>
      <c r="G462" s="16">
        <f>武器3!G462</f>
        <v>3</v>
      </c>
      <c r="H462" s="19" t="s">
        <v>1485</v>
      </c>
      <c r="I462" s="3" t="s">
        <v>876</v>
      </c>
      <c r="J462" s="3">
        <f>武器2!I462</f>
        <v>15</v>
      </c>
      <c r="K462" s="3" t="str">
        <f>武器3!J462</f>
        <v>上级职业</v>
      </c>
      <c r="L462" s="3" t="str">
        <f>武器3!K462</f>
        <v>暗</v>
      </c>
      <c r="M462" s="16">
        <v>9</v>
      </c>
      <c r="N462" s="16">
        <v>4</v>
      </c>
      <c r="O462" s="16">
        <v>35</v>
      </c>
      <c r="P462" s="16">
        <v>59</v>
      </c>
      <c r="Q462" s="28">
        <v>0</v>
      </c>
      <c r="R462" s="28">
        <v>0</v>
      </c>
      <c r="S462" s="28">
        <v>0</v>
      </c>
      <c r="T462" s="28">
        <v>0</v>
      </c>
      <c r="U462" s="28">
        <v>0</v>
      </c>
      <c r="V462" s="64">
        <v>0</v>
      </c>
      <c r="W462" s="20">
        <v>0.13</v>
      </c>
      <c r="X462" s="29">
        <v>0</v>
      </c>
      <c r="Y462" s="29">
        <v>0</v>
      </c>
      <c r="Z462" s="29">
        <v>0</v>
      </c>
      <c r="AA462" s="64">
        <v>0</v>
      </c>
      <c r="AB462" s="64">
        <v>0</v>
      </c>
      <c r="AC462" s="64">
        <v>0</v>
      </c>
      <c r="AD462" s="64">
        <v>0</v>
      </c>
      <c r="AE462" s="42">
        <v>29</v>
      </c>
      <c r="AF462" s="64">
        <v>0</v>
      </c>
      <c r="AG462" s="29">
        <v>0</v>
      </c>
      <c r="AH462" s="29">
        <v>0</v>
      </c>
      <c r="AI462" s="29">
        <v>0</v>
      </c>
      <c r="AJ462" s="29">
        <v>0</v>
      </c>
      <c r="AK462" s="29">
        <v>0</v>
      </c>
      <c r="AL462">
        <f t="shared" si="77"/>
        <v>161.09726443768997</v>
      </c>
      <c r="AM462">
        <f t="shared" si="78"/>
        <v>7080</v>
      </c>
      <c r="AN462" t="str">
        <f t="shared" si="79"/>
        <v>,带血的牙,黄水晶,发光的石头</v>
      </c>
      <c r="AO462" s="25" t="str">
        <f>IF(F462="c",getSring(AN462,4),VLOOKUP(L462&amp;F462,test4,2,FALSE))</f>
        <v>上级暗之精华</v>
      </c>
      <c r="AP462" s="25">
        <f t="shared" si="80"/>
        <v>30014</v>
      </c>
      <c r="AQ462" s="25">
        <f t="shared" si="86"/>
        <v>67</v>
      </c>
      <c r="AR462" s="25" t="str">
        <f>getSring(AN462,1)</f>
        <v>带血的牙</v>
      </c>
      <c r="AS462" s="25">
        <f t="shared" si="81"/>
        <v>30037</v>
      </c>
      <c r="AT462" s="25">
        <f t="shared" si="87"/>
        <v>34</v>
      </c>
      <c r="AU462" s="25" t="str">
        <f>getSring(AN462,2)</f>
        <v>黄水晶</v>
      </c>
      <c r="AV462" s="25">
        <f t="shared" si="82"/>
        <v>30029</v>
      </c>
      <c r="AW462" s="25">
        <f t="shared" si="83"/>
        <v>34</v>
      </c>
      <c r="AX462" s="25" t="str">
        <f>getSring(AN462,3)</f>
        <v>发光的石头</v>
      </c>
      <c r="AY462" s="25">
        <f t="shared" si="84"/>
        <v>30033</v>
      </c>
      <c r="AZ462" s="25">
        <f t="shared" si="85"/>
        <v>34</v>
      </c>
    </row>
    <row r="463" spans="2:52" ht="14.25" x14ac:dyDescent="0.2">
      <c r="B463" s="16">
        <v>461</v>
      </c>
      <c r="C463" s="16" t="s">
        <v>1202</v>
      </c>
      <c r="D463" s="16" t="s">
        <v>1654</v>
      </c>
      <c r="E463" s="16">
        <f>武器3!E463</f>
        <v>4</v>
      </c>
      <c r="F463" s="16" t="s">
        <v>1126</v>
      </c>
      <c r="G463" s="16">
        <f>武器3!G463</f>
        <v>3</v>
      </c>
      <c r="H463" s="19" t="s">
        <v>1485</v>
      </c>
      <c r="I463" s="3" t="s">
        <v>876</v>
      </c>
      <c r="J463" s="3">
        <f>武器2!I463</f>
        <v>15</v>
      </c>
      <c r="K463" s="3" t="str">
        <f>武器3!J463</f>
        <v>上级职业</v>
      </c>
      <c r="L463" s="3" t="str">
        <f>武器3!K463</f>
        <v>暗</v>
      </c>
      <c r="M463" s="16">
        <v>9</v>
      </c>
      <c r="N463" s="16">
        <v>5</v>
      </c>
      <c r="O463" s="16">
        <v>43</v>
      </c>
      <c r="P463" s="16">
        <v>74</v>
      </c>
      <c r="Q463" s="16">
        <v>59</v>
      </c>
      <c r="R463" s="28">
        <v>0</v>
      </c>
      <c r="S463" s="28">
        <v>0</v>
      </c>
      <c r="T463" s="28">
        <v>0</v>
      </c>
      <c r="U463" s="28">
        <v>0</v>
      </c>
      <c r="V463" s="64">
        <v>0</v>
      </c>
      <c r="W463" s="29">
        <v>0</v>
      </c>
      <c r="X463" s="29">
        <v>0</v>
      </c>
      <c r="Y463" s="29">
        <v>0</v>
      </c>
      <c r="Z463" s="29">
        <v>0</v>
      </c>
      <c r="AA463" s="64">
        <v>0</v>
      </c>
      <c r="AB463" s="64">
        <v>0</v>
      </c>
      <c r="AC463" s="64">
        <v>0</v>
      </c>
      <c r="AD463" s="64">
        <v>0</v>
      </c>
      <c r="AE463" s="42">
        <v>36</v>
      </c>
      <c r="AF463" s="64">
        <v>0</v>
      </c>
      <c r="AG463" s="29">
        <v>0</v>
      </c>
      <c r="AH463" s="29">
        <v>0</v>
      </c>
      <c r="AI463" s="29">
        <v>0</v>
      </c>
      <c r="AJ463" s="29">
        <v>0</v>
      </c>
      <c r="AK463" s="29">
        <v>0</v>
      </c>
      <c r="AL463">
        <f t="shared" si="77"/>
        <v>294.53571428571428</v>
      </c>
      <c r="AM463">
        <f t="shared" si="78"/>
        <v>12870</v>
      </c>
      <c r="AN463" t="str">
        <f t="shared" si="79"/>
        <v>,带血的牙,灰色的稻草,诱人的坚果</v>
      </c>
      <c r="AO463" s="25" t="str">
        <f>IF(F463="c",getSring(AN463,4),VLOOKUP(L463&amp;F463,test4,2,FALSE))</f>
        <v>上级暗之精华</v>
      </c>
      <c r="AP463" s="25">
        <f t="shared" si="80"/>
        <v>30014</v>
      </c>
      <c r="AQ463" s="25">
        <f t="shared" si="86"/>
        <v>123</v>
      </c>
      <c r="AR463" s="25" t="str">
        <f>getSring(AN463,1)</f>
        <v>带血的牙</v>
      </c>
      <c r="AS463" s="25">
        <f t="shared" si="81"/>
        <v>30037</v>
      </c>
      <c r="AT463" s="25">
        <f t="shared" si="87"/>
        <v>61</v>
      </c>
      <c r="AU463" s="25" t="str">
        <f>getSring(AN463,2)</f>
        <v>灰色的稻草</v>
      </c>
      <c r="AV463" s="25">
        <f t="shared" si="82"/>
        <v>30025</v>
      </c>
      <c r="AW463" s="25">
        <f t="shared" si="83"/>
        <v>61</v>
      </c>
      <c r="AX463" s="25" t="str">
        <f>getSring(AN463,3)</f>
        <v>诱人的坚果</v>
      </c>
      <c r="AY463" s="25">
        <f t="shared" si="84"/>
        <v>30041</v>
      </c>
      <c r="AZ463" s="25">
        <f t="shared" si="85"/>
        <v>61</v>
      </c>
    </row>
    <row r="464" spans="2:52" ht="14.25" x14ac:dyDescent="0.2">
      <c r="B464" s="16">
        <v>462</v>
      </c>
      <c r="C464" s="16" t="s">
        <v>1198</v>
      </c>
      <c r="D464" s="16" t="s">
        <v>1520</v>
      </c>
      <c r="E464" s="16">
        <f>武器3!E464</f>
        <v>4</v>
      </c>
      <c r="F464" s="16" t="s">
        <v>1126</v>
      </c>
      <c r="G464" s="16">
        <f>武器3!G464</f>
        <v>3</v>
      </c>
      <c r="H464" s="19" t="s">
        <v>1485</v>
      </c>
      <c r="I464" s="3" t="s">
        <v>876</v>
      </c>
      <c r="J464" s="3">
        <f>武器2!I464</f>
        <v>15</v>
      </c>
      <c r="K464" s="3" t="str">
        <f>武器3!J464</f>
        <v>上级职业</v>
      </c>
      <c r="L464" s="3" t="str">
        <f>武器3!K464</f>
        <v>暗</v>
      </c>
      <c r="M464" s="16">
        <v>9</v>
      </c>
      <c r="N464" s="16">
        <v>6</v>
      </c>
      <c r="O464" s="16">
        <v>52</v>
      </c>
      <c r="P464" s="16">
        <v>89</v>
      </c>
      <c r="Q464" s="28">
        <v>0</v>
      </c>
      <c r="R464" s="28">
        <v>0</v>
      </c>
      <c r="S464" s="28">
        <v>0</v>
      </c>
      <c r="T464" s="28">
        <v>0</v>
      </c>
      <c r="U464" s="28">
        <v>0</v>
      </c>
      <c r="V464" s="64">
        <v>0</v>
      </c>
      <c r="W464" s="20">
        <v>0.19500000000000001</v>
      </c>
      <c r="X464" s="29">
        <v>0</v>
      </c>
      <c r="Y464" s="29">
        <v>0</v>
      </c>
      <c r="Z464" s="29">
        <v>0</v>
      </c>
      <c r="AA464" s="64">
        <v>0</v>
      </c>
      <c r="AB464" s="64">
        <v>0</v>
      </c>
      <c r="AC464" s="64">
        <v>0</v>
      </c>
      <c r="AD464" s="64">
        <v>0</v>
      </c>
      <c r="AE464" s="42">
        <v>43</v>
      </c>
      <c r="AF464" s="64">
        <v>0</v>
      </c>
      <c r="AG464" s="29">
        <v>0</v>
      </c>
      <c r="AH464" s="29">
        <v>0</v>
      </c>
      <c r="AI464" s="29">
        <v>0</v>
      </c>
      <c r="AJ464" s="29">
        <v>0</v>
      </c>
      <c r="AK464" s="29">
        <v>0</v>
      </c>
      <c r="AL464">
        <f t="shared" si="77"/>
        <v>254.37463556851313</v>
      </c>
      <c r="AM464">
        <f t="shared" si="78"/>
        <v>11130</v>
      </c>
      <c r="AN464" t="str">
        <f t="shared" si="79"/>
        <v>,诱人的坚果,黄水晶,灰色的稻草</v>
      </c>
      <c r="AO464" s="25" t="str">
        <f>IF(F464="c",getSring(AN464,4),VLOOKUP(L464&amp;F464,test4,2,FALSE))</f>
        <v>上级暗之精华</v>
      </c>
      <c r="AP464" s="25">
        <f t="shared" si="80"/>
        <v>30014</v>
      </c>
      <c r="AQ464" s="25">
        <f t="shared" si="86"/>
        <v>106</v>
      </c>
      <c r="AR464" s="25" t="str">
        <f>getSring(AN464,1)</f>
        <v>诱人的坚果</v>
      </c>
      <c r="AS464" s="25">
        <f t="shared" si="81"/>
        <v>30041</v>
      </c>
      <c r="AT464" s="25">
        <f t="shared" si="87"/>
        <v>53</v>
      </c>
      <c r="AU464" s="25" t="str">
        <f>getSring(AN464,2)</f>
        <v>黄水晶</v>
      </c>
      <c r="AV464" s="25">
        <f t="shared" si="82"/>
        <v>30029</v>
      </c>
      <c r="AW464" s="25">
        <f t="shared" si="83"/>
        <v>53</v>
      </c>
      <c r="AX464" s="25" t="str">
        <f>getSring(AN464,3)</f>
        <v>灰色的稻草</v>
      </c>
      <c r="AY464" s="25">
        <f t="shared" si="84"/>
        <v>30025</v>
      </c>
      <c r="AZ464" s="25">
        <f t="shared" si="85"/>
        <v>53</v>
      </c>
    </row>
    <row r="465" spans="2:52" ht="14.25" x14ac:dyDescent="0.2">
      <c r="B465" s="16">
        <v>463</v>
      </c>
      <c r="C465" s="16" t="s">
        <v>1153</v>
      </c>
      <c r="D465" s="16" t="s">
        <v>1601</v>
      </c>
      <c r="E465" s="16">
        <f>武器3!E465</f>
        <v>5</v>
      </c>
      <c r="F465" s="16" t="s">
        <v>1126</v>
      </c>
      <c r="G465" s="16">
        <f>武器3!G465</f>
        <v>3</v>
      </c>
      <c r="H465" s="19" t="s">
        <v>1485</v>
      </c>
      <c r="I465" s="3" t="s">
        <v>876</v>
      </c>
      <c r="J465" s="3">
        <f>武器2!I465</f>
        <v>15</v>
      </c>
      <c r="K465" s="3" t="str">
        <f>武器3!J465</f>
        <v>上级职业</v>
      </c>
      <c r="L465" s="3" t="str">
        <f>武器3!K465</f>
        <v>暗</v>
      </c>
      <c r="M465" s="16">
        <v>9</v>
      </c>
      <c r="N465" s="16">
        <v>7</v>
      </c>
      <c r="O465" s="16">
        <v>60</v>
      </c>
      <c r="P465" s="16">
        <v>104</v>
      </c>
      <c r="Q465" s="28">
        <v>0</v>
      </c>
      <c r="R465" s="16">
        <v>87</v>
      </c>
      <c r="S465" s="28">
        <v>0</v>
      </c>
      <c r="T465" s="28">
        <v>0</v>
      </c>
      <c r="U465" s="28">
        <v>0</v>
      </c>
      <c r="V465" s="64">
        <v>0</v>
      </c>
      <c r="W465" s="29">
        <v>0</v>
      </c>
      <c r="X465" s="20">
        <v>0.18</v>
      </c>
      <c r="Y465" s="29">
        <v>0</v>
      </c>
      <c r="Z465" s="29">
        <v>0</v>
      </c>
      <c r="AA465" s="64">
        <v>0</v>
      </c>
      <c r="AB465" s="64">
        <v>0</v>
      </c>
      <c r="AC465" s="64">
        <v>0</v>
      </c>
      <c r="AD465" s="64">
        <v>0</v>
      </c>
      <c r="AE465" s="42">
        <v>50</v>
      </c>
      <c r="AF465" s="64">
        <v>0</v>
      </c>
      <c r="AG465" s="29">
        <v>0</v>
      </c>
      <c r="AH465" s="29">
        <v>0</v>
      </c>
      <c r="AI465" s="29">
        <v>0</v>
      </c>
      <c r="AJ465" s="29">
        <v>0</v>
      </c>
      <c r="AK465" s="29">
        <v>0</v>
      </c>
      <c r="AL465">
        <f t="shared" si="77"/>
        <v>433.5</v>
      </c>
      <c r="AM465">
        <f t="shared" si="78"/>
        <v>18960</v>
      </c>
      <c r="AN465" t="str">
        <f t="shared" si="79"/>
        <v>,灰色的稻草,发光的石头,带血的牙</v>
      </c>
      <c r="AO465" s="25" t="str">
        <f>IF(F465="c",getSring(AN465,4),VLOOKUP(L465&amp;F465,test4,2,FALSE))</f>
        <v>上级暗之精华</v>
      </c>
      <c r="AP465" s="25">
        <f t="shared" si="80"/>
        <v>30014</v>
      </c>
      <c r="AQ465" s="25">
        <f t="shared" si="86"/>
        <v>181</v>
      </c>
      <c r="AR465" s="25" t="str">
        <f>getSring(AN465,1)</f>
        <v>灰色的稻草</v>
      </c>
      <c r="AS465" s="25">
        <f t="shared" si="81"/>
        <v>30025</v>
      </c>
      <c r="AT465" s="25">
        <f t="shared" si="87"/>
        <v>90</v>
      </c>
      <c r="AU465" s="25" t="str">
        <f>getSring(AN465,2)</f>
        <v>发光的石头</v>
      </c>
      <c r="AV465" s="25">
        <f t="shared" si="82"/>
        <v>30033</v>
      </c>
      <c r="AW465" s="25">
        <f t="shared" si="83"/>
        <v>90</v>
      </c>
      <c r="AX465" s="25" t="str">
        <f>getSring(AN465,3)</f>
        <v>带血的牙</v>
      </c>
      <c r="AY465" s="25">
        <f t="shared" si="84"/>
        <v>30037</v>
      </c>
      <c r="AZ465" s="25">
        <f t="shared" si="85"/>
        <v>90</v>
      </c>
    </row>
    <row r="466" spans="2:52" ht="14.25" x14ac:dyDescent="0.2">
      <c r="B466" s="16">
        <v>464</v>
      </c>
      <c r="C466" s="16" t="s">
        <v>1172</v>
      </c>
      <c r="D466" s="16" t="s">
        <v>1241</v>
      </c>
      <c r="E466" s="16">
        <f>武器3!E466</f>
        <v>5</v>
      </c>
      <c r="F466" s="16" t="s">
        <v>1126</v>
      </c>
      <c r="G466" s="16">
        <f>武器3!G466</f>
        <v>3</v>
      </c>
      <c r="H466" s="19" t="s">
        <v>1485</v>
      </c>
      <c r="I466" s="3" t="s">
        <v>876</v>
      </c>
      <c r="J466" s="3">
        <f>武器2!I466</f>
        <v>15</v>
      </c>
      <c r="K466" s="3" t="str">
        <f>武器3!J466</f>
        <v>上级职业</v>
      </c>
      <c r="L466" s="3" t="str">
        <f>武器3!K466</f>
        <v>暗</v>
      </c>
      <c r="M466" s="16">
        <v>9</v>
      </c>
      <c r="N466" s="16">
        <v>8</v>
      </c>
      <c r="O466" s="16">
        <v>69</v>
      </c>
      <c r="P466" s="28">
        <v>0</v>
      </c>
      <c r="Q466" s="28">
        <v>0</v>
      </c>
      <c r="R466" s="28">
        <v>0</v>
      </c>
      <c r="S466" s="28">
        <v>0</v>
      </c>
      <c r="T466" s="28">
        <v>0</v>
      </c>
      <c r="U466" s="28">
        <v>0</v>
      </c>
      <c r="V466" s="42">
        <v>52</v>
      </c>
      <c r="W466" s="29">
        <v>0</v>
      </c>
      <c r="X466" s="29">
        <v>0</v>
      </c>
      <c r="Y466" s="29">
        <v>0</v>
      </c>
      <c r="Z466" s="29">
        <v>0</v>
      </c>
      <c r="AA466" s="64">
        <v>0</v>
      </c>
      <c r="AB466" s="42">
        <v>65</v>
      </c>
      <c r="AC466" s="42">
        <v>57</v>
      </c>
      <c r="AD466" s="42">
        <v>35</v>
      </c>
      <c r="AE466" s="64">
        <v>0</v>
      </c>
      <c r="AF466" s="64">
        <v>0</v>
      </c>
      <c r="AG466" s="29">
        <v>0</v>
      </c>
      <c r="AH466" s="29">
        <v>0</v>
      </c>
      <c r="AI466" s="29">
        <v>0</v>
      </c>
      <c r="AJ466" s="29">
        <v>0</v>
      </c>
      <c r="AK466" s="29">
        <v>0</v>
      </c>
      <c r="AL466">
        <f t="shared" si="77"/>
        <v>338.15645514223195</v>
      </c>
      <c r="AM466">
        <f t="shared" si="78"/>
        <v>14760</v>
      </c>
      <c r="AN466" t="str">
        <f t="shared" si="79"/>
        <v>,发光的石头,灰色的稻草,诱人的坚果</v>
      </c>
      <c r="AO466" s="25" t="str">
        <f>IF(F466="c",getSring(AN466,4),VLOOKUP(L466&amp;F466,test4,2,FALSE))</f>
        <v>上级暗之精华</v>
      </c>
      <c r="AP466" s="25">
        <f t="shared" si="80"/>
        <v>30014</v>
      </c>
      <c r="AQ466" s="25">
        <f t="shared" si="86"/>
        <v>141</v>
      </c>
      <c r="AR466" s="25" t="str">
        <f>getSring(AN466,1)</f>
        <v>发光的石头</v>
      </c>
      <c r="AS466" s="25">
        <f t="shared" si="81"/>
        <v>30033</v>
      </c>
      <c r="AT466" s="25">
        <f t="shared" si="87"/>
        <v>70</v>
      </c>
      <c r="AU466" s="25" t="str">
        <f>getSring(AN466,2)</f>
        <v>灰色的稻草</v>
      </c>
      <c r="AV466" s="25">
        <f t="shared" si="82"/>
        <v>30025</v>
      </c>
      <c r="AW466" s="25">
        <f t="shared" si="83"/>
        <v>70</v>
      </c>
      <c r="AX466" s="25" t="str">
        <f>getSring(AN466,3)</f>
        <v>诱人的坚果</v>
      </c>
      <c r="AY466" s="25">
        <f t="shared" si="84"/>
        <v>30041</v>
      </c>
      <c r="AZ466" s="25">
        <f t="shared" si="85"/>
        <v>70</v>
      </c>
    </row>
    <row r="467" spans="2:52" ht="14.25" x14ac:dyDescent="0.2">
      <c r="B467" s="16">
        <v>465</v>
      </c>
      <c r="C467" s="16" t="s">
        <v>1182</v>
      </c>
      <c r="D467" s="16" t="s">
        <v>1663</v>
      </c>
      <c r="E467" s="16">
        <f>武器3!E467</f>
        <v>2</v>
      </c>
      <c r="F467" s="16" t="s">
        <v>1127</v>
      </c>
      <c r="G467" s="16">
        <f>武器3!G467</f>
        <v>3</v>
      </c>
      <c r="H467" s="19" t="s">
        <v>1485</v>
      </c>
      <c r="I467" s="3" t="s">
        <v>876</v>
      </c>
      <c r="J467" s="3">
        <f>武器2!I467</f>
        <v>15</v>
      </c>
      <c r="K467" s="3" t="str">
        <f>武器3!J467</f>
        <v>上级职业</v>
      </c>
      <c r="L467" s="3" t="str">
        <f>武器3!K467</f>
        <v>暗</v>
      </c>
      <c r="M467" s="16">
        <v>9</v>
      </c>
      <c r="N467" s="16">
        <v>1</v>
      </c>
      <c r="O467" s="16">
        <v>9</v>
      </c>
      <c r="P467" s="28">
        <v>0</v>
      </c>
      <c r="Q467" s="28">
        <v>0</v>
      </c>
      <c r="R467" s="28">
        <v>0</v>
      </c>
      <c r="S467" s="28">
        <v>0</v>
      </c>
      <c r="T467" s="28">
        <v>0</v>
      </c>
      <c r="U467" s="28">
        <v>0</v>
      </c>
      <c r="V467" s="64">
        <v>0</v>
      </c>
      <c r="W467" s="29">
        <v>0</v>
      </c>
      <c r="X467" s="29">
        <v>0</v>
      </c>
      <c r="Y467" s="29">
        <v>0</v>
      </c>
      <c r="Z467" s="29">
        <v>0</v>
      </c>
      <c r="AA467" s="64">
        <v>0</v>
      </c>
      <c r="AB467" s="64">
        <v>0</v>
      </c>
      <c r="AC467" s="64">
        <v>0</v>
      </c>
      <c r="AD467" s="42">
        <v>6</v>
      </c>
      <c r="AE467" s="64">
        <v>0</v>
      </c>
      <c r="AF467" s="64">
        <v>0</v>
      </c>
      <c r="AG467" s="29">
        <v>0</v>
      </c>
      <c r="AH467" s="29">
        <v>0</v>
      </c>
      <c r="AI467" s="29">
        <v>0</v>
      </c>
      <c r="AJ467" s="29">
        <v>0</v>
      </c>
      <c r="AK467" s="29">
        <v>0</v>
      </c>
      <c r="AL467">
        <f t="shared" si="77"/>
        <v>14.617647058823533</v>
      </c>
      <c r="AM467">
        <f t="shared" si="78"/>
        <v>630</v>
      </c>
      <c r="AN467" t="str">
        <f t="shared" si="79"/>
        <v>,蓝水晶,长獠牙,扁扁的稻草</v>
      </c>
      <c r="AO467" s="25" t="str">
        <f>IF(F467="c",getSring(AN467,4),VLOOKUP(L467&amp;F467,test4,2,FALSE))</f>
        <v>暗之精华</v>
      </c>
      <c r="AP467" s="25">
        <f t="shared" si="80"/>
        <v>30015</v>
      </c>
      <c r="AQ467" s="25">
        <f t="shared" si="86"/>
        <v>12</v>
      </c>
      <c r="AR467" s="25" t="str">
        <f>getSring(AN467,1)</f>
        <v>蓝水晶</v>
      </c>
      <c r="AS467" s="25">
        <f t="shared" si="81"/>
        <v>30028</v>
      </c>
      <c r="AT467" s="25">
        <f t="shared" si="87"/>
        <v>6</v>
      </c>
      <c r="AU467" s="25" t="str">
        <f>getSring(AN467,2)</f>
        <v>长獠牙</v>
      </c>
      <c r="AV467" s="25">
        <f t="shared" si="82"/>
        <v>30036</v>
      </c>
      <c r="AW467" s="25">
        <f t="shared" si="83"/>
        <v>6</v>
      </c>
      <c r="AX467" s="25" t="str">
        <f>getSring(AN467,3)</f>
        <v>扁扁的稻草</v>
      </c>
      <c r="AY467" s="25">
        <f t="shared" si="84"/>
        <v>30024</v>
      </c>
      <c r="AZ467" s="25">
        <f t="shared" si="85"/>
        <v>6</v>
      </c>
    </row>
    <row r="468" spans="2:52" ht="14.25" x14ac:dyDescent="0.2">
      <c r="B468" s="16">
        <v>466</v>
      </c>
      <c r="C468" s="16" t="s">
        <v>1157</v>
      </c>
      <c r="D468" s="16" t="s">
        <v>1664</v>
      </c>
      <c r="E468" s="16">
        <f>武器3!E468</f>
        <v>2</v>
      </c>
      <c r="F468" s="16" t="s">
        <v>1127</v>
      </c>
      <c r="G468" s="16">
        <f>武器3!G468</f>
        <v>3</v>
      </c>
      <c r="H468" s="19" t="s">
        <v>1485</v>
      </c>
      <c r="I468" s="3" t="s">
        <v>876</v>
      </c>
      <c r="J468" s="3">
        <f>武器2!I468</f>
        <v>15</v>
      </c>
      <c r="K468" s="3" t="str">
        <f>武器3!J468</f>
        <v>上级职业</v>
      </c>
      <c r="L468" s="3" t="str">
        <f>武器3!K468</f>
        <v>暗</v>
      </c>
      <c r="M468" s="16">
        <v>9</v>
      </c>
      <c r="N468" s="16">
        <v>2</v>
      </c>
      <c r="O468" s="16">
        <v>18</v>
      </c>
      <c r="P468" s="28">
        <v>0</v>
      </c>
      <c r="Q468" s="28">
        <v>0</v>
      </c>
      <c r="R468" s="28">
        <v>0</v>
      </c>
      <c r="S468" s="28">
        <v>0</v>
      </c>
      <c r="T468" s="28">
        <v>0</v>
      </c>
      <c r="U468" s="28">
        <v>0</v>
      </c>
      <c r="V468" s="64">
        <v>0</v>
      </c>
      <c r="W468" s="20">
        <v>0.09</v>
      </c>
      <c r="X468" s="29">
        <v>0</v>
      </c>
      <c r="Y468" s="29">
        <v>0</v>
      </c>
      <c r="Z468" s="29">
        <v>0</v>
      </c>
      <c r="AA468" s="64">
        <v>0</v>
      </c>
      <c r="AB468" s="64">
        <v>0</v>
      </c>
      <c r="AC468" s="64">
        <v>0</v>
      </c>
      <c r="AD468" s="64">
        <v>0</v>
      </c>
      <c r="AE468" s="64">
        <v>0</v>
      </c>
      <c r="AF468" s="64">
        <v>0</v>
      </c>
      <c r="AG468" s="29">
        <v>0</v>
      </c>
      <c r="AH468" s="29">
        <v>0</v>
      </c>
      <c r="AI468" s="29">
        <v>0</v>
      </c>
      <c r="AJ468" s="29">
        <v>0</v>
      </c>
      <c r="AK468" s="29">
        <v>0</v>
      </c>
      <c r="AL468">
        <f t="shared" si="77"/>
        <v>27</v>
      </c>
      <c r="AM468">
        <f t="shared" si="78"/>
        <v>1185</v>
      </c>
      <c r="AN468" t="str">
        <f t="shared" si="79"/>
        <v>,扁扁的稻草,长獠牙,漂亮的蘑菇</v>
      </c>
      <c r="AO468" s="25" t="str">
        <f>IF(F468="c",getSring(AN468,4),VLOOKUP(L468&amp;F468,test4,2,FALSE))</f>
        <v>暗之精华</v>
      </c>
      <c r="AP468" s="25">
        <f t="shared" si="80"/>
        <v>30015</v>
      </c>
      <c r="AQ468" s="25">
        <f t="shared" si="86"/>
        <v>23</v>
      </c>
      <c r="AR468" s="25" t="str">
        <f>getSring(AN468,1)</f>
        <v>扁扁的稻草</v>
      </c>
      <c r="AS468" s="25">
        <f t="shared" si="81"/>
        <v>30024</v>
      </c>
      <c r="AT468" s="25">
        <f t="shared" si="87"/>
        <v>11</v>
      </c>
      <c r="AU468" s="25" t="str">
        <f>getSring(AN468,2)</f>
        <v>长獠牙</v>
      </c>
      <c r="AV468" s="25">
        <f t="shared" si="82"/>
        <v>30036</v>
      </c>
      <c r="AW468" s="25">
        <f t="shared" si="83"/>
        <v>11</v>
      </c>
      <c r="AX468" s="25" t="str">
        <f>getSring(AN468,3)</f>
        <v>漂亮的蘑菇</v>
      </c>
      <c r="AY468" s="25">
        <f t="shared" si="84"/>
        <v>30020</v>
      </c>
      <c r="AZ468" s="25">
        <f t="shared" si="85"/>
        <v>11</v>
      </c>
    </row>
    <row r="469" spans="2:52" ht="14.25" x14ac:dyDescent="0.2">
      <c r="B469" s="16">
        <v>467</v>
      </c>
      <c r="C469" s="16" t="s">
        <v>1184</v>
      </c>
      <c r="D469" s="16" t="s">
        <v>1303</v>
      </c>
      <c r="E469" s="16">
        <f>武器3!E469</f>
        <v>3</v>
      </c>
      <c r="F469" s="16" t="s">
        <v>1127</v>
      </c>
      <c r="G469" s="16">
        <f>武器3!G469</f>
        <v>3</v>
      </c>
      <c r="H469" s="19" t="s">
        <v>1485</v>
      </c>
      <c r="I469" s="3" t="s">
        <v>876</v>
      </c>
      <c r="J469" s="3">
        <f>武器2!I469</f>
        <v>15</v>
      </c>
      <c r="K469" s="3" t="str">
        <f>武器3!J469</f>
        <v>上级职业</v>
      </c>
      <c r="L469" s="3" t="str">
        <f>武器3!K469</f>
        <v>暗</v>
      </c>
      <c r="M469" s="16">
        <v>9</v>
      </c>
      <c r="N469" s="16">
        <v>3</v>
      </c>
      <c r="O469" s="16">
        <v>27</v>
      </c>
      <c r="P469" s="28">
        <v>0</v>
      </c>
      <c r="Q469" s="28">
        <v>0</v>
      </c>
      <c r="R469" s="28">
        <v>0</v>
      </c>
      <c r="S469" s="28">
        <v>0</v>
      </c>
      <c r="T469" s="28">
        <v>0</v>
      </c>
      <c r="U469" s="28">
        <v>0</v>
      </c>
      <c r="V469" s="64">
        <v>0</v>
      </c>
      <c r="W469" s="29">
        <v>0</v>
      </c>
      <c r="X469" s="29">
        <v>0</v>
      </c>
      <c r="Y469" s="29">
        <v>0</v>
      </c>
      <c r="Z469" s="29">
        <v>0</v>
      </c>
      <c r="AA469" s="64">
        <v>0</v>
      </c>
      <c r="AB469" s="64">
        <v>0</v>
      </c>
      <c r="AC469" s="64">
        <v>0</v>
      </c>
      <c r="AD469" s="64">
        <v>0</v>
      </c>
      <c r="AE469" s="64">
        <v>0</v>
      </c>
      <c r="AF469" s="42">
        <v>22</v>
      </c>
      <c r="AG469" s="29">
        <v>0</v>
      </c>
      <c r="AH469" s="29">
        <v>0</v>
      </c>
      <c r="AI469" s="29">
        <v>0</v>
      </c>
      <c r="AJ469" s="29">
        <v>0</v>
      </c>
      <c r="AK469" s="29">
        <v>0</v>
      </c>
      <c r="AL469">
        <f t="shared" si="77"/>
        <v>52.183229813664582</v>
      </c>
      <c r="AM469">
        <f t="shared" si="78"/>
        <v>2280</v>
      </c>
      <c r="AN469" t="str">
        <f t="shared" si="79"/>
        <v>,坚硬的石头,漂亮的蘑菇,扁扁的稻草</v>
      </c>
      <c r="AO469" s="25" t="str">
        <f>IF(F469="c",getSring(AN469,4),VLOOKUP(L469&amp;F469,test4,2,FALSE))</f>
        <v>暗之精华</v>
      </c>
      <c r="AP469" s="25">
        <f t="shared" si="80"/>
        <v>30015</v>
      </c>
      <c r="AQ469" s="25">
        <f t="shared" si="86"/>
        <v>43</v>
      </c>
      <c r="AR469" s="25" t="str">
        <f>getSring(AN469,1)</f>
        <v>坚硬的石头</v>
      </c>
      <c r="AS469" s="25">
        <f t="shared" si="81"/>
        <v>30032</v>
      </c>
      <c r="AT469" s="25">
        <f t="shared" si="87"/>
        <v>22</v>
      </c>
      <c r="AU469" s="25" t="str">
        <f>getSring(AN469,2)</f>
        <v>漂亮的蘑菇</v>
      </c>
      <c r="AV469" s="25">
        <f t="shared" si="82"/>
        <v>30020</v>
      </c>
      <c r="AW469" s="25">
        <f t="shared" si="83"/>
        <v>22</v>
      </c>
      <c r="AX469" s="25" t="str">
        <f>getSring(AN469,3)</f>
        <v>扁扁的稻草</v>
      </c>
      <c r="AY469" s="25">
        <f t="shared" si="84"/>
        <v>30024</v>
      </c>
      <c r="AZ469" s="25">
        <f t="shared" si="85"/>
        <v>22</v>
      </c>
    </row>
    <row r="470" spans="2:52" ht="14.25" x14ac:dyDescent="0.2">
      <c r="B470" s="16">
        <v>468</v>
      </c>
      <c r="C470" s="16" t="s">
        <v>1210</v>
      </c>
      <c r="D470" s="16" t="s">
        <v>1665</v>
      </c>
      <c r="E470" s="16">
        <f>武器3!E470</f>
        <v>3</v>
      </c>
      <c r="F470" s="16" t="s">
        <v>1127</v>
      </c>
      <c r="G470" s="16">
        <f>武器3!G470</f>
        <v>3</v>
      </c>
      <c r="H470" s="19" t="s">
        <v>1485</v>
      </c>
      <c r="I470" s="3" t="s">
        <v>876</v>
      </c>
      <c r="J470" s="3">
        <f>武器2!I470</f>
        <v>15</v>
      </c>
      <c r="K470" s="3" t="str">
        <f>武器3!J470</f>
        <v>上级职业</v>
      </c>
      <c r="L470" s="3" t="str">
        <f>武器3!K470</f>
        <v>暗</v>
      </c>
      <c r="M470" s="16">
        <v>9</v>
      </c>
      <c r="N470" s="16">
        <v>4</v>
      </c>
      <c r="O470" s="16">
        <v>36</v>
      </c>
      <c r="P470" s="28">
        <v>0</v>
      </c>
      <c r="Q470" s="28">
        <v>0</v>
      </c>
      <c r="R470" s="16">
        <v>69</v>
      </c>
      <c r="S470" s="28">
        <v>0</v>
      </c>
      <c r="T470" s="28">
        <v>0</v>
      </c>
      <c r="U470" s="28">
        <v>0</v>
      </c>
      <c r="V470" s="64">
        <v>0</v>
      </c>
      <c r="W470" s="29">
        <v>0</v>
      </c>
      <c r="X470" s="29">
        <v>0</v>
      </c>
      <c r="Y470" s="29">
        <v>0</v>
      </c>
      <c r="Z470" s="29">
        <v>0</v>
      </c>
      <c r="AA470" s="64">
        <v>0</v>
      </c>
      <c r="AB470" s="64">
        <v>0</v>
      </c>
      <c r="AC470" s="64">
        <v>0</v>
      </c>
      <c r="AD470" s="64">
        <v>0</v>
      </c>
      <c r="AE470" s="64">
        <v>0</v>
      </c>
      <c r="AF470" s="64">
        <v>0</v>
      </c>
      <c r="AG470" s="29">
        <v>0</v>
      </c>
      <c r="AH470" s="29">
        <v>0</v>
      </c>
      <c r="AI470" s="29">
        <v>0</v>
      </c>
      <c r="AJ470" s="29">
        <v>0</v>
      </c>
      <c r="AK470" s="29">
        <v>0</v>
      </c>
      <c r="AL470">
        <f t="shared" si="77"/>
        <v>157.5</v>
      </c>
      <c r="AM470">
        <f t="shared" si="78"/>
        <v>6900</v>
      </c>
      <c r="AN470" t="str">
        <f t="shared" si="79"/>
        <v>,蓝水晶,扁扁的稻草,漂亮的蘑菇</v>
      </c>
      <c r="AO470" s="25" t="str">
        <f>IF(F470="c",getSring(AN470,4),VLOOKUP(L470&amp;F470,test4,2,FALSE))</f>
        <v>暗之精华</v>
      </c>
      <c r="AP470" s="25">
        <f t="shared" si="80"/>
        <v>30015</v>
      </c>
      <c r="AQ470" s="25">
        <f t="shared" si="86"/>
        <v>131</v>
      </c>
      <c r="AR470" s="25" t="str">
        <f>getSring(AN470,1)</f>
        <v>蓝水晶</v>
      </c>
      <c r="AS470" s="25">
        <f t="shared" si="81"/>
        <v>30028</v>
      </c>
      <c r="AT470" s="25">
        <f t="shared" si="87"/>
        <v>66</v>
      </c>
      <c r="AU470" s="25" t="str">
        <f>getSring(AN470,2)</f>
        <v>扁扁的稻草</v>
      </c>
      <c r="AV470" s="25">
        <f t="shared" si="82"/>
        <v>30024</v>
      </c>
      <c r="AW470" s="25">
        <f t="shared" si="83"/>
        <v>66</v>
      </c>
      <c r="AX470" s="25" t="str">
        <f>getSring(AN470,3)</f>
        <v>漂亮的蘑菇</v>
      </c>
      <c r="AY470" s="25">
        <f t="shared" si="84"/>
        <v>30020</v>
      </c>
      <c r="AZ470" s="25">
        <f t="shared" si="85"/>
        <v>66</v>
      </c>
    </row>
    <row r="471" spans="2:52" ht="14.25" x14ac:dyDescent="0.2">
      <c r="B471" s="16">
        <v>469</v>
      </c>
      <c r="C471" s="16" t="s">
        <v>1200</v>
      </c>
      <c r="D471" s="16" t="s">
        <v>1666</v>
      </c>
      <c r="E471" s="16">
        <f>武器3!E471</f>
        <v>4</v>
      </c>
      <c r="F471" s="16" t="s">
        <v>1127</v>
      </c>
      <c r="G471" s="16">
        <f>武器3!G471</f>
        <v>3</v>
      </c>
      <c r="H471" s="19" t="s">
        <v>1485</v>
      </c>
      <c r="I471" s="3" t="s">
        <v>876</v>
      </c>
      <c r="J471" s="3">
        <f>武器2!I471</f>
        <v>15</v>
      </c>
      <c r="K471" s="3" t="str">
        <f>武器3!J471</f>
        <v>上级职业</v>
      </c>
      <c r="L471" s="3" t="str">
        <f>武器3!K471</f>
        <v>暗</v>
      </c>
      <c r="M471" s="16">
        <v>9</v>
      </c>
      <c r="N471" s="16">
        <v>5</v>
      </c>
      <c r="O471" s="16">
        <v>46</v>
      </c>
      <c r="P471" s="16">
        <v>103</v>
      </c>
      <c r="Q471" s="28">
        <v>0</v>
      </c>
      <c r="R471" s="28">
        <v>0</v>
      </c>
      <c r="S471" s="28">
        <v>0</v>
      </c>
      <c r="T471" s="28">
        <v>0</v>
      </c>
      <c r="U471" s="16">
        <v>71</v>
      </c>
      <c r="V471" s="64">
        <v>0</v>
      </c>
      <c r="W471" s="29">
        <v>0</v>
      </c>
      <c r="X471" s="29">
        <v>0</v>
      </c>
      <c r="Y471" s="29">
        <v>0</v>
      </c>
      <c r="Z471" s="29">
        <v>0</v>
      </c>
      <c r="AA471" s="64">
        <v>0</v>
      </c>
      <c r="AB471" s="64">
        <v>0</v>
      </c>
      <c r="AC471" s="64">
        <v>0</v>
      </c>
      <c r="AD471" s="64">
        <v>0</v>
      </c>
      <c r="AE471" s="64">
        <v>0</v>
      </c>
      <c r="AF471" s="64">
        <v>0</v>
      </c>
      <c r="AG471" s="29">
        <v>0</v>
      </c>
      <c r="AH471" s="29">
        <v>0</v>
      </c>
      <c r="AI471" s="29">
        <v>0</v>
      </c>
      <c r="AJ471" s="29">
        <v>0</v>
      </c>
      <c r="AK471" s="29">
        <v>0</v>
      </c>
      <c r="AL471">
        <f t="shared" si="77"/>
        <v>330</v>
      </c>
      <c r="AM471">
        <f t="shared" si="78"/>
        <v>14460</v>
      </c>
      <c r="AN471" t="str">
        <f t="shared" si="79"/>
        <v>,美味的坚果,坚硬的石头,漂亮的蘑菇</v>
      </c>
      <c r="AO471" s="25" t="str">
        <f>IF(F471="c",getSring(AN471,4),VLOOKUP(L471&amp;F471,test4,2,FALSE))</f>
        <v>暗之精华</v>
      </c>
      <c r="AP471" s="25">
        <f t="shared" si="80"/>
        <v>30015</v>
      </c>
      <c r="AQ471" s="25">
        <f t="shared" si="86"/>
        <v>275</v>
      </c>
      <c r="AR471" s="25" t="str">
        <f>getSring(AN471,1)</f>
        <v>美味的坚果</v>
      </c>
      <c r="AS471" s="25">
        <f t="shared" si="81"/>
        <v>30040</v>
      </c>
      <c r="AT471" s="25">
        <f t="shared" si="87"/>
        <v>138</v>
      </c>
      <c r="AU471" s="25" t="str">
        <f>getSring(AN471,2)</f>
        <v>坚硬的石头</v>
      </c>
      <c r="AV471" s="25">
        <f t="shared" si="82"/>
        <v>30032</v>
      </c>
      <c r="AW471" s="25">
        <f t="shared" si="83"/>
        <v>138</v>
      </c>
      <c r="AX471" s="25" t="str">
        <f>getSring(AN471,3)</f>
        <v>漂亮的蘑菇</v>
      </c>
      <c r="AY471" s="25">
        <f t="shared" si="84"/>
        <v>30020</v>
      </c>
      <c r="AZ471" s="25">
        <f t="shared" si="85"/>
        <v>138</v>
      </c>
    </row>
    <row r="472" spans="2:52" ht="14.25" x14ac:dyDescent="0.2">
      <c r="B472" s="16">
        <v>470</v>
      </c>
      <c r="C472" s="16" t="s">
        <v>1180</v>
      </c>
      <c r="D472" s="16" t="s">
        <v>1246</v>
      </c>
      <c r="E472" s="16">
        <f>武器3!E472</f>
        <v>4</v>
      </c>
      <c r="F472" s="16" t="s">
        <v>1127</v>
      </c>
      <c r="G472" s="16">
        <f>武器3!G472</f>
        <v>3</v>
      </c>
      <c r="H472" s="19" t="s">
        <v>1485</v>
      </c>
      <c r="I472" s="3" t="s">
        <v>876</v>
      </c>
      <c r="J472" s="3">
        <f>武器2!I472</f>
        <v>15</v>
      </c>
      <c r="K472" s="3" t="str">
        <f>武器3!J472</f>
        <v>上级职业</v>
      </c>
      <c r="L472" s="3" t="str">
        <f>武器3!K472</f>
        <v>暗</v>
      </c>
      <c r="M472" s="16">
        <v>9</v>
      </c>
      <c r="N472" s="16">
        <v>6</v>
      </c>
      <c r="O472" s="16">
        <v>55</v>
      </c>
      <c r="P472" s="28">
        <v>0</v>
      </c>
      <c r="Q472" s="16">
        <v>98</v>
      </c>
      <c r="R472" s="16">
        <v>104</v>
      </c>
      <c r="S472" s="28">
        <v>0</v>
      </c>
      <c r="T472" s="28">
        <v>0</v>
      </c>
      <c r="U472" s="28">
        <v>0</v>
      </c>
      <c r="V472" s="64">
        <v>0</v>
      </c>
      <c r="W472" s="29">
        <v>0</v>
      </c>
      <c r="X472" s="29">
        <v>0</v>
      </c>
      <c r="Y472" s="29">
        <v>0</v>
      </c>
      <c r="Z472" s="29">
        <v>0</v>
      </c>
      <c r="AA472" s="64">
        <v>0</v>
      </c>
      <c r="AB472" s="64">
        <v>0</v>
      </c>
      <c r="AC472" s="64">
        <v>0</v>
      </c>
      <c r="AD472" s="64">
        <v>0</v>
      </c>
      <c r="AE472" s="64">
        <v>0</v>
      </c>
      <c r="AF472" s="64">
        <v>0</v>
      </c>
      <c r="AG472" s="29">
        <v>0</v>
      </c>
      <c r="AH472" s="29">
        <v>0</v>
      </c>
      <c r="AI472" s="29">
        <v>0</v>
      </c>
      <c r="AJ472" s="29">
        <v>0</v>
      </c>
      <c r="AK472" s="29">
        <v>0</v>
      </c>
      <c r="AL472">
        <f t="shared" si="77"/>
        <v>385.5</v>
      </c>
      <c r="AM472">
        <f t="shared" si="78"/>
        <v>16875</v>
      </c>
      <c r="AN472" t="str">
        <f t="shared" si="79"/>
        <v>,长獠牙,漂亮的蘑菇,扁扁的稻草</v>
      </c>
      <c r="AO472" s="25" t="str">
        <f>IF(F472="c",getSring(AN472,4),VLOOKUP(L472&amp;F472,test4,2,FALSE))</f>
        <v>暗之精华</v>
      </c>
      <c r="AP472" s="25">
        <f t="shared" si="80"/>
        <v>30015</v>
      </c>
      <c r="AQ472" s="25">
        <f t="shared" si="86"/>
        <v>321</v>
      </c>
      <c r="AR472" s="25" t="str">
        <f>getSring(AN472,1)</f>
        <v>长獠牙</v>
      </c>
      <c r="AS472" s="25">
        <f t="shared" si="81"/>
        <v>30036</v>
      </c>
      <c r="AT472" s="25">
        <f t="shared" si="87"/>
        <v>161</v>
      </c>
      <c r="AU472" s="25" t="str">
        <f>getSring(AN472,2)</f>
        <v>漂亮的蘑菇</v>
      </c>
      <c r="AV472" s="25">
        <f t="shared" si="82"/>
        <v>30020</v>
      </c>
      <c r="AW472" s="25">
        <f t="shared" si="83"/>
        <v>161</v>
      </c>
      <c r="AX472" s="25" t="str">
        <f>getSring(AN472,3)</f>
        <v>扁扁的稻草</v>
      </c>
      <c r="AY472" s="25">
        <f t="shared" si="84"/>
        <v>30024</v>
      </c>
      <c r="AZ472" s="25">
        <f t="shared" si="85"/>
        <v>161</v>
      </c>
    </row>
    <row r="473" spans="2:52" ht="14.25" x14ac:dyDescent="0.2">
      <c r="B473" s="16">
        <v>471</v>
      </c>
      <c r="C473" s="16" t="s">
        <v>1204</v>
      </c>
      <c r="D473" s="16" t="s">
        <v>1667</v>
      </c>
      <c r="E473" s="16">
        <f>武器3!E473</f>
        <v>5</v>
      </c>
      <c r="F473" s="16" t="s">
        <v>1127</v>
      </c>
      <c r="G473" s="16">
        <f>武器3!G473</f>
        <v>3</v>
      </c>
      <c r="H473" s="19" t="s">
        <v>1485</v>
      </c>
      <c r="I473" s="3" t="s">
        <v>876</v>
      </c>
      <c r="J473" s="3">
        <f>武器2!I473</f>
        <v>15</v>
      </c>
      <c r="K473" s="3" t="str">
        <f>武器3!J473</f>
        <v>上级职业</v>
      </c>
      <c r="L473" s="3" t="str">
        <f>武器3!K473</f>
        <v>暗</v>
      </c>
      <c r="M473" s="16">
        <v>9</v>
      </c>
      <c r="N473" s="16">
        <v>7</v>
      </c>
      <c r="O473" s="16">
        <v>64</v>
      </c>
      <c r="P473" s="28">
        <v>0</v>
      </c>
      <c r="Q473" s="28">
        <v>0</v>
      </c>
      <c r="R473" s="16">
        <v>121</v>
      </c>
      <c r="S473" s="28">
        <v>0</v>
      </c>
      <c r="T473" s="28">
        <v>0</v>
      </c>
      <c r="U473" s="28">
        <v>0</v>
      </c>
      <c r="V473" s="64">
        <v>0</v>
      </c>
      <c r="W473" s="29">
        <v>0</v>
      </c>
      <c r="X473" s="29">
        <v>0</v>
      </c>
      <c r="Y473" s="29">
        <v>0</v>
      </c>
      <c r="Z473" s="29">
        <v>0</v>
      </c>
      <c r="AA473" s="64">
        <v>0</v>
      </c>
      <c r="AB473" s="64">
        <v>0</v>
      </c>
      <c r="AC473" s="64">
        <v>0</v>
      </c>
      <c r="AD473" s="42">
        <v>42</v>
      </c>
      <c r="AE473" s="64">
        <v>0</v>
      </c>
      <c r="AF473" s="64">
        <v>0</v>
      </c>
      <c r="AG473" s="29">
        <v>0</v>
      </c>
      <c r="AH473" s="29">
        <v>0</v>
      </c>
      <c r="AI473" s="29">
        <v>0</v>
      </c>
      <c r="AJ473" s="29">
        <v>0</v>
      </c>
      <c r="AK473" s="29">
        <v>0</v>
      </c>
      <c r="AL473">
        <f t="shared" si="77"/>
        <v>326.5</v>
      </c>
      <c r="AM473">
        <f t="shared" si="78"/>
        <v>14280</v>
      </c>
      <c r="AN473" t="str">
        <f t="shared" si="79"/>
        <v>,蓝水晶,坚硬的石头,漂亮的蘑菇</v>
      </c>
      <c r="AO473" s="25" t="str">
        <f>IF(F473="c",getSring(AN473,4),VLOOKUP(L473&amp;F473,test4,2,FALSE))</f>
        <v>暗之精华</v>
      </c>
      <c r="AP473" s="25">
        <f t="shared" si="80"/>
        <v>30015</v>
      </c>
      <c r="AQ473" s="25">
        <f t="shared" si="86"/>
        <v>272</v>
      </c>
      <c r="AR473" s="25" t="str">
        <f>getSring(AN473,1)</f>
        <v>蓝水晶</v>
      </c>
      <c r="AS473" s="25">
        <f t="shared" si="81"/>
        <v>30028</v>
      </c>
      <c r="AT473" s="25">
        <f t="shared" si="87"/>
        <v>136</v>
      </c>
      <c r="AU473" s="25" t="str">
        <f>getSring(AN473,2)</f>
        <v>坚硬的石头</v>
      </c>
      <c r="AV473" s="25">
        <f t="shared" si="82"/>
        <v>30032</v>
      </c>
      <c r="AW473" s="25">
        <f t="shared" si="83"/>
        <v>136</v>
      </c>
      <c r="AX473" s="25" t="str">
        <f>getSring(AN473,3)</f>
        <v>漂亮的蘑菇</v>
      </c>
      <c r="AY473" s="25">
        <f t="shared" si="84"/>
        <v>30020</v>
      </c>
      <c r="AZ473" s="25">
        <f t="shared" si="85"/>
        <v>136</v>
      </c>
    </row>
    <row r="474" spans="2:52" ht="14.25" x14ac:dyDescent="0.2">
      <c r="B474" s="16">
        <v>472</v>
      </c>
      <c r="C474" s="16" t="s">
        <v>1206</v>
      </c>
      <c r="D474" s="16" t="s">
        <v>1668</v>
      </c>
      <c r="E474" s="16">
        <f>武器3!E474</f>
        <v>5</v>
      </c>
      <c r="F474" s="16" t="s">
        <v>1127</v>
      </c>
      <c r="G474" s="16">
        <f>武器3!G474</f>
        <v>3</v>
      </c>
      <c r="H474" s="19" t="s">
        <v>1485</v>
      </c>
      <c r="I474" s="3" t="s">
        <v>876</v>
      </c>
      <c r="J474" s="3">
        <f>武器2!I474</f>
        <v>15</v>
      </c>
      <c r="K474" s="3" t="str">
        <f>武器3!J474</f>
        <v>上级职业</v>
      </c>
      <c r="L474" s="3" t="str">
        <f>武器3!K474</f>
        <v>暗</v>
      </c>
      <c r="M474" s="16">
        <v>9</v>
      </c>
      <c r="N474" s="16">
        <v>8</v>
      </c>
      <c r="O474" s="16">
        <v>73</v>
      </c>
      <c r="P474" s="28">
        <v>0</v>
      </c>
      <c r="Q474" s="28">
        <v>0</v>
      </c>
      <c r="R474" s="28">
        <v>0</v>
      </c>
      <c r="S474" s="28">
        <v>0</v>
      </c>
      <c r="T474" s="28">
        <v>0</v>
      </c>
      <c r="U474" s="28">
        <v>0</v>
      </c>
      <c r="V474" s="64">
        <v>0</v>
      </c>
      <c r="W474" s="29">
        <v>0</v>
      </c>
      <c r="X474" s="29">
        <v>0</v>
      </c>
      <c r="Y474" s="29">
        <v>0</v>
      </c>
      <c r="Z474" s="29">
        <v>0</v>
      </c>
      <c r="AA474" s="64">
        <v>0</v>
      </c>
      <c r="AB474" s="64">
        <v>0</v>
      </c>
      <c r="AC474" s="64">
        <v>0</v>
      </c>
      <c r="AD474" s="64">
        <v>0</v>
      </c>
      <c r="AE474" s="42">
        <v>79</v>
      </c>
      <c r="AF474" s="42">
        <v>59</v>
      </c>
      <c r="AG474" s="29">
        <v>0</v>
      </c>
      <c r="AH474" s="29">
        <v>0</v>
      </c>
      <c r="AI474" s="29">
        <v>0</v>
      </c>
      <c r="AJ474" s="29">
        <v>0</v>
      </c>
      <c r="AK474" s="29">
        <v>0</v>
      </c>
      <c r="AL474">
        <f t="shared" si="77"/>
        <v>253.17123287671231</v>
      </c>
      <c r="AM474">
        <f t="shared" si="78"/>
        <v>11055</v>
      </c>
      <c r="AN474" t="str">
        <f t="shared" si="79"/>
        <v>,长獠牙,坚硬的石头,蓝水晶</v>
      </c>
      <c r="AO474" s="25" t="str">
        <f>IF(F474="c",getSring(AN474,4),VLOOKUP(L474&amp;F474,test4,2,FALSE))</f>
        <v>暗之精华</v>
      </c>
      <c r="AP474" s="25">
        <f t="shared" si="80"/>
        <v>30015</v>
      </c>
      <c r="AQ474" s="25">
        <f t="shared" si="86"/>
        <v>211</v>
      </c>
      <c r="AR474" s="25" t="str">
        <f>getSring(AN474,1)</f>
        <v>长獠牙</v>
      </c>
      <c r="AS474" s="25">
        <f t="shared" si="81"/>
        <v>30036</v>
      </c>
      <c r="AT474" s="25">
        <f t="shared" si="87"/>
        <v>105</v>
      </c>
      <c r="AU474" s="25" t="str">
        <f>getSring(AN474,2)</f>
        <v>坚硬的石头</v>
      </c>
      <c r="AV474" s="25">
        <f t="shared" si="82"/>
        <v>30032</v>
      </c>
      <c r="AW474" s="25">
        <f t="shared" si="83"/>
        <v>105</v>
      </c>
      <c r="AX474" s="25" t="str">
        <f>getSring(AN474,3)</f>
        <v>蓝水晶</v>
      </c>
      <c r="AY474" s="25">
        <f t="shared" si="84"/>
        <v>30028</v>
      </c>
      <c r="AZ474" s="25">
        <f t="shared" si="85"/>
        <v>105</v>
      </c>
    </row>
    <row r="475" spans="2:52" ht="14.25" x14ac:dyDescent="0.2">
      <c r="B475" s="16">
        <v>473</v>
      </c>
      <c r="C475" s="16" t="s">
        <v>1186</v>
      </c>
      <c r="D475" s="16" t="s">
        <v>1568</v>
      </c>
      <c r="E475" s="16">
        <f>武器3!E475</f>
        <v>2</v>
      </c>
      <c r="F475" s="16" t="s">
        <v>1128</v>
      </c>
      <c r="G475" s="16">
        <f>武器3!G475</f>
        <v>4</v>
      </c>
      <c r="H475" s="19" t="s">
        <v>1485</v>
      </c>
      <c r="I475" s="3" t="s">
        <v>876</v>
      </c>
      <c r="J475" s="3">
        <f>武器2!I475</f>
        <v>15</v>
      </c>
      <c r="K475" s="3" t="str">
        <f>武器3!J475</f>
        <v>上级职业</v>
      </c>
      <c r="L475" s="3" t="str">
        <f>武器3!K475</f>
        <v>--</v>
      </c>
      <c r="M475" s="16">
        <v>9</v>
      </c>
      <c r="N475" s="16">
        <v>1</v>
      </c>
      <c r="O475" s="16">
        <v>18</v>
      </c>
      <c r="P475" s="28">
        <v>0</v>
      </c>
      <c r="Q475" s="28">
        <v>0</v>
      </c>
      <c r="R475" s="16">
        <v>0</v>
      </c>
      <c r="S475" s="28">
        <v>0</v>
      </c>
      <c r="T475" s="28">
        <v>0</v>
      </c>
      <c r="U475" s="28">
        <v>0</v>
      </c>
      <c r="V475" s="64">
        <v>0</v>
      </c>
      <c r="W475" s="29">
        <v>0</v>
      </c>
      <c r="X475" s="29">
        <v>0</v>
      </c>
      <c r="Y475" s="29">
        <v>0</v>
      </c>
      <c r="Z475" s="29">
        <v>0</v>
      </c>
      <c r="AA475" s="64">
        <v>0</v>
      </c>
      <c r="AB475" s="64">
        <v>0</v>
      </c>
      <c r="AC475" s="64">
        <v>0</v>
      </c>
      <c r="AD475" s="64">
        <v>0</v>
      </c>
      <c r="AE475" s="64">
        <v>0</v>
      </c>
      <c r="AF475" s="64">
        <v>0</v>
      </c>
      <c r="AG475" s="29">
        <v>0</v>
      </c>
      <c r="AH475" s="29">
        <v>0</v>
      </c>
      <c r="AI475" s="29">
        <v>0</v>
      </c>
      <c r="AJ475" s="29">
        <v>0</v>
      </c>
      <c r="AK475" s="29">
        <v>0</v>
      </c>
      <c r="AL475">
        <f t="shared" si="77"/>
        <v>27</v>
      </c>
      <c r="AM475">
        <f t="shared" si="78"/>
        <v>1192.5</v>
      </c>
      <c r="AN475" t="str">
        <f t="shared" si="79"/>
        <v>,红水晶,稻草,石头,狗牙</v>
      </c>
      <c r="AO475" s="25" t="str">
        <f>IF(F475="c",getSring(AN475,4),VLOOKUP(L475&amp;F475,test4,2,FALSE))</f>
        <v>狗牙</v>
      </c>
      <c r="AP475" s="25">
        <f t="shared" si="80"/>
        <v>30035</v>
      </c>
      <c r="AQ475" s="25">
        <f t="shared" si="86"/>
        <v>90</v>
      </c>
      <c r="AR475" s="25" t="str">
        <f>getSring(AN475,1)</f>
        <v>红水晶</v>
      </c>
      <c r="AS475" s="25">
        <f t="shared" si="81"/>
        <v>30027</v>
      </c>
      <c r="AT475" s="25">
        <f t="shared" si="87"/>
        <v>23</v>
      </c>
      <c r="AU475" s="25" t="str">
        <f>getSring(AN475,2)</f>
        <v>稻草</v>
      </c>
      <c r="AV475" s="25">
        <f t="shared" si="82"/>
        <v>30023</v>
      </c>
      <c r="AW475" s="25">
        <f t="shared" si="83"/>
        <v>23</v>
      </c>
      <c r="AX475" s="25" t="str">
        <f>getSring(AN475,3)</f>
        <v>石头</v>
      </c>
      <c r="AY475" s="25">
        <f t="shared" si="84"/>
        <v>30031</v>
      </c>
      <c r="AZ475" s="25">
        <f t="shared" si="85"/>
        <v>23</v>
      </c>
    </row>
    <row r="476" spans="2:52" ht="14.25" x14ac:dyDescent="0.2">
      <c r="B476" s="16">
        <v>474</v>
      </c>
      <c r="C476" s="16" t="s">
        <v>1188</v>
      </c>
      <c r="D476" s="16" t="s">
        <v>1248</v>
      </c>
      <c r="E476" s="16">
        <f>武器3!E476</f>
        <v>2</v>
      </c>
      <c r="F476" s="16" t="s">
        <v>1128</v>
      </c>
      <c r="G476" s="16">
        <f>武器3!G476</f>
        <v>4</v>
      </c>
      <c r="H476" s="19" t="s">
        <v>1485</v>
      </c>
      <c r="I476" s="3" t="s">
        <v>876</v>
      </c>
      <c r="J476" s="3">
        <f>武器2!I476</f>
        <v>15</v>
      </c>
      <c r="K476" s="3" t="str">
        <f>武器3!J476</f>
        <v>上级职业</v>
      </c>
      <c r="L476" s="3" t="str">
        <f>武器3!K476</f>
        <v>--</v>
      </c>
      <c r="M476" s="16">
        <v>9</v>
      </c>
      <c r="N476" s="16">
        <v>2</v>
      </c>
      <c r="O476" s="16">
        <v>36</v>
      </c>
      <c r="P476" s="28">
        <v>0</v>
      </c>
      <c r="Q476" s="28">
        <v>0</v>
      </c>
      <c r="R476" s="28">
        <v>0</v>
      </c>
      <c r="S476" s="28">
        <v>0</v>
      </c>
      <c r="T476" s="28">
        <v>0</v>
      </c>
      <c r="U476" s="28">
        <v>0</v>
      </c>
      <c r="V476" s="64">
        <v>0</v>
      </c>
      <c r="W476" s="29">
        <v>0</v>
      </c>
      <c r="X476" s="29">
        <v>0</v>
      </c>
      <c r="Y476" s="29">
        <v>0</v>
      </c>
      <c r="Z476" s="29">
        <v>0</v>
      </c>
      <c r="AA476" s="64">
        <v>0</v>
      </c>
      <c r="AB476" s="64">
        <v>0</v>
      </c>
      <c r="AC476" s="64">
        <v>0</v>
      </c>
      <c r="AD476" s="64">
        <v>0</v>
      </c>
      <c r="AE476" s="42">
        <v>0</v>
      </c>
      <c r="AF476" s="64">
        <v>0</v>
      </c>
      <c r="AG476" s="29">
        <v>0</v>
      </c>
      <c r="AH476" s="29">
        <v>0</v>
      </c>
      <c r="AI476" s="29">
        <v>0</v>
      </c>
      <c r="AJ476" s="29">
        <v>0</v>
      </c>
      <c r="AK476" s="29">
        <v>0</v>
      </c>
      <c r="AL476">
        <f t="shared" si="77"/>
        <v>54</v>
      </c>
      <c r="AM476">
        <f t="shared" si="78"/>
        <v>2362.5</v>
      </c>
      <c r="AN476" t="str">
        <f t="shared" si="79"/>
        <v>,多汁的坚果,稻草,红水晶,蘑菇</v>
      </c>
      <c r="AO476" s="25" t="str">
        <f>IF(F476="c",getSring(AN476,4),VLOOKUP(L476&amp;F476,test4,2,FALSE))</f>
        <v>蘑菇</v>
      </c>
      <c r="AP476" s="25">
        <f t="shared" si="80"/>
        <v>30019</v>
      </c>
      <c r="AQ476" s="25">
        <f t="shared" si="86"/>
        <v>180</v>
      </c>
      <c r="AR476" s="25" t="str">
        <f>getSring(AN476,1)</f>
        <v>多汁的坚果</v>
      </c>
      <c r="AS476" s="25">
        <f t="shared" si="81"/>
        <v>30039</v>
      </c>
      <c r="AT476" s="25">
        <f t="shared" si="87"/>
        <v>45</v>
      </c>
      <c r="AU476" s="25" t="str">
        <f>getSring(AN476,2)</f>
        <v>稻草</v>
      </c>
      <c r="AV476" s="25">
        <f t="shared" si="82"/>
        <v>30023</v>
      </c>
      <c r="AW476" s="25">
        <f t="shared" si="83"/>
        <v>45</v>
      </c>
      <c r="AX476" s="25" t="str">
        <f>getSring(AN476,3)</f>
        <v>红水晶</v>
      </c>
      <c r="AY476" s="25">
        <f t="shared" si="84"/>
        <v>30027</v>
      </c>
      <c r="AZ476" s="25">
        <f t="shared" si="85"/>
        <v>45</v>
      </c>
    </row>
    <row r="477" spans="2:52" ht="14.25" x14ac:dyDescent="0.2">
      <c r="B477" s="16">
        <v>475</v>
      </c>
      <c r="C477" s="16" t="s">
        <v>1176</v>
      </c>
      <c r="D477" s="16" t="s">
        <v>1669</v>
      </c>
      <c r="E477" s="16">
        <f>武器3!E477</f>
        <v>3</v>
      </c>
      <c r="F477" s="16" t="s">
        <v>1128</v>
      </c>
      <c r="G477" s="16">
        <f>武器3!G477</f>
        <v>4</v>
      </c>
      <c r="H477" s="19" t="s">
        <v>1485</v>
      </c>
      <c r="I477" s="3" t="s">
        <v>876</v>
      </c>
      <c r="J477" s="3">
        <f>武器2!I477</f>
        <v>15</v>
      </c>
      <c r="K477" s="3" t="str">
        <f>武器3!J477</f>
        <v>上级职业</v>
      </c>
      <c r="L477" s="3" t="str">
        <f>武器3!K477</f>
        <v>--</v>
      </c>
      <c r="M477" s="16">
        <v>9</v>
      </c>
      <c r="N477" s="16">
        <v>3</v>
      </c>
      <c r="O477" s="16">
        <v>53</v>
      </c>
      <c r="P477" s="28">
        <v>0</v>
      </c>
      <c r="Q477" s="28">
        <v>0</v>
      </c>
      <c r="R477" s="28">
        <v>0</v>
      </c>
      <c r="S477" s="28">
        <v>0</v>
      </c>
      <c r="T477" s="28">
        <v>0</v>
      </c>
      <c r="U477" s="28">
        <v>0</v>
      </c>
      <c r="V477" s="64">
        <v>0</v>
      </c>
      <c r="W477" s="29">
        <v>0</v>
      </c>
      <c r="X477" s="29">
        <v>0</v>
      </c>
      <c r="Y477" s="29">
        <v>0</v>
      </c>
      <c r="Z477" s="29">
        <v>0</v>
      </c>
      <c r="AA477" s="64">
        <v>0</v>
      </c>
      <c r="AB477" s="64">
        <v>0</v>
      </c>
      <c r="AC477" s="42">
        <v>0</v>
      </c>
      <c r="AD477" s="64">
        <v>0</v>
      </c>
      <c r="AE477" s="64">
        <v>0</v>
      </c>
      <c r="AF477" s="64">
        <v>0</v>
      </c>
      <c r="AG477" s="29">
        <v>0</v>
      </c>
      <c r="AH477" s="29">
        <v>0</v>
      </c>
      <c r="AI477" s="29">
        <v>0</v>
      </c>
      <c r="AJ477" s="29">
        <v>0</v>
      </c>
      <c r="AK477" s="29">
        <v>0</v>
      </c>
      <c r="AL477">
        <f t="shared" si="77"/>
        <v>79.5</v>
      </c>
      <c r="AM477">
        <f t="shared" si="78"/>
        <v>3472.5</v>
      </c>
      <c r="AN477" t="str">
        <f t="shared" si="79"/>
        <v>,稻草,石头,红水晶,狗牙</v>
      </c>
      <c r="AO477" s="25" t="str">
        <f>IF(F477="c",getSring(AN477,4),VLOOKUP(L477&amp;F477,test4,2,FALSE))</f>
        <v>狗牙</v>
      </c>
      <c r="AP477" s="25">
        <f t="shared" si="80"/>
        <v>30035</v>
      </c>
      <c r="AQ477" s="25">
        <f t="shared" si="86"/>
        <v>265</v>
      </c>
      <c r="AR477" s="25" t="str">
        <f>getSring(AN477,1)</f>
        <v>稻草</v>
      </c>
      <c r="AS477" s="25">
        <f t="shared" si="81"/>
        <v>30023</v>
      </c>
      <c r="AT477" s="25">
        <f t="shared" si="87"/>
        <v>66</v>
      </c>
      <c r="AU477" s="25" t="str">
        <f>getSring(AN477,2)</f>
        <v>石头</v>
      </c>
      <c r="AV477" s="25">
        <f t="shared" si="82"/>
        <v>30031</v>
      </c>
      <c r="AW477" s="25">
        <f t="shared" si="83"/>
        <v>66</v>
      </c>
      <c r="AX477" s="25" t="str">
        <f>getSring(AN477,3)</f>
        <v>红水晶</v>
      </c>
      <c r="AY477" s="25">
        <f t="shared" si="84"/>
        <v>30027</v>
      </c>
      <c r="AZ477" s="25">
        <f t="shared" si="85"/>
        <v>66</v>
      </c>
    </row>
    <row r="478" spans="2:52" ht="14.25" x14ac:dyDescent="0.2">
      <c r="B478" s="16">
        <v>476</v>
      </c>
      <c r="C478" s="16" t="s">
        <v>1198</v>
      </c>
      <c r="D478" s="16" t="s">
        <v>1670</v>
      </c>
      <c r="E478" s="16">
        <f>武器3!E478</f>
        <v>3</v>
      </c>
      <c r="F478" s="16" t="s">
        <v>1128</v>
      </c>
      <c r="G478" s="16">
        <f>武器3!G478</f>
        <v>4</v>
      </c>
      <c r="H478" s="19" t="s">
        <v>1485</v>
      </c>
      <c r="I478" s="3" t="s">
        <v>876</v>
      </c>
      <c r="J478" s="3">
        <f>武器2!I478</f>
        <v>15</v>
      </c>
      <c r="K478" s="3" t="str">
        <f>武器3!J478</f>
        <v>上级职业</v>
      </c>
      <c r="L478" s="3" t="str">
        <f>武器3!K478</f>
        <v>--</v>
      </c>
      <c r="M478" s="16">
        <v>9</v>
      </c>
      <c r="N478" s="16">
        <v>4</v>
      </c>
      <c r="O478" s="16">
        <v>71</v>
      </c>
      <c r="P478" s="28">
        <v>0</v>
      </c>
      <c r="Q478" s="16">
        <v>0</v>
      </c>
      <c r="R478" s="28">
        <v>0</v>
      </c>
      <c r="S478" s="28">
        <v>0</v>
      </c>
      <c r="T478" s="28">
        <v>0</v>
      </c>
      <c r="U478" s="28">
        <v>0</v>
      </c>
      <c r="V478" s="64">
        <v>0</v>
      </c>
      <c r="W478" s="29">
        <v>0</v>
      </c>
      <c r="X478" s="29">
        <v>0</v>
      </c>
      <c r="Y478" s="29">
        <v>0</v>
      </c>
      <c r="Z478" s="29">
        <v>0</v>
      </c>
      <c r="AA478" s="64">
        <v>0</v>
      </c>
      <c r="AB478" s="64">
        <v>0</v>
      </c>
      <c r="AC478" s="64">
        <v>0</v>
      </c>
      <c r="AD478" s="64">
        <v>0</v>
      </c>
      <c r="AE478" s="64">
        <v>0</v>
      </c>
      <c r="AF478" s="64">
        <v>0</v>
      </c>
      <c r="AG478" s="29">
        <v>0</v>
      </c>
      <c r="AH478" s="29">
        <v>0</v>
      </c>
      <c r="AI478" s="29">
        <v>0</v>
      </c>
      <c r="AJ478" s="29">
        <v>0</v>
      </c>
      <c r="AK478" s="29">
        <v>0</v>
      </c>
      <c r="AL478">
        <f t="shared" si="77"/>
        <v>106.5</v>
      </c>
      <c r="AM478">
        <f t="shared" si="78"/>
        <v>4665</v>
      </c>
      <c r="AN478" t="str">
        <f t="shared" si="79"/>
        <v>,狗牙,多汁的坚果,红水晶,石头</v>
      </c>
      <c r="AO478" s="25" t="str">
        <f>IF(F478="c",getSring(AN478,4),VLOOKUP(L478&amp;F478,test4,2,FALSE))</f>
        <v>石头</v>
      </c>
      <c r="AP478" s="25">
        <f t="shared" si="80"/>
        <v>30031</v>
      </c>
      <c r="AQ478" s="25">
        <f t="shared" si="86"/>
        <v>355</v>
      </c>
      <c r="AR478" s="25" t="str">
        <f>getSring(AN478,1)</f>
        <v>狗牙</v>
      </c>
      <c r="AS478" s="25">
        <f t="shared" si="81"/>
        <v>30035</v>
      </c>
      <c r="AT478" s="25">
        <f t="shared" si="87"/>
        <v>89</v>
      </c>
      <c r="AU478" s="25" t="str">
        <f>getSring(AN478,2)</f>
        <v>多汁的坚果</v>
      </c>
      <c r="AV478" s="25">
        <f t="shared" si="82"/>
        <v>30039</v>
      </c>
      <c r="AW478" s="25">
        <f t="shared" si="83"/>
        <v>89</v>
      </c>
      <c r="AX478" s="25" t="str">
        <f>getSring(AN478,3)</f>
        <v>红水晶</v>
      </c>
      <c r="AY478" s="25">
        <f t="shared" si="84"/>
        <v>30027</v>
      </c>
      <c r="AZ478" s="25">
        <f t="shared" si="85"/>
        <v>89</v>
      </c>
    </row>
    <row r="479" spans="2:52" ht="14.25" x14ac:dyDescent="0.2">
      <c r="B479" s="16">
        <v>477</v>
      </c>
      <c r="C479" s="16" t="s">
        <v>1193</v>
      </c>
      <c r="D479" s="16" t="s">
        <v>1399</v>
      </c>
      <c r="E479" s="16">
        <f>武器3!E479</f>
        <v>4</v>
      </c>
      <c r="F479" s="16" t="s">
        <v>1128</v>
      </c>
      <c r="G479" s="16">
        <f>武器3!G479</f>
        <v>4</v>
      </c>
      <c r="H479" s="19" t="s">
        <v>1485</v>
      </c>
      <c r="I479" s="3" t="s">
        <v>876</v>
      </c>
      <c r="J479" s="3">
        <f>武器2!I479</f>
        <v>15</v>
      </c>
      <c r="K479" s="3" t="str">
        <f>武器3!J479</f>
        <v>上级职业</v>
      </c>
      <c r="L479" s="3" t="str">
        <f>武器3!K479</f>
        <v>--</v>
      </c>
      <c r="M479" s="16">
        <v>9</v>
      </c>
      <c r="N479" s="16">
        <v>5</v>
      </c>
      <c r="O479" s="16">
        <v>89</v>
      </c>
      <c r="P479" s="28">
        <v>0</v>
      </c>
      <c r="Q479" s="28">
        <v>0</v>
      </c>
      <c r="R479" s="28">
        <v>0</v>
      </c>
      <c r="S479" s="28">
        <v>0</v>
      </c>
      <c r="T479" s="28">
        <v>0</v>
      </c>
      <c r="U479" s="28">
        <v>0</v>
      </c>
      <c r="V479" s="64">
        <v>0</v>
      </c>
      <c r="W479" s="20">
        <v>0</v>
      </c>
      <c r="X479" s="29">
        <v>0</v>
      </c>
      <c r="Y479" s="29">
        <v>0</v>
      </c>
      <c r="Z479" s="29">
        <v>0</v>
      </c>
      <c r="AA479" s="64">
        <v>0</v>
      </c>
      <c r="AB479" s="64">
        <v>0</v>
      </c>
      <c r="AC479" s="64">
        <v>0</v>
      </c>
      <c r="AD479" s="64">
        <v>0</v>
      </c>
      <c r="AE479" s="64">
        <v>0</v>
      </c>
      <c r="AF479" s="64">
        <v>0</v>
      </c>
      <c r="AG479" s="29">
        <v>0</v>
      </c>
      <c r="AH479" s="29">
        <v>0</v>
      </c>
      <c r="AI479" s="29">
        <v>0</v>
      </c>
      <c r="AJ479" s="29">
        <v>0</v>
      </c>
      <c r="AK479" s="29">
        <v>0</v>
      </c>
      <c r="AL479">
        <f t="shared" si="77"/>
        <v>133.5</v>
      </c>
      <c r="AM479">
        <f t="shared" si="78"/>
        <v>5835</v>
      </c>
      <c r="AN479" t="str">
        <f t="shared" si="79"/>
        <v>,狗牙,石头,稻草,蘑菇</v>
      </c>
      <c r="AO479" s="25" t="str">
        <f>IF(F479="c",getSring(AN479,4),VLOOKUP(L479&amp;F479,test4,2,FALSE))</f>
        <v>蘑菇</v>
      </c>
      <c r="AP479" s="25">
        <f t="shared" si="80"/>
        <v>30019</v>
      </c>
      <c r="AQ479" s="25">
        <f t="shared" si="86"/>
        <v>445</v>
      </c>
      <c r="AR479" s="25" t="str">
        <f>getSring(AN479,1)</f>
        <v>狗牙</v>
      </c>
      <c r="AS479" s="25">
        <f t="shared" si="81"/>
        <v>30035</v>
      </c>
      <c r="AT479" s="25">
        <f t="shared" si="87"/>
        <v>111</v>
      </c>
      <c r="AU479" s="25" t="str">
        <f>getSring(AN479,2)</f>
        <v>石头</v>
      </c>
      <c r="AV479" s="25">
        <f t="shared" si="82"/>
        <v>30031</v>
      </c>
      <c r="AW479" s="25">
        <f t="shared" si="83"/>
        <v>111</v>
      </c>
      <c r="AX479" s="25" t="str">
        <f>getSring(AN479,3)</f>
        <v>稻草</v>
      </c>
      <c r="AY479" s="25">
        <f t="shared" si="84"/>
        <v>30023</v>
      </c>
      <c r="AZ479" s="25">
        <f t="shared" si="85"/>
        <v>111</v>
      </c>
    </row>
    <row r="480" spans="2:52" ht="14.25" x14ac:dyDescent="0.2">
      <c r="B480" s="16">
        <v>478</v>
      </c>
      <c r="C480" s="16" t="s">
        <v>1170</v>
      </c>
      <c r="D480" s="16" t="s">
        <v>1514</v>
      </c>
      <c r="E480" s="16">
        <f>武器3!E480</f>
        <v>4</v>
      </c>
      <c r="F480" s="16" t="s">
        <v>1128</v>
      </c>
      <c r="G480" s="16">
        <f>武器3!G480</f>
        <v>4</v>
      </c>
      <c r="H480" s="19" t="s">
        <v>1485</v>
      </c>
      <c r="I480" s="3" t="s">
        <v>876</v>
      </c>
      <c r="J480" s="3">
        <f>武器2!I480</f>
        <v>15</v>
      </c>
      <c r="K480" s="3" t="str">
        <f>武器3!J480</f>
        <v>上级职业</v>
      </c>
      <c r="L480" s="3" t="str">
        <f>武器3!K480</f>
        <v>--</v>
      </c>
      <c r="M480" s="16">
        <v>9</v>
      </c>
      <c r="N480" s="16">
        <v>6</v>
      </c>
      <c r="O480" s="16">
        <v>107</v>
      </c>
      <c r="P480" s="28">
        <v>0</v>
      </c>
      <c r="Q480" s="28">
        <v>0</v>
      </c>
      <c r="R480" s="28">
        <v>0</v>
      </c>
      <c r="S480" s="28">
        <v>0</v>
      </c>
      <c r="T480" s="28">
        <v>0</v>
      </c>
      <c r="U480" s="28">
        <v>0</v>
      </c>
      <c r="V480" s="42">
        <v>0</v>
      </c>
      <c r="W480" s="29">
        <v>0</v>
      </c>
      <c r="X480" s="29">
        <v>0</v>
      </c>
      <c r="Y480" s="29">
        <v>0</v>
      </c>
      <c r="Z480" s="29">
        <v>0</v>
      </c>
      <c r="AA480" s="64">
        <v>0</v>
      </c>
      <c r="AB480" s="64">
        <v>0</v>
      </c>
      <c r="AC480" s="64">
        <v>0</v>
      </c>
      <c r="AD480" s="64">
        <v>0</v>
      </c>
      <c r="AE480" s="64">
        <v>0</v>
      </c>
      <c r="AF480" s="64">
        <v>0</v>
      </c>
      <c r="AG480" s="29">
        <v>0</v>
      </c>
      <c r="AH480" s="29">
        <v>0</v>
      </c>
      <c r="AI480" s="29">
        <v>0</v>
      </c>
      <c r="AJ480" s="29">
        <v>0</v>
      </c>
      <c r="AK480" s="29">
        <v>0</v>
      </c>
      <c r="AL480">
        <f t="shared" si="77"/>
        <v>160.5</v>
      </c>
      <c r="AM480">
        <f t="shared" si="78"/>
        <v>7027.5</v>
      </c>
      <c r="AN480" t="str">
        <f t="shared" si="79"/>
        <v>,多汁的坚果,红水晶,狗牙,石头</v>
      </c>
      <c r="AO480" s="25" t="str">
        <f>IF(F480="c",getSring(AN480,4),VLOOKUP(L480&amp;F480,test4,2,FALSE))</f>
        <v>石头</v>
      </c>
      <c r="AP480" s="25">
        <f t="shared" si="80"/>
        <v>30031</v>
      </c>
      <c r="AQ480" s="25">
        <f t="shared" si="86"/>
        <v>535</v>
      </c>
      <c r="AR480" s="25" t="str">
        <f>getSring(AN480,1)</f>
        <v>多汁的坚果</v>
      </c>
      <c r="AS480" s="25">
        <f t="shared" si="81"/>
        <v>30039</v>
      </c>
      <c r="AT480" s="25">
        <f t="shared" si="87"/>
        <v>134</v>
      </c>
      <c r="AU480" s="25" t="str">
        <f>getSring(AN480,2)</f>
        <v>红水晶</v>
      </c>
      <c r="AV480" s="25">
        <f t="shared" si="82"/>
        <v>30027</v>
      </c>
      <c r="AW480" s="25">
        <f t="shared" si="83"/>
        <v>134</v>
      </c>
      <c r="AX480" s="25" t="str">
        <f>getSring(AN480,3)</f>
        <v>狗牙</v>
      </c>
      <c r="AY480" s="25">
        <f t="shared" si="84"/>
        <v>30035</v>
      </c>
      <c r="AZ480" s="25">
        <f t="shared" si="85"/>
        <v>134</v>
      </c>
    </row>
    <row r="481" spans="2:52" ht="14.25" x14ac:dyDescent="0.2">
      <c r="B481" s="16">
        <v>479</v>
      </c>
      <c r="C481" s="16" t="s">
        <v>1135</v>
      </c>
      <c r="D481" s="16" t="s">
        <v>1316</v>
      </c>
      <c r="E481" s="16">
        <f>武器3!E481</f>
        <v>5</v>
      </c>
      <c r="F481" s="16" t="s">
        <v>1128</v>
      </c>
      <c r="G481" s="16">
        <f>武器3!G481</f>
        <v>4</v>
      </c>
      <c r="H481" s="19" t="s">
        <v>1485</v>
      </c>
      <c r="I481" s="3" t="s">
        <v>876</v>
      </c>
      <c r="J481" s="3">
        <f>武器2!I481</f>
        <v>15</v>
      </c>
      <c r="K481" s="3" t="str">
        <f>武器3!J481</f>
        <v>上级职业</v>
      </c>
      <c r="L481" s="3" t="str">
        <f>武器3!K481</f>
        <v>--</v>
      </c>
      <c r="M481" s="16">
        <v>9</v>
      </c>
      <c r="N481" s="16">
        <v>7</v>
      </c>
      <c r="O481" s="16">
        <v>124</v>
      </c>
      <c r="P481" s="28">
        <v>0</v>
      </c>
      <c r="Q481" s="28">
        <v>0</v>
      </c>
      <c r="R481" s="28">
        <v>0</v>
      </c>
      <c r="S481" s="28">
        <v>0</v>
      </c>
      <c r="T481" s="28">
        <v>0</v>
      </c>
      <c r="U481" s="28">
        <v>0</v>
      </c>
      <c r="V481" s="64">
        <v>0</v>
      </c>
      <c r="W481" s="29">
        <v>0</v>
      </c>
      <c r="X481" s="20">
        <v>0</v>
      </c>
      <c r="Y481" s="29">
        <v>0</v>
      </c>
      <c r="Z481" s="29">
        <v>0</v>
      </c>
      <c r="AA481" s="64">
        <v>0</v>
      </c>
      <c r="AB481" s="64">
        <v>0</v>
      </c>
      <c r="AC481" s="64">
        <v>0</v>
      </c>
      <c r="AD481" s="64">
        <v>0</v>
      </c>
      <c r="AE481" s="64">
        <v>0</v>
      </c>
      <c r="AF481" s="64">
        <v>0</v>
      </c>
      <c r="AG481" s="29">
        <v>0</v>
      </c>
      <c r="AH481" s="29">
        <v>0</v>
      </c>
      <c r="AI481" s="29">
        <v>0</v>
      </c>
      <c r="AJ481" s="29">
        <v>0</v>
      </c>
      <c r="AK481" s="29">
        <v>0</v>
      </c>
      <c r="AL481">
        <f t="shared" si="77"/>
        <v>186</v>
      </c>
      <c r="AM481">
        <f t="shared" si="78"/>
        <v>8137.5</v>
      </c>
      <c r="AN481" t="str">
        <f t="shared" si="79"/>
        <v>,稻草,多汁的坚果,狗牙,石头</v>
      </c>
      <c r="AO481" s="25" t="str">
        <f>IF(F481="c",getSring(AN481,4),VLOOKUP(L481&amp;F481,test4,2,FALSE))</f>
        <v>石头</v>
      </c>
      <c r="AP481" s="25">
        <f t="shared" si="80"/>
        <v>30031</v>
      </c>
      <c r="AQ481" s="25">
        <f t="shared" si="86"/>
        <v>620</v>
      </c>
      <c r="AR481" s="25" t="str">
        <f>getSring(AN481,1)</f>
        <v>稻草</v>
      </c>
      <c r="AS481" s="25">
        <f t="shared" si="81"/>
        <v>30023</v>
      </c>
      <c r="AT481" s="25">
        <f t="shared" si="87"/>
        <v>155</v>
      </c>
      <c r="AU481" s="25" t="str">
        <f>getSring(AN481,2)</f>
        <v>多汁的坚果</v>
      </c>
      <c r="AV481" s="25">
        <f t="shared" si="82"/>
        <v>30039</v>
      </c>
      <c r="AW481" s="25">
        <f t="shared" si="83"/>
        <v>155</v>
      </c>
      <c r="AX481" s="25" t="str">
        <f>getSring(AN481,3)</f>
        <v>狗牙</v>
      </c>
      <c r="AY481" s="25">
        <f t="shared" si="84"/>
        <v>30035</v>
      </c>
      <c r="AZ481" s="25">
        <f t="shared" si="85"/>
        <v>155</v>
      </c>
    </row>
    <row r="482" spans="2:52" ht="14.25" x14ac:dyDescent="0.2">
      <c r="B482" s="16">
        <v>480</v>
      </c>
      <c r="C482" s="16" t="s">
        <v>1164</v>
      </c>
      <c r="D482" s="16" t="s">
        <v>1671</v>
      </c>
      <c r="E482" s="16">
        <f>武器3!E482</f>
        <v>5</v>
      </c>
      <c r="F482" s="16" t="s">
        <v>1128</v>
      </c>
      <c r="G482" s="16">
        <f>武器3!G482</f>
        <v>4</v>
      </c>
      <c r="H482" s="19" t="s">
        <v>1485</v>
      </c>
      <c r="I482" s="3" t="s">
        <v>876</v>
      </c>
      <c r="J482" s="3">
        <f>武器2!I482</f>
        <v>15</v>
      </c>
      <c r="K482" s="3" t="str">
        <f>武器3!J482</f>
        <v>上级职业</v>
      </c>
      <c r="L482" s="3" t="str">
        <f>武器3!K482</f>
        <v>--</v>
      </c>
      <c r="M482" s="16">
        <v>9</v>
      </c>
      <c r="N482" s="16">
        <v>8</v>
      </c>
      <c r="O482" s="16">
        <v>142</v>
      </c>
      <c r="P482" s="28">
        <v>0</v>
      </c>
      <c r="Q482" s="28">
        <v>0</v>
      </c>
      <c r="R482" s="28">
        <v>0</v>
      </c>
      <c r="S482" s="28">
        <v>0</v>
      </c>
      <c r="T482" s="28">
        <v>0</v>
      </c>
      <c r="U482" s="28">
        <v>0</v>
      </c>
      <c r="V482" s="64">
        <v>0</v>
      </c>
      <c r="W482" s="29">
        <v>0</v>
      </c>
      <c r="X482" s="20">
        <v>0</v>
      </c>
      <c r="Y482" s="29">
        <v>0</v>
      </c>
      <c r="Z482" s="29">
        <v>0</v>
      </c>
      <c r="AA482" s="64">
        <v>0</v>
      </c>
      <c r="AB482" s="64">
        <v>0</v>
      </c>
      <c r="AC482" s="64">
        <v>0</v>
      </c>
      <c r="AD482" s="64">
        <v>0</v>
      </c>
      <c r="AE482" s="64">
        <v>0</v>
      </c>
      <c r="AF482" s="64">
        <v>0</v>
      </c>
      <c r="AG482" s="29">
        <v>0</v>
      </c>
      <c r="AH482" s="29">
        <v>0</v>
      </c>
      <c r="AI482" s="29">
        <v>0</v>
      </c>
      <c r="AJ482" s="29">
        <v>0</v>
      </c>
      <c r="AK482" s="29">
        <v>0</v>
      </c>
      <c r="AL482">
        <f t="shared" si="77"/>
        <v>213</v>
      </c>
      <c r="AM482">
        <f t="shared" si="78"/>
        <v>9330</v>
      </c>
      <c r="AN482" t="str">
        <f t="shared" si="79"/>
        <v>,狗牙,红水晶,蘑菇,石头</v>
      </c>
      <c r="AO482" s="25" t="str">
        <f>IF(F482="c",getSring(AN482,4),VLOOKUP(L482&amp;F482,test4,2,FALSE))</f>
        <v>石头</v>
      </c>
      <c r="AP482" s="25">
        <f t="shared" si="80"/>
        <v>30031</v>
      </c>
      <c r="AQ482" s="25">
        <f t="shared" si="86"/>
        <v>710</v>
      </c>
      <c r="AR482" s="25" t="str">
        <f>getSring(AN482,1)</f>
        <v>狗牙</v>
      </c>
      <c r="AS482" s="25">
        <f t="shared" si="81"/>
        <v>30035</v>
      </c>
      <c r="AT482" s="25">
        <f t="shared" si="87"/>
        <v>178</v>
      </c>
      <c r="AU482" s="25" t="str">
        <f>getSring(AN482,2)</f>
        <v>红水晶</v>
      </c>
      <c r="AV482" s="25">
        <f t="shared" si="82"/>
        <v>30027</v>
      </c>
      <c r="AW482" s="25">
        <f t="shared" si="83"/>
        <v>178</v>
      </c>
      <c r="AX482" s="25" t="str">
        <f>getSring(AN482,3)</f>
        <v>蘑菇</v>
      </c>
      <c r="AY482" s="25">
        <f t="shared" si="84"/>
        <v>30019</v>
      </c>
      <c r="AZ482" s="25">
        <f t="shared" si="85"/>
        <v>178</v>
      </c>
    </row>
    <row r="483" spans="2:52" ht="14.25" x14ac:dyDescent="0.2">
      <c r="B483" s="16">
        <v>481</v>
      </c>
      <c r="C483" s="16" t="s">
        <v>1174</v>
      </c>
      <c r="D483" s="16" t="s">
        <v>1672</v>
      </c>
      <c r="E483" s="16">
        <f>武器3!E483</f>
        <v>2</v>
      </c>
      <c r="F483" s="16" t="s">
        <v>1125</v>
      </c>
      <c r="G483" s="16">
        <f>武器3!G483</f>
        <v>3</v>
      </c>
      <c r="H483" s="19" t="s">
        <v>1485</v>
      </c>
      <c r="I483" s="3" t="s">
        <v>877</v>
      </c>
      <c r="J483" s="3">
        <f>武器2!I483</f>
        <v>16</v>
      </c>
      <c r="K483" s="3" t="str">
        <f>武器3!J483</f>
        <v>上级职业</v>
      </c>
      <c r="L483" s="3" t="str">
        <f>武器3!K483</f>
        <v>水</v>
      </c>
      <c r="M483" s="16">
        <v>1</v>
      </c>
      <c r="N483" s="16">
        <v>1</v>
      </c>
      <c r="O483" s="16">
        <v>18</v>
      </c>
      <c r="P483" s="28">
        <v>0</v>
      </c>
      <c r="Q483" s="28">
        <v>0</v>
      </c>
      <c r="R483" s="28">
        <v>0</v>
      </c>
      <c r="S483" s="28">
        <v>0</v>
      </c>
      <c r="T483" s="28">
        <v>0</v>
      </c>
      <c r="U483" s="16">
        <v>9</v>
      </c>
      <c r="V483" s="64">
        <v>0</v>
      </c>
      <c r="W483" s="29">
        <v>0</v>
      </c>
      <c r="X483" s="29">
        <v>0</v>
      </c>
      <c r="Y483" s="29">
        <v>0</v>
      </c>
      <c r="Z483" s="29">
        <v>0</v>
      </c>
      <c r="AA483" s="64">
        <v>0</v>
      </c>
      <c r="AB483" s="64">
        <v>0</v>
      </c>
      <c r="AC483" s="42">
        <v>7</v>
      </c>
      <c r="AD483" s="64">
        <v>0</v>
      </c>
      <c r="AE483" s="42">
        <v>5</v>
      </c>
      <c r="AF483" s="64">
        <v>0</v>
      </c>
      <c r="AG483" s="29">
        <v>0</v>
      </c>
      <c r="AH483" s="29">
        <v>0</v>
      </c>
      <c r="AI483" s="29">
        <v>0</v>
      </c>
      <c r="AJ483" s="29">
        <v>0</v>
      </c>
      <c r="AK483" s="29">
        <v>0</v>
      </c>
      <c r="AL483">
        <f t="shared" si="77"/>
        <v>42.92307692307692</v>
      </c>
      <c r="AM483">
        <f t="shared" si="78"/>
        <v>1800</v>
      </c>
      <c r="AN483" t="str">
        <f t="shared" si="79"/>
        <v>,斑斓的稻草,紫水晶,剧毒牙</v>
      </c>
      <c r="AO483" s="25" t="str">
        <f>IF(F483="c",getSring(AN483,4),VLOOKUP(L483&amp;F483,test4,2,FALSE))</f>
        <v>顶级水之精华</v>
      </c>
      <c r="AP483" s="25">
        <f t="shared" si="80"/>
        <v>30007</v>
      </c>
      <c r="AQ483" s="25">
        <f t="shared" si="86"/>
        <v>9</v>
      </c>
      <c r="AR483" s="25" t="str">
        <f>getSring(AN483,1)</f>
        <v>斑斓的稻草</v>
      </c>
      <c r="AS483" s="25">
        <f t="shared" si="81"/>
        <v>30026</v>
      </c>
      <c r="AT483" s="25">
        <f t="shared" si="87"/>
        <v>4</v>
      </c>
      <c r="AU483" s="25" t="str">
        <f>getSring(AN483,2)</f>
        <v>紫水晶</v>
      </c>
      <c r="AV483" s="25">
        <f t="shared" si="82"/>
        <v>30030</v>
      </c>
      <c r="AW483" s="25">
        <f t="shared" si="83"/>
        <v>4</v>
      </c>
      <c r="AX483" s="25" t="str">
        <f>getSring(AN483,3)</f>
        <v>剧毒牙</v>
      </c>
      <c r="AY483" s="25">
        <f t="shared" si="84"/>
        <v>30038</v>
      </c>
      <c r="AZ483" s="25">
        <f t="shared" si="85"/>
        <v>4</v>
      </c>
    </row>
    <row r="484" spans="2:52" ht="14.25" x14ac:dyDescent="0.2">
      <c r="B484" s="16">
        <v>482</v>
      </c>
      <c r="C484" s="16" t="s">
        <v>1206</v>
      </c>
      <c r="D484" s="16" t="s">
        <v>1597</v>
      </c>
      <c r="E484" s="16">
        <f>武器3!E484</f>
        <v>2</v>
      </c>
      <c r="F484" s="16" t="s">
        <v>1125</v>
      </c>
      <c r="G484" s="16">
        <f>武器3!G484</f>
        <v>3</v>
      </c>
      <c r="H484" s="19" t="s">
        <v>1485</v>
      </c>
      <c r="I484" s="3" t="s">
        <v>877</v>
      </c>
      <c r="J484" s="3">
        <f>武器2!I484</f>
        <v>16</v>
      </c>
      <c r="K484" s="3" t="str">
        <f>武器3!J484</f>
        <v>上级职业</v>
      </c>
      <c r="L484" s="3" t="str">
        <f>武器3!K484</f>
        <v>水</v>
      </c>
      <c r="M484" s="16">
        <v>1</v>
      </c>
      <c r="N484" s="16">
        <v>2</v>
      </c>
      <c r="O484" s="16">
        <v>37</v>
      </c>
      <c r="P484" s="16">
        <v>29</v>
      </c>
      <c r="Q484" s="28">
        <v>0</v>
      </c>
      <c r="R484" s="28">
        <v>0</v>
      </c>
      <c r="S484" s="28">
        <v>0</v>
      </c>
      <c r="T484" s="28">
        <v>0</v>
      </c>
      <c r="U484" s="28">
        <v>0</v>
      </c>
      <c r="V484" s="64">
        <v>0</v>
      </c>
      <c r="W484" s="29">
        <v>0</v>
      </c>
      <c r="X484" s="20">
        <v>4.4999999999999998E-2</v>
      </c>
      <c r="Y484" s="29">
        <v>0</v>
      </c>
      <c r="Z484" s="29">
        <v>0</v>
      </c>
      <c r="AA484" s="42">
        <v>11</v>
      </c>
      <c r="AB484" s="64">
        <v>0</v>
      </c>
      <c r="AC484" s="64">
        <v>0</v>
      </c>
      <c r="AD484" s="64">
        <v>0</v>
      </c>
      <c r="AE484" s="64">
        <v>0</v>
      </c>
      <c r="AF484" s="64">
        <v>0</v>
      </c>
      <c r="AG484" s="29">
        <v>0</v>
      </c>
      <c r="AH484" s="29">
        <v>0</v>
      </c>
      <c r="AI484" s="29">
        <v>0</v>
      </c>
      <c r="AJ484" s="29">
        <v>0</v>
      </c>
      <c r="AK484" s="29">
        <v>0</v>
      </c>
      <c r="AL484">
        <f t="shared" si="77"/>
        <v>103.45659163987139</v>
      </c>
      <c r="AM484">
        <f t="shared" si="78"/>
        <v>4620</v>
      </c>
      <c r="AN484" t="str">
        <f t="shared" si="79"/>
        <v>,剧毒牙,夏娃的坚果,耀眼的石头</v>
      </c>
      <c r="AO484" s="25" t="str">
        <f>IF(F484="c",getSring(AN484,4),VLOOKUP(L484&amp;F484,test4,2,FALSE))</f>
        <v>顶级水之精华</v>
      </c>
      <c r="AP484" s="25">
        <f t="shared" si="80"/>
        <v>30007</v>
      </c>
      <c r="AQ484" s="25">
        <f t="shared" si="86"/>
        <v>22</v>
      </c>
      <c r="AR484" s="25" t="str">
        <f>getSring(AN484,1)</f>
        <v>剧毒牙</v>
      </c>
      <c r="AS484" s="25">
        <f t="shared" si="81"/>
        <v>30038</v>
      </c>
      <c r="AT484" s="25">
        <f t="shared" si="87"/>
        <v>11</v>
      </c>
      <c r="AU484" s="25" t="str">
        <f>getSring(AN484,2)</f>
        <v>夏娃的坚果</v>
      </c>
      <c r="AV484" s="25">
        <f t="shared" si="82"/>
        <v>30042</v>
      </c>
      <c r="AW484" s="25">
        <f t="shared" si="83"/>
        <v>11</v>
      </c>
      <c r="AX484" s="25" t="str">
        <f>getSring(AN484,3)</f>
        <v>耀眼的石头</v>
      </c>
      <c r="AY484" s="25">
        <f t="shared" si="84"/>
        <v>30034</v>
      </c>
      <c r="AZ484" s="25">
        <f t="shared" si="85"/>
        <v>11</v>
      </c>
    </row>
    <row r="485" spans="2:52" ht="14.25" x14ac:dyDescent="0.2">
      <c r="B485" s="16">
        <v>483</v>
      </c>
      <c r="C485" s="16" t="s">
        <v>1149</v>
      </c>
      <c r="D485" s="16" t="s">
        <v>1331</v>
      </c>
      <c r="E485" s="16">
        <f>武器3!E485</f>
        <v>3</v>
      </c>
      <c r="F485" s="16" t="s">
        <v>1125</v>
      </c>
      <c r="G485" s="16">
        <f>武器3!G485</f>
        <v>3</v>
      </c>
      <c r="H485" s="19" t="s">
        <v>1485</v>
      </c>
      <c r="I485" s="3" t="s">
        <v>877</v>
      </c>
      <c r="J485" s="3">
        <f>武器2!I485</f>
        <v>16</v>
      </c>
      <c r="K485" s="3" t="str">
        <f>武器3!J485</f>
        <v>上级职业</v>
      </c>
      <c r="L485" s="3" t="str">
        <f>武器3!K485</f>
        <v>水</v>
      </c>
      <c r="M485" s="16">
        <v>1</v>
      </c>
      <c r="N485" s="16">
        <v>3</v>
      </c>
      <c r="O485" s="16">
        <v>55</v>
      </c>
      <c r="P485" s="28">
        <v>0</v>
      </c>
      <c r="Q485" s="16">
        <v>29</v>
      </c>
      <c r="R485" s="16">
        <v>36</v>
      </c>
      <c r="S485" s="28">
        <v>0</v>
      </c>
      <c r="T485" s="28">
        <v>0</v>
      </c>
      <c r="U485" s="28">
        <v>0</v>
      </c>
      <c r="V485" s="64">
        <v>0</v>
      </c>
      <c r="W485" s="29">
        <v>0</v>
      </c>
      <c r="X485" s="29">
        <v>0</v>
      </c>
      <c r="Y485" s="29">
        <v>0</v>
      </c>
      <c r="Z485" s="29">
        <v>0</v>
      </c>
      <c r="AA485" s="64">
        <v>0</v>
      </c>
      <c r="AB485" s="64">
        <v>0</v>
      </c>
      <c r="AC485" s="64">
        <v>0</v>
      </c>
      <c r="AD485" s="42">
        <v>19</v>
      </c>
      <c r="AE485" s="42">
        <v>14</v>
      </c>
      <c r="AF485" s="64">
        <v>0</v>
      </c>
      <c r="AG485" s="29">
        <v>0</v>
      </c>
      <c r="AH485" s="29">
        <v>0</v>
      </c>
      <c r="AI485" s="29">
        <v>0</v>
      </c>
      <c r="AJ485" s="29">
        <v>0</v>
      </c>
      <c r="AK485" s="29">
        <v>0</v>
      </c>
      <c r="AL485">
        <f t="shared" si="77"/>
        <v>198.72972972972974</v>
      </c>
      <c r="AM485">
        <f t="shared" si="78"/>
        <v>8700</v>
      </c>
      <c r="AN485" t="str">
        <f t="shared" si="79"/>
        <v>,夏娃的坚果,五彩的蘑菇,斑斓的稻草</v>
      </c>
      <c r="AO485" s="25" t="str">
        <f>IF(F485="c",getSring(AN485,4),VLOOKUP(L485&amp;F485,test4,2,FALSE))</f>
        <v>顶级水之精华</v>
      </c>
      <c r="AP485" s="25">
        <f t="shared" si="80"/>
        <v>30007</v>
      </c>
      <c r="AQ485" s="25">
        <f t="shared" si="86"/>
        <v>41</v>
      </c>
      <c r="AR485" s="25" t="str">
        <f>getSring(AN485,1)</f>
        <v>夏娃的坚果</v>
      </c>
      <c r="AS485" s="25">
        <f t="shared" si="81"/>
        <v>30042</v>
      </c>
      <c r="AT485" s="25">
        <f t="shared" si="87"/>
        <v>21</v>
      </c>
      <c r="AU485" s="25" t="str">
        <f>getSring(AN485,2)</f>
        <v>五彩的蘑菇</v>
      </c>
      <c r="AV485" s="25">
        <f t="shared" si="82"/>
        <v>30022</v>
      </c>
      <c r="AW485" s="25">
        <f t="shared" si="83"/>
        <v>21</v>
      </c>
      <c r="AX485" s="25" t="str">
        <f>getSring(AN485,3)</f>
        <v>斑斓的稻草</v>
      </c>
      <c r="AY485" s="25">
        <f t="shared" si="84"/>
        <v>30026</v>
      </c>
      <c r="AZ485" s="25">
        <f t="shared" si="85"/>
        <v>21</v>
      </c>
    </row>
    <row r="486" spans="2:52" ht="14.25" x14ac:dyDescent="0.2">
      <c r="B486" s="16">
        <v>484</v>
      </c>
      <c r="C486" s="16" t="s">
        <v>1198</v>
      </c>
      <c r="D486" s="16" t="s">
        <v>1673</v>
      </c>
      <c r="E486" s="16">
        <f>武器3!E486</f>
        <v>3</v>
      </c>
      <c r="F486" s="16" t="s">
        <v>1125</v>
      </c>
      <c r="G486" s="16">
        <f>武器3!G486</f>
        <v>3</v>
      </c>
      <c r="H486" s="19" t="s">
        <v>1485</v>
      </c>
      <c r="I486" s="3" t="s">
        <v>877</v>
      </c>
      <c r="J486" s="3">
        <f>武器2!I486</f>
        <v>16</v>
      </c>
      <c r="K486" s="3" t="str">
        <f>武器3!J486</f>
        <v>上级职业</v>
      </c>
      <c r="L486" s="3" t="str">
        <f>武器3!K486</f>
        <v>水</v>
      </c>
      <c r="M486" s="16">
        <v>1</v>
      </c>
      <c r="N486" s="16">
        <v>4</v>
      </c>
      <c r="O486" s="16">
        <v>74</v>
      </c>
      <c r="P486" s="28">
        <v>0</v>
      </c>
      <c r="Q486" s="28">
        <v>0</v>
      </c>
      <c r="R486" s="16">
        <v>48</v>
      </c>
      <c r="S486" s="28">
        <v>0</v>
      </c>
      <c r="T486" s="28">
        <v>0</v>
      </c>
      <c r="U486" s="16">
        <v>36</v>
      </c>
      <c r="V486" s="64">
        <v>0</v>
      </c>
      <c r="W486" s="29">
        <v>0</v>
      </c>
      <c r="X486" s="29">
        <v>0</v>
      </c>
      <c r="Y486" s="29">
        <v>0</v>
      </c>
      <c r="Z486" s="29">
        <v>0</v>
      </c>
      <c r="AA486" s="42">
        <v>22</v>
      </c>
      <c r="AB486" s="64">
        <v>0</v>
      </c>
      <c r="AC486" s="42">
        <v>28</v>
      </c>
      <c r="AD486" s="64">
        <v>0</v>
      </c>
      <c r="AE486" s="64">
        <v>0</v>
      </c>
      <c r="AF486" s="64">
        <v>0</v>
      </c>
      <c r="AG486" s="29">
        <v>0</v>
      </c>
      <c r="AH486" s="29">
        <v>0</v>
      </c>
      <c r="AI486" s="29">
        <v>0</v>
      </c>
      <c r="AJ486" s="29">
        <v>0</v>
      </c>
      <c r="AK486" s="29">
        <v>0</v>
      </c>
      <c r="AL486">
        <f t="shared" si="77"/>
        <v>273</v>
      </c>
      <c r="AM486">
        <f t="shared" si="78"/>
        <v>11880</v>
      </c>
      <c r="AN486" t="str">
        <f t="shared" si="79"/>
        <v>,紫水晶,耀眼的石头,剧毒牙</v>
      </c>
      <c r="AO486" s="25" t="str">
        <f>IF(F486="c",getSring(AN486,4),VLOOKUP(L486&amp;F486,test4,2,FALSE))</f>
        <v>顶级水之精华</v>
      </c>
      <c r="AP486" s="25">
        <f t="shared" si="80"/>
        <v>30007</v>
      </c>
      <c r="AQ486" s="25">
        <f t="shared" si="86"/>
        <v>57</v>
      </c>
      <c r="AR486" s="25" t="str">
        <f>getSring(AN486,1)</f>
        <v>紫水晶</v>
      </c>
      <c r="AS486" s="25">
        <f t="shared" si="81"/>
        <v>30030</v>
      </c>
      <c r="AT486" s="25">
        <f t="shared" si="87"/>
        <v>28</v>
      </c>
      <c r="AU486" s="25" t="str">
        <f>getSring(AN486,2)</f>
        <v>耀眼的石头</v>
      </c>
      <c r="AV486" s="25">
        <f t="shared" si="82"/>
        <v>30034</v>
      </c>
      <c r="AW486" s="25">
        <f t="shared" si="83"/>
        <v>28</v>
      </c>
      <c r="AX486" s="25" t="str">
        <f>getSring(AN486,3)</f>
        <v>剧毒牙</v>
      </c>
      <c r="AY486" s="25">
        <f t="shared" si="84"/>
        <v>30038</v>
      </c>
      <c r="AZ486" s="25">
        <f t="shared" si="85"/>
        <v>28</v>
      </c>
    </row>
    <row r="487" spans="2:52" ht="14.25" x14ac:dyDescent="0.2">
      <c r="B487" s="16">
        <v>485</v>
      </c>
      <c r="C487" s="16" t="s">
        <v>1147</v>
      </c>
      <c r="D487" s="16" t="s">
        <v>1321</v>
      </c>
      <c r="E487" s="16">
        <f>武器3!E487</f>
        <v>4</v>
      </c>
      <c r="F487" s="16" t="s">
        <v>1125</v>
      </c>
      <c r="G487" s="16">
        <f>武器3!G487</f>
        <v>3</v>
      </c>
      <c r="H487" s="19" t="s">
        <v>1485</v>
      </c>
      <c r="I487" s="3" t="s">
        <v>877</v>
      </c>
      <c r="J487" s="3">
        <f>武器2!I487</f>
        <v>16</v>
      </c>
      <c r="K487" s="3" t="str">
        <f>武器3!J487</f>
        <v>上级职业</v>
      </c>
      <c r="L487" s="3" t="str">
        <f>武器3!K487</f>
        <v>水</v>
      </c>
      <c r="M487" s="16">
        <v>1</v>
      </c>
      <c r="N487" s="16">
        <v>5</v>
      </c>
      <c r="O487" s="16">
        <v>92</v>
      </c>
      <c r="P487" s="16">
        <v>71</v>
      </c>
      <c r="Q487" s="28">
        <v>0</v>
      </c>
      <c r="R487" s="16">
        <v>60</v>
      </c>
      <c r="S487" s="28">
        <v>0</v>
      </c>
      <c r="T487" s="28">
        <v>0</v>
      </c>
      <c r="U487" s="28">
        <v>0</v>
      </c>
      <c r="V487" s="42">
        <v>27</v>
      </c>
      <c r="W487" s="29">
        <v>0</v>
      </c>
      <c r="X487" s="29">
        <v>0</v>
      </c>
      <c r="Y487" s="29">
        <v>0</v>
      </c>
      <c r="Z487" s="29">
        <v>0</v>
      </c>
      <c r="AA487" s="64">
        <v>0</v>
      </c>
      <c r="AB487" s="64">
        <v>0</v>
      </c>
      <c r="AC487" s="42">
        <v>35</v>
      </c>
      <c r="AD487" s="64">
        <v>0</v>
      </c>
      <c r="AE487" s="64">
        <v>0</v>
      </c>
      <c r="AF487" s="42">
        <v>19</v>
      </c>
      <c r="AG487" s="29">
        <v>0</v>
      </c>
      <c r="AH487" s="29">
        <v>0</v>
      </c>
      <c r="AI487" s="29">
        <v>0</v>
      </c>
      <c r="AJ487" s="29">
        <v>0</v>
      </c>
      <c r="AK487" s="29">
        <v>0</v>
      </c>
      <c r="AL487">
        <f t="shared" si="77"/>
        <v>423.05084745762713</v>
      </c>
      <c r="AM487">
        <f t="shared" si="78"/>
        <v>18480</v>
      </c>
      <c r="AN487" t="str">
        <f t="shared" si="79"/>
        <v>,紫水晶,斑斓的稻草,剧毒牙</v>
      </c>
      <c r="AO487" s="25" t="str">
        <f>IF(F487="c",getSring(AN487,4),VLOOKUP(L487&amp;F487,test4,2,FALSE))</f>
        <v>顶级水之精华</v>
      </c>
      <c r="AP487" s="25">
        <f t="shared" si="80"/>
        <v>30007</v>
      </c>
      <c r="AQ487" s="25">
        <f t="shared" si="86"/>
        <v>88</v>
      </c>
      <c r="AR487" s="25" t="str">
        <f>getSring(AN487,1)</f>
        <v>紫水晶</v>
      </c>
      <c r="AS487" s="25">
        <f t="shared" si="81"/>
        <v>30030</v>
      </c>
      <c r="AT487" s="25">
        <f t="shared" si="87"/>
        <v>44</v>
      </c>
      <c r="AU487" s="25" t="str">
        <f>getSring(AN487,2)</f>
        <v>斑斓的稻草</v>
      </c>
      <c r="AV487" s="25">
        <f t="shared" si="82"/>
        <v>30026</v>
      </c>
      <c r="AW487" s="25">
        <f t="shared" si="83"/>
        <v>44</v>
      </c>
      <c r="AX487" s="25" t="str">
        <f>getSring(AN487,3)</f>
        <v>剧毒牙</v>
      </c>
      <c r="AY487" s="25">
        <f t="shared" si="84"/>
        <v>30038</v>
      </c>
      <c r="AZ487" s="25">
        <f t="shared" si="85"/>
        <v>44</v>
      </c>
    </row>
    <row r="488" spans="2:52" ht="14.25" x14ac:dyDescent="0.2">
      <c r="B488" s="16">
        <v>486</v>
      </c>
      <c r="C488" s="16" t="s">
        <v>1191</v>
      </c>
      <c r="D488" s="16" t="s">
        <v>1674</v>
      </c>
      <c r="E488" s="16">
        <f>武器3!E488</f>
        <v>4</v>
      </c>
      <c r="F488" s="16" t="s">
        <v>1125</v>
      </c>
      <c r="G488" s="16">
        <f>武器3!G488</f>
        <v>3</v>
      </c>
      <c r="H488" s="19" t="s">
        <v>1485</v>
      </c>
      <c r="I488" s="3" t="s">
        <v>877</v>
      </c>
      <c r="J488" s="3">
        <f>武器2!I488</f>
        <v>16</v>
      </c>
      <c r="K488" s="3" t="str">
        <f>武器3!J488</f>
        <v>上级职业</v>
      </c>
      <c r="L488" s="3" t="str">
        <f>武器3!K488</f>
        <v>水</v>
      </c>
      <c r="M488" s="16">
        <v>1</v>
      </c>
      <c r="N488" s="16">
        <v>6</v>
      </c>
      <c r="O488" s="16">
        <v>111</v>
      </c>
      <c r="P488" s="16">
        <v>86</v>
      </c>
      <c r="Q488" s="28">
        <v>0</v>
      </c>
      <c r="R488" s="16">
        <v>72</v>
      </c>
      <c r="S488" s="28">
        <v>0</v>
      </c>
      <c r="T488" s="28">
        <v>0</v>
      </c>
      <c r="U488" s="28">
        <v>0</v>
      </c>
      <c r="V488" s="64">
        <v>0</v>
      </c>
      <c r="W488" s="29">
        <v>0</v>
      </c>
      <c r="X488" s="29">
        <v>0</v>
      </c>
      <c r="Y488" s="29">
        <v>0</v>
      </c>
      <c r="Z488" s="29">
        <v>0</v>
      </c>
      <c r="AA488" s="42">
        <v>33</v>
      </c>
      <c r="AB488" s="64">
        <v>0</v>
      </c>
      <c r="AC488" s="42">
        <v>42</v>
      </c>
      <c r="AD488" s="42">
        <v>38</v>
      </c>
      <c r="AE488" s="64">
        <v>0</v>
      </c>
      <c r="AF488" s="64">
        <v>0</v>
      </c>
      <c r="AG488" s="29">
        <v>0</v>
      </c>
      <c r="AH488" s="29">
        <v>0</v>
      </c>
      <c r="AI488" s="29">
        <v>0</v>
      </c>
      <c r="AJ488" s="29">
        <v>0</v>
      </c>
      <c r="AK488" s="29">
        <v>0</v>
      </c>
      <c r="AL488">
        <f t="shared" si="77"/>
        <v>506.92372881355931</v>
      </c>
      <c r="AM488">
        <f t="shared" si="78"/>
        <v>22260</v>
      </c>
      <c r="AN488" t="str">
        <f t="shared" si="79"/>
        <v>,夏娃的坚果,剧毒牙,五彩的蘑菇</v>
      </c>
      <c r="AO488" s="25" t="str">
        <f>IF(F488="c",getSring(AN488,4),VLOOKUP(L488&amp;F488,test4,2,FALSE))</f>
        <v>顶级水之精华</v>
      </c>
      <c r="AP488" s="25">
        <f t="shared" si="80"/>
        <v>30007</v>
      </c>
      <c r="AQ488" s="25">
        <f t="shared" si="86"/>
        <v>106</v>
      </c>
      <c r="AR488" s="25" t="str">
        <f>getSring(AN488,1)</f>
        <v>夏娃的坚果</v>
      </c>
      <c r="AS488" s="25">
        <f t="shared" si="81"/>
        <v>30042</v>
      </c>
      <c r="AT488" s="25">
        <f t="shared" si="87"/>
        <v>53</v>
      </c>
      <c r="AU488" s="25" t="str">
        <f>getSring(AN488,2)</f>
        <v>剧毒牙</v>
      </c>
      <c r="AV488" s="25">
        <f t="shared" si="82"/>
        <v>30038</v>
      </c>
      <c r="AW488" s="25">
        <f t="shared" si="83"/>
        <v>53</v>
      </c>
      <c r="AX488" s="25" t="str">
        <f>getSring(AN488,3)</f>
        <v>五彩的蘑菇</v>
      </c>
      <c r="AY488" s="25">
        <f t="shared" si="84"/>
        <v>30022</v>
      </c>
      <c r="AZ488" s="25">
        <f t="shared" si="85"/>
        <v>53</v>
      </c>
    </row>
    <row r="489" spans="2:52" ht="14.25" x14ac:dyDescent="0.2">
      <c r="B489" s="16">
        <v>487</v>
      </c>
      <c r="C489" s="16" t="s">
        <v>1184</v>
      </c>
      <c r="D489" s="16" t="s">
        <v>1675</v>
      </c>
      <c r="E489" s="16">
        <f>武器3!E489</f>
        <v>5</v>
      </c>
      <c r="F489" s="16" t="s">
        <v>1125</v>
      </c>
      <c r="G489" s="16">
        <f>武器3!G489</f>
        <v>3</v>
      </c>
      <c r="H489" s="19" t="s">
        <v>1485</v>
      </c>
      <c r="I489" s="3" t="s">
        <v>877</v>
      </c>
      <c r="J489" s="3">
        <f>武器2!I489</f>
        <v>16</v>
      </c>
      <c r="K489" s="3" t="str">
        <f>武器3!J489</f>
        <v>上级职业</v>
      </c>
      <c r="L489" s="3" t="str">
        <f>武器3!K489</f>
        <v>水</v>
      </c>
      <c r="M489" s="16">
        <v>1</v>
      </c>
      <c r="N489" s="16">
        <v>7</v>
      </c>
      <c r="O489" s="16">
        <v>129</v>
      </c>
      <c r="P489" s="16">
        <v>100</v>
      </c>
      <c r="Q489" s="28">
        <v>0</v>
      </c>
      <c r="R489" s="16">
        <v>84</v>
      </c>
      <c r="S489" s="28">
        <v>0</v>
      </c>
      <c r="T489" s="28">
        <v>0</v>
      </c>
      <c r="U489" s="16">
        <v>63</v>
      </c>
      <c r="V489" s="64">
        <v>0</v>
      </c>
      <c r="W489" s="29">
        <v>0</v>
      </c>
      <c r="X489" s="29">
        <v>0</v>
      </c>
      <c r="Y489" s="29">
        <v>0</v>
      </c>
      <c r="Z489" s="29">
        <v>0</v>
      </c>
      <c r="AA489" s="42">
        <v>38</v>
      </c>
      <c r="AB489" s="64">
        <v>0</v>
      </c>
      <c r="AC489" s="42">
        <v>50</v>
      </c>
      <c r="AD489" s="42">
        <v>44</v>
      </c>
      <c r="AE489" s="64">
        <v>0</v>
      </c>
      <c r="AF489" s="64">
        <v>0</v>
      </c>
      <c r="AG489" s="29">
        <v>0</v>
      </c>
      <c r="AH489" s="29">
        <v>0</v>
      </c>
      <c r="AI489" s="29">
        <v>0</v>
      </c>
      <c r="AJ489" s="29">
        <v>0</v>
      </c>
      <c r="AK489" s="29">
        <v>0</v>
      </c>
      <c r="AL489">
        <f t="shared" si="77"/>
        <v>698.75</v>
      </c>
      <c r="AM489">
        <f t="shared" si="78"/>
        <v>30660</v>
      </c>
      <c r="AN489" t="str">
        <f t="shared" si="79"/>
        <v>,耀眼的石头,夏娃的坚果,剧毒牙</v>
      </c>
      <c r="AO489" s="25" t="str">
        <f>IF(F489="c",getSring(AN489,4),VLOOKUP(L489&amp;F489,test4,2,FALSE))</f>
        <v>顶级水之精华</v>
      </c>
      <c r="AP489" s="25">
        <f t="shared" si="80"/>
        <v>30007</v>
      </c>
      <c r="AQ489" s="25">
        <f t="shared" si="86"/>
        <v>146</v>
      </c>
      <c r="AR489" s="25" t="str">
        <f>getSring(AN489,1)</f>
        <v>耀眼的石头</v>
      </c>
      <c r="AS489" s="25">
        <f t="shared" si="81"/>
        <v>30034</v>
      </c>
      <c r="AT489" s="25">
        <f t="shared" si="87"/>
        <v>73</v>
      </c>
      <c r="AU489" s="25" t="str">
        <f>getSring(AN489,2)</f>
        <v>夏娃的坚果</v>
      </c>
      <c r="AV489" s="25">
        <f t="shared" si="82"/>
        <v>30042</v>
      </c>
      <c r="AW489" s="25">
        <f t="shared" si="83"/>
        <v>73</v>
      </c>
      <c r="AX489" s="25" t="str">
        <f>getSring(AN489,3)</f>
        <v>剧毒牙</v>
      </c>
      <c r="AY489" s="25">
        <f t="shared" si="84"/>
        <v>30038</v>
      </c>
      <c r="AZ489" s="25">
        <f t="shared" si="85"/>
        <v>73</v>
      </c>
    </row>
    <row r="490" spans="2:52" ht="14.25" x14ac:dyDescent="0.2">
      <c r="B490" s="16">
        <v>488</v>
      </c>
      <c r="C490" s="16" t="s">
        <v>1206</v>
      </c>
      <c r="D490" s="16" t="s">
        <v>1610</v>
      </c>
      <c r="E490" s="16">
        <f>武器3!E490</f>
        <v>5</v>
      </c>
      <c r="F490" s="16" t="s">
        <v>1125</v>
      </c>
      <c r="G490" s="16">
        <f>武器3!G490</f>
        <v>3</v>
      </c>
      <c r="H490" s="19" t="s">
        <v>1485</v>
      </c>
      <c r="I490" s="3" t="s">
        <v>877</v>
      </c>
      <c r="J490" s="3">
        <f>武器2!I490</f>
        <v>16</v>
      </c>
      <c r="K490" s="3" t="str">
        <f>武器3!J490</f>
        <v>上级职业</v>
      </c>
      <c r="L490" s="3" t="str">
        <f>武器3!K490</f>
        <v>水</v>
      </c>
      <c r="M490" s="16">
        <v>1</v>
      </c>
      <c r="N490" s="16">
        <v>8</v>
      </c>
      <c r="O490" s="16">
        <v>147</v>
      </c>
      <c r="P490" s="28">
        <v>0</v>
      </c>
      <c r="Q490" s="28">
        <v>0</v>
      </c>
      <c r="R490" s="16">
        <v>96</v>
      </c>
      <c r="S490" s="28">
        <v>0</v>
      </c>
      <c r="T490" s="28">
        <v>0</v>
      </c>
      <c r="U490" s="28">
        <v>0</v>
      </c>
      <c r="V490" s="64">
        <v>0</v>
      </c>
      <c r="W490" s="20">
        <v>0.22</v>
      </c>
      <c r="X490" s="29">
        <v>0</v>
      </c>
      <c r="Y490" s="29">
        <v>0</v>
      </c>
      <c r="Z490" s="29">
        <v>0</v>
      </c>
      <c r="AA490" s="64">
        <v>0</v>
      </c>
      <c r="AB490" s="42">
        <v>44</v>
      </c>
      <c r="AC490" s="42">
        <v>57</v>
      </c>
      <c r="AD490" s="42">
        <v>50</v>
      </c>
      <c r="AE490" s="42">
        <v>37</v>
      </c>
      <c r="AF490" s="64">
        <v>0</v>
      </c>
      <c r="AG490" s="29">
        <v>0</v>
      </c>
      <c r="AH490" s="29">
        <v>0</v>
      </c>
      <c r="AI490" s="29">
        <v>0</v>
      </c>
      <c r="AJ490" s="29">
        <v>0</v>
      </c>
      <c r="AK490" s="29">
        <v>0</v>
      </c>
      <c r="AL490">
        <f t="shared" si="77"/>
        <v>558.6639344262295</v>
      </c>
      <c r="AM490">
        <f t="shared" si="78"/>
        <v>24360</v>
      </c>
      <c r="AN490" t="str">
        <f t="shared" si="79"/>
        <v>,紫水晶,剧毒牙,五彩的蘑菇</v>
      </c>
      <c r="AO490" s="25" t="str">
        <f>IF(F490="c",getSring(AN490,4),VLOOKUP(L490&amp;F490,test4,2,FALSE))</f>
        <v>顶级水之精华</v>
      </c>
      <c r="AP490" s="25">
        <f t="shared" si="80"/>
        <v>30007</v>
      </c>
      <c r="AQ490" s="25">
        <f t="shared" si="86"/>
        <v>116</v>
      </c>
      <c r="AR490" s="25" t="str">
        <f>getSring(AN490,1)</f>
        <v>紫水晶</v>
      </c>
      <c r="AS490" s="25">
        <f t="shared" si="81"/>
        <v>30030</v>
      </c>
      <c r="AT490" s="25">
        <f t="shared" si="87"/>
        <v>58</v>
      </c>
      <c r="AU490" s="25" t="str">
        <f>getSring(AN490,2)</f>
        <v>剧毒牙</v>
      </c>
      <c r="AV490" s="25">
        <f t="shared" si="82"/>
        <v>30038</v>
      </c>
      <c r="AW490" s="25">
        <f t="shared" si="83"/>
        <v>58</v>
      </c>
      <c r="AX490" s="25" t="str">
        <f>getSring(AN490,3)</f>
        <v>五彩的蘑菇</v>
      </c>
      <c r="AY490" s="25">
        <f t="shared" si="84"/>
        <v>30022</v>
      </c>
      <c r="AZ490" s="25">
        <f t="shared" si="85"/>
        <v>58</v>
      </c>
    </row>
    <row r="491" spans="2:52" ht="14.25" x14ac:dyDescent="0.2">
      <c r="B491" s="16">
        <v>489</v>
      </c>
      <c r="C491" s="16" t="s">
        <v>1198</v>
      </c>
      <c r="D491" s="16" t="s">
        <v>1676</v>
      </c>
      <c r="E491" s="16">
        <f>武器3!E491</f>
        <v>2</v>
      </c>
      <c r="F491" s="16" t="s">
        <v>1126</v>
      </c>
      <c r="G491" s="16">
        <f>武器3!G491</f>
        <v>3</v>
      </c>
      <c r="H491" s="19" t="s">
        <v>1485</v>
      </c>
      <c r="I491" s="3" t="s">
        <v>877</v>
      </c>
      <c r="J491" s="3">
        <f>武器2!I491</f>
        <v>16</v>
      </c>
      <c r="K491" s="3" t="str">
        <f>武器3!J491</f>
        <v>上级职业</v>
      </c>
      <c r="L491" s="3" t="str">
        <f>武器3!K491</f>
        <v>水</v>
      </c>
      <c r="M491" s="16">
        <v>1</v>
      </c>
      <c r="N491" s="16">
        <v>1</v>
      </c>
      <c r="O491" s="16">
        <v>10</v>
      </c>
      <c r="P491" s="16">
        <v>16</v>
      </c>
      <c r="Q491" s="28">
        <v>0</v>
      </c>
      <c r="R491" s="28">
        <v>0</v>
      </c>
      <c r="S491" s="28">
        <v>0</v>
      </c>
      <c r="T491" s="28">
        <v>0</v>
      </c>
      <c r="U491" s="28">
        <v>0</v>
      </c>
      <c r="V491" s="64">
        <v>0</v>
      </c>
      <c r="W491" s="29">
        <v>0</v>
      </c>
      <c r="X491" s="29">
        <v>0</v>
      </c>
      <c r="Y491" s="29">
        <v>0</v>
      </c>
      <c r="Z491" s="29">
        <v>0</v>
      </c>
      <c r="AA491" s="64">
        <v>0</v>
      </c>
      <c r="AB491" s="64">
        <v>0</v>
      </c>
      <c r="AC491" s="42">
        <v>8</v>
      </c>
      <c r="AD491" s="64">
        <v>0</v>
      </c>
      <c r="AE491" s="64">
        <v>0</v>
      </c>
      <c r="AF491" s="64">
        <v>0</v>
      </c>
      <c r="AG491" s="29">
        <v>0</v>
      </c>
      <c r="AH491" s="29">
        <v>0</v>
      </c>
      <c r="AI491" s="29">
        <v>0</v>
      </c>
      <c r="AJ491" s="29">
        <v>0</v>
      </c>
      <c r="AK491" s="29">
        <v>0</v>
      </c>
      <c r="AL491">
        <f t="shared" si="77"/>
        <v>40.63636363636364</v>
      </c>
      <c r="AM491">
        <f t="shared" si="78"/>
        <v>1740</v>
      </c>
      <c r="AN491" t="str">
        <f t="shared" si="79"/>
        <v>,诱人的坚果,发光的石头,黄水晶</v>
      </c>
      <c r="AO491" s="25" t="str">
        <f>IF(F491="c",getSring(AN491,4),VLOOKUP(L491&amp;F491,test4,2,FALSE))</f>
        <v>上级水之精华</v>
      </c>
      <c r="AP491" s="25">
        <f t="shared" si="80"/>
        <v>30008</v>
      </c>
      <c r="AQ491" s="25">
        <f t="shared" si="86"/>
        <v>17</v>
      </c>
      <c r="AR491" s="25" t="str">
        <f>getSring(AN491,1)</f>
        <v>诱人的坚果</v>
      </c>
      <c r="AS491" s="25">
        <f t="shared" si="81"/>
        <v>30041</v>
      </c>
      <c r="AT491" s="25">
        <f t="shared" si="87"/>
        <v>8</v>
      </c>
      <c r="AU491" s="25" t="str">
        <f>getSring(AN491,2)</f>
        <v>发光的石头</v>
      </c>
      <c r="AV491" s="25">
        <f t="shared" si="82"/>
        <v>30033</v>
      </c>
      <c r="AW491" s="25">
        <f t="shared" si="83"/>
        <v>8</v>
      </c>
      <c r="AX491" s="25" t="str">
        <f>getSring(AN491,3)</f>
        <v>黄水晶</v>
      </c>
      <c r="AY491" s="25">
        <f t="shared" si="84"/>
        <v>30029</v>
      </c>
      <c r="AZ491" s="25">
        <f t="shared" si="85"/>
        <v>8</v>
      </c>
    </row>
    <row r="492" spans="2:52" ht="14.25" x14ac:dyDescent="0.2">
      <c r="B492" s="16">
        <v>490</v>
      </c>
      <c r="C492" s="16" t="s">
        <v>1184</v>
      </c>
      <c r="D492" s="16" t="s">
        <v>1254</v>
      </c>
      <c r="E492" s="16">
        <f>武器3!E492</f>
        <v>2</v>
      </c>
      <c r="F492" s="16" t="s">
        <v>1126</v>
      </c>
      <c r="G492" s="16">
        <f>武器3!G492</f>
        <v>3</v>
      </c>
      <c r="H492" s="19" t="s">
        <v>1485</v>
      </c>
      <c r="I492" s="3" t="s">
        <v>877</v>
      </c>
      <c r="J492" s="3">
        <f>武器2!I492</f>
        <v>16</v>
      </c>
      <c r="K492" s="3" t="str">
        <f>武器3!J492</f>
        <v>上级职业</v>
      </c>
      <c r="L492" s="3" t="str">
        <f>武器3!K492</f>
        <v>水</v>
      </c>
      <c r="M492" s="16">
        <v>1</v>
      </c>
      <c r="N492" s="16">
        <v>2</v>
      </c>
      <c r="O492" s="16">
        <v>21</v>
      </c>
      <c r="P492" s="28">
        <v>0</v>
      </c>
      <c r="Q492" s="28">
        <v>0</v>
      </c>
      <c r="R492" s="16">
        <v>27</v>
      </c>
      <c r="S492" s="28">
        <v>0</v>
      </c>
      <c r="T492" s="28">
        <v>0</v>
      </c>
      <c r="U492" s="28">
        <v>0</v>
      </c>
      <c r="V492" s="64">
        <v>0</v>
      </c>
      <c r="W492" s="29">
        <v>0</v>
      </c>
      <c r="X492" s="29">
        <v>0</v>
      </c>
      <c r="Y492" s="29">
        <v>0</v>
      </c>
      <c r="Z492" s="29">
        <v>0</v>
      </c>
      <c r="AA492" s="64">
        <v>0</v>
      </c>
      <c r="AB492" s="64">
        <v>0</v>
      </c>
      <c r="AC492" s="64">
        <v>0</v>
      </c>
      <c r="AD492" s="64">
        <v>0</v>
      </c>
      <c r="AE492" s="64">
        <v>0</v>
      </c>
      <c r="AF492" s="42">
        <v>9</v>
      </c>
      <c r="AG492" s="29">
        <v>0</v>
      </c>
      <c r="AH492" s="29">
        <v>0</v>
      </c>
      <c r="AI492" s="29">
        <v>0</v>
      </c>
      <c r="AJ492" s="29">
        <v>0</v>
      </c>
      <c r="AK492" s="29">
        <v>0</v>
      </c>
      <c r="AL492">
        <f t="shared" si="77"/>
        <v>75.669902912621353</v>
      </c>
      <c r="AM492">
        <f t="shared" si="78"/>
        <v>3360</v>
      </c>
      <c r="AN492" t="str">
        <f t="shared" si="79"/>
        <v>,黄水晶,诱人的坚果,灰色的稻草</v>
      </c>
      <c r="AO492" s="25" t="str">
        <f>IF(F492="c",getSring(AN492,4),VLOOKUP(L492&amp;F492,test4,2,FALSE))</f>
        <v>上级水之精华</v>
      </c>
      <c r="AP492" s="25">
        <f t="shared" si="80"/>
        <v>30008</v>
      </c>
      <c r="AQ492" s="25">
        <f t="shared" si="86"/>
        <v>32</v>
      </c>
      <c r="AR492" s="25" t="str">
        <f>getSring(AN492,1)</f>
        <v>黄水晶</v>
      </c>
      <c r="AS492" s="25">
        <f t="shared" si="81"/>
        <v>30029</v>
      </c>
      <c r="AT492" s="25">
        <f t="shared" si="87"/>
        <v>16</v>
      </c>
      <c r="AU492" s="25" t="str">
        <f>getSring(AN492,2)</f>
        <v>诱人的坚果</v>
      </c>
      <c r="AV492" s="25">
        <f t="shared" si="82"/>
        <v>30041</v>
      </c>
      <c r="AW492" s="25">
        <f t="shared" si="83"/>
        <v>16</v>
      </c>
      <c r="AX492" s="25" t="str">
        <f>getSring(AN492,3)</f>
        <v>灰色的稻草</v>
      </c>
      <c r="AY492" s="25">
        <f t="shared" si="84"/>
        <v>30025</v>
      </c>
      <c r="AZ492" s="25">
        <f t="shared" si="85"/>
        <v>16</v>
      </c>
    </row>
    <row r="493" spans="2:52" ht="14.25" x14ac:dyDescent="0.2">
      <c r="B493" s="16">
        <v>491</v>
      </c>
      <c r="C493" s="16" t="s">
        <v>1206</v>
      </c>
      <c r="D493" s="16" t="s">
        <v>1677</v>
      </c>
      <c r="E493" s="16">
        <f>武器3!E493</f>
        <v>3</v>
      </c>
      <c r="F493" s="16" t="s">
        <v>1126</v>
      </c>
      <c r="G493" s="16">
        <f>武器3!G493</f>
        <v>3</v>
      </c>
      <c r="H493" s="19" t="s">
        <v>1485</v>
      </c>
      <c r="I493" s="3" t="s">
        <v>877</v>
      </c>
      <c r="J493" s="3">
        <f>武器2!I493</f>
        <v>16</v>
      </c>
      <c r="K493" s="3" t="str">
        <f>武器3!J493</f>
        <v>上级职业</v>
      </c>
      <c r="L493" s="3" t="str">
        <f>武器3!K493</f>
        <v>水</v>
      </c>
      <c r="M493" s="16">
        <v>1</v>
      </c>
      <c r="N493" s="16">
        <v>3</v>
      </c>
      <c r="O493" s="16">
        <v>31</v>
      </c>
      <c r="P493" s="28">
        <v>0</v>
      </c>
      <c r="Q493" s="16">
        <v>34</v>
      </c>
      <c r="R493" s="16">
        <v>41</v>
      </c>
      <c r="S493" s="28">
        <v>0</v>
      </c>
      <c r="T493" s="28">
        <v>0</v>
      </c>
      <c r="U493" s="28">
        <v>0</v>
      </c>
      <c r="V493" s="64">
        <v>0</v>
      </c>
      <c r="W493" s="29">
        <v>0</v>
      </c>
      <c r="X493" s="29">
        <v>0</v>
      </c>
      <c r="Y493" s="29">
        <v>0</v>
      </c>
      <c r="Z493" s="29">
        <v>0</v>
      </c>
      <c r="AA493" s="64">
        <v>0</v>
      </c>
      <c r="AB493" s="64">
        <v>0</v>
      </c>
      <c r="AC493" s="64">
        <v>0</v>
      </c>
      <c r="AD493" s="64">
        <v>0</v>
      </c>
      <c r="AE493" s="64">
        <v>0</v>
      </c>
      <c r="AF493" s="64">
        <v>0</v>
      </c>
      <c r="AG493" s="29">
        <v>0</v>
      </c>
      <c r="AH493" s="29">
        <v>0</v>
      </c>
      <c r="AI493" s="29">
        <v>0</v>
      </c>
      <c r="AJ493" s="29">
        <v>0</v>
      </c>
      <c r="AK493" s="29">
        <v>0</v>
      </c>
      <c r="AL493">
        <f t="shared" si="77"/>
        <v>159</v>
      </c>
      <c r="AM493">
        <f t="shared" si="78"/>
        <v>6930</v>
      </c>
      <c r="AN493" t="str">
        <f t="shared" si="79"/>
        <v>,带血的牙,黄水晶,发光的石头</v>
      </c>
      <c r="AO493" s="25" t="str">
        <f>IF(F493="c",getSring(AN493,4),VLOOKUP(L493&amp;F493,test4,2,FALSE))</f>
        <v>上级水之精华</v>
      </c>
      <c r="AP493" s="25">
        <f t="shared" si="80"/>
        <v>30008</v>
      </c>
      <c r="AQ493" s="25">
        <f t="shared" si="86"/>
        <v>66</v>
      </c>
      <c r="AR493" s="25" t="str">
        <f>getSring(AN493,1)</f>
        <v>带血的牙</v>
      </c>
      <c r="AS493" s="25">
        <f t="shared" si="81"/>
        <v>30037</v>
      </c>
      <c r="AT493" s="25">
        <f t="shared" si="87"/>
        <v>33</v>
      </c>
      <c r="AU493" s="25" t="str">
        <f>getSring(AN493,2)</f>
        <v>黄水晶</v>
      </c>
      <c r="AV493" s="25">
        <f t="shared" si="82"/>
        <v>30029</v>
      </c>
      <c r="AW493" s="25">
        <f t="shared" si="83"/>
        <v>33</v>
      </c>
      <c r="AX493" s="25" t="str">
        <f>getSring(AN493,3)</f>
        <v>发光的石头</v>
      </c>
      <c r="AY493" s="25">
        <f t="shared" si="84"/>
        <v>30033</v>
      </c>
      <c r="AZ493" s="25">
        <f t="shared" si="85"/>
        <v>33</v>
      </c>
    </row>
    <row r="494" spans="2:52" ht="14.25" x14ac:dyDescent="0.2">
      <c r="B494" s="16">
        <v>492</v>
      </c>
      <c r="C494" s="16" t="s">
        <v>1184</v>
      </c>
      <c r="D494" s="16" t="s">
        <v>1678</v>
      </c>
      <c r="E494" s="16">
        <f>武器3!E494</f>
        <v>3</v>
      </c>
      <c r="F494" s="16" t="s">
        <v>1126</v>
      </c>
      <c r="G494" s="16">
        <f>武器3!G494</f>
        <v>3</v>
      </c>
      <c r="H494" s="19" t="s">
        <v>1485</v>
      </c>
      <c r="I494" s="3" t="s">
        <v>877</v>
      </c>
      <c r="J494" s="3">
        <f>武器2!I494</f>
        <v>16</v>
      </c>
      <c r="K494" s="3" t="str">
        <f>武器3!J494</f>
        <v>上级职业</v>
      </c>
      <c r="L494" s="3" t="str">
        <f>武器3!K494</f>
        <v>水</v>
      </c>
      <c r="M494" s="16">
        <v>1</v>
      </c>
      <c r="N494" s="16">
        <v>4</v>
      </c>
      <c r="O494" s="16">
        <v>41</v>
      </c>
      <c r="P494" s="28">
        <v>0</v>
      </c>
      <c r="Q494" s="28">
        <v>0</v>
      </c>
      <c r="R494" s="16">
        <v>55</v>
      </c>
      <c r="S494" s="28">
        <v>0</v>
      </c>
      <c r="T494" s="28">
        <v>0</v>
      </c>
      <c r="U494" s="28">
        <v>0</v>
      </c>
      <c r="V494" s="64">
        <v>0</v>
      </c>
      <c r="W494" s="20">
        <v>0.125</v>
      </c>
      <c r="X494" s="29">
        <v>0</v>
      </c>
      <c r="Y494" s="29">
        <v>0</v>
      </c>
      <c r="Z494" s="29">
        <v>0</v>
      </c>
      <c r="AA494" s="64">
        <v>0</v>
      </c>
      <c r="AB494" s="64">
        <v>0</v>
      </c>
      <c r="AC494" s="42">
        <v>32</v>
      </c>
      <c r="AD494" s="64">
        <v>0</v>
      </c>
      <c r="AE494" s="64">
        <v>0</v>
      </c>
      <c r="AF494" s="64">
        <v>0</v>
      </c>
      <c r="AG494" s="29">
        <v>0</v>
      </c>
      <c r="AH494" s="29">
        <v>0</v>
      </c>
      <c r="AI494" s="29">
        <v>0</v>
      </c>
      <c r="AJ494" s="29">
        <v>0</v>
      </c>
      <c r="AK494" s="29">
        <v>0</v>
      </c>
      <c r="AL494">
        <f t="shared" si="77"/>
        <v>168.28915662650604</v>
      </c>
      <c r="AM494">
        <f t="shared" si="78"/>
        <v>7350</v>
      </c>
      <c r="AN494" t="str">
        <f t="shared" si="79"/>
        <v>,灰色的稻草,带血的牙,黄水晶</v>
      </c>
      <c r="AO494" s="25" t="str">
        <f>IF(F494="c",getSring(AN494,4),VLOOKUP(L494&amp;F494,test4,2,FALSE))</f>
        <v>上级水之精华</v>
      </c>
      <c r="AP494" s="25">
        <f t="shared" si="80"/>
        <v>30008</v>
      </c>
      <c r="AQ494" s="25">
        <f t="shared" si="86"/>
        <v>70</v>
      </c>
      <c r="AR494" s="25" t="str">
        <f>getSring(AN494,1)</f>
        <v>灰色的稻草</v>
      </c>
      <c r="AS494" s="25">
        <f t="shared" si="81"/>
        <v>30025</v>
      </c>
      <c r="AT494" s="25">
        <f t="shared" si="87"/>
        <v>35</v>
      </c>
      <c r="AU494" s="25" t="str">
        <f>getSring(AN494,2)</f>
        <v>带血的牙</v>
      </c>
      <c r="AV494" s="25">
        <f t="shared" si="82"/>
        <v>30037</v>
      </c>
      <c r="AW494" s="25">
        <f t="shared" si="83"/>
        <v>35</v>
      </c>
      <c r="AX494" s="25" t="str">
        <f>getSring(AN494,3)</f>
        <v>黄水晶</v>
      </c>
      <c r="AY494" s="25">
        <f t="shared" si="84"/>
        <v>30029</v>
      </c>
      <c r="AZ494" s="25">
        <f t="shared" si="85"/>
        <v>35</v>
      </c>
    </row>
    <row r="495" spans="2:52" ht="14.25" x14ac:dyDescent="0.2">
      <c r="B495" s="16">
        <v>493</v>
      </c>
      <c r="C495" s="16" t="s">
        <v>1164</v>
      </c>
      <c r="D495" s="16" t="s">
        <v>1311</v>
      </c>
      <c r="E495" s="16">
        <f>武器3!E495</f>
        <v>4</v>
      </c>
      <c r="F495" s="16" t="s">
        <v>1126</v>
      </c>
      <c r="G495" s="16">
        <f>武器3!G495</f>
        <v>3</v>
      </c>
      <c r="H495" s="19" t="s">
        <v>1485</v>
      </c>
      <c r="I495" s="3" t="s">
        <v>877</v>
      </c>
      <c r="J495" s="3">
        <f>武器2!I495</f>
        <v>16</v>
      </c>
      <c r="K495" s="3" t="str">
        <f>武器3!J495</f>
        <v>上级职业</v>
      </c>
      <c r="L495" s="3" t="str">
        <f>武器3!K495</f>
        <v>水</v>
      </c>
      <c r="M495" s="16">
        <v>1</v>
      </c>
      <c r="N495" s="16">
        <v>5</v>
      </c>
      <c r="O495" s="16">
        <v>52</v>
      </c>
      <c r="P495" s="28">
        <v>0</v>
      </c>
      <c r="Q495" s="28">
        <v>0</v>
      </c>
      <c r="R495" s="16">
        <v>69</v>
      </c>
      <c r="S495" s="28">
        <v>0</v>
      </c>
      <c r="T495" s="28">
        <v>0</v>
      </c>
      <c r="U495" s="28">
        <v>0</v>
      </c>
      <c r="V495" s="64">
        <v>0</v>
      </c>
      <c r="W495" s="29">
        <v>0</v>
      </c>
      <c r="X495" s="20">
        <v>0.1275</v>
      </c>
      <c r="Y495" s="29">
        <v>0</v>
      </c>
      <c r="Z495" s="29">
        <v>0</v>
      </c>
      <c r="AA495" s="64">
        <v>0</v>
      </c>
      <c r="AB495" s="42">
        <v>31</v>
      </c>
      <c r="AC495" s="64">
        <v>0</v>
      </c>
      <c r="AD495" s="64">
        <v>0</v>
      </c>
      <c r="AE495" s="64">
        <v>0</v>
      </c>
      <c r="AF495" s="64">
        <v>0</v>
      </c>
      <c r="AG495" s="29">
        <v>0</v>
      </c>
      <c r="AH495" s="29">
        <v>0</v>
      </c>
      <c r="AI495" s="29">
        <v>0</v>
      </c>
      <c r="AJ495" s="29">
        <v>0</v>
      </c>
      <c r="AK495" s="29">
        <v>0</v>
      </c>
      <c r="AL495">
        <f t="shared" si="77"/>
        <v>211.00151057401814</v>
      </c>
      <c r="AM495">
        <f t="shared" si="78"/>
        <v>9240</v>
      </c>
      <c r="AN495" t="str">
        <f t="shared" si="79"/>
        <v>,诱人的蘑菇,发光的石头,黄水晶</v>
      </c>
      <c r="AO495" s="25" t="str">
        <f>IF(F495="c",getSring(AN495,4),VLOOKUP(L495&amp;F495,test4,2,FALSE))</f>
        <v>上级水之精华</v>
      </c>
      <c r="AP495" s="25">
        <f t="shared" si="80"/>
        <v>30008</v>
      </c>
      <c r="AQ495" s="25">
        <f t="shared" si="86"/>
        <v>88</v>
      </c>
      <c r="AR495" s="25" t="str">
        <f>getSring(AN495,1)</f>
        <v>诱人的蘑菇</v>
      </c>
      <c r="AS495" s="25">
        <f t="shared" si="81"/>
        <v>30021</v>
      </c>
      <c r="AT495" s="25">
        <f t="shared" si="87"/>
        <v>44</v>
      </c>
      <c r="AU495" s="25" t="str">
        <f>getSring(AN495,2)</f>
        <v>发光的石头</v>
      </c>
      <c r="AV495" s="25">
        <f t="shared" si="82"/>
        <v>30033</v>
      </c>
      <c r="AW495" s="25">
        <f t="shared" si="83"/>
        <v>44</v>
      </c>
      <c r="AX495" s="25" t="str">
        <f>getSring(AN495,3)</f>
        <v>黄水晶</v>
      </c>
      <c r="AY495" s="25">
        <f t="shared" si="84"/>
        <v>30029</v>
      </c>
      <c r="AZ495" s="25">
        <f t="shared" si="85"/>
        <v>44</v>
      </c>
    </row>
    <row r="496" spans="2:52" ht="14.25" x14ac:dyDescent="0.2">
      <c r="B496" s="16">
        <v>494</v>
      </c>
      <c r="C496" s="16" t="s">
        <v>1159</v>
      </c>
      <c r="D496" s="16" t="s">
        <v>1535</v>
      </c>
      <c r="E496" s="16">
        <f>武器3!E496</f>
        <v>4</v>
      </c>
      <c r="F496" s="16" t="s">
        <v>1126</v>
      </c>
      <c r="G496" s="16">
        <f>武器3!G496</f>
        <v>3</v>
      </c>
      <c r="H496" s="19" t="s">
        <v>1485</v>
      </c>
      <c r="I496" s="3" t="s">
        <v>877</v>
      </c>
      <c r="J496" s="3">
        <f>武器2!I496</f>
        <v>16</v>
      </c>
      <c r="K496" s="3" t="str">
        <f>武器3!J496</f>
        <v>上级职业</v>
      </c>
      <c r="L496" s="3" t="str">
        <f>武器3!K496</f>
        <v>水</v>
      </c>
      <c r="M496" s="16">
        <v>1</v>
      </c>
      <c r="N496" s="16">
        <v>6</v>
      </c>
      <c r="O496" s="16">
        <v>62</v>
      </c>
      <c r="P496" s="16">
        <v>98</v>
      </c>
      <c r="Q496" s="28">
        <v>0</v>
      </c>
      <c r="R496" s="16">
        <v>82</v>
      </c>
      <c r="S496" s="28">
        <v>0</v>
      </c>
      <c r="T496" s="28">
        <v>0</v>
      </c>
      <c r="U496" s="28">
        <v>0</v>
      </c>
      <c r="V496" s="64">
        <v>0</v>
      </c>
      <c r="W496" s="29">
        <v>0</v>
      </c>
      <c r="X496" s="29">
        <v>0</v>
      </c>
      <c r="Y496" s="29">
        <v>0</v>
      </c>
      <c r="Z496" s="29">
        <v>0</v>
      </c>
      <c r="AA496" s="64">
        <v>0</v>
      </c>
      <c r="AB496" s="64">
        <v>0</v>
      </c>
      <c r="AC496" s="42">
        <v>49</v>
      </c>
      <c r="AD496" s="64">
        <v>0</v>
      </c>
      <c r="AE496" s="64">
        <v>0</v>
      </c>
      <c r="AF496" s="64">
        <v>0</v>
      </c>
      <c r="AG496" s="29">
        <v>0</v>
      </c>
      <c r="AH496" s="29">
        <v>0</v>
      </c>
      <c r="AI496" s="29">
        <v>0</v>
      </c>
      <c r="AJ496" s="29">
        <v>0</v>
      </c>
      <c r="AK496" s="29">
        <v>0</v>
      </c>
      <c r="AL496">
        <f t="shared" si="77"/>
        <v>416.07163323782231</v>
      </c>
      <c r="AM496">
        <f t="shared" si="78"/>
        <v>18210</v>
      </c>
      <c r="AN496" t="str">
        <f t="shared" si="79"/>
        <v>,黄水晶,带血的牙,诱人的蘑菇</v>
      </c>
      <c r="AO496" s="25" t="str">
        <f>IF(F496="c",getSring(AN496,4),VLOOKUP(L496&amp;F496,test4,2,FALSE))</f>
        <v>上级水之精华</v>
      </c>
      <c r="AP496" s="25">
        <f t="shared" si="80"/>
        <v>30008</v>
      </c>
      <c r="AQ496" s="25">
        <f t="shared" si="86"/>
        <v>173</v>
      </c>
      <c r="AR496" s="25" t="str">
        <f>getSring(AN496,1)</f>
        <v>黄水晶</v>
      </c>
      <c r="AS496" s="25">
        <f t="shared" si="81"/>
        <v>30029</v>
      </c>
      <c r="AT496" s="25">
        <f t="shared" si="87"/>
        <v>87</v>
      </c>
      <c r="AU496" s="25" t="str">
        <f>getSring(AN496,2)</f>
        <v>带血的牙</v>
      </c>
      <c r="AV496" s="25">
        <f t="shared" si="82"/>
        <v>30037</v>
      </c>
      <c r="AW496" s="25">
        <f t="shared" si="83"/>
        <v>87</v>
      </c>
      <c r="AX496" s="25" t="str">
        <f>getSring(AN496,3)</f>
        <v>诱人的蘑菇</v>
      </c>
      <c r="AY496" s="25">
        <f t="shared" si="84"/>
        <v>30021</v>
      </c>
      <c r="AZ496" s="25">
        <f t="shared" si="85"/>
        <v>87</v>
      </c>
    </row>
    <row r="497" spans="2:52" ht="14.25" x14ac:dyDescent="0.2">
      <c r="B497" s="16">
        <v>495</v>
      </c>
      <c r="C497" s="16" t="s">
        <v>1172</v>
      </c>
      <c r="D497" s="16" t="s">
        <v>1382</v>
      </c>
      <c r="E497" s="16">
        <f>武器3!E497</f>
        <v>5</v>
      </c>
      <c r="F497" s="16" t="s">
        <v>1126</v>
      </c>
      <c r="G497" s="16">
        <f>武器3!G497</f>
        <v>3</v>
      </c>
      <c r="H497" s="19" t="s">
        <v>1485</v>
      </c>
      <c r="I497" s="3" t="s">
        <v>877</v>
      </c>
      <c r="J497" s="3">
        <f>武器2!I497</f>
        <v>16</v>
      </c>
      <c r="K497" s="3" t="str">
        <f>武器3!J497</f>
        <v>上级职业</v>
      </c>
      <c r="L497" s="3" t="str">
        <f>武器3!K497</f>
        <v>水</v>
      </c>
      <c r="M497" s="16">
        <v>1</v>
      </c>
      <c r="N497" s="16">
        <v>7</v>
      </c>
      <c r="O497" s="16">
        <v>73</v>
      </c>
      <c r="P497" s="16">
        <v>115</v>
      </c>
      <c r="Q497" s="28">
        <v>0</v>
      </c>
      <c r="R497" s="28">
        <v>0</v>
      </c>
      <c r="S497" s="28">
        <v>0</v>
      </c>
      <c r="T497" s="28">
        <v>0</v>
      </c>
      <c r="U497" s="28">
        <v>0</v>
      </c>
      <c r="V497" s="64">
        <v>0</v>
      </c>
      <c r="W497" s="29">
        <v>0</v>
      </c>
      <c r="X497" s="20">
        <v>0.18</v>
      </c>
      <c r="Y497" s="29">
        <v>0</v>
      </c>
      <c r="Z497" s="29">
        <v>0</v>
      </c>
      <c r="AA497" s="64">
        <v>0</v>
      </c>
      <c r="AB497" s="64">
        <v>0</v>
      </c>
      <c r="AC497" s="42">
        <v>57</v>
      </c>
      <c r="AD497" s="64">
        <v>0</v>
      </c>
      <c r="AE497" s="64">
        <v>0</v>
      </c>
      <c r="AF497" s="42">
        <v>31</v>
      </c>
      <c r="AG497" s="29">
        <v>0</v>
      </c>
      <c r="AH497" s="29">
        <v>0</v>
      </c>
      <c r="AI497" s="29">
        <v>0</v>
      </c>
      <c r="AJ497" s="29">
        <v>0</v>
      </c>
      <c r="AK497" s="29">
        <v>0</v>
      </c>
      <c r="AL497">
        <f t="shared" si="77"/>
        <v>382.02061855670109</v>
      </c>
      <c r="AM497">
        <f t="shared" si="78"/>
        <v>16740</v>
      </c>
      <c r="AN497" t="str">
        <f t="shared" si="79"/>
        <v>,黄水晶,带血的牙,诱人的蘑菇</v>
      </c>
      <c r="AO497" s="25" t="str">
        <f>IF(F497="c",getSring(AN497,4),VLOOKUP(L497&amp;F497,test4,2,FALSE))</f>
        <v>上级水之精华</v>
      </c>
      <c r="AP497" s="25">
        <f t="shared" si="80"/>
        <v>30008</v>
      </c>
      <c r="AQ497" s="25">
        <f t="shared" si="86"/>
        <v>159</v>
      </c>
      <c r="AR497" s="25" t="str">
        <f>getSring(AN497,1)</f>
        <v>黄水晶</v>
      </c>
      <c r="AS497" s="25">
        <f t="shared" si="81"/>
        <v>30029</v>
      </c>
      <c r="AT497" s="25">
        <f t="shared" si="87"/>
        <v>80</v>
      </c>
      <c r="AU497" s="25" t="str">
        <f>getSring(AN497,2)</f>
        <v>带血的牙</v>
      </c>
      <c r="AV497" s="25">
        <f t="shared" si="82"/>
        <v>30037</v>
      </c>
      <c r="AW497" s="25">
        <f t="shared" si="83"/>
        <v>80</v>
      </c>
      <c r="AX497" s="25" t="str">
        <f>getSring(AN497,3)</f>
        <v>诱人的蘑菇</v>
      </c>
      <c r="AY497" s="25">
        <f t="shared" si="84"/>
        <v>30021</v>
      </c>
      <c r="AZ497" s="25">
        <f t="shared" si="85"/>
        <v>80</v>
      </c>
    </row>
    <row r="498" spans="2:52" ht="14.25" x14ac:dyDescent="0.2">
      <c r="B498" s="16">
        <v>496</v>
      </c>
      <c r="C498" s="16" t="s">
        <v>1166</v>
      </c>
      <c r="D498" s="16" t="s">
        <v>1323</v>
      </c>
      <c r="E498" s="16">
        <f>武器3!E498</f>
        <v>5</v>
      </c>
      <c r="F498" s="16" t="s">
        <v>1126</v>
      </c>
      <c r="G498" s="16">
        <f>武器3!G498</f>
        <v>3</v>
      </c>
      <c r="H498" s="19" t="s">
        <v>1485</v>
      </c>
      <c r="I498" s="3" t="s">
        <v>877</v>
      </c>
      <c r="J498" s="3">
        <f>武器2!I498</f>
        <v>16</v>
      </c>
      <c r="K498" s="3" t="str">
        <f>武器3!J498</f>
        <v>上级职业</v>
      </c>
      <c r="L498" s="3" t="str">
        <f>武器3!K498</f>
        <v>水</v>
      </c>
      <c r="M498" s="16">
        <v>1</v>
      </c>
      <c r="N498" s="16">
        <v>8</v>
      </c>
      <c r="O498" s="16">
        <v>83</v>
      </c>
      <c r="P498" s="16">
        <v>131</v>
      </c>
      <c r="Q498" s="28">
        <v>0</v>
      </c>
      <c r="R498" s="28">
        <v>0</v>
      </c>
      <c r="S498" s="28">
        <v>0</v>
      </c>
      <c r="T498" s="28">
        <v>0</v>
      </c>
      <c r="U498" s="28">
        <v>0</v>
      </c>
      <c r="V498" s="42">
        <v>50</v>
      </c>
      <c r="W498" s="29">
        <v>0</v>
      </c>
      <c r="X498" s="29">
        <v>0</v>
      </c>
      <c r="Y498" s="29">
        <v>0</v>
      </c>
      <c r="Z498" s="29">
        <v>0</v>
      </c>
      <c r="AA498" s="42">
        <v>50</v>
      </c>
      <c r="AB498" s="64">
        <v>0</v>
      </c>
      <c r="AC498" s="42">
        <v>65</v>
      </c>
      <c r="AD498" s="64">
        <v>0</v>
      </c>
      <c r="AE498" s="64">
        <v>0</v>
      </c>
      <c r="AF498" s="64">
        <v>0</v>
      </c>
      <c r="AG498" s="29">
        <v>0</v>
      </c>
      <c r="AH498" s="29">
        <v>0</v>
      </c>
      <c r="AI498" s="29">
        <v>0</v>
      </c>
      <c r="AJ498" s="29">
        <v>0</v>
      </c>
      <c r="AK498" s="29">
        <v>0</v>
      </c>
      <c r="AL498">
        <f t="shared" si="77"/>
        <v>535.66265060240971</v>
      </c>
      <c r="AM498">
        <f t="shared" si="78"/>
        <v>23460</v>
      </c>
      <c r="AN498" t="str">
        <f t="shared" si="79"/>
        <v>,诱人的蘑菇,灰色的稻草,发光的石头</v>
      </c>
      <c r="AO498" s="25" t="str">
        <f>IF(F498="c",getSring(AN498,4),VLOOKUP(L498&amp;F498,test4,2,FALSE))</f>
        <v>上级水之精华</v>
      </c>
      <c r="AP498" s="25">
        <f t="shared" si="80"/>
        <v>30008</v>
      </c>
      <c r="AQ498" s="25">
        <f t="shared" si="86"/>
        <v>223</v>
      </c>
      <c r="AR498" s="25" t="str">
        <f>getSring(AN498,1)</f>
        <v>诱人的蘑菇</v>
      </c>
      <c r="AS498" s="25">
        <f t="shared" si="81"/>
        <v>30021</v>
      </c>
      <c r="AT498" s="25">
        <f t="shared" si="87"/>
        <v>112</v>
      </c>
      <c r="AU498" s="25" t="str">
        <f>getSring(AN498,2)</f>
        <v>灰色的稻草</v>
      </c>
      <c r="AV498" s="25">
        <f t="shared" si="82"/>
        <v>30025</v>
      </c>
      <c r="AW498" s="25">
        <f t="shared" si="83"/>
        <v>112</v>
      </c>
      <c r="AX498" s="25" t="str">
        <f>getSring(AN498,3)</f>
        <v>发光的石头</v>
      </c>
      <c r="AY498" s="25">
        <f t="shared" si="84"/>
        <v>30033</v>
      </c>
      <c r="AZ498" s="25">
        <f t="shared" si="85"/>
        <v>112</v>
      </c>
    </row>
    <row r="499" spans="2:52" ht="14.25" x14ac:dyDescent="0.2">
      <c r="B499" s="16">
        <v>497</v>
      </c>
      <c r="C499" s="16" t="s">
        <v>1143</v>
      </c>
      <c r="D499" s="16" t="s">
        <v>1636</v>
      </c>
      <c r="E499" s="16">
        <f>武器3!E499</f>
        <v>2</v>
      </c>
      <c r="F499" s="16" t="s">
        <v>1127</v>
      </c>
      <c r="G499" s="16">
        <f>武器3!G499</f>
        <v>3</v>
      </c>
      <c r="H499" s="19" t="s">
        <v>1485</v>
      </c>
      <c r="I499" s="3" t="s">
        <v>877</v>
      </c>
      <c r="J499" s="3">
        <f>武器2!I499</f>
        <v>16</v>
      </c>
      <c r="K499" s="3" t="str">
        <f>武器3!J499</f>
        <v>上级职业</v>
      </c>
      <c r="L499" s="3" t="str">
        <f>武器3!K499</f>
        <v>水</v>
      </c>
      <c r="M499" s="16">
        <v>1</v>
      </c>
      <c r="N499" s="16">
        <v>1</v>
      </c>
      <c r="O499" s="16">
        <v>11</v>
      </c>
      <c r="P499" s="28">
        <v>0</v>
      </c>
      <c r="Q499" s="28">
        <v>0</v>
      </c>
      <c r="R499" s="16">
        <v>19</v>
      </c>
      <c r="S499" s="28">
        <v>0</v>
      </c>
      <c r="T499" s="28">
        <v>0</v>
      </c>
      <c r="U499" s="28">
        <v>0</v>
      </c>
      <c r="V499" s="64">
        <v>0</v>
      </c>
      <c r="W499" s="29">
        <v>0</v>
      </c>
      <c r="X499" s="29">
        <v>0</v>
      </c>
      <c r="Y499" s="29">
        <v>0</v>
      </c>
      <c r="Z499" s="29">
        <v>0</v>
      </c>
      <c r="AA499" s="64">
        <v>0</v>
      </c>
      <c r="AB499" s="64">
        <v>0</v>
      </c>
      <c r="AC499" s="64">
        <v>0</v>
      </c>
      <c r="AD499" s="64">
        <v>0</v>
      </c>
      <c r="AE499" s="64">
        <v>0</v>
      </c>
      <c r="AF499" s="64">
        <v>0</v>
      </c>
      <c r="AG499" s="29">
        <v>0</v>
      </c>
      <c r="AH499" s="29">
        <v>0</v>
      </c>
      <c r="AI499" s="29">
        <v>0</v>
      </c>
      <c r="AJ499" s="29">
        <v>0</v>
      </c>
      <c r="AK499" s="29">
        <v>0</v>
      </c>
      <c r="AL499">
        <f t="shared" si="77"/>
        <v>45</v>
      </c>
      <c r="AM499">
        <f t="shared" si="78"/>
        <v>1995</v>
      </c>
      <c r="AN499" t="str">
        <f t="shared" si="79"/>
        <v>,蓝水晶,坚硬的石头,长獠牙</v>
      </c>
      <c r="AO499" s="25" t="str">
        <f>IF(F499="c",getSring(AN499,4),VLOOKUP(L499&amp;F499,test4,2,FALSE))</f>
        <v>水之精华</v>
      </c>
      <c r="AP499" s="25">
        <f t="shared" si="80"/>
        <v>30009</v>
      </c>
      <c r="AQ499" s="25">
        <f t="shared" si="86"/>
        <v>38</v>
      </c>
      <c r="AR499" s="25" t="str">
        <f>getSring(AN499,1)</f>
        <v>蓝水晶</v>
      </c>
      <c r="AS499" s="25">
        <f t="shared" si="81"/>
        <v>30028</v>
      </c>
      <c r="AT499" s="25">
        <f t="shared" si="87"/>
        <v>19</v>
      </c>
      <c r="AU499" s="25" t="str">
        <f>getSring(AN499,2)</f>
        <v>坚硬的石头</v>
      </c>
      <c r="AV499" s="25">
        <f t="shared" si="82"/>
        <v>30032</v>
      </c>
      <c r="AW499" s="25">
        <f t="shared" si="83"/>
        <v>19</v>
      </c>
      <c r="AX499" s="25" t="str">
        <f>getSring(AN499,3)</f>
        <v>长獠牙</v>
      </c>
      <c r="AY499" s="25">
        <f t="shared" si="84"/>
        <v>30036</v>
      </c>
      <c r="AZ499" s="25">
        <f t="shared" si="85"/>
        <v>19</v>
      </c>
    </row>
    <row r="500" spans="2:52" ht="14.25" x14ac:dyDescent="0.2">
      <c r="B500" s="16">
        <v>498</v>
      </c>
      <c r="C500" s="16" t="s">
        <v>1157</v>
      </c>
      <c r="D500" s="16" t="s">
        <v>1679</v>
      </c>
      <c r="E500" s="16">
        <f>武器3!E500</f>
        <v>2</v>
      </c>
      <c r="F500" s="16" t="s">
        <v>1127</v>
      </c>
      <c r="G500" s="16">
        <f>武器3!G500</f>
        <v>3</v>
      </c>
      <c r="H500" s="19" t="s">
        <v>1485</v>
      </c>
      <c r="I500" s="3" t="s">
        <v>877</v>
      </c>
      <c r="J500" s="3">
        <f>武器2!I500</f>
        <v>16</v>
      </c>
      <c r="K500" s="3" t="str">
        <f>武器3!J500</f>
        <v>上级职业</v>
      </c>
      <c r="L500" s="3" t="str">
        <f>武器3!K500</f>
        <v>水</v>
      </c>
      <c r="M500" s="16">
        <v>1</v>
      </c>
      <c r="N500" s="16">
        <v>2</v>
      </c>
      <c r="O500" s="16">
        <v>22</v>
      </c>
      <c r="P500" s="28">
        <v>0</v>
      </c>
      <c r="Q500" s="28">
        <v>0</v>
      </c>
      <c r="R500" s="28">
        <v>0</v>
      </c>
      <c r="S500" s="28">
        <v>0</v>
      </c>
      <c r="T500" s="28">
        <v>0</v>
      </c>
      <c r="U500" s="28">
        <v>0</v>
      </c>
      <c r="V500" s="64">
        <v>0</v>
      </c>
      <c r="W500" s="29">
        <v>0</v>
      </c>
      <c r="X500" s="29">
        <v>0</v>
      </c>
      <c r="Y500" s="29">
        <v>0</v>
      </c>
      <c r="Z500" s="29">
        <v>0</v>
      </c>
      <c r="AA500" s="42">
        <v>17</v>
      </c>
      <c r="AB500" s="64">
        <v>0</v>
      </c>
      <c r="AC500" s="64">
        <v>0</v>
      </c>
      <c r="AD500" s="64">
        <v>0</v>
      </c>
      <c r="AE500" s="64">
        <v>0</v>
      </c>
      <c r="AF500" s="64">
        <v>0</v>
      </c>
      <c r="AG500" s="29">
        <v>0</v>
      </c>
      <c r="AH500" s="29">
        <v>0</v>
      </c>
      <c r="AI500" s="29">
        <v>0</v>
      </c>
      <c r="AJ500" s="29">
        <v>0</v>
      </c>
      <c r="AK500" s="29">
        <v>0</v>
      </c>
      <c r="AL500">
        <f t="shared" si="77"/>
        <v>39.75709779179811</v>
      </c>
      <c r="AM500">
        <f t="shared" si="78"/>
        <v>1755</v>
      </c>
      <c r="AN500" t="str">
        <f t="shared" si="79"/>
        <v>,漂亮的蘑菇,长獠牙,蓝水晶</v>
      </c>
      <c r="AO500" s="25" t="str">
        <f>IF(F500="c",getSring(AN500,4),VLOOKUP(L500&amp;F500,test4,2,FALSE))</f>
        <v>水之精华</v>
      </c>
      <c r="AP500" s="25">
        <f t="shared" si="80"/>
        <v>30009</v>
      </c>
      <c r="AQ500" s="25">
        <f t="shared" si="86"/>
        <v>33</v>
      </c>
      <c r="AR500" s="25" t="str">
        <f>getSring(AN500,1)</f>
        <v>漂亮的蘑菇</v>
      </c>
      <c r="AS500" s="25">
        <f t="shared" si="81"/>
        <v>30020</v>
      </c>
      <c r="AT500" s="25">
        <f t="shared" si="87"/>
        <v>17</v>
      </c>
      <c r="AU500" s="25" t="str">
        <f>getSring(AN500,2)</f>
        <v>长獠牙</v>
      </c>
      <c r="AV500" s="25">
        <f t="shared" si="82"/>
        <v>30036</v>
      </c>
      <c r="AW500" s="25">
        <f t="shared" si="83"/>
        <v>17</v>
      </c>
      <c r="AX500" s="25" t="str">
        <f>getSring(AN500,3)</f>
        <v>蓝水晶</v>
      </c>
      <c r="AY500" s="25">
        <f t="shared" si="84"/>
        <v>30028</v>
      </c>
      <c r="AZ500" s="25">
        <f t="shared" si="85"/>
        <v>17</v>
      </c>
    </row>
    <row r="501" spans="2:52" ht="14.25" x14ac:dyDescent="0.2">
      <c r="B501" s="16">
        <v>499</v>
      </c>
      <c r="C501" s="16" t="s">
        <v>1176</v>
      </c>
      <c r="D501" s="16" t="s">
        <v>1680</v>
      </c>
      <c r="E501" s="16">
        <f>武器3!E501</f>
        <v>3</v>
      </c>
      <c r="F501" s="16" t="s">
        <v>1127</v>
      </c>
      <c r="G501" s="16">
        <f>武器3!G501</f>
        <v>3</v>
      </c>
      <c r="H501" s="19" t="s">
        <v>1485</v>
      </c>
      <c r="I501" s="3" t="s">
        <v>877</v>
      </c>
      <c r="J501" s="3">
        <f>武器2!I501</f>
        <v>16</v>
      </c>
      <c r="K501" s="3" t="str">
        <f>武器3!J501</f>
        <v>上级职业</v>
      </c>
      <c r="L501" s="3" t="str">
        <f>武器3!K501</f>
        <v>水</v>
      </c>
      <c r="M501" s="16">
        <v>1</v>
      </c>
      <c r="N501" s="16">
        <v>3</v>
      </c>
      <c r="O501" s="16">
        <v>33</v>
      </c>
      <c r="P501" s="28">
        <v>0</v>
      </c>
      <c r="Q501" s="28">
        <v>0</v>
      </c>
      <c r="R501" s="28">
        <v>0</v>
      </c>
      <c r="S501" s="28">
        <v>0</v>
      </c>
      <c r="T501" s="28">
        <v>0</v>
      </c>
      <c r="U501" s="28">
        <v>0</v>
      </c>
      <c r="V501" s="64">
        <v>0</v>
      </c>
      <c r="W501" s="29">
        <v>0</v>
      </c>
      <c r="X501" s="29">
        <v>0</v>
      </c>
      <c r="Y501" s="29">
        <v>0</v>
      </c>
      <c r="Z501" s="29">
        <v>0</v>
      </c>
      <c r="AA501" s="64">
        <v>0</v>
      </c>
      <c r="AB501" s="64">
        <v>0</v>
      </c>
      <c r="AC501" s="42">
        <v>34</v>
      </c>
      <c r="AD501" s="64">
        <v>0</v>
      </c>
      <c r="AE501" s="64">
        <v>0</v>
      </c>
      <c r="AF501" s="64">
        <v>0</v>
      </c>
      <c r="AG501" s="29">
        <v>0</v>
      </c>
      <c r="AH501" s="29">
        <v>0</v>
      </c>
      <c r="AI501" s="29">
        <v>0</v>
      </c>
      <c r="AJ501" s="29">
        <v>0</v>
      </c>
      <c r="AK501" s="29">
        <v>0</v>
      </c>
      <c r="AL501">
        <f t="shared" si="77"/>
        <v>68.739520958083816</v>
      </c>
      <c r="AM501">
        <f t="shared" si="78"/>
        <v>3015</v>
      </c>
      <c r="AN501" t="str">
        <f t="shared" si="79"/>
        <v>,长獠牙,蓝水晶,扁扁的稻草</v>
      </c>
      <c r="AO501" s="25" t="str">
        <f>IF(F501="c",getSring(AN501,4),VLOOKUP(L501&amp;F501,test4,2,FALSE))</f>
        <v>水之精华</v>
      </c>
      <c r="AP501" s="25">
        <f t="shared" si="80"/>
        <v>30009</v>
      </c>
      <c r="AQ501" s="25">
        <f t="shared" si="86"/>
        <v>57</v>
      </c>
      <c r="AR501" s="25" t="str">
        <f>getSring(AN501,1)</f>
        <v>长獠牙</v>
      </c>
      <c r="AS501" s="25">
        <f t="shared" si="81"/>
        <v>30036</v>
      </c>
      <c r="AT501" s="25">
        <f t="shared" si="87"/>
        <v>29</v>
      </c>
      <c r="AU501" s="25" t="str">
        <f>getSring(AN501,2)</f>
        <v>蓝水晶</v>
      </c>
      <c r="AV501" s="25">
        <f t="shared" si="82"/>
        <v>30028</v>
      </c>
      <c r="AW501" s="25">
        <f t="shared" si="83"/>
        <v>29</v>
      </c>
      <c r="AX501" s="25" t="str">
        <f>getSring(AN501,3)</f>
        <v>扁扁的稻草</v>
      </c>
      <c r="AY501" s="25">
        <f t="shared" si="84"/>
        <v>30024</v>
      </c>
      <c r="AZ501" s="25">
        <f t="shared" si="85"/>
        <v>29</v>
      </c>
    </row>
    <row r="502" spans="2:52" ht="14.25" x14ac:dyDescent="0.2">
      <c r="B502" s="16">
        <v>500</v>
      </c>
      <c r="C502" s="16" t="s">
        <v>1162</v>
      </c>
      <c r="D502" s="16" t="s">
        <v>1625</v>
      </c>
      <c r="E502" s="16">
        <f>武器3!E502</f>
        <v>3</v>
      </c>
      <c r="F502" s="16" t="s">
        <v>1127</v>
      </c>
      <c r="G502" s="16">
        <f>武器3!G502</f>
        <v>3</v>
      </c>
      <c r="H502" s="19" t="s">
        <v>1485</v>
      </c>
      <c r="I502" s="3" t="s">
        <v>877</v>
      </c>
      <c r="J502" s="3">
        <f>武器2!I502</f>
        <v>16</v>
      </c>
      <c r="K502" s="3" t="str">
        <f>武器3!J502</f>
        <v>上级职业</v>
      </c>
      <c r="L502" s="3" t="str">
        <f>武器3!K502</f>
        <v>水</v>
      </c>
      <c r="M502" s="16">
        <v>1</v>
      </c>
      <c r="N502" s="16">
        <v>4</v>
      </c>
      <c r="O502" s="16">
        <v>44</v>
      </c>
      <c r="P502" s="28">
        <v>0</v>
      </c>
      <c r="Q502" s="28">
        <v>0</v>
      </c>
      <c r="R502" s="28">
        <v>0</v>
      </c>
      <c r="S502" s="28">
        <v>0</v>
      </c>
      <c r="T502" s="28">
        <v>0</v>
      </c>
      <c r="U502" s="28">
        <v>0</v>
      </c>
      <c r="V502" s="64">
        <v>0</v>
      </c>
      <c r="W502" s="20">
        <v>0.17499999999999999</v>
      </c>
      <c r="X502" s="29">
        <v>0</v>
      </c>
      <c r="Y502" s="29">
        <v>0</v>
      </c>
      <c r="Z502" s="29">
        <v>0</v>
      </c>
      <c r="AA502" s="64">
        <v>0</v>
      </c>
      <c r="AB502" s="64">
        <v>0</v>
      </c>
      <c r="AC502" s="64">
        <v>0</v>
      </c>
      <c r="AD502" s="64">
        <v>0</v>
      </c>
      <c r="AE502" s="64">
        <v>0</v>
      </c>
      <c r="AF502" s="64">
        <v>0</v>
      </c>
      <c r="AG502" s="29">
        <v>0</v>
      </c>
      <c r="AH502" s="29">
        <v>0</v>
      </c>
      <c r="AI502" s="29">
        <v>0</v>
      </c>
      <c r="AJ502" s="29">
        <v>0</v>
      </c>
      <c r="AK502" s="29">
        <v>0</v>
      </c>
      <c r="AL502">
        <f t="shared" si="77"/>
        <v>66</v>
      </c>
      <c r="AM502">
        <f t="shared" si="78"/>
        <v>2910</v>
      </c>
      <c r="AN502" t="str">
        <f t="shared" si="79"/>
        <v>,扁扁的稻草,蓝水晶,长獠牙</v>
      </c>
      <c r="AO502" s="25" t="str">
        <f>IF(F502="c",getSring(AN502,4),VLOOKUP(L502&amp;F502,test4,2,FALSE))</f>
        <v>水之精华</v>
      </c>
      <c r="AP502" s="25">
        <f t="shared" si="80"/>
        <v>30009</v>
      </c>
      <c r="AQ502" s="25">
        <f t="shared" si="86"/>
        <v>55</v>
      </c>
      <c r="AR502" s="25" t="str">
        <f>getSring(AN502,1)</f>
        <v>扁扁的稻草</v>
      </c>
      <c r="AS502" s="25">
        <f t="shared" si="81"/>
        <v>30024</v>
      </c>
      <c r="AT502" s="25">
        <f t="shared" si="87"/>
        <v>28</v>
      </c>
      <c r="AU502" s="25" t="str">
        <f>getSring(AN502,2)</f>
        <v>蓝水晶</v>
      </c>
      <c r="AV502" s="25">
        <f t="shared" si="82"/>
        <v>30028</v>
      </c>
      <c r="AW502" s="25">
        <f t="shared" si="83"/>
        <v>28</v>
      </c>
      <c r="AX502" s="25" t="str">
        <f>getSring(AN502,3)</f>
        <v>长獠牙</v>
      </c>
      <c r="AY502" s="25">
        <f t="shared" si="84"/>
        <v>30036</v>
      </c>
      <c r="AZ502" s="25">
        <f t="shared" si="85"/>
        <v>28</v>
      </c>
    </row>
    <row r="503" spans="2:52" ht="14.25" x14ac:dyDescent="0.2">
      <c r="B503" s="16">
        <v>501</v>
      </c>
      <c r="C503" s="16" t="s">
        <v>1151</v>
      </c>
      <c r="D503" s="16" t="s">
        <v>1228</v>
      </c>
      <c r="E503" s="16">
        <f>武器3!E503</f>
        <v>4</v>
      </c>
      <c r="F503" s="16" t="s">
        <v>1127</v>
      </c>
      <c r="G503" s="16">
        <f>武器3!G503</f>
        <v>3</v>
      </c>
      <c r="H503" s="19" t="s">
        <v>1485</v>
      </c>
      <c r="I503" s="3" t="s">
        <v>877</v>
      </c>
      <c r="J503" s="3">
        <f>武器2!I503</f>
        <v>16</v>
      </c>
      <c r="K503" s="3" t="str">
        <f>武器3!J503</f>
        <v>上级职业</v>
      </c>
      <c r="L503" s="3" t="str">
        <f>武器3!K503</f>
        <v>水</v>
      </c>
      <c r="M503" s="16">
        <v>1</v>
      </c>
      <c r="N503" s="16">
        <v>5</v>
      </c>
      <c r="O503" s="16">
        <v>55</v>
      </c>
      <c r="P503" s="28">
        <v>0</v>
      </c>
      <c r="Q503" s="28">
        <v>0</v>
      </c>
      <c r="R503" s="28">
        <v>0</v>
      </c>
      <c r="S503" s="28">
        <v>0</v>
      </c>
      <c r="T503" s="28">
        <v>0</v>
      </c>
      <c r="U503" s="28">
        <v>0</v>
      </c>
      <c r="V503" s="64">
        <v>0</v>
      </c>
      <c r="W503" s="29">
        <v>0</v>
      </c>
      <c r="X503" s="20">
        <v>0.17749999999999999</v>
      </c>
      <c r="Y503" s="29">
        <v>0</v>
      </c>
      <c r="Z503" s="29">
        <v>0</v>
      </c>
      <c r="AA503" s="64">
        <v>0</v>
      </c>
      <c r="AB503" s="64">
        <v>0</v>
      </c>
      <c r="AC503" s="42">
        <v>56</v>
      </c>
      <c r="AD503" s="64">
        <v>0</v>
      </c>
      <c r="AE503" s="64">
        <v>0</v>
      </c>
      <c r="AF503" s="64">
        <v>0</v>
      </c>
      <c r="AG503" s="29">
        <v>0</v>
      </c>
      <c r="AH503" s="29">
        <v>0</v>
      </c>
      <c r="AI503" s="29">
        <v>0</v>
      </c>
      <c r="AJ503" s="29">
        <v>0</v>
      </c>
      <c r="AK503" s="29">
        <v>0</v>
      </c>
      <c r="AL503">
        <f t="shared" si="77"/>
        <v>132.05056179775283</v>
      </c>
      <c r="AM503">
        <f t="shared" si="78"/>
        <v>5775</v>
      </c>
      <c r="AN503" t="str">
        <f t="shared" si="79"/>
        <v>,坚硬的石头,扁扁的稻草,漂亮的蘑菇</v>
      </c>
      <c r="AO503" s="25" t="str">
        <f>IF(F503="c",getSring(AN503,4),VLOOKUP(L503&amp;F503,test4,2,FALSE))</f>
        <v>水之精华</v>
      </c>
      <c r="AP503" s="25">
        <f t="shared" si="80"/>
        <v>30009</v>
      </c>
      <c r="AQ503" s="25">
        <f t="shared" si="86"/>
        <v>110</v>
      </c>
      <c r="AR503" s="25" t="str">
        <f>getSring(AN503,1)</f>
        <v>坚硬的石头</v>
      </c>
      <c r="AS503" s="25">
        <f t="shared" si="81"/>
        <v>30032</v>
      </c>
      <c r="AT503" s="25">
        <f t="shared" si="87"/>
        <v>55</v>
      </c>
      <c r="AU503" s="25" t="str">
        <f>getSring(AN503,2)</f>
        <v>扁扁的稻草</v>
      </c>
      <c r="AV503" s="25">
        <f t="shared" si="82"/>
        <v>30024</v>
      </c>
      <c r="AW503" s="25">
        <f t="shared" si="83"/>
        <v>55</v>
      </c>
      <c r="AX503" s="25" t="str">
        <f>getSring(AN503,3)</f>
        <v>漂亮的蘑菇</v>
      </c>
      <c r="AY503" s="25">
        <f t="shared" si="84"/>
        <v>30020</v>
      </c>
      <c r="AZ503" s="25">
        <f t="shared" si="85"/>
        <v>55</v>
      </c>
    </row>
    <row r="504" spans="2:52" ht="14.25" x14ac:dyDescent="0.2">
      <c r="B504" s="16">
        <v>502</v>
      </c>
      <c r="C504" s="16" t="s">
        <v>1141</v>
      </c>
      <c r="D504" s="16" t="s">
        <v>1681</v>
      </c>
      <c r="E504" s="16">
        <f>武器3!E504</f>
        <v>4</v>
      </c>
      <c r="F504" s="16" t="s">
        <v>1127</v>
      </c>
      <c r="G504" s="16">
        <f>武器3!G504</f>
        <v>3</v>
      </c>
      <c r="H504" s="19" t="s">
        <v>1485</v>
      </c>
      <c r="I504" s="3" t="s">
        <v>877</v>
      </c>
      <c r="J504" s="3">
        <f>武器2!I504</f>
        <v>16</v>
      </c>
      <c r="K504" s="3" t="str">
        <f>武器3!J504</f>
        <v>上级职业</v>
      </c>
      <c r="L504" s="3" t="str">
        <f>武器3!K504</f>
        <v>水</v>
      </c>
      <c r="M504" s="16">
        <v>1</v>
      </c>
      <c r="N504" s="16">
        <v>6</v>
      </c>
      <c r="O504" s="16">
        <v>66</v>
      </c>
      <c r="P504" s="28">
        <v>0</v>
      </c>
      <c r="Q504" s="28">
        <v>0</v>
      </c>
      <c r="R504" s="28">
        <v>0</v>
      </c>
      <c r="S504" s="28">
        <v>0</v>
      </c>
      <c r="T504" s="28">
        <v>0</v>
      </c>
      <c r="U504" s="28">
        <v>0</v>
      </c>
      <c r="V504" s="64">
        <v>0</v>
      </c>
      <c r="W504" s="29">
        <v>0</v>
      </c>
      <c r="X504" s="20">
        <v>0.215</v>
      </c>
      <c r="Y504" s="29">
        <v>0</v>
      </c>
      <c r="Z504" s="29">
        <v>0</v>
      </c>
      <c r="AA504" s="64">
        <v>0</v>
      </c>
      <c r="AB504" s="64">
        <v>0</v>
      </c>
      <c r="AC504" s="42">
        <v>67</v>
      </c>
      <c r="AD504" s="64">
        <v>0</v>
      </c>
      <c r="AE504" s="64">
        <v>0</v>
      </c>
      <c r="AF504" s="64">
        <v>0</v>
      </c>
      <c r="AG504" s="29">
        <v>0</v>
      </c>
      <c r="AH504" s="29">
        <v>0</v>
      </c>
      <c r="AI504" s="29">
        <v>0</v>
      </c>
      <c r="AJ504" s="29">
        <v>0</v>
      </c>
      <c r="AK504" s="29">
        <v>0</v>
      </c>
      <c r="AL504">
        <f t="shared" si="77"/>
        <v>168.00817438692096</v>
      </c>
      <c r="AM504">
        <f t="shared" si="78"/>
        <v>7350</v>
      </c>
      <c r="AN504" t="str">
        <f t="shared" si="79"/>
        <v>,蓝水晶,长獠牙,扁扁的稻草</v>
      </c>
      <c r="AO504" s="25" t="str">
        <f>IF(F504="c",getSring(AN504,4),VLOOKUP(L504&amp;F504,test4,2,FALSE))</f>
        <v>水之精华</v>
      </c>
      <c r="AP504" s="25">
        <f t="shared" si="80"/>
        <v>30009</v>
      </c>
      <c r="AQ504" s="25">
        <f t="shared" si="86"/>
        <v>140</v>
      </c>
      <c r="AR504" s="25" t="str">
        <f>getSring(AN504,1)</f>
        <v>蓝水晶</v>
      </c>
      <c r="AS504" s="25">
        <f t="shared" si="81"/>
        <v>30028</v>
      </c>
      <c r="AT504" s="25">
        <f t="shared" si="87"/>
        <v>70</v>
      </c>
      <c r="AU504" s="25" t="str">
        <f>getSring(AN504,2)</f>
        <v>长獠牙</v>
      </c>
      <c r="AV504" s="25">
        <f t="shared" si="82"/>
        <v>30036</v>
      </c>
      <c r="AW504" s="25">
        <f t="shared" si="83"/>
        <v>70</v>
      </c>
      <c r="AX504" s="25" t="str">
        <f>getSring(AN504,3)</f>
        <v>扁扁的稻草</v>
      </c>
      <c r="AY504" s="25">
        <f t="shared" si="84"/>
        <v>30024</v>
      </c>
      <c r="AZ504" s="25">
        <f t="shared" si="85"/>
        <v>70</v>
      </c>
    </row>
    <row r="505" spans="2:52" ht="14.25" x14ac:dyDescent="0.2">
      <c r="B505" s="16">
        <v>503</v>
      </c>
      <c r="C505" s="16" t="s">
        <v>1168</v>
      </c>
      <c r="D505" s="16" t="s">
        <v>1226</v>
      </c>
      <c r="E505" s="16">
        <f>武器3!E505</f>
        <v>5</v>
      </c>
      <c r="F505" s="16" t="s">
        <v>1127</v>
      </c>
      <c r="G505" s="16">
        <f>武器3!G505</f>
        <v>3</v>
      </c>
      <c r="H505" s="19" t="s">
        <v>1485</v>
      </c>
      <c r="I505" s="3" t="s">
        <v>877</v>
      </c>
      <c r="J505" s="3">
        <f>武器2!I505</f>
        <v>16</v>
      </c>
      <c r="K505" s="3" t="str">
        <f>武器3!J505</f>
        <v>上级职业</v>
      </c>
      <c r="L505" s="3" t="str">
        <f>武器3!K505</f>
        <v>水</v>
      </c>
      <c r="M505" s="16">
        <v>1</v>
      </c>
      <c r="N505" s="16">
        <v>7</v>
      </c>
      <c r="O505" s="16">
        <v>77</v>
      </c>
      <c r="P505" s="16">
        <v>159</v>
      </c>
      <c r="Q505" s="28">
        <v>0</v>
      </c>
      <c r="R505" s="16">
        <v>133</v>
      </c>
      <c r="S505" s="28">
        <v>0</v>
      </c>
      <c r="T505" s="28">
        <v>0</v>
      </c>
      <c r="U505" s="28">
        <v>0</v>
      </c>
      <c r="V505" s="64">
        <v>0</v>
      </c>
      <c r="W505" s="29">
        <v>0</v>
      </c>
      <c r="X505" s="29">
        <v>0</v>
      </c>
      <c r="Y505" s="29">
        <v>0</v>
      </c>
      <c r="Z505" s="29">
        <v>0</v>
      </c>
      <c r="AA505" s="64">
        <v>0</v>
      </c>
      <c r="AB505" s="64">
        <v>0</v>
      </c>
      <c r="AC505" s="64">
        <v>0</v>
      </c>
      <c r="AD505" s="64">
        <v>0</v>
      </c>
      <c r="AE505" s="64">
        <v>0</v>
      </c>
      <c r="AF505" s="64">
        <v>0</v>
      </c>
      <c r="AG505" s="29">
        <v>0</v>
      </c>
      <c r="AH505" s="29">
        <v>0</v>
      </c>
      <c r="AI505" s="29">
        <v>0</v>
      </c>
      <c r="AJ505" s="29">
        <v>0</v>
      </c>
      <c r="AK505" s="29">
        <v>0</v>
      </c>
      <c r="AL505">
        <f t="shared" si="77"/>
        <v>553.5</v>
      </c>
      <c r="AM505">
        <f t="shared" si="78"/>
        <v>24225</v>
      </c>
      <c r="AN505" t="str">
        <f t="shared" si="79"/>
        <v>,扁扁的稻草,坚硬的石头,漂亮的蘑菇</v>
      </c>
      <c r="AO505" s="25" t="str">
        <f>IF(F505="c",getSring(AN505,4),VLOOKUP(L505&amp;F505,test4,2,FALSE))</f>
        <v>水之精华</v>
      </c>
      <c r="AP505" s="25">
        <f t="shared" si="80"/>
        <v>30009</v>
      </c>
      <c r="AQ505" s="25">
        <f t="shared" si="86"/>
        <v>461</v>
      </c>
      <c r="AR505" s="25" t="str">
        <f>getSring(AN505,1)</f>
        <v>扁扁的稻草</v>
      </c>
      <c r="AS505" s="25">
        <f t="shared" si="81"/>
        <v>30024</v>
      </c>
      <c r="AT505" s="25">
        <f t="shared" si="87"/>
        <v>231</v>
      </c>
      <c r="AU505" s="25" t="str">
        <f>getSring(AN505,2)</f>
        <v>坚硬的石头</v>
      </c>
      <c r="AV505" s="25">
        <f t="shared" si="82"/>
        <v>30032</v>
      </c>
      <c r="AW505" s="25">
        <f t="shared" si="83"/>
        <v>231</v>
      </c>
      <c r="AX505" s="25" t="str">
        <f>getSring(AN505,3)</f>
        <v>漂亮的蘑菇</v>
      </c>
      <c r="AY505" s="25">
        <f t="shared" si="84"/>
        <v>30020</v>
      </c>
      <c r="AZ505" s="25">
        <f t="shared" si="85"/>
        <v>231</v>
      </c>
    </row>
    <row r="506" spans="2:52" ht="14.25" x14ac:dyDescent="0.2">
      <c r="B506" s="16">
        <v>504</v>
      </c>
      <c r="C506" s="16" t="s">
        <v>1168</v>
      </c>
      <c r="D506" s="16" t="s">
        <v>1275</v>
      </c>
      <c r="E506" s="16">
        <f>武器3!E506</f>
        <v>5</v>
      </c>
      <c r="F506" s="16" t="s">
        <v>1127</v>
      </c>
      <c r="G506" s="16">
        <f>武器3!G506</f>
        <v>3</v>
      </c>
      <c r="H506" s="19" t="s">
        <v>1485</v>
      </c>
      <c r="I506" s="3" t="s">
        <v>877</v>
      </c>
      <c r="J506" s="3">
        <f>武器2!I506</f>
        <v>16</v>
      </c>
      <c r="K506" s="3" t="str">
        <f>武器3!J506</f>
        <v>上级职业</v>
      </c>
      <c r="L506" s="3" t="str">
        <f>武器3!K506</f>
        <v>水</v>
      </c>
      <c r="M506" s="16">
        <v>1</v>
      </c>
      <c r="N506" s="16">
        <v>8</v>
      </c>
      <c r="O506" s="16">
        <v>88</v>
      </c>
      <c r="P506" s="28">
        <v>0</v>
      </c>
      <c r="Q506" s="28">
        <v>0</v>
      </c>
      <c r="R506" s="16">
        <v>152</v>
      </c>
      <c r="S506" s="28">
        <v>0</v>
      </c>
      <c r="T506" s="28">
        <v>0</v>
      </c>
      <c r="U506" s="28">
        <v>0</v>
      </c>
      <c r="V506" s="64">
        <v>0</v>
      </c>
      <c r="W506" s="29">
        <v>0</v>
      </c>
      <c r="X506" s="20">
        <v>0.28499999999999998</v>
      </c>
      <c r="Y506" s="29">
        <v>0</v>
      </c>
      <c r="Z506" s="29">
        <v>0</v>
      </c>
      <c r="AA506" s="64">
        <v>0</v>
      </c>
      <c r="AB506" s="64">
        <v>0</v>
      </c>
      <c r="AC506" s="64">
        <v>0</v>
      </c>
      <c r="AD506" s="64">
        <v>0</v>
      </c>
      <c r="AE506" s="64">
        <v>0</v>
      </c>
      <c r="AF506" s="64">
        <v>0</v>
      </c>
      <c r="AG506" s="29">
        <v>0</v>
      </c>
      <c r="AH506" s="29">
        <v>0</v>
      </c>
      <c r="AI506" s="29">
        <v>0</v>
      </c>
      <c r="AJ506" s="29">
        <v>0</v>
      </c>
      <c r="AK506" s="29">
        <v>0</v>
      </c>
      <c r="AL506">
        <f t="shared" si="77"/>
        <v>360</v>
      </c>
      <c r="AM506">
        <f t="shared" si="78"/>
        <v>15750</v>
      </c>
      <c r="AN506" t="str">
        <f t="shared" si="79"/>
        <v>,扁扁的稻草,坚硬的石头,美味的坚果</v>
      </c>
      <c r="AO506" s="25" t="str">
        <f>IF(F506="c",getSring(AN506,4),VLOOKUP(L506&amp;F506,test4,2,FALSE))</f>
        <v>水之精华</v>
      </c>
      <c r="AP506" s="25">
        <f t="shared" si="80"/>
        <v>30009</v>
      </c>
      <c r="AQ506" s="25">
        <f t="shared" si="86"/>
        <v>300</v>
      </c>
      <c r="AR506" s="25" t="str">
        <f>getSring(AN506,1)</f>
        <v>扁扁的稻草</v>
      </c>
      <c r="AS506" s="25">
        <f t="shared" si="81"/>
        <v>30024</v>
      </c>
      <c r="AT506" s="25">
        <f t="shared" si="87"/>
        <v>150</v>
      </c>
      <c r="AU506" s="25" t="str">
        <f>getSring(AN506,2)</f>
        <v>坚硬的石头</v>
      </c>
      <c r="AV506" s="25">
        <f t="shared" si="82"/>
        <v>30032</v>
      </c>
      <c r="AW506" s="25">
        <f t="shared" si="83"/>
        <v>150</v>
      </c>
      <c r="AX506" s="25" t="str">
        <f>getSring(AN506,3)</f>
        <v>美味的坚果</v>
      </c>
      <c r="AY506" s="25">
        <f t="shared" si="84"/>
        <v>30040</v>
      </c>
      <c r="AZ506" s="25">
        <f t="shared" si="85"/>
        <v>150</v>
      </c>
    </row>
    <row r="507" spans="2:52" ht="14.25" x14ac:dyDescent="0.2">
      <c r="B507" s="16">
        <v>505</v>
      </c>
      <c r="C507" s="16" t="s">
        <v>1168</v>
      </c>
      <c r="D507" s="16" t="s">
        <v>1682</v>
      </c>
      <c r="E507" s="16">
        <f>武器3!E507</f>
        <v>2</v>
      </c>
      <c r="F507" s="16" t="s">
        <v>1128</v>
      </c>
      <c r="G507" s="16">
        <f>武器3!G507</f>
        <v>4</v>
      </c>
      <c r="H507" s="19" t="s">
        <v>1485</v>
      </c>
      <c r="I507" s="3" t="s">
        <v>877</v>
      </c>
      <c r="J507" s="3">
        <f>武器2!I507</f>
        <v>16</v>
      </c>
      <c r="K507" s="3" t="str">
        <f>武器3!J507</f>
        <v>上级职业</v>
      </c>
      <c r="L507" s="3" t="str">
        <f>武器3!K507</f>
        <v>--</v>
      </c>
      <c r="M507" s="16">
        <v>1</v>
      </c>
      <c r="N507" s="16">
        <v>1</v>
      </c>
      <c r="O507" s="16">
        <v>21</v>
      </c>
      <c r="P507" s="28">
        <v>0</v>
      </c>
      <c r="Q507" s="28">
        <v>0</v>
      </c>
      <c r="R507" s="28">
        <v>0</v>
      </c>
      <c r="S507" s="28">
        <v>0</v>
      </c>
      <c r="T507" s="28">
        <v>0</v>
      </c>
      <c r="U507" s="28">
        <v>0</v>
      </c>
      <c r="V507" s="64">
        <v>0</v>
      </c>
      <c r="W507" s="29">
        <v>0</v>
      </c>
      <c r="X507" s="29">
        <v>0</v>
      </c>
      <c r="Y507" s="29">
        <v>0</v>
      </c>
      <c r="Z507" s="29">
        <v>0</v>
      </c>
      <c r="AA507" s="64">
        <v>0</v>
      </c>
      <c r="AB507" s="64">
        <v>0</v>
      </c>
      <c r="AC507" s="64">
        <v>0</v>
      </c>
      <c r="AD507" s="42">
        <v>0</v>
      </c>
      <c r="AE507" s="64">
        <v>0</v>
      </c>
      <c r="AF507" s="64">
        <v>0</v>
      </c>
      <c r="AG507" s="29">
        <v>0</v>
      </c>
      <c r="AH507" s="29">
        <v>0</v>
      </c>
      <c r="AI507" s="29">
        <v>0</v>
      </c>
      <c r="AJ507" s="29">
        <v>0</v>
      </c>
      <c r="AK507" s="29">
        <v>0</v>
      </c>
      <c r="AL507">
        <f t="shared" si="77"/>
        <v>31.5</v>
      </c>
      <c r="AM507">
        <f t="shared" si="78"/>
        <v>1372.5</v>
      </c>
      <c r="AN507" t="str">
        <f t="shared" si="79"/>
        <v>,多汁的坚果,狗牙,稻草,红水晶</v>
      </c>
      <c r="AO507" s="25" t="str">
        <f>IF(F507="c",getSring(AN507,4),VLOOKUP(L507&amp;F507,test4,2,FALSE))</f>
        <v>红水晶</v>
      </c>
      <c r="AP507" s="25">
        <f t="shared" si="80"/>
        <v>30027</v>
      </c>
      <c r="AQ507" s="25">
        <f t="shared" si="86"/>
        <v>105</v>
      </c>
      <c r="AR507" s="25" t="str">
        <f>getSring(AN507,1)</f>
        <v>多汁的坚果</v>
      </c>
      <c r="AS507" s="25">
        <f t="shared" si="81"/>
        <v>30039</v>
      </c>
      <c r="AT507" s="25">
        <f t="shared" si="87"/>
        <v>26</v>
      </c>
      <c r="AU507" s="25" t="str">
        <f>getSring(AN507,2)</f>
        <v>狗牙</v>
      </c>
      <c r="AV507" s="25">
        <f t="shared" si="82"/>
        <v>30035</v>
      </c>
      <c r="AW507" s="25">
        <f t="shared" si="83"/>
        <v>26</v>
      </c>
      <c r="AX507" s="25" t="str">
        <f>getSring(AN507,3)</f>
        <v>稻草</v>
      </c>
      <c r="AY507" s="25">
        <f t="shared" si="84"/>
        <v>30023</v>
      </c>
      <c r="AZ507" s="25">
        <f t="shared" si="85"/>
        <v>26</v>
      </c>
    </row>
    <row r="508" spans="2:52" ht="14.25" x14ac:dyDescent="0.2">
      <c r="B508" s="16">
        <v>506</v>
      </c>
      <c r="C508" s="16" t="s">
        <v>1206</v>
      </c>
      <c r="D508" s="16" t="s">
        <v>1683</v>
      </c>
      <c r="E508" s="16">
        <f>武器3!E508</f>
        <v>2</v>
      </c>
      <c r="F508" s="16" t="s">
        <v>1128</v>
      </c>
      <c r="G508" s="16">
        <f>武器3!G508</f>
        <v>4</v>
      </c>
      <c r="H508" s="19" t="s">
        <v>1485</v>
      </c>
      <c r="I508" s="3" t="s">
        <v>877</v>
      </c>
      <c r="J508" s="3">
        <f>武器2!I508</f>
        <v>16</v>
      </c>
      <c r="K508" s="3" t="str">
        <f>武器3!J508</f>
        <v>上级职业</v>
      </c>
      <c r="L508" s="3" t="str">
        <f>武器3!K508</f>
        <v>--</v>
      </c>
      <c r="M508" s="16">
        <v>1</v>
      </c>
      <c r="N508" s="16">
        <v>2</v>
      </c>
      <c r="O508" s="16">
        <v>43</v>
      </c>
      <c r="P508" s="28">
        <v>0</v>
      </c>
      <c r="Q508" s="28">
        <v>0</v>
      </c>
      <c r="R508" s="28">
        <v>0</v>
      </c>
      <c r="S508" s="28">
        <v>0</v>
      </c>
      <c r="T508" s="28">
        <v>0</v>
      </c>
      <c r="U508" s="28">
        <v>0</v>
      </c>
      <c r="V508" s="64">
        <v>0</v>
      </c>
      <c r="W508" s="29">
        <v>0</v>
      </c>
      <c r="X508" s="29">
        <v>0</v>
      </c>
      <c r="Y508" s="29">
        <v>0</v>
      </c>
      <c r="Z508" s="29">
        <v>0</v>
      </c>
      <c r="AA508" s="64">
        <v>0</v>
      </c>
      <c r="AB508" s="64">
        <v>0</v>
      </c>
      <c r="AC508" s="64">
        <v>0</v>
      </c>
      <c r="AD508" s="42">
        <v>0</v>
      </c>
      <c r="AE508" s="64">
        <v>0</v>
      </c>
      <c r="AF508" s="64">
        <v>0</v>
      </c>
      <c r="AG508" s="29">
        <v>0</v>
      </c>
      <c r="AH508" s="29">
        <v>0</v>
      </c>
      <c r="AI508" s="29">
        <v>0</v>
      </c>
      <c r="AJ508" s="29">
        <v>0</v>
      </c>
      <c r="AK508" s="29">
        <v>0</v>
      </c>
      <c r="AL508">
        <f t="shared" si="77"/>
        <v>64.5</v>
      </c>
      <c r="AM508">
        <f t="shared" si="78"/>
        <v>2827.5</v>
      </c>
      <c r="AN508" t="str">
        <f t="shared" si="79"/>
        <v>,稻草,红水晶,狗牙,石头</v>
      </c>
      <c r="AO508" s="25" t="str">
        <f>IF(F508="c",getSring(AN508,4),VLOOKUP(L508&amp;F508,test4,2,FALSE))</f>
        <v>石头</v>
      </c>
      <c r="AP508" s="25">
        <f t="shared" si="80"/>
        <v>30031</v>
      </c>
      <c r="AQ508" s="25">
        <f t="shared" si="86"/>
        <v>215</v>
      </c>
      <c r="AR508" s="25" t="str">
        <f>getSring(AN508,1)</f>
        <v>稻草</v>
      </c>
      <c r="AS508" s="25">
        <f t="shared" si="81"/>
        <v>30023</v>
      </c>
      <c r="AT508" s="25">
        <f t="shared" si="87"/>
        <v>54</v>
      </c>
      <c r="AU508" s="25" t="str">
        <f>getSring(AN508,2)</f>
        <v>红水晶</v>
      </c>
      <c r="AV508" s="25">
        <f t="shared" si="82"/>
        <v>30027</v>
      </c>
      <c r="AW508" s="25">
        <f t="shared" si="83"/>
        <v>54</v>
      </c>
      <c r="AX508" s="25" t="str">
        <f>getSring(AN508,3)</f>
        <v>狗牙</v>
      </c>
      <c r="AY508" s="25">
        <f t="shared" si="84"/>
        <v>30035</v>
      </c>
      <c r="AZ508" s="25">
        <f t="shared" si="85"/>
        <v>54</v>
      </c>
    </row>
    <row r="509" spans="2:52" ht="14.25" x14ac:dyDescent="0.2">
      <c r="B509" s="16">
        <v>507</v>
      </c>
      <c r="C509" s="16" t="s">
        <v>1162</v>
      </c>
      <c r="D509" s="16" t="s">
        <v>1355</v>
      </c>
      <c r="E509" s="16">
        <f>武器3!E509</f>
        <v>3</v>
      </c>
      <c r="F509" s="16" t="s">
        <v>1128</v>
      </c>
      <c r="G509" s="16">
        <f>武器3!G509</f>
        <v>4</v>
      </c>
      <c r="H509" s="19" t="s">
        <v>1485</v>
      </c>
      <c r="I509" s="3" t="s">
        <v>877</v>
      </c>
      <c r="J509" s="3">
        <f>武器2!I509</f>
        <v>16</v>
      </c>
      <c r="K509" s="3" t="str">
        <f>武器3!J509</f>
        <v>上级职业</v>
      </c>
      <c r="L509" s="3" t="str">
        <f>武器3!K509</f>
        <v>--</v>
      </c>
      <c r="M509" s="16">
        <v>1</v>
      </c>
      <c r="N509" s="16">
        <v>3</v>
      </c>
      <c r="O509" s="16">
        <v>64</v>
      </c>
      <c r="P509" s="28">
        <v>0</v>
      </c>
      <c r="Q509" s="28">
        <v>0</v>
      </c>
      <c r="R509" s="16">
        <v>0</v>
      </c>
      <c r="S509" s="28">
        <v>0</v>
      </c>
      <c r="T509" s="28">
        <v>0</v>
      </c>
      <c r="U509" s="28">
        <v>0</v>
      </c>
      <c r="V509" s="64">
        <v>0</v>
      </c>
      <c r="W509" s="29">
        <v>0</v>
      </c>
      <c r="X509" s="29">
        <v>0</v>
      </c>
      <c r="Y509" s="29">
        <v>0</v>
      </c>
      <c r="Z509" s="29">
        <v>0</v>
      </c>
      <c r="AA509" s="64">
        <v>0</v>
      </c>
      <c r="AB509" s="64">
        <v>0</v>
      </c>
      <c r="AC509" s="64">
        <v>0</v>
      </c>
      <c r="AD509" s="64">
        <v>0</v>
      </c>
      <c r="AE509" s="64">
        <v>0</v>
      </c>
      <c r="AF509" s="64">
        <v>0</v>
      </c>
      <c r="AG509" s="29">
        <v>0</v>
      </c>
      <c r="AH509" s="29">
        <v>0</v>
      </c>
      <c r="AI509" s="29">
        <v>0</v>
      </c>
      <c r="AJ509" s="29">
        <v>0</v>
      </c>
      <c r="AK509" s="29">
        <v>0</v>
      </c>
      <c r="AL509">
        <f t="shared" si="77"/>
        <v>96</v>
      </c>
      <c r="AM509">
        <f t="shared" si="78"/>
        <v>4200</v>
      </c>
      <c r="AN509" t="str">
        <f t="shared" si="79"/>
        <v>,石头,多汁的坚果,红水晶,稻草</v>
      </c>
      <c r="AO509" s="25" t="str">
        <f>IF(F509="c",getSring(AN509,4),VLOOKUP(L509&amp;F509,test4,2,FALSE))</f>
        <v>稻草</v>
      </c>
      <c r="AP509" s="25">
        <f t="shared" si="80"/>
        <v>30023</v>
      </c>
      <c r="AQ509" s="25">
        <f t="shared" si="86"/>
        <v>320</v>
      </c>
      <c r="AR509" s="25" t="str">
        <f>getSring(AN509,1)</f>
        <v>石头</v>
      </c>
      <c r="AS509" s="25">
        <f t="shared" si="81"/>
        <v>30031</v>
      </c>
      <c r="AT509" s="25">
        <f t="shared" si="87"/>
        <v>80</v>
      </c>
      <c r="AU509" s="25" t="str">
        <f>getSring(AN509,2)</f>
        <v>多汁的坚果</v>
      </c>
      <c r="AV509" s="25">
        <f t="shared" si="82"/>
        <v>30039</v>
      </c>
      <c r="AW509" s="25">
        <f t="shared" si="83"/>
        <v>80</v>
      </c>
      <c r="AX509" s="25" t="str">
        <f>getSring(AN509,3)</f>
        <v>红水晶</v>
      </c>
      <c r="AY509" s="25">
        <f t="shared" si="84"/>
        <v>30027</v>
      </c>
      <c r="AZ509" s="25">
        <f t="shared" si="85"/>
        <v>80</v>
      </c>
    </row>
    <row r="510" spans="2:52" ht="14.25" x14ac:dyDescent="0.2">
      <c r="B510" s="16">
        <v>508</v>
      </c>
      <c r="C510" s="16" t="s">
        <v>1212</v>
      </c>
      <c r="D510" s="16" t="s">
        <v>1448</v>
      </c>
      <c r="E510" s="16">
        <f>武器3!E510</f>
        <v>3</v>
      </c>
      <c r="F510" s="16" t="s">
        <v>1128</v>
      </c>
      <c r="G510" s="16">
        <f>武器3!G510</f>
        <v>4</v>
      </c>
      <c r="H510" s="19" t="s">
        <v>1485</v>
      </c>
      <c r="I510" s="3" t="s">
        <v>877</v>
      </c>
      <c r="J510" s="3">
        <f>武器2!I510</f>
        <v>16</v>
      </c>
      <c r="K510" s="3" t="str">
        <f>武器3!J510</f>
        <v>上级职业</v>
      </c>
      <c r="L510" s="3" t="str">
        <f>武器3!K510</f>
        <v>--</v>
      </c>
      <c r="M510" s="16">
        <v>1</v>
      </c>
      <c r="N510" s="16">
        <v>4</v>
      </c>
      <c r="O510" s="16">
        <v>85</v>
      </c>
      <c r="P510" s="16">
        <v>0</v>
      </c>
      <c r="Q510" s="28">
        <v>0</v>
      </c>
      <c r="R510" s="28">
        <v>0</v>
      </c>
      <c r="S510" s="28">
        <v>0</v>
      </c>
      <c r="T510" s="28">
        <v>0</v>
      </c>
      <c r="U510" s="28">
        <v>0</v>
      </c>
      <c r="V510" s="64">
        <v>0</v>
      </c>
      <c r="W510" s="29">
        <v>0</v>
      </c>
      <c r="X510" s="29">
        <v>0</v>
      </c>
      <c r="Y510" s="29">
        <v>0</v>
      </c>
      <c r="Z510" s="29">
        <v>0</v>
      </c>
      <c r="AA510" s="64">
        <v>0</v>
      </c>
      <c r="AB510" s="64">
        <v>0</v>
      </c>
      <c r="AC510" s="64">
        <v>0</v>
      </c>
      <c r="AD510" s="64">
        <v>0</v>
      </c>
      <c r="AE510" s="64">
        <v>0</v>
      </c>
      <c r="AF510" s="64">
        <v>0</v>
      </c>
      <c r="AG510" s="29">
        <v>0</v>
      </c>
      <c r="AH510" s="29">
        <v>0</v>
      </c>
      <c r="AI510" s="29">
        <v>0</v>
      </c>
      <c r="AJ510" s="29">
        <v>0</v>
      </c>
      <c r="AK510" s="29">
        <v>0</v>
      </c>
      <c r="AL510">
        <f t="shared" si="77"/>
        <v>127.5</v>
      </c>
      <c r="AM510">
        <f t="shared" si="78"/>
        <v>5572.5</v>
      </c>
      <c r="AN510" t="str">
        <f t="shared" si="79"/>
        <v>,石头,多汁的坚果,稻草,红水晶</v>
      </c>
      <c r="AO510" s="25" t="str">
        <f>IF(F510="c",getSring(AN510,4),VLOOKUP(L510&amp;F510,test4,2,FALSE))</f>
        <v>红水晶</v>
      </c>
      <c r="AP510" s="25">
        <f t="shared" si="80"/>
        <v>30027</v>
      </c>
      <c r="AQ510" s="25">
        <f t="shared" si="86"/>
        <v>425</v>
      </c>
      <c r="AR510" s="25" t="str">
        <f>getSring(AN510,1)</f>
        <v>石头</v>
      </c>
      <c r="AS510" s="25">
        <f t="shared" si="81"/>
        <v>30031</v>
      </c>
      <c r="AT510" s="25">
        <f t="shared" si="87"/>
        <v>106</v>
      </c>
      <c r="AU510" s="25" t="str">
        <f>getSring(AN510,2)</f>
        <v>多汁的坚果</v>
      </c>
      <c r="AV510" s="25">
        <f t="shared" si="82"/>
        <v>30039</v>
      </c>
      <c r="AW510" s="25">
        <f t="shared" si="83"/>
        <v>106</v>
      </c>
      <c r="AX510" s="25" t="str">
        <f>getSring(AN510,3)</f>
        <v>稻草</v>
      </c>
      <c r="AY510" s="25">
        <f t="shared" si="84"/>
        <v>30023</v>
      </c>
      <c r="AZ510" s="25">
        <f t="shared" si="85"/>
        <v>106</v>
      </c>
    </row>
    <row r="511" spans="2:52" ht="14.25" x14ac:dyDescent="0.2">
      <c r="B511" s="16">
        <v>509</v>
      </c>
      <c r="C511" s="16" t="s">
        <v>1216</v>
      </c>
      <c r="D511" s="16" t="s">
        <v>1684</v>
      </c>
      <c r="E511" s="16">
        <f>武器3!E511</f>
        <v>4</v>
      </c>
      <c r="F511" s="16" t="s">
        <v>1128</v>
      </c>
      <c r="G511" s="16">
        <f>武器3!G511</f>
        <v>4</v>
      </c>
      <c r="H511" s="19" t="s">
        <v>1485</v>
      </c>
      <c r="I511" s="3" t="s">
        <v>877</v>
      </c>
      <c r="J511" s="3">
        <f>武器2!I511</f>
        <v>16</v>
      </c>
      <c r="K511" s="3" t="str">
        <f>武器3!J511</f>
        <v>上级职业</v>
      </c>
      <c r="L511" s="3" t="str">
        <f>武器3!K511</f>
        <v>--</v>
      </c>
      <c r="M511" s="16">
        <v>1</v>
      </c>
      <c r="N511" s="16">
        <v>5</v>
      </c>
      <c r="O511" s="16">
        <v>107</v>
      </c>
      <c r="P511" s="28">
        <v>0</v>
      </c>
      <c r="Q511" s="28">
        <v>0</v>
      </c>
      <c r="R511" s="28">
        <v>0</v>
      </c>
      <c r="S511" s="28">
        <v>0</v>
      </c>
      <c r="T511" s="28">
        <v>0</v>
      </c>
      <c r="U511" s="28">
        <v>0</v>
      </c>
      <c r="V511" s="64">
        <v>0</v>
      </c>
      <c r="W511" s="20">
        <v>0</v>
      </c>
      <c r="X511" s="29">
        <v>0</v>
      </c>
      <c r="Y511" s="29">
        <v>0</v>
      </c>
      <c r="Z511" s="29">
        <v>0</v>
      </c>
      <c r="AA511" s="64">
        <v>0</v>
      </c>
      <c r="AB511" s="64">
        <v>0</v>
      </c>
      <c r="AC511" s="64">
        <v>0</v>
      </c>
      <c r="AD511" s="64">
        <v>0</v>
      </c>
      <c r="AE511" s="64">
        <v>0</v>
      </c>
      <c r="AF511" s="64">
        <v>0</v>
      </c>
      <c r="AG511" s="29">
        <v>0</v>
      </c>
      <c r="AH511" s="29">
        <v>0</v>
      </c>
      <c r="AI511" s="29">
        <v>0</v>
      </c>
      <c r="AJ511" s="29">
        <v>0</v>
      </c>
      <c r="AK511" s="29">
        <v>0</v>
      </c>
      <c r="AL511">
        <f t="shared" si="77"/>
        <v>160.5</v>
      </c>
      <c r="AM511">
        <f t="shared" si="78"/>
        <v>7027.5</v>
      </c>
      <c r="AN511" t="str">
        <f t="shared" si="79"/>
        <v>,石头,狗牙,蘑菇,稻草</v>
      </c>
      <c r="AO511" s="25" t="str">
        <f>IF(F511="c",getSring(AN511,4),VLOOKUP(L511&amp;F511,test4,2,FALSE))</f>
        <v>稻草</v>
      </c>
      <c r="AP511" s="25">
        <f t="shared" si="80"/>
        <v>30023</v>
      </c>
      <c r="AQ511" s="25">
        <f t="shared" si="86"/>
        <v>535</v>
      </c>
      <c r="AR511" s="25" t="str">
        <f>getSring(AN511,1)</f>
        <v>石头</v>
      </c>
      <c r="AS511" s="25">
        <f t="shared" si="81"/>
        <v>30031</v>
      </c>
      <c r="AT511" s="25">
        <f t="shared" si="87"/>
        <v>134</v>
      </c>
      <c r="AU511" s="25" t="str">
        <f>getSring(AN511,2)</f>
        <v>狗牙</v>
      </c>
      <c r="AV511" s="25">
        <f t="shared" si="82"/>
        <v>30035</v>
      </c>
      <c r="AW511" s="25">
        <f t="shared" si="83"/>
        <v>134</v>
      </c>
      <c r="AX511" s="25" t="str">
        <f>getSring(AN511,3)</f>
        <v>蘑菇</v>
      </c>
      <c r="AY511" s="25">
        <f t="shared" si="84"/>
        <v>30019</v>
      </c>
      <c r="AZ511" s="25">
        <f t="shared" si="85"/>
        <v>134</v>
      </c>
    </row>
    <row r="512" spans="2:52" ht="14.25" x14ac:dyDescent="0.2">
      <c r="B512" s="16">
        <v>510</v>
      </c>
      <c r="C512" s="16" t="s">
        <v>1141</v>
      </c>
      <c r="D512" s="16" t="s">
        <v>1250</v>
      </c>
      <c r="E512" s="16">
        <f>武器3!E512</f>
        <v>4</v>
      </c>
      <c r="F512" s="16" t="s">
        <v>1128</v>
      </c>
      <c r="G512" s="16">
        <f>武器3!G512</f>
        <v>4</v>
      </c>
      <c r="H512" s="19" t="s">
        <v>1485</v>
      </c>
      <c r="I512" s="3" t="s">
        <v>877</v>
      </c>
      <c r="J512" s="3">
        <f>武器2!I512</f>
        <v>16</v>
      </c>
      <c r="K512" s="3" t="str">
        <f>武器3!J512</f>
        <v>上级职业</v>
      </c>
      <c r="L512" s="3" t="str">
        <f>武器3!K512</f>
        <v>--</v>
      </c>
      <c r="M512" s="16">
        <v>1</v>
      </c>
      <c r="N512" s="16">
        <v>6</v>
      </c>
      <c r="O512" s="16">
        <v>128</v>
      </c>
      <c r="P512" s="16">
        <v>0</v>
      </c>
      <c r="Q512" s="28">
        <v>0</v>
      </c>
      <c r="R512" s="28">
        <v>0</v>
      </c>
      <c r="S512" s="28">
        <v>0</v>
      </c>
      <c r="T512" s="28">
        <v>0</v>
      </c>
      <c r="U512" s="28">
        <v>0</v>
      </c>
      <c r="V512" s="64">
        <v>0</v>
      </c>
      <c r="W512" s="29">
        <v>0</v>
      </c>
      <c r="X512" s="29">
        <v>0</v>
      </c>
      <c r="Y512" s="29">
        <v>0</v>
      </c>
      <c r="Z512" s="29">
        <v>0</v>
      </c>
      <c r="AA512" s="64">
        <v>0</v>
      </c>
      <c r="AB512" s="64">
        <v>0</v>
      </c>
      <c r="AC512" s="64">
        <v>0</v>
      </c>
      <c r="AD512" s="64">
        <v>0</v>
      </c>
      <c r="AE512" s="64">
        <v>0</v>
      </c>
      <c r="AF512" s="64">
        <v>0</v>
      </c>
      <c r="AG512" s="29">
        <v>0</v>
      </c>
      <c r="AH512" s="29">
        <v>0</v>
      </c>
      <c r="AI512" s="29">
        <v>0</v>
      </c>
      <c r="AJ512" s="29">
        <v>0</v>
      </c>
      <c r="AK512" s="29">
        <v>0</v>
      </c>
      <c r="AL512">
        <f t="shared" si="77"/>
        <v>192</v>
      </c>
      <c r="AM512">
        <f t="shared" si="78"/>
        <v>8400</v>
      </c>
      <c r="AN512" t="str">
        <f t="shared" si="79"/>
        <v>,狗牙,石头,蘑菇,稻草</v>
      </c>
      <c r="AO512" s="25" t="str">
        <f>IF(F512="c",getSring(AN512,4),VLOOKUP(L512&amp;F512,test4,2,FALSE))</f>
        <v>稻草</v>
      </c>
      <c r="AP512" s="25">
        <f t="shared" si="80"/>
        <v>30023</v>
      </c>
      <c r="AQ512" s="25">
        <f t="shared" si="86"/>
        <v>640</v>
      </c>
      <c r="AR512" s="25" t="str">
        <f>getSring(AN512,1)</f>
        <v>狗牙</v>
      </c>
      <c r="AS512" s="25">
        <f t="shared" si="81"/>
        <v>30035</v>
      </c>
      <c r="AT512" s="25">
        <f t="shared" si="87"/>
        <v>160</v>
      </c>
      <c r="AU512" s="25" t="str">
        <f>getSring(AN512,2)</f>
        <v>石头</v>
      </c>
      <c r="AV512" s="25">
        <f t="shared" si="82"/>
        <v>30031</v>
      </c>
      <c r="AW512" s="25">
        <f t="shared" si="83"/>
        <v>160</v>
      </c>
      <c r="AX512" s="25" t="str">
        <f>getSring(AN512,3)</f>
        <v>蘑菇</v>
      </c>
      <c r="AY512" s="25">
        <f t="shared" si="84"/>
        <v>30019</v>
      </c>
      <c r="AZ512" s="25">
        <f t="shared" si="85"/>
        <v>160</v>
      </c>
    </row>
    <row r="513" spans="2:52" ht="14.25" x14ac:dyDescent="0.2">
      <c r="B513" s="16">
        <v>511</v>
      </c>
      <c r="C513" s="16" t="s">
        <v>1164</v>
      </c>
      <c r="D513" s="16" t="s">
        <v>1685</v>
      </c>
      <c r="E513" s="16">
        <f>武器3!E513</f>
        <v>5</v>
      </c>
      <c r="F513" s="16" t="s">
        <v>1128</v>
      </c>
      <c r="G513" s="16">
        <f>武器3!G513</f>
        <v>4</v>
      </c>
      <c r="H513" s="19" t="s">
        <v>1485</v>
      </c>
      <c r="I513" s="3" t="s">
        <v>877</v>
      </c>
      <c r="J513" s="3">
        <f>武器2!I513</f>
        <v>16</v>
      </c>
      <c r="K513" s="3" t="str">
        <f>武器3!J513</f>
        <v>上级职业</v>
      </c>
      <c r="L513" s="3" t="str">
        <f>武器3!K513</f>
        <v>--</v>
      </c>
      <c r="M513" s="16">
        <v>1</v>
      </c>
      <c r="N513" s="16">
        <v>7</v>
      </c>
      <c r="O513" s="16">
        <v>149</v>
      </c>
      <c r="P513" s="28">
        <v>0</v>
      </c>
      <c r="Q513" s="28">
        <v>0</v>
      </c>
      <c r="R513" s="16">
        <v>0</v>
      </c>
      <c r="S513" s="28">
        <v>0</v>
      </c>
      <c r="T513" s="28">
        <v>0</v>
      </c>
      <c r="U513" s="28">
        <v>0</v>
      </c>
      <c r="V513" s="64">
        <v>0</v>
      </c>
      <c r="W513" s="29">
        <v>0</v>
      </c>
      <c r="X513" s="29">
        <v>0</v>
      </c>
      <c r="Y513" s="29">
        <v>0</v>
      </c>
      <c r="Z513" s="29">
        <v>0</v>
      </c>
      <c r="AA513" s="64">
        <v>0</v>
      </c>
      <c r="AB513" s="64">
        <v>0</v>
      </c>
      <c r="AC513" s="64">
        <v>0</v>
      </c>
      <c r="AD513" s="64">
        <v>0</v>
      </c>
      <c r="AE513" s="64">
        <v>0</v>
      </c>
      <c r="AF513" s="64">
        <v>0</v>
      </c>
      <c r="AG513" s="29">
        <v>0</v>
      </c>
      <c r="AH513" s="29">
        <v>0</v>
      </c>
      <c r="AI513" s="29">
        <v>0</v>
      </c>
      <c r="AJ513" s="29">
        <v>0</v>
      </c>
      <c r="AK513" s="29">
        <v>0</v>
      </c>
      <c r="AL513">
        <f t="shared" si="77"/>
        <v>223.5</v>
      </c>
      <c r="AM513">
        <f t="shared" si="78"/>
        <v>9772.5</v>
      </c>
      <c r="AN513" t="str">
        <f t="shared" si="79"/>
        <v>,红水晶,狗牙,稻草,石头</v>
      </c>
      <c r="AO513" s="25" t="str">
        <f>IF(F513="c",getSring(AN513,4),VLOOKUP(L513&amp;F513,test4,2,FALSE))</f>
        <v>石头</v>
      </c>
      <c r="AP513" s="25">
        <f t="shared" si="80"/>
        <v>30031</v>
      </c>
      <c r="AQ513" s="25">
        <f t="shared" si="86"/>
        <v>745</v>
      </c>
      <c r="AR513" s="25" t="str">
        <f>getSring(AN513,1)</f>
        <v>红水晶</v>
      </c>
      <c r="AS513" s="25">
        <f t="shared" si="81"/>
        <v>30027</v>
      </c>
      <c r="AT513" s="25">
        <f t="shared" si="87"/>
        <v>186</v>
      </c>
      <c r="AU513" s="25" t="str">
        <f>getSring(AN513,2)</f>
        <v>狗牙</v>
      </c>
      <c r="AV513" s="25">
        <f t="shared" si="82"/>
        <v>30035</v>
      </c>
      <c r="AW513" s="25">
        <f t="shared" si="83"/>
        <v>186</v>
      </c>
      <c r="AX513" s="25" t="str">
        <f>getSring(AN513,3)</f>
        <v>稻草</v>
      </c>
      <c r="AY513" s="25">
        <f t="shared" si="84"/>
        <v>30023</v>
      </c>
      <c r="AZ513" s="25">
        <f t="shared" si="85"/>
        <v>186</v>
      </c>
    </row>
    <row r="514" spans="2:52" ht="14.25" x14ac:dyDescent="0.2">
      <c r="B514" s="16">
        <v>512</v>
      </c>
      <c r="C514" s="16" t="s">
        <v>1164</v>
      </c>
      <c r="D514" s="16" t="s">
        <v>1499</v>
      </c>
      <c r="E514" s="16">
        <f>武器3!E514</f>
        <v>5</v>
      </c>
      <c r="F514" s="16" t="s">
        <v>1128</v>
      </c>
      <c r="G514" s="16">
        <f>武器3!G514</f>
        <v>4</v>
      </c>
      <c r="H514" s="19" t="s">
        <v>1485</v>
      </c>
      <c r="I514" s="3" t="s">
        <v>877</v>
      </c>
      <c r="J514" s="3">
        <f>武器2!I514</f>
        <v>16</v>
      </c>
      <c r="K514" s="3" t="str">
        <f>武器3!J514</f>
        <v>上级职业</v>
      </c>
      <c r="L514" s="3" t="str">
        <f>武器3!K514</f>
        <v>--</v>
      </c>
      <c r="M514" s="16">
        <v>1</v>
      </c>
      <c r="N514" s="16">
        <v>8</v>
      </c>
      <c r="O514" s="16">
        <v>170</v>
      </c>
      <c r="P514" s="28">
        <v>0</v>
      </c>
      <c r="Q514" s="28">
        <v>0</v>
      </c>
      <c r="R514" s="16">
        <v>0</v>
      </c>
      <c r="S514" s="28">
        <v>0</v>
      </c>
      <c r="T514" s="28">
        <v>0</v>
      </c>
      <c r="U514" s="28">
        <v>0</v>
      </c>
      <c r="V514" s="64">
        <v>0</v>
      </c>
      <c r="W514" s="29">
        <v>0</v>
      </c>
      <c r="X514" s="29">
        <v>0</v>
      </c>
      <c r="Y514" s="29">
        <v>0</v>
      </c>
      <c r="Z514" s="29">
        <v>0</v>
      </c>
      <c r="AA514" s="64">
        <v>0</v>
      </c>
      <c r="AB514" s="64">
        <v>0</v>
      </c>
      <c r="AC514" s="64">
        <v>0</v>
      </c>
      <c r="AD514" s="64">
        <v>0</v>
      </c>
      <c r="AE514" s="64">
        <v>0</v>
      </c>
      <c r="AF514" s="64">
        <v>0</v>
      </c>
      <c r="AG514" s="29">
        <v>0</v>
      </c>
      <c r="AH514" s="29">
        <v>0</v>
      </c>
      <c r="AI514" s="29">
        <v>0</v>
      </c>
      <c r="AJ514" s="29">
        <v>0</v>
      </c>
      <c r="AK514" s="29">
        <v>0</v>
      </c>
      <c r="AL514">
        <f t="shared" si="77"/>
        <v>255</v>
      </c>
      <c r="AM514">
        <f t="shared" si="78"/>
        <v>11167.5</v>
      </c>
      <c r="AN514" t="str">
        <f t="shared" si="79"/>
        <v>,蘑菇,稻草,多汁的坚果,石头</v>
      </c>
      <c r="AO514" s="25" t="str">
        <f>IF(F514="c",getSring(AN514,4),VLOOKUP(L514&amp;F514,test4,2,FALSE))</f>
        <v>石头</v>
      </c>
      <c r="AP514" s="25">
        <f t="shared" si="80"/>
        <v>30031</v>
      </c>
      <c r="AQ514" s="25">
        <f t="shared" si="86"/>
        <v>850</v>
      </c>
      <c r="AR514" s="25" t="str">
        <f>getSring(AN514,1)</f>
        <v>蘑菇</v>
      </c>
      <c r="AS514" s="25">
        <f t="shared" si="81"/>
        <v>30019</v>
      </c>
      <c r="AT514" s="25">
        <f t="shared" si="87"/>
        <v>213</v>
      </c>
      <c r="AU514" s="25" t="str">
        <f>getSring(AN514,2)</f>
        <v>稻草</v>
      </c>
      <c r="AV514" s="25">
        <f t="shared" si="82"/>
        <v>30023</v>
      </c>
      <c r="AW514" s="25">
        <f t="shared" si="83"/>
        <v>213</v>
      </c>
      <c r="AX514" s="25" t="str">
        <f>getSring(AN514,3)</f>
        <v>多汁的坚果</v>
      </c>
      <c r="AY514" s="25">
        <f t="shared" si="84"/>
        <v>30039</v>
      </c>
      <c r="AZ514" s="25">
        <f t="shared" si="85"/>
        <v>213</v>
      </c>
    </row>
    <row r="515" spans="2:52" ht="14.25" x14ac:dyDescent="0.2">
      <c r="B515" s="16">
        <v>513</v>
      </c>
      <c r="C515" s="16" t="s">
        <v>1182</v>
      </c>
      <c r="D515" s="16" t="s">
        <v>1686</v>
      </c>
      <c r="E515" s="16">
        <f>武器3!E515</f>
        <v>3</v>
      </c>
      <c r="F515" s="16" t="s">
        <v>1125</v>
      </c>
      <c r="G515" s="16">
        <f>武器3!G515</f>
        <v>3</v>
      </c>
      <c r="H515" s="19" t="s">
        <v>1485</v>
      </c>
      <c r="I515" s="3" t="s">
        <v>878</v>
      </c>
      <c r="J515" s="3">
        <f>武器2!I515</f>
        <v>17</v>
      </c>
      <c r="K515" s="3" t="str">
        <f>武器3!J515</f>
        <v>终极职业</v>
      </c>
      <c r="L515" s="3" t="str">
        <f>武器3!K515</f>
        <v>光</v>
      </c>
      <c r="M515" s="16">
        <v>10</v>
      </c>
      <c r="N515" s="16">
        <v>1</v>
      </c>
      <c r="O515" s="16">
        <v>14</v>
      </c>
      <c r="P515" s="28">
        <v>0</v>
      </c>
      <c r="Q515" s="16">
        <v>10</v>
      </c>
      <c r="R515" s="28">
        <v>0</v>
      </c>
      <c r="S515" s="28">
        <v>0</v>
      </c>
      <c r="T515" s="28">
        <v>0</v>
      </c>
      <c r="U515" s="28">
        <v>0</v>
      </c>
      <c r="V515" s="64">
        <v>0</v>
      </c>
      <c r="W515" s="29">
        <v>0</v>
      </c>
      <c r="X515" s="29">
        <v>0</v>
      </c>
      <c r="Y515" s="29">
        <v>0</v>
      </c>
      <c r="Z515" s="29">
        <v>0</v>
      </c>
      <c r="AA515" s="64">
        <v>0</v>
      </c>
      <c r="AB515" s="42">
        <v>5</v>
      </c>
      <c r="AC515" s="64">
        <v>0</v>
      </c>
      <c r="AD515" s="42">
        <v>6</v>
      </c>
      <c r="AE515" s="64">
        <v>0</v>
      </c>
      <c r="AF515" s="64">
        <v>0</v>
      </c>
      <c r="AG515" s="29">
        <v>0</v>
      </c>
      <c r="AH515" s="29">
        <v>0</v>
      </c>
      <c r="AI515" s="29">
        <v>0</v>
      </c>
      <c r="AJ515" s="29">
        <v>0</v>
      </c>
      <c r="AK515" s="29">
        <v>0</v>
      </c>
      <c r="AL515">
        <f t="shared" ref="AL515:AL578" si="88">SUM(O515:V515)*1.5+(1-50/(50+SUM(AA515:AF515)/6))*N515*10*VLOOKUP(I515,test2,2,FALSE)</f>
        <v>37.697749196141487</v>
      </c>
      <c r="AM515">
        <f t="shared" ref="AM515:AM578" si="89">(VLOOKUP(AO515,sell,6,FALSE)*AQ515+VLOOKUP(AR515,sell,6,FALSE)*AT515+VLOOKUP(AU515,sell,6,FALSE)*AW515+VLOOKUP(AX515,sell,6,FALSE)*AZ515)/2</f>
        <v>1680</v>
      </c>
      <c r="AN515" t="str">
        <f t="shared" ref="AN515:AN578" si="90">getMarking(VLOOKUP(F515,simple1,2,FALSE),G515)</f>
        <v>,斑斓的稻草,紫水晶,剧毒牙</v>
      </c>
      <c r="AO515" s="25" t="str">
        <f>IF(F515="c",getSring(AN515,4),VLOOKUP(L515&amp;F515,test4,2,FALSE))</f>
        <v>顶级光之精华</v>
      </c>
      <c r="AP515" s="25">
        <f t="shared" ref="AP515:AP578" si="91">VLOOKUP(AO515,test9,2,FALSE)+30000</f>
        <v>30016</v>
      </c>
      <c r="AQ515" s="25">
        <f t="shared" si="86"/>
        <v>16</v>
      </c>
      <c r="AR515" s="25" t="str">
        <f>getSring(AN515,1)</f>
        <v>斑斓的稻草</v>
      </c>
      <c r="AS515" s="25">
        <f t="shared" ref="AS515:AS578" si="92">VLOOKUP(AR515,test9,2,FALSE)+30000</f>
        <v>30026</v>
      </c>
      <c r="AT515" s="25">
        <f t="shared" si="87"/>
        <v>4</v>
      </c>
      <c r="AU515" s="25" t="str">
        <f>getSring(AN515,2)</f>
        <v>紫水晶</v>
      </c>
      <c r="AV515" s="25">
        <f t="shared" ref="AV515:AV578" si="93">VLOOKUP(AU515,test9,2,FALSE)+30000</f>
        <v>30030</v>
      </c>
      <c r="AW515" s="25">
        <f t="shared" ref="AW515:AW578" si="94">ROUND($AL515/VLOOKUP(AU515,test7,5,FALSE)/4,0)</f>
        <v>4</v>
      </c>
      <c r="AX515" s="25" t="str">
        <f>getSring(AN515,3)</f>
        <v>剧毒牙</v>
      </c>
      <c r="AY515" s="25">
        <f t="shared" ref="AY515:AY578" si="95">VLOOKUP(AX515,test9,2,FALSE)+30000</f>
        <v>30038</v>
      </c>
      <c r="AZ515" s="25">
        <f t="shared" ref="AZ515:AZ578" si="96">ROUND($AL515/VLOOKUP(AX515,test7,5,FALSE)/4,0)</f>
        <v>4</v>
      </c>
    </row>
    <row r="516" spans="2:52" ht="14.25" x14ac:dyDescent="0.2">
      <c r="B516" s="16">
        <v>514</v>
      </c>
      <c r="C516" s="16" t="s">
        <v>1155</v>
      </c>
      <c r="D516" s="16" t="s">
        <v>1687</v>
      </c>
      <c r="E516" s="16">
        <f>武器3!E516</f>
        <v>4</v>
      </c>
      <c r="F516" s="16" t="s">
        <v>1125</v>
      </c>
      <c r="G516" s="16">
        <f>武器3!G516</f>
        <v>3</v>
      </c>
      <c r="H516" s="19" t="s">
        <v>1485</v>
      </c>
      <c r="I516" s="3" t="s">
        <v>878</v>
      </c>
      <c r="J516" s="3">
        <f>武器2!I516</f>
        <v>17</v>
      </c>
      <c r="K516" s="3" t="str">
        <f>武器3!J516</f>
        <v>终极职业</v>
      </c>
      <c r="L516" s="3" t="str">
        <f>武器3!K516</f>
        <v>光</v>
      </c>
      <c r="M516" s="16">
        <v>10</v>
      </c>
      <c r="N516" s="16">
        <v>2</v>
      </c>
      <c r="O516" s="16">
        <v>28</v>
      </c>
      <c r="P516" s="28">
        <v>0</v>
      </c>
      <c r="Q516" s="28">
        <v>0</v>
      </c>
      <c r="R516" s="28">
        <v>0</v>
      </c>
      <c r="S516" s="28">
        <v>0</v>
      </c>
      <c r="T516" s="28">
        <v>0</v>
      </c>
      <c r="U516" s="16">
        <v>15</v>
      </c>
      <c r="V516" s="42">
        <v>13</v>
      </c>
      <c r="W516" s="29">
        <v>0</v>
      </c>
      <c r="X516" s="20">
        <v>3.7499999999999999E-2</v>
      </c>
      <c r="Y516" s="29">
        <v>0</v>
      </c>
      <c r="Z516" s="29">
        <v>0</v>
      </c>
      <c r="AA516" s="64">
        <v>0</v>
      </c>
      <c r="AB516" s="64">
        <v>0</v>
      </c>
      <c r="AC516" s="64">
        <v>0</v>
      </c>
      <c r="AD516" s="64">
        <v>0</v>
      </c>
      <c r="AE516" s="64">
        <v>0</v>
      </c>
      <c r="AF516" s="64">
        <v>0</v>
      </c>
      <c r="AG516" s="29">
        <v>0</v>
      </c>
      <c r="AH516" s="29">
        <v>0</v>
      </c>
      <c r="AI516" s="29">
        <v>0</v>
      </c>
      <c r="AJ516" s="29">
        <v>0</v>
      </c>
      <c r="AK516" s="29">
        <v>0</v>
      </c>
      <c r="AL516">
        <f t="shared" si="88"/>
        <v>84</v>
      </c>
      <c r="AM516">
        <f t="shared" si="89"/>
        <v>3720</v>
      </c>
      <c r="AN516" t="str">
        <f t="shared" si="90"/>
        <v>,剧毒牙,斑斓的稻草,紫水晶</v>
      </c>
      <c r="AO516" s="25" t="str">
        <f>IF(F516="c",getSring(AN516,4),VLOOKUP(L516&amp;F516,test4,2,FALSE))</f>
        <v>顶级光之精华</v>
      </c>
      <c r="AP516" s="25">
        <f t="shared" si="91"/>
        <v>30016</v>
      </c>
      <c r="AQ516" s="25">
        <f t="shared" ref="AQ516:AQ579" si="97">ROUND(AL516/VLOOKUP(L516&amp;F516,test4,6,FALSE),0)</f>
        <v>35</v>
      </c>
      <c r="AR516" s="25" t="str">
        <f>getSring(AN516,1)</f>
        <v>剧毒牙</v>
      </c>
      <c r="AS516" s="25">
        <f t="shared" si="92"/>
        <v>30038</v>
      </c>
      <c r="AT516" s="25">
        <f t="shared" ref="AT516:AT579" si="98">ROUND(AL516/VLOOKUP(AR516,test7,5,FALSE)/4,0)</f>
        <v>9</v>
      </c>
      <c r="AU516" s="25" t="str">
        <f>getSring(AN516,2)</f>
        <v>斑斓的稻草</v>
      </c>
      <c r="AV516" s="25">
        <f t="shared" si="93"/>
        <v>30026</v>
      </c>
      <c r="AW516" s="25">
        <f t="shared" si="94"/>
        <v>9</v>
      </c>
      <c r="AX516" s="25" t="str">
        <f>getSring(AN516,3)</f>
        <v>紫水晶</v>
      </c>
      <c r="AY516" s="25">
        <f t="shared" si="95"/>
        <v>30030</v>
      </c>
      <c r="AZ516" s="25">
        <f t="shared" si="96"/>
        <v>9</v>
      </c>
    </row>
    <row r="517" spans="2:52" ht="14.25" x14ac:dyDescent="0.2">
      <c r="B517" s="16">
        <v>515</v>
      </c>
      <c r="C517" s="16" t="s">
        <v>1164</v>
      </c>
      <c r="D517" s="16" t="s">
        <v>1239</v>
      </c>
      <c r="E517" s="16">
        <f>武器3!E517</f>
        <v>5</v>
      </c>
      <c r="F517" s="16" t="s">
        <v>1125</v>
      </c>
      <c r="G517" s="16">
        <f>武器3!G517</f>
        <v>3</v>
      </c>
      <c r="H517" s="19" t="s">
        <v>1485</v>
      </c>
      <c r="I517" s="3" t="s">
        <v>878</v>
      </c>
      <c r="J517" s="3">
        <f>武器2!I517</f>
        <v>17</v>
      </c>
      <c r="K517" s="3" t="str">
        <f>武器3!J517</f>
        <v>终极职业</v>
      </c>
      <c r="L517" s="3" t="str">
        <f>武器3!K517</f>
        <v>光</v>
      </c>
      <c r="M517" s="16">
        <v>10</v>
      </c>
      <c r="N517" s="16">
        <v>3</v>
      </c>
      <c r="O517" s="16">
        <v>41</v>
      </c>
      <c r="P517" s="28">
        <v>0</v>
      </c>
      <c r="Q517" s="16">
        <v>29</v>
      </c>
      <c r="R517" s="28">
        <v>0</v>
      </c>
      <c r="S517" s="28">
        <v>0</v>
      </c>
      <c r="T517" s="28">
        <v>0</v>
      </c>
      <c r="U517" s="28">
        <v>0</v>
      </c>
      <c r="V517" s="64">
        <v>0</v>
      </c>
      <c r="W517" s="20">
        <v>9.5000000000000001E-2</v>
      </c>
      <c r="X517" s="29">
        <v>0</v>
      </c>
      <c r="Y517" s="29">
        <v>0</v>
      </c>
      <c r="Z517" s="29">
        <v>0</v>
      </c>
      <c r="AA517" s="64">
        <v>0</v>
      </c>
      <c r="AB517" s="64">
        <v>0</v>
      </c>
      <c r="AC517" s="42">
        <v>11</v>
      </c>
      <c r="AD517" s="64">
        <v>0</v>
      </c>
      <c r="AE517" s="64">
        <v>0</v>
      </c>
      <c r="AF517" s="42">
        <v>21</v>
      </c>
      <c r="AG517" s="29">
        <v>0</v>
      </c>
      <c r="AH517" s="29">
        <v>0</v>
      </c>
      <c r="AI517" s="29">
        <v>0</v>
      </c>
      <c r="AJ517" s="29">
        <v>0</v>
      </c>
      <c r="AK517" s="29">
        <v>0</v>
      </c>
      <c r="AL517">
        <f t="shared" si="88"/>
        <v>118.87951807228917</v>
      </c>
      <c r="AM517">
        <f t="shared" si="89"/>
        <v>5160</v>
      </c>
      <c r="AN517" t="str">
        <f t="shared" si="90"/>
        <v>,耀眼的石头,夏娃的坚果,剧毒牙</v>
      </c>
      <c r="AO517" s="25" t="str">
        <f>IF(F517="c",getSring(AN517,4),VLOOKUP(L517&amp;F517,test4,2,FALSE))</f>
        <v>顶级光之精华</v>
      </c>
      <c r="AP517" s="25">
        <f t="shared" si="91"/>
        <v>30016</v>
      </c>
      <c r="AQ517" s="25">
        <f t="shared" si="97"/>
        <v>50</v>
      </c>
      <c r="AR517" s="25" t="str">
        <f>getSring(AN517,1)</f>
        <v>耀眼的石头</v>
      </c>
      <c r="AS517" s="25">
        <f t="shared" si="92"/>
        <v>30034</v>
      </c>
      <c r="AT517" s="25">
        <f t="shared" si="98"/>
        <v>12</v>
      </c>
      <c r="AU517" s="25" t="str">
        <f>getSring(AN517,2)</f>
        <v>夏娃的坚果</v>
      </c>
      <c r="AV517" s="25">
        <f t="shared" si="93"/>
        <v>30042</v>
      </c>
      <c r="AW517" s="25">
        <f t="shared" si="94"/>
        <v>12</v>
      </c>
      <c r="AX517" s="25" t="str">
        <f>getSring(AN517,3)</f>
        <v>剧毒牙</v>
      </c>
      <c r="AY517" s="25">
        <f t="shared" si="95"/>
        <v>30038</v>
      </c>
      <c r="AZ517" s="25">
        <f t="shared" si="96"/>
        <v>12</v>
      </c>
    </row>
    <row r="518" spans="2:52" ht="14.25" x14ac:dyDescent="0.2">
      <c r="B518" s="16">
        <v>516</v>
      </c>
      <c r="C518" s="16" t="s">
        <v>1208</v>
      </c>
      <c r="D518" s="16" t="s">
        <v>1297</v>
      </c>
      <c r="E518" s="16">
        <f>武器3!E518</f>
        <v>6</v>
      </c>
      <c r="F518" s="16" t="s">
        <v>1125</v>
      </c>
      <c r="G518" s="16">
        <f>武器3!G518</f>
        <v>3</v>
      </c>
      <c r="H518" s="19" t="s">
        <v>1485</v>
      </c>
      <c r="I518" s="3" t="s">
        <v>878</v>
      </c>
      <c r="J518" s="3">
        <f>武器2!I518</f>
        <v>17</v>
      </c>
      <c r="K518" s="3" t="str">
        <f>武器3!J518</f>
        <v>终极职业</v>
      </c>
      <c r="L518" s="3" t="str">
        <f>武器3!K518</f>
        <v>光</v>
      </c>
      <c r="M518" s="16">
        <v>10</v>
      </c>
      <c r="N518" s="16">
        <v>4</v>
      </c>
      <c r="O518" s="16">
        <v>55</v>
      </c>
      <c r="P518" s="28">
        <v>0</v>
      </c>
      <c r="Q518" s="16">
        <v>39</v>
      </c>
      <c r="R518" s="28">
        <v>0</v>
      </c>
      <c r="S518" s="28">
        <v>0</v>
      </c>
      <c r="T518" s="28">
        <v>0</v>
      </c>
      <c r="U518" s="28">
        <v>0</v>
      </c>
      <c r="V518" s="64">
        <v>0</v>
      </c>
      <c r="W518" s="29">
        <v>0</v>
      </c>
      <c r="X518" s="29">
        <v>0</v>
      </c>
      <c r="Y518" s="29">
        <v>0</v>
      </c>
      <c r="Z518" s="29">
        <v>0</v>
      </c>
      <c r="AA518" s="64">
        <v>0</v>
      </c>
      <c r="AB518" s="42">
        <v>18</v>
      </c>
      <c r="AC518" s="64">
        <v>0</v>
      </c>
      <c r="AD518" s="64">
        <v>0</v>
      </c>
      <c r="AE518" s="42">
        <v>25</v>
      </c>
      <c r="AF518" s="42">
        <v>28</v>
      </c>
      <c r="AG518" s="29">
        <v>0</v>
      </c>
      <c r="AH518" s="29">
        <v>0</v>
      </c>
      <c r="AI518" s="29">
        <v>0</v>
      </c>
      <c r="AJ518" s="29">
        <v>0</v>
      </c>
      <c r="AK518" s="29">
        <v>0</v>
      </c>
      <c r="AL518">
        <f t="shared" si="88"/>
        <v>177.74393530997304</v>
      </c>
      <c r="AM518">
        <f t="shared" si="89"/>
        <v>7860</v>
      </c>
      <c r="AN518" t="str">
        <f t="shared" si="90"/>
        <v>,耀眼的石头,五彩的蘑菇,剧毒牙</v>
      </c>
      <c r="AO518" s="25" t="str">
        <f>IF(F518="c",getSring(AN518,4),VLOOKUP(L518&amp;F518,test4,2,FALSE))</f>
        <v>顶级光之精华</v>
      </c>
      <c r="AP518" s="25">
        <f t="shared" si="91"/>
        <v>30016</v>
      </c>
      <c r="AQ518" s="25">
        <f t="shared" si="97"/>
        <v>74</v>
      </c>
      <c r="AR518" s="25" t="str">
        <f>getSring(AN518,1)</f>
        <v>耀眼的石头</v>
      </c>
      <c r="AS518" s="25">
        <f t="shared" si="92"/>
        <v>30034</v>
      </c>
      <c r="AT518" s="25">
        <f t="shared" si="98"/>
        <v>19</v>
      </c>
      <c r="AU518" s="25" t="str">
        <f>getSring(AN518,2)</f>
        <v>五彩的蘑菇</v>
      </c>
      <c r="AV518" s="25">
        <f t="shared" si="93"/>
        <v>30022</v>
      </c>
      <c r="AW518" s="25">
        <f t="shared" si="94"/>
        <v>19</v>
      </c>
      <c r="AX518" s="25" t="str">
        <f>getSring(AN518,3)</f>
        <v>剧毒牙</v>
      </c>
      <c r="AY518" s="25">
        <f t="shared" si="95"/>
        <v>30038</v>
      </c>
      <c r="AZ518" s="25">
        <f t="shared" si="96"/>
        <v>19</v>
      </c>
    </row>
    <row r="519" spans="2:52" ht="14.25" x14ac:dyDescent="0.2">
      <c r="B519" s="16">
        <v>517</v>
      </c>
      <c r="C519" s="16" t="s">
        <v>1172</v>
      </c>
      <c r="D519" s="16" t="s">
        <v>1688</v>
      </c>
      <c r="E519" s="16">
        <f>武器3!E519</f>
        <v>7</v>
      </c>
      <c r="F519" s="16" t="s">
        <v>1125</v>
      </c>
      <c r="G519" s="16">
        <f>武器3!G519</f>
        <v>3</v>
      </c>
      <c r="H519" s="19" t="s">
        <v>1485</v>
      </c>
      <c r="I519" s="3" t="s">
        <v>878</v>
      </c>
      <c r="J519" s="3">
        <f>武器2!I519</f>
        <v>17</v>
      </c>
      <c r="K519" s="3" t="str">
        <f>武器3!J519</f>
        <v>终极职业</v>
      </c>
      <c r="L519" s="3" t="str">
        <f>武器3!K519</f>
        <v>光</v>
      </c>
      <c r="M519" s="16">
        <v>10</v>
      </c>
      <c r="N519" s="16">
        <v>5</v>
      </c>
      <c r="O519" s="16">
        <v>69</v>
      </c>
      <c r="P519" s="28">
        <v>0</v>
      </c>
      <c r="Q519" s="16">
        <v>49</v>
      </c>
      <c r="R519" s="16">
        <v>44</v>
      </c>
      <c r="S519" s="28">
        <v>0</v>
      </c>
      <c r="T519" s="28">
        <v>0</v>
      </c>
      <c r="U519" s="28">
        <v>0</v>
      </c>
      <c r="V519" s="42">
        <v>31</v>
      </c>
      <c r="W519" s="20">
        <v>0.155</v>
      </c>
      <c r="X519" s="29">
        <v>0</v>
      </c>
      <c r="Y519" s="29">
        <v>0</v>
      </c>
      <c r="Z519" s="29">
        <v>0</v>
      </c>
      <c r="AA519" s="64">
        <v>0</v>
      </c>
      <c r="AB519" s="64">
        <v>0</v>
      </c>
      <c r="AC519" s="64">
        <v>0</v>
      </c>
      <c r="AD519" s="64">
        <v>0</v>
      </c>
      <c r="AE519" s="64">
        <v>0</v>
      </c>
      <c r="AF519" s="42">
        <v>35</v>
      </c>
      <c r="AG519" s="29">
        <v>0</v>
      </c>
      <c r="AH519" s="29">
        <v>0</v>
      </c>
      <c r="AI519" s="29">
        <v>0</v>
      </c>
      <c r="AJ519" s="29">
        <v>0</v>
      </c>
      <c r="AK519" s="29">
        <v>0</v>
      </c>
      <c r="AL519">
        <f t="shared" si="88"/>
        <v>314.57462686567169</v>
      </c>
      <c r="AM519">
        <f t="shared" si="89"/>
        <v>13800</v>
      </c>
      <c r="AN519" t="str">
        <f t="shared" si="90"/>
        <v>,紫水晶,斑斓的稻草,耀眼的石头</v>
      </c>
      <c r="AO519" s="25" t="str">
        <f>IF(F519="c",getSring(AN519,4),VLOOKUP(L519&amp;F519,test4,2,FALSE))</f>
        <v>顶级光之精华</v>
      </c>
      <c r="AP519" s="25">
        <f t="shared" si="91"/>
        <v>30016</v>
      </c>
      <c r="AQ519" s="25">
        <f t="shared" si="97"/>
        <v>131</v>
      </c>
      <c r="AR519" s="25" t="str">
        <f>getSring(AN519,1)</f>
        <v>紫水晶</v>
      </c>
      <c r="AS519" s="25">
        <f t="shared" si="92"/>
        <v>30030</v>
      </c>
      <c r="AT519" s="25">
        <f t="shared" si="98"/>
        <v>33</v>
      </c>
      <c r="AU519" s="25" t="str">
        <f>getSring(AN519,2)</f>
        <v>斑斓的稻草</v>
      </c>
      <c r="AV519" s="25">
        <f t="shared" si="93"/>
        <v>30026</v>
      </c>
      <c r="AW519" s="25">
        <f t="shared" si="94"/>
        <v>33</v>
      </c>
      <c r="AX519" s="25" t="str">
        <f>getSring(AN519,3)</f>
        <v>耀眼的石头</v>
      </c>
      <c r="AY519" s="25">
        <f t="shared" si="95"/>
        <v>30034</v>
      </c>
      <c r="AZ519" s="25">
        <f t="shared" si="96"/>
        <v>33</v>
      </c>
    </row>
    <row r="520" spans="2:52" ht="14.25" x14ac:dyDescent="0.2">
      <c r="B520" s="16">
        <v>518</v>
      </c>
      <c r="C520" s="16" t="s">
        <v>1139</v>
      </c>
      <c r="D520" s="16" t="s">
        <v>1252</v>
      </c>
      <c r="E520" s="16">
        <f>武器3!E520</f>
        <v>8</v>
      </c>
      <c r="F520" s="16" t="s">
        <v>1125</v>
      </c>
      <c r="G520" s="16">
        <f>武器3!G520</f>
        <v>3</v>
      </c>
      <c r="H520" s="19" t="s">
        <v>1485</v>
      </c>
      <c r="I520" s="3" t="s">
        <v>878</v>
      </c>
      <c r="J520" s="3">
        <f>武器2!I520</f>
        <v>17</v>
      </c>
      <c r="K520" s="3" t="str">
        <f>武器3!J520</f>
        <v>终极职业</v>
      </c>
      <c r="L520" s="3" t="str">
        <f>武器3!K520</f>
        <v>光</v>
      </c>
      <c r="M520" s="16">
        <v>10</v>
      </c>
      <c r="N520" s="16">
        <v>6</v>
      </c>
      <c r="O520" s="16">
        <v>83</v>
      </c>
      <c r="P520" s="28">
        <v>0</v>
      </c>
      <c r="Q520" s="28">
        <v>0</v>
      </c>
      <c r="R520" s="16">
        <v>52</v>
      </c>
      <c r="S520" s="28">
        <v>0</v>
      </c>
      <c r="T520" s="16">
        <v>65</v>
      </c>
      <c r="U520" s="16">
        <v>44</v>
      </c>
      <c r="V520" s="64">
        <v>0</v>
      </c>
      <c r="W520" s="20">
        <v>0.19</v>
      </c>
      <c r="X520" s="29">
        <v>0</v>
      </c>
      <c r="Y520" s="29">
        <v>0</v>
      </c>
      <c r="Z520" s="29">
        <v>0</v>
      </c>
      <c r="AA520" s="64">
        <v>0</v>
      </c>
      <c r="AB520" s="64">
        <v>0</v>
      </c>
      <c r="AC520" s="64">
        <v>0</v>
      </c>
      <c r="AD520" s="42">
        <v>38</v>
      </c>
      <c r="AE520" s="64">
        <v>0</v>
      </c>
      <c r="AF520" s="64">
        <v>0</v>
      </c>
      <c r="AG520" s="29">
        <v>0</v>
      </c>
      <c r="AH520" s="29">
        <v>0</v>
      </c>
      <c r="AI520" s="29">
        <v>0</v>
      </c>
      <c r="AJ520" s="29">
        <v>0</v>
      </c>
      <c r="AK520" s="29">
        <v>0</v>
      </c>
      <c r="AL520">
        <f t="shared" si="88"/>
        <v>398.37869822485209</v>
      </c>
      <c r="AM520">
        <f t="shared" si="89"/>
        <v>17340</v>
      </c>
      <c r="AN520" t="str">
        <f t="shared" si="90"/>
        <v>,斑斓的稻草,五彩的蘑菇,剧毒牙</v>
      </c>
      <c r="AO520" s="25" t="str">
        <f>IF(F520="c",getSring(AN520,4),VLOOKUP(L520&amp;F520,test4,2,FALSE))</f>
        <v>顶级光之精华</v>
      </c>
      <c r="AP520" s="25">
        <f t="shared" si="91"/>
        <v>30016</v>
      </c>
      <c r="AQ520" s="25">
        <f t="shared" si="97"/>
        <v>166</v>
      </c>
      <c r="AR520" s="25" t="str">
        <f>getSring(AN520,1)</f>
        <v>斑斓的稻草</v>
      </c>
      <c r="AS520" s="25">
        <f t="shared" si="92"/>
        <v>30026</v>
      </c>
      <c r="AT520" s="25">
        <f t="shared" si="98"/>
        <v>41</v>
      </c>
      <c r="AU520" s="25" t="str">
        <f>getSring(AN520,2)</f>
        <v>五彩的蘑菇</v>
      </c>
      <c r="AV520" s="25">
        <f t="shared" si="93"/>
        <v>30022</v>
      </c>
      <c r="AW520" s="25">
        <f t="shared" si="94"/>
        <v>41</v>
      </c>
      <c r="AX520" s="25" t="str">
        <f>getSring(AN520,3)</f>
        <v>剧毒牙</v>
      </c>
      <c r="AY520" s="25">
        <f t="shared" si="95"/>
        <v>30038</v>
      </c>
      <c r="AZ520" s="25">
        <f t="shared" si="96"/>
        <v>41</v>
      </c>
    </row>
    <row r="521" spans="2:52" ht="14.25" x14ac:dyDescent="0.2">
      <c r="B521" s="16">
        <v>519</v>
      </c>
      <c r="C521" s="16" t="s">
        <v>1191</v>
      </c>
      <c r="D521" s="16" t="s">
        <v>1673</v>
      </c>
      <c r="E521" s="16">
        <f>武器3!E521</f>
        <v>9</v>
      </c>
      <c r="F521" s="16" t="s">
        <v>1125</v>
      </c>
      <c r="G521" s="16">
        <f>武器3!G521</f>
        <v>3</v>
      </c>
      <c r="H521" s="19" t="s">
        <v>1485</v>
      </c>
      <c r="I521" s="3" t="s">
        <v>878</v>
      </c>
      <c r="J521" s="3">
        <f>武器2!I521</f>
        <v>17</v>
      </c>
      <c r="K521" s="3" t="str">
        <f>武器3!J521</f>
        <v>终极职业</v>
      </c>
      <c r="L521" s="3" t="str">
        <f>武器3!K521</f>
        <v>光</v>
      </c>
      <c r="M521" s="16">
        <v>10</v>
      </c>
      <c r="N521" s="16">
        <v>7</v>
      </c>
      <c r="O521" s="16">
        <v>97</v>
      </c>
      <c r="P521" s="16">
        <v>76</v>
      </c>
      <c r="Q521" s="16">
        <v>69</v>
      </c>
      <c r="R521" s="16">
        <v>61</v>
      </c>
      <c r="S521" s="28">
        <v>0</v>
      </c>
      <c r="T521" s="28">
        <v>0</v>
      </c>
      <c r="U521" s="28">
        <v>0</v>
      </c>
      <c r="V521" s="64">
        <v>0</v>
      </c>
      <c r="W521" s="20">
        <v>0.22</v>
      </c>
      <c r="X521" s="29">
        <v>0</v>
      </c>
      <c r="Y521" s="29">
        <v>0</v>
      </c>
      <c r="Z521" s="29">
        <v>0</v>
      </c>
      <c r="AA521" s="42">
        <v>32</v>
      </c>
      <c r="AB521" s="64">
        <v>0</v>
      </c>
      <c r="AC521" s="64">
        <v>0</v>
      </c>
      <c r="AD521" s="64">
        <v>0</v>
      </c>
      <c r="AE521" s="64">
        <v>0</v>
      </c>
      <c r="AF521" s="42">
        <v>50</v>
      </c>
      <c r="AG521" s="29">
        <v>0</v>
      </c>
      <c r="AH521" s="29">
        <v>0</v>
      </c>
      <c r="AI521" s="29">
        <v>0</v>
      </c>
      <c r="AJ521" s="29">
        <v>0</v>
      </c>
      <c r="AK521" s="29">
        <v>0</v>
      </c>
      <c r="AL521">
        <f t="shared" si="88"/>
        <v>526.62565445026178</v>
      </c>
      <c r="AM521">
        <f t="shared" si="89"/>
        <v>23040</v>
      </c>
      <c r="AN521" t="str">
        <f t="shared" si="90"/>
        <v>,紫水晶,斑斓的稻草,耀眼的石头</v>
      </c>
      <c r="AO521" s="25" t="str">
        <f>IF(F521="c",getSring(AN521,4),VLOOKUP(L521&amp;F521,test4,2,FALSE))</f>
        <v>顶级光之精华</v>
      </c>
      <c r="AP521" s="25">
        <f t="shared" si="91"/>
        <v>30016</v>
      </c>
      <c r="AQ521" s="25">
        <f t="shared" si="97"/>
        <v>219</v>
      </c>
      <c r="AR521" s="25" t="str">
        <f>getSring(AN521,1)</f>
        <v>紫水晶</v>
      </c>
      <c r="AS521" s="25">
        <f t="shared" si="92"/>
        <v>30030</v>
      </c>
      <c r="AT521" s="25">
        <f t="shared" si="98"/>
        <v>55</v>
      </c>
      <c r="AU521" s="25" t="str">
        <f>getSring(AN521,2)</f>
        <v>斑斓的稻草</v>
      </c>
      <c r="AV521" s="25">
        <f t="shared" si="93"/>
        <v>30026</v>
      </c>
      <c r="AW521" s="25">
        <f t="shared" si="94"/>
        <v>55</v>
      </c>
      <c r="AX521" s="25" t="str">
        <f>getSring(AN521,3)</f>
        <v>耀眼的石头</v>
      </c>
      <c r="AY521" s="25">
        <f t="shared" si="95"/>
        <v>30034</v>
      </c>
      <c r="AZ521" s="25">
        <f t="shared" si="96"/>
        <v>55</v>
      </c>
    </row>
    <row r="522" spans="2:52" ht="14.25" x14ac:dyDescent="0.2">
      <c r="B522" s="16">
        <v>520</v>
      </c>
      <c r="C522" s="16" t="s">
        <v>1193</v>
      </c>
      <c r="D522" s="16" t="s">
        <v>1689</v>
      </c>
      <c r="E522" s="16">
        <f>武器3!E522</f>
        <v>10</v>
      </c>
      <c r="F522" s="16" t="s">
        <v>1125</v>
      </c>
      <c r="G522" s="16">
        <f>武器3!G522</f>
        <v>3</v>
      </c>
      <c r="H522" s="19" t="s">
        <v>1485</v>
      </c>
      <c r="I522" s="3" t="s">
        <v>878</v>
      </c>
      <c r="J522" s="3">
        <f>武器2!I522</f>
        <v>17</v>
      </c>
      <c r="K522" s="3" t="str">
        <f>武器3!J522</f>
        <v>终极职业</v>
      </c>
      <c r="L522" s="3" t="str">
        <f>武器3!K522</f>
        <v>光</v>
      </c>
      <c r="M522" s="16">
        <v>10</v>
      </c>
      <c r="N522" s="16">
        <v>8</v>
      </c>
      <c r="O522" s="16">
        <v>111</v>
      </c>
      <c r="P522" s="16">
        <v>87</v>
      </c>
      <c r="Q522" s="16">
        <v>78</v>
      </c>
      <c r="R522" s="16">
        <v>70</v>
      </c>
      <c r="S522" s="28">
        <v>0</v>
      </c>
      <c r="T522" s="28">
        <v>0</v>
      </c>
      <c r="U522" s="28">
        <v>0</v>
      </c>
      <c r="V522" s="64">
        <v>0</v>
      </c>
      <c r="W522" s="29">
        <v>0</v>
      </c>
      <c r="X522" s="29">
        <v>0</v>
      </c>
      <c r="Y522" s="29">
        <v>0</v>
      </c>
      <c r="Z522" s="29">
        <v>0</v>
      </c>
      <c r="AA522" s="64">
        <v>0</v>
      </c>
      <c r="AB522" s="42">
        <v>37</v>
      </c>
      <c r="AC522" s="64">
        <v>0</v>
      </c>
      <c r="AD522" s="42">
        <v>50</v>
      </c>
      <c r="AE522" s="64">
        <v>0</v>
      </c>
      <c r="AF522" s="42">
        <v>57</v>
      </c>
      <c r="AG522" s="29">
        <v>0</v>
      </c>
      <c r="AH522" s="29">
        <v>0</v>
      </c>
      <c r="AI522" s="29">
        <v>0</v>
      </c>
      <c r="AJ522" s="29">
        <v>0</v>
      </c>
      <c r="AK522" s="29">
        <v>0</v>
      </c>
      <c r="AL522">
        <f t="shared" si="88"/>
        <v>643.54054054054052</v>
      </c>
      <c r="AM522">
        <f t="shared" si="89"/>
        <v>28140</v>
      </c>
      <c r="AN522" t="str">
        <f t="shared" si="90"/>
        <v>,紫水晶,剧毒牙,斑斓的稻草</v>
      </c>
      <c r="AO522" s="25" t="str">
        <f>IF(F522="c",getSring(AN522,4),VLOOKUP(L522&amp;F522,test4,2,FALSE))</f>
        <v>顶级光之精华</v>
      </c>
      <c r="AP522" s="25">
        <f t="shared" si="91"/>
        <v>30016</v>
      </c>
      <c r="AQ522" s="25">
        <f t="shared" si="97"/>
        <v>268</v>
      </c>
      <c r="AR522" s="25" t="str">
        <f>getSring(AN522,1)</f>
        <v>紫水晶</v>
      </c>
      <c r="AS522" s="25">
        <f t="shared" si="92"/>
        <v>30030</v>
      </c>
      <c r="AT522" s="25">
        <f t="shared" si="98"/>
        <v>67</v>
      </c>
      <c r="AU522" s="25" t="str">
        <f>getSring(AN522,2)</f>
        <v>剧毒牙</v>
      </c>
      <c r="AV522" s="25">
        <f t="shared" si="93"/>
        <v>30038</v>
      </c>
      <c r="AW522" s="25">
        <f t="shared" si="94"/>
        <v>67</v>
      </c>
      <c r="AX522" s="25" t="str">
        <f>getSring(AN522,3)</f>
        <v>斑斓的稻草</v>
      </c>
      <c r="AY522" s="25">
        <f t="shared" si="95"/>
        <v>30026</v>
      </c>
      <c r="AZ522" s="25">
        <f t="shared" si="96"/>
        <v>67</v>
      </c>
    </row>
    <row r="523" spans="2:52" ht="14.25" x14ac:dyDescent="0.2">
      <c r="B523" s="16">
        <v>521</v>
      </c>
      <c r="C523" s="16" t="s">
        <v>1155</v>
      </c>
      <c r="D523" s="16" t="s">
        <v>1690</v>
      </c>
      <c r="E523" s="16">
        <f>武器3!E523</f>
        <v>3</v>
      </c>
      <c r="F523" s="16" t="s">
        <v>1126</v>
      </c>
      <c r="G523" s="16">
        <f>武器3!G523</f>
        <v>3</v>
      </c>
      <c r="H523" s="19" t="s">
        <v>1485</v>
      </c>
      <c r="I523" s="3" t="s">
        <v>878</v>
      </c>
      <c r="J523" s="3">
        <f>武器2!I523</f>
        <v>17</v>
      </c>
      <c r="K523" s="3" t="str">
        <f>武器3!J523</f>
        <v>终极职业</v>
      </c>
      <c r="L523" s="3" t="str">
        <f>武器3!K523</f>
        <v>光</v>
      </c>
      <c r="M523" s="16">
        <v>10</v>
      </c>
      <c r="N523" s="16">
        <v>1</v>
      </c>
      <c r="O523" s="16">
        <v>8</v>
      </c>
      <c r="P523" s="16">
        <v>12</v>
      </c>
      <c r="Q523" s="28">
        <v>0</v>
      </c>
      <c r="R523" s="28">
        <v>0</v>
      </c>
      <c r="S523" s="28">
        <v>0</v>
      </c>
      <c r="T523" s="16">
        <v>12</v>
      </c>
      <c r="U523" s="28">
        <v>0</v>
      </c>
      <c r="V523" s="64">
        <v>0</v>
      </c>
      <c r="W523" s="29">
        <v>0</v>
      </c>
      <c r="X523" s="29">
        <v>0</v>
      </c>
      <c r="Y523" s="29">
        <v>0</v>
      </c>
      <c r="Z523" s="29">
        <v>0</v>
      </c>
      <c r="AA523" s="64">
        <v>0</v>
      </c>
      <c r="AB523" s="64">
        <v>0</v>
      </c>
      <c r="AC523" s="64">
        <v>0</v>
      </c>
      <c r="AD523" s="64">
        <v>0</v>
      </c>
      <c r="AE523" s="64">
        <v>0</v>
      </c>
      <c r="AF523" s="64">
        <v>0</v>
      </c>
      <c r="AG523" s="29">
        <v>0</v>
      </c>
      <c r="AH523" s="29">
        <v>0</v>
      </c>
      <c r="AI523" s="29">
        <v>0</v>
      </c>
      <c r="AJ523" s="29">
        <v>0</v>
      </c>
      <c r="AK523" s="29">
        <v>0</v>
      </c>
      <c r="AL523">
        <f t="shared" si="88"/>
        <v>48</v>
      </c>
      <c r="AM523">
        <f t="shared" si="89"/>
        <v>2100</v>
      </c>
      <c r="AN523" t="str">
        <f t="shared" si="90"/>
        <v>,发光的石头,带血的牙,灰色的稻草</v>
      </c>
      <c r="AO523" s="25" t="str">
        <f>IF(F523="c",getSring(AN523,4),VLOOKUP(L523&amp;F523,test4,2,FALSE))</f>
        <v>上级光之精华</v>
      </c>
      <c r="AP523" s="25">
        <f t="shared" si="91"/>
        <v>30017</v>
      </c>
      <c r="AQ523" s="25">
        <f t="shared" si="97"/>
        <v>40</v>
      </c>
      <c r="AR523" s="25" t="str">
        <f>getSring(AN523,1)</f>
        <v>发光的石头</v>
      </c>
      <c r="AS523" s="25">
        <f t="shared" si="92"/>
        <v>30033</v>
      </c>
      <c r="AT523" s="25">
        <f t="shared" si="98"/>
        <v>10</v>
      </c>
      <c r="AU523" s="25" t="str">
        <f>getSring(AN523,2)</f>
        <v>带血的牙</v>
      </c>
      <c r="AV523" s="25">
        <f t="shared" si="93"/>
        <v>30037</v>
      </c>
      <c r="AW523" s="25">
        <f t="shared" si="94"/>
        <v>10</v>
      </c>
      <c r="AX523" s="25" t="str">
        <f>getSring(AN523,3)</f>
        <v>灰色的稻草</v>
      </c>
      <c r="AY523" s="25">
        <f t="shared" si="95"/>
        <v>30025</v>
      </c>
      <c r="AZ523" s="25">
        <f t="shared" si="96"/>
        <v>10</v>
      </c>
    </row>
    <row r="524" spans="2:52" ht="14.25" x14ac:dyDescent="0.2">
      <c r="B524" s="16">
        <v>522</v>
      </c>
      <c r="C524" s="16" t="s">
        <v>1172</v>
      </c>
      <c r="D524" s="16" t="s">
        <v>1691</v>
      </c>
      <c r="E524" s="16">
        <f>武器3!E524</f>
        <v>4</v>
      </c>
      <c r="F524" s="16" t="s">
        <v>1126</v>
      </c>
      <c r="G524" s="16">
        <f>武器3!G524</f>
        <v>3</v>
      </c>
      <c r="H524" s="19" t="s">
        <v>1485</v>
      </c>
      <c r="I524" s="3" t="s">
        <v>878</v>
      </c>
      <c r="J524" s="3">
        <f>武器2!I524</f>
        <v>17</v>
      </c>
      <c r="K524" s="3" t="str">
        <f>武器3!J524</f>
        <v>终极职业</v>
      </c>
      <c r="L524" s="3" t="str">
        <f>武器3!K524</f>
        <v>光</v>
      </c>
      <c r="M524" s="16">
        <v>10</v>
      </c>
      <c r="N524" s="16">
        <v>2</v>
      </c>
      <c r="O524" s="16">
        <v>16</v>
      </c>
      <c r="P524" s="16">
        <v>25</v>
      </c>
      <c r="Q524" s="28">
        <v>0</v>
      </c>
      <c r="R524" s="28">
        <v>0</v>
      </c>
      <c r="S524" s="28">
        <v>0</v>
      </c>
      <c r="T524" s="28">
        <v>0</v>
      </c>
      <c r="U524" s="28">
        <v>0</v>
      </c>
      <c r="V524" s="64">
        <v>0</v>
      </c>
      <c r="W524" s="29">
        <v>0</v>
      </c>
      <c r="X524" s="29">
        <v>0</v>
      </c>
      <c r="Y524" s="29">
        <v>0</v>
      </c>
      <c r="Z524" s="29">
        <v>0</v>
      </c>
      <c r="AA524" s="64">
        <v>0</v>
      </c>
      <c r="AB524" s="64">
        <v>0</v>
      </c>
      <c r="AC524" s="64">
        <v>0</v>
      </c>
      <c r="AD524" s="64">
        <v>0</v>
      </c>
      <c r="AE524" s="64">
        <v>0</v>
      </c>
      <c r="AF524" s="42">
        <v>16</v>
      </c>
      <c r="AG524" s="29">
        <v>0</v>
      </c>
      <c r="AH524" s="29">
        <v>0</v>
      </c>
      <c r="AI524" s="29">
        <v>0</v>
      </c>
      <c r="AJ524" s="29">
        <v>0</v>
      </c>
      <c r="AK524" s="29">
        <v>0</v>
      </c>
      <c r="AL524">
        <f t="shared" si="88"/>
        <v>66.360759493670884</v>
      </c>
      <c r="AM524">
        <f t="shared" si="89"/>
        <v>2910</v>
      </c>
      <c r="AN524" t="str">
        <f t="shared" si="90"/>
        <v>,带血的牙,发光的石头,诱人的蘑菇</v>
      </c>
      <c r="AO524" s="25" t="str">
        <f>IF(F524="c",getSring(AN524,4),VLOOKUP(L524&amp;F524,test4,2,FALSE))</f>
        <v>上级光之精华</v>
      </c>
      <c r="AP524" s="25">
        <f t="shared" si="91"/>
        <v>30017</v>
      </c>
      <c r="AQ524" s="25">
        <f t="shared" si="97"/>
        <v>55</v>
      </c>
      <c r="AR524" s="25" t="str">
        <f>getSring(AN524,1)</f>
        <v>带血的牙</v>
      </c>
      <c r="AS524" s="25">
        <f t="shared" si="92"/>
        <v>30037</v>
      </c>
      <c r="AT524" s="25">
        <f t="shared" si="98"/>
        <v>14</v>
      </c>
      <c r="AU524" s="25" t="str">
        <f>getSring(AN524,2)</f>
        <v>发光的石头</v>
      </c>
      <c r="AV524" s="25">
        <f t="shared" si="93"/>
        <v>30033</v>
      </c>
      <c r="AW524" s="25">
        <f t="shared" si="94"/>
        <v>14</v>
      </c>
      <c r="AX524" s="25" t="str">
        <f>getSring(AN524,3)</f>
        <v>诱人的蘑菇</v>
      </c>
      <c r="AY524" s="25">
        <f t="shared" si="95"/>
        <v>30021</v>
      </c>
      <c r="AZ524" s="25">
        <f t="shared" si="96"/>
        <v>14</v>
      </c>
    </row>
    <row r="525" spans="2:52" ht="14.25" x14ac:dyDescent="0.2">
      <c r="B525" s="16">
        <v>523</v>
      </c>
      <c r="C525" s="16" t="s">
        <v>1170</v>
      </c>
      <c r="D525" s="16" t="s">
        <v>1678</v>
      </c>
      <c r="E525" s="16">
        <f>武器3!E525</f>
        <v>5</v>
      </c>
      <c r="F525" s="16" t="s">
        <v>1126</v>
      </c>
      <c r="G525" s="16">
        <f>武器3!G525</f>
        <v>3</v>
      </c>
      <c r="H525" s="19" t="s">
        <v>1485</v>
      </c>
      <c r="I525" s="3" t="s">
        <v>878</v>
      </c>
      <c r="J525" s="3">
        <f>武器2!I525</f>
        <v>17</v>
      </c>
      <c r="K525" s="3" t="str">
        <f>武器3!J525</f>
        <v>终极职业</v>
      </c>
      <c r="L525" s="3" t="str">
        <f>武器3!K525</f>
        <v>光</v>
      </c>
      <c r="M525" s="16">
        <v>10</v>
      </c>
      <c r="N525" s="16">
        <v>3</v>
      </c>
      <c r="O525" s="16">
        <v>23</v>
      </c>
      <c r="P525" s="28">
        <v>0</v>
      </c>
      <c r="Q525" s="16">
        <v>34</v>
      </c>
      <c r="R525" s="28">
        <v>0</v>
      </c>
      <c r="S525" s="28">
        <v>0</v>
      </c>
      <c r="T525" s="28">
        <v>0</v>
      </c>
      <c r="U525" s="28">
        <v>0</v>
      </c>
      <c r="V525" s="64">
        <v>0</v>
      </c>
      <c r="W525" s="29">
        <v>0</v>
      </c>
      <c r="X525" s="29">
        <v>0</v>
      </c>
      <c r="Y525" s="29">
        <v>0</v>
      </c>
      <c r="Z525" s="29">
        <v>0</v>
      </c>
      <c r="AA525" s="64">
        <v>0</v>
      </c>
      <c r="AB525" s="64">
        <v>0</v>
      </c>
      <c r="AC525" s="64">
        <v>0</v>
      </c>
      <c r="AD525" s="64">
        <v>0</v>
      </c>
      <c r="AE525" s="64">
        <v>0</v>
      </c>
      <c r="AF525" s="42">
        <v>24</v>
      </c>
      <c r="AG525" s="29">
        <v>0</v>
      </c>
      <c r="AH525" s="29">
        <v>0</v>
      </c>
      <c r="AI525" s="29">
        <v>0</v>
      </c>
      <c r="AJ525" s="29">
        <v>0</v>
      </c>
      <c r="AK525" s="29">
        <v>0</v>
      </c>
      <c r="AL525">
        <f t="shared" si="88"/>
        <v>96.166666666666671</v>
      </c>
      <c r="AM525">
        <f t="shared" si="89"/>
        <v>4200</v>
      </c>
      <c r="AN525" t="str">
        <f t="shared" si="90"/>
        <v>,灰色的稻草,带血的牙,黄水晶</v>
      </c>
      <c r="AO525" s="25" t="str">
        <f>IF(F525="c",getSring(AN525,4),VLOOKUP(L525&amp;F525,test4,2,FALSE))</f>
        <v>上级光之精华</v>
      </c>
      <c r="AP525" s="25">
        <f t="shared" si="91"/>
        <v>30017</v>
      </c>
      <c r="AQ525" s="25">
        <f t="shared" si="97"/>
        <v>80</v>
      </c>
      <c r="AR525" s="25" t="str">
        <f>getSring(AN525,1)</f>
        <v>灰色的稻草</v>
      </c>
      <c r="AS525" s="25">
        <f t="shared" si="92"/>
        <v>30025</v>
      </c>
      <c r="AT525" s="25">
        <f t="shared" si="98"/>
        <v>20</v>
      </c>
      <c r="AU525" s="25" t="str">
        <f>getSring(AN525,2)</f>
        <v>带血的牙</v>
      </c>
      <c r="AV525" s="25">
        <f t="shared" si="93"/>
        <v>30037</v>
      </c>
      <c r="AW525" s="25">
        <f t="shared" si="94"/>
        <v>20</v>
      </c>
      <c r="AX525" s="25" t="str">
        <f>getSring(AN525,3)</f>
        <v>黄水晶</v>
      </c>
      <c r="AY525" s="25">
        <f t="shared" si="95"/>
        <v>30029</v>
      </c>
      <c r="AZ525" s="25">
        <f t="shared" si="96"/>
        <v>20</v>
      </c>
    </row>
    <row r="526" spans="2:52" ht="14.25" x14ac:dyDescent="0.2">
      <c r="B526" s="16">
        <v>524</v>
      </c>
      <c r="C526" s="16" t="s">
        <v>1186</v>
      </c>
      <c r="D526" s="16" t="s">
        <v>1360</v>
      </c>
      <c r="E526" s="16">
        <f>武器3!E526</f>
        <v>6</v>
      </c>
      <c r="F526" s="16" t="s">
        <v>1126</v>
      </c>
      <c r="G526" s="16">
        <f>武器3!G526</f>
        <v>3</v>
      </c>
      <c r="H526" s="19" t="s">
        <v>1485</v>
      </c>
      <c r="I526" s="3" t="s">
        <v>878</v>
      </c>
      <c r="J526" s="3">
        <f>武器2!I526</f>
        <v>17</v>
      </c>
      <c r="K526" s="3" t="str">
        <f>武器3!J526</f>
        <v>终极职业</v>
      </c>
      <c r="L526" s="3" t="str">
        <f>武器3!K526</f>
        <v>光</v>
      </c>
      <c r="M526" s="16">
        <v>10</v>
      </c>
      <c r="N526" s="16">
        <v>4</v>
      </c>
      <c r="O526" s="16">
        <v>31</v>
      </c>
      <c r="P526" s="28">
        <v>0</v>
      </c>
      <c r="Q526" s="16">
        <v>45</v>
      </c>
      <c r="R526" s="28">
        <v>0</v>
      </c>
      <c r="S526" s="28">
        <v>0</v>
      </c>
      <c r="T526" s="28">
        <v>0</v>
      </c>
      <c r="U526" s="28">
        <v>0</v>
      </c>
      <c r="V526" s="42">
        <v>29</v>
      </c>
      <c r="W526" s="29">
        <v>0</v>
      </c>
      <c r="X526" s="29">
        <v>0</v>
      </c>
      <c r="Y526" s="29">
        <v>0</v>
      </c>
      <c r="Z526" s="29">
        <v>0</v>
      </c>
      <c r="AA526" s="64">
        <v>0</v>
      </c>
      <c r="AB526" s="64">
        <v>0</v>
      </c>
      <c r="AC526" s="64">
        <v>0</v>
      </c>
      <c r="AD526" s="64">
        <v>0</v>
      </c>
      <c r="AE526" s="64">
        <v>0</v>
      </c>
      <c r="AF526" s="42">
        <v>32</v>
      </c>
      <c r="AG526" s="29">
        <v>0</v>
      </c>
      <c r="AH526" s="29">
        <v>0</v>
      </c>
      <c r="AI526" s="29">
        <v>0</v>
      </c>
      <c r="AJ526" s="29">
        <v>0</v>
      </c>
      <c r="AK526" s="29">
        <v>0</v>
      </c>
      <c r="AL526">
        <f t="shared" si="88"/>
        <v>176.00602409638557</v>
      </c>
      <c r="AM526">
        <f t="shared" si="89"/>
        <v>7740</v>
      </c>
      <c r="AN526" t="str">
        <f t="shared" si="90"/>
        <v>,灰色的稻草,发光的石头,黄水晶</v>
      </c>
      <c r="AO526" s="25" t="str">
        <f>IF(F526="c",getSring(AN526,4),VLOOKUP(L526&amp;F526,test4,2,FALSE))</f>
        <v>上级光之精华</v>
      </c>
      <c r="AP526" s="25">
        <f t="shared" si="91"/>
        <v>30017</v>
      </c>
      <c r="AQ526" s="25">
        <f t="shared" si="97"/>
        <v>147</v>
      </c>
      <c r="AR526" s="25" t="str">
        <f>getSring(AN526,1)</f>
        <v>灰色的稻草</v>
      </c>
      <c r="AS526" s="25">
        <f t="shared" si="92"/>
        <v>30025</v>
      </c>
      <c r="AT526" s="25">
        <f t="shared" si="98"/>
        <v>37</v>
      </c>
      <c r="AU526" s="25" t="str">
        <f>getSring(AN526,2)</f>
        <v>发光的石头</v>
      </c>
      <c r="AV526" s="25">
        <f t="shared" si="93"/>
        <v>30033</v>
      </c>
      <c r="AW526" s="25">
        <f t="shared" si="94"/>
        <v>37</v>
      </c>
      <c r="AX526" s="25" t="str">
        <f>getSring(AN526,3)</f>
        <v>黄水晶</v>
      </c>
      <c r="AY526" s="25">
        <f t="shared" si="95"/>
        <v>30029</v>
      </c>
      <c r="AZ526" s="25">
        <f t="shared" si="96"/>
        <v>37</v>
      </c>
    </row>
    <row r="527" spans="2:52" ht="14.25" x14ac:dyDescent="0.2">
      <c r="B527" s="16">
        <v>525</v>
      </c>
      <c r="C527" s="16" t="s">
        <v>1193</v>
      </c>
      <c r="D527" s="16" t="s">
        <v>1271</v>
      </c>
      <c r="E527" s="16">
        <f>武器3!E527</f>
        <v>7</v>
      </c>
      <c r="F527" s="16" t="s">
        <v>1126</v>
      </c>
      <c r="G527" s="16">
        <f>武器3!G527</f>
        <v>3</v>
      </c>
      <c r="H527" s="19" t="s">
        <v>1485</v>
      </c>
      <c r="I527" s="3" t="s">
        <v>878</v>
      </c>
      <c r="J527" s="3">
        <f>武器2!I527</f>
        <v>17</v>
      </c>
      <c r="K527" s="3" t="str">
        <f>武器3!J527</f>
        <v>终极职业</v>
      </c>
      <c r="L527" s="3" t="str">
        <f>武器3!K527</f>
        <v>光</v>
      </c>
      <c r="M527" s="16">
        <v>10</v>
      </c>
      <c r="N527" s="16">
        <v>5</v>
      </c>
      <c r="O527" s="16">
        <v>39</v>
      </c>
      <c r="P527" s="28">
        <v>0</v>
      </c>
      <c r="Q527" s="28">
        <v>0</v>
      </c>
      <c r="R527" s="16">
        <v>50</v>
      </c>
      <c r="S527" s="28">
        <v>0</v>
      </c>
      <c r="T527" s="28">
        <v>0</v>
      </c>
      <c r="U527" s="28">
        <v>0</v>
      </c>
      <c r="V527" s="64">
        <v>0</v>
      </c>
      <c r="W527" s="29">
        <v>0</v>
      </c>
      <c r="X527" s="29">
        <v>0</v>
      </c>
      <c r="Y527" s="29">
        <v>0</v>
      </c>
      <c r="Z527" s="29">
        <v>0</v>
      </c>
      <c r="AA527" s="64">
        <v>0</v>
      </c>
      <c r="AB527" s="42">
        <v>27</v>
      </c>
      <c r="AC527" s="64">
        <v>0</v>
      </c>
      <c r="AD527" s="64">
        <v>0</v>
      </c>
      <c r="AE527" s="64">
        <v>0</v>
      </c>
      <c r="AF527" s="42">
        <v>41</v>
      </c>
      <c r="AG527" s="29">
        <v>0</v>
      </c>
      <c r="AH527" s="29">
        <v>0</v>
      </c>
      <c r="AI527" s="29">
        <v>0</v>
      </c>
      <c r="AJ527" s="29">
        <v>0</v>
      </c>
      <c r="AK527" s="29">
        <v>0</v>
      </c>
      <c r="AL527">
        <f t="shared" si="88"/>
        <v>177.84782608695653</v>
      </c>
      <c r="AM527">
        <f t="shared" si="89"/>
        <v>7770</v>
      </c>
      <c r="AN527" t="str">
        <f t="shared" si="90"/>
        <v>,发光的石头,诱人的坚果,黄水晶</v>
      </c>
      <c r="AO527" s="25" t="str">
        <f>IF(F527="c",getSring(AN527,4),VLOOKUP(L527&amp;F527,test4,2,FALSE))</f>
        <v>上级光之精华</v>
      </c>
      <c r="AP527" s="25">
        <f t="shared" si="91"/>
        <v>30017</v>
      </c>
      <c r="AQ527" s="25">
        <f t="shared" si="97"/>
        <v>148</v>
      </c>
      <c r="AR527" s="25" t="str">
        <f>getSring(AN527,1)</f>
        <v>发光的石头</v>
      </c>
      <c r="AS527" s="25">
        <f t="shared" si="92"/>
        <v>30033</v>
      </c>
      <c r="AT527" s="25">
        <f t="shared" si="98"/>
        <v>37</v>
      </c>
      <c r="AU527" s="25" t="str">
        <f>getSring(AN527,2)</f>
        <v>诱人的坚果</v>
      </c>
      <c r="AV527" s="25">
        <f t="shared" si="93"/>
        <v>30041</v>
      </c>
      <c r="AW527" s="25">
        <f t="shared" si="94"/>
        <v>37</v>
      </c>
      <c r="AX527" s="25" t="str">
        <f>getSring(AN527,3)</f>
        <v>黄水晶</v>
      </c>
      <c r="AY527" s="25">
        <f t="shared" si="95"/>
        <v>30029</v>
      </c>
      <c r="AZ527" s="25">
        <f t="shared" si="96"/>
        <v>37</v>
      </c>
    </row>
    <row r="528" spans="2:52" ht="14.25" x14ac:dyDescent="0.2">
      <c r="B528" s="16">
        <v>526</v>
      </c>
      <c r="C528" s="16" t="s">
        <v>1188</v>
      </c>
      <c r="D528" s="16" t="s">
        <v>1383</v>
      </c>
      <c r="E528" s="16">
        <f>武器3!E528</f>
        <v>8</v>
      </c>
      <c r="F528" s="16" t="s">
        <v>1126</v>
      </c>
      <c r="G528" s="16">
        <f>武器3!G528</f>
        <v>3</v>
      </c>
      <c r="H528" s="19" t="s">
        <v>1485</v>
      </c>
      <c r="I528" s="3" t="s">
        <v>878</v>
      </c>
      <c r="J528" s="3">
        <f>武器2!I528</f>
        <v>17</v>
      </c>
      <c r="K528" s="3" t="str">
        <f>武器3!J528</f>
        <v>终极职业</v>
      </c>
      <c r="L528" s="3" t="str">
        <f>武器3!K528</f>
        <v>光</v>
      </c>
      <c r="M528" s="16">
        <v>10</v>
      </c>
      <c r="N528" s="16">
        <v>6</v>
      </c>
      <c r="O528" s="16">
        <v>47</v>
      </c>
      <c r="P528" s="28">
        <v>0</v>
      </c>
      <c r="Q528" s="16">
        <v>67</v>
      </c>
      <c r="R528" s="28">
        <v>0</v>
      </c>
      <c r="S528" s="28">
        <v>0</v>
      </c>
      <c r="T528" s="16">
        <v>75</v>
      </c>
      <c r="U528" s="28">
        <v>0</v>
      </c>
      <c r="V528" s="64">
        <v>0</v>
      </c>
      <c r="W528" s="29">
        <v>0</v>
      </c>
      <c r="X528" s="29">
        <v>0</v>
      </c>
      <c r="Y528" s="29">
        <v>0</v>
      </c>
      <c r="Z528" s="29">
        <v>0</v>
      </c>
      <c r="AA528" s="64">
        <v>0</v>
      </c>
      <c r="AB528" s="64">
        <v>0</v>
      </c>
      <c r="AC528" s="64">
        <v>0</v>
      </c>
      <c r="AD528" s="64">
        <v>0</v>
      </c>
      <c r="AE528" s="64">
        <v>0</v>
      </c>
      <c r="AF528" s="42">
        <v>49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>
        <f t="shared" si="88"/>
        <v>323.9355300859599</v>
      </c>
      <c r="AM528">
        <f t="shared" si="89"/>
        <v>14130</v>
      </c>
      <c r="AN528" t="str">
        <f t="shared" si="90"/>
        <v>,带血的牙,发光的石头,灰色的稻草</v>
      </c>
      <c r="AO528" s="25" t="str">
        <f>IF(F528="c",getSring(AN528,4),VLOOKUP(L528&amp;F528,test4,2,FALSE))</f>
        <v>上级光之精华</v>
      </c>
      <c r="AP528" s="25">
        <f t="shared" si="91"/>
        <v>30017</v>
      </c>
      <c r="AQ528" s="25">
        <f t="shared" si="97"/>
        <v>270</v>
      </c>
      <c r="AR528" s="25" t="str">
        <f>getSring(AN528,1)</f>
        <v>带血的牙</v>
      </c>
      <c r="AS528" s="25">
        <f t="shared" si="92"/>
        <v>30037</v>
      </c>
      <c r="AT528" s="25">
        <f t="shared" si="98"/>
        <v>67</v>
      </c>
      <c r="AU528" s="25" t="str">
        <f>getSring(AN528,2)</f>
        <v>发光的石头</v>
      </c>
      <c r="AV528" s="25">
        <f t="shared" si="93"/>
        <v>30033</v>
      </c>
      <c r="AW528" s="25">
        <f t="shared" si="94"/>
        <v>67</v>
      </c>
      <c r="AX528" s="25" t="str">
        <f>getSring(AN528,3)</f>
        <v>灰色的稻草</v>
      </c>
      <c r="AY528" s="25">
        <f t="shared" si="95"/>
        <v>30025</v>
      </c>
      <c r="AZ528" s="25">
        <f t="shared" si="96"/>
        <v>67</v>
      </c>
    </row>
    <row r="529" spans="2:52" ht="14.25" x14ac:dyDescent="0.2">
      <c r="B529" s="16">
        <v>527</v>
      </c>
      <c r="C529" s="16" t="s">
        <v>1159</v>
      </c>
      <c r="D529" s="16" t="s">
        <v>1427</v>
      </c>
      <c r="E529" s="16">
        <f>武器3!E529</f>
        <v>9</v>
      </c>
      <c r="F529" s="16" t="s">
        <v>1126</v>
      </c>
      <c r="G529" s="16">
        <f>武器3!G529</f>
        <v>3</v>
      </c>
      <c r="H529" s="19" t="s">
        <v>1485</v>
      </c>
      <c r="I529" s="3" t="s">
        <v>878</v>
      </c>
      <c r="J529" s="3">
        <f>武器2!I529</f>
        <v>17</v>
      </c>
      <c r="K529" s="3" t="str">
        <f>武器3!J529</f>
        <v>终极职业</v>
      </c>
      <c r="L529" s="3" t="str">
        <f>武器3!K529</f>
        <v>光</v>
      </c>
      <c r="M529" s="16">
        <v>10</v>
      </c>
      <c r="N529" s="16">
        <v>7</v>
      </c>
      <c r="O529" s="16">
        <v>54</v>
      </c>
      <c r="P529" s="28">
        <v>0</v>
      </c>
      <c r="Q529" s="16">
        <v>79</v>
      </c>
      <c r="R529" s="28">
        <v>0</v>
      </c>
      <c r="S529" s="28">
        <v>0</v>
      </c>
      <c r="T529" s="28">
        <v>0</v>
      </c>
      <c r="U529" s="28">
        <v>0</v>
      </c>
      <c r="V529" s="64">
        <v>0</v>
      </c>
      <c r="W529" s="20">
        <v>0.25</v>
      </c>
      <c r="X529" s="20">
        <v>0.14749999999999999</v>
      </c>
      <c r="Y529" s="29">
        <v>0</v>
      </c>
      <c r="Z529" s="29">
        <v>0</v>
      </c>
      <c r="AA529" s="64">
        <v>0</v>
      </c>
      <c r="AB529" s="64">
        <v>0</v>
      </c>
      <c r="AC529" s="64">
        <v>0</v>
      </c>
      <c r="AD529" s="42">
        <v>50</v>
      </c>
      <c r="AE529" s="64">
        <v>0</v>
      </c>
      <c r="AF529" s="64">
        <v>0</v>
      </c>
      <c r="AG529" s="29">
        <v>0</v>
      </c>
      <c r="AH529" s="29">
        <v>0</v>
      </c>
      <c r="AI529" s="29">
        <v>0</v>
      </c>
      <c r="AJ529" s="29">
        <v>0</v>
      </c>
      <c r="AK529" s="29">
        <v>0</v>
      </c>
      <c r="AL529">
        <f t="shared" si="88"/>
        <v>247.50000000000003</v>
      </c>
      <c r="AM529">
        <f t="shared" si="89"/>
        <v>10860</v>
      </c>
      <c r="AN529" t="str">
        <f t="shared" si="90"/>
        <v>,带血的牙,发光的石头,诱人的坚果</v>
      </c>
      <c r="AO529" s="25" t="str">
        <f>IF(F529="c",getSring(AN529,4),VLOOKUP(L529&amp;F529,test4,2,FALSE))</f>
        <v>上级光之精华</v>
      </c>
      <c r="AP529" s="25">
        <f t="shared" si="91"/>
        <v>30017</v>
      </c>
      <c r="AQ529" s="25">
        <f t="shared" si="97"/>
        <v>206</v>
      </c>
      <c r="AR529" s="25" t="str">
        <f>getSring(AN529,1)</f>
        <v>带血的牙</v>
      </c>
      <c r="AS529" s="25">
        <f t="shared" si="92"/>
        <v>30037</v>
      </c>
      <c r="AT529" s="25">
        <f t="shared" si="98"/>
        <v>52</v>
      </c>
      <c r="AU529" s="25" t="str">
        <f>getSring(AN529,2)</f>
        <v>发光的石头</v>
      </c>
      <c r="AV529" s="25">
        <f t="shared" si="93"/>
        <v>30033</v>
      </c>
      <c r="AW529" s="25">
        <f t="shared" si="94"/>
        <v>52</v>
      </c>
      <c r="AX529" s="25" t="str">
        <f>getSring(AN529,3)</f>
        <v>诱人的坚果</v>
      </c>
      <c r="AY529" s="25">
        <f t="shared" si="95"/>
        <v>30041</v>
      </c>
      <c r="AZ529" s="25">
        <f t="shared" si="96"/>
        <v>52</v>
      </c>
    </row>
    <row r="530" spans="2:52" ht="14.25" x14ac:dyDescent="0.2">
      <c r="B530" s="16">
        <v>528</v>
      </c>
      <c r="C530" s="16" t="s">
        <v>1196</v>
      </c>
      <c r="D530" s="16" t="s">
        <v>1692</v>
      </c>
      <c r="E530" s="16">
        <f>武器3!E530</f>
        <v>10</v>
      </c>
      <c r="F530" s="16" t="s">
        <v>1126</v>
      </c>
      <c r="G530" s="16">
        <f>武器3!G530</f>
        <v>3</v>
      </c>
      <c r="H530" s="19" t="s">
        <v>1485</v>
      </c>
      <c r="I530" s="3" t="s">
        <v>878</v>
      </c>
      <c r="J530" s="3">
        <f>武器2!I530</f>
        <v>17</v>
      </c>
      <c r="K530" s="3" t="str">
        <f>武器3!J530</f>
        <v>终极职业</v>
      </c>
      <c r="L530" s="3" t="str">
        <f>武器3!K530</f>
        <v>光</v>
      </c>
      <c r="M530" s="16">
        <v>10</v>
      </c>
      <c r="N530" s="16">
        <v>8</v>
      </c>
      <c r="O530" s="16">
        <v>62</v>
      </c>
      <c r="P530" s="16">
        <v>100</v>
      </c>
      <c r="Q530" s="28">
        <v>0</v>
      </c>
      <c r="R530" s="16">
        <v>80</v>
      </c>
      <c r="S530" s="28">
        <v>0</v>
      </c>
      <c r="T530" s="16">
        <v>100</v>
      </c>
      <c r="U530" s="28">
        <v>0</v>
      </c>
      <c r="V530" s="64">
        <v>0</v>
      </c>
      <c r="W530" s="29">
        <v>0</v>
      </c>
      <c r="X530" s="29">
        <v>0</v>
      </c>
      <c r="Y530" s="29">
        <v>0</v>
      </c>
      <c r="Z530" s="29">
        <v>0</v>
      </c>
      <c r="AA530" s="64">
        <v>0</v>
      </c>
      <c r="AB530" s="64">
        <v>0</v>
      </c>
      <c r="AC530" s="64">
        <v>0</v>
      </c>
      <c r="AD530" s="64">
        <v>0</v>
      </c>
      <c r="AE530" s="64">
        <v>0</v>
      </c>
      <c r="AF530" s="42">
        <v>65</v>
      </c>
      <c r="AG530" s="29">
        <v>0</v>
      </c>
      <c r="AH530" s="29">
        <v>0</v>
      </c>
      <c r="AI530" s="29">
        <v>0</v>
      </c>
      <c r="AJ530" s="29">
        <v>0</v>
      </c>
      <c r="AK530" s="29">
        <v>0</v>
      </c>
      <c r="AL530">
        <f t="shared" si="88"/>
        <v>581.38356164383561</v>
      </c>
      <c r="AM530">
        <f t="shared" si="89"/>
        <v>25410</v>
      </c>
      <c r="AN530" t="str">
        <f t="shared" si="90"/>
        <v>,发光的石头,带血的牙,灰色的稻草</v>
      </c>
      <c r="AO530" s="25" t="str">
        <f>IF(F530="c",getSring(AN530,4),VLOOKUP(L530&amp;F530,test4,2,FALSE))</f>
        <v>上级光之精华</v>
      </c>
      <c r="AP530" s="25">
        <f t="shared" si="91"/>
        <v>30017</v>
      </c>
      <c r="AQ530" s="25">
        <f t="shared" si="97"/>
        <v>484</v>
      </c>
      <c r="AR530" s="25" t="str">
        <f>getSring(AN530,1)</f>
        <v>发光的石头</v>
      </c>
      <c r="AS530" s="25">
        <f t="shared" si="92"/>
        <v>30033</v>
      </c>
      <c r="AT530" s="25">
        <f t="shared" si="98"/>
        <v>121</v>
      </c>
      <c r="AU530" s="25" t="str">
        <f>getSring(AN530,2)</f>
        <v>带血的牙</v>
      </c>
      <c r="AV530" s="25">
        <f t="shared" si="93"/>
        <v>30037</v>
      </c>
      <c r="AW530" s="25">
        <f t="shared" si="94"/>
        <v>121</v>
      </c>
      <c r="AX530" s="25" t="str">
        <f>getSring(AN530,3)</f>
        <v>灰色的稻草</v>
      </c>
      <c r="AY530" s="25">
        <f t="shared" si="95"/>
        <v>30025</v>
      </c>
      <c r="AZ530" s="25">
        <f t="shared" si="96"/>
        <v>121</v>
      </c>
    </row>
    <row r="531" spans="2:52" ht="14.25" x14ac:dyDescent="0.2">
      <c r="B531" s="16">
        <v>529</v>
      </c>
      <c r="C531" s="16" t="s">
        <v>1143</v>
      </c>
      <c r="D531" s="16" t="s">
        <v>1422</v>
      </c>
      <c r="E531" s="16">
        <f>武器3!E531</f>
        <v>3</v>
      </c>
      <c r="F531" s="16" t="s">
        <v>1127</v>
      </c>
      <c r="G531" s="16">
        <f>武器3!G531</f>
        <v>3</v>
      </c>
      <c r="H531" s="19" t="s">
        <v>1485</v>
      </c>
      <c r="I531" s="3" t="s">
        <v>878</v>
      </c>
      <c r="J531" s="3">
        <f>武器2!I531</f>
        <v>17</v>
      </c>
      <c r="K531" s="3" t="str">
        <f>武器3!J531</f>
        <v>终极职业</v>
      </c>
      <c r="L531" s="3" t="str">
        <f>武器3!K531</f>
        <v>光</v>
      </c>
      <c r="M531" s="16">
        <v>10</v>
      </c>
      <c r="N531" s="16">
        <v>1</v>
      </c>
      <c r="O531" s="16">
        <v>8</v>
      </c>
      <c r="P531" s="28">
        <v>0</v>
      </c>
      <c r="Q531" s="28">
        <v>0</v>
      </c>
      <c r="R531" s="28">
        <v>0</v>
      </c>
      <c r="S531" s="28">
        <v>0</v>
      </c>
      <c r="T531" s="28">
        <v>0</v>
      </c>
      <c r="U531" s="28">
        <v>0</v>
      </c>
      <c r="V531" s="64">
        <v>0</v>
      </c>
      <c r="W531" s="29">
        <v>0</v>
      </c>
      <c r="X531" s="29">
        <v>0</v>
      </c>
      <c r="Y531" s="29">
        <v>0</v>
      </c>
      <c r="Z531" s="29">
        <v>0</v>
      </c>
      <c r="AA531" s="64">
        <v>0</v>
      </c>
      <c r="AB531" s="64">
        <v>0</v>
      </c>
      <c r="AC531" s="64">
        <v>0</v>
      </c>
      <c r="AD531" s="64">
        <v>0</v>
      </c>
      <c r="AE531" s="64">
        <v>0</v>
      </c>
      <c r="AF531" s="42">
        <v>11</v>
      </c>
      <c r="AG531" s="29">
        <v>0</v>
      </c>
      <c r="AH531" s="29">
        <v>0</v>
      </c>
      <c r="AI531" s="29">
        <v>0</v>
      </c>
      <c r="AJ531" s="29">
        <v>0</v>
      </c>
      <c r="AK531" s="29">
        <v>0</v>
      </c>
      <c r="AL531">
        <f t="shared" si="88"/>
        <v>13.697749196141483</v>
      </c>
      <c r="AM531">
        <f t="shared" si="89"/>
        <v>615</v>
      </c>
      <c r="AN531" t="str">
        <f t="shared" si="90"/>
        <v>,长獠牙,坚硬的石头,蓝水晶</v>
      </c>
      <c r="AO531" s="25" t="str">
        <f>IF(F531="c",getSring(AN531,4),VLOOKUP(L531&amp;F531,test4,2,FALSE))</f>
        <v>光之精华</v>
      </c>
      <c r="AP531" s="25">
        <f t="shared" si="91"/>
        <v>30018</v>
      </c>
      <c r="AQ531" s="25">
        <f t="shared" si="97"/>
        <v>23</v>
      </c>
      <c r="AR531" s="25" t="str">
        <f>getSring(AN531,1)</f>
        <v>长獠牙</v>
      </c>
      <c r="AS531" s="25">
        <f t="shared" si="92"/>
        <v>30036</v>
      </c>
      <c r="AT531" s="25">
        <f t="shared" si="98"/>
        <v>6</v>
      </c>
      <c r="AU531" s="25" t="str">
        <f>getSring(AN531,2)</f>
        <v>坚硬的石头</v>
      </c>
      <c r="AV531" s="25">
        <f t="shared" si="93"/>
        <v>30032</v>
      </c>
      <c r="AW531" s="25">
        <f t="shared" si="94"/>
        <v>6</v>
      </c>
      <c r="AX531" s="25" t="str">
        <f>getSring(AN531,3)</f>
        <v>蓝水晶</v>
      </c>
      <c r="AY531" s="25">
        <f t="shared" si="95"/>
        <v>30028</v>
      </c>
      <c r="AZ531" s="25">
        <f t="shared" si="96"/>
        <v>6</v>
      </c>
    </row>
    <row r="532" spans="2:52" ht="14.25" x14ac:dyDescent="0.2">
      <c r="B532" s="16">
        <v>530</v>
      </c>
      <c r="C532" s="16" t="s">
        <v>1186</v>
      </c>
      <c r="D532" s="16" t="s">
        <v>1496</v>
      </c>
      <c r="E532" s="16">
        <f>武器3!E532</f>
        <v>4</v>
      </c>
      <c r="F532" s="16" t="s">
        <v>1127</v>
      </c>
      <c r="G532" s="16">
        <f>武器3!G532</f>
        <v>3</v>
      </c>
      <c r="H532" s="19" t="s">
        <v>1485</v>
      </c>
      <c r="I532" s="3" t="s">
        <v>878</v>
      </c>
      <c r="J532" s="3">
        <f>武器2!I532</f>
        <v>17</v>
      </c>
      <c r="K532" s="3" t="str">
        <f>武器3!J532</f>
        <v>终极职业</v>
      </c>
      <c r="L532" s="3" t="str">
        <f>武器3!K532</f>
        <v>光</v>
      </c>
      <c r="M532" s="16">
        <v>10</v>
      </c>
      <c r="N532" s="16">
        <v>2</v>
      </c>
      <c r="O532" s="16">
        <v>16</v>
      </c>
      <c r="P532" s="28">
        <v>0</v>
      </c>
      <c r="Q532" s="28">
        <v>0</v>
      </c>
      <c r="R532" s="28">
        <v>0</v>
      </c>
      <c r="S532" s="28">
        <v>0</v>
      </c>
      <c r="T532" s="28">
        <v>0</v>
      </c>
      <c r="U532" s="28">
        <v>0</v>
      </c>
      <c r="V532" s="64">
        <v>0</v>
      </c>
      <c r="W532" s="29">
        <v>0</v>
      </c>
      <c r="X532" s="29">
        <v>0</v>
      </c>
      <c r="Y532" s="29">
        <v>0</v>
      </c>
      <c r="Z532" s="29">
        <v>0</v>
      </c>
      <c r="AA532" s="64">
        <v>0</v>
      </c>
      <c r="AB532" s="42">
        <v>15</v>
      </c>
      <c r="AC532" s="64">
        <v>0</v>
      </c>
      <c r="AD532" s="64">
        <v>0</v>
      </c>
      <c r="AE532" s="64">
        <v>0</v>
      </c>
      <c r="AF532" s="64">
        <v>0</v>
      </c>
      <c r="AG532" s="29">
        <v>0</v>
      </c>
      <c r="AH532" s="29">
        <v>0</v>
      </c>
      <c r="AI532" s="29">
        <v>0</v>
      </c>
      <c r="AJ532" s="29">
        <v>0</v>
      </c>
      <c r="AK532" s="29">
        <v>0</v>
      </c>
      <c r="AL532">
        <f t="shared" si="88"/>
        <v>28.571428571428577</v>
      </c>
      <c r="AM532">
        <f t="shared" si="89"/>
        <v>1260</v>
      </c>
      <c r="AN532" t="str">
        <f t="shared" si="90"/>
        <v>,扁扁的稻草,蓝水晶,长獠牙</v>
      </c>
      <c r="AO532" s="25" t="str">
        <f>IF(F532="c",getSring(AN532,4),VLOOKUP(L532&amp;F532,test4,2,FALSE))</f>
        <v>光之精华</v>
      </c>
      <c r="AP532" s="25">
        <f t="shared" si="91"/>
        <v>30018</v>
      </c>
      <c r="AQ532" s="25">
        <f t="shared" si="97"/>
        <v>48</v>
      </c>
      <c r="AR532" s="25" t="str">
        <f>getSring(AN532,1)</f>
        <v>扁扁的稻草</v>
      </c>
      <c r="AS532" s="25">
        <f t="shared" si="92"/>
        <v>30024</v>
      </c>
      <c r="AT532" s="25">
        <f t="shared" si="98"/>
        <v>12</v>
      </c>
      <c r="AU532" s="25" t="str">
        <f>getSring(AN532,2)</f>
        <v>蓝水晶</v>
      </c>
      <c r="AV532" s="25">
        <f t="shared" si="93"/>
        <v>30028</v>
      </c>
      <c r="AW532" s="25">
        <f t="shared" si="94"/>
        <v>12</v>
      </c>
      <c r="AX532" s="25" t="str">
        <f>getSring(AN532,3)</f>
        <v>长獠牙</v>
      </c>
      <c r="AY532" s="25">
        <f t="shared" si="95"/>
        <v>30036</v>
      </c>
      <c r="AZ532" s="25">
        <f t="shared" si="96"/>
        <v>12</v>
      </c>
    </row>
    <row r="533" spans="2:52" ht="14.25" x14ac:dyDescent="0.2">
      <c r="B533" s="16">
        <v>531</v>
      </c>
      <c r="C533" s="16" t="s">
        <v>1200</v>
      </c>
      <c r="D533" s="16" t="s">
        <v>1693</v>
      </c>
      <c r="E533" s="16">
        <f>武器3!E533</f>
        <v>5</v>
      </c>
      <c r="F533" s="16" t="s">
        <v>1127</v>
      </c>
      <c r="G533" s="16">
        <f>武器3!G533</f>
        <v>3</v>
      </c>
      <c r="H533" s="19" t="s">
        <v>1485</v>
      </c>
      <c r="I533" s="3" t="s">
        <v>878</v>
      </c>
      <c r="J533" s="3">
        <f>武器2!I533</f>
        <v>17</v>
      </c>
      <c r="K533" s="3" t="str">
        <f>武器3!J533</f>
        <v>终极职业</v>
      </c>
      <c r="L533" s="3" t="str">
        <f>武器3!K533</f>
        <v>光</v>
      </c>
      <c r="M533" s="16">
        <v>10</v>
      </c>
      <c r="N533" s="16">
        <v>3</v>
      </c>
      <c r="O533" s="16">
        <v>25</v>
      </c>
      <c r="P533" s="28">
        <v>0</v>
      </c>
      <c r="Q533" s="28">
        <v>0</v>
      </c>
      <c r="R533" s="28">
        <v>0</v>
      </c>
      <c r="S533" s="28">
        <v>0</v>
      </c>
      <c r="T533" s="28">
        <v>0</v>
      </c>
      <c r="U533" s="28">
        <v>0</v>
      </c>
      <c r="V533" s="64">
        <v>0</v>
      </c>
      <c r="W533" s="29">
        <v>0</v>
      </c>
      <c r="X533" s="29">
        <v>0</v>
      </c>
      <c r="Y533" s="29">
        <v>0</v>
      </c>
      <c r="Z533" s="29">
        <v>0</v>
      </c>
      <c r="AA533" s="64">
        <v>0</v>
      </c>
      <c r="AB533" s="64">
        <v>0</v>
      </c>
      <c r="AC533" s="64">
        <v>0</v>
      </c>
      <c r="AD533" s="64">
        <v>0</v>
      </c>
      <c r="AE533" s="42">
        <v>30</v>
      </c>
      <c r="AF533" s="64">
        <v>0</v>
      </c>
      <c r="AG533" s="29">
        <v>0</v>
      </c>
      <c r="AH533" s="29">
        <v>0</v>
      </c>
      <c r="AI533" s="29">
        <v>0</v>
      </c>
      <c r="AJ533" s="29">
        <v>0</v>
      </c>
      <c r="AK533" s="29">
        <v>0</v>
      </c>
      <c r="AL533">
        <f t="shared" si="88"/>
        <v>50.590909090909101</v>
      </c>
      <c r="AM533">
        <f t="shared" si="89"/>
        <v>2205</v>
      </c>
      <c r="AN533" t="str">
        <f t="shared" si="90"/>
        <v>,漂亮的蘑菇,蓝水晶,美味的坚果</v>
      </c>
      <c r="AO533" s="25" t="str">
        <f>IF(F533="c",getSring(AN533,4),VLOOKUP(L533&amp;F533,test4,2,FALSE))</f>
        <v>光之精华</v>
      </c>
      <c r="AP533" s="25">
        <f t="shared" si="91"/>
        <v>30018</v>
      </c>
      <c r="AQ533" s="25">
        <f t="shared" si="97"/>
        <v>84</v>
      </c>
      <c r="AR533" s="25" t="str">
        <f>getSring(AN533,1)</f>
        <v>漂亮的蘑菇</v>
      </c>
      <c r="AS533" s="25">
        <f t="shared" si="92"/>
        <v>30020</v>
      </c>
      <c r="AT533" s="25">
        <f t="shared" si="98"/>
        <v>21</v>
      </c>
      <c r="AU533" s="25" t="str">
        <f>getSring(AN533,2)</f>
        <v>蓝水晶</v>
      </c>
      <c r="AV533" s="25">
        <f t="shared" si="93"/>
        <v>30028</v>
      </c>
      <c r="AW533" s="25">
        <f t="shared" si="94"/>
        <v>21</v>
      </c>
      <c r="AX533" s="25" t="str">
        <f>getSring(AN533,3)</f>
        <v>美味的坚果</v>
      </c>
      <c r="AY533" s="25">
        <f t="shared" si="95"/>
        <v>30040</v>
      </c>
      <c r="AZ533" s="25">
        <f t="shared" si="96"/>
        <v>21</v>
      </c>
    </row>
    <row r="534" spans="2:52" ht="14.25" x14ac:dyDescent="0.2">
      <c r="B534" s="16">
        <v>532</v>
      </c>
      <c r="C534" s="16" t="s">
        <v>1200</v>
      </c>
      <c r="D534" s="16" t="s">
        <v>1580</v>
      </c>
      <c r="E534" s="16">
        <f>武器3!E534</f>
        <v>6</v>
      </c>
      <c r="F534" s="16" t="s">
        <v>1127</v>
      </c>
      <c r="G534" s="16">
        <f>武器3!G534</f>
        <v>3</v>
      </c>
      <c r="H534" s="19" t="s">
        <v>1485</v>
      </c>
      <c r="I534" s="3" t="s">
        <v>878</v>
      </c>
      <c r="J534" s="3">
        <f>武器2!I534</f>
        <v>17</v>
      </c>
      <c r="K534" s="3" t="str">
        <f>武器3!J534</f>
        <v>终极职业</v>
      </c>
      <c r="L534" s="3" t="str">
        <f>武器3!K534</f>
        <v>光</v>
      </c>
      <c r="M534" s="16">
        <v>10</v>
      </c>
      <c r="N534" s="16">
        <v>4</v>
      </c>
      <c r="O534" s="16">
        <v>33</v>
      </c>
      <c r="P534" s="28">
        <v>0</v>
      </c>
      <c r="Q534" s="28">
        <v>0</v>
      </c>
      <c r="R534" s="28">
        <v>0</v>
      </c>
      <c r="S534" s="28">
        <v>0</v>
      </c>
      <c r="T534" s="28">
        <v>0</v>
      </c>
      <c r="U534" s="28">
        <v>0</v>
      </c>
      <c r="V534" s="64">
        <v>0</v>
      </c>
      <c r="W534" s="20">
        <v>0.2</v>
      </c>
      <c r="X534" s="29">
        <v>0</v>
      </c>
      <c r="Y534" s="29">
        <v>0</v>
      </c>
      <c r="Z534" s="29">
        <v>0</v>
      </c>
      <c r="AA534" s="64">
        <v>0</v>
      </c>
      <c r="AB534" s="64">
        <v>0</v>
      </c>
      <c r="AC534" s="64">
        <v>0</v>
      </c>
      <c r="AD534" s="64">
        <v>0</v>
      </c>
      <c r="AE534" s="64">
        <v>0</v>
      </c>
      <c r="AF534" s="64">
        <v>0</v>
      </c>
      <c r="AG534" s="29">
        <v>0</v>
      </c>
      <c r="AH534" s="29">
        <v>0</v>
      </c>
      <c r="AI534" s="29">
        <v>0</v>
      </c>
      <c r="AJ534" s="29">
        <v>0</v>
      </c>
      <c r="AK534" s="29">
        <v>0</v>
      </c>
      <c r="AL534">
        <f t="shared" si="88"/>
        <v>49.5</v>
      </c>
      <c r="AM534">
        <f t="shared" si="89"/>
        <v>2190</v>
      </c>
      <c r="AN534" t="str">
        <f t="shared" si="90"/>
        <v>,坚硬的石头,扁扁的稻草,蓝水晶</v>
      </c>
      <c r="AO534" s="25" t="str">
        <f>IF(F534="c",getSring(AN534,4),VLOOKUP(L534&amp;F534,test4,2,FALSE))</f>
        <v>光之精华</v>
      </c>
      <c r="AP534" s="25">
        <f t="shared" si="91"/>
        <v>30018</v>
      </c>
      <c r="AQ534" s="25">
        <f t="shared" si="97"/>
        <v>83</v>
      </c>
      <c r="AR534" s="25" t="str">
        <f>getSring(AN534,1)</f>
        <v>坚硬的石头</v>
      </c>
      <c r="AS534" s="25">
        <f t="shared" si="92"/>
        <v>30032</v>
      </c>
      <c r="AT534" s="25">
        <f t="shared" si="98"/>
        <v>21</v>
      </c>
      <c r="AU534" s="25" t="str">
        <f>getSring(AN534,2)</f>
        <v>扁扁的稻草</v>
      </c>
      <c r="AV534" s="25">
        <f t="shared" si="93"/>
        <v>30024</v>
      </c>
      <c r="AW534" s="25">
        <f t="shared" si="94"/>
        <v>21</v>
      </c>
      <c r="AX534" s="25" t="str">
        <f>getSring(AN534,3)</f>
        <v>蓝水晶</v>
      </c>
      <c r="AY534" s="25">
        <f t="shared" si="95"/>
        <v>30028</v>
      </c>
      <c r="AZ534" s="25">
        <f t="shared" si="96"/>
        <v>21</v>
      </c>
    </row>
    <row r="535" spans="2:52" ht="14.25" x14ac:dyDescent="0.2">
      <c r="B535" s="16">
        <v>533</v>
      </c>
      <c r="C535" s="16" t="s">
        <v>1174</v>
      </c>
      <c r="D535" s="16" t="s">
        <v>1625</v>
      </c>
      <c r="E535" s="16">
        <f>武器3!E535</f>
        <v>7</v>
      </c>
      <c r="F535" s="16" t="s">
        <v>1127</v>
      </c>
      <c r="G535" s="16">
        <f>武器3!G535</f>
        <v>3</v>
      </c>
      <c r="H535" s="19" t="s">
        <v>1485</v>
      </c>
      <c r="I535" s="3" t="s">
        <v>878</v>
      </c>
      <c r="J535" s="3">
        <f>武器2!I535</f>
        <v>17</v>
      </c>
      <c r="K535" s="3" t="str">
        <f>武器3!J535</f>
        <v>终极职业</v>
      </c>
      <c r="L535" s="3" t="str">
        <f>武器3!K535</f>
        <v>光</v>
      </c>
      <c r="M535" s="16">
        <v>10</v>
      </c>
      <c r="N535" s="16">
        <v>5</v>
      </c>
      <c r="O535" s="16">
        <v>41</v>
      </c>
      <c r="P535" s="28">
        <v>0</v>
      </c>
      <c r="Q535" s="28">
        <v>0</v>
      </c>
      <c r="R535" s="28">
        <v>0</v>
      </c>
      <c r="S535" s="28">
        <v>0</v>
      </c>
      <c r="T535" s="28">
        <v>0</v>
      </c>
      <c r="U535" s="28">
        <v>0</v>
      </c>
      <c r="V535" s="64">
        <v>0</v>
      </c>
      <c r="W535" s="29">
        <v>0</v>
      </c>
      <c r="X535" s="29">
        <v>0</v>
      </c>
      <c r="Y535" s="29">
        <v>0</v>
      </c>
      <c r="Z535" s="29">
        <v>0</v>
      </c>
      <c r="AA535" s="64">
        <v>0</v>
      </c>
      <c r="AB535" s="42">
        <v>37</v>
      </c>
      <c r="AC535" s="64">
        <v>0</v>
      </c>
      <c r="AD535" s="42">
        <v>50</v>
      </c>
      <c r="AE535" s="64">
        <v>0</v>
      </c>
      <c r="AF535" s="64">
        <v>0</v>
      </c>
      <c r="AG535" s="29">
        <v>0</v>
      </c>
      <c r="AH535" s="29">
        <v>0</v>
      </c>
      <c r="AI535" s="29">
        <v>0</v>
      </c>
      <c r="AJ535" s="29">
        <v>0</v>
      </c>
      <c r="AK535" s="29">
        <v>0</v>
      </c>
      <c r="AL535">
        <f t="shared" si="88"/>
        <v>115.45348837209303</v>
      </c>
      <c r="AM535">
        <f t="shared" si="89"/>
        <v>5040</v>
      </c>
      <c r="AN535" t="str">
        <f t="shared" si="90"/>
        <v>,长獠牙,美味的坚果,蓝水晶</v>
      </c>
      <c r="AO535" s="25" t="str">
        <f>IF(F535="c",getSring(AN535,4),VLOOKUP(L535&amp;F535,test4,2,FALSE))</f>
        <v>光之精华</v>
      </c>
      <c r="AP535" s="25">
        <f t="shared" si="91"/>
        <v>30018</v>
      </c>
      <c r="AQ535" s="25">
        <f t="shared" si="97"/>
        <v>192</v>
      </c>
      <c r="AR535" s="25" t="str">
        <f>getSring(AN535,1)</f>
        <v>长獠牙</v>
      </c>
      <c r="AS535" s="25">
        <f t="shared" si="92"/>
        <v>30036</v>
      </c>
      <c r="AT535" s="25">
        <f t="shared" si="98"/>
        <v>48</v>
      </c>
      <c r="AU535" s="25" t="str">
        <f>getSring(AN535,2)</f>
        <v>美味的坚果</v>
      </c>
      <c r="AV535" s="25">
        <f t="shared" si="93"/>
        <v>30040</v>
      </c>
      <c r="AW535" s="25">
        <f t="shared" si="94"/>
        <v>48</v>
      </c>
      <c r="AX535" s="25" t="str">
        <f>getSring(AN535,3)</f>
        <v>蓝水晶</v>
      </c>
      <c r="AY535" s="25">
        <f t="shared" si="95"/>
        <v>30028</v>
      </c>
      <c r="AZ535" s="25">
        <f t="shared" si="96"/>
        <v>48</v>
      </c>
    </row>
    <row r="536" spans="2:52" ht="14.25" x14ac:dyDescent="0.2">
      <c r="B536" s="16">
        <v>534</v>
      </c>
      <c r="C536" s="16" t="s">
        <v>1214</v>
      </c>
      <c r="D536" s="16" t="s">
        <v>1446</v>
      </c>
      <c r="E536" s="16">
        <f>武器3!E536</f>
        <v>8</v>
      </c>
      <c r="F536" s="16" t="s">
        <v>1127</v>
      </c>
      <c r="G536" s="16">
        <f>武器3!G536</f>
        <v>3</v>
      </c>
      <c r="H536" s="19" t="s">
        <v>1485</v>
      </c>
      <c r="I536" s="3" t="s">
        <v>878</v>
      </c>
      <c r="J536" s="3">
        <f>武器2!I536</f>
        <v>17</v>
      </c>
      <c r="K536" s="3" t="str">
        <f>武器3!J536</f>
        <v>终极职业</v>
      </c>
      <c r="L536" s="3" t="str">
        <f>武器3!K536</f>
        <v>光</v>
      </c>
      <c r="M536" s="16">
        <v>10</v>
      </c>
      <c r="N536" s="16">
        <v>6</v>
      </c>
      <c r="O536" s="16">
        <v>49</v>
      </c>
      <c r="P536" s="28">
        <v>0</v>
      </c>
      <c r="Q536" s="28">
        <v>0</v>
      </c>
      <c r="R536" s="28">
        <v>0</v>
      </c>
      <c r="S536" s="28">
        <v>0</v>
      </c>
      <c r="T536" s="28">
        <v>0</v>
      </c>
      <c r="U536" s="28">
        <v>0</v>
      </c>
      <c r="V536" s="64">
        <v>0</v>
      </c>
      <c r="W536" s="29">
        <v>0</v>
      </c>
      <c r="X536" s="29">
        <v>0</v>
      </c>
      <c r="Y536" s="29">
        <v>0</v>
      </c>
      <c r="Z536" s="29">
        <v>0</v>
      </c>
      <c r="AA536" s="64">
        <v>0</v>
      </c>
      <c r="AB536" s="64">
        <v>0</v>
      </c>
      <c r="AC536" s="42">
        <v>36</v>
      </c>
      <c r="AD536" s="64">
        <v>0</v>
      </c>
      <c r="AE536" s="64">
        <v>0</v>
      </c>
      <c r="AF536" s="42">
        <v>67</v>
      </c>
      <c r="AG536" s="29">
        <v>0</v>
      </c>
      <c r="AH536" s="29">
        <v>0</v>
      </c>
      <c r="AI536" s="29">
        <v>0</v>
      </c>
      <c r="AJ536" s="29">
        <v>0</v>
      </c>
      <c r="AK536" s="29">
        <v>0</v>
      </c>
      <c r="AL536">
        <f t="shared" si="88"/>
        <v>147.10794044665016</v>
      </c>
      <c r="AM536">
        <f t="shared" si="89"/>
        <v>6420</v>
      </c>
      <c r="AN536" t="str">
        <f t="shared" si="90"/>
        <v>,扁扁的稻草,坚硬的石头,蓝水晶</v>
      </c>
      <c r="AO536" s="25" t="str">
        <f>IF(F536="c",getSring(AN536,4),VLOOKUP(L536&amp;F536,test4,2,FALSE))</f>
        <v>光之精华</v>
      </c>
      <c r="AP536" s="25">
        <f t="shared" si="91"/>
        <v>30018</v>
      </c>
      <c r="AQ536" s="25">
        <f t="shared" si="97"/>
        <v>245</v>
      </c>
      <c r="AR536" s="25" t="str">
        <f>getSring(AN536,1)</f>
        <v>扁扁的稻草</v>
      </c>
      <c r="AS536" s="25">
        <f t="shared" si="92"/>
        <v>30024</v>
      </c>
      <c r="AT536" s="25">
        <f t="shared" si="98"/>
        <v>61</v>
      </c>
      <c r="AU536" s="25" t="str">
        <f>getSring(AN536,2)</f>
        <v>坚硬的石头</v>
      </c>
      <c r="AV536" s="25">
        <f t="shared" si="93"/>
        <v>30032</v>
      </c>
      <c r="AW536" s="25">
        <f t="shared" si="94"/>
        <v>61</v>
      </c>
      <c r="AX536" s="25" t="str">
        <f>getSring(AN536,3)</f>
        <v>蓝水晶</v>
      </c>
      <c r="AY536" s="25">
        <f t="shared" si="95"/>
        <v>30028</v>
      </c>
      <c r="AZ536" s="25">
        <f t="shared" si="96"/>
        <v>61</v>
      </c>
    </row>
    <row r="537" spans="2:52" ht="14.25" x14ac:dyDescent="0.2">
      <c r="B537" s="16">
        <v>535</v>
      </c>
      <c r="C537" s="16" t="s">
        <v>1204</v>
      </c>
      <c r="D537" s="16" t="s">
        <v>1694</v>
      </c>
      <c r="E537" s="16">
        <f>武器3!E537</f>
        <v>9</v>
      </c>
      <c r="F537" s="16" t="s">
        <v>1127</v>
      </c>
      <c r="G537" s="16">
        <f>武器3!G537</f>
        <v>3</v>
      </c>
      <c r="H537" s="19" t="s">
        <v>1485</v>
      </c>
      <c r="I537" s="3" t="s">
        <v>878</v>
      </c>
      <c r="J537" s="3">
        <f>武器2!I537</f>
        <v>17</v>
      </c>
      <c r="K537" s="3" t="str">
        <f>武器3!J537</f>
        <v>终极职业</v>
      </c>
      <c r="L537" s="3" t="str">
        <f>武器3!K537</f>
        <v>光</v>
      </c>
      <c r="M537" s="16">
        <v>10</v>
      </c>
      <c r="N537" s="16">
        <v>7</v>
      </c>
      <c r="O537" s="16">
        <v>57</v>
      </c>
      <c r="P537" s="28">
        <v>0</v>
      </c>
      <c r="Q537" s="28">
        <v>0</v>
      </c>
      <c r="R537" s="28">
        <v>0</v>
      </c>
      <c r="S537" s="28">
        <v>0</v>
      </c>
      <c r="T537" s="28">
        <v>0</v>
      </c>
      <c r="U537" s="16">
        <v>82</v>
      </c>
      <c r="V537" s="64">
        <v>0</v>
      </c>
      <c r="W537" s="29">
        <v>0</v>
      </c>
      <c r="X537" s="29">
        <v>0</v>
      </c>
      <c r="Y537" s="29">
        <v>0</v>
      </c>
      <c r="Z537" s="29">
        <v>0</v>
      </c>
      <c r="AA537" s="64">
        <v>0</v>
      </c>
      <c r="AB537" s="64">
        <v>0</v>
      </c>
      <c r="AC537" s="64">
        <v>0</v>
      </c>
      <c r="AD537" s="64">
        <v>0</v>
      </c>
      <c r="AE537" s="64">
        <v>0</v>
      </c>
      <c r="AF537" s="42">
        <v>79</v>
      </c>
      <c r="AG537" s="29">
        <v>0</v>
      </c>
      <c r="AH537" s="29">
        <v>0</v>
      </c>
      <c r="AI537" s="29">
        <v>0</v>
      </c>
      <c r="AJ537" s="29">
        <v>0</v>
      </c>
      <c r="AK537" s="29">
        <v>0</v>
      </c>
      <c r="AL537">
        <f t="shared" si="88"/>
        <v>278.53693931398413</v>
      </c>
      <c r="AM537">
        <f t="shared" si="89"/>
        <v>12180</v>
      </c>
      <c r="AN537" t="str">
        <f t="shared" si="90"/>
        <v>,蓝水晶,长獠牙,扁扁的稻草</v>
      </c>
      <c r="AO537" s="25" t="str">
        <f>IF(F537="c",getSring(AN537,4),VLOOKUP(L537&amp;F537,test4,2,FALSE))</f>
        <v>光之精华</v>
      </c>
      <c r="AP537" s="25">
        <f t="shared" si="91"/>
        <v>30018</v>
      </c>
      <c r="AQ537" s="25">
        <f t="shared" si="97"/>
        <v>464</v>
      </c>
      <c r="AR537" s="25" t="str">
        <f>getSring(AN537,1)</f>
        <v>蓝水晶</v>
      </c>
      <c r="AS537" s="25">
        <f t="shared" si="92"/>
        <v>30028</v>
      </c>
      <c r="AT537" s="25">
        <f t="shared" si="98"/>
        <v>116</v>
      </c>
      <c r="AU537" s="25" t="str">
        <f>getSring(AN537,2)</f>
        <v>长獠牙</v>
      </c>
      <c r="AV537" s="25">
        <f t="shared" si="93"/>
        <v>30036</v>
      </c>
      <c r="AW537" s="25">
        <f t="shared" si="94"/>
        <v>116</v>
      </c>
      <c r="AX537" s="25" t="str">
        <f>getSring(AN537,3)</f>
        <v>扁扁的稻草</v>
      </c>
      <c r="AY537" s="25">
        <f t="shared" si="95"/>
        <v>30024</v>
      </c>
      <c r="AZ537" s="25">
        <f t="shared" si="96"/>
        <v>116</v>
      </c>
    </row>
    <row r="538" spans="2:52" ht="14.25" x14ac:dyDescent="0.2">
      <c r="B538" s="16">
        <v>536</v>
      </c>
      <c r="C538" s="16" t="s">
        <v>1166</v>
      </c>
      <c r="D538" s="16" t="s">
        <v>1581</v>
      </c>
      <c r="E538" s="16">
        <f>武器3!E538</f>
        <v>10</v>
      </c>
      <c r="F538" s="16" t="s">
        <v>1127</v>
      </c>
      <c r="G538" s="16">
        <f>武器3!G538</f>
        <v>3</v>
      </c>
      <c r="H538" s="19" t="s">
        <v>1485</v>
      </c>
      <c r="I538" s="3" t="s">
        <v>878</v>
      </c>
      <c r="J538" s="3">
        <f>武器2!I538</f>
        <v>17</v>
      </c>
      <c r="K538" s="3" t="str">
        <f>武器3!J538</f>
        <v>终极职业</v>
      </c>
      <c r="L538" s="3" t="str">
        <f>武器3!K538</f>
        <v>光</v>
      </c>
      <c r="M538" s="16">
        <v>10</v>
      </c>
      <c r="N538" s="16">
        <v>8</v>
      </c>
      <c r="O538" s="16">
        <v>66</v>
      </c>
      <c r="P538" s="16">
        <v>138</v>
      </c>
      <c r="Q538" s="28">
        <v>0</v>
      </c>
      <c r="R538" s="28">
        <v>0</v>
      </c>
      <c r="S538" s="28">
        <v>0</v>
      </c>
      <c r="T538" s="28">
        <v>0</v>
      </c>
      <c r="U538" s="28">
        <v>0</v>
      </c>
      <c r="V538" s="64">
        <v>0</v>
      </c>
      <c r="W538" s="29">
        <v>0</v>
      </c>
      <c r="X538" s="29">
        <v>0</v>
      </c>
      <c r="Y538" s="29">
        <v>0</v>
      </c>
      <c r="Z538" s="29">
        <v>0</v>
      </c>
      <c r="AA538" s="64">
        <v>0</v>
      </c>
      <c r="AB538" s="64">
        <v>0</v>
      </c>
      <c r="AC538" s="42">
        <v>48</v>
      </c>
      <c r="AD538" s="64">
        <v>0</v>
      </c>
      <c r="AE538" s="64">
        <v>0</v>
      </c>
      <c r="AF538" s="64">
        <v>0</v>
      </c>
      <c r="AG538" s="29">
        <v>0</v>
      </c>
      <c r="AH538" s="29">
        <v>0</v>
      </c>
      <c r="AI538" s="29">
        <v>0</v>
      </c>
      <c r="AJ538" s="29">
        <v>0</v>
      </c>
      <c r="AK538" s="29">
        <v>0</v>
      </c>
      <c r="AL538">
        <f t="shared" si="88"/>
        <v>358.96551724137936</v>
      </c>
      <c r="AM538">
        <f t="shared" si="89"/>
        <v>15720</v>
      </c>
      <c r="AN538" t="str">
        <f t="shared" si="90"/>
        <v>,漂亮的蘑菇,坚硬的石头,蓝水晶</v>
      </c>
      <c r="AO538" s="25" t="str">
        <f>IF(F538="c",getSring(AN538,4),VLOOKUP(L538&amp;F538,test4,2,FALSE))</f>
        <v>光之精华</v>
      </c>
      <c r="AP538" s="25">
        <f t="shared" si="91"/>
        <v>30018</v>
      </c>
      <c r="AQ538" s="25">
        <f t="shared" si="97"/>
        <v>598</v>
      </c>
      <c r="AR538" s="25" t="str">
        <f>getSring(AN538,1)</f>
        <v>漂亮的蘑菇</v>
      </c>
      <c r="AS538" s="25">
        <f t="shared" si="92"/>
        <v>30020</v>
      </c>
      <c r="AT538" s="25">
        <f t="shared" si="98"/>
        <v>150</v>
      </c>
      <c r="AU538" s="25" t="str">
        <f>getSring(AN538,2)</f>
        <v>坚硬的石头</v>
      </c>
      <c r="AV538" s="25">
        <f t="shared" si="93"/>
        <v>30032</v>
      </c>
      <c r="AW538" s="25">
        <f t="shared" si="94"/>
        <v>150</v>
      </c>
      <c r="AX538" s="25" t="str">
        <f>getSring(AN538,3)</f>
        <v>蓝水晶</v>
      </c>
      <c r="AY538" s="25">
        <f t="shared" si="95"/>
        <v>30028</v>
      </c>
      <c r="AZ538" s="25">
        <f t="shared" si="96"/>
        <v>150</v>
      </c>
    </row>
    <row r="539" spans="2:52" ht="14.25" x14ac:dyDescent="0.2">
      <c r="B539" s="16">
        <v>537</v>
      </c>
      <c r="C539" s="16" t="s">
        <v>1198</v>
      </c>
      <c r="D539" s="16" t="s">
        <v>1695</v>
      </c>
      <c r="E539" s="16">
        <f>武器3!E539</f>
        <v>3</v>
      </c>
      <c r="F539" s="16" t="s">
        <v>1128</v>
      </c>
      <c r="G539" s="16">
        <f>武器3!G539</f>
        <v>4</v>
      </c>
      <c r="H539" s="19" t="s">
        <v>1485</v>
      </c>
      <c r="I539" s="3" t="s">
        <v>878</v>
      </c>
      <c r="J539" s="3">
        <f>武器2!I539</f>
        <v>17</v>
      </c>
      <c r="K539" s="3" t="str">
        <f>武器3!J539</f>
        <v>终极职业</v>
      </c>
      <c r="L539" s="3" t="str">
        <f>武器3!K539</f>
        <v>--</v>
      </c>
      <c r="M539" s="16">
        <v>10</v>
      </c>
      <c r="N539" s="16">
        <v>1</v>
      </c>
      <c r="O539" s="16">
        <v>16</v>
      </c>
      <c r="P539" s="28">
        <v>0</v>
      </c>
      <c r="Q539" s="28">
        <v>0</v>
      </c>
      <c r="R539" s="28">
        <v>0</v>
      </c>
      <c r="S539" s="28">
        <v>0</v>
      </c>
      <c r="T539" s="28">
        <v>0</v>
      </c>
      <c r="U539" s="28">
        <v>0</v>
      </c>
      <c r="V539" s="64">
        <v>0</v>
      </c>
      <c r="W539" s="29">
        <v>0</v>
      </c>
      <c r="X539" s="20">
        <v>0</v>
      </c>
      <c r="Y539" s="29">
        <v>0</v>
      </c>
      <c r="Z539" s="29">
        <v>0</v>
      </c>
      <c r="AA539" s="64">
        <v>0</v>
      </c>
      <c r="AB539" s="64">
        <v>0</v>
      </c>
      <c r="AC539" s="64">
        <v>0</v>
      </c>
      <c r="AD539" s="64">
        <v>0</v>
      </c>
      <c r="AE539" s="64">
        <v>0</v>
      </c>
      <c r="AF539" s="64">
        <v>0</v>
      </c>
      <c r="AG539" s="29">
        <v>0</v>
      </c>
      <c r="AH539" s="29">
        <v>0</v>
      </c>
      <c r="AI539" s="29">
        <v>0</v>
      </c>
      <c r="AJ539" s="29">
        <v>0</v>
      </c>
      <c r="AK539" s="29">
        <v>0</v>
      </c>
      <c r="AL539">
        <f t="shared" si="88"/>
        <v>24</v>
      </c>
      <c r="AM539">
        <f t="shared" si="89"/>
        <v>1050</v>
      </c>
      <c r="AN539" t="str">
        <f t="shared" si="90"/>
        <v>,稻草,石头,狗牙,蘑菇</v>
      </c>
      <c r="AO539" s="25" t="str">
        <f>IF(F539="c",getSring(AN539,4),VLOOKUP(L539&amp;F539,test4,2,FALSE))</f>
        <v>蘑菇</v>
      </c>
      <c r="AP539" s="25">
        <f t="shared" si="91"/>
        <v>30019</v>
      </c>
      <c r="AQ539" s="25">
        <f t="shared" si="97"/>
        <v>80</v>
      </c>
      <c r="AR539" s="25" t="str">
        <f>getSring(AN539,1)</f>
        <v>稻草</v>
      </c>
      <c r="AS539" s="25">
        <f t="shared" si="92"/>
        <v>30023</v>
      </c>
      <c r="AT539" s="25">
        <f t="shared" si="98"/>
        <v>20</v>
      </c>
      <c r="AU539" s="25" t="str">
        <f>getSring(AN539,2)</f>
        <v>石头</v>
      </c>
      <c r="AV539" s="25">
        <f t="shared" si="93"/>
        <v>30031</v>
      </c>
      <c r="AW539" s="25">
        <f t="shared" si="94"/>
        <v>20</v>
      </c>
      <c r="AX539" s="25" t="str">
        <f>getSring(AN539,3)</f>
        <v>狗牙</v>
      </c>
      <c r="AY539" s="25">
        <f t="shared" si="95"/>
        <v>30035</v>
      </c>
      <c r="AZ539" s="25">
        <f t="shared" si="96"/>
        <v>20</v>
      </c>
    </row>
    <row r="540" spans="2:52" ht="14.25" x14ac:dyDescent="0.2">
      <c r="B540" s="16">
        <v>538</v>
      </c>
      <c r="C540" s="16" t="s">
        <v>1141</v>
      </c>
      <c r="D540" s="16" t="s">
        <v>1368</v>
      </c>
      <c r="E540" s="16">
        <f>武器3!E540</f>
        <v>4</v>
      </c>
      <c r="F540" s="16" t="s">
        <v>1128</v>
      </c>
      <c r="G540" s="16">
        <f>武器3!G540</f>
        <v>4</v>
      </c>
      <c r="H540" s="19" t="s">
        <v>1485</v>
      </c>
      <c r="I540" s="3" t="s">
        <v>878</v>
      </c>
      <c r="J540" s="3">
        <f>武器2!I540</f>
        <v>17</v>
      </c>
      <c r="K540" s="3" t="str">
        <f>武器3!J540</f>
        <v>终极职业</v>
      </c>
      <c r="L540" s="3" t="str">
        <f>武器3!K540</f>
        <v>--</v>
      </c>
      <c r="M540" s="16">
        <v>10</v>
      </c>
      <c r="N540" s="16">
        <v>2</v>
      </c>
      <c r="O540" s="16">
        <v>32</v>
      </c>
      <c r="P540" s="28">
        <v>0</v>
      </c>
      <c r="Q540" s="28">
        <v>0</v>
      </c>
      <c r="R540" s="28">
        <v>0</v>
      </c>
      <c r="S540" s="28">
        <v>0</v>
      </c>
      <c r="T540" s="16">
        <v>0</v>
      </c>
      <c r="U540" s="28">
        <v>0</v>
      </c>
      <c r="V540" s="64">
        <v>0</v>
      </c>
      <c r="W540" s="29">
        <v>0</v>
      </c>
      <c r="X540" s="29">
        <v>0</v>
      </c>
      <c r="Y540" s="29">
        <v>0</v>
      </c>
      <c r="Z540" s="29">
        <v>0</v>
      </c>
      <c r="AA540" s="64">
        <v>0</v>
      </c>
      <c r="AB540" s="64">
        <v>0</v>
      </c>
      <c r="AC540" s="64">
        <v>0</v>
      </c>
      <c r="AD540" s="64">
        <v>0</v>
      </c>
      <c r="AE540" s="64">
        <v>0</v>
      </c>
      <c r="AF540" s="64">
        <v>0</v>
      </c>
      <c r="AG540" s="29">
        <v>0</v>
      </c>
      <c r="AH540" s="29">
        <v>0</v>
      </c>
      <c r="AI540" s="29">
        <v>0</v>
      </c>
      <c r="AJ540" s="29">
        <v>0</v>
      </c>
      <c r="AK540" s="29">
        <v>0</v>
      </c>
      <c r="AL540">
        <f t="shared" si="88"/>
        <v>48</v>
      </c>
      <c r="AM540">
        <f t="shared" si="89"/>
        <v>2100</v>
      </c>
      <c r="AN540" t="str">
        <f t="shared" si="90"/>
        <v>,多汁的坚果,蘑菇,稻草,狗牙</v>
      </c>
      <c r="AO540" s="25" t="str">
        <f>IF(F540="c",getSring(AN540,4),VLOOKUP(L540&amp;F540,test4,2,FALSE))</f>
        <v>狗牙</v>
      </c>
      <c r="AP540" s="25">
        <f t="shared" si="91"/>
        <v>30035</v>
      </c>
      <c r="AQ540" s="25">
        <f t="shared" si="97"/>
        <v>160</v>
      </c>
      <c r="AR540" s="25" t="str">
        <f>getSring(AN540,1)</f>
        <v>多汁的坚果</v>
      </c>
      <c r="AS540" s="25">
        <f t="shared" si="92"/>
        <v>30039</v>
      </c>
      <c r="AT540" s="25">
        <f t="shared" si="98"/>
        <v>40</v>
      </c>
      <c r="AU540" s="25" t="str">
        <f>getSring(AN540,2)</f>
        <v>蘑菇</v>
      </c>
      <c r="AV540" s="25">
        <f t="shared" si="93"/>
        <v>30019</v>
      </c>
      <c r="AW540" s="25">
        <f t="shared" si="94"/>
        <v>40</v>
      </c>
      <c r="AX540" s="25" t="str">
        <f>getSring(AN540,3)</f>
        <v>稻草</v>
      </c>
      <c r="AY540" s="25">
        <f t="shared" si="95"/>
        <v>30023</v>
      </c>
      <c r="AZ540" s="25">
        <f t="shared" si="96"/>
        <v>40</v>
      </c>
    </row>
    <row r="541" spans="2:52" ht="14.25" x14ac:dyDescent="0.2">
      <c r="B541" s="16">
        <v>539</v>
      </c>
      <c r="C541" s="16" t="s">
        <v>1141</v>
      </c>
      <c r="D541" s="16" t="s">
        <v>1315</v>
      </c>
      <c r="E541" s="16">
        <f>武器3!E541</f>
        <v>5</v>
      </c>
      <c r="F541" s="16" t="s">
        <v>1128</v>
      </c>
      <c r="G541" s="16">
        <f>武器3!G541</f>
        <v>4</v>
      </c>
      <c r="H541" s="19" t="s">
        <v>1485</v>
      </c>
      <c r="I541" s="3" t="s">
        <v>878</v>
      </c>
      <c r="J541" s="3">
        <f>武器2!I541</f>
        <v>17</v>
      </c>
      <c r="K541" s="3" t="str">
        <f>武器3!J541</f>
        <v>终极职业</v>
      </c>
      <c r="L541" s="3" t="str">
        <f>武器3!K541</f>
        <v>--</v>
      </c>
      <c r="M541" s="16">
        <v>10</v>
      </c>
      <c r="N541" s="16">
        <v>3</v>
      </c>
      <c r="O541" s="16">
        <v>48</v>
      </c>
      <c r="P541" s="28">
        <v>0</v>
      </c>
      <c r="Q541" s="28">
        <v>0</v>
      </c>
      <c r="R541" s="28">
        <v>0</v>
      </c>
      <c r="S541" s="28">
        <v>0</v>
      </c>
      <c r="T541" s="16">
        <v>0</v>
      </c>
      <c r="U541" s="28">
        <v>0</v>
      </c>
      <c r="V541" s="64">
        <v>0</v>
      </c>
      <c r="W541" s="29">
        <v>0</v>
      </c>
      <c r="X541" s="29">
        <v>0</v>
      </c>
      <c r="Y541" s="29">
        <v>0</v>
      </c>
      <c r="Z541" s="29">
        <v>0</v>
      </c>
      <c r="AA541" s="64">
        <v>0</v>
      </c>
      <c r="AB541" s="64">
        <v>0</v>
      </c>
      <c r="AC541" s="64">
        <v>0</v>
      </c>
      <c r="AD541" s="64">
        <v>0</v>
      </c>
      <c r="AE541" s="64">
        <v>0</v>
      </c>
      <c r="AF541" s="64">
        <v>0</v>
      </c>
      <c r="AG541" s="29">
        <v>0</v>
      </c>
      <c r="AH541" s="29">
        <v>0</v>
      </c>
      <c r="AI541" s="29">
        <v>0</v>
      </c>
      <c r="AJ541" s="29">
        <v>0</v>
      </c>
      <c r="AK541" s="29">
        <v>0</v>
      </c>
      <c r="AL541">
        <f t="shared" si="88"/>
        <v>72</v>
      </c>
      <c r="AM541">
        <f t="shared" si="89"/>
        <v>3150</v>
      </c>
      <c r="AN541" t="str">
        <f t="shared" si="90"/>
        <v>,稻草,多汁的坚果,蘑菇,狗牙</v>
      </c>
      <c r="AO541" s="25" t="str">
        <f>IF(F541="c",getSring(AN541,4),VLOOKUP(L541&amp;F541,test4,2,FALSE))</f>
        <v>狗牙</v>
      </c>
      <c r="AP541" s="25">
        <f t="shared" si="91"/>
        <v>30035</v>
      </c>
      <c r="AQ541" s="25">
        <f t="shared" si="97"/>
        <v>240</v>
      </c>
      <c r="AR541" s="25" t="str">
        <f>getSring(AN541,1)</f>
        <v>稻草</v>
      </c>
      <c r="AS541" s="25">
        <f t="shared" si="92"/>
        <v>30023</v>
      </c>
      <c r="AT541" s="25">
        <f t="shared" si="98"/>
        <v>60</v>
      </c>
      <c r="AU541" s="25" t="str">
        <f>getSring(AN541,2)</f>
        <v>多汁的坚果</v>
      </c>
      <c r="AV541" s="25">
        <f t="shared" si="93"/>
        <v>30039</v>
      </c>
      <c r="AW541" s="25">
        <f t="shared" si="94"/>
        <v>60</v>
      </c>
      <c r="AX541" s="25" t="str">
        <f>getSring(AN541,3)</f>
        <v>蘑菇</v>
      </c>
      <c r="AY541" s="25">
        <f t="shared" si="95"/>
        <v>30019</v>
      </c>
      <c r="AZ541" s="25">
        <f t="shared" si="96"/>
        <v>60</v>
      </c>
    </row>
    <row r="542" spans="2:52" ht="14.25" x14ac:dyDescent="0.2">
      <c r="B542" s="16">
        <v>540</v>
      </c>
      <c r="C542" s="16" t="s">
        <v>1141</v>
      </c>
      <c r="D542" s="16" t="s">
        <v>1696</v>
      </c>
      <c r="E542" s="16">
        <f>武器3!E542</f>
        <v>6</v>
      </c>
      <c r="F542" s="16" t="s">
        <v>1128</v>
      </c>
      <c r="G542" s="16">
        <f>武器3!G542</f>
        <v>4</v>
      </c>
      <c r="H542" s="19" t="s">
        <v>1485</v>
      </c>
      <c r="I542" s="3" t="s">
        <v>878</v>
      </c>
      <c r="J542" s="3">
        <f>武器2!I542</f>
        <v>17</v>
      </c>
      <c r="K542" s="3" t="str">
        <f>武器3!J542</f>
        <v>终极职业</v>
      </c>
      <c r="L542" s="3" t="str">
        <f>武器3!K542</f>
        <v>--</v>
      </c>
      <c r="M542" s="16">
        <v>10</v>
      </c>
      <c r="N542" s="16">
        <v>4</v>
      </c>
      <c r="O542" s="16">
        <v>64</v>
      </c>
      <c r="P542" s="28">
        <v>0</v>
      </c>
      <c r="Q542" s="16">
        <v>0</v>
      </c>
      <c r="R542" s="28">
        <v>0</v>
      </c>
      <c r="S542" s="28">
        <v>0</v>
      </c>
      <c r="T542" s="28">
        <v>0</v>
      </c>
      <c r="U542" s="28">
        <v>0</v>
      </c>
      <c r="V542" s="64">
        <v>0</v>
      </c>
      <c r="W542" s="29">
        <v>0</v>
      </c>
      <c r="X542" s="29">
        <v>0</v>
      </c>
      <c r="Y542" s="29">
        <v>0</v>
      </c>
      <c r="Z542" s="29">
        <v>0</v>
      </c>
      <c r="AA542" s="64">
        <v>0</v>
      </c>
      <c r="AB542" s="64">
        <v>0</v>
      </c>
      <c r="AC542" s="64">
        <v>0</v>
      </c>
      <c r="AD542" s="64">
        <v>0</v>
      </c>
      <c r="AE542" s="64">
        <v>0</v>
      </c>
      <c r="AF542" s="64">
        <v>0</v>
      </c>
      <c r="AG542" s="29">
        <v>0</v>
      </c>
      <c r="AH542" s="29">
        <v>0</v>
      </c>
      <c r="AI542" s="29">
        <v>0</v>
      </c>
      <c r="AJ542" s="29">
        <v>0</v>
      </c>
      <c r="AK542" s="29">
        <v>0</v>
      </c>
      <c r="AL542">
        <f t="shared" si="88"/>
        <v>96</v>
      </c>
      <c r="AM542">
        <f t="shared" si="89"/>
        <v>4200</v>
      </c>
      <c r="AN542" t="str">
        <f t="shared" si="90"/>
        <v>,稻草,狗牙,红水晶,多汁的坚果</v>
      </c>
      <c r="AO542" s="25" t="str">
        <f>IF(F542="c",getSring(AN542,4),VLOOKUP(L542&amp;F542,test4,2,FALSE))</f>
        <v>多汁的坚果</v>
      </c>
      <c r="AP542" s="25">
        <f t="shared" si="91"/>
        <v>30039</v>
      </c>
      <c r="AQ542" s="25">
        <f t="shared" si="97"/>
        <v>320</v>
      </c>
      <c r="AR542" s="25" t="str">
        <f>getSring(AN542,1)</f>
        <v>稻草</v>
      </c>
      <c r="AS542" s="25">
        <f t="shared" si="92"/>
        <v>30023</v>
      </c>
      <c r="AT542" s="25">
        <f t="shared" si="98"/>
        <v>80</v>
      </c>
      <c r="AU542" s="25" t="str">
        <f>getSring(AN542,2)</f>
        <v>狗牙</v>
      </c>
      <c r="AV542" s="25">
        <f t="shared" si="93"/>
        <v>30035</v>
      </c>
      <c r="AW542" s="25">
        <f t="shared" si="94"/>
        <v>80</v>
      </c>
      <c r="AX542" s="25" t="str">
        <f>getSring(AN542,3)</f>
        <v>红水晶</v>
      </c>
      <c r="AY542" s="25">
        <f t="shared" si="95"/>
        <v>30027</v>
      </c>
      <c r="AZ542" s="25">
        <f t="shared" si="96"/>
        <v>80</v>
      </c>
    </row>
    <row r="543" spans="2:52" ht="14.25" x14ac:dyDescent="0.2">
      <c r="B543" s="16">
        <v>541</v>
      </c>
      <c r="C543" s="16" t="s">
        <v>1157</v>
      </c>
      <c r="D543" s="16" t="s">
        <v>1281</v>
      </c>
      <c r="E543" s="16">
        <f>武器3!E543</f>
        <v>7</v>
      </c>
      <c r="F543" s="16" t="s">
        <v>1128</v>
      </c>
      <c r="G543" s="16">
        <f>武器3!G543</f>
        <v>4</v>
      </c>
      <c r="H543" s="19" t="s">
        <v>1485</v>
      </c>
      <c r="I543" s="3" t="s">
        <v>878</v>
      </c>
      <c r="J543" s="3">
        <f>武器2!I543</f>
        <v>17</v>
      </c>
      <c r="K543" s="3" t="str">
        <f>武器3!J543</f>
        <v>终极职业</v>
      </c>
      <c r="L543" s="3" t="str">
        <f>武器3!K543</f>
        <v>--</v>
      </c>
      <c r="M543" s="16">
        <v>10</v>
      </c>
      <c r="N543" s="16">
        <v>5</v>
      </c>
      <c r="O543" s="16">
        <v>80</v>
      </c>
      <c r="P543" s="28">
        <v>0</v>
      </c>
      <c r="Q543" s="16">
        <v>0</v>
      </c>
      <c r="R543" s="28">
        <v>0</v>
      </c>
      <c r="S543" s="28">
        <v>0</v>
      </c>
      <c r="T543" s="28">
        <v>0</v>
      </c>
      <c r="U543" s="28">
        <v>0</v>
      </c>
      <c r="V543" s="64">
        <v>0</v>
      </c>
      <c r="W543" s="29">
        <v>0</v>
      </c>
      <c r="X543" s="29">
        <v>0</v>
      </c>
      <c r="Y543" s="29">
        <v>0</v>
      </c>
      <c r="Z543" s="29">
        <v>0</v>
      </c>
      <c r="AA543" s="64">
        <v>0</v>
      </c>
      <c r="AB543" s="64">
        <v>0</v>
      </c>
      <c r="AC543" s="64">
        <v>0</v>
      </c>
      <c r="AD543" s="64">
        <v>0</v>
      </c>
      <c r="AE543" s="64">
        <v>0</v>
      </c>
      <c r="AF543" s="64">
        <v>0</v>
      </c>
      <c r="AG543" s="29">
        <v>0</v>
      </c>
      <c r="AH543" s="29">
        <v>0</v>
      </c>
      <c r="AI543" s="29">
        <v>0</v>
      </c>
      <c r="AJ543" s="29">
        <v>0</v>
      </c>
      <c r="AK543" s="29">
        <v>0</v>
      </c>
      <c r="AL543">
        <f t="shared" si="88"/>
        <v>120</v>
      </c>
      <c r="AM543">
        <f t="shared" si="89"/>
        <v>5250</v>
      </c>
      <c r="AN543" t="str">
        <f t="shared" si="90"/>
        <v>,红水晶,石头,稻草,狗牙</v>
      </c>
      <c r="AO543" s="25" t="str">
        <f>IF(F543="c",getSring(AN543,4),VLOOKUP(L543&amp;F543,test4,2,FALSE))</f>
        <v>狗牙</v>
      </c>
      <c r="AP543" s="25">
        <f t="shared" si="91"/>
        <v>30035</v>
      </c>
      <c r="AQ543" s="25">
        <f t="shared" si="97"/>
        <v>400</v>
      </c>
      <c r="AR543" s="25" t="str">
        <f>getSring(AN543,1)</f>
        <v>红水晶</v>
      </c>
      <c r="AS543" s="25">
        <f t="shared" si="92"/>
        <v>30027</v>
      </c>
      <c r="AT543" s="25">
        <f t="shared" si="98"/>
        <v>100</v>
      </c>
      <c r="AU543" s="25" t="str">
        <f>getSring(AN543,2)</f>
        <v>石头</v>
      </c>
      <c r="AV543" s="25">
        <f t="shared" si="93"/>
        <v>30031</v>
      </c>
      <c r="AW543" s="25">
        <f t="shared" si="94"/>
        <v>100</v>
      </c>
      <c r="AX543" s="25" t="str">
        <f>getSring(AN543,3)</f>
        <v>稻草</v>
      </c>
      <c r="AY543" s="25">
        <f t="shared" si="95"/>
        <v>30023</v>
      </c>
      <c r="AZ543" s="25">
        <f t="shared" si="96"/>
        <v>100</v>
      </c>
    </row>
    <row r="544" spans="2:52" ht="14.25" x14ac:dyDescent="0.2">
      <c r="B544" s="16">
        <v>542</v>
      </c>
      <c r="C544" s="16" t="s">
        <v>1164</v>
      </c>
      <c r="D544" s="16" t="s">
        <v>1326</v>
      </c>
      <c r="E544" s="16">
        <f>武器3!E544</f>
        <v>8</v>
      </c>
      <c r="F544" s="16" t="s">
        <v>1128</v>
      </c>
      <c r="G544" s="16">
        <f>武器3!G544</f>
        <v>4</v>
      </c>
      <c r="H544" s="19" t="s">
        <v>1485</v>
      </c>
      <c r="I544" s="3" t="s">
        <v>878</v>
      </c>
      <c r="J544" s="3">
        <f>武器2!I544</f>
        <v>17</v>
      </c>
      <c r="K544" s="3" t="str">
        <f>武器3!J544</f>
        <v>终极职业</v>
      </c>
      <c r="L544" s="3" t="str">
        <f>武器3!K544</f>
        <v>--</v>
      </c>
      <c r="M544" s="16">
        <v>10</v>
      </c>
      <c r="N544" s="16">
        <v>6</v>
      </c>
      <c r="O544" s="16">
        <v>96</v>
      </c>
      <c r="P544" s="28">
        <v>0</v>
      </c>
      <c r="Q544" s="28">
        <v>0</v>
      </c>
      <c r="R544" s="28">
        <v>0</v>
      </c>
      <c r="S544" s="28">
        <v>0</v>
      </c>
      <c r="T544" s="28">
        <v>0</v>
      </c>
      <c r="U544" s="28">
        <v>0</v>
      </c>
      <c r="V544" s="64">
        <v>0</v>
      </c>
      <c r="W544" s="29">
        <v>0</v>
      </c>
      <c r="X544" s="29">
        <v>0</v>
      </c>
      <c r="Y544" s="29">
        <v>0</v>
      </c>
      <c r="Z544" s="29">
        <v>0</v>
      </c>
      <c r="AA544" s="64">
        <v>0</v>
      </c>
      <c r="AB544" s="64">
        <v>0</v>
      </c>
      <c r="AC544" s="64">
        <v>0</v>
      </c>
      <c r="AD544" s="64">
        <v>0</v>
      </c>
      <c r="AE544" s="64">
        <v>0</v>
      </c>
      <c r="AF544" s="42">
        <v>0</v>
      </c>
      <c r="AG544" s="29">
        <v>0</v>
      </c>
      <c r="AH544" s="29">
        <v>0</v>
      </c>
      <c r="AI544" s="29">
        <v>0</v>
      </c>
      <c r="AJ544" s="29">
        <v>0</v>
      </c>
      <c r="AK544" s="29">
        <v>0</v>
      </c>
      <c r="AL544">
        <f t="shared" si="88"/>
        <v>144</v>
      </c>
      <c r="AM544">
        <f t="shared" si="89"/>
        <v>6300</v>
      </c>
      <c r="AN544" t="str">
        <f t="shared" si="90"/>
        <v>,多汁的坚果,红水晶,石头,稻草</v>
      </c>
      <c r="AO544" s="25" t="str">
        <f>IF(F544="c",getSring(AN544,4),VLOOKUP(L544&amp;F544,test4,2,FALSE))</f>
        <v>稻草</v>
      </c>
      <c r="AP544" s="25">
        <f t="shared" si="91"/>
        <v>30023</v>
      </c>
      <c r="AQ544" s="25">
        <f t="shared" si="97"/>
        <v>480</v>
      </c>
      <c r="AR544" s="25" t="str">
        <f>getSring(AN544,1)</f>
        <v>多汁的坚果</v>
      </c>
      <c r="AS544" s="25">
        <f t="shared" si="92"/>
        <v>30039</v>
      </c>
      <c r="AT544" s="25">
        <f t="shared" si="98"/>
        <v>120</v>
      </c>
      <c r="AU544" s="25" t="str">
        <f>getSring(AN544,2)</f>
        <v>红水晶</v>
      </c>
      <c r="AV544" s="25">
        <f t="shared" si="93"/>
        <v>30027</v>
      </c>
      <c r="AW544" s="25">
        <f t="shared" si="94"/>
        <v>120</v>
      </c>
      <c r="AX544" s="25" t="str">
        <f>getSring(AN544,3)</f>
        <v>石头</v>
      </c>
      <c r="AY544" s="25">
        <f t="shared" si="95"/>
        <v>30031</v>
      </c>
      <c r="AZ544" s="25">
        <f t="shared" si="96"/>
        <v>120</v>
      </c>
    </row>
    <row r="545" spans="2:52" ht="14.25" x14ac:dyDescent="0.2">
      <c r="B545" s="16">
        <v>543</v>
      </c>
      <c r="C545" s="16" t="s">
        <v>1168</v>
      </c>
      <c r="D545" s="16" t="s">
        <v>1649</v>
      </c>
      <c r="E545" s="16">
        <f>武器3!E545</f>
        <v>9</v>
      </c>
      <c r="F545" s="16" t="s">
        <v>1128</v>
      </c>
      <c r="G545" s="16">
        <f>武器3!G545</f>
        <v>4</v>
      </c>
      <c r="H545" s="19" t="s">
        <v>1485</v>
      </c>
      <c r="I545" s="3" t="s">
        <v>878</v>
      </c>
      <c r="J545" s="3">
        <f>武器2!I545</f>
        <v>17</v>
      </c>
      <c r="K545" s="3" t="str">
        <f>武器3!J545</f>
        <v>终极职业</v>
      </c>
      <c r="L545" s="3" t="str">
        <f>武器3!K545</f>
        <v>--</v>
      </c>
      <c r="M545" s="16">
        <v>10</v>
      </c>
      <c r="N545" s="16">
        <v>7</v>
      </c>
      <c r="O545" s="16">
        <v>112</v>
      </c>
      <c r="P545" s="16">
        <v>0</v>
      </c>
      <c r="Q545" s="28">
        <v>0</v>
      </c>
      <c r="R545" s="28">
        <v>0</v>
      </c>
      <c r="S545" s="28">
        <v>0</v>
      </c>
      <c r="T545" s="28">
        <v>0</v>
      </c>
      <c r="U545" s="28">
        <v>0</v>
      </c>
      <c r="V545" s="64">
        <v>0</v>
      </c>
      <c r="W545" s="29">
        <v>0</v>
      </c>
      <c r="X545" s="29">
        <v>0</v>
      </c>
      <c r="Y545" s="29">
        <v>0</v>
      </c>
      <c r="Z545" s="29">
        <v>0</v>
      </c>
      <c r="AA545" s="64">
        <v>0</v>
      </c>
      <c r="AB545" s="64">
        <v>0</v>
      </c>
      <c r="AC545" s="64">
        <v>0</v>
      </c>
      <c r="AD545" s="64">
        <v>0</v>
      </c>
      <c r="AE545" s="64">
        <v>0</v>
      </c>
      <c r="AF545" s="64">
        <v>0</v>
      </c>
      <c r="AG545" s="29">
        <v>0</v>
      </c>
      <c r="AH545" s="29">
        <v>0</v>
      </c>
      <c r="AI545" s="29">
        <v>0</v>
      </c>
      <c r="AJ545" s="29">
        <v>0</v>
      </c>
      <c r="AK545" s="29">
        <v>0</v>
      </c>
      <c r="AL545">
        <f t="shared" si="88"/>
        <v>168</v>
      </c>
      <c r="AM545">
        <f t="shared" si="89"/>
        <v>7350</v>
      </c>
      <c r="AN545" t="str">
        <f t="shared" si="90"/>
        <v>,狗牙,石头,多汁的坚果,蘑菇</v>
      </c>
      <c r="AO545" s="25" t="str">
        <f>IF(F545="c",getSring(AN545,4),VLOOKUP(L545&amp;F545,test4,2,FALSE))</f>
        <v>蘑菇</v>
      </c>
      <c r="AP545" s="25">
        <f t="shared" si="91"/>
        <v>30019</v>
      </c>
      <c r="AQ545" s="25">
        <f t="shared" si="97"/>
        <v>560</v>
      </c>
      <c r="AR545" s="25" t="str">
        <f>getSring(AN545,1)</f>
        <v>狗牙</v>
      </c>
      <c r="AS545" s="25">
        <f t="shared" si="92"/>
        <v>30035</v>
      </c>
      <c r="AT545" s="25">
        <f t="shared" si="98"/>
        <v>140</v>
      </c>
      <c r="AU545" s="25" t="str">
        <f>getSring(AN545,2)</f>
        <v>石头</v>
      </c>
      <c r="AV545" s="25">
        <f t="shared" si="93"/>
        <v>30031</v>
      </c>
      <c r="AW545" s="25">
        <f t="shared" si="94"/>
        <v>140</v>
      </c>
      <c r="AX545" s="25" t="str">
        <f>getSring(AN545,3)</f>
        <v>多汁的坚果</v>
      </c>
      <c r="AY545" s="25">
        <f t="shared" si="95"/>
        <v>30039</v>
      </c>
      <c r="AZ545" s="25">
        <f t="shared" si="96"/>
        <v>140</v>
      </c>
    </row>
    <row r="546" spans="2:52" ht="14.25" x14ac:dyDescent="0.2">
      <c r="B546" s="16">
        <v>544</v>
      </c>
      <c r="C546" s="16" t="s">
        <v>1193</v>
      </c>
      <c r="D546" s="16" t="s">
        <v>1306</v>
      </c>
      <c r="E546" s="16">
        <f>武器3!E546</f>
        <v>10</v>
      </c>
      <c r="F546" s="16" t="s">
        <v>1128</v>
      </c>
      <c r="G546" s="16">
        <f>武器3!G546</f>
        <v>4</v>
      </c>
      <c r="H546" s="19" t="s">
        <v>1485</v>
      </c>
      <c r="I546" s="3" t="s">
        <v>878</v>
      </c>
      <c r="J546" s="3">
        <f>武器2!I546</f>
        <v>17</v>
      </c>
      <c r="K546" s="3" t="str">
        <f>武器3!J546</f>
        <v>终极职业</v>
      </c>
      <c r="L546" s="3" t="str">
        <f>武器3!K546</f>
        <v>--</v>
      </c>
      <c r="M546" s="16">
        <v>10</v>
      </c>
      <c r="N546" s="16">
        <v>8</v>
      </c>
      <c r="O546" s="16">
        <v>128</v>
      </c>
      <c r="P546" s="28">
        <v>0</v>
      </c>
      <c r="Q546" s="28">
        <v>0</v>
      </c>
      <c r="R546" s="28">
        <v>0</v>
      </c>
      <c r="S546" s="28">
        <v>0</v>
      </c>
      <c r="T546" s="28">
        <v>0</v>
      </c>
      <c r="U546" s="28">
        <v>0</v>
      </c>
      <c r="V546" s="64">
        <v>0</v>
      </c>
      <c r="W546" s="29">
        <v>0</v>
      </c>
      <c r="X546" s="20">
        <v>0</v>
      </c>
      <c r="Y546" s="29">
        <v>0</v>
      </c>
      <c r="Z546" s="29">
        <v>0</v>
      </c>
      <c r="AA546" s="64">
        <v>0</v>
      </c>
      <c r="AB546" s="64">
        <v>0</v>
      </c>
      <c r="AC546" s="64">
        <v>0</v>
      </c>
      <c r="AD546" s="64">
        <v>0</v>
      </c>
      <c r="AE546" s="64">
        <v>0</v>
      </c>
      <c r="AF546" s="64">
        <v>0</v>
      </c>
      <c r="AG546" s="29">
        <v>0</v>
      </c>
      <c r="AH546" s="29">
        <v>0</v>
      </c>
      <c r="AI546" s="29">
        <v>0</v>
      </c>
      <c r="AJ546" s="29">
        <v>0</v>
      </c>
      <c r="AK546" s="29">
        <v>0</v>
      </c>
      <c r="AL546">
        <f t="shared" si="88"/>
        <v>192</v>
      </c>
      <c r="AM546">
        <f t="shared" si="89"/>
        <v>8400</v>
      </c>
      <c r="AN546" t="str">
        <f t="shared" si="90"/>
        <v>,稻草,蘑菇,红水晶,狗牙</v>
      </c>
      <c r="AO546" s="25" t="str">
        <f>IF(F546="c",getSring(AN546,4),VLOOKUP(L546&amp;F546,test4,2,FALSE))</f>
        <v>狗牙</v>
      </c>
      <c r="AP546" s="25">
        <f t="shared" si="91"/>
        <v>30035</v>
      </c>
      <c r="AQ546" s="25">
        <f t="shared" si="97"/>
        <v>640</v>
      </c>
      <c r="AR546" s="25" t="str">
        <f>getSring(AN546,1)</f>
        <v>稻草</v>
      </c>
      <c r="AS546" s="25">
        <f t="shared" si="92"/>
        <v>30023</v>
      </c>
      <c r="AT546" s="25">
        <f t="shared" si="98"/>
        <v>160</v>
      </c>
      <c r="AU546" s="25" t="str">
        <f>getSring(AN546,2)</f>
        <v>蘑菇</v>
      </c>
      <c r="AV546" s="25">
        <f t="shared" si="93"/>
        <v>30019</v>
      </c>
      <c r="AW546" s="25">
        <f t="shared" si="94"/>
        <v>160</v>
      </c>
      <c r="AX546" s="25" t="str">
        <f>getSring(AN546,3)</f>
        <v>红水晶</v>
      </c>
      <c r="AY546" s="25">
        <f t="shared" si="95"/>
        <v>30027</v>
      </c>
      <c r="AZ546" s="25">
        <f t="shared" si="96"/>
        <v>160</v>
      </c>
    </row>
    <row r="547" spans="2:52" ht="14.25" x14ac:dyDescent="0.2">
      <c r="B547" s="16">
        <v>545</v>
      </c>
      <c r="C547" s="16" t="s">
        <v>1135</v>
      </c>
      <c r="D547" s="16" t="s">
        <v>1344</v>
      </c>
      <c r="E547" s="16">
        <f>武器3!E547</f>
        <v>3</v>
      </c>
      <c r="F547" s="16" t="s">
        <v>1125</v>
      </c>
      <c r="G547" s="16">
        <f>武器3!G547</f>
        <v>3</v>
      </c>
      <c r="H547" s="19" t="s">
        <v>1485</v>
      </c>
      <c r="I547" s="3" t="s">
        <v>44</v>
      </c>
      <c r="J547" s="3">
        <f>武器2!I547</f>
        <v>18</v>
      </c>
      <c r="K547" s="3" t="str">
        <f>武器3!J547</f>
        <v>终极职业</v>
      </c>
      <c r="L547" s="3" t="str">
        <f>武器3!K547</f>
        <v>雷</v>
      </c>
      <c r="M547" s="16">
        <v>10</v>
      </c>
      <c r="N547" s="16">
        <v>1</v>
      </c>
      <c r="O547" s="16">
        <v>14</v>
      </c>
      <c r="P547" s="16">
        <v>12</v>
      </c>
      <c r="Q547" s="28">
        <v>0</v>
      </c>
      <c r="R547" s="28">
        <v>0</v>
      </c>
      <c r="S547" s="28">
        <v>0</v>
      </c>
      <c r="T547" s="16">
        <v>13</v>
      </c>
      <c r="U547" s="28">
        <v>0</v>
      </c>
      <c r="V547" s="64">
        <v>0</v>
      </c>
      <c r="W547" s="20">
        <v>2.5000000000000001E-2</v>
      </c>
      <c r="X547" s="29">
        <v>0</v>
      </c>
      <c r="Y547" s="29">
        <v>0</v>
      </c>
      <c r="Z547" s="29">
        <v>0</v>
      </c>
      <c r="AA547" s="64">
        <v>0</v>
      </c>
      <c r="AB547" s="64">
        <v>0</v>
      </c>
      <c r="AC547" s="64">
        <v>0</v>
      </c>
      <c r="AD547" s="64">
        <v>0</v>
      </c>
      <c r="AE547" s="64">
        <v>0</v>
      </c>
      <c r="AF547" s="64">
        <v>0</v>
      </c>
      <c r="AG547" s="29">
        <v>0</v>
      </c>
      <c r="AH547" s="29">
        <v>0</v>
      </c>
      <c r="AI547" s="29">
        <v>0</v>
      </c>
      <c r="AJ547" s="29">
        <v>0</v>
      </c>
      <c r="AK547" s="29">
        <v>0</v>
      </c>
      <c r="AL547">
        <f t="shared" si="88"/>
        <v>58.5</v>
      </c>
      <c r="AM547">
        <f t="shared" si="89"/>
        <v>2520</v>
      </c>
      <c r="AN547" t="str">
        <f t="shared" si="90"/>
        <v>,耀眼的石头,剧毒牙,斑斓的稻草</v>
      </c>
      <c r="AO547" s="25" t="str">
        <f>IF(F547="c",getSring(AN547,4),VLOOKUP(L547&amp;F547,test4,2,FALSE))</f>
        <v>顶级雷之精华</v>
      </c>
      <c r="AP547" s="25">
        <f t="shared" si="91"/>
        <v>30004</v>
      </c>
      <c r="AQ547" s="25">
        <f t="shared" si="97"/>
        <v>12</v>
      </c>
      <c r="AR547" s="25" t="str">
        <f>getSring(AN547,1)</f>
        <v>耀眼的石头</v>
      </c>
      <c r="AS547" s="25">
        <f t="shared" si="92"/>
        <v>30034</v>
      </c>
      <c r="AT547" s="25">
        <f t="shared" si="98"/>
        <v>6</v>
      </c>
      <c r="AU547" s="25" t="str">
        <f>getSring(AN547,2)</f>
        <v>剧毒牙</v>
      </c>
      <c r="AV547" s="25">
        <f t="shared" si="93"/>
        <v>30038</v>
      </c>
      <c r="AW547" s="25">
        <f t="shared" si="94"/>
        <v>6</v>
      </c>
      <c r="AX547" s="25" t="str">
        <f>getSring(AN547,3)</f>
        <v>斑斓的稻草</v>
      </c>
      <c r="AY547" s="25">
        <f t="shared" si="95"/>
        <v>30026</v>
      </c>
      <c r="AZ547" s="25">
        <f t="shared" si="96"/>
        <v>6</v>
      </c>
    </row>
    <row r="548" spans="2:52" ht="14.25" x14ac:dyDescent="0.2">
      <c r="B548" s="16">
        <v>546</v>
      </c>
      <c r="C548" s="16" t="s">
        <v>1178</v>
      </c>
      <c r="D548" s="16" t="s">
        <v>1650</v>
      </c>
      <c r="E548" s="16">
        <f>武器3!E548</f>
        <v>4</v>
      </c>
      <c r="F548" s="16" t="s">
        <v>1125</v>
      </c>
      <c r="G548" s="16">
        <f>武器3!G548</f>
        <v>3</v>
      </c>
      <c r="H548" s="19" t="s">
        <v>1485</v>
      </c>
      <c r="I548" s="3" t="s">
        <v>44</v>
      </c>
      <c r="J548" s="3">
        <f>武器2!I548</f>
        <v>18</v>
      </c>
      <c r="K548" s="3" t="str">
        <f>武器3!J548</f>
        <v>终极职业</v>
      </c>
      <c r="L548" s="3" t="str">
        <f>武器3!K548</f>
        <v>雷</v>
      </c>
      <c r="M548" s="16">
        <v>10</v>
      </c>
      <c r="N548" s="16">
        <v>2</v>
      </c>
      <c r="O548" s="16">
        <v>28</v>
      </c>
      <c r="P548" s="28">
        <v>0</v>
      </c>
      <c r="Q548" s="16">
        <v>26</v>
      </c>
      <c r="R548" s="28">
        <v>0</v>
      </c>
      <c r="S548" s="28">
        <v>0</v>
      </c>
      <c r="T548" s="16">
        <v>26</v>
      </c>
      <c r="U548" s="28">
        <v>0</v>
      </c>
      <c r="V548" s="64">
        <v>0</v>
      </c>
      <c r="W548" s="29">
        <v>0</v>
      </c>
      <c r="X548" s="29">
        <v>0</v>
      </c>
      <c r="Y548" s="29">
        <v>0</v>
      </c>
      <c r="Z548" s="29">
        <v>0</v>
      </c>
      <c r="AA548" s="64">
        <v>0</v>
      </c>
      <c r="AB548" s="42">
        <v>11</v>
      </c>
      <c r="AC548" s="64">
        <v>0</v>
      </c>
      <c r="AD548" s="64">
        <v>0</v>
      </c>
      <c r="AE548" s="64">
        <v>0</v>
      </c>
      <c r="AF548" s="64">
        <v>0</v>
      </c>
      <c r="AG548" s="29">
        <v>0</v>
      </c>
      <c r="AH548" s="29">
        <v>0</v>
      </c>
      <c r="AI548" s="29">
        <v>0</v>
      </c>
      <c r="AJ548" s="29">
        <v>0</v>
      </c>
      <c r="AK548" s="29">
        <v>0</v>
      </c>
      <c r="AL548">
        <f t="shared" si="88"/>
        <v>124.58392282958201</v>
      </c>
      <c r="AM548">
        <f t="shared" si="89"/>
        <v>5460</v>
      </c>
      <c r="AN548" t="str">
        <f t="shared" si="90"/>
        <v>,剧毒牙,耀眼的石头,紫水晶</v>
      </c>
      <c r="AO548" s="25" t="str">
        <f>IF(F548="c",getSring(AN548,4),VLOOKUP(L548&amp;F548,test4,2,FALSE))</f>
        <v>顶级雷之精华</v>
      </c>
      <c r="AP548" s="25">
        <f t="shared" si="91"/>
        <v>30004</v>
      </c>
      <c r="AQ548" s="25">
        <f t="shared" si="97"/>
        <v>26</v>
      </c>
      <c r="AR548" s="25" t="str">
        <f>getSring(AN548,1)</f>
        <v>剧毒牙</v>
      </c>
      <c r="AS548" s="25">
        <f t="shared" si="92"/>
        <v>30038</v>
      </c>
      <c r="AT548" s="25">
        <f t="shared" si="98"/>
        <v>13</v>
      </c>
      <c r="AU548" s="25" t="str">
        <f>getSring(AN548,2)</f>
        <v>耀眼的石头</v>
      </c>
      <c r="AV548" s="25">
        <f t="shared" si="93"/>
        <v>30034</v>
      </c>
      <c r="AW548" s="25">
        <f t="shared" si="94"/>
        <v>13</v>
      </c>
      <c r="AX548" s="25" t="str">
        <f>getSring(AN548,3)</f>
        <v>紫水晶</v>
      </c>
      <c r="AY548" s="25">
        <f t="shared" si="95"/>
        <v>30030</v>
      </c>
      <c r="AZ548" s="25">
        <f t="shared" si="96"/>
        <v>13</v>
      </c>
    </row>
    <row r="549" spans="2:52" ht="14.25" x14ac:dyDescent="0.2">
      <c r="B549" s="16">
        <v>547</v>
      </c>
      <c r="C549" s="16" t="s">
        <v>1216</v>
      </c>
      <c r="D549" s="16" t="s">
        <v>1346</v>
      </c>
      <c r="E549" s="16">
        <f>武器3!E549</f>
        <v>5</v>
      </c>
      <c r="F549" s="16" t="s">
        <v>1125</v>
      </c>
      <c r="G549" s="16">
        <f>武器3!G549</f>
        <v>3</v>
      </c>
      <c r="H549" s="19" t="s">
        <v>1485</v>
      </c>
      <c r="I549" s="3" t="s">
        <v>44</v>
      </c>
      <c r="J549" s="3">
        <f>武器2!I549</f>
        <v>18</v>
      </c>
      <c r="K549" s="3" t="str">
        <f>武器3!J549</f>
        <v>终极职业</v>
      </c>
      <c r="L549" s="3" t="str">
        <f>武器3!K549</f>
        <v>雷</v>
      </c>
      <c r="M549" s="16">
        <v>10</v>
      </c>
      <c r="N549" s="16">
        <v>3</v>
      </c>
      <c r="O549" s="16">
        <v>41</v>
      </c>
      <c r="P549" s="28">
        <v>0</v>
      </c>
      <c r="Q549" s="28">
        <v>0</v>
      </c>
      <c r="R549" s="28">
        <v>0</v>
      </c>
      <c r="S549" s="28">
        <v>0</v>
      </c>
      <c r="T549" s="16">
        <v>39</v>
      </c>
      <c r="U549" s="16">
        <v>28</v>
      </c>
      <c r="V549" s="64">
        <v>0</v>
      </c>
      <c r="W549" s="29">
        <v>0</v>
      </c>
      <c r="X549" s="20">
        <v>7.0000000000000007E-2</v>
      </c>
      <c r="Y549" s="29">
        <v>0</v>
      </c>
      <c r="Z549" s="29">
        <v>0</v>
      </c>
      <c r="AA549" s="64">
        <v>0</v>
      </c>
      <c r="AB549" s="42">
        <v>16</v>
      </c>
      <c r="AC549" s="64">
        <v>0</v>
      </c>
      <c r="AD549" s="64">
        <v>0</v>
      </c>
      <c r="AE549" s="64">
        <v>0</v>
      </c>
      <c r="AF549" s="64">
        <v>0</v>
      </c>
      <c r="AG549" s="29">
        <v>0</v>
      </c>
      <c r="AH549" s="29">
        <v>0</v>
      </c>
      <c r="AI549" s="29">
        <v>0</v>
      </c>
      <c r="AJ549" s="29">
        <v>0</v>
      </c>
      <c r="AK549" s="29">
        <v>0</v>
      </c>
      <c r="AL549">
        <f t="shared" si="88"/>
        <v>171.84303797468354</v>
      </c>
      <c r="AM549">
        <f t="shared" si="89"/>
        <v>7560</v>
      </c>
      <c r="AN549" t="str">
        <f t="shared" si="90"/>
        <v>,剧毒牙,紫水晶,斑斓的稻草</v>
      </c>
      <c r="AO549" s="25" t="str">
        <f>IF(F549="c",getSring(AN549,4),VLOOKUP(L549&amp;F549,test4,2,FALSE))</f>
        <v>顶级雷之精华</v>
      </c>
      <c r="AP549" s="25">
        <f t="shared" si="91"/>
        <v>30004</v>
      </c>
      <c r="AQ549" s="25">
        <f t="shared" si="97"/>
        <v>36</v>
      </c>
      <c r="AR549" s="25" t="str">
        <f>getSring(AN549,1)</f>
        <v>剧毒牙</v>
      </c>
      <c r="AS549" s="25">
        <f t="shared" si="92"/>
        <v>30038</v>
      </c>
      <c r="AT549" s="25">
        <f t="shared" si="98"/>
        <v>18</v>
      </c>
      <c r="AU549" s="25" t="str">
        <f>getSring(AN549,2)</f>
        <v>紫水晶</v>
      </c>
      <c r="AV549" s="25">
        <f t="shared" si="93"/>
        <v>30030</v>
      </c>
      <c r="AW549" s="25">
        <f t="shared" si="94"/>
        <v>18</v>
      </c>
      <c r="AX549" s="25" t="str">
        <f>getSring(AN549,3)</f>
        <v>斑斓的稻草</v>
      </c>
      <c r="AY549" s="25">
        <f t="shared" si="95"/>
        <v>30026</v>
      </c>
      <c r="AZ549" s="25">
        <f t="shared" si="96"/>
        <v>18</v>
      </c>
    </row>
    <row r="550" spans="2:52" ht="14.25" x14ac:dyDescent="0.2">
      <c r="B550" s="16">
        <v>548</v>
      </c>
      <c r="C550" s="16" t="s">
        <v>1149</v>
      </c>
      <c r="D550" s="16" t="s">
        <v>1236</v>
      </c>
      <c r="E550" s="16">
        <f>武器3!E550</f>
        <v>6</v>
      </c>
      <c r="F550" s="16" t="s">
        <v>1125</v>
      </c>
      <c r="G550" s="16">
        <f>武器3!G550</f>
        <v>3</v>
      </c>
      <c r="H550" s="19" t="s">
        <v>1485</v>
      </c>
      <c r="I550" s="3" t="s">
        <v>44</v>
      </c>
      <c r="J550" s="3">
        <f>武器2!I550</f>
        <v>18</v>
      </c>
      <c r="K550" s="3" t="str">
        <f>武器3!J550</f>
        <v>终极职业</v>
      </c>
      <c r="L550" s="3" t="str">
        <f>武器3!K550</f>
        <v>雷</v>
      </c>
      <c r="M550" s="16">
        <v>10</v>
      </c>
      <c r="N550" s="16">
        <v>4</v>
      </c>
      <c r="O550" s="16">
        <v>55</v>
      </c>
      <c r="P550" s="16">
        <v>49</v>
      </c>
      <c r="Q550" s="16">
        <v>52</v>
      </c>
      <c r="R550" s="28">
        <v>0</v>
      </c>
      <c r="S550" s="28">
        <v>0</v>
      </c>
      <c r="T550" s="28">
        <v>0</v>
      </c>
      <c r="U550" s="28">
        <v>0</v>
      </c>
      <c r="V550" s="42">
        <v>22</v>
      </c>
      <c r="W550" s="29">
        <v>0</v>
      </c>
      <c r="X550" s="29">
        <v>0</v>
      </c>
      <c r="Y550" s="29">
        <v>0</v>
      </c>
      <c r="Z550" s="29">
        <v>0</v>
      </c>
      <c r="AA550" s="64">
        <v>0</v>
      </c>
      <c r="AB550" s="42">
        <v>22</v>
      </c>
      <c r="AC550" s="64">
        <v>0</v>
      </c>
      <c r="AD550" s="64">
        <v>0</v>
      </c>
      <c r="AE550" s="64">
        <v>0</v>
      </c>
      <c r="AF550" s="64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>
        <f t="shared" si="88"/>
        <v>284.70931677018632</v>
      </c>
      <c r="AM550">
        <f t="shared" si="89"/>
        <v>12480</v>
      </c>
      <c r="AN550" t="str">
        <f t="shared" si="90"/>
        <v>,五彩的蘑菇,斑斓的稻草,耀眼的石头</v>
      </c>
      <c r="AO550" s="25" t="str">
        <f>IF(F550="c",getSring(AN550,4),VLOOKUP(L550&amp;F550,test4,2,FALSE))</f>
        <v>顶级雷之精华</v>
      </c>
      <c r="AP550" s="25">
        <f t="shared" si="91"/>
        <v>30004</v>
      </c>
      <c r="AQ550" s="25">
        <f t="shared" si="97"/>
        <v>59</v>
      </c>
      <c r="AR550" s="25" t="str">
        <f>getSring(AN550,1)</f>
        <v>五彩的蘑菇</v>
      </c>
      <c r="AS550" s="25">
        <f t="shared" si="92"/>
        <v>30022</v>
      </c>
      <c r="AT550" s="25">
        <f t="shared" si="98"/>
        <v>30</v>
      </c>
      <c r="AU550" s="25" t="str">
        <f>getSring(AN550,2)</f>
        <v>斑斓的稻草</v>
      </c>
      <c r="AV550" s="25">
        <f t="shared" si="93"/>
        <v>30026</v>
      </c>
      <c r="AW550" s="25">
        <f t="shared" si="94"/>
        <v>30</v>
      </c>
      <c r="AX550" s="25" t="str">
        <f>getSring(AN550,3)</f>
        <v>耀眼的石头</v>
      </c>
      <c r="AY550" s="25">
        <f t="shared" si="95"/>
        <v>30034</v>
      </c>
      <c r="AZ550" s="25">
        <f t="shared" si="96"/>
        <v>30</v>
      </c>
    </row>
    <row r="551" spans="2:52" ht="14.25" x14ac:dyDescent="0.2">
      <c r="B551" s="16">
        <v>549</v>
      </c>
      <c r="C551" s="16" t="s">
        <v>1195</v>
      </c>
      <c r="D551" s="16" t="s">
        <v>1420</v>
      </c>
      <c r="E551" s="16">
        <f>武器3!E551</f>
        <v>7</v>
      </c>
      <c r="F551" s="16" t="s">
        <v>1125</v>
      </c>
      <c r="G551" s="16">
        <f>武器3!G551</f>
        <v>3</v>
      </c>
      <c r="H551" s="19" t="s">
        <v>1485</v>
      </c>
      <c r="I551" s="3" t="s">
        <v>44</v>
      </c>
      <c r="J551" s="3">
        <f>武器2!I551</f>
        <v>18</v>
      </c>
      <c r="K551" s="3" t="str">
        <f>武器3!J551</f>
        <v>终极职业</v>
      </c>
      <c r="L551" s="3" t="str">
        <f>武器3!K551</f>
        <v>雷</v>
      </c>
      <c r="M551" s="16">
        <v>10</v>
      </c>
      <c r="N551" s="16">
        <v>5</v>
      </c>
      <c r="O551" s="16">
        <v>69</v>
      </c>
      <c r="P551" s="28">
        <v>0</v>
      </c>
      <c r="Q551" s="28">
        <v>0</v>
      </c>
      <c r="R551" s="28">
        <v>0</v>
      </c>
      <c r="S551" s="28">
        <v>0</v>
      </c>
      <c r="T551" s="16">
        <v>65</v>
      </c>
      <c r="U551" s="28">
        <v>0</v>
      </c>
      <c r="V551" s="64">
        <v>0</v>
      </c>
      <c r="W551" s="20">
        <v>0.13500000000000001</v>
      </c>
      <c r="X551" s="20">
        <v>0.11749999999999999</v>
      </c>
      <c r="Y551" s="29">
        <v>0</v>
      </c>
      <c r="Z551" s="29">
        <v>0</v>
      </c>
      <c r="AA551" s="64">
        <v>0</v>
      </c>
      <c r="AB551" s="42">
        <v>27</v>
      </c>
      <c r="AC551" s="64">
        <v>0</v>
      </c>
      <c r="AD551" s="64">
        <v>0</v>
      </c>
      <c r="AE551" s="42">
        <v>31</v>
      </c>
      <c r="AF551" s="64">
        <v>0</v>
      </c>
      <c r="AG551" s="29">
        <v>0</v>
      </c>
      <c r="AH551" s="29">
        <v>0</v>
      </c>
      <c r="AI551" s="29">
        <v>0</v>
      </c>
      <c r="AJ551" s="29">
        <v>0</v>
      </c>
      <c r="AK551" s="29">
        <v>0</v>
      </c>
      <c r="AL551">
        <f t="shared" si="88"/>
        <v>253.49162011173183</v>
      </c>
      <c r="AM551">
        <f t="shared" si="89"/>
        <v>11040</v>
      </c>
      <c r="AN551" t="str">
        <f t="shared" si="90"/>
        <v>,紫水晶,耀眼的石头,剧毒牙</v>
      </c>
      <c r="AO551" s="25" t="str">
        <f>IF(F551="c",getSring(AN551,4),VLOOKUP(L551&amp;F551,test4,2,FALSE))</f>
        <v>顶级雷之精华</v>
      </c>
      <c r="AP551" s="25">
        <f t="shared" si="91"/>
        <v>30004</v>
      </c>
      <c r="AQ551" s="25">
        <f t="shared" si="97"/>
        <v>53</v>
      </c>
      <c r="AR551" s="25" t="str">
        <f>getSring(AN551,1)</f>
        <v>紫水晶</v>
      </c>
      <c r="AS551" s="25">
        <f t="shared" si="92"/>
        <v>30030</v>
      </c>
      <c r="AT551" s="25">
        <f t="shared" si="98"/>
        <v>26</v>
      </c>
      <c r="AU551" s="25" t="str">
        <f>getSring(AN551,2)</f>
        <v>耀眼的石头</v>
      </c>
      <c r="AV551" s="25">
        <f t="shared" si="93"/>
        <v>30034</v>
      </c>
      <c r="AW551" s="25">
        <f t="shared" si="94"/>
        <v>26</v>
      </c>
      <c r="AX551" s="25" t="str">
        <f>getSring(AN551,3)</f>
        <v>剧毒牙</v>
      </c>
      <c r="AY551" s="25">
        <f t="shared" si="95"/>
        <v>30038</v>
      </c>
      <c r="AZ551" s="25">
        <f t="shared" si="96"/>
        <v>26</v>
      </c>
    </row>
    <row r="552" spans="2:52" ht="14.25" x14ac:dyDescent="0.2">
      <c r="B552" s="16">
        <v>550</v>
      </c>
      <c r="C552" s="16" t="s">
        <v>1198</v>
      </c>
      <c r="D552" s="16" t="s">
        <v>1662</v>
      </c>
      <c r="E552" s="16">
        <f>武器3!E552</f>
        <v>8</v>
      </c>
      <c r="F552" s="16" t="s">
        <v>1125</v>
      </c>
      <c r="G552" s="16">
        <f>武器3!G552</f>
        <v>3</v>
      </c>
      <c r="H552" s="19" t="s">
        <v>1485</v>
      </c>
      <c r="I552" s="3" t="s">
        <v>44</v>
      </c>
      <c r="J552" s="3">
        <f>武器2!I552</f>
        <v>18</v>
      </c>
      <c r="K552" s="3" t="str">
        <f>武器3!J552</f>
        <v>终极职业</v>
      </c>
      <c r="L552" s="3" t="str">
        <f>武器3!K552</f>
        <v>雷</v>
      </c>
      <c r="M552" s="16">
        <v>10</v>
      </c>
      <c r="N552" s="16">
        <v>6</v>
      </c>
      <c r="O552" s="16">
        <v>83</v>
      </c>
      <c r="P552" s="16">
        <v>73</v>
      </c>
      <c r="Q552" s="16">
        <v>78</v>
      </c>
      <c r="R552" s="28">
        <v>0</v>
      </c>
      <c r="S552" s="28">
        <v>0</v>
      </c>
      <c r="T552" s="28">
        <v>0</v>
      </c>
      <c r="U552" s="16">
        <v>56</v>
      </c>
      <c r="V552" s="64">
        <v>0</v>
      </c>
      <c r="W552" s="29">
        <v>0</v>
      </c>
      <c r="X552" s="29">
        <v>0</v>
      </c>
      <c r="Y552" s="29">
        <v>0</v>
      </c>
      <c r="Z552" s="29">
        <v>0</v>
      </c>
      <c r="AA552" s="64">
        <v>0</v>
      </c>
      <c r="AB552" s="42">
        <v>33</v>
      </c>
      <c r="AC552" s="64">
        <v>0</v>
      </c>
      <c r="AD552" s="64">
        <v>0</v>
      </c>
      <c r="AE552" s="42">
        <v>38</v>
      </c>
      <c r="AF552" s="64">
        <v>0</v>
      </c>
      <c r="AG552" s="29">
        <v>0</v>
      </c>
      <c r="AH552" s="29">
        <v>0</v>
      </c>
      <c r="AI552" s="29">
        <v>0</v>
      </c>
      <c r="AJ552" s="29">
        <v>0</v>
      </c>
      <c r="AK552" s="29">
        <v>0</v>
      </c>
      <c r="AL552">
        <f t="shared" si="88"/>
        <v>509.40646900269542</v>
      </c>
      <c r="AM552">
        <f t="shared" si="89"/>
        <v>22260</v>
      </c>
      <c r="AN552" t="str">
        <f t="shared" si="90"/>
        <v>,斑斓的稻草,五彩的蘑菇,紫水晶</v>
      </c>
      <c r="AO552" s="25" t="str">
        <f>IF(F552="c",getSring(AN552,4),VLOOKUP(L552&amp;F552,test4,2,FALSE))</f>
        <v>顶级雷之精华</v>
      </c>
      <c r="AP552" s="25">
        <f t="shared" si="91"/>
        <v>30004</v>
      </c>
      <c r="AQ552" s="25">
        <f t="shared" si="97"/>
        <v>106</v>
      </c>
      <c r="AR552" s="25" t="str">
        <f>getSring(AN552,1)</f>
        <v>斑斓的稻草</v>
      </c>
      <c r="AS552" s="25">
        <f t="shared" si="92"/>
        <v>30026</v>
      </c>
      <c r="AT552" s="25">
        <f t="shared" si="98"/>
        <v>53</v>
      </c>
      <c r="AU552" s="25" t="str">
        <f>getSring(AN552,2)</f>
        <v>五彩的蘑菇</v>
      </c>
      <c r="AV552" s="25">
        <f t="shared" si="93"/>
        <v>30022</v>
      </c>
      <c r="AW552" s="25">
        <f t="shared" si="94"/>
        <v>53</v>
      </c>
      <c r="AX552" s="25" t="str">
        <f>getSring(AN552,3)</f>
        <v>紫水晶</v>
      </c>
      <c r="AY552" s="25">
        <f t="shared" si="95"/>
        <v>30030</v>
      </c>
      <c r="AZ552" s="25">
        <f t="shared" si="96"/>
        <v>53</v>
      </c>
    </row>
    <row r="553" spans="2:52" ht="14.25" x14ac:dyDescent="0.2">
      <c r="B553" s="16">
        <v>551</v>
      </c>
      <c r="C553" s="16" t="s">
        <v>1212</v>
      </c>
      <c r="D553" s="16" t="s">
        <v>1697</v>
      </c>
      <c r="E553" s="16">
        <f>武器3!E553</f>
        <v>9</v>
      </c>
      <c r="F553" s="16" t="s">
        <v>1125</v>
      </c>
      <c r="G553" s="16">
        <f>武器3!G553</f>
        <v>3</v>
      </c>
      <c r="H553" s="19" t="s">
        <v>1485</v>
      </c>
      <c r="I553" s="3" t="s">
        <v>44</v>
      </c>
      <c r="J553" s="3">
        <f>武器2!I553</f>
        <v>18</v>
      </c>
      <c r="K553" s="3" t="str">
        <f>武器3!J553</f>
        <v>终极职业</v>
      </c>
      <c r="L553" s="3" t="str">
        <f>武器3!K553</f>
        <v>雷</v>
      </c>
      <c r="M553" s="16">
        <v>10</v>
      </c>
      <c r="N553" s="16">
        <v>7</v>
      </c>
      <c r="O553" s="16">
        <v>97</v>
      </c>
      <c r="P553" s="28">
        <v>0</v>
      </c>
      <c r="Q553" s="16">
        <v>91</v>
      </c>
      <c r="R553" s="16">
        <v>69</v>
      </c>
      <c r="S553" s="28">
        <v>0</v>
      </c>
      <c r="T553" s="28">
        <v>0</v>
      </c>
      <c r="U553" s="28">
        <v>0</v>
      </c>
      <c r="V553" s="64">
        <v>0</v>
      </c>
      <c r="W553" s="29">
        <v>0</v>
      </c>
      <c r="X553" s="20">
        <v>0.16500000000000001</v>
      </c>
      <c r="Y553" s="29">
        <v>0</v>
      </c>
      <c r="Z553" s="29">
        <v>0</v>
      </c>
      <c r="AA553" s="64">
        <v>0</v>
      </c>
      <c r="AB553" s="42">
        <v>38</v>
      </c>
      <c r="AC553" s="64">
        <v>0</v>
      </c>
      <c r="AD553" s="64">
        <v>0</v>
      </c>
      <c r="AE553" s="42">
        <v>44</v>
      </c>
      <c r="AF553" s="42">
        <v>50</v>
      </c>
      <c r="AG553" s="29">
        <v>0</v>
      </c>
      <c r="AH553" s="29">
        <v>0</v>
      </c>
      <c r="AI553" s="29">
        <v>0</v>
      </c>
      <c r="AJ553" s="29">
        <v>0</v>
      </c>
      <c r="AK553" s="29">
        <v>0</v>
      </c>
      <c r="AL553">
        <f t="shared" si="88"/>
        <v>524.1</v>
      </c>
      <c r="AM553">
        <f t="shared" si="89"/>
        <v>22980</v>
      </c>
      <c r="AN553" t="str">
        <f t="shared" si="90"/>
        <v>,斑斓的稻草,耀眼的石头,紫水晶</v>
      </c>
      <c r="AO553" s="25" t="str">
        <f>IF(F553="c",getSring(AN553,4),VLOOKUP(L553&amp;F553,test4,2,FALSE))</f>
        <v>顶级雷之精华</v>
      </c>
      <c r="AP553" s="25">
        <f t="shared" si="91"/>
        <v>30004</v>
      </c>
      <c r="AQ553" s="25">
        <f t="shared" si="97"/>
        <v>109</v>
      </c>
      <c r="AR553" s="25" t="str">
        <f>getSring(AN553,1)</f>
        <v>斑斓的稻草</v>
      </c>
      <c r="AS553" s="25">
        <f t="shared" si="92"/>
        <v>30026</v>
      </c>
      <c r="AT553" s="25">
        <f t="shared" si="98"/>
        <v>55</v>
      </c>
      <c r="AU553" s="25" t="str">
        <f>getSring(AN553,2)</f>
        <v>耀眼的石头</v>
      </c>
      <c r="AV553" s="25">
        <f t="shared" si="93"/>
        <v>30034</v>
      </c>
      <c r="AW553" s="25">
        <f t="shared" si="94"/>
        <v>55</v>
      </c>
      <c r="AX553" s="25" t="str">
        <f>getSring(AN553,3)</f>
        <v>紫水晶</v>
      </c>
      <c r="AY553" s="25">
        <f t="shared" si="95"/>
        <v>30030</v>
      </c>
      <c r="AZ553" s="25">
        <f t="shared" si="96"/>
        <v>55</v>
      </c>
    </row>
    <row r="554" spans="2:52" ht="14.25" x14ac:dyDescent="0.2">
      <c r="B554" s="16">
        <v>552</v>
      </c>
      <c r="C554" s="16" t="s">
        <v>1135</v>
      </c>
      <c r="D554" s="16" t="s">
        <v>1698</v>
      </c>
      <c r="E554" s="16">
        <f>武器3!E554</f>
        <v>10</v>
      </c>
      <c r="F554" s="16" t="s">
        <v>1125</v>
      </c>
      <c r="G554" s="16">
        <f>武器3!G554</f>
        <v>3</v>
      </c>
      <c r="H554" s="19" t="s">
        <v>1485</v>
      </c>
      <c r="I554" s="3" t="s">
        <v>44</v>
      </c>
      <c r="J554" s="3">
        <f>武器2!I554</f>
        <v>18</v>
      </c>
      <c r="K554" s="3" t="str">
        <f>武器3!J554</f>
        <v>终极职业</v>
      </c>
      <c r="L554" s="3" t="str">
        <f>武器3!K554</f>
        <v>雷</v>
      </c>
      <c r="M554" s="16">
        <v>10</v>
      </c>
      <c r="N554" s="16">
        <v>8</v>
      </c>
      <c r="O554" s="16">
        <v>111</v>
      </c>
      <c r="P554" s="16">
        <v>98</v>
      </c>
      <c r="Q554" s="16">
        <v>104</v>
      </c>
      <c r="R554" s="16">
        <v>78</v>
      </c>
      <c r="S554" s="28">
        <v>0</v>
      </c>
      <c r="T554" s="28">
        <v>0</v>
      </c>
      <c r="U554" s="28">
        <v>0</v>
      </c>
      <c r="V554" s="64">
        <v>0</v>
      </c>
      <c r="W554" s="29">
        <v>0</v>
      </c>
      <c r="X554" s="20">
        <v>0.1875</v>
      </c>
      <c r="Y554" s="29">
        <v>0</v>
      </c>
      <c r="Z554" s="29">
        <v>0</v>
      </c>
      <c r="AA554" s="64">
        <v>0</v>
      </c>
      <c r="AB554" s="42">
        <v>44</v>
      </c>
      <c r="AC554" s="42">
        <v>30</v>
      </c>
      <c r="AD554" s="64">
        <v>0</v>
      </c>
      <c r="AE554" s="64">
        <v>0</v>
      </c>
      <c r="AF554" s="64">
        <v>0</v>
      </c>
      <c r="AG554" s="29">
        <v>0</v>
      </c>
      <c r="AH554" s="29">
        <v>0</v>
      </c>
      <c r="AI554" s="29">
        <v>0</v>
      </c>
      <c r="AJ554" s="29">
        <v>0</v>
      </c>
      <c r="AK554" s="29">
        <v>0</v>
      </c>
      <c r="AL554">
        <f t="shared" si="88"/>
        <v>689.07112299465246</v>
      </c>
      <c r="AM554">
        <f t="shared" si="89"/>
        <v>30240</v>
      </c>
      <c r="AN554" t="str">
        <f t="shared" si="90"/>
        <v>,剧毒牙,耀眼的石头,斑斓的稻草</v>
      </c>
      <c r="AO554" s="25" t="str">
        <f>IF(F554="c",getSring(AN554,4),VLOOKUP(L554&amp;F554,test4,2,FALSE))</f>
        <v>顶级雷之精华</v>
      </c>
      <c r="AP554" s="25">
        <f t="shared" si="91"/>
        <v>30004</v>
      </c>
      <c r="AQ554" s="25">
        <f t="shared" si="97"/>
        <v>144</v>
      </c>
      <c r="AR554" s="25" t="str">
        <f>getSring(AN554,1)</f>
        <v>剧毒牙</v>
      </c>
      <c r="AS554" s="25">
        <f t="shared" si="92"/>
        <v>30038</v>
      </c>
      <c r="AT554" s="25">
        <f t="shared" si="98"/>
        <v>72</v>
      </c>
      <c r="AU554" s="25" t="str">
        <f>getSring(AN554,2)</f>
        <v>耀眼的石头</v>
      </c>
      <c r="AV554" s="25">
        <f t="shared" si="93"/>
        <v>30034</v>
      </c>
      <c r="AW554" s="25">
        <f t="shared" si="94"/>
        <v>72</v>
      </c>
      <c r="AX554" s="25" t="str">
        <f>getSring(AN554,3)</f>
        <v>斑斓的稻草</v>
      </c>
      <c r="AY554" s="25">
        <f t="shared" si="95"/>
        <v>30026</v>
      </c>
      <c r="AZ554" s="25">
        <f t="shared" si="96"/>
        <v>72</v>
      </c>
    </row>
    <row r="555" spans="2:52" ht="14.25" x14ac:dyDescent="0.2">
      <c r="B555" s="16">
        <v>553</v>
      </c>
      <c r="C555" s="16" t="s">
        <v>1164</v>
      </c>
      <c r="D555" s="16" t="s">
        <v>1699</v>
      </c>
      <c r="E555" s="16">
        <f>武器3!E555</f>
        <v>3</v>
      </c>
      <c r="F555" s="16" t="s">
        <v>1126</v>
      </c>
      <c r="G555" s="16">
        <f>武器3!G555</f>
        <v>3</v>
      </c>
      <c r="H555" s="19" t="s">
        <v>1485</v>
      </c>
      <c r="I555" s="3" t="s">
        <v>44</v>
      </c>
      <c r="J555" s="3">
        <f>武器2!I555</f>
        <v>18</v>
      </c>
      <c r="K555" s="3" t="str">
        <f>武器3!J555</f>
        <v>终极职业</v>
      </c>
      <c r="L555" s="3" t="str">
        <f>武器3!K555</f>
        <v>雷</v>
      </c>
      <c r="M555" s="16">
        <v>10</v>
      </c>
      <c r="N555" s="16">
        <v>1</v>
      </c>
      <c r="O555" s="16">
        <v>8</v>
      </c>
      <c r="P555" s="28">
        <v>0</v>
      </c>
      <c r="Q555" s="28">
        <v>0</v>
      </c>
      <c r="R555" s="28">
        <v>0</v>
      </c>
      <c r="S555" s="28">
        <v>0</v>
      </c>
      <c r="T555" s="28">
        <v>0</v>
      </c>
      <c r="U555" s="28">
        <v>0</v>
      </c>
      <c r="V555" s="64">
        <v>0</v>
      </c>
      <c r="W555" s="29">
        <v>0</v>
      </c>
      <c r="X555" s="29">
        <v>0</v>
      </c>
      <c r="Y555" s="29">
        <v>0</v>
      </c>
      <c r="Z555" s="29">
        <v>0</v>
      </c>
      <c r="AA555" s="64">
        <v>0</v>
      </c>
      <c r="AB555" s="42">
        <v>6</v>
      </c>
      <c r="AC555" s="42">
        <v>4</v>
      </c>
      <c r="AD555" s="64">
        <v>0</v>
      </c>
      <c r="AE555" s="64">
        <v>0</v>
      </c>
      <c r="AF555" s="64">
        <v>0</v>
      </c>
      <c r="AG555" s="29">
        <v>0</v>
      </c>
      <c r="AH555" s="29">
        <v>0</v>
      </c>
      <c r="AI555" s="29">
        <v>0</v>
      </c>
      <c r="AJ555" s="29">
        <v>0</v>
      </c>
      <c r="AK555" s="29">
        <v>0</v>
      </c>
      <c r="AL555">
        <f t="shared" si="88"/>
        <v>14.090322580645159</v>
      </c>
      <c r="AM555">
        <f t="shared" si="89"/>
        <v>630</v>
      </c>
      <c r="AN555" t="str">
        <f t="shared" si="90"/>
        <v>,灰色的稻草,黄水晶,带血的牙</v>
      </c>
      <c r="AO555" s="25" t="str">
        <f>IF(F555="c",getSring(AN555,4),VLOOKUP(L555&amp;F555,test4,2,FALSE))</f>
        <v>上级雷之精华</v>
      </c>
      <c r="AP555" s="25">
        <f t="shared" si="91"/>
        <v>30005</v>
      </c>
      <c r="AQ555" s="25">
        <f t="shared" si="97"/>
        <v>3</v>
      </c>
      <c r="AR555" s="25" t="str">
        <f>getSring(AN555,1)</f>
        <v>灰色的稻草</v>
      </c>
      <c r="AS555" s="25">
        <f t="shared" si="92"/>
        <v>30025</v>
      </c>
      <c r="AT555" s="25">
        <f t="shared" si="98"/>
        <v>3</v>
      </c>
      <c r="AU555" s="25" t="str">
        <f>getSring(AN555,2)</f>
        <v>黄水晶</v>
      </c>
      <c r="AV555" s="25">
        <f t="shared" si="93"/>
        <v>30029</v>
      </c>
      <c r="AW555" s="25">
        <f t="shared" si="94"/>
        <v>3</v>
      </c>
      <c r="AX555" s="25" t="str">
        <f>getSring(AN555,3)</f>
        <v>带血的牙</v>
      </c>
      <c r="AY555" s="25">
        <f t="shared" si="95"/>
        <v>30037</v>
      </c>
      <c r="AZ555" s="25">
        <f t="shared" si="96"/>
        <v>3</v>
      </c>
    </row>
    <row r="556" spans="2:52" ht="14.25" x14ac:dyDescent="0.2">
      <c r="B556" s="16">
        <v>554</v>
      </c>
      <c r="C556" s="16" t="s">
        <v>1208</v>
      </c>
      <c r="D556" s="16" t="s">
        <v>1436</v>
      </c>
      <c r="E556" s="16">
        <f>武器3!E556</f>
        <v>4</v>
      </c>
      <c r="F556" s="16" t="s">
        <v>1126</v>
      </c>
      <c r="G556" s="16">
        <f>武器3!G556</f>
        <v>3</v>
      </c>
      <c r="H556" s="19" t="s">
        <v>1485</v>
      </c>
      <c r="I556" s="3" t="s">
        <v>44</v>
      </c>
      <c r="J556" s="3">
        <f>武器2!I556</f>
        <v>18</v>
      </c>
      <c r="K556" s="3" t="str">
        <f>武器3!J556</f>
        <v>终极职业</v>
      </c>
      <c r="L556" s="3" t="str">
        <f>武器3!K556</f>
        <v>雷</v>
      </c>
      <c r="M556" s="16">
        <v>10</v>
      </c>
      <c r="N556" s="16">
        <v>2</v>
      </c>
      <c r="O556" s="16">
        <v>16</v>
      </c>
      <c r="P556" s="28">
        <v>0</v>
      </c>
      <c r="Q556" s="28">
        <v>0</v>
      </c>
      <c r="R556" s="16">
        <v>22</v>
      </c>
      <c r="S556" s="28">
        <v>0</v>
      </c>
      <c r="T556" s="16">
        <v>30</v>
      </c>
      <c r="U556" s="28">
        <v>0</v>
      </c>
      <c r="V556" s="64">
        <v>0</v>
      </c>
      <c r="W556" s="29">
        <v>0</v>
      </c>
      <c r="X556" s="29">
        <v>0</v>
      </c>
      <c r="Y556" s="29">
        <v>0</v>
      </c>
      <c r="Z556" s="29">
        <v>0</v>
      </c>
      <c r="AA556" s="64">
        <v>0</v>
      </c>
      <c r="AB556" s="64">
        <v>0</v>
      </c>
      <c r="AC556" s="64">
        <v>0</v>
      </c>
      <c r="AD556" s="64">
        <v>0</v>
      </c>
      <c r="AE556" s="64">
        <v>0</v>
      </c>
      <c r="AF556" s="64">
        <v>0</v>
      </c>
      <c r="AG556" s="29">
        <v>0</v>
      </c>
      <c r="AH556" s="29">
        <v>0</v>
      </c>
      <c r="AI556" s="29">
        <v>0</v>
      </c>
      <c r="AJ556" s="29">
        <v>0</v>
      </c>
      <c r="AK556" s="29">
        <v>0</v>
      </c>
      <c r="AL556">
        <f t="shared" si="88"/>
        <v>102</v>
      </c>
      <c r="AM556">
        <f t="shared" si="89"/>
        <v>4410</v>
      </c>
      <c r="AN556" t="str">
        <f t="shared" si="90"/>
        <v>,灰色的稻草,诱人的蘑菇,带血的牙</v>
      </c>
      <c r="AO556" s="25" t="str">
        <f>IF(F556="c",getSring(AN556,4),VLOOKUP(L556&amp;F556,test4,2,FALSE))</f>
        <v>上级雷之精华</v>
      </c>
      <c r="AP556" s="25">
        <f t="shared" si="91"/>
        <v>30005</v>
      </c>
      <c r="AQ556" s="25">
        <f t="shared" si="97"/>
        <v>21</v>
      </c>
      <c r="AR556" s="25" t="str">
        <f>getSring(AN556,1)</f>
        <v>灰色的稻草</v>
      </c>
      <c r="AS556" s="25">
        <f t="shared" si="92"/>
        <v>30025</v>
      </c>
      <c r="AT556" s="25">
        <f t="shared" si="98"/>
        <v>21</v>
      </c>
      <c r="AU556" s="25" t="str">
        <f>getSring(AN556,2)</f>
        <v>诱人的蘑菇</v>
      </c>
      <c r="AV556" s="25">
        <f t="shared" si="93"/>
        <v>30021</v>
      </c>
      <c r="AW556" s="25">
        <f t="shared" si="94"/>
        <v>21</v>
      </c>
      <c r="AX556" s="25" t="str">
        <f>getSring(AN556,3)</f>
        <v>带血的牙</v>
      </c>
      <c r="AY556" s="25">
        <f t="shared" si="95"/>
        <v>30037</v>
      </c>
      <c r="AZ556" s="25">
        <f t="shared" si="96"/>
        <v>21</v>
      </c>
    </row>
    <row r="557" spans="2:52" ht="14.25" x14ac:dyDescent="0.2">
      <c r="B557" s="16">
        <v>555</v>
      </c>
      <c r="C557" s="16" t="s">
        <v>1198</v>
      </c>
      <c r="D557" s="16" t="s">
        <v>1611</v>
      </c>
      <c r="E557" s="16">
        <f>武器3!E557</f>
        <v>5</v>
      </c>
      <c r="F557" s="16" t="s">
        <v>1126</v>
      </c>
      <c r="G557" s="16">
        <f>武器3!G557</f>
        <v>3</v>
      </c>
      <c r="H557" s="19" t="s">
        <v>1485</v>
      </c>
      <c r="I557" s="3" t="s">
        <v>44</v>
      </c>
      <c r="J557" s="3">
        <f>武器2!I557</f>
        <v>18</v>
      </c>
      <c r="K557" s="3" t="str">
        <f>武器3!J557</f>
        <v>终极职业</v>
      </c>
      <c r="L557" s="3" t="str">
        <f>武器3!K557</f>
        <v>雷</v>
      </c>
      <c r="M557" s="16">
        <v>10</v>
      </c>
      <c r="N557" s="16">
        <v>3</v>
      </c>
      <c r="O557" s="16">
        <v>23</v>
      </c>
      <c r="P557" s="28">
        <v>0</v>
      </c>
      <c r="Q557" s="28">
        <v>0</v>
      </c>
      <c r="R557" s="16">
        <v>34</v>
      </c>
      <c r="S557" s="28">
        <v>0</v>
      </c>
      <c r="T557" s="28">
        <v>0</v>
      </c>
      <c r="U557" s="28">
        <v>0</v>
      </c>
      <c r="V557" s="64">
        <v>0</v>
      </c>
      <c r="W557" s="29">
        <v>0</v>
      </c>
      <c r="X557" s="29">
        <v>0</v>
      </c>
      <c r="Y557" s="29">
        <v>0</v>
      </c>
      <c r="Z557" s="29">
        <v>0</v>
      </c>
      <c r="AA557" s="64">
        <v>0</v>
      </c>
      <c r="AB557" s="64">
        <v>0</v>
      </c>
      <c r="AC557" s="64">
        <v>0</v>
      </c>
      <c r="AD557" s="64">
        <v>0</v>
      </c>
      <c r="AE557" s="64">
        <v>0</v>
      </c>
      <c r="AF557" s="42">
        <v>24</v>
      </c>
      <c r="AG557" s="29">
        <v>0</v>
      </c>
      <c r="AH557" s="29">
        <v>0</v>
      </c>
      <c r="AI557" s="29">
        <v>0</v>
      </c>
      <c r="AJ557" s="29">
        <v>0</v>
      </c>
      <c r="AK557" s="29">
        <v>0</v>
      </c>
      <c r="AL557">
        <f t="shared" si="88"/>
        <v>99.9</v>
      </c>
      <c r="AM557">
        <f t="shared" si="89"/>
        <v>4410</v>
      </c>
      <c r="AN557" t="str">
        <f t="shared" si="90"/>
        <v>,灰色的稻草,发光的石头,诱人的坚果</v>
      </c>
      <c r="AO557" s="25" t="str">
        <f>IF(F557="c",getSring(AN557,4),VLOOKUP(L557&amp;F557,test4,2,FALSE))</f>
        <v>上级雷之精华</v>
      </c>
      <c r="AP557" s="25">
        <f t="shared" si="91"/>
        <v>30005</v>
      </c>
      <c r="AQ557" s="25">
        <f t="shared" si="97"/>
        <v>21</v>
      </c>
      <c r="AR557" s="25" t="str">
        <f>getSring(AN557,1)</f>
        <v>灰色的稻草</v>
      </c>
      <c r="AS557" s="25">
        <f t="shared" si="92"/>
        <v>30025</v>
      </c>
      <c r="AT557" s="25">
        <f t="shared" si="98"/>
        <v>21</v>
      </c>
      <c r="AU557" s="25" t="str">
        <f>getSring(AN557,2)</f>
        <v>发光的石头</v>
      </c>
      <c r="AV557" s="25">
        <f t="shared" si="93"/>
        <v>30033</v>
      </c>
      <c r="AW557" s="25">
        <f t="shared" si="94"/>
        <v>21</v>
      </c>
      <c r="AX557" s="25" t="str">
        <f>getSring(AN557,3)</f>
        <v>诱人的坚果</v>
      </c>
      <c r="AY557" s="25">
        <f t="shared" si="95"/>
        <v>30041</v>
      </c>
      <c r="AZ557" s="25">
        <f t="shared" si="96"/>
        <v>21</v>
      </c>
    </row>
    <row r="558" spans="2:52" ht="14.25" x14ac:dyDescent="0.2">
      <c r="B558" s="16">
        <v>556</v>
      </c>
      <c r="C558" s="16" t="s">
        <v>1159</v>
      </c>
      <c r="D558" s="16" t="s">
        <v>1394</v>
      </c>
      <c r="E558" s="16">
        <f>武器3!E558</f>
        <v>6</v>
      </c>
      <c r="F558" s="16" t="s">
        <v>1126</v>
      </c>
      <c r="G558" s="16">
        <f>武器3!G558</f>
        <v>3</v>
      </c>
      <c r="H558" s="19" t="s">
        <v>1485</v>
      </c>
      <c r="I558" s="3" t="s">
        <v>44</v>
      </c>
      <c r="J558" s="3">
        <f>武器2!I558</f>
        <v>18</v>
      </c>
      <c r="K558" s="3" t="str">
        <f>武器3!J558</f>
        <v>终极职业</v>
      </c>
      <c r="L558" s="3" t="str">
        <f>武器3!K558</f>
        <v>雷</v>
      </c>
      <c r="M558" s="16">
        <v>10</v>
      </c>
      <c r="N558" s="16">
        <v>4</v>
      </c>
      <c r="O558" s="16">
        <v>31</v>
      </c>
      <c r="P558" s="16">
        <v>56</v>
      </c>
      <c r="Q558" s="28">
        <v>0</v>
      </c>
      <c r="R558" s="28">
        <v>0</v>
      </c>
      <c r="S558" s="28">
        <v>0</v>
      </c>
      <c r="T558" s="16">
        <v>60</v>
      </c>
      <c r="U558" s="28">
        <v>0</v>
      </c>
      <c r="V558" s="64">
        <v>0</v>
      </c>
      <c r="W558" s="29">
        <v>0</v>
      </c>
      <c r="X558" s="29">
        <v>0</v>
      </c>
      <c r="Y558" s="29">
        <v>0</v>
      </c>
      <c r="Z558" s="29">
        <v>0</v>
      </c>
      <c r="AA558" s="64">
        <v>0</v>
      </c>
      <c r="AB558" s="42">
        <v>25</v>
      </c>
      <c r="AC558" s="64">
        <v>0</v>
      </c>
      <c r="AD558" s="64">
        <v>0</v>
      </c>
      <c r="AE558" s="64">
        <v>0</v>
      </c>
      <c r="AF558" s="64">
        <v>0</v>
      </c>
      <c r="AG558" s="29">
        <v>0</v>
      </c>
      <c r="AH558" s="29">
        <v>0</v>
      </c>
      <c r="AI558" s="29">
        <v>0</v>
      </c>
      <c r="AJ558" s="29">
        <v>0</v>
      </c>
      <c r="AK558" s="29">
        <v>0</v>
      </c>
      <c r="AL558">
        <f t="shared" si="88"/>
        <v>240.43846153846152</v>
      </c>
      <c r="AM558">
        <f t="shared" si="89"/>
        <v>10500</v>
      </c>
      <c r="AN558" t="str">
        <f t="shared" si="90"/>
        <v>,黄水晶,带血的牙,灰色的稻草</v>
      </c>
      <c r="AO558" s="25" t="str">
        <f>IF(F558="c",getSring(AN558,4),VLOOKUP(L558&amp;F558,test4,2,FALSE))</f>
        <v>上级雷之精华</v>
      </c>
      <c r="AP558" s="25">
        <f t="shared" si="91"/>
        <v>30005</v>
      </c>
      <c r="AQ558" s="25">
        <f t="shared" si="97"/>
        <v>50</v>
      </c>
      <c r="AR558" s="25" t="str">
        <f>getSring(AN558,1)</f>
        <v>黄水晶</v>
      </c>
      <c r="AS558" s="25">
        <f t="shared" si="92"/>
        <v>30029</v>
      </c>
      <c r="AT558" s="25">
        <f t="shared" si="98"/>
        <v>50</v>
      </c>
      <c r="AU558" s="25" t="str">
        <f>getSring(AN558,2)</f>
        <v>带血的牙</v>
      </c>
      <c r="AV558" s="25">
        <f t="shared" si="93"/>
        <v>30037</v>
      </c>
      <c r="AW558" s="25">
        <f t="shared" si="94"/>
        <v>50</v>
      </c>
      <c r="AX558" s="25" t="str">
        <f>getSring(AN558,3)</f>
        <v>灰色的稻草</v>
      </c>
      <c r="AY558" s="25">
        <f t="shared" si="95"/>
        <v>30025</v>
      </c>
      <c r="AZ558" s="25">
        <f t="shared" si="96"/>
        <v>50</v>
      </c>
    </row>
    <row r="559" spans="2:52" ht="14.25" x14ac:dyDescent="0.2">
      <c r="B559" s="16">
        <v>557</v>
      </c>
      <c r="C559" s="16" t="s">
        <v>1188</v>
      </c>
      <c r="D559" s="16" t="s">
        <v>1323</v>
      </c>
      <c r="E559" s="16">
        <f>武器3!E559</f>
        <v>7</v>
      </c>
      <c r="F559" s="16" t="s">
        <v>1126</v>
      </c>
      <c r="G559" s="16">
        <f>武器3!G559</f>
        <v>3</v>
      </c>
      <c r="H559" s="19" t="s">
        <v>1485</v>
      </c>
      <c r="I559" s="3" t="s">
        <v>44</v>
      </c>
      <c r="J559" s="3">
        <f>武器2!I559</f>
        <v>18</v>
      </c>
      <c r="K559" s="3" t="str">
        <f>武器3!J559</f>
        <v>终极职业</v>
      </c>
      <c r="L559" s="3" t="str">
        <f>武器3!K559</f>
        <v>雷</v>
      </c>
      <c r="M559" s="16">
        <v>10</v>
      </c>
      <c r="N559" s="16">
        <v>5</v>
      </c>
      <c r="O559" s="16">
        <v>39</v>
      </c>
      <c r="P559" s="16">
        <v>70</v>
      </c>
      <c r="Q559" s="28">
        <v>0</v>
      </c>
      <c r="R559" s="28">
        <v>0</v>
      </c>
      <c r="S559" s="28">
        <v>0</v>
      </c>
      <c r="T559" s="28">
        <v>0</v>
      </c>
      <c r="U559" s="28">
        <v>0</v>
      </c>
      <c r="V559" s="64">
        <v>0</v>
      </c>
      <c r="W559" s="20">
        <v>0.155</v>
      </c>
      <c r="X559" s="29">
        <v>0</v>
      </c>
      <c r="Y559" s="29">
        <v>0</v>
      </c>
      <c r="Z559" s="29">
        <v>0</v>
      </c>
      <c r="AA559" s="42">
        <v>31</v>
      </c>
      <c r="AB559" s="64">
        <v>0</v>
      </c>
      <c r="AC559" s="64">
        <v>0</v>
      </c>
      <c r="AD559" s="64">
        <v>0</v>
      </c>
      <c r="AE559" s="64">
        <v>0</v>
      </c>
      <c r="AF559" s="64">
        <v>0</v>
      </c>
      <c r="AG559" s="29">
        <v>0</v>
      </c>
      <c r="AH559" s="29">
        <v>0</v>
      </c>
      <c r="AI559" s="29">
        <v>0</v>
      </c>
      <c r="AJ559" s="29">
        <v>0</v>
      </c>
      <c r="AK559" s="29">
        <v>0</v>
      </c>
      <c r="AL559">
        <f t="shared" si="88"/>
        <v>193.84441087613294</v>
      </c>
      <c r="AM559">
        <f t="shared" si="89"/>
        <v>8400</v>
      </c>
      <c r="AN559" t="str">
        <f t="shared" si="90"/>
        <v>,带血的牙,诱人的坚果,黄水晶</v>
      </c>
      <c r="AO559" s="25" t="str">
        <f>IF(F559="c",getSring(AN559,4),VLOOKUP(L559&amp;F559,test4,2,FALSE))</f>
        <v>上级雷之精华</v>
      </c>
      <c r="AP559" s="25">
        <f t="shared" si="91"/>
        <v>30005</v>
      </c>
      <c r="AQ559" s="25">
        <f t="shared" si="97"/>
        <v>40</v>
      </c>
      <c r="AR559" s="25" t="str">
        <f>getSring(AN559,1)</f>
        <v>带血的牙</v>
      </c>
      <c r="AS559" s="25">
        <f t="shared" si="92"/>
        <v>30037</v>
      </c>
      <c r="AT559" s="25">
        <f t="shared" si="98"/>
        <v>40</v>
      </c>
      <c r="AU559" s="25" t="str">
        <f>getSring(AN559,2)</f>
        <v>诱人的坚果</v>
      </c>
      <c r="AV559" s="25">
        <f t="shared" si="93"/>
        <v>30041</v>
      </c>
      <c r="AW559" s="25">
        <f t="shared" si="94"/>
        <v>40</v>
      </c>
      <c r="AX559" s="25" t="str">
        <f>getSring(AN559,3)</f>
        <v>黄水晶</v>
      </c>
      <c r="AY559" s="25">
        <f t="shared" si="95"/>
        <v>30029</v>
      </c>
      <c r="AZ559" s="25">
        <f t="shared" si="96"/>
        <v>40</v>
      </c>
    </row>
    <row r="560" spans="2:52" ht="14.25" x14ac:dyDescent="0.2">
      <c r="B560" s="16">
        <v>558</v>
      </c>
      <c r="C560" s="16" t="s">
        <v>1155</v>
      </c>
      <c r="D560" s="16" t="s">
        <v>1410</v>
      </c>
      <c r="E560" s="16">
        <f>武器3!E560</f>
        <v>8</v>
      </c>
      <c r="F560" s="16" t="s">
        <v>1126</v>
      </c>
      <c r="G560" s="16">
        <f>武器3!G560</f>
        <v>3</v>
      </c>
      <c r="H560" s="19" t="s">
        <v>1485</v>
      </c>
      <c r="I560" s="3" t="s">
        <v>44</v>
      </c>
      <c r="J560" s="3">
        <f>武器2!I560</f>
        <v>18</v>
      </c>
      <c r="K560" s="3" t="str">
        <f>武器3!J560</f>
        <v>终极职业</v>
      </c>
      <c r="L560" s="3" t="str">
        <f>武器3!K560</f>
        <v>雷</v>
      </c>
      <c r="M560" s="16">
        <v>10</v>
      </c>
      <c r="N560" s="16">
        <v>6</v>
      </c>
      <c r="O560" s="16">
        <v>47</v>
      </c>
      <c r="P560" s="28">
        <v>0</v>
      </c>
      <c r="Q560" s="28">
        <v>0</v>
      </c>
      <c r="R560" s="28">
        <v>0</v>
      </c>
      <c r="S560" s="28">
        <v>0</v>
      </c>
      <c r="T560" s="28">
        <v>0</v>
      </c>
      <c r="U560" s="16">
        <v>65</v>
      </c>
      <c r="V560" s="64">
        <v>0</v>
      </c>
      <c r="W560" s="29">
        <v>0</v>
      </c>
      <c r="X560" s="29">
        <v>0</v>
      </c>
      <c r="Y560" s="29">
        <v>0</v>
      </c>
      <c r="Z560" s="29">
        <v>0</v>
      </c>
      <c r="AA560" s="64">
        <v>0</v>
      </c>
      <c r="AB560" s="42">
        <v>37</v>
      </c>
      <c r="AC560" s="64">
        <v>0</v>
      </c>
      <c r="AD560" s="64">
        <v>0</v>
      </c>
      <c r="AE560" s="64">
        <v>0</v>
      </c>
      <c r="AF560" s="42">
        <v>49</v>
      </c>
      <c r="AG560" s="29">
        <v>0</v>
      </c>
      <c r="AH560" s="29">
        <v>0</v>
      </c>
      <c r="AI560" s="29">
        <v>0</v>
      </c>
      <c r="AJ560" s="29">
        <v>0</v>
      </c>
      <c r="AK560" s="29">
        <v>0</v>
      </c>
      <c r="AL560">
        <f t="shared" si="88"/>
        <v>254.62383419689115</v>
      </c>
      <c r="AM560">
        <f t="shared" si="89"/>
        <v>11130</v>
      </c>
      <c r="AN560" t="str">
        <f t="shared" si="90"/>
        <v>,黄水晶,发光的石头,灰色的稻草</v>
      </c>
      <c r="AO560" s="25" t="str">
        <f>IF(F560="c",getSring(AN560,4),VLOOKUP(L560&amp;F560,test4,2,FALSE))</f>
        <v>上级雷之精华</v>
      </c>
      <c r="AP560" s="25">
        <f t="shared" si="91"/>
        <v>30005</v>
      </c>
      <c r="AQ560" s="25">
        <f t="shared" si="97"/>
        <v>53</v>
      </c>
      <c r="AR560" s="25" t="str">
        <f>getSring(AN560,1)</f>
        <v>黄水晶</v>
      </c>
      <c r="AS560" s="25">
        <f t="shared" si="92"/>
        <v>30029</v>
      </c>
      <c r="AT560" s="25">
        <f t="shared" si="98"/>
        <v>53</v>
      </c>
      <c r="AU560" s="25" t="str">
        <f>getSring(AN560,2)</f>
        <v>发光的石头</v>
      </c>
      <c r="AV560" s="25">
        <f t="shared" si="93"/>
        <v>30033</v>
      </c>
      <c r="AW560" s="25">
        <f t="shared" si="94"/>
        <v>53</v>
      </c>
      <c r="AX560" s="25" t="str">
        <f>getSring(AN560,3)</f>
        <v>灰色的稻草</v>
      </c>
      <c r="AY560" s="25">
        <f t="shared" si="95"/>
        <v>30025</v>
      </c>
      <c r="AZ560" s="25">
        <f t="shared" si="96"/>
        <v>53</v>
      </c>
    </row>
    <row r="561" spans="2:52" ht="14.25" x14ac:dyDescent="0.2">
      <c r="B561" s="16">
        <v>559</v>
      </c>
      <c r="C561" s="16" t="s">
        <v>1202</v>
      </c>
      <c r="D561" s="16" t="s">
        <v>1700</v>
      </c>
      <c r="E561" s="16">
        <f>武器3!E561</f>
        <v>9</v>
      </c>
      <c r="F561" s="16" t="s">
        <v>1126</v>
      </c>
      <c r="G561" s="16">
        <f>武器3!G561</f>
        <v>3</v>
      </c>
      <c r="H561" s="19" t="s">
        <v>1485</v>
      </c>
      <c r="I561" s="3" t="s">
        <v>44</v>
      </c>
      <c r="J561" s="3">
        <f>武器2!I561</f>
        <v>18</v>
      </c>
      <c r="K561" s="3" t="str">
        <f>武器3!J561</f>
        <v>终极职业</v>
      </c>
      <c r="L561" s="3" t="str">
        <f>武器3!K561</f>
        <v>雷</v>
      </c>
      <c r="M561" s="16">
        <v>10</v>
      </c>
      <c r="N561" s="16">
        <v>7</v>
      </c>
      <c r="O561" s="16">
        <v>54</v>
      </c>
      <c r="P561" s="28">
        <v>0</v>
      </c>
      <c r="Q561" s="28">
        <v>0</v>
      </c>
      <c r="R561" s="28">
        <v>0</v>
      </c>
      <c r="S561" s="28">
        <v>0</v>
      </c>
      <c r="T561" s="16">
        <v>105</v>
      </c>
      <c r="U561" s="28">
        <v>0</v>
      </c>
      <c r="V561" s="64">
        <v>0</v>
      </c>
      <c r="W561" s="29">
        <v>0</v>
      </c>
      <c r="X561" s="29">
        <v>0</v>
      </c>
      <c r="Y561" s="29">
        <v>0</v>
      </c>
      <c r="Z561" s="29">
        <v>0</v>
      </c>
      <c r="AA561" s="64">
        <v>0</v>
      </c>
      <c r="AB561" s="42">
        <v>44</v>
      </c>
      <c r="AC561" s="64">
        <v>0</v>
      </c>
      <c r="AD561" s="64">
        <v>0</v>
      </c>
      <c r="AE561" s="42">
        <v>50</v>
      </c>
      <c r="AF561" s="42">
        <v>57</v>
      </c>
      <c r="AG561" s="29">
        <v>0</v>
      </c>
      <c r="AH561" s="29">
        <v>0</v>
      </c>
      <c r="AI561" s="29">
        <v>0</v>
      </c>
      <c r="AJ561" s="29">
        <v>0</v>
      </c>
      <c r="AK561" s="29">
        <v>0</v>
      </c>
      <c r="AL561">
        <f t="shared" si="88"/>
        <v>390.37050997782706</v>
      </c>
      <c r="AM561">
        <f t="shared" si="89"/>
        <v>17010</v>
      </c>
      <c r="AN561" t="str">
        <f t="shared" si="90"/>
        <v>,发光的石头,黄水晶,灰色的稻草</v>
      </c>
      <c r="AO561" s="25" t="str">
        <f>IF(F561="c",getSring(AN561,4),VLOOKUP(L561&amp;F561,test4,2,FALSE))</f>
        <v>上级雷之精华</v>
      </c>
      <c r="AP561" s="25">
        <f t="shared" si="91"/>
        <v>30005</v>
      </c>
      <c r="AQ561" s="25">
        <f t="shared" si="97"/>
        <v>81</v>
      </c>
      <c r="AR561" s="25" t="str">
        <f>getSring(AN561,1)</f>
        <v>发光的石头</v>
      </c>
      <c r="AS561" s="25">
        <f t="shared" si="92"/>
        <v>30033</v>
      </c>
      <c r="AT561" s="25">
        <f t="shared" si="98"/>
        <v>81</v>
      </c>
      <c r="AU561" s="25" t="str">
        <f>getSring(AN561,2)</f>
        <v>黄水晶</v>
      </c>
      <c r="AV561" s="25">
        <f t="shared" si="93"/>
        <v>30029</v>
      </c>
      <c r="AW561" s="25">
        <f t="shared" si="94"/>
        <v>81</v>
      </c>
      <c r="AX561" s="25" t="str">
        <f>getSring(AN561,3)</f>
        <v>灰色的稻草</v>
      </c>
      <c r="AY561" s="25">
        <f t="shared" si="95"/>
        <v>30025</v>
      </c>
      <c r="AZ561" s="25">
        <f t="shared" si="96"/>
        <v>81</v>
      </c>
    </row>
    <row r="562" spans="2:52" ht="14.25" x14ac:dyDescent="0.2">
      <c r="B562" s="16">
        <v>560</v>
      </c>
      <c r="C562" s="16" t="s">
        <v>1170</v>
      </c>
      <c r="D562" s="16" t="s">
        <v>1701</v>
      </c>
      <c r="E562" s="16">
        <f>武器3!E562</f>
        <v>10</v>
      </c>
      <c r="F562" s="16" t="s">
        <v>1126</v>
      </c>
      <c r="G562" s="16">
        <f>武器3!G562</f>
        <v>3</v>
      </c>
      <c r="H562" s="19" t="s">
        <v>1485</v>
      </c>
      <c r="I562" s="3" t="s">
        <v>44</v>
      </c>
      <c r="J562" s="3">
        <f>武器2!I562</f>
        <v>18</v>
      </c>
      <c r="K562" s="3" t="str">
        <f>武器3!J562</f>
        <v>终极职业</v>
      </c>
      <c r="L562" s="3" t="str">
        <f>武器3!K562</f>
        <v>雷</v>
      </c>
      <c r="M562" s="16">
        <v>10</v>
      </c>
      <c r="N562" s="16">
        <v>8</v>
      </c>
      <c r="O562" s="16">
        <v>62</v>
      </c>
      <c r="P562" s="28">
        <v>0</v>
      </c>
      <c r="Q562" s="28">
        <v>0</v>
      </c>
      <c r="R562" s="28">
        <v>0</v>
      </c>
      <c r="S562" s="28">
        <v>0</v>
      </c>
      <c r="T562" s="16">
        <v>120</v>
      </c>
      <c r="U562" s="16">
        <v>86</v>
      </c>
      <c r="V562" s="64">
        <v>0</v>
      </c>
      <c r="W562" s="29">
        <v>0</v>
      </c>
      <c r="X562" s="29">
        <v>0</v>
      </c>
      <c r="Y562" s="29">
        <v>0</v>
      </c>
      <c r="Z562" s="29">
        <v>0</v>
      </c>
      <c r="AA562" s="64">
        <v>0</v>
      </c>
      <c r="AB562" s="42">
        <v>50</v>
      </c>
      <c r="AC562" s="42">
        <v>35</v>
      </c>
      <c r="AD562" s="64">
        <v>0</v>
      </c>
      <c r="AE562" s="64">
        <v>0</v>
      </c>
      <c r="AF562" s="64">
        <v>0</v>
      </c>
      <c r="AG562" s="29">
        <v>0</v>
      </c>
      <c r="AH562" s="29">
        <v>0</v>
      </c>
      <c r="AI562" s="29">
        <v>0</v>
      </c>
      <c r="AJ562" s="29">
        <v>0</v>
      </c>
      <c r="AK562" s="29">
        <v>0</v>
      </c>
      <c r="AL562">
        <f t="shared" si="88"/>
        <v>516.45194805194808</v>
      </c>
      <c r="AM562">
        <f t="shared" si="89"/>
        <v>22680</v>
      </c>
      <c r="AN562" t="str">
        <f t="shared" si="90"/>
        <v>,黄水晶,灰色的稻草,带血的牙</v>
      </c>
      <c r="AO562" s="25" t="str">
        <f>IF(F562="c",getSring(AN562,4),VLOOKUP(L562&amp;F562,test4,2,FALSE))</f>
        <v>上级雷之精华</v>
      </c>
      <c r="AP562" s="25">
        <f t="shared" si="91"/>
        <v>30005</v>
      </c>
      <c r="AQ562" s="25">
        <f t="shared" si="97"/>
        <v>108</v>
      </c>
      <c r="AR562" s="25" t="str">
        <f>getSring(AN562,1)</f>
        <v>黄水晶</v>
      </c>
      <c r="AS562" s="25">
        <f t="shared" si="92"/>
        <v>30029</v>
      </c>
      <c r="AT562" s="25">
        <f t="shared" si="98"/>
        <v>108</v>
      </c>
      <c r="AU562" s="25" t="str">
        <f>getSring(AN562,2)</f>
        <v>灰色的稻草</v>
      </c>
      <c r="AV562" s="25">
        <f t="shared" si="93"/>
        <v>30025</v>
      </c>
      <c r="AW562" s="25">
        <f t="shared" si="94"/>
        <v>108</v>
      </c>
      <c r="AX562" s="25" t="str">
        <f>getSring(AN562,3)</f>
        <v>带血的牙</v>
      </c>
      <c r="AY562" s="25">
        <f t="shared" si="95"/>
        <v>30037</v>
      </c>
      <c r="AZ562" s="25">
        <f t="shared" si="96"/>
        <v>108</v>
      </c>
    </row>
    <row r="563" spans="2:52" ht="14.25" x14ac:dyDescent="0.2">
      <c r="B563" s="16">
        <v>561</v>
      </c>
      <c r="C563" s="16" t="s">
        <v>1159</v>
      </c>
      <c r="D563" s="16" t="s">
        <v>1291</v>
      </c>
      <c r="E563" s="16">
        <f>武器3!E563</f>
        <v>3</v>
      </c>
      <c r="F563" s="16" t="s">
        <v>1127</v>
      </c>
      <c r="G563" s="16">
        <f>武器3!G563</f>
        <v>3</v>
      </c>
      <c r="H563" s="19" t="s">
        <v>1485</v>
      </c>
      <c r="I563" s="3" t="s">
        <v>44</v>
      </c>
      <c r="J563" s="3">
        <f>武器2!I563</f>
        <v>18</v>
      </c>
      <c r="K563" s="3" t="str">
        <f>武器3!J563</f>
        <v>终极职业</v>
      </c>
      <c r="L563" s="3" t="str">
        <f>武器3!K563</f>
        <v>雷</v>
      </c>
      <c r="M563" s="16">
        <v>10</v>
      </c>
      <c r="N563" s="16">
        <v>1</v>
      </c>
      <c r="O563" s="16">
        <v>8</v>
      </c>
      <c r="P563" s="28">
        <v>0</v>
      </c>
      <c r="Q563" s="16">
        <v>21</v>
      </c>
      <c r="R563" s="28">
        <v>0</v>
      </c>
      <c r="S563" s="28">
        <v>0</v>
      </c>
      <c r="T563" s="28">
        <v>0</v>
      </c>
      <c r="U563" s="28">
        <v>0</v>
      </c>
      <c r="V563" s="64">
        <v>0</v>
      </c>
      <c r="W563" s="29">
        <v>0</v>
      </c>
      <c r="X563" s="29">
        <v>0</v>
      </c>
      <c r="Y563" s="29">
        <v>0</v>
      </c>
      <c r="Z563" s="29">
        <v>0</v>
      </c>
      <c r="AA563" s="64">
        <v>0</v>
      </c>
      <c r="AB563" s="64">
        <v>0</v>
      </c>
      <c r="AC563" s="64">
        <v>0</v>
      </c>
      <c r="AD563" s="64">
        <v>0</v>
      </c>
      <c r="AE563" s="64">
        <v>0</v>
      </c>
      <c r="AF563" s="64">
        <v>0</v>
      </c>
      <c r="AG563" s="29">
        <v>0</v>
      </c>
      <c r="AH563" s="29">
        <v>0</v>
      </c>
      <c r="AI563" s="29">
        <v>0</v>
      </c>
      <c r="AJ563" s="29">
        <v>0</v>
      </c>
      <c r="AK563" s="29">
        <v>0</v>
      </c>
      <c r="AL563">
        <f t="shared" si="88"/>
        <v>43.5</v>
      </c>
      <c r="AM563">
        <f t="shared" si="89"/>
        <v>1890</v>
      </c>
      <c r="AN563" t="str">
        <f t="shared" si="90"/>
        <v>,扁扁的稻草,长獠牙,坚硬的石头</v>
      </c>
      <c r="AO563" s="25" t="str">
        <f>IF(F563="c",getSring(AN563,4),VLOOKUP(L563&amp;F563,test4,2,FALSE))</f>
        <v>雷之精华</v>
      </c>
      <c r="AP563" s="25">
        <f t="shared" si="91"/>
        <v>30006</v>
      </c>
      <c r="AQ563" s="25">
        <f t="shared" si="97"/>
        <v>18</v>
      </c>
      <c r="AR563" s="25" t="str">
        <f>getSring(AN563,1)</f>
        <v>扁扁的稻草</v>
      </c>
      <c r="AS563" s="25">
        <f t="shared" si="92"/>
        <v>30024</v>
      </c>
      <c r="AT563" s="25">
        <f t="shared" si="98"/>
        <v>18</v>
      </c>
      <c r="AU563" s="25" t="str">
        <f>getSring(AN563,2)</f>
        <v>长獠牙</v>
      </c>
      <c r="AV563" s="25">
        <f t="shared" si="93"/>
        <v>30036</v>
      </c>
      <c r="AW563" s="25">
        <f t="shared" si="94"/>
        <v>18</v>
      </c>
      <c r="AX563" s="25" t="str">
        <f>getSring(AN563,3)</f>
        <v>坚硬的石头</v>
      </c>
      <c r="AY563" s="25">
        <f t="shared" si="95"/>
        <v>30032</v>
      </c>
      <c r="AZ563" s="25">
        <f t="shared" si="96"/>
        <v>18</v>
      </c>
    </row>
    <row r="564" spans="2:52" ht="14.25" x14ac:dyDescent="0.2">
      <c r="B564" s="16">
        <v>562</v>
      </c>
      <c r="C564" s="16" t="s">
        <v>1174</v>
      </c>
      <c r="D564" s="16" t="s">
        <v>1613</v>
      </c>
      <c r="E564" s="16">
        <f>武器3!E564</f>
        <v>4</v>
      </c>
      <c r="F564" s="16" t="s">
        <v>1127</v>
      </c>
      <c r="G564" s="16">
        <f>武器3!G564</f>
        <v>3</v>
      </c>
      <c r="H564" s="19" t="s">
        <v>1485</v>
      </c>
      <c r="I564" s="3" t="s">
        <v>44</v>
      </c>
      <c r="J564" s="3">
        <f>武器2!I564</f>
        <v>18</v>
      </c>
      <c r="K564" s="3" t="str">
        <f>武器3!J564</f>
        <v>终极职业</v>
      </c>
      <c r="L564" s="3" t="str">
        <f>武器3!K564</f>
        <v>雷</v>
      </c>
      <c r="M564" s="16">
        <v>10</v>
      </c>
      <c r="N564" s="16">
        <v>2</v>
      </c>
      <c r="O564" s="16">
        <v>16</v>
      </c>
      <c r="P564" s="28">
        <v>0</v>
      </c>
      <c r="Q564" s="28">
        <v>0</v>
      </c>
      <c r="R564" s="28">
        <v>0</v>
      </c>
      <c r="S564" s="28">
        <v>0</v>
      </c>
      <c r="T564" s="28">
        <v>0</v>
      </c>
      <c r="U564" s="28">
        <v>0</v>
      </c>
      <c r="V564" s="64">
        <v>0</v>
      </c>
      <c r="W564" s="29">
        <v>0</v>
      </c>
      <c r="X564" s="20">
        <v>7.4999999999999997E-2</v>
      </c>
      <c r="Y564" s="29">
        <v>0</v>
      </c>
      <c r="Z564" s="29">
        <v>0</v>
      </c>
      <c r="AA564" s="64">
        <v>0</v>
      </c>
      <c r="AB564" s="64">
        <v>0</v>
      </c>
      <c r="AC564" s="64">
        <v>0</v>
      </c>
      <c r="AD564" s="64">
        <v>0</v>
      </c>
      <c r="AE564" s="64">
        <v>0</v>
      </c>
      <c r="AF564" s="64">
        <v>0</v>
      </c>
      <c r="AG564" s="29">
        <v>0</v>
      </c>
      <c r="AH564" s="29">
        <v>0</v>
      </c>
      <c r="AI564" s="29">
        <v>0</v>
      </c>
      <c r="AJ564" s="29">
        <v>0</v>
      </c>
      <c r="AK564" s="29">
        <v>0</v>
      </c>
      <c r="AL564">
        <f t="shared" si="88"/>
        <v>24</v>
      </c>
      <c r="AM564">
        <f t="shared" si="89"/>
        <v>1050</v>
      </c>
      <c r="AN564" t="str">
        <f t="shared" si="90"/>
        <v>,坚硬的石头,蓝水晶,扁扁的稻草</v>
      </c>
      <c r="AO564" s="25" t="str">
        <f>IF(F564="c",getSring(AN564,4),VLOOKUP(L564&amp;F564,test4,2,FALSE))</f>
        <v>雷之精华</v>
      </c>
      <c r="AP564" s="25">
        <f t="shared" si="91"/>
        <v>30006</v>
      </c>
      <c r="AQ564" s="25">
        <f t="shared" si="97"/>
        <v>10</v>
      </c>
      <c r="AR564" s="25" t="str">
        <f>getSring(AN564,1)</f>
        <v>坚硬的石头</v>
      </c>
      <c r="AS564" s="25">
        <f t="shared" si="92"/>
        <v>30032</v>
      </c>
      <c r="AT564" s="25">
        <f t="shared" si="98"/>
        <v>10</v>
      </c>
      <c r="AU564" s="25" t="str">
        <f>getSring(AN564,2)</f>
        <v>蓝水晶</v>
      </c>
      <c r="AV564" s="25">
        <f t="shared" si="93"/>
        <v>30028</v>
      </c>
      <c r="AW564" s="25">
        <f t="shared" si="94"/>
        <v>10</v>
      </c>
      <c r="AX564" s="25" t="str">
        <f>getSring(AN564,3)</f>
        <v>扁扁的稻草</v>
      </c>
      <c r="AY564" s="25">
        <f t="shared" si="95"/>
        <v>30024</v>
      </c>
      <c r="AZ564" s="25">
        <f t="shared" si="96"/>
        <v>10</v>
      </c>
    </row>
    <row r="565" spans="2:52" ht="14.25" x14ac:dyDescent="0.2">
      <c r="B565" s="16">
        <v>563</v>
      </c>
      <c r="C565" s="16" t="s">
        <v>1153</v>
      </c>
      <c r="D565" s="16" t="s">
        <v>1437</v>
      </c>
      <c r="E565" s="16">
        <f>武器3!E565</f>
        <v>5</v>
      </c>
      <c r="F565" s="16" t="s">
        <v>1127</v>
      </c>
      <c r="G565" s="16">
        <f>武器3!G565</f>
        <v>3</v>
      </c>
      <c r="H565" s="19" t="s">
        <v>1485</v>
      </c>
      <c r="I565" s="3" t="s">
        <v>44</v>
      </c>
      <c r="J565" s="3">
        <f>武器2!I565</f>
        <v>18</v>
      </c>
      <c r="K565" s="3" t="str">
        <f>武器3!J565</f>
        <v>终极职业</v>
      </c>
      <c r="L565" s="3" t="str">
        <f>武器3!K565</f>
        <v>雷</v>
      </c>
      <c r="M565" s="16">
        <v>10</v>
      </c>
      <c r="N565" s="16">
        <v>3</v>
      </c>
      <c r="O565" s="16">
        <v>25</v>
      </c>
      <c r="P565" s="28">
        <v>0</v>
      </c>
      <c r="Q565" s="28">
        <v>0</v>
      </c>
      <c r="R565" s="28">
        <v>0</v>
      </c>
      <c r="S565" s="28">
        <v>0</v>
      </c>
      <c r="T565" s="28">
        <v>0</v>
      </c>
      <c r="U565" s="28">
        <v>0</v>
      </c>
      <c r="V565" s="64">
        <v>0</v>
      </c>
      <c r="W565" s="29">
        <v>0</v>
      </c>
      <c r="X565" s="29">
        <v>0</v>
      </c>
      <c r="Y565" s="29">
        <v>0</v>
      </c>
      <c r="Z565" s="29">
        <v>0</v>
      </c>
      <c r="AA565" s="64">
        <v>0</v>
      </c>
      <c r="AB565" s="42">
        <v>26</v>
      </c>
      <c r="AC565" s="64">
        <v>0</v>
      </c>
      <c r="AD565" s="64">
        <v>0</v>
      </c>
      <c r="AE565" s="64">
        <v>0</v>
      </c>
      <c r="AF565" s="64">
        <v>0</v>
      </c>
      <c r="AG565" s="29">
        <v>0</v>
      </c>
      <c r="AH565" s="29">
        <v>0</v>
      </c>
      <c r="AI565" s="29">
        <v>0</v>
      </c>
      <c r="AJ565" s="29">
        <v>0</v>
      </c>
      <c r="AK565" s="29">
        <v>0</v>
      </c>
      <c r="AL565">
        <f t="shared" si="88"/>
        <v>53.004294478527626</v>
      </c>
      <c r="AM565">
        <f t="shared" si="89"/>
        <v>2310</v>
      </c>
      <c r="AN565" t="str">
        <f t="shared" si="90"/>
        <v>,扁扁的稻草,蓝水晶,美味的坚果</v>
      </c>
      <c r="AO565" s="25" t="str">
        <f>IF(F565="c",getSring(AN565,4),VLOOKUP(L565&amp;F565,test4,2,FALSE))</f>
        <v>雷之精华</v>
      </c>
      <c r="AP565" s="25">
        <f t="shared" si="91"/>
        <v>30006</v>
      </c>
      <c r="AQ565" s="25">
        <f t="shared" si="97"/>
        <v>22</v>
      </c>
      <c r="AR565" s="25" t="str">
        <f>getSring(AN565,1)</f>
        <v>扁扁的稻草</v>
      </c>
      <c r="AS565" s="25">
        <f t="shared" si="92"/>
        <v>30024</v>
      </c>
      <c r="AT565" s="25">
        <f t="shared" si="98"/>
        <v>22</v>
      </c>
      <c r="AU565" s="25" t="str">
        <f>getSring(AN565,2)</f>
        <v>蓝水晶</v>
      </c>
      <c r="AV565" s="25">
        <f t="shared" si="93"/>
        <v>30028</v>
      </c>
      <c r="AW565" s="25">
        <f t="shared" si="94"/>
        <v>22</v>
      </c>
      <c r="AX565" s="25" t="str">
        <f>getSring(AN565,3)</f>
        <v>美味的坚果</v>
      </c>
      <c r="AY565" s="25">
        <f t="shared" si="95"/>
        <v>30040</v>
      </c>
      <c r="AZ565" s="25">
        <f t="shared" si="96"/>
        <v>22</v>
      </c>
    </row>
    <row r="566" spans="2:52" ht="14.25" x14ac:dyDescent="0.2">
      <c r="B566" s="16">
        <v>564</v>
      </c>
      <c r="C566" s="16" t="s">
        <v>1206</v>
      </c>
      <c r="D566" s="16" t="s">
        <v>1604</v>
      </c>
      <c r="E566" s="16">
        <f>武器3!E566</f>
        <v>6</v>
      </c>
      <c r="F566" s="16" t="s">
        <v>1127</v>
      </c>
      <c r="G566" s="16">
        <f>武器3!G566</f>
        <v>3</v>
      </c>
      <c r="H566" s="19" t="s">
        <v>1485</v>
      </c>
      <c r="I566" s="3" t="s">
        <v>44</v>
      </c>
      <c r="J566" s="3">
        <f>武器2!I566</f>
        <v>18</v>
      </c>
      <c r="K566" s="3" t="str">
        <f>武器3!J566</f>
        <v>终极职业</v>
      </c>
      <c r="L566" s="3" t="str">
        <f>武器3!K566</f>
        <v>雷</v>
      </c>
      <c r="M566" s="16">
        <v>10</v>
      </c>
      <c r="N566" s="16">
        <v>4</v>
      </c>
      <c r="O566" s="16">
        <v>33</v>
      </c>
      <c r="P566" s="28">
        <v>0</v>
      </c>
      <c r="Q566" s="28">
        <v>0</v>
      </c>
      <c r="R566" s="28">
        <v>0</v>
      </c>
      <c r="S566" s="28">
        <v>0</v>
      </c>
      <c r="T566" s="28">
        <v>0</v>
      </c>
      <c r="U566" s="28">
        <v>0</v>
      </c>
      <c r="V566" s="64">
        <v>0</v>
      </c>
      <c r="W566" s="29">
        <v>0</v>
      </c>
      <c r="X566" s="29">
        <v>0</v>
      </c>
      <c r="Y566" s="29">
        <v>0</v>
      </c>
      <c r="Z566" s="29">
        <v>0</v>
      </c>
      <c r="AA566" s="64">
        <v>0</v>
      </c>
      <c r="AB566" s="64">
        <v>0</v>
      </c>
      <c r="AC566" s="64">
        <v>0</v>
      </c>
      <c r="AD566" s="64">
        <v>0</v>
      </c>
      <c r="AE566" s="42">
        <v>40</v>
      </c>
      <c r="AF566" s="64">
        <v>0</v>
      </c>
      <c r="AG566" s="29">
        <v>0</v>
      </c>
      <c r="AH566" s="29">
        <v>0</v>
      </c>
      <c r="AI566" s="29">
        <v>0</v>
      </c>
      <c r="AJ566" s="29">
        <v>0</v>
      </c>
      <c r="AK566" s="29">
        <v>0</v>
      </c>
      <c r="AL566">
        <f t="shared" si="88"/>
        <v>79.9941176470588</v>
      </c>
      <c r="AM566">
        <f t="shared" si="89"/>
        <v>3465</v>
      </c>
      <c r="AN566" t="str">
        <f t="shared" si="90"/>
        <v>,扁扁的稻草,长獠牙,蓝水晶</v>
      </c>
      <c r="AO566" s="25" t="str">
        <f>IF(F566="c",getSring(AN566,4),VLOOKUP(L566&amp;F566,test4,2,FALSE))</f>
        <v>雷之精华</v>
      </c>
      <c r="AP566" s="25">
        <f t="shared" si="91"/>
        <v>30006</v>
      </c>
      <c r="AQ566" s="25">
        <f t="shared" si="97"/>
        <v>33</v>
      </c>
      <c r="AR566" s="25" t="str">
        <f>getSring(AN566,1)</f>
        <v>扁扁的稻草</v>
      </c>
      <c r="AS566" s="25">
        <f t="shared" si="92"/>
        <v>30024</v>
      </c>
      <c r="AT566" s="25">
        <f t="shared" si="98"/>
        <v>33</v>
      </c>
      <c r="AU566" s="25" t="str">
        <f>getSring(AN566,2)</f>
        <v>长獠牙</v>
      </c>
      <c r="AV566" s="25">
        <f t="shared" si="93"/>
        <v>30036</v>
      </c>
      <c r="AW566" s="25">
        <f t="shared" si="94"/>
        <v>33</v>
      </c>
      <c r="AX566" s="25" t="str">
        <f>getSring(AN566,3)</f>
        <v>蓝水晶</v>
      </c>
      <c r="AY566" s="25">
        <f t="shared" si="95"/>
        <v>30028</v>
      </c>
      <c r="AZ566" s="25">
        <f t="shared" si="96"/>
        <v>33</v>
      </c>
    </row>
    <row r="567" spans="2:52" ht="14.25" x14ac:dyDescent="0.2">
      <c r="B567" s="16">
        <v>565</v>
      </c>
      <c r="C567" s="16" t="s">
        <v>1212</v>
      </c>
      <c r="D567" s="16" t="s">
        <v>1580</v>
      </c>
      <c r="E567" s="16">
        <f>武器3!E567</f>
        <v>7</v>
      </c>
      <c r="F567" s="16" t="s">
        <v>1127</v>
      </c>
      <c r="G567" s="16">
        <f>武器3!G567</f>
        <v>3</v>
      </c>
      <c r="H567" s="19" t="s">
        <v>1485</v>
      </c>
      <c r="I567" s="3" t="s">
        <v>44</v>
      </c>
      <c r="J567" s="3">
        <f>武器2!I567</f>
        <v>18</v>
      </c>
      <c r="K567" s="3" t="str">
        <f>武器3!J567</f>
        <v>终极职业</v>
      </c>
      <c r="L567" s="3" t="str">
        <f>武器3!K567</f>
        <v>雷</v>
      </c>
      <c r="M567" s="16">
        <v>10</v>
      </c>
      <c r="N567" s="16">
        <v>5</v>
      </c>
      <c r="O567" s="16">
        <v>41</v>
      </c>
      <c r="P567" s="28">
        <v>0</v>
      </c>
      <c r="Q567" s="28">
        <v>0</v>
      </c>
      <c r="R567" s="28">
        <v>0</v>
      </c>
      <c r="S567" s="28">
        <v>0</v>
      </c>
      <c r="T567" s="28">
        <v>0</v>
      </c>
      <c r="U567" s="28">
        <v>0</v>
      </c>
      <c r="V567" s="64">
        <v>0</v>
      </c>
      <c r="W567" s="29">
        <v>0</v>
      </c>
      <c r="X567" s="29">
        <v>0</v>
      </c>
      <c r="Y567" s="29">
        <v>0</v>
      </c>
      <c r="Z567" s="29">
        <v>0</v>
      </c>
      <c r="AA567" s="64">
        <v>0</v>
      </c>
      <c r="AB567" s="42">
        <v>43</v>
      </c>
      <c r="AC567" s="42">
        <v>30</v>
      </c>
      <c r="AD567" s="64">
        <v>0</v>
      </c>
      <c r="AE567" s="64">
        <v>0</v>
      </c>
      <c r="AF567" s="64">
        <v>0</v>
      </c>
      <c r="AG567" s="29">
        <v>0</v>
      </c>
      <c r="AH567" s="29">
        <v>0</v>
      </c>
      <c r="AI567" s="29">
        <v>0</v>
      </c>
      <c r="AJ567" s="29">
        <v>0</v>
      </c>
      <c r="AK567" s="29">
        <v>0</v>
      </c>
      <c r="AL567">
        <f t="shared" si="88"/>
        <v>124.91018766756034</v>
      </c>
      <c r="AM567">
        <f t="shared" si="89"/>
        <v>5460</v>
      </c>
      <c r="AN567" t="str">
        <f t="shared" si="90"/>
        <v>,扁扁的稻草,坚硬的石头,长獠牙</v>
      </c>
      <c r="AO567" s="25" t="str">
        <f>IF(F567="c",getSring(AN567,4),VLOOKUP(L567&amp;F567,test4,2,FALSE))</f>
        <v>雷之精华</v>
      </c>
      <c r="AP567" s="25">
        <f t="shared" si="91"/>
        <v>30006</v>
      </c>
      <c r="AQ567" s="25">
        <f t="shared" si="97"/>
        <v>52</v>
      </c>
      <c r="AR567" s="25" t="str">
        <f>getSring(AN567,1)</f>
        <v>扁扁的稻草</v>
      </c>
      <c r="AS567" s="25">
        <f t="shared" si="92"/>
        <v>30024</v>
      </c>
      <c r="AT567" s="25">
        <f t="shared" si="98"/>
        <v>52</v>
      </c>
      <c r="AU567" s="25" t="str">
        <f>getSring(AN567,2)</f>
        <v>坚硬的石头</v>
      </c>
      <c r="AV567" s="25">
        <f t="shared" si="93"/>
        <v>30032</v>
      </c>
      <c r="AW567" s="25">
        <f t="shared" si="94"/>
        <v>52</v>
      </c>
      <c r="AX567" s="25" t="str">
        <f>getSring(AN567,3)</f>
        <v>长獠牙</v>
      </c>
      <c r="AY567" s="25">
        <f t="shared" si="95"/>
        <v>30036</v>
      </c>
      <c r="AZ567" s="25">
        <f t="shared" si="96"/>
        <v>52</v>
      </c>
    </row>
    <row r="568" spans="2:52" ht="14.25" x14ac:dyDescent="0.2">
      <c r="B568" s="16">
        <v>566</v>
      </c>
      <c r="C568" s="16" t="s">
        <v>1176</v>
      </c>
      <c r="D568" s="16" t="s">
        <v>1375</v>
      </c>
      <c r="E568" s="16">
        <f>武器3!E568</f>
        <v>8</v>
      </c>
      <c r="F568" s="16" t="s">
        <v>1127</v>
      </c>
      <c r="G568" s="16">
        <f>武器3!G568</f>
        <v>3</v>
      </c>
      <c r="H568" s="19" t="s">
        <v>1485</v>
      </c>
      <c r="I568" s="3" t="s">
        <v>44</v>
      </c>
      <c r="J568" s="3">
        <f>武器2!I568</f>
        <v>18</v>
      </c>
      <c r="K568" s="3" t="str">
        <f>武器3!J568</f>
        <v>终极职业</v>
      </c>
      <c r="L568" s="3" t="str">
        <f>武器3!K568</f>
        <v>雷</v>
      </c>
      <c r="M568" s="16">
        <v>10</v>
      </c>
      <c r="N568" s="16">
        <v>6</v>
      </c>
      <c r="O568" s="16">
        <v>49</v>
      </c>
      <c r="P568" s="28">
        <v>0</v>
      </c>
      <c r="Q568" s="28">
        <v>0</v>
      </c>
      <c r="R568" s="28">
        <v>0</v>
      </c>
      <c r="S568" s="28">
        <v>0</v>
      </c>
      <c r="T568" s="28">
        <v>0</v>
      </c>
      <c r="U568" s="28">
        <v>0</v>
      </c>
      <c r="V568" s="64">
        <v>0</v>
      </c>
      <c r="W568" s="29">
        <v>0</v>
      </c>
      <c r="X568" s="29">
        <v>0</v>
      </c>
      <c r="Y568" s="29">
        <v>0</v>
      </c>
      <c r="Z568" s="29">
        <v>0</v>
      </c>
      <c r="AA568" s="42">
        <v>52</v>
      </c>
      <c r="AB568" s="42">
        <v>52</v>
      </c>
      <c r="AC568" s="64">
        <v>0</v>
      </c>
      <c r="AD568" s="64">
        <v>0</v>
      </c>
      <c r="AE568" s="64">
        <v>0</v>
      </c>
      <c r="AF568" s="64">
        <v>0</v>
      </c>
      <c r="AG568" s="29">
        <v>0</v>
      </c>
      <c r="AH568" s="29">
        <v>0</v>
      </c>
      <c r="AI568" s="29">
        <v>0</v>
      </c>
      <c r="AJ568" s="29">
        <v>0</v>
      </c>
      <c r="AK568" s="29">
        <v>0</v>
      </c>
      <c r="AL568">
        <f t="shared" si="88"/>
        <v>173.58712871287125</v>
      </c>
      <c r="AM568">
        <f t="shared" si="89"/>
        <v>7560</v>
      </c>
      <c r="AN568" t="str">
        <f t="shared" si="90"/>
        <v>,蓝水晶,坚硬的石头,扁扁的稻草</v>
      </c>
      <c r="AO568" s="25" t="str">
        <f>IF(F568="c",getSring(AN568,4),VLOOKUP(L568&amp;F568,test4,2,FALSE))</f>
        <v>雷之精华</v>
      </c>
      <c r="AP568" s="25">
        <f t="shared" si="91"/>
        <v>30006</v>
      </c>
      <c r="AQ568" s="25">
        <f t="shared" si="97"/>
        <v>72</v>
      </c>
      <c r="AR568" s="25" t="str">
        <f>getSring(AN568,1)</f>
        <v>蓝水晶</v>
      </c>
      <c r="AS568" s="25">
        <f t="shared" si="92"/>
        <v>30028</v>
      </c>
      <c r="AT568" s="25">
        <f t="shared" si="98"/>
        <v>72</v>
      </c>
      <c r="AU568" s="25" t="str">
        <f>getSring(AN568,2)</f>
        <v>坚硬的石头</v>
      </c>
      <c r="AV568" s="25">
        <f t="shared" si="93"/>
        <v>30032</v>
      </c>
      <c r="AW568" s="25">
        <f t="shared" si="94"/>
        <v>72</v>
      </c>
      <c r="AX568" s="25" t="str">
        <f>getSring(AN568,3)</f>
        <v>扁扁的稻草</v>
      </c>
      <c r="AY568" s="25">
        <f t="shared" si="95"/>
        <v>30024</v>
      </c>
      <c r="AZ568" s="25">
        <f t="shared" si="96"/>
        <v>72</v>
      </c>
    </row>
    <row r="569" spans="2:52" ht="14.25" x14ac:dyDescent="0.2">
      <c r="B569" s="16">
        <v>567</v>
      </c>
      <c r="C569" s="16" t="s">
        <v>1178</v>
      </c>
      <c r="D569" s="16" t="s">
        <v>1243</v>
      </c>
      <c r="E569" s="16">
        <f>武器3!E569</f>
        <v>9</v>
      </c>
      <c r="F569" s="16" t="s">
        <v>1127</v>
      </c>
      <c r="G569" s="16">
        <f>武器3!G569</f>
        <v>3</v>
      </c>
      <c r="H569" s="19" t="s">
        <v>1485</v>
      </c>
      <c r="I569" s="3" t="s">
        <v>44</v>
      </c>
      <c r="J569" s="3">
        <f>武器2!I569</f>
        <v>18</v>
      </c>
      <c r="K569" s="3" t="str">
        <f>武器3!J569</f>
        <v>终极职业</v>
      </c>
      <c r="L569" s="3" t="str">
        <f>武器3!K569</f>
        <v>雷</v>
      </c>
      <c r="M569" s="16">
        <v>10</v>
      </c>
      <c r="N569" s="16">
        <v>7</v>
      </c>
      <c r="O569" s="16">
        <v>57</v>
      </c>
      <c r="P569" s="28">
        <v>0</v>
      </c>
      <c r="Q569" s="16">
        <v>145</v>
      </c>
      <c r="R569" s="28">
        <v>0</v>
      </c>
      <c r="S569" s="28">
        <v>0</v>
      </c>
      <c r="T569" s="28">
        <v>0</v>
      </c>
      <c r="U569" s="28">
        <v>0</v>
      </c>
      <c r="V569" s="64">
        <v>0</v>
      </c>
      <c r="W569" s="29">
        <v>0</v>
      </c>
      <c r="X569" s="29">
        <v>0</v>
      </c>
      <c r="Y569" s="29">
        <v>0</v>
      </c>
      <c r="Z569" s="29">
        <v>0</v>
      </c>
      <c r="AA569" s="64">
        <v>0</v>
      </c>
      <c r="AB569" s="42">
        <v>60</v>
      </c>
      <c r="AC569" s="64">
        <v>0</v>
      </c>
      <c r="AD569" s="64">
        <v>0</v>
      </c>
      <c r="AE569" s="64">
        <v>0</v>
      </c>
      <c r="AF569" s="64">
        <v>0</v>
      </c>
      <c r="AG569" s="29">
        <v>0</v>
      </c>
      <c r="AH569" s="29">
        <v>0</v>
      </c>
      <c r="AI569" s="29">
        <v>0</v>
      </c>
      <c r="AJ569" s="29">
        <v>0</v>
      </c>
      <c r="AK569" s="29">
        <v>0</v>
      </c>
      <c r="AL569">
        <f t="shared" si="88"/>
        <v>378.59999999999997</v>
      </c>
      <c r="AM569">
        <f t="shared" si="89"/>
        <v>16590</v>
      </c>
      <c r="AN569" t="str">
        <f t="shared" si="90"/>
        <v>,长獠牙,美味的坚果,扁扁的稻草</v>
      </c>
      <c r="AO569" s="25" t="str">
        <f>IF(F569="c",getSring(AN569,4),VLOOKUP(L569&amp;F569,test4,2,FALSE))</f>
        <v>雷之精华</v>
      </c>
      <c r="AP569" s="25">
        <f t="shared" si="91"/>
        <v>30006</v>
      </c>
      <c r="AQ569" s="25">
        <f t="shared" si="97"/>
        <v>158</v>
      </c>
      <c r="AR569" s="25" t="str">
        <f>getSring(AN569,1)</f>
        <v>长獠牙</v>
      </c>
      <c r="AS569" s="25">
        <f t="shared" si="92"/>
        <v>30036</v>
      </c>
      <c r="AT569" s="25">
        <f t="shared" si="98"/>
        <v>158</v>
      </c>
      <c r="AU569" s="25" t="str">
        <f>getSring(AN569,2)</f>
        <v>美味的坚果</v>
      </c>
      <c r="AV569" s="25">
        <f t="shared" si="93"/>
        <v>30040</v>
      </c>
      <c r="AW569" s="25">
        <f t="shared" si="94"/>
        <v>158</v>
      </c>
      <c r="AX569" s="25" t="str">
        <f>getSring(AN569,3)</f>
        <v>扁扁的稻草</v>
      </c>
      <c r="AY569" s="25">
        <f t="shared" si="95"/>
        <v>30024</v>
      </c>
      <c r="AZ569" s="25">
        <f t="shared" si="96"/>
        <v>158</v>
      </c>
    </row>
    <row r="570" spans="2:52" ht="14.25" x14ac:dyDescent="0.2">
      <c r="B570" s="16">
        <v>568</v>
      </c>
      <c r="C570" s="16" t="s">
        <v>1149</v>
      </c>
      <c r="D570" s="16" t="s">
        <v>1438</v>
      </c>
      <c r="E570" s="16">
        <f>武器3!E570</f>
        <v>10</v>
      </c>
      <c r="F570" s="16" t="s">
        <v>1127</v>
      </c>
      <c r="G570" s="16">
        <f>武器3!G570</f>
        <v>3</v>
      </c>
      <c r="H570" s="19" t="s">
        <v>1485</v>
      </c>
      <c r="I570" s="3" t="s">
        <v>44</v>
      </c>
      <c r="J570" s="3">
        <f>武器2!I570</f>
        <v>18</v>
      </c>
      <c r="K570" s="3" t="str">
        <f>武器3!J570</f>
        <v>终极职业</v>
      </c>
      <c r="L570" s="3" t="str">
        <f>武器3!K570</f>
        <v>雷</v>
      </c>
      <c r="M570" s="16">
        <v>10</v>
      </c>
      <c r="N570" s="16">
        <v>8</v>
      </c>
      <c r="O570" s="16">
        <v>66</v>
      </c>
      <c r="P570" s="16">
        <v>156</v>
      </c>
      <c r="Q570" s="16">
        <v>166</v>
      </c>
      <c r="R570" s="28">
        <v>0</v>
      </c>
      <c r="S570" s="28">
        <v>0</v>
      </c>
      <c r="T570" s="28">
        <v>0</v>
      </c>
      <c r="U570" s="28">
        <v>0</v>
      </c>
      <c r="V570" s="64">
        <v>0</v>
      </c>
      <c r="W570" s="29">
        <v>0</v>
      </c>
      <c r="X570" s="29">
        <v>0</v>
      </c>
      <c r="Y570" s="29">
        <v>0</v>
      </c>
      <c r="Z570" s="29">
        <v>0</v>
      </c>
      <c r="AA570" s="64">
        <v>0</v>
      </c>
      <c r="AB570" s="64">
        <v>0</v>
      </c>
      <c r="AC570" s="64">
        <v>0</v>
      </c>
      <c r="AD570" s="64">
        <v>0</v>
      </c>
      <c r="AE570" s="64">
        <v>0</v>
      </c>
      <c r="AF570" s="64">
        <v>0</v>
      </c>
      <c r="AG570" s="29">
        <v>0</v>
      </c>
      <c r="AH570" s="29">
        <v>0</v>
      </c>
      <c r="AI570" s="29">
        <v>0</v>
      </c>
      <c r="AJ570" s="29">
        <v>0</v>
      </c>
      <c r="AK570" s="29">
        <v>0</v>
      </c>
      <c r="AL570">
        <f t="shared" si="88"/>
        <v>582</v>
      </c>
      <c r="AM570">
        <f t="shared" si="89"/>
        <v>25515</v>
      </c>
      <c r="AN570" t="str">
        <f t="shared" si="90"/>
        <v>,扁扁的稻草,蓝水晶,美味的坚果</v>
      </c>
      <c r="AO570" s="25" t="str">
        <f>IF(F570="c",getSring(AN570,4),VLOOKUP(L570&amp;F570,test4,2,FALSE))</f>
        <v>雷之精华</v>
      </c>
      <c r="AP570" s="25">
        <f t="shared" si="91"/>
        <v>30006</v>
      </c>
      <c r="AQ570" s="25">
        <f t="shared" si="97"/>
        <v>243</v>
      </c>
      <c r="AR570" s="25" t="str">
        <f>getSring(AN570,1)</f>
        <v>扁扁的稻草</v>
      </c>
      <c r="AS570" s="25">
        <f t="shared" si="92"/>
        <v>30024</v>
      </c>
      <c r="AT570" s="25">
        <f t="shared" si="98"/>
        <v>243</v>
      </c>
      <c r="AU570" s="25" t="str">
        <f>getSring(AN570,2)</f>
        <v>蓝水晶</v>
      </c>
      <c r="AV570" s="25">
        <f t="shared" si="93"/>
        <v>30028</v>
      </c>
      <c r="AW570" s="25">
        <f t="shared" si="94"/>
        <v>243</v>
      </c>
      <c r="AX570" s="25" t="str">
        <f>getSring(AN570,3)</f>
        <v>美味的坚果</v>
      </c>
      <c r="AY570" s="25">
        <f t="shared" si="95"/>
        <v>30040</v>
      </c>
      <c r="AZ570" s="25">
        <f t="shared" si="96"/>
        <v>243</v>
      </c>
    </row>
    <row r="571" spans="2:52" ht="14.25" x14ac:dyDescent="0.2">
      <c r="B571" s="16">
        <v>569</v>
      </c>
      <c r="C571" s="16" t="s">
        <v>1133</v>
      </c>
      <c r="D571" s="16" t="s">
        <v>1307</v>
      </c>
      <c r="E571" s="16">
        <f>武器3!E571</f>
        <v>3</v>
      </c>
      <c r="F571" s="16" t="s">
        <v>1128</v>
      </c>
      <c r="G571" s="16">
        <f>武器3!G571</f>
        <v>4</v>
      </c>
      <c r="H571" s="19" t="s">
        <v>1485</v>
      </c>
      <c r="I571" s="3" t="s">
        <v>44</v>
      </c>
      <c r="J571" s="3">
        <f>武器2!I571</f>
        <v>18</v>
      </c>
      <c r="K571" s="3" t="str">
        <f>武器3!J571</f>
        <v>终极职业</v>
      </c>
      <c r="L571" s="3" t="str">
        <f>武器3!K571</f>
        <v>--</v>
      </c>
      <c r="M571" s="16">
        <v>10</v>
      </c>
      <c r="N571" s="16">
        <v>1</v>
      </c>
      <c r="O571" s="16">
        <v>16</v>
      </c>
      <c r="P571" s="28">
        <v>0</v>
      </c>
      <c r="Q571" s="28">
        <v>0</v>
      </c>
      <c r="R571" s="28">
        <v>0</v>
      </c>
      <c r="S571" s="28">
        <v>0</v>
      </c>
      <c r="T571" s="28">
        <v>0</v>
      </c>
      <c r="U571" s="28">
        <v>0</v>
      </c>
      <c r="V571" s="64">
        <v>0</v>
      </c>
      <c r="W571" s="29">
        <v>0</v>
      </c>
      <c r="X571" s="29">
        <v>0</v>
      </c>
      <c r="Y571" s="29">
        <v>0</v>
      </c>
      <c r="Z571" s="29">
        <v>0</v>
      </c>
      <c r="AA571" s="64">
        <v>0</v>
      </c>
      <c r="AB571" s="42">
        <v>0</v>
      </c>
      <c r="AC571" s="64">
        <v>0</v>
      </c>
      <c r="AD571" s="64">
        <v>0</v>
      </c>
      <c r="AE571" s="64">
        <v>0</v>
      </c>
      <c r="AF571" s="64">
        <v>0</v>
      </c>
      <c r="AG571" s="29">
        <v>0</v>
      </c>
      <c r="AH571" s="29">
        <v>0</v>
      </c>
      <c r="AI571" s="29">
        <v>0</v>
      </c>
      <c r="AJ571" s="29">
        <v>0</v>
      </c>
      <c r="AK571" s="29">
        <v>0</v>
      </c>
      <c r="AL571">
        <f t="shared" si="88"/>
        <v>24</v>
      </c>
      <c r="AM571">
        <f t="shared" si="89"/>
        <v>1050</v>
      </c>
      <c r="AN571" t="str">
        <f t="shared" si="90"/>
        <v>,多汁的坚果,红水晶,狗牙,稻草</v>
      </c>
      <c r="AO571" s="25" t="str">
        <f>IF(F571="c",getSring(AN571,4),VLOOKUP(L571&amp;F571,test4,2,FALSE))</f>
        <v>稻草</v>
      </c>
      <c r="AP571" s="25">
        <f t="shared" si="91"/>
        <v>30023</v>
      </c>
      <c r="AQ571" s="25">
        <f t="shared" si="97"/>
        <v>80</v>
      </c>
      <c r="AR571" s="25" t="str">
        <f>getSring(AN571,1)</f>
        <v>多汁的坚果</v>
      </c>
      <c r="AS571" s="25">
        <f t="shared" si="92"/>
        <v>30039</v>
      </c>
      <c r="AT571" s="25">
        <f t="shared" si="98"/>
        <v>20</v>
      </c>
      <c r="AU571" s="25" t="str">
        <f>getSring(AN571,2)</f>
        <v>红水晶</v>
      </c>
      <c r="AV571" s="25">
        <f t="shared" si="93"/>
        <v>30027</v>
      </c>
      <c r="AW571" s="25">
        <f t="shared" si="94"/>
        <v>20</v>
      </c>
      <c r="AX571" s="25" t="str">
        <f>getSring(AN571,3)</f>
        <v>狗牙</v>
      </c>
      <c r="AY571" s="25">
        <f t="shared" si="95"/>
        <v>30035</v>
      </c>
      <c r="AZ571" s="25">
        <f t="shared" si="96"/>
        <v>20</v>
      </c>
    </row>
    <row r="572" spans="2:52" ht="14.25" x14ac:dyDescent="0.2">
      <c r="B572" s="16">
        <v>570</v>
      </c>
      <c r="C572" s="16" t="s">
        <v>1157</v>
      </c>
      <c r="D572" s="16" t="s">
        <v>1247</v>
      </c>
      <c r="E572" s="16">
        <f>武器3!E572</f>
        <v>4</v>
      </c>
      <c r="F572" s="16" t="s">
        <v>1128</v>
      </c>
      <c r="G572" s="16">
        <f>武器3!G572</f>
        <v>4</v>
      </c>
      <c r="H572" s="19" t="s">
        <v>1485</v>
      </c>
      <c r="I572" s="3" t="s">
        <v>44</v>
      </c>
      <c r="J572" s="3">
        <f>武器2!I572</f>
        <v>18</v>
      </c>
      <c r="K572" s="3" t="str">
        <f>武器3!J572</f>
        <v>终极职业</v>
      </c>
      <c r="L572" s="3" t="str">
        <f>武器3!K572</f>
        <v>--</v>
      </c>
      <c r="M572" s="16">
        <v>10</v>
      </c>
      <c r="N572" s="16">
        <v>2</v>
      </c>
      <c r="O572" s="16">
        <v>32</v>
      </c>
      <c r="P572" s="28">
        <v>0</v>
      </c>
      <c r="Q572" s="28">
        <v>0</v>
      </c>
      <c r="R572" s="28">
        <v>0</v>
      </c>
      <c r="S572" s="28">
        <v>0</v>
      </c>
      <c r="T572" s="28">
        <v>0</v>
      </c>
      <c r="U572" s="16">
        <v>0</v>
      </c>
      <c r="V572" s="64">
        <v>0</v>
      </c>
      <c r="W572" s="29">
        <v>0</v>
      </c>
      <c r="X572" s="29">
        <v>0</v>
      </c>
      <c r="Y572" s="29">
        <v>0</v>
      </c>
      <c r="Z572" s="29">
        <v>0</v>
      </c>
      <c r="AA572" s="64">
        <v>0</v>
      </c>
      <c r="AB572" s="64">
        <v>0</v>
      </c>
      <c r="AC572" s="64">
        <v>0</v>
      </c>
      <c r="AD572" s="64">
        <v>0</v>
      </c>
      <c r="AE572" s="64">
        <v>0</v>
      </c>
      <c r="AF572" s="64">
        <v>0</v>
      </c>
      <c r="AG572" s="29">
        <v>0</v>
      </c>
      <c r="AH572" s="29">
        <v>0</v>
      </c>
      <c r="AI572" s="29">
        <v>0</v>
      </c>
      <c r="AJ572" s="29">
        <v>0</v>
      </c>
      <c r="AK572" s="29">
        <v>0</v>
      </c>
      <c r="AL572">
        <f t="shared" si="88"/>
        <v>48</v>
      </c>
      <c r="AM572">
        <f t="shared" si="89"/>
        <v>2100</v>
      </c>
      <c r="AN572" t="str">
        <f t="shared" si="90"/>
        <v>,狗牙,石头,稻草,蘑菇</v>
      </c>
      <c r="AO572" s="25" t="str">
        <f>IF(F572="c",getSring(AN572,4),VLOOKUP(L572&amp;F572,test4,2,FALSE))</f>
        <v>蘑菇</v>
      </c>
      <c r="AP572" s="25">
        <f t="shared" si="91"/>
        <v>30019</v>
      </c>
      <c r="AQ572" s="25">
        <f t="shared" si="97"/>
        <v>160</v>
      </c>
      <c r="AR572" s="25" t="str">
        <f>getSring(AN572,1)</f>
        <v>狗牙</v>
      </c>
      <c r="AS572" s="25">
        <f t="shared" si="92"/>
        <v>30035</v>
      </c>
      <c r="AT572" s="25">
        <f t="shared" si="98"/>
        <v>40</v>
      </c>
      <c r="AU572" s="25" t="str">
        <f>getSring(AN572,2)</f>
        <v>石头</v>
      </c>
      <c r="AV572" s="25">
        <f t="shared" si="93"/>
        <v>30031</v>
      </c>
      <c r="AW572" s="25">
        <f t="shared" si="94"/>
        <v>40</v>
      </c>
      <c r="AX572" s="25" t="str">
        <f>getSring(AN572,3)</f>
        <v>稻草</v>
      </c>
      <c r="AY572" s="25">
        <f t="shared" si="95"/>
        <v>30023</v>
      </c>
      <c r="AZ572" s="25">
        <f t="shared" si="96"/>
        <v>40</v>
      </c>
    </row>
    <row r="573" spans="2:52" ht="14.25" x14ac:dyDescent="0.2">
      <c r="B573" s="16">
        <v>571</v>
      </c>
      <c r="C573" s="16" t="s">
        <v>1193</v>
      </c>
      <c r="D573" s="16" t="s">
        <v>1399</v>
      </c>
      <c r="E573" s="16">
        <f>武器3!E573</f>
        <v>5</v>
      </c>
      <c r="F573" s="16" t="s">
        <v>1128</v>
      </c>
      <c r="G573" s="16">
        <f>武器3!G573</f>
        <v>4</v>
      </c>
      <c r="H573" s="19" t="s">
        <v>1485</v>
      </c>
      <c r="I573" s="3" t="s">
        <v>44</v>
      </c>
      <c r="J573" s="3">
        <f>武器2!I573</f>
        <v>18</v>
      </c>
      <c r="K573" s="3" t="str">
        <f>武器3!J573</f>
        <v>终极职业</v>
      </c>
      <c r="L573" s="3" t="str">
        <f>武器3!K573</f>
        <v>--</v>
      </c>
      <c r="M573" s="16">
        <v>10</v>
      </c>
      <c r="N573" s="16">
        <v>3</v>
      </c>
      <c r="O573" s="16">
        <v>48</v>
      </c>
      <c r="P573" s="28">
        <v>0</v>
      </c>
      <c r="Q573" s="28">
        <v>0</v>
      </c>
      <c r="R573" s="28">
        <v>0</v>
      </c>
      <c r="S573" s="28">
        <v>0</v>
      </c>
      <c r="T573" s="16">
        <v>0</v>
      </c>
      <c r="U573" s="28">
        <v>0</v>
      </c>
      <c r="V573" s="64">
        <v>0</v>
      </c>
      <c r="W573" s="29">
        <v>0</v>
      </c>
      <c r="X573" s="29">
        <v>0</v>
      </c>
      <c r="Y573" s="29">
        <v>0</v>
      </c>
      <c r="Z573" s="29">
        <v>0</v>
      </c>
      <c r="AA573" s="64">
        <v>0</v>
      </c>
      <c r="AB573" s="64">
        <v>0</v>
      </c>
      <c r="AC573" s="64">
        <v>0</v>
      </c>
      <c r="AD573" s="64">
        <v>0</v>
      </c>
      <c r="AE573" s="64">
        <v>0</v>
      </c>
      <c r="AF573" s="64">
        <v>0</v>
      </c>
      <c r="AG573" s="29">
        <v>0</v>
      </c>
      <c r="AH573" s="29">
        <v>0</v>
      </c>
      <c r="AI573" s="29">
        <v>0</v>
      </c>
      <c r="AJ573" s="29">
        <v>0</v>
      </c>
      <c r="AK573" s="29">
        <v>0</v>
      </c>
      <c r="AL573">
        <f t="shared" si="88"/>
        <v>72</v>
      </c>
      <c r="AM573">
        <f t="shared" si="89"/>
        <v>3150</v>
      </c>
      <c r="AN573" t="str">
        <f t="shared" si="90"/>
        <v>,稻草,狗牙,石头,红水晶</v>
      </c>
      <c r="AO573" s="25" t="str">
        <f>IF(F573="c",getSring(AN573,4),VLOOKUP(L573&amp;F573,test4,2,FALSE))</f>
        <v>红水晶</v>
      </c>
      <c r="AP573" s="25">
        <f t="shared" si="91"/>
        <v>30027</v>
      </c>
      <c r="AQ573" s="25">
        <f t="shared" si="97"/>
        <v>240</v>
      </c>
      <c r="AR573" s="25" t="str">
        <f>getSring(AN573,1)</f>
        <v>稻草</v>
      </c>
      <c r="AS573" s="25">
        <f t="shared" si="92"/>
        <v>30023</v>
      </c>
      <c r="AT573" s="25">
        <f t="shared" si="98"/>
        <v>60</v>
      </c>
      <c r="AU573" s="25" t="str">
        <f>getSring(AN573,2)</f>
        <v>狗牙</v>
      </c>
      <c r="AV573" s="25">
        <f t="shared" si="93"/>
        <v>30035</v>
      </c>
      <c r="AW573" s="25">
        <f t="shared" si="94"/>
        <v>60</v>
      </c>
      <c r="AX573" s="25" t="str">
        <f>getSring(AN573,3)</f>
        <v>石头</v>
      </c>
      <c r="AY573" s="25">
        <f t="shared" si="95"/>
        <v>30031</v>
      </c>
      <c r="AZ573" s="25">
        <f t="shared" si="96"/>
        <v>60</v>
      </c>
    </row>
    <row r="574" spans="2:52" ht="14.25" x14ac:dyDescent="0.2">
      <c r="B574" s="16">
        <v>572</v>
      </c>
      <c r="C574" s="16" t="s">
        <v>1195</v>
      </c>
      <c r="D574" s="16" t="s">
        <v>1627</v>
      </c>
      <c r="E574" s="16">
        <f>武器3!E574</f>
        <v>6</v>
      </c>
      <c r="F574" s="16" t="s">
        <v>1128</v>
      </c>
      <c r="G574" s="16">
        <f>武器3!G574</f>
        <v>4</v>
      </c>
      <c r="H574" s="19" t="s">
        <v>1485</v>
      </c>
      <c r="I574" s="3" t="s">
        <v>44</v>
      </c>
      <c r="J574" s="3">
        <f>武器2!I574</f>
        <v>18</v>
      </c>
      <c r="K574" s="3" t="str">
        <f>武器3!J574</f>
        <v>终极职业</v>
      </c>
      <c r="L574" s="3" t="str">
        <f>武器3!K574</f>
        <v>--</v>
      </c>
      <c r="M574" s="16">
        <v>10</v>
      </c>
      <c r="N574" s="16">
        <v>4</v>
      </c>
      <c r="O574" s="16">
        <v>64</v>
      </c>
      <c r="P574" s="28">
        <v>0</v>
      </c>
      <c r="Q574" s="28">
        <v>0</v>
      </c>
      <c r="R574" s="28">
        <v>0</v>
      </c>
      <c r="S574" s="28">
        <v>0</v>
      </c>
      <c r="T574" s="16">
        <v>0</v>
      </c>
      <c r="U574" s="28">
        <v>0</v>
      </c>
      <c r="V574" s="64">
        <v>0</v>
      </c>
      <c r="W574" s="29">
        <v>0</v>
      </c>
      <c r="X574" s="29">
        <v>0</v>
      </c>
      <c r="Y574" s="29">
        <v>0</v>
      </c>
      <c r="Z574" s="29">
        <v>0</v>
      </c>
      <c r="AA574" s="64">
        <v>0</v>
      </c>
      <c r="AB574" s="64">
        <v>0</v>
      </c>
      <c r="AC574" s="64">
        <v>0</v>
      </c>
      <c r="AD574" s="64">
        <v>0</v>
      </c>
      <c r="AE574" s="64">
        <v>0</v>
      </c>
      <c r="AF574" s="64">
        <v>0</v>
      </c>
      <c r="AG574" s="29">
        <v>0</v>
      </c>
      <c r="AH574" s="29">
        <v>0</v>
      </c>
      <c r="AI574" s="29">
        <v>0</v>
      </c>
      <c r="AJ574" s="29">
        <v>0</v>
      </c>
      <c r="AK574" s="29">
        <v>0</v>
      </c>
      <c r="AL574">
        <f t="shared" si="88"/>
        <v>96</v>
      </c>
      <c r="AM574">
        <f t="shared" si="89"/>
        <v>4200</v>
      </c>
      <c r="AN574" t="str">
        <f t="shared" si="90"/>
        <v>,稻草,石头,红水晶,狗牙</v>
      </c>
      <c r="AO574" s="25" t="str">
        <f>IF(F574="c",getSring(AN574,4),VLOOKUP(L574&amp;F574,test4,2,FALSE))</f>
        <v>狗牙</v>
      </c>
      <c r="AP574" s="25">
        <f t="shared" si="91"/>
        <v>30035</v>
      </c>
      <c r="AQ574" s="25">
        <f t="shared" si="97"/>
        <v>320</v>
      </c>
      <c r="AR574" s="25" t="str">
        <f>getSring(AN574,1)</f>
        <v>稻草</v>
      </c>
      <c r="AS574" s="25">
        <f t="shared" si="92"/>
        <v>30023</v>
      </c>
      <c r="AT574" s="25">
        <f t="shared" si="98"/>
        <v>80</v>
      </c>
      <c r="AU574" s="25" t="str">
        <f>getSring(AN574,2)</f>
        <v>石头</v>
      </c>
      <c r="AV574" s="25">
        <f t="shared" si="93"/>
        <v>30031</v>
      </c>
      <c r="AW574" s="25">
        <f t="shared" si="94"/>
        <v>80</v>
      </c>
      <c r="AX574" s="25" t="str">
        <f>getSring(AN574,3)</f>
        <v>红水晶</v>
      </c>
      <c r="AY574" s="25">
        <f t="shared" si="95"/>
        <v>30027</v>
      </c>
      <c r="AZ574" s="25">
        <f t="shared" si="96"/>
        <v>80</v>
      </c>
    </row>
    <row r="575" spans="2:52" ht="14.25" x14ac:dyDescent="0.2">
      <c r="B575" s="16">
        <v>573</v>
      </c>
      <c r="C575" s="16" t="s">
        <v>1196</v>
      </c>
      <c r="D575" s="16" t="s">
        <v>1556</v>
      </c>
      <c r="E575" s="16">
        <f>武器3!E575</f>
        <v>7</v>
      </c>
      <c r="F575" s="16" t="s">
        <v>1128</v>
      </c>
      <c r="G575" s="16">
        <f>武器3!G575</f>
        <v>4</v>
      </c>
      <c r="H575" s="19" t="s">
        <v>1485</v>
      </c>
      <c r="I575" s="3" t="s">
        <v>44</v>
      </c>
      <c r="J575" s="3">
        <f>武器2!I575</f>
        <v>18</v>
      </c>
      <c r="K575" s="3" t="str">
        <f>武器3!J575</f>
        <v>终极职业</v>
      </c>
      <c r="L575" s="3" t="str">
        <f>武器3!K575</f>
        <v>--</v>
      </c>
      <c r="M575" s="16">
        <v>10</v>
      </c>
      <c r="N575" s="16">
        <v>5</v>
      </c>
      <c r="O575" s="16">
        <v>80</v>
      </c>
      <c r="P575" s="16">
        <v>0</v>
      </c>
      <c r="Q575" s="28">
        <v>0</v>
      </c>
      <c r="R575" s="28">
        <v>0</v>
      </c>
      <c r="S575" s="28">
        <v>0</v>
      </c>
      <c r="T575" s="28">
        <v>0</v>
      </c>
      <c r="U575" s="28">
        <v>0</v>
      </c>
      <c r="V575" s="64">
        <v>0</v>
      </c>
      <c r="W575" s="29">
        <v>0</v>
      </c>
      <c r="X575" s="29">
        <v>0</v>
      </c>
      <c r="Y575" s="29">
        <v>0</v>
      </c>
      <c r="Z575" s="29">
        <v>0</v>
      </c>
      <c r="AA575" s="64">
        <v>0</v>
      </c>
      <c r="AB575" s="64">
        <v>0</v>
      </c>
      <c r="AC575" s="64">
        <v>0</v>
      </c>
      <c r="AD575" s="64">
        <v>0</v>
      </c>
      <c r="AE575" s="64">
        <v>0</v>
      </c>
      <c r="AF575" s="64">
        <v>0</v>
      </c>
      <c r="AG575" s="29">
        <v>0</v>
      </c>
      <c r="AH575" s="29">
        <v>0</v>
      </c>
      <c r="AI575" s="29">
        <v>0</v>
      </c>
      <c r="AJ575" s="29">
        <v>0</v>
      </c>
      <c r="AK575" s="29">
        <v>0</v>
      </c>
      <c r="AL575">
        <f t="shared" si="88"/>
        <v>120</v>
      </c>
      <c r="AM575">
        <f t="shared" si="89"/>
        <v>5250</v>
      </c>
      <c r="AN575" t="str">
        <f t="shared" si="90"/>
        <v>,红水晶,稻草,石头,狗牙</v>
      </c>
      <c r="AO575" s="25" t="str">
        <f>IF(F575="c",getSring(AN575,4),VLOOKUP(L575&amp;F575,test4,2,FALSE))</f>
        <v>狗牙</v>
      </c>
      <c r="AP575" s="25">
        <f t="shared" si="91"/>
        <v>30035</v>
      </c>
      <c r="AQ575" s="25">
        <f t="shared" si="97"/>
        <v>400</v>
      </c>
      <c r="AR575" s="25" t="str">
        <f>getSring(AN575,1)</f>
        <v>红水晶</v>
      </c>
      <c r="AS575" s="25">
        <f t="shared" si="92"/>
        <v>30027</v>
      </c>
      <c r="AT575" s="25">
        <f t="shared" si="98"/>
        <v>100</v>
      </c>
      <c r="AU575" s="25" t="str">
        <f>getSring(AN575,2)</f>
        <v>稻草</v>
      </c>
      <c r="AV575" s="25">
        <f t="shared" si="93"/>
        <v>30023</v>
      </c>
      <c r="AW575" s="25">
        <f t="shared" si="94"/>
        <v>100</v>
      </c>
      <c r="AX575" s="25" t="str">
        <f>getSring(AN575,3)</f>
        <v>石头</v>
      </c>
      <c r="AY575" s="25">
        <f t="shared" si="95"/>
        <v>30031</v>
      </c>
      <c r="AZ575" s="25">
        <f t="shared" si="96"/>
        <v>100</v>
      </c>
    </row>
    <row r="576" spans="2:52" ht="14.25" x14ac:dyDescent="0.2">
      <c r="B576" s="16">
        <v>574</v>
      </c>
      <c r="C576" s="16" t="s">
        <v>1193</v>
      </c>
      <c r="D576" s="16" t="s">
        <v>1235</v>
      </c>
      <c r="E576" s="16">
        <f>武器3!E576</f>
        <v>8</v>
      </c>
      <c r="F576" s="16" t="s">
        <v>1128</v>
      </c>
      <c r="G576" s="16">
        <f>武器3!G576</f>
        <v>4</v>
      </c>
      <c r="H576" s="19" t="s">
        <v>1485</v>
      </c>
      <c r="I576" s="3" t="s">
        <v>44</v>
      </c>
      <c r="J576" s="3">
        <f>武器2!I576</f>
        <v>18</v>
      </c>
      <c r="K576" s="3" t="str">
        <f>武器3!J576</f>
        <v>终极职业</v>
      </c>
      <c r="L576" s="3" t="str">
        <f>武器3!K576</f>
        <v>--</v>
      </c>
      <c r="M576" s="16">
        <v>10</v>
      </c>
      <c r="N576" s="16">
        <v>6</v>
      </c>
      <c r="O576" s="16">
        <v>96</v>
      </c>
      <c r="P576" s="28">
        <v>0</v>
      </c>
      <c r="Q576" s="28">
        <v>0</v>
      </c>
      <c r="R576" s="28">
        <v>0</v>
      </c>
      <c r="S576" s="28">
        <v>0</v>
      </c>
      <c r="T576" s="16">
        <v>0</v>
      </c>
      <c r="U576" s="28">
        <v>0</v>
      </c>
      <c r="V576" s="64">
        <v>0</v>
      </c>
      <c r="W576" s="29">
        <v>0</v>
      </c>
      <c r="X576" s="29">
        <v>0</v>
      </c>
      <c r="Y576" s="29">
        <v>0</v>
      </c>
      <c r="Z576" s="29">
        <v>0</v>
      </c>
      <c r="AA576" s="64">
        <v>0</v>
      </c>
      <c r="AB576" s="64">
        <v>0</v>
      </c>
      <c r="AC576" s="64">
        <v>0</v>
      </c>
      <c r="AD576" s="64">
        <v>0</v>
      </c>
      <c r="AE576" s="64">
        <v>0</v>
      </c>
      <c r="AF576" s="64">
        <v>0</v>
      </c>
      <c r="AG576" s="29">
        <v>0</v>
      </c>
      <c r="AH576" s="29">
        <v>0</v>
      </c>
      <c r="AI576" s="29">
        <v>0</v>
      </c>
      <c r="AJ576" s="29">
        <v>0</v>
      </c>
      <c r="AK576" s="29">
        <v>0</v>
      </c>
      <c r="AL576">
        <f t="shared" si="88"/>
        <v>144</v>
      </c>
      <c r="AM576">
        <f t="shared" si="89"/>
        <v>6300</v>
      </c>
      <c r="AN576" t="str">
        <f t="shared" si="90"/>
        <v>,稻草,石头,红水晶,蘑菇</v>
      </c>
      <c r="AO576" s="25" t="str">
        <f>IF(F576="c",getSring(AN576,4),VLOOKUP(L576&amp;F576,test4,2,FALSE))</f>
        <v>蘑菇</v>
      </c>
      <c r="AP576" s="25">
        <f t="shared" si="91"/>
        <v>30019</v>
      </c>
      <c r="AQ576" s="25">
        <f t="shared" si="97"/>
        <v>480</v>
      </c>
      <c r="AR576" s="25" t="str">
        <f>getSring(AN576,1)</f>
        <v>稻草</v>
      </c>
      <c r="AS576" s="25">
        <f t="shared" si="92"/>
        <v>30023</v>
      </c>
      <c r="AT576" s="25">
        <f t="shared" si="98"/>
        <v>120</v>
      </c>
      <c r="AU576" s="25" t="str">
        <f>getSring(AN576,2)</f>
        <v>石头</v>
      </c>
      <c r="AV576" s="25">
        <f t="shared" si="93"/>
        <v>30031</v>
      </c>
      <c r="AW576" s="25">
        <f t="shared" si="94"/>
        <v>120</v>
      </c>
      <c r="AX576" s="25" t="str">
        <f>getSring(AN576,3)</f>
        <v>红水晶</v>
      </c>
      <c r="AY576" s="25">
        <f t="shared" si="95"/>
        <v>30027</v>
      </c>
      <c r="AZ576" s="25">
        <f t="shared" si="96"/>
        <v>120</v>
      </c>
    </row>
    <row r="577" spans="2:52" ht="14.25" x14ac:dyDescent="0.2">
      <c r="B577" s="16">
        <v>575</v>
      </c>
      <c r="C577" s="16" t="s">
        <v>1137</v>
      </c>
      <c r="D577" s="16" t="s">
        <v>1316</v>
      </c>
      <c r="E577" s="16">
        <f>武器3!E577</f>
        <v>9</v>
      </c>
      <c r="F577" s="16" t="s">
        <v>1128</v>
      </c>
      <c r="G577" s="16">
        <f>武器3!G577</f>
        <v>4</v>
      </c>
      <c r="H577" s="19" t="s">
        <v>1485</v>
      </c>
      <c r="I577" s="3" t="s">
        <v>44</v>
      </c>
      <c r="J577" s="3">
        <f>武器2!I577</f>
        <v>18</v>
      </c>
      <c r="K577" s="3" t="str">
        <f>武器3!J577</f>
        <v>终极职业</v>
      </c>
      <c r="L577" s="3" t="str">
        <f>武器3!K577</f>
        <v>--</v>
      </c>
      <c r="M577" s="16">
        <v>10</v>
      </c>
      <c r="N577" s="16">
        <v>7</v>
      </c>
      <c r="O577" s="16">
        <v>112</v>
      </c>
      <c r="P577" s="28">
        <v>0</v>
      </c>
      <c r="Q577" s="28">
        <v>0</v>
      </c>
      <c r="R577" s="28">
        <v>0</v>
      </c>
      <c r="S577" s="28">
        <v>0</v>
      </c>
      <c r="T577" s="28">
        <v>0</v>
      </c>
      <c r="U577" s="28">
        <v>0</v>
      </c>
      <c r="V577" s="64">
        <v>0</v>
      </c>
      <c r="W577" s="29">
        <v>0</v>
      </c>
      <c r="X577" s="29">
        <v>0</v>
      </c>
      <c r="Y577" s="29">
        <v>0</v>
      </c>
      <c r="Z577" s="29">
        <v>0</v>
      </c>
      <c r="AA577" s="64">
        <v>0</v>
      </c>
      <c r="AB577" s="64">
        <v>0</v>
      </c>
      <c r="AC577" s="64">
        <v>0</v>
      </c>
      <c r="AD577" s="42">
        <v>0</v>
      </c>
      <c r="AE577" s="64">
        <v>0</v>
      </c>
      <c r="AF577" s="64">
        <v>0</v>
      </c>
      <c r="AG577" s="29">
        <v>0</v>
      </c>
      <c r="AH577" s="29">
        <v>0</v>
      </c>
      <c r="AI577" s="29">
        <v>0</v>
      </c>
      <c r="AJ577" s="29">
        <v>0</v>
      </c>
      <c r="AK577" s="29">
        <v>0</v>
      </c>
      <c r="AL577">
        <f t="shared" si="88"/>
        <v>168</v>
      </c>
      <c r="AM577">
        <f t="shared" si="89"/>
        <v>7350</v>
      </c>
      <c r="AN577" t="str">
        <f t="shared" si="90"/>
        <v>,石头,稻草,红水晶,蘑菇</v>
      </c>
      <c r="AO577" s="25" t="str">
        <f>IF(F577="c",getSring(AN577,4),VLOOKUP(L577&amp;F577,test4,2,FALSE))</f>
        <v>蘑菇</v>
      </c>
      <c r="AP577" s="25">
        <f t="shared" si="91"/>
        <v>30019</v>
      </c>
      <c r="AQ577" s="25">
        <f t="shared" si="97"/>
        <v>560</v>
      </c>
      <c r="AR577" s="25" t="str">
        <f>getSring(AN577,1)</f>
        <v>石头</v>
      </c>
      <c r="AS577" s="25">
        <f t="shared" si="92"/>
        <v>30031</v>
      </c>
      <c r="AT577" s="25">
        <f t="shared" si="98"/>
        <v>140</v>
      </c>
      <c r="AU577" s="25" t="str">
        <f>getSring(AN577,2)</f>
        <v>稻草</v>
      </c>
      <c r="AV577" s="25">
        <f t="shared" si="93"/>
        <v>30023</v>
      </c>
      <c r="AW577" s="25">
        <f t="shared" si="94"/>
        <v>140</v>
      </c>
      <c r="AX577" s="25" t="str">
        <f>getSring(AN577,3)</f>
        <v>红水晶</v>
      </c>
      <c r="AY577" s="25">
        <f t="shared" si="95"/>
        <v>30027</v>
      </c>
      <c r="AZ577" s="25">
        <f t="shared" si="96"/>
        <v>140</v>
      </c>
    </row>
    <row r="578" spans="2:52" ht="14.25" x14ac:dyDescent="0.2">
      <c r="B578" s="16">
        <v>576</v>
      </c>
      <c r="C578" s="16" t="s">
        <v>1184</v>
      </c>
      <c r="D578" s="16" t="s">
        <v>1261</v>
      </c>
      <c r="E578" s="16">
        <f>武器3!E578</f>
        <v>10</v>
      </c>
      <c r="F578" s="16" t="s">
        <v>1128</v>
      </c>
      <c r="G578" s="16">
        <f>武器3!G578</f>
        <v>4</v>
      </c>
      <c r="H578" s="19" t="s">
        <v>1485</v>
      </c>
      <c r="I578" s="3" t="s">
        <v>44</v>
      </c>
      <c r="J578" s="3">
        <f>武器2!I578</f>
        <v>18</v>
      </c>
      <c r="K578" s="3" t="str">
        <f>武器3!J578</f>
        <v>终极职业</v>
      </c>
      <c r="L578" s="3" t="str">
        <f>武器3!K578</f>
        <v>--</v>
      </c>
      <c r="M578" s="16">
        <v>10</v>
      </c>
      <c r="N578" s="16">
        <v>8</v>
      </c>
      <c r="O578" s="16">
        <v>128</v>
      </c>
      <c r="P578" s="28">
        <v>0</v>
      </c>
      <c r="Q578" s="28">
        <v>0</v>
      </c>
      <c r="R578" s="28">
        <v>0</v>
      </c>
      <c r="S578" s="28">
        <v>0</v>
      </c>
      <c r="T578" s="16">
        <v>0</v>
      </c>
      <c r="U578" s="28">
        <v>0</v>
      </c>
      <c r="V578" s="64">
        <v>0</v>
      </c>
      <c r="W578" s="29">
        <v>0</v>
      </c>
      <c r="X578" s="29">
        <v>0</v>
      </c>
      <c r="Y578" s="29">
        <v>0</v>
      </c>
      <c r="Z578" s="29">
        <v>0</v>
      </c>
      <c r="AA578" s="64">
        <v>0</v>
      </c>
      <c r="AB578" s="64">
        <v>0</v>
      </c>
      <c r="AC578" s="64">
        <v>0</v>
      </c>
      <c r="AD578" s="64">
        <v>0</v>
      </c>
      <c r="AE578" s="64">
        <v>0</v>
      </c>
      <c r="AF578" s="64">
        <v>0</v>
      </c>
      <c r="AG578" s="29">
        <v>0</v>
      </c>
      <c r="AH578" s="29">
        <v>0</v>
      </c>
      <c r="AI578" s="29">
        <v>0</v>
      </c>
      <c r="AJ578" s="29">
        <v>0</v>
      </c>
      <c r="AK578" s="29">
        <v>0</v>
      </c>
      <c r="AL578">
        <f t="shared" si="88"/>
        <v>192</v>
      </c>
      <c r="AM578">
        <f t="shared" si="89"/>
        <v>8400</v>
      </c>
      <c r="AN578" t="str">
        <f t="shared" si="90"/>
        <v>,石头,红水晶,蘑菇,狗牙</v>
      </c>
      <c r="AO578" s="25" t="str">
        <f>IF(F578="c",getSring(AN578,4),VLOOKUP(L578&amp;F578,test4,2,FALSE))</f>
        <v>狗牙</v>
      </c>
      <c r="AP578" s="25">
        <f t="shared" si="91"/>
        <v>30035</v>
      </c>
      <c r="AQ578" s="25">
        <f t="shared" si="97"/>
        <v>640</v>
      </c>
      <c r="AR578" s="25" t="str">
        <f>getSring(AN578,1)</f>
        <v>石头</v>
      </c>
      <c r="AS578" s="25">
        <f t="shared" si="92"/>
        <v>30031</v>
      </c>
      <c r="AT578" s="25">
        <f t="shared" si="98"/>
        <v>160</v>
      </c>
      <c r="AU578" s="25" t="str">
        <f>getSring(AN578,2)</f>
        <v>红水晶</v>
      </c>
      <c r="AV578" s="25">
        <f t="shared" si="93"/>
        <v>30027</v>
      </c>
      <c r="AW578" s="25">
        <f t="shared" si="94"/>
        <v>160</v>
      </c>
      <c r="AX578" s="25" t="str">
        <f>getSring(AN578,3)</f>
        <v>蘑菇</v>
      </c>
      <c r="AY578" s="25">
        <f t="shared" si="95"/>
        <v>30019</v>
      </c>
      <c r="AZ578" s="25">
        <f t="shared" si="96"/>
        <v>160</v>
      </c>
    </row>
    <row r="579" spans="2:52" ht="14.25" x14ac:dyDescent="0.2">
      <c r="B579" s="16">
        <v>577</v>
      </c>
      <c r="C579" s="16" t="s">
        <v>1188</v>
      </c>
      <c r="D579" s="16" t="s">
        <v>1702</v>
      </c>
      <c r="E579" s="16">
        <f>武器3!E579</f>
        <v>3</v>
      </c>
      <c r="F579" s="16" t="s">
        <v>1125</v>
      </c>
      <c r="G579" s="16">
        <f>武器3!G579</f>
        <v>3</v>
      </c>
      <c r="H579" s="19" t="s">
        <v>1485</v>
      </c>
      <c r="I579" s="3" t="s">
        <v>879</v>
      </c>
      <c r="J579" s="3">
        <f>武器2!I579</f>
        <v>19</v>
      </c>
      <c r="K579" s="3" t="str">
        <f>武器3!J579</f>
        <v>终极职业</v>
      </c>
      <c r="L579" s="3" t="str">
        <f>武器3!K579</f>
        <v>光</v>
      </c>
      <c r="M579" s="16">
        <v>0</v>
      </c>
      <c r="N579" s="16">
        <v>1</v>
      </c>
      <c r="O579" s="16">
        <v>19</v>
      </c>
      <c r="P579" s="16">
        <v>18</v>
      </c>
      <c r="Q579" s="28">
        <v>0</v>
      </c>
      <c r="R579" s="28">
        <v>0</v>
      </c>
      <c r="S579" s="28">
        <v>0</v>
      </c>
      <c r="T579" s="28">
        <v>0</v>
      </c>
      <c r="U579" s="28">
        <v>0</v>
      </c>
      <c r="V579" s="64">
        <v>0</v>
      </c>
      <c r="W579" s="29">
        <v>0</v>
      </c>
      <c r="X579" s="29">
        <v>0</v>
      </c>
      <c r="Y579" s="29">
        <v>0</v>
      </c>
      <c r="Z579" s="29">
        <v>0</v>
      </c>
      <c r="AA579" s="64">
        <v>0</v>
      </c>
      <c r="AB579" s="42">
        <v>6</v>
      </c>
      <c r="AC579" s="42">
        <v>5</v>
      </c>
      <c r="AD579" s="64">
        <v>0</v>
      </c>
      <c r="AE579" s="64">
        <v>0</v>
      </c>
      <c r="AF579" s="64">
        <v>0</v>
      </c>
      <c r="AG579" s="29">
        <v>0</v>
      </c>
      <c r="AH579" s="29">
        <v>0</v>
      </c>
      <c r="AI579" s="29">
        <v>0</v>
      </c>
      <c r="AJ579" s="29">
        <v>0</v>
      </c>
      <c r="AK579" s="29">
        <v>0</v>
      </c>
      <c r="AL579">
        <f t="shared" ref="AL579:AL642" si="99">SUM(O579:V579)*1.5+(1-50/(50+SUM(AA579:AF579)/6))*N579*10*VLOOKUP(I579,test2,2,FALSE)</f>
        <v>58.30128617363345</v>
      </c>
      <c r="AM579">
        <f t="shared" ref="AM579:AM642" si="100">(VLOOKUP(AO579,sell,6,FALSE)*AQ579+VLOOKUP(AR579,sell,6,FALSE)*AT579+VLOOKUP(AU579,sell,6,FALSE)*AW579+VLOOKUP(AX579,sell,6,FALSE)*AZ579)/2</f>
        <v>2520</v>
      </c>
      <c r="AN579" t="str">
        <f t="shared" ref="AN579:AN642" si="101">getMarking(VLOOKUP(F579,simple1,2,FALSE),G579)</f>
        <v>,紫水晶,耀眼的石头,剧毒牙</v>
      </c>
      <c r="AO579" s="25" t="str">
        <f>IF(F579="c",getSring(AN579,4),VLOOKUP(L579&amp;F579,test4,2,FALSE))</f>
        <v>顶级光之精华</v>
      </c>
      <c r="AP579" s="25">
        <f t="shared" ref="AP579:AP642" si="102">VLOOKUP(AO579,test9,2,FALSE)+30000</f>
        <v>30016</v>
      </c>
      <c r="AQ579" s="25">
        <f t="shared" si="97"/>
        <v>24</v>
      </c>
      <c r="AR579" s="25" t="str">
        <f>getSring(AN579,1)</f>
        <v>紫水晶</v>
      </c>
      <c r="AS579" s="25">
        <f t="shared" ref="AS579:AS642" si="103">VLOOKUP(AR579,test9,2,FALSE)+30000</f>
        <v>30030</v>
      </c>
      <c r="AT579" s="25">
        <f t="shared" si="98"/>
        <v>6</v>
      </c>
      <c r="AU579" s="25" t="str">
        <f>getSring(AN579,2)</f>
        <v>耀眼的石头</v>
      </c>
      <c r="AV579" s="25">
        <f t="shared" ref="AV579:AV642" si="104">VLOOKUP(AU579,test9,2,FALSE)+30000</f>
        <v>30034</v>
      </c>
      <c r="AW579" s="25">
        <f t="shared" ref="AW579:AW642" si="105">ROUND($AL579/VLOOKUP(AU579,test7,5,FALSE)/4,0)</f>
        <v>6</v>
      </c>
      <c r="AX579" s="25" t="str">
        <f>getSring(AN579,3)</f>
        <v>剧毒牙</v>
      </c>
      <c r="AY579" s="25">
        <f t="shared" ref="AY579:AY642" si="106">VLOOKUP(AX579,test9,2,FALSE)+30000</f>
        <v>30038</v>
      </c>
      <c r="AZ579" s="25">
        <f t="shared" ref="AZ579:AZ642" si="107">ROUND($AL579/VLOOKUP(AX579,test7,5,FALSE)/4,0)</f>
        <v>6</v>
      </c>
    </row>
    <row r="580" spans="2:52" ht="14.25" x14ac:dyDescent="0.2">
      <c r="B580" s="16">
        <v>578</v>
      </c>
      <c r="C580" s="16" t="s">
        <v>1198</v>
      </c>
      <c r="D580" s="16" t="s">
        <v>1662</v>
      </c>
      <c r="E580" s="16">
        <f>武器3!E580</f>
        <v>4</v>
      </c>
      <c r="F580" s="16" t="s">
        <v>1125</v>
      </c>
      <c r="G580" s="16">
        <f>武器3!G580</f>
        <v>3</v>
      </c>
      <c r="H580" s="19" t="s">
        <v>1485</v>
      </c>
      <c r="I580" s="3" t="s">
        <v>879</v>
      </c>
      <c r="J580" s="3">
        <f>武器2!I580</f>
        <v>19</v>
      </c>
      <c r="K580" s="3" t="str">
        <f>武器3!J580</f>
        <v>终极职业</v>
      </c>
      <c r="L580" s="3" t="str">
        <f>武器3!K580</f>
        <v>光</v>
      </c>
      <c r="M580" s="16">
        <v>0</v>
      </c>
      <c r="N580" s="16">
        <v>2</v>
      </c>
      <c r="O580" s="16">
        <v>39</v>
      </c>
      <c r="P580" s="16">
        <v>36</v>
      </c>
      <c r="Q580" s="28">
        <v>0</v>
      </c>
      <c r="R580" s="28">
        <v>0</v>
      </c>
      <c r="S580" s="28">
        <v>0</v>
      </c>
      <c r="T580" s="16">
        <v>26</v>
      </c>
      <c r="U580" s="28">
        <v>0</v>
      </c>
      <c r="V580" s="64">
        <v>0</v>
      </c>
      <c r="W580" s="20">
        <v>6.5000000000000002E-2</v>
      </c>
      <c r="X580" s="29">
        <v>0</v>
      </c>
      <c r="Y580" s="29">
        <v>0</v>
      </c>
      <c r="Z580" s="29">
        <v>0</v>
      </c>
      <c r="AA580" s="64">
        <v>0</v>
      </c>
      <c r="AB580" s="64">
        <v>0</v>
      </c>
      <c r="AC580" s="64">
        <v>0</v>
      </c>
      <c r="AD580" s="64">
        <v>0</v>
      </c>
      <c r="AE580" s="64">
        <v>0</v>
      </c>
      <c r="AF580" s="64">
        <v>0</v>
      </c>
      <c r="AG580" s="29">
        <v>0</v>
      </c>
      <c r="AH580" s="29">
        <v>0</v>
      </c>
      <c r="AI580" s="29">
        <v>0</v>
      </c>
      <c r="AJ580" s="29">
        <v>0</v>
      </c>
      <c r="AK580" s="29">
        <v>0</v>
      </c>
      <c r="AL580">
        <f t="shared" si="99"/>
        <v>151.5</v>
      </c>
      <c r="AM580">
        <f t="shared" si="100"/>
        <v>6660</v>
      </c>
      <c r="AN580" t="str">
        <f t="shared" si="101"/>
        <v>,斑斓的稻草,夏娃的坚果,紫水晶</v>
      </c>
      <c r="AO580" s="25" t="str">
        <f>IF(F580="c",getSring(AN580,4),VLOOKUP(L580&amp;F580,test4,2,FALSE))</f>
        <v>顶级光之精华</v>
      </c>
      <c r="AP580" s="25">
        <f t="shared" si="102"/>
        <v>30016</v>
      </c>
      <c r="AQ580" s="25">
        <f t="shared" ref="AQ580:AQ642" si="108">ROUND(AL580/VLOOKUP(L580&amp;F580,test4,6,FALSE),0)</f>
        <v>63</v>
      </c>
      <c r="AR580" s="25" t="str">
        <f>getSring(AN580,1)</f>
        <v>斑斓的稻草</v>
      </c>
      <c r="AS580" s="25">
        <f t="shared" si="103"/>
        <v>30026</v>
      </c>
      <c r="AT580" s="25">
        <f t="shared" ref="AT580:AT642" si="109">ROUND(AL580/VLOOKUP(AR580,test7,5,FALSE)/4,0)</f>
        <v>16</v>
      </c>
      <c r="AU580" s="25" t="str">
        <f>getSring(AN580,2)</f>
        <v>夏娃的坚果</v>
      </c>
      <c r="AV580" s="25">
        <f t="shared" si="104"/>
        <v>30042</v>
      </c>
      <c r="AW580" s="25">
        <f t="shared" si="105"/>
        <v>16</v>
      </c>
      <c r="AX580" s="25" t="str">
        <f>getSring(AN580,3)</f>
        <v>紫水晶</v>
      </c>
      <c r="AY580" s="25">
        <f t="shared" si="106"/>
        <v>30030</v>
      </c>
      <c r="AZ580" s="25">
        <f t="shared" si="107"/>
        <v>16</v>
      </c>
    </row>
    <row r="581" spans="2:52" ht="14.25" x14ac:dyDescent="0.2">
      <c r="B581" s="16">
        <v>579</v>
      </c>
      <c r="C581" s="16" t="s">
        <v>1168</v>
      </c>
      <c r="D581" s="16" t="s">
        <v>1585</v>
      </c>
      <c r="E581" s="16">
        <f>武器3!E581</f>
        <v>5</v>
      </c>
      <c r="F581" s="16" t="s">
        <v>1125</v>
      </c>
      <c r="G581" s="16">
        <f>武器3!G581</f>
        <v>3</v>
      </c>
      <c r="H581" s="19" t="s">
        <v>1485</v>
      </c>
      <c r="I581" s="3" t="s">
        <v>879</v>
      </c>
      <c r="J581" s="3">
        <f>武器2!I581</f>
        <v>19</v>
      </c>
      <c r="K581" s="3" t="str">
        <f>武器3!J581</f>
        <v>终极职业</v>
      </c>
      <c r="L581" s="3" t="str">
        <f>武器3!K581</f>
        <v>光</v>
      </c>
      <c r="M581" s="16">
        <v>0</v>
      </c>
      <c r="N581" s="16">
        <v>3</v>
      </c>
      <c r="O581" s="16">
        <v>58</v>
      </c>
      <c r="P581" s="16">
        <v>54</v>
      </c>
      <c r="Q581" s="16">
        <v>35</v>
      </c>
      <c r="R581" s="16">
        <v>49</v>
      </c>
      <c r="S581" s="28">
        <v>0</v>
      </c>
      <c r="T581" s="28">
        <v>0</v>
      </c>
      <c r="U581" s="28">
        <v>0</v>
      </c>
      <c r="V581" s="64">
        <v>0</v>
      </c>
      <c r="W581" s="29">
        <v>0</v>
      </c>
      <c r="X581" s="20">
        <v>0.08</v>
      </c>
      <c r="Y581" s="29">
        <v>0</v>
      </c>
      <c r="Z581" s="29">
        <v>0</v>
      </c>
      <c r="AA581" s="64">
        <v>0</v>
      </c>
      <c r="AB581" s="64">
        <v>0</v>
      </c>
      <c r="AC581" s="64">
        <v>0</v>
      </c>
      <c r="AD581" s="64">
        <v>0</v>
      </c>
      <c r="AE581" s="64">
        <v>0</v>
      </c>
      <c r="AF581" s="64">
        <v>0</v>
      </c>
      <c r="AG581" s="29">
        <v>0</v>
      </c>
      <c r="AH581" s="29">
        <v>0</v>
      </c>
      <c r="AI581" s="29">
        <v>0</v>
      </c>
      <c r="AJ581" s="29">
        <v>0</v>
      </c>
      <c r="AK581" s="29">
        <v>0</v>
      </c>
      <c r="AL581">
        <f t="shared" si="99"/>
        <v>294</v>
      </c>
      <c r="AM581">
        <f t="shared" si="100"/>
        <v>12960</v>
      </c>
      <c r="AN581" t="str">
        <f t="shared" si="101"/>
        <v>,耀眼的石头,斑斓的稻草,剧毒牙</v>
      </c>
      <c r="AO581" s="25" t="str">
        <f>IF(F581="c",getSring(AN581,4),VLOOKUP(L581&amp;F581,test4,2,FALSE))</f>
        <v>顶级光之精华</v>
      </c>
      <c r="AP581" s="25">
        <f t="shared" si="102"/>
        <v>30016</v>
      </c>
      <c r="AQ581" s="25">
        <f t="shared" si="108"/>
        <v>123</v>
      </c>
      <c r="AR581" s="25" t="str">
        <f>getSring(AN581,1)</f>
        <v>耀眼的石头</v>
      </c>
      <c r="AS581" s="25">
        <f t="shared" si="103"/>
        <v>30034</v>
      </c>
      <c r="AT581" s="25">
        <f t="shared" si="109"/>
        <v>31</v>
      </c>
      <c r="AU581" s="25" t="str">
        <f>getSring(AN581,2)</f>
        <v>斑斓的稻草</v>
      </c>
      <c r="AV581" s="25">
        <f t="shared" si="104"/>
        <v>30026</v>
      </c>
      <c r="AW581" s="25">
        <f t="shared" si="105"/>
        <v>31</v>
      </c>
      <c r="AX581" s="25" t="str">
        <f>getSring(AN581,3)</f>
        <v>剧毒牙</v>
      </c>
      <c r="AY581" s="25">
        <f t="shared" si="106"/>
        <v>30038</v>
      </c>
      <c r="AZ581" s="25">
        <f t="shared" si="107"/>
        <v>31</v>
      </c>
    </row>
    <row r="582" spans="2:52" ht="14.25" x14ac:dyDescent="0.2">
      <c r="B582" s="16">
        <v>580</v>
      </c>
      <c r="C582" s="16" t="s">
        <v>1212</v>
      </c>
      <c r="D582" s="16" t="s">
        <v>1703</v>
      </c>
      <c r="E582" s="16">
        <f>武器3!E582</f>
        <v>6</v>
      </c>
      <c r="F582" s="16" t="s">
        <v>1125</v>
      </c>
      <c r="G582" s="16">
        <f>武器3!G582</f>
        <v>3</v>
      </c>
      <c r="H582" s="19" t="s">
        <v>1485</v>
      </c>
      <c r="I582" s="3" t="s">
        <v>879</v>
      </c>
      <c r="J582" s="3">
        <f>武器2!I582</f>
        <v>19</v>
      </c>
      <c r="K582" s="3" t="str">
        <f>武器3!J582</f>
        <v>终极职业</v>
      </c>
      <c r="L582" s="3" t="str">
        <f>武器3!K582</f>
        <v>光</v>
      </c>
      <c r="M582" s="16">
        <v>0</v>
      </c>
      <c r="N582" s="16">
        <v>4</v>
      </c>
      <c r="O582" s="16">
        <v>77</v>
      </c>
      <c r="P582" s="16">
        <v>72</v>
      </c>
      <c r="Q582" s="28">
        <v>0</v>
      </c>
      <c r="R582" s="28">
        <v>0</v>
      </c>
      <c r="S582" s="28">
        <v>0</v>
      </c>
      <c r="T582" s="28">
        <v>0</v>
      </c>
      <c r="U582" s="28">
        <v>0</v>
      </c>
      <c r="V582" s="64">
        <v>0</v>
      </c>
      <c r="W582" s="29">
        <v>0</v>
      </c>
      <c r="X582" s="20">
        <v>0.1075</v>
      </c>
      <c r="Y582" s="29">
        <v>0</v>
      </c>
      <c r="Z582" s="29">
        <v>0</v>
      </c>
      <c r="AA582" s="64">
        <v>0</v>
      </c>
      <c r="AB582" s="64">
        <v>0</v>
      </c>
      <c r="AC582" s="42">
        <v>18</v>
      </c>
      <c r="AD582" s="42">
        <v>30</v>
      </c>
      <c r="AE582" s="64">
        <v>0</v>
      </c>
      <c r="AF582" s="64">
        <v>0</v>
      </c>
      <c r="AG582" s="29">
        <v>0</v>
      </c>
      <c r="AH582" s="29">
        <v>0</v>
      </c>
      <c r="AI582" s="29">
        <v>0</v>
      </c>
      <c r="AJ582" s="29">
        <v>0</v>
      </c>
      <c r="AK582" s="29">
        <v>0</v>
      </c>
      <c r="AL582">
        <f t="shared" si="99"/>
        <v>267.19655172413798</v>
      </c>
      <c r="AM582">
        <f t="shared" si="100"/>
        <v>11700</v>
      </c>
      <c r="AN582" t="str">
        <f t="shared" si="101"/>
        <v>,斑斓的稻草,紫水晶,剧毒牙</v>
      </c>
      <c r="AO582" s="25" t="str">
        <f>IF(F582="c",getSring(AN582,4),VLOOKUP(L582&amp;F582,test4,2,FALSE))</f>
        <v>顶级光之精华</v>
      </c>
      <c r="AP582" s="25">
        <f t="shared" si="102"/>
        <v>30016</v>
      </c>
      <c r="AQ582" s="25">
        <f t="shared" si="108"/>
        <v>111</v>
      </c>
      <c r="AR582" s="25" t="str">
        <f>getSring(AN582,1)</f>
        <v>斑斓的稻草</v>
      </c>
      <c r="AS582" s="25">
        <f t="shared" si="103"/>
        <v>30026</v>
      </c>
      <c r="AT582" s="25">
        <f t="shared" si="109"/>
        <v>28</v>
      </c>
      <c r="AU582" s="25" t="str">
        <f>getSring(AN582,2)</f>
        <v>紫水晶</v>
      </c>
      <c r="AV582" s="25">
        <f t="shared" si="104"/>
        <v>30030</v>
      </c>
      <c r="AW582" s="25">
        <f t="shared" si="105"/>
        <v>28</v>
      </c>
      <c r="AX582" s="25" t="str">
        <f>getSring(AN582,3)</f>
        <v>剧毒牙</v>
      </c>
      <c r="AY582" s="25">
        <f t="shared" si="106"/>
        <v>30038</v>
      </c>
      <c r="AZ582" s="25">
        <f t="shared" si="107"/>
        <v>28</v>
      </c>
    </row>
    <row r="583" spans="2:52" ht="14.25" x14ac:dyDescent="0.2">
      <c r="B583" s="16">
        <v>581</v>
      </c>
      <c r="C583" s="16" t="s">
        <v>1208</v>
      </c>
      <c r="D583" s="16" t="s">
        <v>1704</v>
      </c>
      <c r="E583" s="16">
        <f>武器3!E583</f>
        <v>7</v>
      </c>
      <c r="F583" s="16" t="s">
        <v>1125</v>
      </c>
      <c r="G583" s="16">
        <f>武器3!G583</f>
        <v>3</v>
      </c>
      <c r="H583" s="19" t="s">
        <v>1485</v>
      </c>
      <c r="I583" s="3" t="s">
        <v>879</v>
      </c>
      <c r="J583" s="3">
        <f>武器2!I583</f>
        <v>19</v>
      </c>
      <c r="K583" s="3" t="str">
        <f>武器3!J583</f>
        <v>终极职业</v>
      </c>
      <c r="L583" s="3" t="str">
        <f>武器3!K583</f>
        <v>光</v>
      </c>
      <c r="M583" s="16">
        <v>0</v>
      </c>
      <c r="N583" s="16">
        <v>5</v>
      </c>
      <c r="O583" s="16">
        <v>97</v>
      </c>
      <c r="P583" s="16">
        <v>90</v>
      </c>
      <c r="Q583" s="16">
        <v>59</v>
      </c>
      <c r="R583" s="16">
        <v>82</v>
      </c>
      <c r="S583" s="28">
        <v>0</v>
      </c>
      <c r="T583" s="28">
        <v>0</v>
      </c>
      <c r="U583" s="28">
        <v>0</v>
      </c>
      <c r="V583" s="64">
        <v>0</v>
      </c>
      <c r="W583" s="29">
        <v>0</v>
      </c>
      <c r="X583" s="20">
        <v>0.13500000000000001</v>
      </c>
      <c r="Y583" s="29">
        <v>0</v>
      </c>
      <c r="Z583" s="29">
        <v>0</v>
      </c>
      <c r="AA583" s="64">
        <v>0</v>
      </c>
      <c r="AB583" s="64">
        <v>0</v>
      </c>
      <c r="AC583" s="64">
        <v>0</v>
      </c>
      <c r="AD583" s="42">
        <v>38</v>
      </c>
      <c r="AE583" s="64">
        <v>0</v>
      </c>
      <c r="AF583" s="64">
        <v>0</v>
      </c>
      <c r="AG583" s="29">
        <v>0</v>
      </c>
      <c r="AH583" s="29">
        <v>0</v>
      </c>
      <c r="AI583" s="29">
        <v>0</v>
      </c>
      <c r="AJ583" s="29">
        <v>0</v>
      </c>
      <c r="AK583" s="29">
        <v>0</v>
      </c>
      <c r="AL583">
        <f t="shared" si="99"/>
        <v>536.52071005917162</v>
      </c>
      <c r="AM583">
        <f t="shared" si="100"/>
        <v>23520</v>
      </c>
      <c r="AN583" t="str">
        <f t="shared" si="101"/>
        <v>,紫水晶,耀眼的石头,夏娃的坚果</v>
      </c>
      <c r="AO583" s="25" t="str">
        <f>IF(F583="c",getSring(AN583,4),VLOOKUP(L583&amp;F583,test4,2,FALSE))</f>
        <v>顶级光之精华</v>
      </c>
      <c r="AP583" s="25">
        <f t="shared" si="102"/>
        <v>30016</v>
      </c>
      <c r="AQ583" s="25">
        <f t="shared" si="108"/>
        <v>224</v>
      </c>
      <c r="AR583" s="25" t="str">
        <f>getSring(AN583,1)</f>
        <v>紫水晶</v>
      </c>
      <c r="AS583" s="25">
        <f t="shared" si="103"/>
        <v>30030</v>
      </c>
      <c r="AT583" s="25">
        <f t="shared" si="109"/>
        <v>56</v>
      </c>
      <c r="AU583" s="25" t="str">
        <f>getSring(AN583,2)</f>
        <v>耀眼的石头</v>
      </c>
      <c r="AV583" s="25">
        <f t="shared" si="104"/>
        <v>30034</v>
      </c>
      <c r="AW583" s="25">
        <f t="shared" si="105"/>
        <v>56</v>
      </c>
      <c r="AX583" s="25" t="str">
        <f>getSring(AN583,3)</f>
        <v>夏娃的坚果</v>
      </c>
      <c r="AY583" s="25">
        <f t="shared" si="106"/>
        <v>30042</v>
      </c>
      <c r="AZ583" s="25">
        <f t="shared" si="107"/>
        <v>56</v>
      </c>
    </row>
    <row r="584" spans="2:52" ht="14.25" x14ac:dyDescent="0.2">
      <c r="B584" s="16">
        <v>582</v>
      </c>
      <c r="C584" s="16" t="s">
        <v>1198</v>
      </c>
      <c r="D584" s="16" t="s">
        <v>1705</v>
      </c>
      <c r="E584" s="16">
        <f>武器3!E584</f>
        <v>8</v>
      </c>
      <c r="F584" s="16" t="s">
        <v>1125</v>
      </c>
      <c r="G584" s="16">
        <f>武器3!G584</f>
        <v>3</v>
      </c>
      <c r="H584" s="19" t="s">
        <v>1485</v>
      </c>
      <c r="I584" s="3" t="s">
        <v>879</v>
      </c>
      <c r="J584" s="3">
        <f>武器2!I584</f>
        <v>19</v>
      </c>
      <c r="K584" s="3" t="str">
        <f>武器3!J584</f>
        <v>终极职业</v>
      </c>
      <c r="L584" s="3" t="str">
        <f>武器3!K584</f>
        <v>光</v>
      </c>
      <c r="M584" s="16">
        <v>0</v>
      </c>
      <c r="N584" s="16">
        <v>6</v>
      </c>
      <c r="O584" s="16">
        <v>116</v>
      </c>
      <c r="P584" s="16">
        <v>108</v>
      </c>
      <c r="Q584" s="16">
        <v>71</v>
      </c>
      <c r="R584" s="28">
        <v>0</v>
      </c>
      <c r="S584" s="28">
        <v>0</v>
      </c>
      <c r="T584" s="28">
        <v>0</v>
      </c>
      <c r="U584" s="28">
        <v>0</v>
      </c>
      <c r="V584" s="42">
        <v>39</v>
      </c>
      <c r="W584" s="29">
        <v>0</v>
      </c>
      <c r="X584" s="29">
        <v>0</v>
      </c>
      <c r="Y584" s="29">
        <v>0</v>
      </c>
      <c r="Z584" s="29">
        <v>0</v>
      </c>
      <c r="AA584" s="64">
        <v>0</v>
      </c>
      <c r="AB584" s="64">
        <v>0</v>
      </c>
      <c r="AC584" s="42">
        <v>27</v>
      </c>
      <c r="AD584" s="42">
        <v>45</v>
      </c>
      <c r="AE584" s="64">
        <v>0</v>
      </c>
      <c r="AF584" s="64">
        <v>0</v>
      </c>
      <c r="AG584" s="29">
        <v>0</v>
      </c>
      <c r="AH584" s="29">
        <v>0</v>
      </c>
      <c r="AI584" s="29">
        <v>0</v>
      </c>
      <c r="AJ584" s="29">
        <v>0</v>
      </c>
      <c r="AK584" s="29">
        <v>0</v>
      </c>
      <c r="AL584">
        <f t="shared" si="99"/>
        <v>592.97419354838712</v>
      </c>
      <c r="AM584">
        <f t="shared" si="100"/>
        <v>25980</v>
      </c>
      <c r="AN584" t="str">
        <f t="shared" si="101"/>
        <v>,紫水晶,斑斓的稻草,五彩的蘑菇</v>
      </c>
      <c r="AO584" s="25" t="str">
        <f>IF(F584="c",getSring(AN584,4),VLOOKUP(L584&amp;F584,test4,2,FALSE))</f>
        <v>顶级光之精华</v>
      </c>
      <c r="AP584" s="25">
        <f t="shared" si="102"/>
        <v>30016</v>
      </c>
      <c r="AQ584" s="25">
        <f t="shared" si="108"/>
        <v>247</v>
      </c>
      <c r="AR584" s="25" t="str">
        <f>getSring(AN584,1)</f>
        <v>紫水晶</v>
      </c>
      <c r="AS584" s="25">
        <f t="shared" si="103"/>
        <v>30030</v>
      </c>
      <c r="AT584" s="25">
        <f t="shared" si="109"/>
        <v>62</v>
      </c>
      <c r="AU584" s="25" t="str">
        <f>getSring(AN584,2)</f>
        <v>斑斓的稻草</v>
      </c>
      <c r="AV584" s="25">
        <f t="shared" si="104"/>
        <v>30026</v>
      </c>
      <c r="AW584" s="25">
        <f t="shared" si="105"/>
        <v>62</v>
      </c>
      <c r="AX584" s="25" t="str">
        <f>getSring(AN584,3)</f>
        <v>五彩的蘑菇</v>
      </c>
      <c r="AY584" s="25">
        <f t="shared" si="106"/>
        <v>30022</v>
      </c>
      <c r="AZ584" s="25">
        <f t="shared" si="107"/>
        <v>62</v>
      </c>
    </row>
    <row r="585" spans="2:52" ht="14.25" x14ac:dyDescent="0.2">
      <c r="B585" s="16">
        <v>583</v>
      </c>
      <c r="C585" s="16" t="s">
        <v>1186</v>
      </c>
      <c r="D585" s="16" t="s">
        <v>1675</v>
      </c>
      <c r="E585" s="16">
        <f>武器3!E585</f>
        <v>9</v>
      </c>
      <c r="F585" s="16" t="s">
        <v>1125</v>
      </c>
      <c r="G585" s="16">
        <f>武器3!G585</f>
        <v>3</v>
      </c>
      <c r="H585" s="19" t="s">
        <v>1485</v>
      </c>
      <c r="I585" s="3" t="s">
        <v>879</v>
      </c>
      <c r="J585" s="3">
        <f>武器2!I585</f>
        <v>19</v>
      </c>
      <c r="K585" s="3" t="str">
        <f>武器3!J585</f>
        <v>终极职业</v>
      </c>
      <c r="L585" s="3" t="str">
        <f>武器3!K585</f>
        <v>光</v>
      </c>
      <c r="M585" s="16">
        <v>0</v>
      </c>
      <c r="N585" s="16">
        <v>7</v>
      </c>
      <c r="O585" s="16">
        <v>135</v>
      </c>
      <c r="P585" s="28">
        <v>0</v>
      </c>
      <c r="Q585" s="28">
        <v>0</v>
      </c>
      <c r="R585" s="28">
        <v>0</v>
      </c>
      <c r="S585" s="28">
        <v>0</v>
      </c>
      <c r="T585" s="28">
        <v>0</v>
      </c>
      <c r="U585" s="16">
        <v>75</v>
      </c>
      <c r="V585" s="42">
        <v>46</v>
      </c>
      <c r="W585" s="20">
        <v>0.23</v>
      </c>
      <c r="X585" s="20">
        <v>0.1875</v>
      </c>
      <c r="Y585" s="29">
        <v>0</v>
      </c>
      <c r="Z585" s="29">
        <v>0</v>
      </c>
      <c r="AA585" s="64">
        <v>0</v>
      </c>
      <c r="AB585" s="64">
        <v>0</v>
      </c>
      <c r="AC585" s="64">
        <v>0</v>
      </c>
      <c r="AD585" s="42">
        <v>53</v>
      </c>
      <c r="AE585" s="64">
        <v>0</v>
      </c>
      <c r="AF585" s="42">
        <v>59</v>
      </c>
      <c r="AG585" s="29">
        <v>0</v>
      </c>
      <c r="AH585" s="29">
        <v>0</v>
      </c>
      <c r="AI585" s="29">
        <v>0</v>
      </c>
      <c r="AJ585" s="29">
        <v>0</v>
      </c>
      <c r="AK585" s="29">
        <v>0</v>
      </c>
      <c r="AL585">
        <f t="shared" si="99"/>
        <v>534.71067961165056</v>
      </c>
      <c r="AM585">
        <f t="shared" si="100"/>
        <v>23460</v>
      </c>
      <c r="AN585" t="str">
        <f t="shared" si="101"/>
        <v>,五彩的蘑菇,斑斓的稻草,剧毒牙</v>
      </c>
      <c r="AO585" s="25" t="str">
        <f>IF(F585="c",getSring(AN585,4),VLOOKUP(L585&amp;F585,test4,2,FALSE))</f>
        <v>顶级光之精华</v>
      </c>
      <c r="AP585" s="25">
        <f t="shared" si="102"/>
        <v>30016</v>
      </c>
      <c r="AQ585" s="25">
        <f t="shared" si="108"/>
        <v>223</v>
      </c>
      <c r="AR585" s="25" t="str">
        <f>getSring(AN585,1)</f>
        <v>五彩的蘑菇</v>
      </c>
      <c r="AS585" s="25">
        <f t="shared" si="103"/>
        <v>30022</v>
      </c>
      <c r="AT585" s="25">
        <f t="shared" si="109"/>
        <v>56</v>
      </c>
      <c r="AU585" s="25" t="str">
        <f>getSring(AN585,2)</f>
        <v>斑斓的稻草</v>
      </c>
      <c r="AV585" s="25">
        <f t="shared" si="104"/>
        <v>30026</v>
      </c>
      <c r="AW585" s="25">
        <f t="shared" si="105"/>
        <v>56</v>
      </c>
      <c r="AX585" s="25" t="str">
        <f>getSring(AN585,3)</f>
        <v>剧毒牙</v>
      </c>
      <c r="AY585" s="25">
        <f t="shared" si="106"/>
        <v>30038</v>
      </c>
      <c r="AZ585" s="25">
        <f t="shared" si="107"/>
        <v>56</v>
      </c>
    </row>
    <row r="586" spans="2:52" ht="14.25" x14ac:dyDescent="0.2">
      <c r="B586" s="16">
        <v>584</v>
      </c>
      <c r="C586" s="16" t="s">
        <v>1137</v>
      </c>
      <c r="D586" s="16" t="s">
        <v>1706</v>
      </c>
      <c r="E586" s="16">
        <f>武器3!E586</f>
        <v>10</v>
      </c>
      <c r="F586" s="16" t="s">
        <v>1125</v>
      </c>
      <c r="G586" s="16">
        <f>武器3!G586</f>
        <v>3</v>
      </c>
      <c r="H586" s="19" t="s">
        <v>1485</v>
      </c>
      <c r="I586" s="3" t="s">
        <v>879</v>
      </c>
      <c r="J586" s="3">
        <f>武器2!I586</f>
        <v>19</v>
      </c>
      <c r="K586" s="3" t="str">
        <f>武器3!J586</f>
        <v>终极职业</v>
      </c>
      <c r="L586" s="3" t="str">
        <f>武器3!K586</f>
        <v>光</v>
      </c>
      <c r="M586" s="16">
        <v>0</v>
      </c>
      <c r="N586" s="16">
        <v>8</v>
      </c>
      <c r="O586" s="16">
        <v>155</v>
      </c>
      <c r="P586" s="16">
        <v>144</v>
      </c>
      <c r="Q586" s="16">
        <v>94</v>
      </c>
      <c r="R586" s="16">
        <v>131</v>
      </c>
      <c r="S586" s="28">
        <v>0</v>
      </c>
      <c r="T586" s="28">
        <v>0</v>
      </c>
      <c r="U586" s="28">
        <v>0</v>
      </c>
      <c r="V586" s="42">
        <v>52</v>
      </c>
      <c r="W586" s="29">
        <v>0</v>
      </c>
      <c r="X586" s="20">
        <v>0.215</v>
      </c>
      <c r="Y586" s="29">
        <v>0</v>
      </c>
      <c r="Z586" s="29">
        <v>0</v>
      </c>
      <c r="AA586" s="64">
        <v>0</v>
      </c>
      <c r="AB586" s="64">
        <v>0</v>
      </c>
      <c r="AC586" s="64">
        <v>0</v>
      </c>
      <c r="AD586" s="42">
        <v>60</v>
      </c>
      <c r="AE586" s="64">
        <v>0</v>
      </c>
      <c r="AF586" s="64">
        <v>0</v>
      </c>
      <c r="AG586" s="29">
        <v>0</v>
      </c>
      <c r="AH586" s="29">
        <v>0</v>
      </c>
      <c r="AI586" s="29">
        <v>0</v>
      </c>
      <c r="AJ586" s="29">
        <v>0</v>
      </c>
      <c r="AK586" s="29">
        <v>0</v>
      </c>
      <c r="AL586">
        <f t="shared" si="99"/>
        <v>969.6</v>
      </c>
      <c r="AM586">
        <f t="shared" si="100"/>
        <v>42420</v>
      </c>
      <c r="AN586" t="str">
        <f t="shared" si="101"/>
        <v>,五彩的蘑菇,斑斓的稻草,紫水晶</v>
      </c>
      <c r="AO586" s="25" t="str">
        <f>IF(F586="c",getSring(AN586,4),VLOOKUP(L586&amp;F586,test4,2,FALSE))</f>
        <v>顶级光之精华</v>
      </c>
      <c r="AP586" s="25">
        <f t="shared" si="102"/>
        <v>30016</v>
      </c>
      <c r="AQ586" s="25">
        <f t="shared" si="108"/>
        <v>404</v>
      </c>
      <c r="AR586" s="25" t="str">
        <f>getSring(AN586,1)</f>
        <v>五彩的蘑菇</v>
      </c>
      <c r="AS586" s="25">
        <f t="shared" si="103"/>
        <v>30022</v>
      </c>
      <c r="AT586" s="25">
        <f t="shared" si="109"/>
        <v>101</v>
      </c>
      <c r="AU586" s="25" t="str">
        <f>getSring(AN586,2)</f>
        <v>斑斓的稻草</v>
      </c>
      <c r="AV586" s="25">
        <f t="shared" si="104"/>
        <v>30026</v>
      </c>
      <c r="AW586" s="25">
        <f t="shared" si="105"/>
        <v>101</v>
      </c>
      <c r="AX586" s="25" t="str">
        <f>getSring(AN586,3)</f>
        <v>紫水晶</v>
      </c>
      <c r="AY586" s="25">
        <f t="shared" si="106"/>
        <v>30030</v>
      </c>
      <c r="AZ586" s="25">
        <f t="shared" si="107"/>
        <v>101</v>
      </c>
    </row>
    <row r="587" spans="2:52" ht="14.25" x14ac:dyDescent="0.2">
      <c r="B587" s="16">
        <v>585</v>
      </c>
      <c r="C587" s="16" t="s">
        <v>1196</v>
      </c>
      <c r="D587" s="16" t="s">
        <v>1443</v>
      </c>
      <c r="E587" s="16">
        <f>武器3!E587</f>
        <v>3</v>
      </c>
      <c r="F587" s="16" t="s">
        <v>1126</v>
      </c>
      <c r="G587" s="16">
        <f>武器3!G587</f>
        <v>3</v>
      </c>
      <c r="H587" s="19" t="s">
        <v>1485</v>
      </c>
      <c r="I587" s="3" t="s">
        <v>879</v>
      </c>
      <c r="J587" s="3">
        <f>武器2!I587</f>
        <v>19</v>
      </c>
      <c r="K587" s="3" t="str">
        <f>武器3!J587</f>
        <v>终极职业</v>
      </c>
      <c r="L587" s="3" t="str">
        <f>武器3!K587</f>
        <v>光</v>
      </c>
      <c r="M587" s="16">
        <v>0</v>
      </c>
      <c r="N587" s="16">
        <v>1</v>
      </c>
      <c r="O587" s="16">
        <v>11</v>
      </c>
      <c r="P587" s="28">
        <v>0</v>
      </c>
      <c r="Q587" s="16">
        <v>13</v>
      </c>
      <c r="R587" s="28">
        <v>0</v>
      </c>
      <c r="S587" s="28">
        <v>0</v>
      </c>
      <c r="T587" s="28">
        <v>0</v>
      </c>
      <c r="U587" s="28">
        <v>0</v>
      </c>
      <c r="V587" s="64">
        <v>0</v>
      </c>
      <c r="W587" s="20">
        <v>3.5000000000000003E-2</v>
      </c>
      <c r="X587" s="29">
        <v>0</v>
      </c>
      <c r="Y587" s="29">
        <v>0</v>
      </c>
      <c r="Z587" s="29">
        <v>0</v>
      </c>
      <c r="AA587" s="64">
        <v>0</v>
      </c>
      <c r="AB587" s="64">
        <v>0</v>
      </c>
      <c r="AC587" s="64">
        <v>0</v>
      </c>
      <c r="AD587" s="64">
        <v>0</v>
      </c>
      <c r="AE587" s="64">
        <v>0</v>
      </c>
      <c r="AF587" s="64">
        <v>0</v>
      </c>
      <c r="AG587" s="29">
        <v>0</v>
      </c>
      <c r="AH587" s="29">
        <v>0</v>
      </c>
      <c r="AI587" s="29">
        <v>0</v>
      </c>
      <c r="AJ587" s="29">
        <v>0</v>
      </c>
      <c r="AK587" s="29">
        <v>0</v>
      </c>
      <c r="AL587">
        <f t="shared" si="99"/>
        <v>36</v>
      </c>
      <c r="AM587">
        <f t="shared" si="100"/>
        <v>1620</v>
      </c>
      <c r="AN587" t="str">
        <f t="shared" si="101"/>
        <v>,灰色的稻草,带血的牙,发光的石头</v>
      </c>
      <c r="AO587" s="25" t="str">
        <f>IF(F587="c",getSring(AN587,4),VLOOKUP(L587&amp;F587,test4,2,FALSE))</f>
        <v>上级光之精华</v>
      </c>
      <c r="AP587" s="25">
        <f t="shared" si="102"/>
        <v>30017</v>
      </c>
      <c r="AQ587" s="25">
        <f t="shared" si="108"/>
        <v>30</v>
      </c>
      <c r="AR587" s="25" t="str">
        <f>getSring(AN587,1)</f>
        <v>灰色的稻草</v>
      </c>
      <c r="AS587" s="25">
        <f t="shared" si="103"/>
        <v>30025</v>
      </c>
      <c r="AT587" s="25">
        <f t="shared" si="109"/>
        <v>8</v>
      </c>
      <c r="AU587" s="25" t="str">
        <f>getSring(AN587,2)</f>
        <v>带血的牙</v>
      </c>
      <c r="AV587" s="25">
        <f t="shared" si="104"/>
        <v>30037</v>
      </c>
      <c r="AW587" s="25">
        <f t="shared" si="105"/>
        <v>8</v>
      </c>
      <c r="AX587" s="25" t="str">
        <f>getSring(AN587,3)</f>
        <v>发光的石头</v>
      </c>
      <c r="AY587" s="25">
        <f t="shared" si="106"/>
        <v>30033</v>
      </c>
      <c r="AZ587" s="25">
        <f t="shared" si="107"/>
        <v>8</v>
      </c>
    </row>
    <row r="588" spans="2:52" ht="14.25" x14ac:dyDescent="0.2">
      <c r="B588" s="16">
        <v>586</v>
      </c>
      <c r="C588" s="16" t="s">
        <v>1168</v>
      </c>
      <c r="D588" s="16" t="s">
        <v>1324</v>
      </c>
      <c r="E588" s="16">
        <f>武器3!E588</f>
        <v>4</v>
      </c>
      <c r="F588" s="16" t="s">
        <v>1126</v>
      </c>
      <c r="G588" s="16">
        <f>武器3!G588</f>
        <v>3</v>
      </c>
      <c r="H588" s="19" t="s">
        <v>1485</v>
      </c>
      <c r="I588" s="3" t="s">
        <v>879</v>
      </c>
      <c r="J588" s="3">
        <f>武器2!I588</f>
        <v>19</v>
      </c>
      <c r="K588" s="3" t="str">
        <f>武器3!J588</f>
        <v>终极职业</v>
      </c>
      <c r="L588" s="3" t="str">
        <f>武器3!K588</f>
        <v>光</v>
      </c>
      <c r="M588" s="16">
        <v>0</v>
      </c>
      <c r="N588" s="16">
        <v>2</v>
      </c>
      <c r="O588" s="16">
        <v>22</v>
      </c>
      <c r="P588" s="16">
        <v>41</v>
      </c>
      <c r="Q588" s="28">
        <v>0</v>
      </c>
      <c r="R588" s="28">
        <v>0</v>
      </c>
      <c r="S588" s="28">
        <v>0</v>
      </c>
      <c r="T588" s="28">
        <v>0</v>
      </c>
      <c r="U588" s="28">
        <v>0</v>
      </c>
      <c r="V588" s="64">
        <v>0</v>
      </c>
      <c r="W588" s="29">
        <v>0</v>
      </c>
      <c r="X588" s="20">
        <v>6.25E-2</v>
      </c>
      <c r="Y588" s="29">
        <v>0</v>
      </c>
      <c r="Z588" s="29">
        <v>0</v>
      </c>
      <c r="AA588" s="64">
        <v>0</v>
      </c>
      <c r="AB588" s="64">
        <v>0</v>
      </c>
      <c r="AC588" s="64">
        <v>0</v>
      </c>
      <c r="AD588" s="64">
        <v>0</v>
      </c>
      <c r="AE588" s="64">
        <v>0</v>
      </c>
      <c r="AF588" s="64">
        <v>0</v>
      </c>
      <c r="AG588" s="29">
        <v>0</v>
      </c>
      <c r="AH588" s="29">
        <v>0</v>
      </c>
      <c r="AI588" s="29">
        <v>0</v>
      </c>
      <c r="AJ588" s="29">
        <v>0</v>
      </c>
      <c r="AK588" s="29">
        <v>0</v>
      </c>
      <c r="AL588">
        <f t="shared" si="99"/>
        <v>94.5</v>
      </c>
      <c r="AM588">
        <f t="shared" si="100"/>
        <v>4170</v>
      </c>
      <c r="AN588" t="str">
        <f t="shared" si="101"/>
        <v>,诱人的坚果,发光的石头,黄水晶</v>
      </c>
      <c r="AO588" s="25" t="str">
        <f>IF(F588="c",getSring(AN588,4),VLOOKUP(L588&amp;F588,test4,2,FALSE))</f>
        <v>上级光之精华</v>
      </c>
      <c r="AP588" s="25">
        <f t="shared" si="102"/>
        <v>30017</v>
      </c>
      <c r="AQ588" s="25">
        <f t="shared" si="108"/>
        <v>79</v>
      </c>
      <c r="AR588" s="25" t="str">
        <f>getSring(AN588,1)</f>
        <v>诱人的坚果</v>
      </c>
      <c r="AS588" s="25">
        <f t="shared" si="103"/>
        <v>30041</v>
      </c>
      <c r="AT588" s="25">
        <f t="shared" si="109"/>
        <v>20</v>
      </c>
      <c r="AU588" s="25" t="str">
        <f>getSring(AN588,2)</f>
        <v>发光的石头</v>
      </c>
      <c r="AV588" s="25">
        <f t="shared" si="104"/>
        <v>30033</v>
      </c>
      <c r="AW588" s="25">
        <f t="shared" si="105"/>
        <v>20</v>
      </c>
      <c r="AX588" s="25" t="str">
        <f>getSring(AN588,3)</f>
        <v>黄水晶</v>
      </c>
      <c r="AY588" s="25">
        <f t="shared" si="106"/>
        <v>30029</v>
      </c>
      <c r="AZ588" s="25">
        <f t="shared" si="107"/>
        <v>20</v>
      </c>
    </row>
    <row r="589" spans="2:52" ht="14.25" x14ac:dyDescent="0.2">
      <c r="B589" s="16">
        <v>587</v>
      </c>
      <c r="C589" s="16" t="s">
        <v>1216</v>
      </c>
      <c r="D589" s="16" t="s">
        <v>1707</v>
      </c>
      <c r="E589" s="16">
        <f>武器3!E589</f>
        <v>5</v>
      </c>
      <c r="F589" s="16" t="s">
        <v>1126</v>
      </c>
      <c r="G589" s="16">
        <f>武器3!G589</f>
        <v>3</v>
      </c>
      <c r="H589" s="19" t="s">
        <v>1485</v>
      </c>
      <c r="I589" s="3" t="s">
        <v>879</v>
      </c>
      <c r="J589" s="3">
        <f>武器2!I589</f>
        <v>19</v>
      </c>
      <c r="K589" s="3" t="str">
        <f>武器3!J589</f>
        <v>终极职业</v>
      </c>
      <c r="L589" s="3" t="str">
        <f>武器3!K589</f>
        <v>光</v>
      </c>
      <c r="M589" s="16">
        <v>0</v>
      </c>
      <c r="N589" s="16">
        <v>3</v>
      </c>
      <c r="O589" s="16">
        <v>33</v>
      </c>
      <c r="P589" s="28">
        <v>0</v>
      </c>
      <c r="Q589" s="28">
        <v>0</v>
      </c>
      <c r="R589" s="16">
        <v>56</v>
      </c>
      <c r="S589" s="28">
        <v>0</v>
      </c>
      <c r="T589" s="28">
        <v>0</v>
      </c>
      <c r="U589" s="28">
        <v>0</v>
      </c>
      <c r="V589" s="64">
        <v>0</v>
      </c>
      <c r="W589" s="29">
        <v>0</v>
      </c>
      <c r="X589" s="29">
        <v>0</v>
      </c>
      <c r="Y589" s="29">
        <v>0</v>
      </c>
      <c r="Z589" s="29">
        <v>0</v>
      </c>
      <c r="AA589" s="64">
        <v>0</v>
      </c>
      <c r="AB589" s="64">
        <v>0</v>
      </c>
      <c r="AC589" s="64">
        <v>0</v>
      </c>
      <c r="AD589" s="42">
        <v>26</v>
      </c>
      <c r="AE589" s="64">
        <v>0</v>
      </c>
      <c r="AF589" s="64">
        <v>0</v>
      </c>
      <c r="AG589" s="29">
        <v>0</v>
      </c>
      <c r="AH589" s="29">
        <v>0</v>
      </c>
      <c r="AI589" s="29">
        <v>0</v>
      </c>
      <c r="AJ589" s="29">
        <v>0</v>
      </c>
      <c r="AK589" s="29">
        <v>0</v>
      </c>
      <c r="AL589">
        <f t="shared" si="99"/>
        <v>152.44969325153377</v>
      </c>
      <c r="AM589">
        <f t="shared" si="100"/>
        <v>6690</v>
      </c>
      <c r="AN589" t="str">
        <f t="shared" si="101"/>
        <v>,诱人的蘑菇,灰色的稻草,黄水晶</v>
      </c>
      <c r="AO589" s="25" t="str">
        <f>IF(F589="c",getSring(AN589,4),VLOOKUP(L589&amp;F589,test4,2,FALSE))</f>
        <v>上级光之精华</v>
      </c>
      <c r="AP589" s="25">
        <f t="shared" si="102"/>
        <v>30017</v>
      </c>
      <c r="AQ589" s="25">
        <f t="shared" si="108"/>
        <v>127</v>
      </c>
      <c r="AR589" s="25" t="str">
        <f>getSring(AN589,1)</f>
        <v>诱人的蘑菇</v>
      </c>
      <c r="AS589" s="25">
        <f t="shared" si="103"/>
        <v>30021</v>
      </c>
      <c r="AT589" s="25">
        <f t="shared" si="109"/>
        <v>32</v>
      </c>
      <c r="AU589" s="25" t="str">
        <f>getSring(AN589,2)</f>
        <v>灰色的稻草</v>
      </c>
      <c r="AV589" s="25">
        <f t="shared" si="104"/>
        <v>30025</v>
      </c>
      <c r="AW589" s="25">
        <f t="shared" si="105"/>
        <v>32</v>
      </c>
      <c r="AX589" s="25" t="str">
        <f>getSring(AN589,3)</f>
        <v>黄水晶</v>
      </c>
      <c r="AY589" s="25">
        <f t="shared" si="106"/>
        <v>30029</v>
      </c>
      <c r="AZ589" s="25">
        <f t="shared" si="107"/>
        <v>32</v>
      </c>
    </row>
    <row r="590" spans="2:52" ht="14.25" x14ac:dyDescent="0.2">
      <c r="B590" s="16">
        <v>588</v>
      </c>
      <c r="C590" s="16" t="s">
        <v>1166</v>
      </c>
      <c r="D590" s="16" t="s">
        <v>1361</v>
      </c>
      <c r="E590" s="16">
        <f>武器3!E590</f>
        <v>6</v>
      </c>
      <c r="F590" s="16" t="s">
        <v>1126</v>
      </c>
      <c r="G590" s="16">
        <f>武器3!G590</f>
        <v>3</v>
      </c>
      <c r="H590" s="19" t="s">
        <v>1485</v>
      </c>
      <c r="I590" s="3" t="s">
        <v>879</v>
      </c>
      <c r="J590" s="3">
        <f>武器2!I590</f>
        <v>19</v>
      </c>
      <c r="K590" s="3" t="str">
        <f>武器3!J590</f>
        <v>终极职业</v>
      </c>
      <c r="L590" s="3" t="str">
        <f>武器3!K590</f>
        <v>光</v>
      </c>
      <c r="M590" s="16">
        <v>0</v>
      </c>
      <c r="N590" s="16">
        <v>4</v>
      </c>
      <c r="O590" s="16">
        <v>44</v>
      </c>
      <c r="P590" s="16">
        <v>82</v>
      </c>
      <c r="Q590" s="28">
        <v>0</v>
      </c>
      <c r="R590" s="16">
        <v>75</v>
      </c>
      <c r="S590" s="28">
        <v>0</v>
      </c>
      <c r="T590" s="28">
        <v>0</v>
      </c>
      <c r="U590" s="16">
        <v>49</v>
      </c>
      <c r="V590" s="64">
        <v>0</v>
      </c>
      <c r="W590" s="29">
        <v>0</v>
      </c>
      <c r="X590" s="29">
        <v>0</v>
      </c>
      <c r="Y590" s="29">
        <v>0</v>
      </c>
      <c r="Z590" s="29">
        <v>0</v>
      </c>
      <c r="AA590" s="64">
        <v>0</v>
      </c>
      <c r="AB590" s="64">
        <v>0</v>
      </c>
      <c r="AC590" s="64">
        <v>0</v>
      </c>
      <c r="AD590" s="64">
        <v>0</v>
      </c>
      <c r="AE590" s="64">
        <v>0</v>
      </c>
      <c r="AF590" s="64">
        <v>0</v>
      </c>
      <c r="AG590" s="29">
        <v>0</v>
      </c>
      <c r="AH590" s="29">
        <v>0</v>
      </c>
      <c r="AI590" s="29">
        <v>0</v>
      </c>
      <c r="AJ590" s="29">
        <v>0</v>
      </c>
      <c r="AK590" s="29">
        <v>0</v>
      </c>
      <c r="AL590">
        <f t="shared" si="99"/>
        <v>375</v>
      </c>
      <c r="AM590">
        <f t="shared" si="100"/>
        <v>16410</v>
      </c>
      <c r="AN590" t="str">
        <f t="shared" si="101"/>
        <v>,黄水晶,诱人的坚果,灰色的稻草</v>
      </c>
      <c r="AO590" s="25" t="str">
        <f>IF(F590="c",getSring(AN590,4),VLOOKUP(L590&amp;F590,test4,2,FALSE))</f>
        <v>上级光之精华</v>
      </c>
      <c r="AP590" s="25">
        <f t="shared" si="102"/>
        <v>30017</v>
      </c>
      <c r="AQ590" s="25">
        <f t="shared" si="108"/>
        <v>313</v>
      </c>
      <c r="AR590" s="25" t="str">
        <f>getSring(AN590,1)</f>
        <v>黄水晶</v>
      </c>
      <c r="AS590" s="25">
        <f t="shared" si="103"/>
        <v>30029</v>
      </c>
      <c r="AT590" s="25">
        <f t="shared" si="109"/>
        <v>78</v>
      </c>
      <c r="AU590" s="25" t="str">
        <f>getSring(AN590,2)</f>
        <v>诱人的坚果</v>
      </c>
      <c r="AV590" s="25">
        <f t="shared" si="104"/>
        <v>30041</v>
      </c>
      <c r="AW590" s="25">
        <f t="shared" si="105"/>
        <v>78</v>
      </c>
      <c r="AX590" s="25" t="str">
        <f>getSring(AN590,3)</f>
        <v>灰色的稻草</v>
      </c>
      <c r="AY590" s="25">
        <f t="shared" si="106"/>
        <v>30025</v>
      </c>
      <c r="AZ590" s="25">
        <f t="shared" si="107"/>
        <v>78</v>
      </c>
    </row>
    <row r="591" spans="2:52" ht="14.25" x14ac:dyDescent="0.2">
      <c r="B591" s="16">
        <v>589</v>
      </c>
      <c r="C591" s="16" t="s">
        <v>1164</v>
      </c>
      <c r="D591" s="16" t="s">
        <v>1360</v>
      </c>
      <c r="E591" s="16">
        <f>武器3!E591</f>
        <v>7</v>
      </c>
      <c r="F591" s="16" t="s">
        <v>1126</v>
      </c>
      <c r="G591" s="16">
        <f>武器3!G591</f>
        <v>3</v>
      </c>
      <c r="H591" s="19" t="s">
        <v>1485</v>
      </c>
      <c r="I591" s="3" t="s">
        <v>879</v>
      </c>
      <c r="J591" s="3">
        <f>武器2!I591</f>
        <v>19</v>
      </c>
      <c r="K591" s="3" t="str">
        <f>武器3!J591</f>
        <v>终极职业</v>
      </c>
      <c r="L591" s="3" t="str">
        <f>武器3!K591</f>
        <v>光</v>
      </c>
      <c r="M591" s="16">
        <v>0</v>
      </c>
      <c r="N591" s="16">
        <v>5</v>
      </c>
      <c r="O591" s="16">
        <v>54</v>
      </c>
      <c r="P591" s="28">
        <v>0</v>
      </c>
      <c r="Q591" s="16">
        <v>67</v>
      </c>
      <c r="R591" s="16">
        <v>94</v>
      </c>
      <c r="S591" s="28">
        <v>0</v>
      </c>
      <c r="T591" s="28">
        <v>0</v>
      </c>
      <c r="U591" s="28">
        <v>0</v>
      </c>
      <c r="V591" s="64">
        <v>0</v>
      </c>
      <c r="W591" s="29">
        <v>0</v>
      </c>
      <c r="X591" s="29">
        <v>0</v>
      </c>
      <c r="Y591" s="29">
        <v>0</v>
      </c>
      <c r="Z591" s="29">
        <v>0</v>
      </c>
      <c r="AA591" s="42">
        <v>32</v>
      </c>
      <c r="AB591" s="64">
        <v>0</v>
      </c>
      <c r="AC591" s="64">
        <v>0</v>
      </c>
      <c r="AD591" s="64">
        <v>0</v>
      </c>
      <c r="AE591" s="64">
        <v>0</v>
      </c>
      <c r="AF591" s="64">
        <v>0</v>
      </c>
      <c r="AG591" s="29">
        <v>0</v>
      </c>
      <c r="AH591" s="29">
        <v>0</v>
      </c>
      <c r="AI591" s="29">
        <v>0</v>
      </c>
      <c r="AJ591" s="29">
        <v>0</v>
      </c>
      <c r="AK591" s="29">
        <v>0</v>
      </c>
      <c r="AL591">
        <f t="shared" si="99"/>
        <v>360.6686746987952</v>
      </c>
      <c r="AM591">
        <f t="shared" si="100"/>
        <v>15780</v>
      </c>
      <c r="AN591" t="str">
        <f t="shared" si="101"/>
        <v>,发光的石头,诱人的蘑菇,灰色的稻草</v>
      </c>
      <c r="AO591" s="25" t="str">
        <f>IF(F591="c",getSring(AN591,4),VLOOKUP(L591&amp;F591,test4,2,FALSE))</f>
        <v>上级光之精华</v>
      </c>
      <c r="AP591" s="25">
        <f t="shared" si="102"/>
        <v>30017</v>
      </c>
      <c r="AQ591" s="25">
        <f t="shared" si="108"/>
        <v>301</v>
      </c>
      <c r="AR591" s="25" t="str">
        <f>getSring(AN591,1)</f>
        <v>发光的石头</v>
      </c>
      <c r="AS591" s="25">
        <f t="shared" si="103"/>
        <v>30033</v>
      </c>
      <c r="AT591" s="25">
        <f t="shared" si="109"/>
        <v>75</v>
      </c>
      <c r="AU591" s="25" t="str">
        <f>getSring(AN591,2)</f>
        <v>诱人的蘑菇</v>
      </c>
      <c r="AV591" s="25">
        <f t="shared" si="104"/>
        <v>30021</v>
      </c>
      <c r="AW591" s="25">
        <f t="shared" si="105"/>
        <v>75</v>
      </c>
      <c r="AX591" s="25" t="str">
        <f>getSring(AN591,3)</f>
        <v>灰色的稻草</v>
      </c>
      <c r="AY591" s="25">
        <f t="shared" si="106"/>
        <v>30025</v>
      </c>
      <c r="AZ591" s="25">
        <f t="shared" si="107"/>
        <v>75</v>
      </c>
    </row>
    <row r="592" spans="2:52" ht="14.25" x14ac:dyDescent="0.2">
      <c r="B592" s="16">
        <v>590</v>
      </c>
      <c r="C592" s="16" t="s">
        <v>1195</v>
      </c>
      <c r="D592" s="16" t="s">
        <v>1408</v>
      </c>
      <c r="E592" s="16">
        <f>武器3!E592</f>
        <v>8</v>
      </c>
      <c r="F592" s="16" t="s">
        <v>1126</v>
      </c>
      <c r="G592" s="16">
        <f>武器3!G592</f>
        <v>3</v>
      </c>
      <c r="H592" s="19" t="s">
        <v>1485</v>
      </c>
      <c r="I592" s="3" t="s">
        <v>879</v>
      </c>
      <c r="J592" s="3">
        <f>武器2!I592</f>
        <v>19</v>
      </c>
      <c r="K592" s="3" t="str">
        <f>武器3!J592</f>
        <v>终极职业</v>
      </c>
      <c r="L592" s="3" t="str">
        <f>武器3!K592</f>
        <v>光</v>
      </c>
      <c r="M592" s="16">
        <v>0</v>
      </c>
      <c r="N592" s="16">
        <v>6</v>
      </c>
      <c r="O592" s="16">
        <v>65</v>
      </c>
      <c r="P592" s="28">
        <v>0</v>
      </c>
      <c r="Q592" s="28">
        <v>0</v>
      </c>
      <c r="R592" s="28">
        <v>0</v>
      </c>
      <c r="S592" s="28">
        <v>0</v>
      </c>
      <c r="T592" s="28">
        <v>0</v>
      </c>
      <c r="U592" s="16">
        <v>74</v>
      </c>
      <c r="V592" s="42">
        <v>45</v>
      </c>
      <c r="W592" s="29">
        <v>0</v>
      </c>
      <c r="X592" s="20">
        <v>0.185</v>
      </c>
      <c r="Y592" s="29">
        <v>0</v>
      </c>
      <c r="Z592" s="29">
        <v>0</v>
      </c>
      <c r="AA592" s="64">
        <v>0</v>
      </c>
      <c r="AB592" s="64">
        <v>0</v>
      </c>
      <c r="AC592" s="64">
        <v>0</v>
      </c>
      <c r="AD592" s="64">
        <v>0</v>
      </c>
      <c r="AE592" s="64">
        <v>0</v>
      </c>
      <c r="AF592" s="64">
        <v>0</v>
      </c>
      <c r="AG592" s="29">
        <v>0</v>
      </c>
      <c r="AH592" s="29">
        <v>0</v>
      </c>
      <c r="AI592" s="29">
        <v>0</v>
      </c>
      <c r="AJ592" s="29">
        <v>0</v>
      </c>
      <c r="AK592" s="29">
        <v>0</v>
      </c>
      <c r="AL592">
        <f t="shared" si="99"/>
        <v>276</v>
      </c>
      <c r="AM592">
        <f t="shared" si="100"/>
        <v>12120</v>
      </c>
      <c r="AN592" t="str">
        <f t="shared" si="101"/>
        <v>,诱人的坚果,黄水晶,带血的牙</v>
      </c>
      <c r="AO592" s="25" t="str">
        <f>IF(F592="c",getSring(AN592,4),VLOOKUP(L592&amp;F592,test4,2,FALSE))</f>
        <v>上级光之精华</v>
      </c>
      <c r="AP592" s="25">
        <f t="shared" si="102"/>
        <v>30017</v>
      </c>
      <c r="AQ592" s="25">
        <f t="shared" si="108"/>
        <v>230</v>
      </c>
      <c r="AR592" s="25" t="str">
        <f>getSring(AN592,1)</f>
        <v>诱人的坚果</v>
      </c>
      <c r="AS592" s="25">
        <f t="shared" si="103"/>
        <v>30041</v>
      </c>
      <c r="AT592" s="25">
        <f t="shared" si="109"/>
        <v>58</v>
      </c>
      <c r="AU592" s="25" t="str">
        <f>getSring(AN592,2)</f>
        <v>黄水晶</v>
      </c>
      <c r="AV592" s="25">
        <f t="shared" si="104"/>
        <v>30029</v>
      </c>
      <c r="AW592" s="25">
        <f t="shared" si="105"/>
        <v>58</v>
      </c>
      <c r="AX592" s="25" t="str">
        <f>getSring(AN592,3)</f>
        <v>带血的牙</v>
      </c>
      <c r="AY592" s="25">
        <f t="shared" si="106"/>
        <v>30037</v>
      </c>
      <c r="AZ592" s="25">
        <f t="shared" si="107"/>
        <v>58</v>
      </c>
    </row>
    <row r="593" spans="2:52" ht="14.25" x14ac:dyDescent="0.2">
      <c r="B593" s="16">
        <v>591</v>
      </c>
      <c r="C593" s="16" t="s">
        <v>1170</v>
      </c>
      <c r="D593" s="16" t="s">
        <v>1445</v>
      </c>
      <c r="E593" s="16">
        <f>武器3!E593</f>
        <v>9</v>
      </c>
      <c r="F593" s="16" t="s">
        <v>1126</v>
      </c>
      <c r="G593" s="16">
        <f>武器3!G593</f>
        <v>3</v>
      </c>
      <c r="H593" s="19" t="s">
        <v>1485</v>
      </c>
      <c r="I593" s="3" t="s">
        <v>879</v>
      </c>
      <c r="J593" s="3">
        <f>武器2!I593</f>
        <v>19</v>
      </c>
      <c r="K593" s="3" t="str">
        <f>武器3!J593</f>
        <v>终极职业</v>
      </c>
      <c r="L593" s="3" t="str">
        <f>武器3!K593</f>
        <v>光</v>
      </c>
      <c r="M593" s="16">
        <v>0</v>
      </c>
      <c r="N593" s="16">
        <v>7</v>
      </c>
      <c r="O593" s="16">
        <v>76</v>
      </c>
      <c r="P593" s="16">
        <v>144</v>
      </c>
      <c r="Q593" s="28">
        <v>0</v>
      </c>
      <c r="R593" s="16">
        <v>131</v>
      </c>
      <c r="S593" s="28">
        <v>0</v>
      </c>
      <c r="T593" s="28">
        <v>0</v>
      </c>
      <c r="U593" s="28">
        <v>0</v>
      </c>
      <c r="V593" s="42">
        <v>52</v>
      </c>
      <c r="W593" s="29">
        <v>0</v>
      </c>
      <c r="X593" s="29">
        <v>0</v>
      </c>
      <c r="Y593" s="29">
        <v>0</v>
      </c>
      <c r="Z593" s="29">
        <v>0</v>
      </c>
      <c r="AA593" s="64">
        <v>0</v>
      </c>
      <c r="AB593" s="64">
        <v>0</v>
      </c>
      <c r="AC593" s="64">
        <v>0</v>
      </c>
      <c r="AD593" s="42">
        <v>60</v>
      </c>
      <c r="AE593" s="64">
        <v>0</v>
      </c>
      <c r="AF593" s="64">
        <v>0</v>
      </c>
      <c r="AG593" s="29">
        <v>0</v>
      </c>
      <c r="AH593" s="29">
        <v>0</v>
      </c>
      <c r="AI593" s="29">
        <v>0</v>
      </c>
      <c r="AJ593" s="29">
        <v>0</v>
      </c>
      <c r="AK593" s="29">
        <v>0</v>
      </c>
      <c r="AL593">
        <f t="shared" si="99"/>
        <v>696.9</v>
      </c>
      <c r="AM593">
        <f t="shared" si="100"/>
        <v>30480</v>
      </c>
      <c r="AN593" t="str">
        <f t="shared" si="101"/>
        <v>,带血的牙,灰色的稻草,诱人的蘑菇</v>
      </c>
      <c r="AO593" s="25" t="str">
        <f>IF(F593="c",getSring(AN593,4),VLOOKUP(L593&amp;F593,test4,2,FALSE))</f>
        <v>上级光之精华</v>
      </c>
      <c r="AP593" s="25">
        <f t="shared" si="102"/>
        <v>30017</v>
      </c>
      <c r="AQ593" s="25">
        <f t="shared" si="108"/>
        <v>581</v>
      </c>
      <c r="AR593" s="25" t="str">
        <f>getSring(AN593,1)</f>
        <v>带血的牙</v>
      </c>
      <c r="AS593" s="25">
        <f t="shared" si="103"/>
        <v>30037</v>
      </c>
      <c r="AT593" s="25">
        <f t="shared" si="109"/>
        <v>145</v>
      </c>
      <c r="AU593" s="25" t="str">
        <f>getSring(AN593,2)</f>
        <v>灰色的稻草</v>
      </c>
      <c r="AV593" s="25">
        <f t="shared" si="104"/>
        <v>30025</v>
      </c>
      <c r="AW593" s="25">
        <f t="shared" si="105"/>
        <v>145</v>
      </c>
      <c r="AX593" s="25" t="str">
        <f>getSring(AN593,3)</f>
        <v>诱人的蘑菇</v>
      </c>
      <c r="AY593" s="25">
        <f t="shared" si="106"/>
        <v>30021</v>
      </c>
      <c r="AZ593" s="25">
        <f t="shared" si="107"/>
        <v>145</v>
      </c>
    </row>
    <row r="594" spans="2:52" ht="14.25" x14ac:dyDescent="0.2">
      <c r="B594" s="16">
        <v>592</v>
      </c>
      <c r="C594" s="16" t="s">
        <v>1147</v>
      </c>
      <c r="D594" s="16" t="s">
        <v>1708</v>
      </c>
      <c r="E594" s="16">
        <f>武器3!E594</f>
        <v>10</v>
      </c>
      <c r="F594" s="16" t="s">
        <v>1126</v>
      </c>
      <c r="G594" s="16">
        <f>武器3!G594</f>
        <v>3</v>
      </c>
      <c r="H594" s="19" t="s">
        <v>1485</v>
      </c>
      <c r="I594" s="3" t="s">
        <v>879</v>
      </c>
      <c r="J594" s="3">
        <f>武器2!I594</f>
        <v>19</v>
      </c>
      <c r="K594" s="3" t="str">
        <f>武器3!J594</f>
        <v>终极职业</v>
      </c>
      <c r="L594" s="3" t="str">
        <f>武器3!K594</f>
        <v>光</v>
      </c>
      <c r="M594" s="16">
        <v>0</v>
      </c>
      <c r="N594" s="16">
        <v>8</v>
      </c>
      <c r="O594" s="16">
        <v>87</v>
      </c>
      <c r="P594" s="16">
        <v>165</v>
      </c>
      <c r="Q594" s="16">
        <v>108</v>
      </c>
      <c r="R594" s="16">
        <v>150</v>
      </c>
      <c r="S594" s="28">
        <v>0</v>
      </c>
      <c r="T594" s="28">
        <v>0</v>
      </c>
      <c r="U594" s="28">
        <v>0</v>
      </c>
      <c r="V594" s="64">
        <v>0</v>
      </c>
      <c r="W594" s="29">
        <v>0</v>
      </c>
      <c r="X594" s="29">
        <v>0</v>
      </c>
      <c r="Y594" s="29">
        <v>0</v>
      </c>
      <c r="Z594" s="29">
        <v>0</v>
      </c>
      <c r="AA594" s="64">
        <v>0</v>
      </c>
      <c r="AB594" s="64">
        <v>0</v>
      </c>
      <c r="AC594" s="64">
        <v>0</v>
      </c>
      <c r="AD594" s="42">
        <v>69</v>
      </c>
      <c r="AE594" s="64">
        <v>0</v>
      </c>
      <c r="AF594" s="64">
        <v>0</v>
      </c>
      <c r="AG594" s="29">
        <v>0</v>
      </c>
      <c r="AH594" s="29">
        <v>0</v>
      </c>
      <c r="AI594" s="29">
        <v>0</v>
      </c>
      <c r="AJ594" s="29">
        <v>0</v>
      </c>
      <c r="AK594" s="29">
        <v>0</v>
      </c>
      <c r="AL594">
        <f t="shared" si="99"/>
        <v>883.47804878048782</v>
      </c>
      <c r="AM594">
        <f t="shared" si="100"/>
        <v>38640</v>
      </c>
      <c r="AN594" t="str">
        <f t="shared" si="101"/>
        <v>,诱人的蘑菇,黄水晶,发光的石头</v>
      </c>
      <c r="AO594" s="25" t="str">
        <f>IF(F594="c",getSring(AN594,4),VLOOKUP(L594&amp;F594,test4,2,FALSE))</f>
        <v>上级光之精华</v>
      </c>
      <c r="AP594" s="25">
        <f t="shared" si="102"/>
        <v>30017</v>
      </c>
      <c r="AQ594" s="25">
        <f t="shared" si="108"/>
        <v>736</v>
      </c>
      <c r="AR594" s="25" t="str">
        <f>getSring(AN594,1)</f>
        <v>诱人的蘑菇</v>
      </c>
      <c r="AS594" s="25">
        <f t="shared" si="103"/>
        <v>30021</v>
      </c>
      <c r="AT594" s="25">
        <f t="shared" si="109"/>
        <v>184</v>
      </c>
      <c r="AU594" s="25" t="str">
        <f>getSring(AN594,2)</f>
        <v>黄水晶</v>
      </c>
      <c r="AV594" s="25">
        <f t="shared" si="104"/>
        <v>30029</v>
      </c>
      <c r="AW594" s="25">
        <f t="shared" si="105"/>
        <v>184</v>
      </c>
      <c r="AX594" s="25" t="str">
        <f>getSring(AN594,3)</f>
        <v>发光的石头</v>
      </c>
      <c r="AY594" s="25">
        <f t="shared" si="106"/>
        <v>30033</v>
      </c>
      <c r="AZ594" s="25">
        <f t="shared" si="107"/>
        <v>184</v>
      </c>
    </row>
    <row r="595" spans="2:52" ht="14.25" x14ac:dyDescent="0.2">
      <c r="B595" s="16">
        <v>593</v>
      </c>
      <c r="C595" s="16" t="s">
        <v>1198</v>
      </c>
      <c r="D595" s="16" t="s">
        <v>1709</v>
      </c>
      <c r="E595" s="16">
        <f>武器3!E595</f>
        <v>3</v>
      </c>
      <c r="F595" s="16" t="s">
        <v>1127</v>
      </c>
      <c r="G595" s="16">
        <f>武器3!G595</f>
        <v>3</v>
      </c>
      <c r="H595" s="19" t="s">
        <v>1485</v>
      </c>
      <c r="I595" s="3" t="s">
        <v>879</v>
      </c>
      <c r="J595" s="3">
        <f>武器2!I595</f>
        <v>19</v>
      </c>
      <c r="K595" s="3" t="str">
        <f>武器3!J595</f>
        <v>终极职业</v>
      </c>
      <c r="L595" s="3" t="str">
        <f>武器3!K595</f>
        <v>光</v>
      </c>
      <c r="M595" s="16">
        <v>0</v>
      </c>
      <c r="N595" s="16">
        <v>1</v>
      </c>
      <c r="O595" s="16">
        <v>11</v>
      </c>
      <c r="P595" s="28">
        <v>0</v>
      </c>
      <c r="Q595" s="28">
        <v>0</v>
      </c>
      <c r="R595" s="16">
        <v>26</v>
      </c>
      <c r="S595" s="28">
        <v>0</v>
      </c>
      <c r="T595" s="28">
        <v>0</v>
      </c>
      <c r="U595" s="28">
        <v>0</v>
      </c>
      <c r="V595" s="64">
        <v>0</v>
      </c>
      <c r="W595" s="29">
        <v>0</v>
      </c>
      <c r="X595" s="29">
        <v>0</v>
      </c>
      <c r="Y595" s="29">
        <v>0</v>
      </c>
      <c r="Z595" s="29">
        <v>0</v>
      </c>
      <c r="AA595" s="64">
        <v>0</v>
      </c>
      <c r="AB595" s="64">
        <v>0</v>
      </c>
      <c r="AC595" s="64">
        <v>0</v>
      </c>
      <c r="AD595" s="64">
        <v>0</v>
      </c>
      <c r="AE595" s="64">
        <v>0</v>
      </c>
      <c r="AF595" s="64">
        <v>0</v>
      </c>
      <c r="AG595" s="29">
        <v>0</v>
      </c>
      <c r="AH595" s="29">
        <v>0</v>
      </c>
      <c r="AI595" s="29">
        <v>0</v>
      </c>
      <c r="AJ595" s="29">
        <v>0</v>
      </c>
      <c r="AK595" s="29">
        <v>0</v>
      </c>
      <c r="AL595">
        <f t="shared" si="99"/>
        <v>55.5</v>
      </c>
      <c r="AM595">
        <f t="shared" si="100"/>
        <v>2430</v>
      </c>
      <c r="AN595" t="str">
        <f t="shared" si="101"/>
        <v>,美味的坚果,蓝水晶,扁扁的稻草</v>
      </c>
      <c r="AO595" s="25" t="str">
        <f>IF(F595="c",getSring(AN595,4),VLOOKUP(L595&amp;F595,test4,2,FALSE))</f>
        <v>光之精华</v>
      </c>
      <c r="AP595" s="25">
        <f t="shared" si="102"/>
        <v>30018</v>
      </c>
      <c r="AQ595" s="25">
        <f t="shared" si="108"/>
        <v>93</v>
      </c>
      <c r="AR595" s="25" t="str">
        <f>getSring(AN595,1)</f>
        <v>美味的坚果</v>
      </c>
      <c r="AS595" s="25">
        <f t="shared" si="103"/>
        <v>30040</v>
      </c>
      <c r="AT595" s="25">
        <f t="shared" si="109"/>
        <v>23</v>
      </c>
      <c r="AU595" s="25" t="str">
        <f>getSring(AN595,2)</f>
        <v>蓝水晶</v>
      </c>
      <c r="AV595" s="25">
        <f t="shared" si="104"/>
        <v>30028</v>
      </c>
      <c r="AW595" s="25">
        <f t="shared" si="105"/>
        <v>23</v>
      </c>
      <c r="AX595" s="25" t="str">
        <f>getSring(AN595,3)</f>
        <v>扁扁的稻草</v>
      </c>
      <c r="AY595" s="25">
        <f t="shared" si="106"/>
        <v>30024</v>
      </c>
      <c r="AZ595" s="25">
        <f t="shared" si="107"/>
        <v>23</v>
      </c>
    </row>
    <row r="596" spans="2:52" ht="14.25" x14ac:dyDescent="0.2">
      <c r="B596" s="16">
        <v>594</v>
      </c>
      <c r="C596" s="16" t="s">
        <v>1214</v>
      </c>
      <c r="D596" s="16" t="s">
        <v>1710</v>
      </c>
      <c r="E596" s="16">
        <f>武器3!E596</f>
        <v>4</v>
      </c>
      <c r="F596" s="16" t="s">
        <v>1127</v>
      </c>
      <c r="G596" s="16">
        <f>武器3!G596</f>
        <v>3</v>
      </c>
      <c r="H596" s="19" t="s">
        <v>1485</v>
      </c>
      <c r="I596" s="3" t="s">
        <v>879</v>
      </c>
      <c r="J596" s="3">
        <f>武器2!I596</f>
        <v>19</v>
      </c>
      <c r="K596" s="3" t="str">
        <f>武器3!J596</f>
        <v>终极职业</v>
      </c>
      <c r="L596" s="3" t="str">
        <f>武器3!K596</f>
        <v>光</v>
      </c>
      <c r="M596" s="16">
        <v>0</v>
      </c>
      <c r="N596" s="16">
        <v>2</v>
      </c>
      <c r="O596" s="16">
        <v>23</v>
      </c>
      <c r="P596" s="28">
        <v>0</v>
      </c>
      <c r="Q596" s="16">
        <v>37</v>
      </c>
      <c r="R596" s="28">
        <v>0</v>
      </c>
      <c r="S596" s="28">
        <v>0</v>
      </c>
      <c r="T596" s="28">
        <v>0</v>
      </c>
      <c r="U596" s="28">
        <v>0</v>
      </c>
      <c r="V596" s="64">
        <v>0</v>
      </c>
      <c r="W596" s="29">
        <v>0</v>
      </c>
      <c r="X596" s="29">
        <v>0</v>
      </c>
      <c r="Y596" s="29">
        <v>0</v>
      </c>
      <c r="Z596" s="29">
        <v>0</v>
      </c>
      <c r="AA596" s="64">
        <v>0</v>
      </c>
      <c r="AB596" s="64">
        <v>0</v>
      </c>
      <c r="AC596" s="64">
        <v>0</v>
      </c>
      <c r="AD596" s="64">
        <v>0</v>
      </c>
      <c r="AE596" s="64">
        <v>0</v>
      </c>
      <c r="AF596" s="64">
        <v>0</v>
      </c>
      <c r="AG596" s="29">
        <v>0</v>
      </c>
      <c r="AH596" s="29">
        <v>0</v>
      </c>
      <c r="AI596" s="29">
        <v>0</v>
      </c>
      <c r="AJ596" s="29">
        <v>0</v>
      </c>
      <c r="AK596" s="29">
        <v>0</v>
      </c>
      <c r="AL596">
        <f t="shared" si="99"/>
        <v>90</v>
      </c>
      <c r="AM596">
        <f t="shared" si="100"/>
        <v>3960</v>
      </c>
      <c r="AN596" t="str">
        <f t="shared" si="101"/>
        <v>,漂亮的蘑菇,美味的坚果,长獠牙</v>
      </c>
      <c r="AO596" s="25" t="str">
        <f>IF(F596="c",getSring(AN596,4),VLOOKUP(L596&amp;F596,test4,2,FALSE))</f>
        <v>光之精华</v>
      </c>
      <c r="AP596" s="25">
        <f t="shared" si="102"/>
        <v>30018</v>
      </c>
      <c r="AQ596" s="25">
        <f t="shared" si="108"/>
        <v>150</v>
      </c>
      <c r="AR596" s="25" t="str">
        <f>getSring(AN596,1)</f>
        <v>漂亮的蘑菇</v>
      </c>
      <c r="AS596" s="25">
        <f t="shared" si="103"/>
        <v>30020</v>
      </c>
      <c r="AT596" s="25">
        <f t="shared" si="109"/>
        <v>38</v>
      </c>
      <c r="AU596" s="25" t="str">
        <f>getSring(AN596,2)</f>
        <v>美味的坚果</v>
      </c>
      <c r="AV596" s="25">
        <f t="shared" si="104"/>
        <v>30040</v>
      </c>
      <c r="AW596" s="25">
        <f t="shared" si="105"/>
        <v>38</v>
      </c>
      <c r="AX596" s="25" t="str">
        <f>getSring(AN596,3)</f>
        <v>长獠牙</v>
      </c>
      <c r="AY596" s="25">
        <f t="shared" si="106"/>
        <v>30036</v>
      </c>
      <c r="AZ596" s="25">
        <f t="shared" si="107"/>
        <v>38</v>
      </c>
    </row>
    <row r="597" spans="2:52" ht="14.25" x14ac:dyDescent="0.2">
      <c r="B597" s="16">
        <v>595</v>
      </c>
      <c r="C597" s="16" t="s">
        <v>1188</v>
      </c>
      <c r="D597" s="16" t="s">
        <v>1592</v>
      </c>
      <c r="E597" s="16">
        <f>武器3!E597</f>
        <v>5</v>
      </c>
      <c r="F597" s="16" t="s">
        <v>1127</v>
      </c>
      <c r="G597" s="16">
        <f>武器3!G597</f>
        <v>3</v>
      </c>
      <c r="H597" s="19" t="s">
        <v>1485</v>
      </c>
      <c r="I597" s="3" t="s">
        <v>879</v>
      </c>
      <c r="J597" s="3">
        <f>武器2!I597</f>
        <v>19</v>
      </c>
      <c r="K597" s="3" t="str">
        <f>武器3!J597</f>
        <v>终极职业</v>
      </c>
      <c r="L597" s="3" t="str">
        <f>武器3!K597</f>
        <v>光</v>
      </c>
      <c r="M597" s="16">
        <v>0</v>
      </c>
      <c r="N597" s="16">
        <v>3</v>
      </c>
      <c r="O597" s="16">
        <v>34</v>
      </c>
      <c r="P597" s="28">
        <v>0</v>
      </c>
      <c r="Q597" s="16">
        <v>56</v>
      </c>
      <c r="R597" s="28">
        <v>0</v>
      </c>
      <c r="S597" s="28">
        <v>0</v>
      </c>
      <c r="T597" s="28">
        <v>0</v>
      </c>
      <c r="U597" s="28">
        <v>0</v>
      </c>
      <c r="V597" s="64">
        <v>0</v>
      </c>
      <c r="W597" s="29">
        <v>0</v>
      </c>
      <c r="X597" s="29">
        <v>0</v>
      </c>
      <c r="Y597" s="29">
        <v>0</v>
      </c>
      <c r="Z597" s="29">
        <v>0</v>
      </c>
      <c r="AA597" s="64">
        <v>0</v>
      </c>
      <c r="AB597" s="64">
        <v>0</v>
      </c>
      <c r="AC597" s="64">
        <v>0</v>
      </c>
      <c r="AD597" s="64">
        <v>0</v>
      </c>
      <c r="AE597" s="64">
        <v>0</v>
      </c>
      <c r="AF597" s="64">
        <v>0</v>
      </c>
      <c r="AG597" s="29">
        <v>0</v>
      </c>
      <c r="AH597" s="29">
        <v>0</v>
      </c>
      <c r="AI597" s="29">
        <v>0</v>
      </c>
      <c r="AJ597" s="29">
        <v>0</v>
      </c>
      <c r="AK597" s="29">
        <v>0</v>
      </c>
      <c r="AL597">
        <f t="shared" si="99"/>
        <v>135</v>
      </c>
      <c r="AM597">
        <f t="shared" si="100"/>
        <v>5895</v>
      </c>
      <c r="AN597" t="str">
        <f t="shared" si="101"/>
        <v>,坚硬的石头,蓝水晶,扁扁的稻草</v>
      </c>
      <c r="AO597" s="25" t="str">
        <f>IF(F597="c",getSring(AN597,4),VLOOKUP(L597&amp;F597,test4,2,FALSE))</f>
        <v>光之精华</v>
      </c>
      <c r="AP597" s="25">
        <f t="shared" si="102"/>
        <v>30018</v>
      </c>
      <c r="AQ597" s="25">
        <f t="shared" si="108"/>
        <v>225</v>
      </c>
      <c r="AR597" s="25" t="str">
        <f>getSring(AN597,1)</f>
        <v>坚硬的石头</v>
      </c>
      <c r="AS597" s="25">
        <f t="shared" si="103"/>
        <v>30032</v>
      </c>
      <c r="AT597" s="25">
        <f t="shared" si="109"/>
        <v>56</v>
      </c>
      <c r="AU597" s="25" t="str">
        <f>getSring(AN597,2)</f>
        <v>蓝水晶</v>
      </c>
      <c r="AV597" s="25">
        <f t="shared" si="104"/>
        <v>30028</v>
      </c>
      <c r="AW597" s="25">
        <f t="shared" si="105"/>
        <v>56</v>
      </c>
      <c r="AX597" s="25" t="str">
        <f>getSring(AN597,3)</f>
        <v>扁扁的稻草</v>
      </c>
      <c r="AY597" s="25">
        <f t="shared" si="106"/>
        <v>30024</v>
      </c>
      <c r="AZ597" s="25">
        <f t="shared" si="107"/>
        <v>56</v>
      </c>
    </row>
    <row r="598" spans="2:52" ht="14.25" x14ac:dyDescent="0.2">
      <c r="B598" s="16">
        <v>596</v>
      </c>
      <c r="C598" s="16" t="s">
        <v>1172</v>
      </c>
      <c r="D598" s="16" t="s">
        <v>1711</v>
      </c>
      <c r="E598" s="16">
        <f>武器3!E598</f>
        <v>6</v>
      </c>
      <c r="F598" s="16" t="s">
        <v>1127</v>
      </c>
      <c r="G598" s="16">
        <f>武器3!G598</f>
        <v>3</v>
      </c>
      <c r="H598" s="19" t="s">
        <v>1485</v>
      </c>
      <c r="I598" s="3" t="s">
        <v>879</v>
      </c>
      <c r="J598" s="3">
        <f>武器2!I598</f>
        <v>19</v>
      </c>
      <c r="K598" s="3" t="str">
        <f>武器3!J598</f>
        <v>终极职业</v>
      </c>
      <c r="L598" s="3" t="str">
        <f>武器3!K598</f>
        <v>光</v>
      </c>
      <c r="M598" s="16">
        <v>0</v>
      </c>
      <c r="N598" s="16">
        <v>4</v>
      </c>
      <c r="O598" s="16">
        <v>46</v>
      </c>
      <c r="P598" s="28">
        <v>0</v>
      </c>
      <c r="Q598" s="28">
        <v>0</v>
      </c>
      <c r="R598" s="28">
        <v>0</v>
      </c>
      <c r="S598" s="28">
        <v>0</v>
      </c>
      <c r="T598" s="28">
        <v>0</v>
      </c>
      <c r="U598" s="28">
        <v>0</v>
      </c>
      <c r="V598" s="42">
        <v>41</v>
      </c>
      <c r="W598" s="29">
        <v>0</v>
      </c>
      <c r="X598" s="29">
        <v>0</v>
      </c>
      <c r="Y598" s="29">
        <v>0</v>
      </c>
      <c r="Z598" s="29">
        <v>0</v>
      </c>
      <c r="AA598" s="64">
        <v>0</v>
      </c>
      <c r="AB598" s="64">
        <v>0</v>
      </c>
      <c r="AC598" s="64">
        <v>0</v>
      </c>
      <c r="AD598" s="64">
        <v>0</v>
      </c>
      <c r="AE598" s="64">
        <v>0</v>
      </c>
      <c r="AF598" s="64">
        <v>0</v>
      </c>
      <c r="AG598" s="29">
        <v>0</v>
      </c>
      <c r="AH598" s="29">
        <v>0</v>
      </c>
      <c r="AI598" s="29">
        <v>0</v>
      </c>
      <c r="AJ598" s="29">
        <v>0</v>
      </c>
      <c r="AK598" s="29">
        <v>0</v>
      </c>
      <c r="AL598">
        <f t="shared" si="99"/>
        <v>130.5</v>
      </c>
      <c r="AM598">
        <f t="shared" si="100"/>
        <v>5700</v>
      </c>
      <c r="AN598" t="str">
        <f t="shared" si="101"/>
        <v>,扁扁的稻草,美味的坚果,长獠牙</v>
      </c>
      <c r="AO598" s="25" t="str">
        <f>IF(F598="c",getSring(AN598,4),VLOOKUP(L598&amp;F598,test4,2,FALSE))</f>
        <v>光之精华</v>
      </c>
      <c r="AP598" s="25">
        <f t="shared" si="102"/>
        <v>30018</v>
      </c>
      <c r="AQ598" s="25">
        <f t="shared" si="108"/>
        <v>218</v>
      </c>
      <c r="AR598" s="25" t="str">
        <f>getSring(AN598,1)</f>
        <v>扁扁的稻草</v>
      </c>
      <c r="AS598" s="25">
        <f t="shared" si="103"/>
        <v>30024</v>
      </c>
      <c r="AT598" s="25">
        <f t="shared" si="109"/>
        <v>54</v>
      </c>
      <c r="AU598" s="25" t="str">
        <f>getSring(AN598,2)</f>
        <v>美味的坚果</v>
      </c>
      <c r="AV598" s="25">
        <f t="shared" si="104"/>
        <v>30040</v>
      </c>
      <c r="AW598" s="25">
        <f t="shared" si="105"/>
        <v>54</v>
      </c>
      <c r="AX598" s="25" t="str">
        <f>getSring(AN598,3)</f>
        <v>长獠牙</v>
      </c>
      <c r="AY598" s="25">
        <f t="shared" si="106"/>
        <v>30036</v>
      </c>
      <c r="AZ598" s="25">
        <f t="shared" si="107"/>
        <v>54</v>
      </c>
    </row>
    <row r="599" spans="2:52" ht="14.25" x14ac:dyDescent="0.2">
      <c r="B599" s="16">
        <v>597</v>
      </c>
      <c r="C599" s="16" t="s">
        <v>1157</v>
      </c>
      <c r="D599" s="16" t="s">
        <v>1712</v>
      </c>
      <c r="E599" s="16">
        <f>武器3!E599</f>
        <v>7</v>
      </c>
      <c r="F599" s="16" t="s">
        <v>1127</v>
      </c>
      <c r="G599" s="16">
        <f>武器3!G599</f>
        <v>3</v>
      </c>
      <c r="H599" s="19" t="s">
        <v>1485</v>
      </c>
      <c r="I599" s="3" t="s">
        <v>879</v>
      </c>
      <c r="J599" s="3">
        <f>武器2!I599</f>
        <v>19</v>
      </c>
      <c r="K599" s="3" t="str">
        <f>武器3!J599</f>
        <v>终极职业</v>
      </c>
      <c r="L599" s="3" t="str">
        <f>武器3!K599</f>
        <v>光</v>
      </c>
      <c r="M599" s="16">
        <v>0</v>
      </c>
      <c r="N599" s="16">
        <v>5</v>
      </c>
      <c r="O599" s="16">
        <v>57</v>
      </c>
      <c r="P599" s="28">
        <v>0</v>
      </c>
      <c r="Q599" s="28">
        <v>0</v>
      </c>
      <c r="R599" s="28">
        <v>0</v>
      </c>
      <c r="S599" s="28">
        <v>0</v>
      </c>
      <c r="T599" s="28">
        <v>0</v>
      </c>
      <c r="U599" s="28">
        <v>0</v>
      </c>
      <c r="V599" s="64">
        <v>0</v>
      </c>
      <c r="W599" s="29">
        <v>0</v>
      </c>
      <c r="X599" s="29">
        <v>0</v>
      </c>
      <c r="Y599" s="29">
        <v>0</v>
      </c>
      <c r="Z599" s="29">
        <v>0</v>
      </c>
      <c r="AA599" s="64">
        <v>0</v>
      </c>
      <c r="AB599" s="64">
        <v>0</v>
      </c>
      <c r="AC599" s="64">
        <v>0</v>
      </c>
      <c r="AD599" s="42">
        <v>60</v>
      </c>
      <c r="AE599" s="64">
        <v>0</v>
      </c>
      <c r="AF599" s="42">
        <v>67</v>
      </c>
      <c r="AG599" s="29">
        <v>0</v>
      </c>
      <c r="AH599" s="29">
        <v>0</v>
      </c>
      <c r="AI599" s="29">
        <v>0</v>
      </c>
      <c r="AJ599" s="29">
        <v>0</v>
      </c>
      <c r="AK599" s="29">
        <v>0</v>
      </c>
      <c r="AL599">
        <f t="shared" si="99"/>
        <v>203.27985948477755</v>
      </c>
      <c r="AM599">
        <f t="shared" si="100"/>
        <v>8910</v>
      </c>
      <c r="AN599" t="str">
        <f t="shared" si="101"/>
        <v>,扁扁的稻草,长獠牙,蓝水晶</v>
      </c>
      <c r="AO599" s="25" t="str">
        <f>IF(F599="c",getSring(AN599,4),VLOOKUP(L599&amp;F599,test4,2,FALSE))</f>
        <v>光之精华</v>
      </c>
      <c r="AP599" s="25">
        <f t="shared" si="102"/>
        <v>30018</v>
      </c>
      <c r="AQ599" s="25">
        <f t="shared" si="108"/>
        <v>339</v>
      </c>
      <c r="AR599" s="25" t="str">
        <f>getSring(AN599,1)</f>
        <v>扁扁的稻草</v>
      </c>
      <c r="AS599" s="25">
        <f t="shared" si="103"/>
        <v>30024</v>
      </c>
      <c r="AT599" s="25">
        <f t="shared" si="109"/>
        <v>85</v>
      </c>
      <c r="AU599" s="25" t="str">
        <f>getSring(AN599,2)</f>
        <v>长獠牙</v>
      </c>
      <c r="AV599" s="25">
        <f t="shared" si="104"/>
        <v>30036</v>
      </c>
      <c r="AW599" s="25">
        <f t="shared" si="105"/>
        <v>85</v>
      </c>
      <c r="AX599" s="25" t="str">
        <f>getSring(AN599,3)</f>
        <v>蓝水晶</v>
      </c>
      <c r="AY599" s="25">
        <f t="shared" si="106"/>
        <v>30028</v>
      </c>
      <c r="AZ599" s="25">
        <f t="shared" si="107"/>
        <v>85</v>
      </c>
    </row>
    <row r="600" spans="2:52" ht="14.25" x14ac:dyDescent="0.2">
      <c r="B600" s="16">
        <v>598</v>
      </c>
      <c r="C600" s="16" t="s">
        <v>1182</v>
      </c>
      <c r="D600" s="16" t="s">
        <v>1304</v>
      </c>
      <c r="E600" s="16">
        <f>武器3!E600</f>
        <v>8</v>
      </c>
      <c r="F600" s="16" t="s">
        <v>1127</v>
      </c>
      <c r="G600" s="16">
        <f>武器3!G600</f>
        <v>3</v>
      </c>
      <c r="H600" s="19" t="s">
        <v>1485</v>
      </c>
      <c r="I600" s="3" t="s">
        <v>879</v>
      </c>
      <c r="J600" s="3">
        <f>武器2!I600</f>
        <v>19</v>
      </c>
      <c r="K600" s="3" t="str">
        <f>武器3!J600</f>
        <v>终极职业</v>
      </c>
      <c r="L600" s="3" t="str">
        <f>武器3!K600</f>
        <v>光</v>
      </c>
      <c r="M600" s="16">
        <v>0</v>
      </c>
      <c r="N600" s="16">
        <v>6</v>
      </c>
      <c r="O600" s="16">
        <v>69</v>
      </c>
      <c r="P600" s="28">
        <v>0</v>
      </c>
      <c r="Q600" s="28">
        <v>0</v>
      </c>
      <c r="R600" s="28">
        <v>0</v>
      </c>
      <c r="S600" s="28">
        <v>0</v>
      </c>
      <c r="T600" s="16">
        <v>124</v>
      </c>
      <c r="U600" s="16">
        <v>103</v>
      </c>
      <c r="V600" s="64">
        <v>0</v>
      </c>
      <c r="W600" s="29">
        <v>0</v>
      </c>
      <c r="X600" s="29">
        <v>0</v>
      </c>
      <c r="Y600" s="29">
        <v>0</v>
      </c>
      <c r="Z600" s="29">
        <v>0</v>
      </c>
      <c r="AA600" s="64">
        <v>0</v>
      </c>
      <c r="AB600" s="64">
        <v>0</v>
      </c>
      <c r="AC600" s="64">
        <v>0</v>
      </c>
      <c r="AD600" s="64">
        <v>0</v>
      </c>
      <c r="AE600" s="64">
        <v>0</v>
      </c>
      <c r="AF600" s="64">
        <v>0</v>
      </c>
      <c r="AG600" s="29">
        <v>0</v>
      </c>
      <c r="AH600" s="29">
        <v>0</v>
      </c>
      <c r="AI600" s="29">
        <v>0</v>
      </c>
      <c r="AJ600" s="29">
        <v>0</v>
      </c>
      <c r="AK600" s="29">
        <v>0</v>
      </c>
      <c r="AL600">
        <f t="shared" si="99"/>
        <v>444</v>
      </c>
      <c r="AM600">
        <f t="shared" si="100"/>
        <v>19425</v>
      </c>
      <c r="AN600" t="str">
        <f t="shared" si="101"/>
        <v>,长獠牙,美味的坚果,扁扁的稻草</v>
      </c>
      <c r="AO600" s="25" t="str">
        <f>IF(F600="c",getSring(AN600,4),VLOOKUP(L600&amp;F600,test4,2,FALSE))</f>
        <v>光之精华</v>
      </c>
      <c r="AP600" s="25">
        <f t="shared" si="102"/>
        <v>30018</v>
      </c>
      <c r="AQ600" s="25">
        <f t="shared" si="108"/>
        <v>740</v>
      </c>
      <c r="AR600" s="25" t="str">
        <f>getSring(AN600,1)</f>
        <v>长獠牙</v>
      </c>
      <c r="AS600" s="25">
        <f t="shared" si="103"/>
        <v>30036</v>
      </c>
      <c r="AT600" s="25">
        <f t="shared" si="109"/>
        <v>185</v>
      </c>
      <c r="AU600" s="25" t="str">
        <f>getSring(AN600,2)</f>
        <v>美味的坚果</v>
      </c>
      <c r="AV600" s="25">
        <f t="shared" si="104"/>
        <v>30040</v>
      </c>
      <c r="AW600" s="25">
        <f t="shared" si="105"/>
        <v>185</v>
      </c>
      <c r="AX600" s="25" t="str">
        <f>getSring(AN600,3)</f>
        <v>扁扁的稻草</v>
      </c>
      <c r="AY600" s="25">
        <f t="shared" si="106"/>
        <v>30024</v>
      </c>
      <c r="AZ600" s="25">
        <f t="shared" si="107"/>
        <v>185</v>
      </c>
    </row>
    <row r="601" spans="2:52" ht="14.25" x14ac:dyDescent="0.2">
      <c r="B601" s="16">
        <v>599</v>
      </c>
      <c r="C601" s="16" t="s">
        <v>1151</v>
      </c>
      <c r="D601" s="16" t="s">
        <v>1510</v>
      </c>
      <c r="E601" s="16">
        <f>武器3!E601</f>
        <v>9</v>
      </c>
      <c r="F601" s="16" t="s">
        <v>1127</v>
      </c>
      <c r="G601" s="16">
        <f>武器3!G601</f>
        <v>3</v>
      </c>
      <c r="H601" s="19" t="s">
        <v>1485</v>
      </c>
      <c r="I601" s="3" t="s">
        <v>879</v>
      </c>
      <c r="J601" s="3">
        <f>武器2!I601</f>
        <v>19</v>
      </c>
      <c r="K601" s="3" t="str">
        <f>武器3!J601</f>
        <v>终极职业</v>
      </c>
      <c r="L601" s="3" t="str">
        <f>武器3!K601</f>
        <v>光</v>
      </c>
      <c r="M601" s="16">
        <v>0</v>
      </c>
      <c r="N601" s="16">
        <v>7</v>
      </c>
      <c r="O601" s="16">
        <v>80</v>
      </c>
      <c r="P601" s="28">
        <v>0</v>
      </c>
      <c r="Q601" s="16">
        <v>131</v>
      </c>
      <c r="R601" s="28">
        <v>0</v>
      </c>
      <c r="S601" s="28">
        <v>0</v>
      </c>
      <c r="T601" s="28">
        <v>0</v>
      </c>
      <c r="U601" s="28">
        <v>0</v>
      </c>
      <c r="V601" s="64">
        <v>0</v>
      </c>
      <c r="W601" s="29">
        <v>0</v>
      </c>
      <c r="X601" s="29">
        <v>0</v>
      </c>
      <c r="Y601" s="29">
        <v>0</v>
      </c>
      <c r="Z601" s="29">
        <v>0</v>
      </c>
      <c r="AA601" s="64">
        <v>0</v>
      </c>
      <c r="AB601" s="64">
        <v>0</v>
      </c>
      <c r="AC601" s="64">
        <v>0</v>
      </c>
      <c r="AD601" s="64">
        <v>0</v>
      </c>
      <c r="AE601" s="64">
        <v>0</v>
      </c>
      <c r="AF601" s="42">
        <v>94</v>
      </c>
      <c r="AG601" s="29">
        <v>0</v>
      </c>
      <c r="AH601" s="29">
        <v>0</v>
      </c>
      <c r="AI601" s="29">
        <v>0</v>
      </c>
      <c r="AJ601" s="29">
        <v>0</v>
      </c>
      <c r="AK601" s="29">
        <v>0</v>
      </c>
      <c r="AL601">
        <f t="shared" si="99"/>
        <v>448.76802030456855</v>
      </c>
      <c r="AM601">
        <f t="shared" si="100"/>
        <v>19635</v>
      </c>
      <c r="AN601" t="str">
        <f t="shared" si="101"/>
        <v>,蓝水晶,扁扁的稻草,坚硬的石头</v>
      </c>
      <c r="AO601" s="25" t="str">
        <f>IF(F601="c",getSring(AN601,4),VLOOKUP(L601&amp;F601,test4,2,FALSE))</f>
        <v>光之精华</v>
      </c>
      <c r="AP601" s="25">
        <f t="shared" si="102"/>
        <v>30018</v>
      </c>
      <c r="AQ601" s="25">
        <f t="shared" si="108"/>
        <v>748</v>
      </c>
      <c r="AR601" s="25" t="str">
        <f>getSring(AN601,1)</f>
        <v>蓝水晶</v>
      </c>
      <c r="AS601" s="25">
        <f t="shared" si="103"/>
        <v>30028</v>
      </c>
      <c r="AT601" s="25">
        <f t="shared" si="109"/>
        <v>187</v>
      </c>
      <c r="AU601" s="25" t="str">
        <f>getSring(AN601,2)</f>
        <v>扁扁的稻草</v>
      </c>
      <c r="AV601" s="25">
        <f t="shared" si="104"/>
        <v>30024</v>
      </c>
      <c r="AW601" s="25">
        <f t="shared" si="105"/>
        <v>187</v>
      </c>
      <c r="AX601" s="25" t="str">
        <f>getSring(AN601,3)</f>
        <v>坚硬的石头</v>
      </c>
      <c r="AY601" s="25">
        <f t="shared" si="106"/>
        <v>30032</v>
      </c>
      <c r="AZ601" s="25">
        <f t="shared" si="107"/>
        <v>187</v>
      </c>
    </row>
    <row r="602" spans="2:52" ht="14.25" x14ac:dyDescent="0.2">
      <c r="B602" s="16">
        <v>600</v>
      </c>
      <c r="C602" s="16" t="s">
        <v>1145</v>
      </c>
      <c r="D602" s="16" t="s">
        <v>1713</v>
      </c>
      <c r="E602" s="16">
        <f>武器3!E602</f>
        <v>10</v>
      </c>
      <c r="F602" s="16" t="s">
        <v>1127</v>
      </c>
      <c r="G602" s="16">
        <f>武器3!G602</f>
        <v>3</v>
      </c>
      <c r="H602" s="19" t="s">
        <v>1485</v>
      </c>
      <c r="I602" s="3" t="s">
        <v>879</v>
      </c>
      <c r="J602" s="3">
        <f>武器2!I602</f>
        <v>19</v>
      </c>
      <c r="K602" s="3" t="str">
        <f>武器3!J602</f>
        <v>终极职业</v>
      </c>
      <c r="L602" s="3" t="str">
        <f>武器3!K602</f>
        <v>光</v>
      </c>
      <c r="M602" s="16">
        <v>0</v>
      </c>
      <c r="N602" s="16">
        <v>8</v>
      </c>
      <c r="O602" s="16">
        <v>92</v>
      </c>
      <c r="P602" s="16">
        <v>228</v>
      </c>
      <c r="Q602" s="28">
        <v>0</v>
      </c>
      <c r="R602" s="28">
        <v>0</v>
      </c>
      <c r="S602" s="28">
        <v>0</v>
      </c>
      <c r="T602" s="28">
        <v>0</v>
      </c>
      <c r="U602" s="28">
        <v>0</v>
      </c>
      <c r="V602" s="64">
        <v>0</v>
      </c>
      <c r="W602" s="29">
        <v>0</v>
      </c>
      <c r="X602" s="29">
        <v>0</v>
      </c>
      <c r="Y602" s="29">
        <v>0</v>
      </c>
      <c r="Z602" s="29">
        <v>0</v>
      </c>
      <c r="AA602" s="64">
        <v>0</v>
      </c>
      <c r="AB602" s="64">
        <v>0</v>
      </c>
      <c r="AC602" s="64">
        <v>0</v>
      </c>
      <c r="AD602" s="64">
        <v>0</v>
      </c>
      <c r="AE602" s="64">
        <v>0</v>
      </c>
      <c r="AF602" s="42">
        <v>108</v>
      </c>
      <c r="AG602" s="29">
        <v>0</v>
      </c>
      <c r="AH602" s="29">
        <v>0</v>
      </c>
      <c r="AI602" s="29">
        <v>0</v>
      </c>
      <c r="AJ602" s="29">
        <v>0</v>
      </c>
      <c r="AK602" s="29">
        <v>0</v>
      </c>
      <c r="AL602">
        <f t="shared" si="99"/>
        <v>647.71764705882356</v>
      </c>
      <c r="AM602">
        <f t="shared" si="100"/>
        <v>28350</v>
      </c>
      <c r="AN602" t="str">
        <f t="shared" si="101"/>
        <v>,长獠牙,蓝水晶,美味的坚果</v>
      </c>
      <c r="AO602" s="25" t="str">
        <f>IF(F602="c",getSring(AN602,4),VLOOKUP(L602&amp;F602,test4,2,FALSE))</f>
        <v>光之精华</v>
      </c>
      <c r="AP602" s="25">
        <f t="shared" si="102"/>
        <v>30018</v>
      </c>
      <c r="AQ602" s="25">
        <f t="shared" si="108"/>
        <v>1080</v>
      </c>
      <c r="AR602" s="25" t="str">
        <f>getSring(AN602,1)</f>
        <v>长獠牙</v>
      </c>
      <c r="AS602" s="25">
        <f t="shared" si="103"/>
        <v>30036</v>
      </c>
      <c r="AT602" s="25">
        <f t="shared" si="109"/>
        <v>270</v>
      </c>
      <c r="AU602" s="25" t="str">
        <f>getSring(AN602,2)</f>
        <v>蓝水晶</v>
      </c>
      <c r="AV602" s="25">
        <f t="shared" si="104"/>
        <v>30028</v>
      </c>
      <c r="AW602" s="25">
        <f t="shared" si="105"/>
        <v>270</v>
      </c>
      <c r="AX602" s="25" t="str">
        <f>getSring(AN602,3)</f>
        <v>美味的坚果</v>
      </c>
      <c r="AY602" s="25">
        <f t="shared" si="106"/>
        <v>30040</v>
      </c>
      <c r="AZ602" s="25">
        <f t="shared" si="107"/>
        <v>270</v>
      </c>
    </row>
    <row r="603" spans="2:52" ht="14.25" x14ac:dyDescent="0.2">
      <c r="B603" s="16">
        <v>601</v>
      </c>
      <c r="C603" s="16" t="s">
        <v>1208</v>
      </c>
      <c r="D603" s="16" t="s">
        <v>1714</v>
      </c>
      <c r="E603" s="16">
        <f>武器3!E603</f>
        <v>3</v>
      </c>
      <c r="F603" s="16" t="s">
        <v>1128</v>
      </c>
      <c r="G603" s="16">
        <f>武器3!G603</f>
        <v>4</v>
      </c>
      <c r="H603" s="19" t="s">
        <v>1485</v>
      </c>
      <c r="I603" s="3" t="s">
        <v>879</v>
      </c>
      <c r="J603" s="3">
        <f>武器2!I603</f>
        <v>19</v>
      </c>
      <c r="K603" s="3" t="str">
        <f>武器3!J603</f>
        <v>终极职业</v>
      </c>
      <c r="L603" s="3" t="str">
        <f>武器3!K603</f>
        <v>--</v>
      </c>
      <c r="M603" s="16">
        <v>0</v>
      </c>
      <c r="N603" s="16">
        <v>1</v>
      </c>
      <c r="O603" s="16">
        <v>22</v>
      </c>
      <c r="P603" s="28">
        <v>0</v>
      </c>
      <c r="Q603" s="28">
        <v>0</v>
      </c>
      <c r="R603" s="16">
        <v>0</v>
      </c>
      <c r="S603" s="28">
        <v>0</v>
      </c>
      <c r="T603" s="28">
        <v>0</v>
      </c>
      <c r="U603" s="28">
        <v>0</v>
      </c>
      <c r="V603" s="64">
        <v>0</v>
      </c>
      <c r="W603" s="29">
        <v>0</v>
      </c>
      <c r="X603" s="29">
        <v>0</v>
      </c>
      <c r="Y603" s="29">
        <v>0</v>
      </c>
      <c r="Z603" s="29">
        <v>0</v>
      </c>
      <c r="AA603" s="64">
        <v>0</v>
      </c>
      <c r="AB603" s="64">
        <v>0</v>
      </c>
      <c r="AC603" s="64">
        <v>0</v>
      </c>
      <c r="AD603" s="64">
        <v>0</v>
      </c>
      <c r="AE603" s="64">
        <v>0</v>
      </c>
      <c r="AF603" s="64">
        <v>0</v>
      </c>
      <c r="AG603" s="29">
        <v>0</v>
      </c>
      <c r="AH603" s="29">
        <v>0</v>
      </c>
      <c r="AI603" s="29">
        <v>0</v>
      </c>
      <c r="AJ603" s="29">
        <v>0</v>
      </c>
      <c r="AK603" s="29">
        <v>0</v>
      </c>
      <c r="AL603">
        <f t="shared" si="99"/>
        <v>33</v>
      </c>
      <c r="AM603">
        <f t="shared" si="100"/>
        <v>1455</v>
      </c>
      <c r="AN603" t="str">
        <f t="shared" si="101"/>
        <v>,稻草,蘑菇,狗牙,红水晶</v>
      </c>
      <c r="AO603" s="25" t="str">
        <f>IF(F603="c",getSring(AN603,4),VLOOKUP(L603&amp;F603,test4,2,FALSE))</f>
        <v>红水晶</v>
      </c>
      <c r="AP603" s="25">
        <f t="shared" si="102"/>
        <v>30027</v>
      </c>
      <c r="AQ603" s="25">
        <f t="shared" si="108"/>
        <v>110</v>
      </c>
      <c r="AR603" s="25" t="str">
        <f>getSring(AN603,1)</f>
        <v>稻草</v>
      </c>
      <c r="AS603" s="25">
        <f t="shared" si="103"/>
        <v>30023</v>
      </c>
      <c r="AT603" s="25">
        <f t="shared" si="109"/>
        <v>28</v>
      </c>
      <c r="AU603" s="25" t="str">
        <f>getSring(AN603,2)</f>
        <v>蘑菇</v>
      </c>
      <c r="AV603" s="25">
        <f t="shared" si="104"/>
        <v>30019</v>
      </c>
      <c r="AW603" s="25">
        <f t="shared" si="105"/>
        <v>28</v>
      </c>
      <c r="AX603" s="25" t="str">
        <f>getSring(AN603,3)</f>
        <v>狗牙</v>
      </c>
      <c r="AY603" s="25">
        <f t="shared" si="106"/>
        <v>30035</v>
      </c>
      <c r="AZ603" s="25">
        <f t="shared" si="107"/>
        <v>28</v>
      </c>
    </row>
    <row r="604" spans="2:52" ht="14.25" x14ac:dyDescent="0.2">
      <c r="B604" s="16">
        <v>602</v>
      </c>
      <c r="C604" s="16" t="s">
        <v>1137</v>
      </c>
      <c r="D604" s="16" t="s">
        <v>1281</v>
      </c>
      <c r="E604" s="16">
        <f>武器3!E604</f>
        <v>4</v>
      </c>
      <c r="F604" s="16" t="s">
        <v>1128</v>
      </c>
      <c r="G604" s="16">
        <f>武器3!G604</f>
        <v>4</v>
      </c>
      <c r="H604" s="19" t="s">
        <v>1485</v>
      </c>
      <c r="I604" s="3" t="s">
        <v>879</v>
      </c>
      <c r="J604" s="3">
        <f>武器2!I604</f>
        <v>19</v>
      </c>
      <c r="K604" s="3" t="str">
        <f>武器3!J604</f>
        <v>终极职业</v>
      </c>
      <c r="L604" s="3" t="str">
        <f>武器3!K604</f>
        <v>--</v>
      </c>
      <c r="M604" s="16">
        <v>0</v>
      </c>
      <c r="N604" s="16">
        <v>2</v>
      </c>
      <c r="O604" s="16">
        <v>45</v>
      </c>
      <c r="P604" s="28">
        <v>0</v>
      </c>
      <c r="Q604" s="28">
        <v>0</v>
      </c>
      <c r="R604" s="16">
        <v>0</v>
      </c>
      <c r="S604" s="28">
        <v>0</v>
      </c>
      <c r="T604" s="28">
        <v>0</v>
      </c>
      <c r="U604" s="28">
        <v>0</v>
      </c>
      <c r="V604" s="64">
        <v>0</v>
      </c>
      <c r="W604" s="29">
        <v>0</v>
      </c>
      <c r="X604" s="29">
        <v>0</v>
      </c>
      <c r="Y604" s="29">
        <v>0</v>
      </c>
      <c r="Z604" s="29">
        <v>0</v>
      </c>
      <c r="AA604" s="64">
        <v>0</v>
      </c>
      <c r="AB604" s="64">
        <v>0</v>
      </c>
      <c r="AC604" s="64">
        <v>0</v>
      </c>
      <c r="AD604" s="64">
        <v>0</v>
      </c>
      <c r="AE604" s="64">
        <v>0</v>
      </c>
      <c r="AF604" s="64">
        <v>0</v>
      </c>
      <c r="AG604" s="29">
        <v>0</v>
      </c>
      <c r="AH604" s="29">
        <v>0</v>
      </c>
      <c r="AI604" s="29">
        <v>0</v>
      </c>
      <c r="AJ604" s="29">
        <v>0</v>
      </c>
      <c r="AK604" s="29">
        <v>0</v>
      </c>
      <c r="AL604">
        <f t="shared" si="99"/>
        <v>67.5</v>
      </c>
      <c r="AM604">
        <f t="shared" si="100"/>
        <v>2947.5</v>
      </c>
      <c r="AN604" t="str">
        <f t="shared" si="101"/>
        <v>,石头,红水晶,稻草,蘑菇</v>
      </c>
      <c r="AO604" s="25" t="str">
        <f>IF(F604="c",getSring(AN604,4),VLOOKUP(L604&amp;F604,test4,2,FALSE))</f>
        <v>蘑菇</v>
      </c>
      <c r="AP604" s="25">
        <f t="shared" si="102"/>
        <v>30019</v>
      </c>
      <c r="AQ604" s="25">
        <f t="shared" si="108"/>
        <v>225</v>
      </c>
      <c r="AR604" s="25" t="str">
        <f>getSring(AN604,1)</f>
        <v>石头</v>
      </c>
      <c r="AS604" s="25">
        <f t="shared" si="103"/>
        <v>30031</v>
      </c>
      <c r="AT604" s="25">
        <f t="shared" si="109"/>
        <v>56</v>
      </c>
      <c r="AU604" s="25" t="str">
        <f>getSring(AN604,2)</f>
        <v>红水晶</v>
      </c>
      <c r="AV604" s="25">
        <f t="shared" si="104"/>
        <v>30027</v>
      </c>
      <c r="AW604" s="25">
        <f t="shared" si="105"/>
        <v>56</v>
      </c>
      <c r="AX604" s="25" t="str">
        <f>getSring(AN604,3)</f>
        <v>稻草</v>
      </c>
      <c r="AY604" s="25">
        <f t="shared" si="106"/>
        <v>30023</v>
      </c>
      <c r="AZ604" s="25">
        <f t="shared" si="107"/>
        <v>56</v>
      </c>
    </row>
    <row r="605" spans="2:52" ht="14.25" x14ac:dyDescent="0.2">
      <c r="B605" s="16">
        <v>603</v>
      </c>
      <c r="C605" s="16" t="s">
        <v>1135</v>
      </c>
      <c r="D605" s="16" t="s">
        <v>1315</v>
      </c>
      <c r="E605" s="16">
        <f>武器3!E605</f>
        <v>5</v>
      </c>
      <c r="F605" s="16" t="s">
        <v>1128</v>
      </c>
      <c r="G605" s="16">
        <f>武器3!G605</f>
        <v>4</v>
      </c>
      <c r="H605" s="19" t="s">
        <v>1485</v>
      </c>
      <c r="I605" s="3" t="s">
        <v>879</v>
      </c>
      <c r="J605" s="3">
        <f>武器2!I605</f>
        <v>19</v>
      </c>
      <c r="K605" s="3" t="str">
        <f>武器3!J605</f>
        <v>终极职业</v>
      </c>
      <c r="L605" s="3" t="str">
        <f>武器3!K605</f>
        <v>--</v>
      </c>
      <c r="M605" s="16">
        <v>0</v>
      </c>
      <c r="N605" s="16">
        <v>3</v>
      </c>
      <c r="O605" s="16">
        <v>67</v>
      </c>
      <c r="P605" s="28">
        <v>0</v>
      </c>
      <c r="Q605" s="28">
        <v>0</v>
      </c>
      <c r="R605" s="28">
        <v>0</v>
      </c>
      <c r="S605" s="28">
        <v>0</v>
      </c>
      <c r="T605" s="28">
        <v>0</v>
      </c>
      <c r="U605" s="28">
        <v>0</v>
      </c>
      <c r="V605" s="64">
        <v>0</v>
      </c>
      <c r="W605" s="29">
        <v>0</v>
      </c>
      <c r="X605" s="29">
        <v>0</v>
      </c>
      <c r="Y605" s="29">
        <v>0</v>
      </c>
      <c r="Z605" s="29">
        <v>0</v>
      </c>
      <c r="AA605" s="64">
        <v>0</v>
      </c>
      <c r="AB605" s="64">
        <v>0</v>
      </c>
      <c r="AC605" s="64">
        <v>0</v>
      </c>
      <c r="AD605" s="64">
        <v>0</v>
      </c>
      <c r="AE605" s="64">
        <v>0</v>
      </c>
      <c r="AF605" s="42">
        <v>0</v>
      </c>
      <c r="AG605" s="29">
        <v>0</v>
      </c>
      <c r="AH605" s="29">
        <v>0</v>
      </c>
      <c r="AI605" s="29">
        <v>0</v>
      </c>
      <c r="AJ605" s="29">
        <v>0</v>
      </c>
      <c r="AK605" s="29">
        <v>0</v>
      </c>
      <c r="AL605">
        <f t="shared" si="99"/>
        <v>100.5</v>
      </c>
      <c r="AM605">
        <f t="shared" si="100"/>
        <v>4402.5</v>
      </c>
      <c r="AN605" t="str">
        <f t="shared" si="101"/>
        <v>,石头,稻草,狗牙,红水晶</v>
      </c>
      <c r="AO605" s="25" t="str">
        <f>IF(F605="c",getSring(AN605,4),VLOOKUP(L605&amp;F605,test4,2,FALSE))</f>
        <v>红水晶</v>
      </c>
      <c r="AP605" s="25">
        <f t="shared" si="102"/>
        <v>30027</v>
      </c>
      <c r="AQ605" s="25">
        <f t="shared" si="108"/>
        <v>335</v>
      </c>
      <c r="AR605" s="25" t="str">
        <f>getSring(AN605,1)</f>
        <v>石头</v>
      </c>
      <c r="AS605" s="25">
        <f t="shared" si="103"/>
        <v>30031</v>
      </c>
      <c r="AT605" s="25">
        <f t="shared" si="109"/>
        <v>84</v>
      </c>
      <c r="AU605" s="25" t="str">
        <f>getSring(AN605,2)</f>
        <v>稻草</v>
      </c>
      <c r="AV605" s="25">
        <f t="shared" si="104"/>
        <v>30023</v>
      </c>
      <c r="AW605" s="25">
        <f t="shared" si="105"/>
        <v>84</v>
      </c>
      <c r="AX605" s="25" t="str">
        <f>getSring(AN605,3)</f>
        <v>狗牙</v>
      </c>
      <c r="AY605" s="25">
        <f t="shared" si="106"/>
        <v>30035</v>
      </c>
      <c r="AZ605" s="25">
        <f t="shared" si="107"/>
        <v>84</v>
      </c>
    </row>
    <row r="606" spans="2:52" ht="14.25" x14ac:dyDescent="0.2">
      <c r="B606" s="16">
        <v>604</v>
      </c>
      <c r="C606" s="16" t="s">
        <v>1147</v>
      </c>
      <c r="D606" s="16" t="s">
        <v>1404</v>
      </c>
      <c r="E606" s="16">
        <f>武器3!E606</f>
        <v>6</v>
      </c>
      <c r="F606" s="16" t="s">
        <v>1128</v>
      </c>
      <c r="G606" s="16">
        <f>武器3!G606</f>
        <v>4</v>
      </c>
      <c r="H606" s="19" t="s">
        <v>1485</v>
      </c>
      <c r="I606" s="3" t="s">
        <v>879</v>
      </c>
      <c r="J606" s="3">
        <f>武器2!I606</f>
        <v>19</v>
      </c>
      <c r="K606" s="3" t="str">
        <f>武器3!J606</f>
        <v>终极职业</v>
      </c>
      <c r="L606" s="3" t="str">
        <f>武器3!K606</f>
        <v>--</v>
      </c>
      <c r="M606" s="16">
        <v>0</v>
      </c>
      <c r="N606" s="16">
        <v>4</v>
      </c>
      <c r="O606" s="16">
        <v>90</v>
      </c>
      <c r="P606" s="16">
        <v>0</v>
      </c>
      <c r="Q606" s="28">
        <v>0</v>
      </c>
      <c r="R606" s="28">
        <v>0</v>
      </c>
      <c r="S606" s="28">
        <v>0</v>
      </c>
      <c r="T606" s="28">
        <v>0</v>
      </c>
      <c r="U606" s="28">
        <v>0</v>
      </c>
      <c r="V606" s="64">
        <v>0</v>
      </c>
      <c r="W606" s="29">
        <v>0</v>
      </c>
      <c r="X606" s="29">
        <v>0</v>
      </c>
      <c r="Y606" s="29">
        <v>0</v>
      </c>
      <c r="Z606" s="29">
        <v>0</v>
      </c>
      <c r="AA606" s="64">
        <v>0</v>
      </c>
      <c r="AB606" s="64">
        <v>0</v>
      </c>
      <c r="AC606" s="64">
        <v>0</v>
      </c>
      <c r="AD606" s="64">
        <v>0</v>
      </c>
      <c r="AE606" s="64">
        <v>0</v>
      </c>
      <c r="AF606" s="64">
        <v>0</v>
      </c>
      <c r="AG606" s="29">
        <v>0</v>
      </c>
      <c r="AH606" s="29">
        <v>0</v>
      </c>
      <c r="AI606" s="29">
        <v>0</v>
      </c>
      <c r="AJ606" s="29">
        <v>0</v>
      </c>
      <c r="AK606" s="29">
        <v>0</v>
      </c>
      <c r="AL606">
        <f t="shared" si="99"/>
        <v>135</v>
      </c>
      <c r="AM606">
        <f t="shared" si="100"/>
        <v>5917.5</v>
      </c>
      <c r="AN606" t="str">
        <f t="shared" si="101"/>
        <v>,蘑菇,狗牙,稻草,多汁的坚果</v>
      </c>
      <c r="AO606" s="25" t="str">
        <f>IF(F606="c",getSring(AN606,4),VLOOKUP(L606&amp;F606,test4,2,FALSE))</f>
        <v>多汁的坚果</v>
      </c>
      <c r="AP606" s="25">
        <f t="shared" si="102"/>
        <v>30039</v>
      </c>
      <c r="AQ606" s="25">
        <f t="shared" si="108"/>
        <v>450</v>
      </c>
      <c r="AR606" s="25" t="str">
        <f>getSring(AN606,1)</f>
        <v>蘑菇</v>
      </c>
      <c r="AS606" s="25">
        <f t="shared" si="103"/>
        <v>30019</v>
      </c>
      <c r="AT606" s="25">
        <f t="shared" si="109"/>
        <v>113</v>
      </c>
      <c r="AU606" s="25" t="str">
        <f>getSring(AN606,2)</f>
        <v>狗牙</v>
      </c>
      <c r="AV606" s="25">
        <f t="shared" si="104"/>
        <v>30035</v>
      </c>
      <c r="AW606" s="25">
        <f t="shared" si="105"/>
        <v>113</v>
      </c>
      <c r="AX606" s="25" t="str">
        <f>getSring(AN606,3)</f>
        <v>稻草</v>
      </c>
      <c r="AY606" s="25">
        <f t="shared" si="106"/>
        <v>30023</v>
      </c>
      <c r="AZ606" s="25">
        <f t="shared" si="107"/>
        <v>113</v>
      </c>
    </row>
    <row r="607" spans="2:52" ht="14.25" x14ac:dyDescent="0.2">
      <c r="B607" s="16">
        <v>605</v>
      </c>
      <c r="C607" s="16" t="s">
        <v>1151</v>
      </c>
      <c r="D607" s="16" t="s">
        <v>1529</v>
      </c>
      <c r="E607" s="16">
        <f>武器3!E607</f>
        <v>7</v>
      </c>
      <c r="F607" s="16" t="s">
        <v>1128</v>
      </c>
      <c r="G607" s="16">
        <f>武器3!G607</f>
        <v>4</v>
      </c>
      <c r="H607" s="19" t="s">
        <v>1485</v>
      </c>
      <c r="I607" s="3" t="s">
        <v>879</v>
      </c>
      <c r="J607" s="3">
        <f>武器2!I607</f>
        <v>19</v>
      </c>
      <c r="K607" s="3" t="str">
        <f>武器3!J607</f>
        <v>终极职业</v>
      </c>
      <c r="L607" s="3" t="str">
        <f>武器3!K607</f>
        <v>--</v>
      </c>
      <c r="M607" s="16">
        <v>0</v>
      </c>
      <c r="N607" s="16">
        <v>5</v>
      </c>
      <c r="O607" s="16">
        <v>112</v>
      </c>
      <c r="P607" s="28">
        <v>0</v>
      </c>
      <c r="Q607" s="28">
        <v>0</v>
      </c>
      <c r="R607" s="16">
        <v>0</v>
      </c>
      <c r="S607" s="28">
        <v>0</v>
      </c>
      <c r="T607" s="28">
        <v>0</v>
      </c>
      <c r="U607" s="28">
        <v>0</v>
      </c>
      <c r="V607" s="64">
        <v>0</v>
      </c>
      <c r="W607" s="29">
        <v>0</v>
      </c>
      <c r="X607" s="29">
        <v>0</v>
      </c>
      <c r="Y607" s="29">
        <v>0</v>
      </c>
      <c r="Z607" s="29">
        <v>0</v>
      </c>
      <c r="AA607" s="64">
        <v>0</v>
      </c>
      <c r="AB607" s="64">
        <v>0</v>
      </c>
      <c r="AC607" s="64">
        <v>0</v>
      </c>
      <c r="AD607" s="64">
        <v>0</v>
      </c>
      <c r="AE607" s="64">
        <v>0</v>
      </c>
      <c r="AF607" s="64">
        <v>0</v>
      </c>
      <c r="AG607" s="29">
        <v>0</v>
      </c>
      <c r="AH607" s="29">
        <v>0</v>
      </c>
      <c r="AI607" s="29">
        <v>0</v>
      </c>
      <c r="AJ607" s="29">
        <v>0</v>
      </c>
      <c r="AK607" s="29">
        <v>0</v>
      </c>
      <c r="AL607">
        <f t="shared" si="99"/>
        <v>168</v>
      </c>
      <c r="AM607">
        <f t="shared" si="100"/>
        <v>7350</v>
      </c>
      <c r="AN607" t="str">
        <f t="shared" si="101"/>
        <v>,红水晶,稻草,蘑菇,石头</v>
      </c>
      <c r="AO607" s="25" t="str">
        <f>IF(F607="c",getSring(AN607,4),VLOOKUP(L607&amp;F607,test4,2,FALSE))</f>
        <v>石头</v>
      </c>
      <c r="AP607" s="25">
        <f t="shared" si="102"/>
        <v>30031</v>
      </c>
      <c r="AQ607" s="25">
        <f t="shared" si="108"/>
        <v>560</v>
      </c>
      <c r="AR607" s="25" t="str">
        <f>getSring(AN607,1)</f>
        <v>红水晶</v>
      </c>
      <c r="AS607" s="25">
        <f t="shared" si="103"/>
        <v>30027</v>
      </c>
      <c r="AT607" s="25">
        <f t="shared" si="109"/>
        <v>140</v>
      </c>
      <c r="AU607" s="25" t="str">
        <f>getSring(AN607,2)</f>
        <v>稻草</v>
      </c>
      <c r="AV607" s="25">
        <f t="shared" si="104"/>
        <v>30023</v>
      </c>
      <c r="AW607" s="25">
        <f t="shared" si="105"/>
        <v>140</v>
      </c>
      <c r="AX607" s="25" t="str">
        <f>getSring(AN607,3)</f>
        <v>蘑菇</v>
      </c>
      <c r="AY607" s="25">
        <f t="shared" si="106"/>
        <v>30019</v>
      </c>
      <c r="AZ607" s="25">
        <f t="shared" si="107"/>
        <v>140</v>
      </c>
    </row>
    <row r="608" spans="2:52" ht="14.25" x14ac:dyDescent="0.2">
      <c r="B608" s="16">
        <v>606</v>
      </c>
      <c r="C608" s="16" t="s">
        <v>1200</v>
      </c>
      <c r="D608" s="16" t="s">
        <v>1715</v>
      </c>
      <c r="E608" s="16">
        <f>武器3!E608</f>
        <v>8</v>
      </c>
      <c r="F608" s="16" t="s">
        <v>1128</v>
      </c>
      <c r="G608" s="16">
        <f>武器3!G608</f>
        <v>4</v>
      </c>
      <c r="H608" s="19" t="s">
        <v>1485</v>
      </c>
      <c r="I608" s="3" t="s">
        <v>879</v>
      </c>
      <c r="J608" s="3">
        <f>武器2!I608</f>
        <v>19</v>
      </c>
      <c r="K608" s="3" t="str">
        <f>武器3!J608</f>
        <v>终极职业</v>
      </c>
      <c r="L608" s="3" t="str">
        <f>武器3!K608</f>
        <v>--</v>
      </c>
      <c r="M608" s="16">
        <v>0</v>
      </c>
      <c r="N608" s="16">
        <v>6</v>
      </c>
      <c r="O608" s="16">
        <v>134</v>
      </c>
      <c r="P608" s="28">
        <v>0</v>
      </c>
      <c r="Q608" s="16">
        <v>0</v>
      </c>
      <c r="R608" s="28">
        <v>0</v>
      </c>
      <c r="S608" s="28">
        <v>0</v>
      </c>
      <c r="T608" s="28">
        <v>0</v>
      </c>
      <c r="U608" s="28">
        <v>0</v>
      </c>
      <c r="V608" s="64">
        <v>0</v>
      </c>
      <c r="W608" s="29">
        <v>0</v>
      </c>
      <c r="X608" s="29">
        <v>0</v>
      </c>
      <c r="Y608" s="29">
        <v>0</v>
      </c>
      <c r="Z608" s="29">
        <v>0</v>
      </c>
      <c r="AA608" s="64">
        <v>0</v>
      </c>
      <c r="AB608" s="64">
        <v>0</v>
      </c>
      <c r="AC608" s="64">
        <v>0</v>
      </c>
      <c r="AD608" s="64">
        <v>0</v>
      </c>
      <c r="AE608" s="64">
        <v>0</v>
      </c>
      <c r="AF608" s="64">
        <v>0</v>
      </c>
      <c r="AG608" s="29">
        <v>0</v>
      </c>
      <c r="AH608" s="29">
        <v>0</v>
      </c>
      <c r="AI608" s="29">
        <v>0</v>
      </c>
      <c r="AJ608" s="29">
        <v>0</v>
      </c>
      <c r="AK608" s="29">
        <v>0</v>
      </c>
      <c r="AL608">
        <f t="shared" si="99"/>
        <v>201</v>
      </c>
      <c r="AM608">
        <f t="shared" si="100"/>
        <v>8805</v>
      </c>
      <c r="AN608" t="str">
        <f t="shared" si="101"/>
        <v>,狗牙,红水晶,稻草,蘑菇</v>
      </c>
      <c r="AO608" s="25" t="str">
        <f>IF(F608="c",getSring(AN608,4),VLOOKUP(L608&amp;F608,test4,2,FALSE))</f>
        <v>蘑菇</v>
      </c>
      <c r="AP608" s="25">
        <f t="shared" si="102"/>
        <v>30019</v>
      </c>
      <c r="AQ608" s="25">
        <f t="shared" si="108"/>
        <v>670</v>
      </c>
      <c r="AR608" s="25" t="str">
        <f>getSring(AN608,1)</f>
        <v>狗牙</v>
      </c>
      <c r="AS608" s="25">
        <f t="shared" si="103"/>
        <v>30035</v>
      </c>
      <c r="AT608" s="25">
        <f t="shared" si="109"/>
        <v>168</v>
      </c>
      <c r="AU608" s="25" t="str">
        <f>getSring(AN608,2)</f>
        <v>红水晶</v>
      </c>
      <c r="AV608" s="25">
        <f t="shared" si="104"/>
        <v>30027</v>
      </c>
      <c r="AW608" s="25">
        <f t="shared" si="105"/>
        <v>168</v>
      </c>
      <c r="AX608" s="25" t="str">
        <f>getSring(AN608,3)</f>
        <v>稻草</v>
      </c>
      <c r="AY608" s="25">
        <f t="shared" si="106"/>
        <v>30023</v>
      </c>
      <c r="AZ608" s="25">
        <f t="shared" si="107"/>
        <v>168</v>
      </c>
    </row>
    <row r="609" spans="2:52" ht="14.25" x14ac:dyDescent="0.2">
      <c r="B609" s="16">
        <v>607</v>
      </c>
      <c r="C609" s="16" t="s">
        <v>1188</v>
      </c>
      <c r="D609" s="16" t="s">
        <v>1716</v>
      </c>
      <c r="E609" s="16">
        <f>武器3!E609</f>
        <v>9</v>
      </c>
      <c r="F609" s="16" t="s">
        <v>1128</v>
      </c>
      <c r="G609" s="16">
        <f>武器3!G609</f>
        <v>4</v>
      </c>
      <c r="H609" s="19" t="s">
        <v>1485</v>
      </c>
      <c r="I609" s="3" t="s">
        <v>879</v>
      </c>
      <c r="J609" s="3">
        <f>武器2!I609</f>
        <v>19</v>
      </c>
      <c r="K609" s="3" t="str">
        <f>武器3!J609</f>
        <v>终极职业</v>
      </c>
      <c r="L609" s="3" t="str">
        <f>武器3!K609</f>
        <v>--</v>
      </c>
      <c r="M609" s="16">
        <v>0</v>
      </c>
      <c r="N609" s="16">
        <v>7</v>
      </c>
      <c r="O609" s="16">
        <v>157</v>
      </c>
      <c r="P609" s="28">
        <v>0</v>
      </c>
      <c r="Q609" s="28">
        <v>0</v>
      </c>
      <c r="R609" s="28">
        <v>0</v>
      </c>
      <c r="S609" s="28">
        <v>0</v>
      </c>
      <c r="T609" s="28">
        <v>0</v>
      </c>
      <c r="U609" s="28">
        <v>0</v>
      </c>
      <c r="V609" s="64">
        <v>0</v>
      </c>
      <c r="W609" s="29">
        <v>0</v>
      </c>
      <c r="X609" s="20">
        <v>0</v>
      </c>
      <c r="Y609" s="29">
        <v>0</v>
      </c>
      <c r="Z609" s="29">
        <v>0</v>
      </c>
      <c r="AA609" s="64">
        <v>0</v>
      </c>
      <c r="AB609" s="64">
        <v>0</v>
      </c>
      <c r="AC609" s="64">
        <v>0</v>
      </c>
      <c r="AD609" s="64">
        <v>0</v>
      </c>
      <c r="AE609" s="64">
        <v>0</v>
      </c>
      <c r="AF609" s="64">
        <v>0</v>
      </c>
      <c r="AG609" s="29">
        <v>0</v>
      </c>
      <c r="AH609" s="29">
        <v>0</v>
      </c>
      <c r="AI609" s="29">
        <v>0</v>
      </c>
      <c r="AJ609" s="29">
        <v>0</v>
      </c>
      <c r="AK609" s="29">
        <v>0</v>
      </c>
      <c r="AL609">
        <f t="shared" si="99"/>
        <v>235.5</v>
      </c>
      <c r="AM609">
        <f t="shared" si="100"/>
        <v>10297.5</v>
      </c>
      <c r="AN609" t="str">
        <f t="shared" si="101"/>
        <v>,红水晶,石头,狗牙,蘑菇</v>
      </c>
      <c r="AO609" s="25" t="str">
        <f>IF(F609="c",getSring(AN609,4),VLOOKUP(L609&amp;F609,test4,2,FALSE))</f>
        <v>蘑菇</v>
      </c>
      <c r="AP609" s="25">
        <f t="shared" si="102"/>
        <v>30019</v>
      </c>
      <c r="AQ609" s="25">
        <f t="shared" si="108"/>
        <v>785</v>
      </c>
      <c r="AR609" s="25" t="str">
        <f>getSring(AN609,1)</f>
        <v>红水晶</v>
      </c>
      <c r="AS609" s="25">
        <f t="shared" si="103"/>
        <v>30027</v>
      </c>
      <c r="AT609" s="25">
        <f t="shared" si="109"/>
        <v>196</v>
      </c>
      <c r="AU609" s="25" t="str">
        <f>getSring(AN609,2)</f>
        <v>石头</v>
      </c>
      <c r="AV609" s="25">
        <f t="shared" si="104"/>
        <v>30031</v>
      </c>
      <c r="AW609" s="25">
        <f t="shared" si="105"/>
        <v>196</v>
      </c>
      <c r="AX609" s="25" t="str">
        <f>getSring(AN609,3)</f>
        <v>狗牙</v>
      </c>
      <c r="AY609" s="25">
        <f t="shared" si="106"/>
        <v>30035</v>
      </c>
      <c r="AZ609" s="25">
        <f t="shared" si="107"/>
        <v>196</v>
      </c>
    </row>
    <row r="610" spans="2:52" ht="14.25" x14ac:dyDescent="0.2">
      <c r="B610" s="16">
        <v>608</v>
      </c>
      <c r="C610" s="16" t="s">
        <v>1162</v>
      </c>
      <c r="D610" s="16" t="s">
        <v>1717</v>
      </c>
      <c r="E610" s="16">
        <f>武器3!E610</f>
        <v>10</v>
      </c>
      <c r="F610" s="16" t="s">
        <v>1128</v>
      </c>
      <c r="G610" s="16">
        <f>武器3!G610</f>
        <v>4</v>
      </c>
      <c r="H610" s="19" t="s">
        <v>1485</v>
      </c>
      <c r="I610" s="3" t="s">
        <v>879</v>
      </c>
      <c r="J610" s="3">
        <f>武器2!I610</f>
        <v>19</v>
      </c>
      <c r="K610" s="3" t="str">
        <f>武器3!J610</f>
        <v>终极职业</v>
      </c>
      <c r="L610" s="3" t="str">
        <f>武器3!K610</f>
        <v>--</v>
      </c>
      <c r="M610" s="16">
        <v>0</v>
      </c>
      <c r="N610" s="16">
        <v>8</v>
      </c>
      <c r="O610" s="16">
        <v>179</v>
      </c>
      <c r="P610" s="28">
        <v>0</v>
      </c>
      <c r="Q610" s="28">
        <v>0</v>
      </c>
      <c r="R610" s="28">
        <v>0</v>
      </c>
      <c r="S610" s="28">
        <v>0</v>
      </c>
      <c r="T610" s="28">
        <v>0</v>
      </c>
      <c r="U610" s="28">
        <v>0</v>
      </c>
      <c r="V610" s="64">
        <v>0</v>
      </c>
      <c r="W610" s="29">
        <v>0</v>
      </c>
      <c r="X610" s="29">
        <v>0</v>
      </c>
      <c r="Y610" s="29">
        <v>0</v>
      </c>
      <c r="Z610" s="29">
        <v>0</v>
      </c>
      <c r="AA610" s="64">
        <v>0</v>
      </c>
      <c r="AB610" s="64">
        <v>0</v>
      </c>
      <c r="AC610" s="64">
        <v>0</v>
      </c>
      <c r="AD610" s="64">
        <v>0</v>
      </c>
      <c r="AE610" s="42">
        <v>0</v>
      </c>
      <c r="AF610" s="64">
        <v>0</v>
      </c>
      <c r="AG610" s="29">
        <v>0</v>
      </c>
      <c r="AH610" s="29">
        <v>0</v>
      </c>
      <c r="AI610" s="29">
        <v>0</v>
      </c>
      <c r="AJ610" s="29">
        <v>0</v>
      </c>
      <c r="AK610" s="29">
        <v>0</v>
      </c>
      <c r="AL610">
        <f t="shared" si="99"/>
        <v>268.5</v>
      </c>
      <c r="AM610">
        <f t="shared" si="100"/>
        <v>11752.5</v>
      </c>
      <c r="AN610" t="str">
        <f t="shared" si="101"/>
        <v>,多汁的坚果,红水晶,石头,狗牙</v>
      </c>
      <c r="AO610" s="25" t="str">
        <f>IF(F610="c",getSring(AN610,4),VLOOKUP(L610&amp;F610,test4,2,FALSE))</f>
        <v>狗牙</v>
      </c>
      <c r="AP610" s="25">
        <f t="shared" si="102"/>
        <v>30035</v>
      </c>
      <c r="AQ610" s="25">
        <f t="shared" si="108"/>
        <v>895</v>
      </c>
      <c r="AR610" s="25" t="str">
        <f>getSring(AN610,1)</f>
        <v>多汁的坚果</v>
      </c>
      <c r="AS610" s="25">
        <f t="shared" si="103"/>
        <v>30039</v>
      </c>
      <c r="AT610" s="25">
        <f t="shared" si="109"/>
        <v>224</v>
      </c>
      <c r="AU610" s="25" t="str">
        <f>getSring(AN610,2)</f>
        <v>红水晶</v>
      </c>
      <c r="AV610" s="25">
        <f t="shared" si="104"/>
        <v>30027</v>
      </c>
      <c r="AW610" s="25">
        <f t="shared" si="105"/>
        <v>224</v>
      </c>
      <c r="AX610" s="25" t="str">
        <f>getSring(AN610,3)</f>
        <v>石头</v>
      </c>
      <c r="AY610" s="25">
        <f t="shared" si="106"/>
        <v>30031</v>
      </c>
      <c r="AZ610" s="25">
        <f t="shared" si="107"/>
        <v>224</v>
      </c>
    </row>
    <row r="611" spans="2:52" ht="14.25" x14ac:dyDescent="0.2">
      <c r="B611" s="16">
        <v>609</v>
      </c>
      <c r="C611" s="16" t="s">
        <v>1182</v>
      </c>
      <c r="D611" s="16" t="s">
        <v>1487</v>
      </c>
      <c r="E611" s="16">
        <f>武器3!E611</f>
        <v>3</v>
      </c>
      <c r="F611" s="16" t="s">
        <v>1125</v>
      </c>
      <c r="G611" s="16">
        <f>武器3!G611</f>
        <v>3</v>
      </c>
      <c r="H611" s="19" t="s">
        <v>1485</v>
      </c>
      <c r="I611" s="3" t="s">
        <v>880</v>
      </c>
      <c r="J611" s="3">
        <f>武器2!I611</f>
        <v>20</v>
      </c>
      <c r="K611" s="3" t="str">
        <f>武器3!J611</f>
        <v>终极职业</v>
      </c>
      <c r="L611" s="3" t="str">
        <f>武器3!K611</f>
        <v>火</v>
      </c>
      <c r="M611" s="16">
        <v>1</v>
      </c>
      <c r="N611" s="16">
        <v>1</v>
      </c>
      <c r="O611" s="16">
        <v>18</v>
      </c>
      <c r="P611" s="16">
        <v>18</v>
      </c>
      <c r="Q611" s="16">
        <v>14</v>
      </c>
      <c r="R611" s="28">
        <v>0</v>
      </c>
      <c r="S611" s="28">
        <v>0</v>
      </c>
      <c r="T611" s="28">
        <v>0</v>
      </c>
      <c r="U611" s="28">
        <v>0</v>
      </c>
      <c r="V611" s="64">
        <v>0</v>
      </c>
      <c r="W611" s="29">
        <v>0</v>
      </c>
      <c r="X611" s="29">
        <v>0</v>
      </c>
      <c r="Y611" s="29">
        <v>0</v>
      </c>
      <c r="Z611" s="29">
        <v>0</v>
      </c>
      <c r="AA611" s="42">
        <v>7</v>
      </c>
      <c r="AB611" s="64">
        <v>0</v>
      </c>
      <c r="AC611" s="64">
        <v>0</v>
      </c>
      <c r="AD611" s="64">
        <v>0</v>
      </c>
      <c r="AE611" s="64">
        <v>0</v>
      </c>
      <c r="AF611" s="64">
        <v>0</v>
      </c>
      <c r="AG611" s="29">
        <v>0</v>
      </c>
      <c r="AH611" s="29">
        <v>0</v>
      </c>
      <c r="AI611" s="29">
        <v>0</v>
      </c>
      <c r="AJ611" s="29">
        <v>0</v>
      </c>
      <c r="AK611" s="29">
        <v>0</v>
      </c>
      <c r="AL611">
        <f t="shared" si="99"/>
        <v>76.805863192182414</v>
      </c>
      <c r="AM611">
        <f t="shared" si="100"/>
        <v>3360</v>
      </c>
      <c r="AN611" t="str">
        <f t="shared" si="101"/>
        <v>,剧毒牙,夏娃的坚果,五彩的蘑菇</v>
      </c>
      <c r="AO611" s="25" t="str">
        <f>IF(F611="c",getSring(AN611,4),VLOOKUP(L611&amp;F611,test4,2,FALSE))</f>
        <v>顶级火之精华</v>
      </c>
      <c r="AP611" s="25">
        <f t="shared" si="102"/>
        <v>30010</v>
      </c>
      <c r="AQ611" s="25">
        <f t="shared" si="108"/>
        <v>8</v>
      </c>
      <c r="AR611" s="25" t="str">
        <f>getSring(AN611,1)</f>
        <v>剧毒牙</v>
      </c>
      <c r="AS611" s="25">
        <f t="shared" si="103"/>
        <v>30038</v>
      </c>
      <c r="AT611" s="25">
        <f t="shared" si="109"/>
        <v>8</v>
      </c>
      <c r="AU611" s="25" t="str">
        <f>getSring(AN611,2)</f>
        <v>夏娃的坚果</v>
      </c>
      <c r="AV611" s="25">
        <f t="shared" si="104"/>
        <v>30042</v>
      </c>
      <c r="AW611" s="25">
        <f t="shared" si="105"/>
        <v>8</v>
      </c>
      <c r="AX611" s="25" t="str">
        <f>getSring(AN611,3)</f>
        <v>五彩的蘑菇</v>
      </c>
      <c r="AY611" s="25">
        <f t="shared" si="106"/>
        <v>30022</v>
      </c>
      <c r="AZ611" s="25">
        <f t="shared" si="107"/>
        <v>8</v>
      </c>
    </row>
    <row r="612" spans="2:52" ht="14.25" x14ac:dyDescent="0.2">
      <c r="B612" s="16">
        <v>610</v>
      </c>
      <c r="C612" s="16" t="s">
        <v>1178</v>
      </c>
      <c r="D612" s="16" t="s">
        <v>1393</v>
      </c>
      <c r="E612" s="16">
        <f>武器3!E612</f>
        <v>4</v>
      </c>
      <c r="F612" s="16" t="s">
        <v>1125</v>
      </c>
      <c r="G612" s="16">
        <f>武器3!G612</f>
        <v>3</v>
      </c>
      <c r="H612" s="19" t="s">
        <v>1485</v>
      </c>
      <c r="I612" s="3" t="s">
        <v>880</v>
      </c>
      <c r="J612" s="3">
        <f>武器2!I612</f>
        <v>20</v>
      </c>
      <c r="K612" s="3" t="str">
        <f>武器3!J612</f>
        <v>终极职业</v>
      </c>
      <c r="L612" s="3" t="str">
        <f>武器3!K612</f>
        <v>火</v>
      </c>
      <c r="M612" s="16">
        <v>1</v>
      </c>
      <c r="N612" s="16">
        <v>2</v>
      </c>
      <c r="O612" s="16">
        <v>37</v>
      </c>
      <c r="P612" s="16">
        <v>36</v>
      </c>
      <c r="Q612" s="28">
        <v>0</v>
      </c>
      <c r="R612" s="16">
        <v>29</v>
      </c>
      <c r="S612" s="28">
        <v>0</v>
      </c>
      <c r="T612" s="28">
        <v>0</v>
      </c>
      <c r="U612" s="28">
        <v>0</v>
      </c>
      <c r="V612" s="42">
        <v>14</v>
      </c>
      <c r="W612" s="29">
        <v>0</v>
      </c>
      <c r="X612" s="29">
        <v>0</v>
      </c>
      <c r="Y612" s="29">
        <v>0</v>
      </c>
      <c r="Z612" s="29">
        <v>0</v>
      </c>
      <c r="AA612" s="64">
        <v>0</v>
      </c>
      <c r="AB612" s="64">
        <v>0</v>
      </c>
      <c r="AC612" s="64">
        <v>0</v>
      </c>
      <c r="AD612" s="64">
        <v>0</v>
      </c>
      <c r="AE612" s="64">
        <v>0</v>
      </c>
      <c r="AF612" s="64">
        <v>0</v>
      </c>
      <c r="AG612" s="29">
        <v>0</v>
      </c>
      <c r="AH612" s="29">
        <v>0</v>
      </c>
      <c r="AI612" s="29">
        <v>0</v>
      </c>
      <c r="AJ612" s="29">
        <v>0</v>
      </c>
      <c r="AK612" s="29">
        <v>0</v>
      </c>
      <c r="AL612">
        <f t="shared" si="99"/>
        <v>174</v>
      </c>
      <c r="AM612">
        <f t="shared" si="100"/>
        <v>7560</v>
      </c>
      <c r="AN612" t="str">
        <f t="shared" si="101"/>
        <v>,紫水晶,五彩的蘑菇,耀眼的石头</v>
      </c>
      <c r="AO612" s="25" t="str">
        <f>IF(F612="c",getSring(AN612,4),VLOOKUP(L612&amp;F612,test4,2,FALSE))</f>
        <v>顶级火之精华</v>
      </c>
      <c r="AP612" s="25">
        <f t="shared" si="102"/>
        <v>30010</v>
      </c>
      <c r="AQ612" s="25">
        <f t="shared" si="108"/>
        <v>18</v>
      </c>
      <c r="AR612" s="25" t="str">
        <f>getSring(AN612,1)</f>
        <v>紫水晶</v>
      </c>
      <c r="AS612" s="25">
        <f t="shared" si="103"/>
        <v>30030</v>
      </c>
      <c r="AT612" s="25">
        <f t="shared" si="109"/>
        <v>18</v>
      </c>
      <c r="AU612" s="25" t="str">
        <f>getSring(AN612,2)</f>
        <v>五彩的蘑菇</v>
      </c>
      <c r="AV612" s="25">
        <f t="shared" si="104"/>
        <v>30022</v>
      </c>
      <c r="AW612" s="25">
        <f t="shared" si="105"/>
        <v>18</v>
      </c>
      <c r="AX612" s="25" t="str">
        <f>getSring(AN612,3)</f>
        <v>耀眼的石头</v>
      </c>
      <c r="AY612" s="25">
        <f t="shared" si="106"/>
        <v>30034</v>
      </c>
      <c r="AZ612" s="25">
        <f t="shared" si="107"/>
        <v>18</v>
      </c>
    </row>
    <row r="613" spans="2:52" ht="14.25" x14ac:dyDescent="0.2">
      <c r="B613" s="16">
        <v>611</v>
      </c>
      <c r="C613" s="16" t="s">
        <v>1198</v>
      </c>
      <c r="D613" s="16" t="s">
        <v>1673</v>
      </c>
      <c r="E613" s="16">
        <f>武器3!E613</f>
        <v>5</v>
      </c>
      <c r="F613" s="16" t="s">
        <v>1125</v>
      </c>
      <c r="G613" s="16">
        <f>武器3!G613</f>
        <v>3</v>
      </c>
      <c r="H613" s="19" t="s">
        <v>1485</v>
      </c>
      <c r="I613" s="3" t="s">
        <v>880</v>
      </c>
      <c r="J613" s="3">
        <f>武器2!I613</f>
        <v>20</v>
      </c>
      <c r="K613" s="3" t="str">
        <f>武器3!J613</f>
        <v>终极职业</v>
      </c>
      <c r="L613" s="3" t="str">
        <f>武器3!K613</f>
        <v>火</v>
      </c>
      <c r="M613" s="16">
        <v>1</v>
      </c>
      <c r="N613" s="16">
        <v>3</v>
      </c>
      <c r="O613" s="16">
        <v>55</v>
      </c>
      <c r="P613" s="28">
        <v>0</v>
      </c>
      <c r="Q613" s="16">
        <v>43</v>
      </c>
      <c r="R613" s="16">
        <v>43</v>
      </c>
      <c r="S613" s="28">
        <v>0</v>
      </c>
      <c r="T613" s="28">
        <v>0</v>
      </c>
      <c r="U613" s="16">
        <v>29</v>
      </c>
      <c r="V613" s="64">
        <v>0</v>
      </c>
      <c r="W613" s="29">
        <v>0</v>
      </c>
      <c r="X613" s="29">
        <v>0</v>
      </c>
      <c r="Y613" s="29">
        <v>0</v>
      </c>
      <c r="Z613" s="29">
        <v>0</v>
      </c>
      <c r="AA613" s="64">
        <v>0</v>
      </c>
      <c r="AB613" s="42">
        <v>20</v>
      </c>
      <c r="AC613" s="64">
        <v>0</v>
      </c>
      <c r="AD613" s="64">
        <v>0</v>
      </c>
      <c r="AE613" s="64">
        <v>0</v>
      </c>
      <c r="AF613" s="64">
        <v>0</v>
      </c>
      <c r="AG613" s="29">
        <v>0</v>
      </c>
      <c r="AH613" s="29">
        <v>0</v>
      </c>
      <c r="AI613" s="29">
        <v>0</v>
      </c>
      <c r="AJ613" s="29">
        <v>0</v>
      </c>
      <c r="AK613" s="29">
        <v>0</v>
      </c>
      <c r="AL613">
        <f t="shared" si="99"/>
        <v>269.85000000000002</v>
      </c>
      <c r="AM613">
        <f t="shared" si="100"/>
        <v>11760</v>
      </c>
      <c r="AN613" t="str">
        <f t="shared" si="101"/>
        <v>,夏娃的坚果,斑斓的稻草,剧毒牙</v>
      </c>
      <c r="AO613" s="25" t="str">
        <f>IF(F613="c",getSring(AN613,4),VLOOKUP(L613&amp;F613,test4,2,FALSE))</f>
        <v>顶级火之精华</v>
      </c>
      <c r="AP613" s="25">
        <f t="shared" si="102"/>
        <v>30010</v>
      </c>
      <c r="AQ613" s="25">
        <f t="shared" si="108"/>
        <v>28</v>
      </c>
      <c r="AR613" s="25" t="str">
        <f>getSring(AN613,1)</f>
        <v>夏娃的坚果</v>
      </c>
      <c r="AS613" s="25">
        <f t="shared" si="103"/>
        <v>30042</v>
      </c>
      <c r="AT613" s="25">
        <f t="shared" si="109"/>
        <v>28</v>
      </c>
      <c r="AU613" s="25" t="str">
        <f>getSring(AN613,2)</f>
        <v>斑斓的稻草</v>
      </c>
      <c r="AV613" s="25">
        <f t="shared" si="104"/>
        <v>30026</v>
      </c>
      <c r="AW613" s="25">
        <f t="shared" si="105"/>
        <v>28</v>
      </c>
      <c r="AX613" s="25" t="str">
        <f>getSring(AN613,3)</f>
        <v>剧毒牙</v>
      </c>
      <c r="AY613" s="25">
        <f t="shared" si="106"/>
        <v>30038</v>
      </c>
      <c r="AZ613" s="25">
        <f t="shared" si="107"/>
        <v>28</v>
      </c>
    </row>
    <row r="614" spans="2:52" ht="14.25" x14ac:dyDescent="0.2">
      <c r="B614" s="16">
        <v>612</v>
      </c>
      <c r="C614" s="16" t="s">
        <v>1214</v>
      </c>
      <c r="D614" s="16" t="s">
        <v>1718</v>
      </c>
      <c r="E614" s="16">
        <f>武器3!E614</f>
        <v>6</v>
      </c>
      <c r="F614" s="16" t="s">
        <v>1125</v>
      </c>
      <c r="G614" s="16">
        <f>武器3!G614</f>
        <v>3</v>
      </c>
      <c r="H614" s="19" t="s">
        <v>1485</v>
      </c>
      <c r="I614" s="3" t="s">
        <v>880</v>
      </c>
      <c r="J614" s="3">
        <f>武器2!I614</f>
        <v>20</v>
      </c>
      <c r="K614" s="3" t="str">
        <f>武器3!J614</f>
        <v>终极职业</v>
      </c>
      <c r="L614" s="3" t="str">
        <f>武器3!K614</f>
        <v>火</v>
      </c>
      <c r="M614" s="16">
        <v>1</v>
      </c>
      <c r="N614" s="16">
        <v>4</v>
      </c>
      <c r="O614" s="16">
        <v>74</v>
      </c>
      <c r="P614" s="28">
        <v>0</v>
      </c>
      <c r="Q614" s="16">
        <v>57</v>
      </c>
      <c r="R614" s="28">
        <v>0</v>
      </c>
      <c r="S614" s="28">
        <v>0</v>
      </c>
      <c r="T614" s="28">
        <v>0</v>
      </c>
      <c r="U614" s="28">
        <v>0</v>
      </c>
      <c r="V614" s="42">
        <v>29</v>
      </c>
      <c r="W614" s="29">
        <v>0</v>
      </c>
      <c r="X614" s="29">
        <v>0</v>
      </c>
      <c r="Y614" s="29">
        <v>0</v>
      </c>
      <c r="Z614" s="29">
        <v>0</v>
      </c>
      <c r="AA614" s="64">
        <v>0</v>
      </c>
      <c r="AB614" s="64">
        <v>0</v>
      </c>
      <c r="AC614" s="64">
        <v>0</v>
      </c>
      <c r="AD614" s="42">
        <v>26</v>
      </c>
      <c r="AE614" s="64">
        <v>0</v>
      </c>
      <c r="AF614" s="42">
        <v>26</v>
      </c>
      <c r="AG614" s="29">
        <v>0</v>
      </c>
      <c r="AH614" s="29">
        <v>0</v>
      </c>
      <c r="AI614" s="29">
        <v>0</v>
      </c>
      <c r="AJ614" s="29">
        <v>0</v>
      </c>
      <c r="AK614" s="29">
        <v>0</v>
      </c>
      <c r="AL614">
        <f t="shared" si="99"/>
        <v>286.8</v>
      </c>
      <c r="AM614">
        <f t="shared" si="100"/>
        <v>12600</v>
      </c>
      <c r="AN614" t="str">
        <f t="shared" si="101"/>
        <v>,夏娃的坚果,紫水晶,剧毒牙</v>
      </c>
      <c r="AO614" s="25" t="str">
        <f>IF(F614="c",getSring(AN614,4),VLOOKUP(L614&amp;F614,test4,2,FALSE))</f>
        <v>顶级火之精华</v>
      </c>
      <c r="AP614" s="25">
        <f t="shared" si="102"/>
        <v>30010</v>
      </c>
      <c r="AQ614" s="25">
        <f t="shared" si="108"/>
        <v>30</v>
      </c>
      <c r="AR614" s="25" t="str">
        <f>getSring(AN614,1)</f>
        <v>夏娃的坚果</v>
      </c>
      <c r="AS614" s="25">
        <f t="shared" si="103"/>
        <v>30042</v>
      </c>
      <c r="AT614" s="25">
        <f t="shared" si="109"/>
        <v>30</v>
      </c>
      <c r="AU614" s="25" t="str">
        <f>getSring(AN614,2)</f>
        <v>紫水晶</v>
      </c>
      <c r="AV614" s="25">
        <f t="shared" si="104"/>
        <v>30030</v>
      </c>
      <c r="AW614" s="25">
        <f t="shared" si="105"/>
        <v>30</v>
      </c>
      <c r="AX614" s="25" t="str">
        <f>getSring(AN614,3)</f>
        <v>剧毒牙</v>
      </c>
      <c r="AY614" s="25">
        <f t="shared" si="106"/>
        <v>30038</v>
      </c>
      <c r="AZ614" s="25">
        <f t="shared" si="107"/>
        <v>30</v>
      </c>
    </row>
    <row r="615" spans="2:52" ht="14.25" x14ac:dyDescent="0.2">
      <c r="B615" s="16">
        <v>613</v>
      </c>
      <c r="C615" s="16" t="s">
        <v>1168</v>
      </c>
      <c r="D615" s="16" t="s">
        <v>1282</v>
      </c>
      <c r="E615" s="16">
        <f>武器3!E615</f>
        <v>7</v>
      </c>
      <c r="F615" s="16" t="s">
        <v>1125</v>
      </c>
      <c r="G615" s="16">
        <f>武器3!G615</f>
        <v>3</v>
      </c>
      <c r="H615" s="19" t="s">
        <v>1485</v>
      </c>
      <c r="I615" s="3" t="s">
        <v>880</v>
      </c>
      <c r="J615" s="3">
        <f>武器2!I615</f>
        <v>20</v>
      </c>
      <c r="K615" s="3" t="str">
        <f>武器3!J615</f>
        <v>终极职业</v>
      </c>
      <c r="L615" s="3" t="str">
        <f>武器3!K615</f>
        <v>火</v>
      </c>
      <c r="M615" s="16">
        <v>1</v>
      </c>
      <c r="N615" s="16">
        <v>5</v>
      </c>
      <c r="O615" s="16">
        <v>92</v>
      </c>
      <c r="P615" s="16">
        <v>90</v>
      </c>
      <c r="Q615" s="16">
        <v>72</v>
      </c>
      <c r="R615" s="28">
        <v>0</v>
      </c>
      <c r="S615" s="28">
        <v>0</v>
      </c>
      <c r="T615" s="28">
        <v>0</v>
      </c>
      <c r="U615" s="28">
        <v>0</v>
      </c>
      <c r="V615" s="64">
        <v>0</v>
      </c>
      <c r="W615" s="20">
        <v>0.18</v>
      </c>
      <c r="X615" s="29">
        <v>0</v>
      </c>
      <c r="Y615" s="29">
        <v>0</v>
      </c>
      <c r="Z615" s="29">
        <v>0</v>
      </c>
      <c r="AA615" s="64">
        <v>0</v>
      </c>
      <c r="AB615" s="64">
        <v>0</v>
      </c>
      <c r="AC615" s="64">
        <v>0</v>
      </c>
      <c r="AD615" s="42">
        <v>33</v>
      </c>
      <c r="AE615" s="42">
        <v>33</v>
      </c>
      <c r="AF615" s="64">
        <v>0</v>
      </c>
      <c r="AG615" s="29">
        <v>0</v>
      </c>
      <c r="AH615" s="29">
        <v>0</v>
      </c>
      <c r="AI615" s="29">
        <v>0</v>
      </c>
      <c r="AJ615" s="29">
        <v>0</v>
      </c>
      <c r="AK615" s="29">
        <v>0</v>
      </c>
      <c r="AL615">
        <f t="shared" si="99"/>
        <v>452.40983606557376</v>
      </c>
      <c r="AM615">
        <f t="shared" si="100"/>
        <v>19740</v>
      </c>
      <c r="AN615" t="str">
        <f t="shared" si="101"/>
        <v>,紫水晶,斑斓的稻草,耀眼的石头</v>
      </c>
      <c r="AO615" s="25" t="str">
        <f>IF(F615="c",getSring(AN615,4),VLOOKUP(L615&amp;F615,test4,2,FALSE))</f>
        <v>顶级火之精华</v>
      </c>
      <c r="AP615" s="25">
        <f t="shared" si="102"/>
        <v>30010</v>
      </c>
      <c r="AQ615" s="25">
        <f t="shared" si="108"/>
        <v>47</v>
      </c>
      <c r="AR615" s="25" t="str">
        <f>getSring(AN615,1)</f>
        <v>紫水晶</v>
      </c>
      <c r="AS615" s="25">
        <f t="shared" si="103"/>
        <v>30030</v>
      </c>
      <c r="AT615" s="25">
        <f t="shared" si="109"/>
        <v>47</v>
      </c>
      <c r="AU615" s="25" t="str">
        <f>getSring(AN615,2)</f>
        <v>斑斓的稻草</v>
      </c>
      <c r="AV615" s="25">
        <f t="shared" si="104"/>
        <v>30026</v>
      </c>
      <c r="AW615" s="25">
        <f t="shared" si="105"/>
        <v>47</v>
      </c>
      <c r="AX615" s="25" t="str">
        <f>getSring(AN615,3)</f>
        <v>耀眼的石头</v>
      </c>
      <c r="AY615" s="25">
        <f t="shared" si="106"/>
        <v>30034</v>
      </c>
      <c r="AZ615" s="25">
        <f t="shared" si="107"/>
        <v>47</v>
      </c>
    </row>
    <row r="616" spans="2:52" ht="14.25" x14ac:dyDescent="0.2">
      <c r="B616" s="16">
        <v>614</v>
      </c>
      <c r="C616" s="16" t="s">
        <v>1170</v>
      </c>
      <c r="D616" s="16" t="s">
        <v>1322</v>
      </c>
      <c r="E616" s="16">
        <f>武器3!E616</f>
        <v>8</v>
      </c>
      <c r="F616" s="16" t="s">
        <v>1125</v>
      </c>
      <c r="G616" s="16">
        <f>武器3!G616</f>
        <v>3</v>
      </c>
      <c r="H616" s="19" t="s">
        <v>1485</v>
      </c>
      <c r="I616" s="3" t="s">
        <v>880</v>
      </c>
      <c r="J616" s="3">
        <f>武器2!I616</f>
        <v>20</v>
      </c>
      <c r="K616" s="3" t="str">
        <f>武器3!J616</f>
        <v>终极职业</v>
      </c>
      <c r="L616" s="3" t="str">
        <f>武器3!K616</f>
        <v>火</v>
      </c>
      <c r="M616" s="16">
        <v>1</v>
      </c>
      <c r="N616" s="16">
        <v>6</v>
      </c>
      <c r="O616" s="16">
        <v>111</v>
      </c>
      <c r="P616" s="28">
        <v>0</v>
      </c>
      <c r="Q616" s="28">
        <v>0</v>
      </c>
      <c r="R616" s="28">
        <v>0</v>
      </c>
      <c r="S616" s="28">
        <v>0</v>
      </c>
      <c r="T616" s="16">
        <v>86</v>
      </c>
      <c r="U616" s="28">
        <v>0</v>
      </c>
      <c r="V616" s="42">
        <v>43</v>
      </c>
      <c r="W616" s="20">
        <v>0.215</v>
      </c>
      <c r="X616" s="29">
        <v>0</v>
      </c>
      <c r="Y616" s="29">
        <v>0</v>
      </c>
      <c r="Z616" s="29">
        <v>0</v>
      </c>
      <c r="AA616" s="64">
        <v>0</v>
      </c>
      <c r="AB616" s="42">
        <v>39</v>
      </c>
      <c r="AC616" s="42">
        <v>39</v>
      </c>
      <c r="AD616" s="64">
        <v>0</v>
      </c>
      <c r="AE616" s="64">
        <v>0</v>
      </c>
      <c r="AF616" s="64">
        <v>0</v>
      </c>
      <c r="AG616" s="29">
        <v>0</v>
      </c>
      <c r="AH616" s="29">
        <v>0</v>
      </c>
      <c r="AI616" s="29">
        <v>0</v>
      </c>
      <c r="AJ616" s="29">
        <v>0</v>
      </c>
      <c r="AK616" s="29">
        <v>0</v>
      </c>
      <c r="AL616">
        <f t="shared" si="99"/>
        <v>458.05714285714288</v>
      </c>
      <c r="AM616">
        <f t="shared" si="100"/>
        <v>20160</v>
      </c>
      <c r="AN616" t="str">
        <f t="shared" si="101"/>
        <v>,夏娃的坚果,剧毒牙,斑斓的稻草</v>
      </c>
      <c r="AO616" s="25" t="str">
        <f>IF(F616="c",getSring(AN616,4),VLOOKUP(L616&amp;F616,test4,2,FALSE))</f>
        <v>顶级火之精华</v>
      </c>
      <c r="AP616" s="25">
        <f t="shared" si="102"/>
        <v>30010</v>
      </c>
      <c r="AQ616" s="25">
        <f t="shared" si="108"/>
        <v>48</v>
      </c>
      <c r="AR616" s="25" t="str">
        <f>getSring(AN616,1)</f>
        <v>夏娃的坚果</v>
      </c>
      <c r="AS616" s="25">
        <f t="shared" si="103"/>
        <v>30042</v>
      </c>
      <c r="AT616" s="25">
        <f t="shared" si="109"/>
        <v>48</v>
      </c>
      <c r="AU616" s="25" t="str">
        <f>getSring(AN616,2)</f>
        <v>剧毒牙</v>
      </c>
      <c r="AV616" s="25">
        <f t="shared" si="104"/>
        <v>30038</v>
      </c>
      <c r="AW616" s="25">
        <f t="shared" si="105"/>
        <v>48</v>
      </c>
      <c r="AX616" s="25" t="str">
        <f>getSring(AN616,3)</f>
        <v>斑斓的稻草</v>
      </c>
      <c r="AY616" s="25">
        <f t="shared" si="106"/>
        <v>30026</v>
      </c>
      <c r="AZ616" s="25">
        <f t="shared" si="107"/>
        <v>48</v>
      </c>
    </row>
    <row r="617" spans="2:52" ht="14.25" x14ac:dyDescent="0.2">
      <c r="B617" s="16">
        <v>615</v>
      </c>
      <c r="C617" s="16" t="s">
        <v>1186</v>
      </c>
      <c r="D617" s="16" t="s">
        <v>1598</v>
      </c>
      <c r="E617" s="16">
        <f>武器3!E617</f>
        <v>9</v>
      </c>
      <c r="F617" s="16" t="s">
        <v>1125</v>
      </c>
      <c r="G617" s="16">
        <f>武器3!G617</f>
        <v>3</v>
      </c>
      <c r="H617" s="19" t="s">
        <v>1485</v>
      </c>
      <c r="I617" s="3" t="s">
        <v>880</v>
      </c>
      <c r="J617" s="3">
        <f>武器2!I617</f>
        <v>20</v>
      </c>
      <c r="K617" s="3" t="str">
        <f>武器3!J617</f>
        <v>终极职业</v>
      </c>
      <c r="L617" s="3" t="str">
        <f>武器3!K617</f>
        <v>火</v>
      </c>
      <c r="M617" s="16">
        <v>1</v>
      </c>
      <c r="N617" s="16">
        <v>7</v>
      </c>
      <c r="O617" s="16">
        <v>129</v>
      </c>
      <c r="P617" s="16">
        <v>126</v>
      </c>
      <c r="Q617" s="16">
        <v>101</v>
      </c>
      <c r="R617" s="16">
        <v>101</v>
      </c>
      <c r="S617" s="28">
        <v>0</v>
      </c>
      <c r="T617" s="28">
        <v>0</v>
      </c>
      <c r="U617" s="28">
        <v>0</v>
      </c>
      <c r="V617" s="42">
        <v>50</v>
      </c>
      <c r="W617" s="20">
        <v>0.25</v>
      </c>
      <c r="X617" s="29">
        <v>0</v>
      </c>
      <c r="Y617" s="29">
        <v>0</v>
      </c>
      <c r="Z617" s="29">
        <v>0</v>
      </c>
      <c r="AA617" s="64">
        <v>0</v>
      </c>
      <c r="AB617" s="64">
        <v>0</v>
      </c>
      <c r="AC617" s="64">
        <v>0</v>
      </c>
      <c r="AD617" s="64">
        <v>0</v>
      </c>
      <c r="AE617" s="64">
        <v>0</v>
      </c>
      <c r="AF617" s="42">
        <v>46</v>
      </c>
      <c r="AG617" s="29">
        <v>0</v>
      </c>
      <c r="AH617" s="29">
        <v>0</v>
      </c>
      <c r="AI617" s="29">
        <v>0</v>
      </c>
      <c r="AJ617" s="29">
        <v>0</v>
      </c>
      <c r="AK617" s="29">
        <v>0</v>
      </c>
      <c r="AL617">
        <f t="shared" si="99"/>
        <v>834.20635838150292</v>
      </c>
      <c r="AM617">
        <f t="shared" si="100"/>
        <v>36540</v>
      </c>
      <c r="AN617" t="str">
        <f t="shared" si="101"/>
        <v>,剧毒牙,斑斓的稻草,夏娃的坚果</v>
      </c>
      <c r="AO617" s="25" t="str">
        <f>IF(F617="c",getSring(AN617,4),VLOOKUP(L617&amp;F617,test4,2,FALSE))</f>
        <v>顶级火之精华</v>
      </c>
      <c r="AP617" s="25">
        <f t="shared" si="102"/>
        <v>30010</v>
      </c>
      <c r="AQ617" s="25">
        <f t="shared" si="108"/>
        <v>87</v>
      </c>
      <c r="AR617" s="25" t="str">
        <f>getSring(AN617,1)</f>
        <v>剧毒牙</v>
      </c>
      <c r="AS617" s="25">
        <f t="shared" si="103"/>
        <v>30038</v>
      </c>
      <c r="AT617" s="25">
        <f t="shared" si="109"/>
        <v>87</v>
      </c>
      <c r="AU617" s="25" t="str">
        <f>getSring(AN617,2)</f>
        <v>斑斓的稻草</v>
      </c>
      <c r="AV617" s="25">
        <f t="shared" si="104"/>
        <v>30026</v>
      </c>
      <c r="AW617" s="25">
        <f t="shared" si="105"/>
        <v>87</v>
      </c>
      <c r="AX617" s="25" t="str">
        <f>getSring(AN617,3)</f>
        <v>夏娃的坚果</v>
      </c>
      <c r="AY617" s="25">
        <f t="shared" si="106"/>
        <v>30042</v>
      </c>
      <c r="AZ617" s="25">
        <f t="shared" si="107"/>
        <v>87</v>
      </c>
    </row>
    <row r="618" spans="2:52" ht="14.25" x14ac:dyDescent="0.2">
      <c r="B618" s="16">
        <v>616</v>
      </c>
      <c r="C618" s="16" t="s">
        <v>1188</v>
      </c>
      <c r="D618" s="16" t="s">
        <v>1719</v>
      </c>
      <c r="E618" s="16">
        <f>武器3!E618</f>
        <v>10</v>
      </c>
      <c r="F618" s="16" t="s">
        <v>1125</v>
      </c>
      <c r="G618" s="16">
        <f>武器3!G618</f>
        <v>3</v>
      </c>
      <c r="H618" s="19" t="s">
        <v>1485</v>
      </c>
      <c r="I618" s="3" t="s">
        <v>880</v>
      </c>
      <c r="J618" s="3">
        <f>武器2!I618</f>
        <v>20</v>
      </c>
      <c r="K618" s="3" t="str">
        <f>武器3!J618</f>
        <v>终极职业</v>
      </c>
      <c r="L618" s="3" t="str">
        <f>武器3!K618</f>
        <v>火</v>
      </c>
      <c r="M618" s="16">
        <v>1</v>
      </c>
      <c r="N618" s="16">
        <v>8</v>
      </c>
      <c r="O618" s="16">
        <v>147</v>
      </c>
      <c r="P618" s="16">
        <v>144</v>
      </c>
      <c r="Q618" s="16">
        <v>115</v>
      </c>
      <c r="R618" s="16">
        <v>115</v>
      </c>
      <c r="S618" s="28">
        <v>0</v>
      </c>
      <c r="T618" s="28">
        <v>0</v>
      </c>
      <c r="U618" s="28">
        <v>0</v>
      </c>
      <c r="V618" s="64">
        <v>0</v>
      </c>
      <c r="W618" s="29">
        <v>0</v>
      </c>
      <c r="X618" s="20">
        <v>0.19500000000000001</v>
      </c>
      <c r="Y618" s="29">
        <v>0</v>
      </c>
      <c r="Z618" s="29">
        <v>0</v>
      </c>
      <c r="AA618" s="64">
        <v>0</v>
      </c>
      <c r="AB618" s="42">
        <v>52</v>
      </c>
      <c r="AC618" s="42">
        <v>52</v>
      </c>
      <c r="AD618" s="64">
        <v>0</v>
      </c>
      <c r="AE618" s="64">
        <v>0</v>
      </c>
      <c r="AF618" s="64">
        <v>0</v>
      </c>
      <c r="AG618" s="29">
        <v>0</v>
      </c>
      <c r="AH618" s="29">
        <v>0</v>
      </c>
      <c r="AI618" s="29">
        <v>0</v>
      </c>
      <c r="AJ618" s="29">
        <v>0</v>
      </c>
      <c r="AK618" s="29">
        <v>0</v>
      </c>
      <c r="AL618">
        <f t="shared" si="99"/>
        <v>944.60495049504948</v>
      </c>
      <c r="AM618">
        <f t="shared" si="100"/>
        <v>41160</v>
      </c>
      <c r="AN618" t="str">
        <f t="shared" si="101"/>
        <v>,剧毒牙,斑斓的稻草,紫水晶</v>
      </c>
      <c r="AO618" s="25" t="str">
        <f>IF(F618="c",getSring(AN618,4),VLOOKUP(L618&amp;F618,test4,2,FALSE))</f>
        <v>顶级火之精华</v>
      </c>
      <c r="AP618" s="25">
        <f t="shared" si="102"/>
        <v>30010</v>
      </c>
      <c r="AQ618" s="25">
        <f t="shared" si="108"/>
        <v>98</v>
      </c>
      <c r="AR618" s="25" t="str">
        <f>getSring(AN618,1)</f>
        <v>剧毒牙</v>
      </c>
      <c r="AS618" s="25">
        <f t="shared" si="103"/>
        <v>30038</v>
      </c>
      <c r="AT618" s="25">
        <f t="shared" si="109"/>
        <v>98</v>
      </c>
      <c r="AU618" s="25" t="str">
        <f>getSring(AN618,2)</f>
        <v>斑斓的稻草</v>
      </c>
      <c r="AV618" s="25">
        <f t="shared" si="104"/>
        <v>30026</v>
      </c>
      <c r="AW618" s="25">
        <f t="shared" si="105"/>
        <v>98</v>
      </c>
      <c r="AX618" s="25" t="str">
        <f>getSring(AN618,3)</f>
        <v>紫水晶</v>
      </c>
      <c r="AY618" s="25">
        <f t="shared" si="106"/>
        <v>30030</v>
      </c>
      <c r="AZ618" s="25">
        <f t="shared" si="107"/>
        <v>98</v>
      </c>
    </row>
    <row r="619" spans="2:52" ht="14.25" x14ac:dyDescent="0.2">
      <c r="B619" s="16">
        <v>617</v>
      </c>
      <c r="C619" s="16" t="s">
        <v>1198</v>
      </c>
      <c r="D619" s="16" t="s">
        <v>1336</v>
      </c>
      <c r="E619" s="16">
        <f>武器3!E619</f>
        <v>3</v>
      </c>
      <c r="F619" s="16" t="s">
        <v>1126</v>
      </c>
      <c r="G619" s="16">
        <f>武器3!G619</f>
        <v>3</v>
      </c>
      <c r="H619" s="19" t="s">
        <v>1485</v>
      </c>
      <c r="I619" s="3" t="s">
        <v>880</v>
      </c>
      <c r="J619" s="3">
        <f>武器2!I619</f>
        <v>20</v>
      </c>
      <c r="K619" s="3" t="str">
        <f>武器3!J619</f>
        <v>终极职业</v>
      </c>
      <c r="L619" s="3" t="str">
        <f>武器3!K619</f>
        <v>火</v>
      </c>
      <c r="M619" s="16">
        <v>1</v>
      </c>
      <c r="N619" s="16">
        <v>1</v>
      </c>
      <c r="O619" s="16">
        <v>10</v>
      </c>
      <c r="P619" s="28">
        <v>0</v>
      </c>
      <c r="Q619" s="16">
        <v>16</v>
      </c>
      <c r="R619" s="28">
        <v>0</v>
      </c>
      <c r="S619" s="28">
        <v>0</v>
      </c>
      <c r="T619" s="28">
        <v>0</v>
      </c>
      <c r="U619" s="28">
        <v>0</v>
      </c>
      <c r="V619" s="64">
        <v>0</v>
      </c>
      <c r="W619" s="29">
        <v>0</v>
      </c>
      <c r="X619" s="29">
        <v>0</v>
      </c>
      <c r="Y619" s="29">
        <v>0</v>
      </c>
      <c r="Z619" s="29">
        <v>0</v>
      </c>
      <c r="AA619" s="64">
        <v>0</v>
      </c>
      <c r="AB619" s="64">
        <v>0</v>
      </c>
      <c r="AC619" s="64">
        <v>0</v>
      </c>
      <c r="AD619" s="64">
        <v>0</v>
      </c>
      <c r="AE619" s="64">
        <v>0</v>
      </c>
      <c r="AF619" s="42">
        <v>7</v>
      </c>
      <c r="AG619" s="29">
        <v>0</v>
      </c>
      <c r="AH619" s="29">
        <v>0</v>
      </c>
      <c r="AI619" s="29">
        <v>0</v>
      </c>
      <c r="AJ619" s="29">
        <v>0</v>
      </c>
      <c r="AK619" s="29">
        <v>0</v>
      </c>
      <c r="AL619">
        <f t="shared" si="99"/>
        <v>40.805863192182414</v>
      </c>
      <c r="AM619">
        <f t="shared" si="100"/>
        <v>1890</v>
      </c>
      <c r="AN619" t="str">
        <f t="shared" si="101"/>
        <v>,发光的石头,带血的牙,灰色的稻草</v>
      </c>
      <c r="AO619" s="25" t="str">
        <f>IF(F619="c",getSring(AN619,4),VLOOKUP(L619&amp;F619,test4,2,FALSE))</f>
        <v>上级火之精华</v>
      </c>
      <c r="AP619" s="25">
        <f t="shared" si="102"/>
        <v>30011</v>
      </c>
      <c r="AQ619" s="25">
        <f t="shared" si="108"/>
        <v>9</v>
      </c>
      <c r="AR619" s="25" t="str">
        <f>getSring(AN619,1)</f>
        <v>发光的石头</v>
      </c>
      <c r="AS619" s="25">
        <f t="shared" si="103"/>
        <v>30033</v>
      </c>
      <c r="AT619" s="25">
        <f t="shared" si="109"/>
        <v>9</v>
      </c>
      <c r="AU619" s="25" t="str">
        <f>getSring(AN619,2)</f>
        <v>带血的牙</v>
      </c>
      <c r="AV619" s="25">
        <f t="shared" si="104"/>
        <v>30037</v>
      </c>
      <c r="AW619" s="25">
        <f t="shared" si="105"/>
        <v>9</v>
      </c>
      <c r="AX619" s="25" t="str">
        <f>getSring(AN619,3)</f>
        <v>灰色的稻草</v>
      </c>
      <c r="AY619" s="25">
        <f t="shared" si="106"/>
        <v>30025</v>
      </c>
      <c r="AZ619" s="25">
        <f t="shared" si="107"/>
        <v>9</v>
      </c>
    </row>
    <row r="620" spans="2:52" ht="14.25" x14ac:dyDescent="0.2">
      <c r="B620" s="16">
        <v>618</v>
      </c>
      <c r="C620" s="16" t="s">
        <v>1143</v>
      </c>
      <c r="D620" s="16" t="s">
        <v>1533</v>
      </c>
      <c r="E620" s="16">
        <f>武器3!E620</f>
        <v>4</v>
      </c>
      <c r="F620" s="16" t="s">
        <v>1126</v>
      </c>
      <c r="G620" s="16">
        <f>武器3!G620</f>
        <v>3</v>
      </c>
      <c r="H620" s="19" t="s">
        <v>1485</v>
      </c>
      <c r="I620" s="3" t="s">
        <v>880</v>
      </c>
      <c r="J620" s="3">
        <f>武器2!I620</f>
        <v>20</v>
      </c>
      <c r="K620" s="3" t="str">
        <f>武器3!J620</f>
        <v>终极职业</v>
      </c>
      <c r="L620" s="3" t="str">
        <f>武器3!K620</f>
        <v>火</v>
      </c>
      <c r="M620" s="16">
        <v>1</v>
      </c>
      <c r="N620" s="16">
        <v>2</v>
      </c>
      <c r="O620" s="16">
        <v>21</v>
      </c>
      <c r="P620" s="16">
        <v>41</v>
      </c>
      <c r="Q620" s="28">
        <v>0</v>
      </c>
      <c r="R620" s="28">
        <v>0</v>
      </c>
      <c r="S620" s="28">
        <v>0</v>
      </c>
      <c r="T620" s="28">
        <v>0</v>
      </c>
      <c r="U620" s="28">
        <v>0</v>
      </c>
      <c r="V620" s="64">
        <v>0</v>
      </c>
      <c r="W620" s="29">
        <v>0</v>
      </c>
      <c r="X620" s="29">
        <v>0</v>
      </c>
      <c r="Y620" s="29">
        <v>0</v>
      </c>
      <c r="Z620" s="29">
        <v>0</v>
      </c>
      <c r="AA620" s="64">
        <v>0</v>
      </c>
      <c r="AB620" s="64">
        <v>0</v>
      </c>
      <c r="AC620" s="64">
        <v>0</v>
      </c>
      <c r="AD620" s="64">
        <v>0</v>
      </c>
      <c r="AE620" s="64">
        <v>0</v>
      </c>
      <c r="AF620" s="42">
        <v>15</v>
      </c>
      <c r="AG620" s="29">
        <v>0</v>
      </c>
      <c r="AH620" s="29">
        <v>0</v>
      </c>
      <c r="AI620" s="29">
        <v>0</v>
      </c>
      <c r="AJ620" s="29">
        <v>0</v>
      </c>
      <c r="AK620" s="29">
        <v>0</v>
      </c>
      <c r="AL620">
        <f t="shared" si="99"/>
        <v>100.54285714285714</v>
      </c>
      <c r="AM620">
        <f t="shared" si="100"/>
        <v>4410</v>
      </c>
      <c r="AN620" t="str">
        <f t="shared" si="101"/>
        <v>,发光的石头,诱人的坚果,带血的牙</v>
      </c>
      <c r="AO620" s="25" t="str">
        <f>IF(F620="c",getSring(AN620,4),VLOOKUP(L620&amp;F620,test4,2,FALSE))</f>
        <v>上级火之精华</v>
      </c>
      <c r="AP620" s="25">
        <f t="shared" si="102"/>
        <v>30011</v>
      </c>
      <c r="AQ620" s="25">
        <f t="shared" si="108"/>
        <v>21</v>
      </c>
      <c r="AR620" s="25" t="str">
        <f>getSring(AN620,1)</f>
        <v>发光的石头</v>
      </c>
      <c r="AS620" s="25">
        <f t="shared" si="103"/>
        <v>30033</v>
      </c>
      <c r="AT620" s="25">
        <f t="shared" si="109"/>
        <v>21</v>
      </c>
      <c r="AU620" s="25" t="str">
        <f>getSring(AN620,2)</f>
        <v>诱人的坚果</v>
      </c>
      <c r="AV620" s="25">
        <f t="shared" si="104"/>
        <v>30041</v>
      </c>
      <c r="AW620" s="25">
        <f t="shared" si="105"/>
        <v>21</v>
      </c>
      <c r="AX620" s="25" t="str">
        <f>getSring(AN620,3)</f>
        <v>带血的牙</v>
      </c>
      <c r="AY620" s="25">
        <f t="shared" si="106"/>
        <v>30037</v>
      </c>
      <c r="AZ620" s="25">
        <f t="shared" si="107"/>
        <v>21</v>
      </c>
    </row>
    <row r="621" spans="2:52" ht="14.25" x14ac:dyDescent="0.2">
      <c r="B621" s="16">
        <v>619</v>
      </c>
      <c r="C621" s="16" t="s">
        <v>1202</v>
      </c>
      <c r="D621" s="16" t="s">
        <v>1720</v>
      </c>
      <c r="E621" s="16">
        <f>武器3!E621</f>
        <v>5</v>
      </c>
      <c r="F621" s="16" t="s">
        <v>1126</v>
      </c>
      <c r="G621" s="16">
        <f>武器3!G621</f>
        <v>3</v>
      </c>
      <c r="H621" s="19" t="s">
        <v>1485</v>
      </c>
      <c r="I621" s="3" t="s">
        <v>880</v>
      </c>
      <c r="J621" s="3">
        <f>武器2!I621</f>
        <v>20</v>
      </c>
      <c r="K621" s="3" t="str">
        <f>武器3!J621</f>
        <v>终极职业</v>
      </c>
      <c r="L621" s="3" t="str">
        <f>武器3!K621</f>
        <v>火</v>
      </c>
      <c r="M621" s="16">
        <v>1</v>
      </c>
      <c r="N621" s="16">
        <v>3</v>
      </c>
      <c r="O621" s="16">
        <v>31</v>
      </c>
      <c r="P621" s="16">
        <v>62</v>
      </c>
      <c r="Q621" s="28">
        <v>0</v>
      </c>
      <c r="R621" s="28">
        <v>0</v>
      </c>
      <c r="S621" s="28">
        <v>0</v>
      </c>
      <c r="T621" s="28">
        <v>0</v>
      </c>
      <c r="U621" s="28">
        <v>0</v>
      </c>
      <c r="V621" s="64">
        <v>0</v>
      </c>
      <c r="W621" s="29">
        <v>0</v>
      </c>
      <c r="X621" s="29">
        <v>0</v>
      </c>
      <c r="Y621" s="29">
        <v>0</v>
      </c>
      <c r="Z621" s="29">
        <v>0</v>
      </c>
      <c r="AA621" s="64">
        <v>0</v>
      </c>
      <c r="AB621" s="64">
        <v>0</v>
      </c>
      <c r="AC621" s="64">
        <v>0</v>
      </c>
      <c r="AD621" s="64">
        <v>0</v>
      </c>
      <c r="AE621" s="42">
        <v>22</v>
      </c>
      <c r="AF621" s="64">
        <v>0</v>
      </c>
      <c r="AG621" s="29">
        <v>0</v>
      </c>
      <c r="AH621" s="29">
        <v>0</v>
      </c>
      <c r="AI621" s="29">
        <v>0</v>
      </c>
      <c r="AJ621" s="29">
        <v>0</v>
      </c>
      <c r="AK621" s="29">
        <v>0</v>
      </c>
      <c r="AL621">
        <f t="shared" si="99"/>
        <v>155.7335403726708</v>
      </c>
      <c r="AM621">
        <f t="shared" si="100"/>
        <v>6720</v>
      </c>
      <c r="AN621" t="str">
        <f t="shared" si="101"/>
        <v>,发光的石头,带血的牙,黄水晶</v>
      </c>
      <c r="AO621" s="25" t="str">
        <f>IF(F621="c",getSring(AN621,4),VLOOKUP(L621&amp;F621,test4,2,FALSE))</f>
        <v>上级火之精华</v>
      </c>
      <c r="AP621" s="25">
        <f t="shared" si="102"/>
        <v>30011</v>
      </c>
      <c r="AQ621" s="25">
        <f t="shared" si="108"/>
        <v>32</v>
      </c>
      <c r="AR621" s="25" t="str">
        <f>getSring(AN621,1)</f>
        <v>发光的石头</v>
      </c>
      <c r="AS621" s="25">
        <f t="shared" si="103"/>
        <v>30033</v>
      </c>
      <c r="AT621" s="25">
        <f t="shared" si="109"/>
        <v>32</v>
      </c>
      <c r="AU621" s="25" t="str">
        <f>getSring(AN621,2)</f>
        <v>带血的牙</v>
      </c>
      <c r="AV621" s="25">
        <f t="shared" si="104"/>
        <v>30037</v>
      </c>
      <c r="AW621" s="25">
        <f t="shared" si="105"/>
        <v>32</v>
      </c>
      <c r="AX621" s="25" t="str">
        <f>getSring(AN621,3)</f>
        <v>黄水晶</v>
      </c>
      <c r="AY621" s="25">
        <f t="shared" si="106"/>
        <v>30029</v>
      </c>
      <c r="AZ621" s="25">
        <f t="shared" si="107"/>
        <v>32</v>
      </c>
    </row>
    <row r="622" spans="2:52" ht="14.25" x14ac:dyDescent="0.2">
      <c r="B622" s="16">
        <v>620</v>
      </c>
      <c r="C622" s="16" t="s">
        <v>1143</v>
      </c>
      <c r="D622" s="16" t="s">
        <v>1521</v>
      </c>
      <c r="E622" s="16">
        <f>武器3!E622</f>
        <v>6</v>
      </c>
      <c r="F622" s="16" t="s">
        <v>1126</v>
      </c>
      <c r="G622" s="16">
        <f>武器3!G622</f>
        <v>3</v>
      </c>
      <c r="H622" s="19" t="s">
        <v>1485</v>
      </c>
      <c r="I622" s="3" t="s">
        <v>880</v>
      </c>
      <c r="J622" s="3">
        <f>武器2!I622</f>
        <v>20</v>
      </c>
      <c r="K622" s="3" t="str">
        <f>武器3!J622</f>
        <v>终极职业</v>
      </c>
      <c r="L622" s="3" t="str">
        <f>武器3!K622</f>
        <v>火</v>
      </c>
      <c r="M622" s="16">
        <v>1</v>
      </c>
      <c r="N622" s="16">
        <v>4</v>
      </c>
      <c r="O622" s="16">
        <v>41</v>
      </c>
      <c r="P622" s="16">
        <v>82</v>
      </c>
      <c r="Q622" s="28">
        <v>0</v>
      </c>
      <c r="R622" s="28">
        <v>0</v>
      </c>
      <c r="S622" s="28">
        <v>0</v>
      </c>
      <c r="T622" s="16">
        <v>66</v>
      </c>
      <c r="U622" s="28">
        <v>0</v>
      </c>
      <c r="V622" s="64">
        <v>0</v>
      </c>
      <c r="W622" s="20">
        <v>0.16500000000000001</v>
      </c>
      <c r="X622" s="29">
        <v>0</v>
      </c>
      <c r="Y622" s="29">
        <v>0</v>
      </c>
      <c r="Z622" s="29">
        <v>0</v>
      </c>
      <c r="AA622" s="64">
        <v>0</v>
      </c>
      <c r="AB622" s="64">
        <v>0</v>
      </c>
      <c r="AC622" s="64">
        <v>0</v>
      </c>
      <c r="AD622" s="64">
        <v>0</v>
      </c>
      <c r="AE622" s="64">
        <v>0</v>
      </c>
      <c r="AF622" s="64">
        <v>0</v>
      </c>
      <c r="AG622" s="29">
        <v>0</v>
      </c>
      <c r="AH622" s="29">
        <v>0</v>
      </c>
      <c r="AI622" s="29">
        <v>0</v>
      </c>
      <c r="AJ622" s="29">
        <v>0</v>
      </c>
      <c r="AK622" s="29">
        <v>0</v>
      </c>
      <c r="AL622">
        <f t="shared" si="99"/>
        <v>283.5</v>
      </c>
      <c r="AM622">
        <f t="shared" si="100"/>
        <v>12390</v>
      </c>
      <c r="AN622" t="str">
        <f t="shared" si="101"/>
        <v>,黄水晶,诱人的蘑菇,灰色的稻草</v>
      </c>
      <c r="AO622" s="25" t="str">
        <f>IF(F622="c",getSring(AN622,4),VLOOKUP(L622&amp;F622,test4,2,FALSE))</f>
        <v>上级火之精华</v>
      </c>
      <c r="AP622" s="25">
        <f t="shared" si="102"/>
        <v>30011</v>
      </c>
      <c r="AQ622" s="25">
        <f t="shared" si="108"/>
        <v>59</v>
      </c>
      <c r="AR622" s="25" t="str">
        <f>getSring(AN622,1)</f>
        <v>黄水晶</v>
      </c>
      <c r="AS622" s="25">
        <f t="shared" si="103"/>
        <v>30029</v>
      </c>
      <c r="AT622" s="25">
        <f t="shared" si="109"/>
        <v>59</v>
      </c>
      <c r="AU622" s="25" t="str">
        <f>getSring(AN622,2)</f>
        <v>诱人的蘑菇</v>
      </c>
      <c r="AV622" s="25">
        <f t="shared" si="104"/>
        <v>30021</v>
      </c>
      <c r="AW622" s="25">
        <f t="shared" si="105"/>
        <v>59</v>
      </c>
      <c r="AX622" s="25" t="str">
        <f>getSring(AN622,3)</f>
        <v>灰色的稻草</v>
      </c>
      <c r="AY622" s="25">
        <f t="shared" si="106"/>
        <v>30025</v>
      </c>
      <c r="AZ622" s="25">
        <f t="shared" si="107"/>
        <v>59</v>
      </c>
    </row>
    <row r="623" spans="2:52" ht="14.25" x14ac:dyDescent="0.2">
      <c r="B623" s="16">
        <v>621</v>
      </c>
      <c r="C623" s="16" t="s">
        <v>1193</v>
      </c>
      <c r="D623" s="16" t="s">
        <v>1242</v>
      </c>
      <c r="E623" s="16">
        <f>武器3!E623</f>
        <v>7</v>
      </c>
      <c r="F623" s="16" t="s">
        <v>1126</v>
      </c>
      <c r="G623" s="16">
        <f>武器3!G623</f>
        <v>3</v>
      </c>
      <c r="H623" s="19" t="s">
        <v>1485</v>
      </c>
      <c r="I623" s="3" t="s">
        <v>880</v>
      </c>
      <c r="J623" s="3">
        <f>武器2!I623</f>
        <v>20</v>
      </c>
      <c r="K623" s="3" t="str">
        <f>武器3!J623</f>
        <v>终极职业</v>
      </c>
      <c r="L623" s="3" t="str">
        <f>武器3!K623</f>
        <v>火</v>
      </c>
      <c r="M623" s="16">
        <v>1</v>
      </c>
      <c r="N623" s="16">
        <v>5</v>
      </c>
      <c r="O623" s="16">
        <v>52</v>
      </c>
      <c r="P623" s="28">
        <v>0</v>
      </c>
      <c r="Q623" s="28">
        <v>0</v>
      </c>
      <c r="R623" s="28">
        <v>0</v>
      </c>
      <c r="S623" s="28">
        <v>0</v>
      </c>
      <c r="T623" s="28">
        <v>0</v>
      </c>
      <c r="U623" s="16">
        <v>56</v>
      </c>
      <c r="V623" s="64">
        <v>0</v>
      </c>
      <c r="W623" s="29">
        <v>0</v>
      </c>
      <c r="X623" s="29">
        <v>0</v>
      </c>
      <c r="Y623" s="29">
        <v>0</v>
      </c>
      <c r="Z623" s="29">
        <v>0</v>
      </c>
      <c r="AA623" s="64">
        <v>0</v>
      </c>
      <c r="AB623" s="64">
        <v>0</v>
      </c>
      <c r="AC623" s="42">
        <v>37</v>
      </c>
      <c r="AD623" s="42">
        <v>37</v>
      </c>
      <c r="AE623" s="64">
        <v>0</v>
      </c>
      <c r="AF623" s="64">
        <v>0</v>
      </c>
      <c r="AG623" s="29">
        <v>0</v>
      </c>
      <c r="AH623" s="29">
        <v>0</v>
      </c>
      <c r="AI623" s="29">
        <v>0</v>
      </c>
      <c r="AJ623" s="29">
        <v>0</v>
      </c>
      <c r="AK623" s="29">
        <v>0</v>
      </c>
      <c r="AL623">
        <f t="shared" si="99"/>
        <v>240.35294117647061</v>
      </c>
      <c r="AM623">
        <f t="shared" si="100"/>
        <v>10500</v>
      </c>
      <c r="AN623" t="str">
        <f t="shared" si="101"/>
        <v>,带血的牙,发光的石头,黄水晶</v>
      </c>
      <c r="AO623" s="25" t="str">
        <f>IF(F623="c",getSring(AN623,4),VLOOKUP(L623&amp;F623,test4,2,FALSE))</f>
        <v>上级火之精华</v>
      </c>
      <c r="AP623" s="25">
        <f t="shared" si="102"/>
        <v>30011</v>
      </c>
      <c r="AQ623" s="25">
        <f t="shared" si="108"/>
        <v>50</v>
      </c>
      <c r="AR623" s="25" t="str">
        <f>getSring(AN623,1)</f>
        <v>带血的牙</v>
      </c>
      <c r="AS623" s="25">
        <f t="shared" si="103"/>
        <v>30037</v>
      </c>
      <c r="AT623" s="25">
        <f t="shared" si="109"/>
        <v>50</v>
      </c>
      <c r="AU623" s="25" t="str">
        <f>getSring(AN623,2)</f>
        <v>发光的石头</v>
      </c>
      <c r="AV623" s="25">
        <f t="shared" si="104"/>
        <v>30033</v>
      </c>
      <c r="AW623" s="25">
        <f t="shared" si="105"/>
        <v>50</v>
      </c>
      <c r="AX623" s="25" t="str">
        <f>getSring(AN623,3)</f>
        <v>黄水晶</v>
      </c>
      <c r="AY623" s="25">
        <f t="shared" si="106"/>
        <v>30029</v>
      </c>
      <c r="AZ623" s="25">
        <f t="shared" si="107"/>
        <v>50</v>
      </c>
    </row>
    <row r="624" spans="2:52" ht="14.25" x14ac:dyDescent="0.2">
      <c r="B624" s="16">
        <v>622</v>
      </c>
      <c r="C624" s="16" t="s">
        <v>1162</v>
      </c>
      <c r="D624" s="16" t="s">
        <v>1240</v>
      </c>
      <c r="E624" s="16">
        <f>武器3!E624</f>
        <v>8</v>
      </c>
      <c r="F624" s="16" t="s">
        <v>1126</v>
      </c>
      <c r="G624" s="16">
        <f>武器3!G624</f>
        <v>3</v>
      </c>
      <c r="H624" s="19" t="s">
        <v>1485</v>
      </c>
      <c r="I624" s="3" t="s">
        <v>880</v>
      </c>
      <c r="J624" s="3">
        <f>武器2!I624</f>
        <v>20</v>
      </c>
      <c r="K624" s="3" t="str">
        <f>武器3!J624</f>
        <v>终极职业</v>
      </c>
      <c r="L624" s="3" t="str">
        <f>武器3!K624</f>
        <v>火</v>
      </c>
      <c r="M624" s="16">
        <v>1</v>
      </c>
      <c r="N624" s="16">
        <v>6</v>
      </c>
      <c r="O624" s="16">
        <v>62</v>
      </c>
      <c r="P624" s="28">
        <v>0</v>
      </c>
      <c r="Q624" s="28">
        <v>0</v>
      </c>
      <c r="R624" s="28">
        <v>0</v>
      </c>
      <c r="S624" s="28">
        <v>0</v>
      </c>
      <c r="T624" s="28">
        <v>0</v>
      </c>
      <c r="U624" s="16">
        <v>67</v>
      </c>
      <c r="V624" s="64">
        <v>0</v>
      </c>
      <c r="W624" s="29">
        <v>0</v>
      </c>
      <c r="X624" s="20">
        <v>0.16750000000000001</v>
      </c>
      <c r="Y624" s="29">
        <v>0</v>
      </c>
      <c r="Z624" s="29">
        <v>0</v>
      </c>
      <c r="AA624" s="42">
        <v>45</v>
      </c>
      <c r="AB624" s="64">
        <v>0</v>
      </c>
      <c r="AC624" s="64">
        <v>0</v>
      </c>
      <c r="AD624" s="64">
        <v>0</v>
      </c>
      <c r="AE624" s="64">
        <v>0</v>
      </c>
      <c r="AF624" s="64">
        <v>0</v>
      </c>
      <c r="AG624" s="29">
        <v>0</v>
      </c>
      <c r="AH624" s="29">
        <v>0</v>
      </c>
      <c r="AI624" s="29">
        <v>0</v>
      </c>
      <c r="AJ624" s="29">
        <v>0</v>
      </c>
      <c r="AK624" s="29">
        <v>0</v>
      </c>
      <c r="AL624">
        <f t="shared" si="99"/>
        <v>255.48260869565217</v>
      </c>
      <c r="AM624">
        <f t="shared" si="100"/>
        <v>11130</v>
      </c>
      <c r="AN624" t="str">
        <f t="shared" si="101"/>
        <v>,诱人的坚果,黄水晶,带血的牙</v>
      </c>
      <c r="AO624" s="25" t="str">
        <f>IF(F624="c",getSring(AN624,4),VLOOKUP(L624&amp;F624,test4,2,FALSE))</f>
        <v>上级火之精华</v>
      </c>
      <c r="AP624" s="25">
        <f t="shared" si="102"/>
        <v>30011</v>
      </c>
      <c r="AQ624" s="25">
        <f t="shared" si="108"/>
        <v>53</v>
      </c>
      <c r="AR624" s="25" t="str">
        <f>getSring(AN624,1)</f>
        <v>诱人的坚果</v>
      </c>
      <c r="AS624" s="25">
        <f t="shared" si="103"/>
        <v>30041</v>
      </c>
      <c r="AT624" s="25">
        <f t="shared" si="109"/>
        <v>53</v>
      </c>
      <c r="AU624" s="25" t="str">
        <f>getSring(AN624,2)</f>
        <v>黄水晶</v>
      </c>
      <c r="AV624" s="25">
        <f t="shared" si="104"/>
        <v>30029</v>
      </c>
      <c r="AW624" s="25">
        <f t="shared" si="105"/>
        <v>53</v>
      </c>
      <c r="AX624" s="25" t="str">
        <f>getSring(AN624,3)</f>
        <v>带血的牙</v>
      </c>
      <c r="AY624" s="25">
        <f t="shared" si="106"/>
        <v>30037</v>
      </c>
      <c r="AZ624" s="25">
        <f t="shared" si="107"/>
        <v>53</v>
      </c>
    </row>
    <row r="625" spans="2:52" ht="14.25" x14ac:dyDescent="0.2">
      <c r="B625" s="16">
        <v>623</v>
      </c>
      <c r="C625" s="16" t="s">
        <v>1143</v>
      </c>
      <c r="D625" s="16" t="s">
        <v>1421</v>
      </c>
      <c r="E625" s="16">
        <f>武器3!E625</f>
        <v>9</v>
      </c>
      <c r="F625" s="16" t="s">
        <v>1126</v>
      </c>
      <c r="G625" s="16">
        <f>武器3!G625</f>
        <v>3</v>
      </c>
      <c r="H625" s="19" t="s">
        <v>1485</v>
      </c>
      <c r="I625" s="3" t="s">
        <v>880</v>
      </c>
      <c r="J625" s="3">
        <f>武器2!I625</f>
        <v>20</v>
      </c>
      <c r="K625" s="3" t="str">
        <f>武器3!J625</f>
        <v>终极职业</v>
      </c>
      <c r="L625" s="3" t="str">
        <f>武器3!K625</f>
        <v>火</v>
      </c>
      <c r="M625" s="16">
        <v>1</v>
      </c>
      <c r="N625" s="16">
        <v>7</v>
      </c>
      <c r="O625" s="16">
        <v>73</v>
      </c>
      <c r="P625" s="16">
        <v>144</v>
      </c>
      <c r="Q625" s="28">
        <v>0</v>
      </c>
      <c r="R625" s="28">
        <v>0</v>
      </c>
      <c r="S625" s="28">
        <v>0</v>
      </c>
      <c r="T625" s="28">
        <v>0</v>
      </c>
      <c r="U625" s="28">
        <v>0</v>
      </c>
      <c r="V625" s="64">
        <v>0</v>
      </c>
      <c r="W625" s="20">
        <v>0.28999999999999998</v>
      </c>
      <c r="X625" s="29">
        <v>0</v>
      </c>
      <c r="Y625" s="29">
        <v>0</v>
      </c>
      <c r="Z625" s="29">
        <v>0</v>
      </c>
      <c r="AA625" s="64">
        <v>0</v>
      </c>
      <c r="AB625" s="64">
        <v>0</v>
      </c>
      <c r="AC625" s="64">
        <v>0</v>
      </c>
      <c r="AD625" s="64">
        <v>0</v>
      </c>
      <c r="AE625" s="42">
        <v>52</v>
      </c>
      <c r="AF625" s="42">
        <v>52</v>
      </c>
      <c r="AG625" s="29">
        <v>0</v>
      </c>
      <c r="AH625" s="29">
        <v>0</v>
      </c>
      <c r="AI625" s="29">
        <v>0</v>
      </c>
      <c r="AJ625" s="29">
        <v>0</v>
      </c>
      <c r="AK625" s="29">
        <v>0</v>
      </c>
      <c r="AL625">
        <f t="shared" si="99"/>
        <v>468.21683168316827</v>
      </c>
      <c r="AM625">
        <f t="shared" si="100"/>
        <v>20580</v>
      </c>
      <c r="AN625" t="str">
        <f t="shared" si="101"/>
        <v>,诱人的蘑菇,灰色的稻草,黄水晶</v>
      </c>
      <c r="AO625" s="25" t="str">
        <f>IF(F625="c",getSring(AN625,4),VLOOKUP(L625&amp;F625,test4,2,FALSE))</f>
        <v>上级火之精华</v>
      </c>
      <c r="AP625" s="25">
        <f t="shared" si="102"/>
        <v>30011</v>
      </c>
      <c r="AQ625" s="25">
        <f t="shared" si="108"/>
        <v>98</v>
      </c>
      <c r="AR625" s="25" t="str">
        <f>getSring(AN625,1)</f>
        <v>诱人的蘑菇</v>
      </c>
      <c r="AS625" s="25">
        <f t="shared" si="103"/>
        <v>30021</v>
      </c>
      <c r="AT625" s="25">
        <f t="shared" si="109"/>
        <v>98</v>
      </c>
      <c r="AU625" s="25" t="str">
        <f>getSring(AN625,2)</f>
        <v>灰色的稻草</v>
      </c>
      <c r="AV625" s="25">
        <f t="shared" si="104"/>
        <v>30025</v>
      </c>
      <c r="AW625" s="25">
        <f t="shared" si="105"/>
        <v>98</v>
      </c>
      <c r="AX625" s="25" t="str">
        <f>getSring(AN625,3)</f>
        <v>黄水晶</v>
      </c>
      <c r="AY625" s="25">
        <f t="shared" si="106"/>
        <v>30029</v>
      </c>
      <c r="AZ625" s="25">
        <f t="shared" si="107"/>
        <v>98</v>
      </c>
    </row>
    <row r="626" spans="2:52" ht="14.25" x14ac:dyDescent="0.2">
      <c r="B626" s="16">
        <v>624</v>
      </c>
      <c r="C626" s="16" t="s">
        <v>1191</v>
      </c>
      <c r="D626" s="16" t="s">
        <v>1350</v>
      </c>
      <c r="E626" s="16">
        <f>武器3!E626</f>
        <v>10</v>
      </c>
      <c r="F626" s="16" t="s">
        <v>1126</v>
      </c>
      <c r="G626" s="16">
        <f>武器3!G626</f>
        <v>3</v>
      </c>
      <c r="H626" s="19" t="s">
        <v>1485</v>
      </c>
      <c r="I626" s="3" t="s">
        <v>880</v>
      </c>
      <c r="J626" s="3">
        <f>武器2!I626</f>
        <v>20</v>
      </c>
      <c r="K626" s="3" t="str">
        <f>武器3!J626</f>
        <v>终极职业</v>
      </c>
      <c r="L626" s="3" t="str">
        <f>武器3!K626</f>
        <v>火</v>
      </c>
      <c r="M626" s="16">
        <v>1</v>
      </c>
      <c r="N626" s="16">
        <v>8</v>
      </c>
      <c r="O626" s="16">
        <v>83</v>
      </c>
      <c r="P626" s="28">
        <v>0</v>
      </c>
      <c r="Q626" s="28">
        <v>0</v>
      </c>
      <c r="R626" s="28">
        <v>0</v>
      </c>
      <c r="S626" s="28">
        <v>0</v>
      </c>
      <c r="T626" s="28">
        <v>0</v>
      </c>
      <c r="U626" s="28">
        <v>0</v>
      </c>
      <c r="V626" s="42">
        <v>66</v>
      </c>
      <c r="W626" s="20">
        <v>0.33</v>
      </c>
      <c r="X626" s="29">
        <v>0</v>
      </c>
      <c r="Y626" s="29">
        <v>0</v>
      </c>
      <c r="Z626" s="29">
        <v>0</v>
      </c>
      <c r="AA626" s="64">
        <v>0</v>
      </c>
      <c r="AB626" s="64">
        <v>0</v>
      </c>
      <c r="AC626" s="42">
        <v>60</v>
      </c>
      <c r="AD626" s="64">
        <v>0</v>
      </c>
      <c r="AE626" s="64">
        <v>0</v>
      </c>
      <c r="AF626" s="42">
        <v>60</v>
      </c>
      <c r="AG626" s="29">
        <v>0</v>
      </c>
      <c r="AH626" s="29">
        <v>0</v>
      </c>
      <c r="AI626" s="29">
        <v>0</v>
      </c>
      <c r="AJ626" s="29">
        <v>0</v>
      </c>
      <c r="AK626" s="29">
        <v>0</v>
      </c>
      <c r="AL626">
        <f t="shared" si="99"/>
        <v>404.52857142857141</v>
      </c>
      <c r="AM626">
        <f t="shared" si="100"/>
        <v>17640</v>
      </c>
      <c r="AN626" t="str">
        <f t="shared" si="101"/>
        <v>,诱人的坚果,带血的牙,灰色的稻草</v>
      </c>
      <c r="AO626" s="25" t="str">
        <f>IF(F626="c",getSring(AN626,4),VLOOKUP(L626&amp;F626,test4,2,FALSE))</f>
        <v>上级火之精华</v>
      </c>
      <c r="AP626" s="25">
        <f t="shared" si="102"/>
        <v>30011</v>
      </c>
      <c r="AQ626" s="25">
        <f t="shared" si="108"/>
        <v>84</v>
      </c>
      <c r="AR626" s="25" t="str">
        <f>getSring(AN626,1)</f>
        <v>诱人的坚果</v>
      </c>
      <c r="AS626" s="25">
        <f t="shared" si="103"/>
        <v>30041</v>
      </c>
      <c r="AT626" s="25">
        <f t="shared" si="109"/>
        <v>84</v>
      </c>
      <c r="AU626" s="25" t="str">
        <f>getSring(AN626,2)</f>
        <v>带血的牙</v>
      </c>
      <c r="AV626" s="25">
        <f t="shared" si="104"/>
        <v>30037</v>
      </c>
      <c r="AW626" s="25">
        <f t="shared" si="105"/>
        <v>84</v>
      </c>
      <c r="AX626" s="25" t="str">
        <f>getSring(AN626,3)</f>
        <v>灰色的稻草</v>
      </c>
      <c r="AY626" s="25">
        <f t="shared" si="106"/>
        <v>30025</v>
      </c>
      <c r="AZ626" s="25">
        <f t="shared" si="107"/>
        <v>84</v>
      </c>
    </row>
    <row r="627" spans="2:52" ht="14.25" x14ac:dyDescent="0.2">
      <c r="B627" s="16">
        <v>625</v>
      </c>
      <c r="C627" s="16" t="s">
        <v>1212</v>
      </c>
      <c r="D627" s="16" t="s">
        <v>1721</v>
      </c>
      <c r="E627" s="16">
        <f>武器3!E627</f>
        <v>3</v>
      </c>
      <c r="F627" s="16" t="s">
        <v>1127</v>
      </c>
      <c r="G627" s="16">
        <f>武器3!G627</f>
        <v>3</v>
      </c>
      <c r="H627" s="19" t="s">
        <v>1485</v>
      </c>
      <c r="I627" s="3" t="s">
        <v>880</v>
      </c>
      <c r="J627" s="3">
        <f>武器2!I627</f>
        <v>20</v>
      </c>
      <c r="K627" s="3" t="str">
        <f>武器3!J627</f>
        <v>终极职业</v>
      </c>
      <c r="L627" s="3" t="str">
        <f>武器3!K627</f>
        <v>火</v>
      </c>
      <c r="M627" s="16">
        <v>1</v>
      </c>
      <c r="N627" s="16">
        <v>1</v>
      </c>
      <c r="O627" s="16">
        <v>11</v>
      </c>
      <c r="P627" s="28">
        <v>0</v>
      </c>
      <c r="Q627" s="28">
        <v>0</v>
      </c>
      <c r="R627" s="28">
        <v>0</v>
      </c>
      <c r="S627" s="28">
        <v>0</v>
      </c>
      <c r="T627" s="28">
        <v>0</v>
      </c>
      <c r="U627" s="28">
        <v>0</v>
      </c>
      <c r="V627" s="64">
        <v>0</v>
      </c>
      <c r="W627" s="29">
        <v>0</v>
      </c>
      <c r="X627" s="29">
        <v>0</v>
      </c>
      <c r="Y627" s="29">
        <v>0</v>
      </c>
      <c r="Z627" s="29">
        <v>0</v>
      </c>
      <c r="AA627" s="64">
        <v>0</v>
      </c>
      <c r="AB627" s="42">
        <v>10</v>
      </c>
      <c r="AC627" s="64">
        <v>0</v>
      </c>
      <c r="AD627" s="64">
        <v>0</v>
      </c>
      <c r="AE627" s="64">
        <v>0</v>
      </c>
      <c r="AF627" s="64">
        <v>0</v>
      </c>
      <c r="AG627" s="29">
        <v>0</v>
      </c>
      <c r="AH627" s="29">
        <v>0</v>
      </c>
      <c r="AI627" s="29">
        <v>0</v>
      </c>
      <c r="AJ627" s="29">
        <v>0</v>
      </c>
      <c r="AK627" s="29">
        <v>0</v>
      </c>
      <c r="AL627">
        <f t="shared" si="99"/>
        <v>19.054838709677416</v>
      </c>
      <c r="AM627">
        <f t="shared" si="100"/>
        <v>840</v>
      </c>
      <c r="AN627" t="str">
        <f t="shared" si="101"/>
        <v>,坚硬的石头,蓝水晶,长獠牙</v>
      </c>
      <c r="AO627" s="25" t="str">
        <f>IF(F627="c",getSring(AN627,4),VLOOKUP(L627&amp;F627,test4,2,FALSE))</f>
        <v>火之精华</v>
      </c>
      <c r="AP627" s="25">
        <f t="shared" si="102"/>
        <v>30012</v>
      </c>
      <c r="AQ627" s="25">
        <f t="shared" si="108"/>
        <v>8</v>
      </c>
      <c r="AR627" s="25" t="str">
        <f>getSring(AN627,1)</f>
        <v>坚硬的石头</v>
      </c>
      <c r="AS627" s="25">
        <f t="shared" si="103"/>
        <v>30032</v>
      </c>
      <c r="AT627" s="25">
        <f t="shared" si="109"/>
        <v>8</v>
      </c>
      <c r="AU627" s="25" t="str">
        <f>getSring(AN627,2)</f>
        <v>蓝水晶</v>
      </c>
      <c r="AV627" s="25">
        <f t="shared" si="104"/>
        <v>30028</v>
      </c>
      <c r="AW627" s="25">
        <f t="shared" si="105"/>
        <v>8</v>
      </c>
      <c r="AX627" s="25" t="str">
        <f>getSring(AN627,3)</f>
        <v>长獠牙</v>
      </c>
      <c r="AY627" s="25">
        <f t="shared" si="106"/>
        <v>30036</v>
      </c>
      <c r="AZ627" s="25">
        <f t="shared" si="107"/>
        <v>8</v>
      </c>
    </row>
    <row r="628" spans="2:52" ht="14.25" x14ac:dyDescent="0.2">
      <c r="B628" s="16">
        <v>626</v>
      </c>
      <c r="C628" s="16" t="s">
        <v>1196</v>
      </c>
      <c r="D628" s="16" t="s">
        <v>1363</v>
      </c>
      <c r="E628" s="16">
        <f>武器3!E628</f>
        <v>4</v>
      </c>
      <c r="F628" s="16" t="s">
        <v>1127</v>
      </c>
      <c r="G628" s="16">
        <f>武器3!G628</f>
        <v>3</v>
      </c>
      <c r="H628" s="19" t="s">
        <v>1485</v>
      </c>
      <c r="I628" s="3" t="s">
        <v>880</v>
      </c>
      <c r="J628" s="3">
        <f>武器2!I628</f>
        <v>20</v>
      </c>
      <c r="K628" s="3" t="str">
        <f>武器3!J628</f>
        <v>终极职业</v>
      </c>
      <c r="L628" s="3" t="str">
        <f>武器3!K628</f>
        <v>火</v>
      </c>
      <c r="M628" s="16">
        <v>1</v>
      </c>
      <c r="N628" s="16">
        <v>2</v>
      </c>
      <c r="O628" s="16">
        <v>22</v>
      </c>
      <c r="P628" s="28">
        <v>0</v>
      </c>
      <c r="Q628" s="28">
        <v>0</v>
      </c>
      <c r="R628" s="28">
        <v>0</v>
      </c>
      <c r="S628" s="28">
        <v>0</v>
      </c>
      <c r="T628" s="28">
        <v>0</v>
      </c>
      <c r="U628" s="16">
        <v>31</v>
      </c>
      <c r="V628" s="64">
        <v>0</v>
      </c>
      <c r="W628" s="29">
        <v>0</v>
      </c>
      <c r="X628" s="29">
        <v>0</v>
      </c>
      <c r="Y628" s="29">
        <v>0</v>
      </c>
      <c r="Z628" s="29">
        <v>0</v>
      </c>
      <c r="AA628" s="64">
        <v>0</v>
      </c>
      <c r="AB628" s="64">
        <v>0</v>
      </c>
      <c r="AC628" s="64">
        <v>0</v>
      </c>
      <c r="AD628" s="64">
        <v>0</v>
      </c>
      <c r="AE628" s="64">
        <v>0</v>
      </c>
      <c r="AF628" s="64">
        <v>0</v>
      </c>
      <c r="AG628" s="29">
        <v>0</v>
      </c>
      <c r="AH628" s="29">
        <v>0</v>
      </c>
      <c r="AI628" s="29">
        <v>0</v>
      </c>
      <c r="AJ628" s="29">
        <v>0</v>
      </c>
      <c r="AK628" s="29">
        <v>0</v>
      </c>
      <c r="AL628">
        <f t="shared" si="99"/>
        <v>79.5</v>
      </c>
      <c r="AM628">
        <f t="shared" si="100"/>
        <v>3465</v>
      </c>
      <c r="AN628" t="str">
        <f t="shared" si="101"/>
        <v>,美味的坚果,坚硬的石头,长獠牙</v>
      </c>
      <c r="AO628" s="25" t="str">
        <f>IF(F628="c",getSring(AN628,4),VLOOKUP(L628&amp;F628,test4,2,FALSE))</f>
        <v>火之精华</v>
      </c>
      <c r="AP628" s="25">
        <f t="shared" si="102"/>
        <v>30012</v>
      </c>
      <c r="AQ628" s="25">
        <f t="shared" si="108"/>
        <v>33</v>
      </c>
      <c r="AR628" s="25" t="str">
        <f>getSring(AN628,1)</f>
        <v>美味的坚果</v>
      </c>
      <c r="AS628" s="25">
        <f t="shared" si="103"/>
        <v>30040</v>
      </c>
      <c r="AT628" s="25">
        <f t="shared" si="109"/>
        <v>33</v>
      </c>
      <c r="AU628" s="25" t="str">
        <f>getSring(AN628,2)</f>
        <v>坚硬的石头</v>
      </c>
      <c r="AV628" s="25">
        <f t="shared" si="104"/>
        <v>30032</v>
      </c>
      <c r="AW628" s="25">
        <f t="shared" si="105"/>
        <v>33</v>
      </c>
      <c r="AX628" s="25" t="str">
        <f>getSring(AN628,3)</f>
        <v>长獠牙</v>
      </c>
      <c r="AY628" s="25">
        <f t="shared" si="106"/>
        <v>30036</v>
      </c>
      <c r="AZ628" s="25">
        <f t="shared" si="107"/>
        <v>33</v>
      </c>
    </row>
    <row r="629" spans="2:52" ht="14.25" x14ac:dyDescent="0.2">
      <c r="B629" s="16">
        <v>627</v>
      </c>
      <c r="C629" s="16" t="s">
        <v>1159</v>
      </c>
      <c r="D629" s="16" t="s">
        <v>1635</v>
      </c>
      <c r="E629" s="16">
        <f>武器3!E629</f>
        <v>5</v>
      </c>
      <c r="F629" s="16" t="s">
        <v>1127</v>
      </c>
      <c r="G629" s="16">
        <f>武器3!G629</f>
        <v>3</v>
      </c>
      <c r="H629" s="19" t="s">
        <v>1485</v>
      </c>
      <c r="I629" s="3" t="s">
        <v>880</v>
      </c>
      <c r="J629" s="3">
        <f>武器2!I629</f>
        <v>20</v>
      </c>
      <c r="K629" s="3" t="str">
        <f>武器3!J629</f>
        <v>终极职业</v>
      </c>
      <c r="L629" s="3" t="str">
        <f>武器3!K629</f>
        <v>火</v>
      </c>
      <c r="M629" s="16">
        <v>1</v>
      </c>
      <c r="N629" s="16">
        <v>3</v>
      </c>
      <c r="O629" s="16">
        <v>33</v>
      </c>
      <c r="P629" s="28">
        <v>0</v>
      </c>
      <c r="Q629" s="28">
        <v>0</v>
      </c>
      <c r="R629" s="28">
        <v>0</v>
      </c>
      <c r="S629" s="28">
        <v>0</v>
      </c>
      <c r="T629" s="28">
        <v>0</v>
      </c>
      <c r="U629" s="28">
        <v>0</v>
      </c>
      <c r="V629" s="64">
        <v>0</v>
      </c>
      <c r="W629" s="29">
        <v>0</v>
      </c>
      <c r="X629" s="29">
        <v>0</v>
      </c>
      <c r="Y629" s="29">
        <v>0</v>
      </c>
      <c r="Z629" s="29">
        <v>0</v>
      </c>
      <c r="AA629" s="64">
        <v>0</v>
      </c>
      <c r="AB629" s="64">
        <v>0</v>
      </c>
      <c r="AC629" s="64">
        <v>0</v>
      </c>
      <c r="AD629" s="64">
        <v>0</v>
      </c>
      <c r="AE629" s="64">
        <v>0</v>
      </c>
      <c r="AF629" s="42">
        <v>31</v>
      </c>
      <c r="AG629" s="29">
        <v>0</v>
      </c>
      <c r="AH629" s="29">
        <v>0</v>
      </c>
      <c r="AI629" s="29">
        <v>0</v>
      </c>
      <c r="AJ629" s="29">
        <v>0</v>
      </c>
      <c r="AK629" s="29">
        <v>0</v>
      </c>
      <c r="AL629">
        <f t="shared" si="99"/>
        <v>71.752567975830814</v>
      </c>
      <c r="AM629">
        <f t="shared" si="100"/>
        <v>3150</v>
      </c>
      <c r="AN629" t="str">
        <f t="shared" si="101"/>
        <v>,坚硬的石头,长獠牙,漂亮的蘑菇</v>
      </c>
      <c r="AO629" s="25" t="str">
        <f>IF(F629="c",getSring(AN629,4),VLOOKUP(L629&amp;F629,test4,2,FALSE))</f>
        <v>火之精华</v>
      </c>
      <c r="AP629" s="25">
        <f t="shared" si="102"/>
        <v>30012</v>
      </c>
      <c r="AQ629" s="25">
        <f t="shared" si="108"/>
        <v>30</v>
      </c>
      <c r="AR629" s="25" t="str">
        <f>getSring(AN629,1)</f>
        <v>坚硬的石头</v>
      </c>
      <c r="AS629" s="25">
        <f t="shared" si="103"/>
        <v>30032</v>
      </c>
      <c r="AT629" s="25">
        <f t="shared" si="109"/>
        <v>30</v>
      </c>
      <c r="AU629" s="25" t="str">
        <f>getSring(AN629,2)</f>
        <v>长獠牙</v>
      </c>
      <c r="AV629" s="25">
        <f t="shared" si="104"/>
        <v>30036</v>
      </c>
      <c r="AW629" s="25">
        <f t="shared" si="105"/>
        <v>30</v>
      </c>
      <c r="AX629" s="25" t="str">
        <f>getSring(AN629,3)</f>
        <v>漂亮的蘑菇</v>
      </c>
      <c r="AY629" s="25">
        <f t="shared" si="106"/>
        <v>30020</v>
      </c>
      <c r="AZ629" s="25">
        <f t="shared" si="107"/>
        <v>30</v>
      </c>
    </row>
    <row r="630" spans="2:52" ht="14.25" x14ac:dyDescent="0.2">
      <c r="B630" s="16">
        <v>628</v>
      </c>
      <c r="C630" s="16" t="s">
        <v>1170</v>
      </c>
      <c r="D630" s="16" t="s">
        <v>1414</v>
      </c>
      <c r="E630" s="16">
        <f>武器3!E630</f>
        <v>6</v>
      </c>
      <c r="F630" s="16" t="s">
        <v>1127</v>
      </c>
      <c r="G630" s="16">
        <f>武器3!G630</f>
        <v>3</v>
      </c>
      <c r="H630" s="19" t="s">
        <v>1485</v>
      </c>
      <c r="I630" s="3" t="s">
        <v>880</v>
      </c>
      <c r="J630" s="3">
        <f>武器2!I630</f>
        <v>20</v>
      </c>
      <c r="K630" s="3" t="str">
        <f>武器3!J630</f>
        <v>终极职业</v>
      </c>
      <c r="L630" s="3" t="str">
        <f>武器3!K630</f>
        <v>火</v>
      </c>
      <c r="M630" s="16">
        <v>1</v>
      </c>
      <c r="N630" s="16">
        <v>4</v>
      </c>
      <c r="O630" s="16">
        <v>44</v>
      </c>
      <c r="P630" s="28">
        <v>0</v>
      </c>
      <c r="Q630" s="28">
        <v>0</v>
      </c>
      <c r="R630" s="28">
        <v>0</v>
      </c>
      <c r="S630" s="28">
        <v>0</v>
      </c>
      <c r="T630" s="28">
        <v>0</v>
      </c>
      <c r="U630" s="28">
        <v>0</v>
      </c>
      <c r="V630" s="64">
        <v>0</v>
      </c>
      <c r="W630" s="20">
        <v>0.23</v>
      </c>
      <c r="X630" s="29">
        <v>0</v>
      </c>
      <c r="Y630" s="29">
        <v>0</v>
      </c>
      <c r="Z630" s="29">
        <v>0</v>
      </c>
      <c r="AA630" s="64">
        <v>0</v>
      </c>
      <c r="AB630" s="64">
        <v>0</v>
      </c>
      <c r="AC630" s="64">
        <v>0</v>
      </c>
      <c r="AD630" s="64">
        <v>0</v>
      </c>
      <c r="AE630" s="64">
        <v>0</v>
      </c>
      <c r="AF630" s="64">
        <v>0</v>
      </c>
      <c r="AG630" s="29">
        <v>0</v>
      </c>
      <c r="AH630" s="29">
        <v>0</v>
      </c>
      <c r="AI630" s="29">
        <v>0</v>
      </c>
      <c r="AJ630" s="29">
        <v>0</v>
      </c>
      <c r="AK630" s="29">
        <v>0</v>
      </c>
      <c r="AL630">
        <f t="shared" si="99"/>
        <v>66</v>
      </c>
      <c r="AM630">
        <f t="shared" si="100"/>
        <v>2940</v>
      </c>
      <c r="AN630" t="str">
        <f t="shared" si="101"/>
        <v>,蓝水晶,扁扁的稻草,坚硬的石头</v>
      </c>
      <c r="AO630" s="25" t="str">
        <f>IF(F630="c",getSring(AN630,4),VLOOKUP(L630&amp;F630,test4,2,FALSE))</f>
        <v>火之精华</v>
      </c>
      <c r="AP630" s="25">
        <f t="shared" si="102"/>
        <v>30012</v>
      </c>
      <c r="AQ630" s="25">
        <f t="shared" si="108"/>
        <v>28</v>
      </c>
      <c r="AR630" s="25" t="str">
        <f>getSring(AN630,1)</f>
        <v>蓝水晶</v>
      </c>
      <c r="AS630" s="25">
        <f t="shared" si="103"/>
        <v>30028</v>
      </c>
      <c r="AT630" s="25">
        <f t="shared" si="109"/>
        <v>28</v>
      </c>
      <c r="AU630" s="25" t="str">
        <f>getSring(AN630,2)</f>
        <v>扁扁的稻草</v>
      </c>
      <c r="AV630" s="25">
        <f t="shared" si="104"/>
        <v>30024</v>
      </c>
      <c r="AW630" s="25">
        <f t="shared" si="105"/>
        <v>28</v>
      </c>
      <c r="AX630" s="25" t="str">
        <f>getSring(AN630,3)</f>
        <v>坚硬的石头</v>
      </c>
      <c r="AY630" s="25">
        <f t="shared" si="106"/>
        <v>30032</v>
      </c>
      <c r="AZ630" s="25">
        <f t="shared" si="107"/>
        <v>28</v>
      </c>
    </row>
    <row r="631" spans="2:52" ht="14.25" x14ac:dyDescent="0.2">
      <c r="B631" s="16">
        <v>629</v>
      </c>
      <c r="C631" s="16" t="s">
        <v>1135</v>
      </c>
      <c r="D631" s="16" t="s">
        <v>1424</v>
      </c>
      <c r="E631" s="16">
        <f>武器3!E631</f>
        <v>7</v>
      </c>
      <c r="F631" s="16" t="s">
        <v>1127</v>
      </c>
      <c r="G631" s="16">
        <f>武器3!G631</f>
        <v>3</v>
      </c>
      <c r="H631" s="19" t="s">
        <v>1485</v>
      </c>
      <c r="I631" s="3" t="s">
        <v>880</v>
      </c>
      <c r="J631" s="3">
        <f>武器2!I631</f>
        <v>20</v>
      </c>
      <c r="K631" s="3" t="str">
        <f>武器3!J631</f>
        <v>终极职业</v>
      </c>
      <c r="L631" s="3" t="str">
        <f>武器3!K631</f>
        <v>火</v>
      </c>
      <c r="M631" s="16">
        <v>1</v>
      </c>
      <c r="N631" s="16">
        <v>5</v>
      </c>
      <c r="O631" s="16">
        <v>55</v>
      </c>
      <c r="P631" s="16">
        <v>143</v>
      </c>
      <c r="Q631" s="28">
        <v>0</v>
      </c>
      <c r="R631" s="28">
        <v>0</v>
      </c>
      <c r="S631" s="28">
        <v>0</v>
      </c>
      <c r="T631" s="28">
        <v>0</v>
      </c>
      <c r="U631" s="28">
        <v>0</v>
      </c>
      <c r="V631" s="64">
        <v>0</v>
      </c>
      <c r="W631" s="29">
        <v>0</v>
      </c>
      <c r="X631" s="29">
        <v>0</v>
      </c>
      <c r="Y631" s="29">
        <v>0</v>
      </c>
      <c r="Z631" s="29">
        <v>0</v>
      </c>
      <c r="AA631" s="64">
        <v>0</v>
      </c>
      <c r="AB631" s="64">
        <v>0</v>
      </c>
      <c r="AC631" s="64">
        <v>0</v>
      </c>
      <c r="AD631" s="64">
        <v>0</v>
      </c>
      <c r="AE631" s="64">
        <v>0</v>
      </c>
      <c r="AF631" s="42">
        <v>52</v>
      </c>
      <c r="AG631" s="29">
        <v>0</v>
      </c>
      <c r="AH631" s="29">
        <v>0</v>
      </c>
      <c r="AI631" s="29">
        <v>0</v>
      </c>
      <c r="AJ631" s="29">
        <v>0</v>
      </c>
      <c r="AK631" s="29">
        <v>0</v>
      </c>
      <c r="AL631">
        <f t="shared" si="99"/>
        <v>355.5</v>
      </c>
      <c r="AM631">
        <f t="shared" si="100"/>
        <v>15540</v>
      </c>
      <c r="AN631" t="str">
        <f t="shared" si="101"/>
        <v>,扁扁的稻草,蓝水晶,坚硬的石头</v>
      </c>
      <c r="AO631" s="25" t="str">
        <f>IF(F631="c",getSring(AN631,4),VLOOKUP(L631&amp;F631,test4,2,FALSE))</f>
        <v>火之精华</v>
      </c>
      <c r="AP631" s="25">
        <f t="shared" si="102"/>
        <v>30012</v>
      </c>
      <c r="AQ631" s="25">
        <f t="shared" si="108"/>
        <v>148</v>
      </c>
      <c r="AR631" s="25" t="str">
        <f>getSring(AN631,1)</f>
        <v>扁扁的稻草</v>
      </c>
      <c r="AS631" s="25">
        <f t="shared" si="103"/>
        <v>30024</v>
      </c>
      <c r="AT631" s="25">
        <f t="shared" si="109"/>
        <v>148</v>
      </c>
      <c r="AU631" s="25" t="str">
        <f>getSring(AN631,2)</f>
        <v>蓝水晶</v>
      </c>
      <c r="AV631" s="25">
        <f t="shared" si="104"/>
        <v>30028</v>
      </c>
      <c r="AW631" s="25">
        <f t="shared" si="105"/>
        <v>148</v>
      </c>
      <c r="AX631" s="25" t="str">
        <f>getSring(AN631,3)</f>
        <v>坚硬的石头</v>
      </c>
      <c r="AY631" s="25">
        <f t="shared" si="106"/>
        <v>30032</v>
      </c>
      <c r="AZ631" s="25">
        <f t="shared" si="107"/>
        <v>148</v>
      </c>
    </row>
    <row r="632" spans="2:52" ht="14.25" x14ac:dyDescent="0.2">
      <c r="B632" s="16">
        <v>630</v>
      </c>
      <c r="C632" s="16" t="s">
        <v>1170</v>
      </c>
      <c r="D632" s="16" t="s">
        <v>1375</v>
      </c>
      <c r="E632" s="16">
        <f>武器3!E632</f>
        <v>8</v>
      </c>
      <c r="F632" s="16" t="s">
        <v>1127</v>
      </c>
      <c r="G632" s="16">
        <f>武器3!G632</f>
        <v>3</v>
      </c>
      <c r="H632" s="19" t="s">
        <v>1485</v>
      </c>
      <c r="I632" s="3" t="s">
        <v>880</v>
      </c>
      <c r="J632" s="3">
        <f>武器2!I632</f>
        <v>20</v>
      </c>
      <c r="K632" s="3" t="str">
        <f>武器3!J632</f>
        <v>终极职业</v>
      </c>
      <c r="L632" s="3" t="str">
        <f>武器3!K632</f>
        <v>火</v>
      </c>
      <c r="M632" s="16">
        <v>1</v>
      </c>
      <c r="N632" s="16">
        <v>6</v>
      </c>
      <c r="O632" s="16">
        <v>66</v>
      </c>
      <c r="P632" s="28">
        <v>0</v>
      </c>
      <c r="Q632" s="28">
        <v>0</v>
      </c>
      <c r="R632" s="16">
        <v>137</v>
      </c>
      <c r="S632" s="28">
        <v>0</v>
      </c>
      <c r="T632" s="28">
        <v>0</v>
      </c>
      <c r="U632" s="28">
        <v>0</v>
      </c>
      <c r="V632" s="64">
        <v>0</v>
      </c>
      <c r="W632" s="29">
        <v>0</v>
      </c>
      <c r="X632" s="29">
        <v>0</v>
      </c>
      <c r="Y632" s="29">
        <v>0</v>
      </c>
      <c r="Z632" s="29">
        <v>0</v>
      </c>
      <c r="AA632" s="64">
        <v>0</v>
      </c>
      <c r="AB632" s="64">
        <v>0</v>
      </c>
      <c r="AC632" s="64">
        <v>0</v>
      </c>
      <c r="AD632" s="64">
        <v>0</v>
      </c>
      <c r="AE632" s="64">
        <v>0</v>
      </c>
      <c r="AF632" s="42">
        <v>62</v>
      </c>
      <c r="AG632" s="29">
        <v>0</v>
      </c>
      <c r="AH632" s="29">
        <v>0</v>
      </c>
      <c r="AI632" s="29">
        <v>0</v>
      </c>
      <c r="AJ632" s="29">
        <v>0</v>
      </c>
      <c r="AK632" s="29">
        <v>0</v>
      </c>
      <c r="AL632">
        <f t="shared" si="99"/>
        <v>385.88784530386738</v>
      </c>
      <c r="AM632">
        <f t="shared" si="100"/>
        <v>16905</v>
      </c>
      <c r="AN632" t="str">
        <f t="shared" si="101"/>
        <v>,坚硬的石头,蓝水晶,长獠牙</v>
      </c>
      <c r="AO632" s="25" t="str">
        <f>IF(F632="c",getSring(AN632,4),VLOOKUP(L632&amp;F632,test4,2,FALSE))</f>
        <v>火之精华</v>
      </c>
      <c r="AP632" s="25">
        <f t="shared" si="102"/>
        <v>30012</v>
      </c>
      <c r="AQ632" s="25">
        <f t="shared" si="108"/>
        <v>161</v>
      </c>
      <c r="AR632" s="25" t="str">
        <f>getSring(AN632,1)</f>
        <v>坚硬的石头</v>
      </c>
      <c r="AS632" s="25">
        <f t="shared" si="103"/>
        <v>30032</v>
      </c>
      <c r="AT632" s="25">
        <f t="shared" si="109"/>
        <v>161</v>
      </c>
      <c r="AU632" s="25" t="str">
        <f>getSring(AN632,2)</f>
        <v>蓝水晶</v>
      </c>
      <c r="AV632" s="25">
        <f t="shared" si="104"/>
        <v>30028</v>
      </c>
      <c r="AW632" s="25">
        <f t="shared" si="105"/>
        <v>161</v>
      </c>
      <c r="AX632" s="25" t="str">
        <f>getSring(AN632,3)</f>
        <v>长獠牙</v>
      </c>
      <c r="AY632" s="25">
        <f t="shared" si="106"/>
        <v>30036</v>
      </c>
      <c r="AZ632" s="25">
        <f t="shared" si="107"/>
        <v>161</v>
      </c>
    </row>
    <row r="633" spans="2:52" ht="14.25" x14ac:dyDescent="0.2">
      <c r="B633" s="16">
        <v>631</v>
      </c>
      <c r="C633" s="16" t="s">
        <v>1164</v>
      </c>
      <c r="D633" s="16" t="s">
        <v>1722</v>
      </c>
      <c r="E633" s="16">
        <f>武器3!E633</f>
        <v>9</v>
      </c>
      <c r="F633" s="16" t="s">
        <v>1127</v>
      </c>
      <c r="G633" s="16">
        <f>武器3!G633</f>
        <v>3</v>
      </c>
      <c r="H633" s="19" t="s">
        <v>1485</v>
      </c>
      <c r="I633" s="3" t="s">
        <v>880</v>
      </c>
      <c r="J633" s="3">
        <f>武器2!I633</f>
        <v>20</v>
      </c>
      <c r="K633" s="3" t="str">
        <f>武器3!J633</f>
        <v>终极职业</v>
      </c>
      <c r="L633" s="3" t="str">
        <f>武器3!K633</f>
        <v>火</v>
      </c>
      <c r="M633" s="16">
        <v>1</v>
      </c>
      <c r="N633" s="16">
        <v>7</v>
      </c>
      <c r="O633" s="16">
        <v>77</v>
      </c>
      <c r="P633" s="28">
        <v>0</v>
      </c>
      <c r="Q633" s="28">
        <v>0</v>
      </c>
      <c r="R633" s="28">
        <v>0</v>
      </c>
      <c r="S633" s="28">
        <v>0</v>
      </c>
      <c r="T633" s="28">
        <v>0</v>
      </c>
      <c r="U633" s="16">
        <v>109</v>
      </c>
      <c r="V633" s="64">
        <v>0</v>
      </c>
      <c r="W633" s="29">
        <v>0</v>
      </c>
      <c r="X633" s="29">
        <v>0</v>
      </c>
      <c r="Y633" s="29">
        <v>0</v>
      </c>
      <c r="Z633" s="29">
        <v>0</v>
      </c>
      <c r="AA633" s="64">
        <v>0</v>
      </c>
      <c r="AB633" s="64">
        <v>0</v>
      </c>
      <c r="AC633" s="42">
        <v>73</v>
      </c>
      <c r="AD633" s="64">
        <v>0</v>
      </c>
      <c r="AE633" s="64">
        <v>0</v>
      </c>
      <c r="AF633" s="64">
        <v>0</v>
      </c>
      <c r="AG633" s="29">
        <v>0</v>
      </c>
      <c r="AH633" s="29">
        <v>0</v>
      </c>
      <c r="AI633" s="29">
        <v>0</v>
      </c>
      <c r="AJ633" s="29">
        <v>0</v>
      </c>
      <c r="AK633" s="29">
        <v>0</v>
      </c>
      <c r="AL633">
        <f t="shared" si="99"/>
        <v>387.50187667560323</v>
      </c>
      <c r="AM633">
        <f t="shared" si="100"/>
        <v>16905</v>
      </c>
      <c r="AN633" t="str">
        <f t="shared" si="101"/>
        <v>,漂亮的蘑菇,美味的坚果,扁扁的稻草</v>
      </c>
      <c r="AO633" s="25" t="str">
        <f>IF(F633="c",getSring(AN633,4),VLOOKUP(L633&amp;F633,test4,2,FALSE))</f>
        <v>火之精华</v>
      </c>
      <c r="AP633" s="25">
        <f t="shared" si="102"/>
        <v>30012</v>
      </c>
      <c r="AQ633" s="25">
        <f t="shared" si="108"/>
        <v>161</v>
      </c>
      <c r="AR633" s="25" t="str">
        <f>getSring(AN633,1)</f>
        <v>漂亮的蘑菇</v>
      </c>
      <c r="AS633" s="25">
        <f t="shared" si="103"/>
        <v>30020</v>
      </c>
      <c r="AT633" s="25">
        <f t="shared" si="109"/>
        <v>161</v>
      </c>
      <c r="AU633" s="25" t="str">
        <f>getSring(AN633,2)</f>
        <v>美味的坚果</v>
      </c>
      <c r="AV633" s="25">
        <f t="shared" si="104"/>
        <v>30040</v>
      </c>
      <c r="AW633" s="25">
        <f t="shared" si="105"/>
        <v>161</v>
      </c>
      <c r="AX633" s="25" t="str">
        <f>getSring(AN633,3)</f>
        <v>扁扁的稻草</v>
      </c>
      <c r="AY633" s="25">
        <f t="shared" si="106"/>
        <v>30024</v>
      </c>
      <c r="AZ633" s="25">
        <f t="shared" si="107"/>
        <v>161</v>
      </c>
    </row>
    <row r="634" spans="2:52" ht="14.25" x14ac:dyDescent="0.2">
      <c r="B634" s="16">
        <v>632</v>
      </c>
      <c r="C634" s="16" t="s">
        <v>1196</v>
      </c>
      <c r="D634" s="16" t="s">
        <v>1723</v>
      </c>
      <c r="E634" s="16">
        <f>武器3!E634</f>
        <v>10</v>
      </c>
      <c r="F634" s="16" t="s">
        <v>1127</v>
      </c>
      <c r="G634" s="16">
        <f>武器3!G634</f>
        <v>3</v>
      </c>
      <c r="H634" s="19" t="s">
        <v>1485</v>
      </c>
      <c r="I634" s="3" t="s">
        <v>880</v>
      </c>
      <c r="J634" s="3">
        <f>武器2!I634</f>
        <v>20</v>
      </c>
      <c r="K634" s="3" t="str">
        <f>武器3!J634</f>
        <v>终极职业</v>
      </c>
      <c r="L634" s="3" t="str">
        <f>武器3!K634</f>
        <v>火</v>
      </c>
      <c r="M634" s="16">
        <v>1</v>
      </c>
      <c r="N634" s="16">
        <v>8</v>
      </c>
      <c r="O634" s="16">
        <v>88</v>
      </c>
      <c r="P634" s="28">
        <v>0</v>
      </c>
      <c r="Q634" s="28">
        <v>0</v>
      </c>
      <c r="R634" s="16">
        <v>182</v>
      </c>
      <c r="S634" s="28">
        <v>0</v>
      </c>
      <c r="T634" s="28">
        <v>0</v>
      </c>
      <c r="U634" s="28">
        <v>0</v>
      </c>
      <c r="V634" s="64">
        <v>0</v>
      </c>
      <c r="W634" s="29">
        <v>0</v>
      </c>
      <c r="X634" s="29">
        <v>0</v>
      </c>
      <c r="Y634" s="29">
        <v>0</v>
      </c>
      <c r="Z634" s="29">
        <v>0</v>
      </c>
      <c r="AA634" s="64">
        <v>0</v>
      </c>
      <c r="AB634" s="64">
        <v>0</v>
      </c>
      <c r="AC634" s="64">
        <v>0</v>
      </c>
      <c r="AD634" s="64">
        <v>0</v>
      </c>
      <c r="AE634" s="64">
        <v>0</v>
      </c>
      <c r="AF634" s="42">
        <v>83</v>
      </c>
      <c r="AG634" s="29">
        <v>0</v>
      </c>
      <c r="AH634" s="29">
        <v>0</v>
      </c>
      <c r="AI634" s="29">
        <v>0</v>
      </c>
      <c r="AJ634" s="29">
        <v>0</v>
      </c>
      <c r="AK634" s="29">
        <v>0</v>
      </c>
      <c r="AL634">
        <f t="shared" si="99"/>
        <v>542.30757180156661</v>
      </c>
      <c r="AM634">
        <f t="shared" si="100"/>
        <v>23730</v>
      </c>
      <c r="AN634" t="str">
        <f t="shared" si="101"/>
        <v>,扁扁的稻草,美味的坚果,坚硬的石头</v>
      </c>
      <c r="AO634" s="25" t="str">
        <f>IF(F634="c",getSring(AN634,4),VLOOKUP(L634&amp;F634,test4,2,FALSE))</f>
        <v>火之精华</v>
      </c>
      <c r="AP634" s="25">
        <f t="shared" si="102"/>
        <v>30012</v>
      </c>
      <c r="AQ634" s="25">
        <f t="shared" si="108"/>
        <v>226</v>
      </c>
      <c r="AR634" s="25" t="str">
        <f>getSring(AN634,1)</f>
        <v>扁扁的稻草</v>
      </c>
      <c r="AS634" s="25">
        <f t="shared" si="103"/>
        <v>30024</v>
      </c>
      <c r="AT634" s="25">
        <f t="shared" si="109"/>
        <v>226</v>
      </c>
      <c r="AU634" s="25" t="str">
        <f>getSring(AN634,2)</f>
        <v>美味的坚果</v>
      </c>
      <c r="AV634" s="25">
        <f t="shared" si="104"/>
        <v>30040</v>
      </c>
      <c r="AW634" s="25">
        <f t="shared" si="105"/>
        <v>226</v>
      </c>
      <c r="AX634" s="25" t="str">
        <f>getSring(AN634,3)</f>
        <v>坚硬的石头</v>
      </c>
      <c r="AY634" s="25">
        <f t="shared" si="106"/>
        <v>30032</v>
      </c>
      <c r="AZ634" s="25">
        <f t="shared" si="107"/>
        <v>226</v>
      </c>
    </row>
    <row r="635" spans="2:52" ht="14.25" x14ac:dyDescent="0.2">
      <c r="B635" s="16">
        <v>633</v>
      </c>
      <c r="C635" s="16" t="s">
        <v>1151</v>
      </c>
      <c r="D635" s="16" t="s">
        <v>1315</v>
      </c>
      <c r="E635" s="16">
        <f>武器3!E635</f>
        <v>3</v>
      </c>
      <c r="F635" s="16" t="s">
        <v>1128</v>
      </c>
      <c r="G635" s="16">
        <f>武器3!G635</f>
        <v>4</v>
      </c>
      <c r="H635" s="19" t="s">
        <v>1485</v>
      </c>
      <c r="I635" s="3" t="s">
        <v>880</v>
      </c>
      <c r="J635" s="3">
        <f>武器2!I635</f>
        <v>20</v>
      </c>
      <c r="K635" s="3" t="str">
        <f>武器3!J635</f>
        <v>终极职业</v>
      </c>
      <c r="L635" s="3" t="str">
        <f>武器3!K635</f>
        <v>--</v>
      </c>
      <c r="M635" s="16">
        <v>1</v>
      </c>
      <c r="N635" s="16">
        <v>1</v>
      </c>
      <c r="O635" s="16">
        <v>21</v>
      </c>
      <c r="P635" s="28">
        <v>0</v>
      </c>
      <c r="Q635" s="28">
        <v>0</v>
      </c>
      <c r="R635" s="28">
        <v>0</v>
      </c>
      <c r="S635" s="28">
        <v>0</v>
      </c>
      <c r="T635" s="28">
        <v>0</v>
      </c>
      <c r="U635" s="28">
        <v>0</v>
      </c>
      <c r="V635" s="64">
        <v>0</v>
      </c>
      <c r="W635" s="29">
        <v>0</v>
      </c>
      <c r="X635" s="29">
        <v>0</v>
      </c>
      <c r="Y635" s="29">
        <v>0</v>
      </c>
      <c r="Z635" s="29">
        <v>0</v>
      </c>
      <c r="AA635" s="64">
        <v>0</v>
      </c>
      <c r="AB635" s="64">
        <v>0</v>
      </c>
      <c r="AC635" s="64">
        <v>0</v>
      </c>
      <c r="AD635" s="64">
        <v>0</v>
      </c>
      <c r="AE635" s="64">
        <v>0</v>
      </c>
      <c r="AF635" s="42">
        <v>0</v>
      </c>
      <c r="AG635" s="29">
        <v>0</v>
      </c>
      <c r="AH635" s="29">
        <v>0</v>
      </c>
      <c r="AI635" s="29">
        <v>0</v>
      </c>
      <c r="AJ635" s="29">
        <v>0</v>
      </c>
      <c r="AK635" s="29">
        <v>0</v>
      </c>
      <c r="AL635">
        <f t="shared" si="99"/>
        <v>31.5</v>
      </c>
      <c r="AM635">
        <f t="shared" si="100"/>
        <v>1372.5</v>
      </c>
      <c r="AN635" t="str">
        <f t="shared" si="101"/>
        <v>,狗牙,多汁的坚果,石头,稻草</v>
      </c>
      <c r="AO635" s="25" t="str">
        <f>IF(F635="c",getSring(AN635,4),VLOOKUP(L635&amp;F635,test4,2,FALSE))</f>
        <v>稻草</v>
      </c>
      <c r="AP635" s="25">
        <f t="shared" si="102"/>
        <v>30023</v>
      </c>
      <c r="AQ635" s="25">
        <f t="shared" si="108"/>
        <v>105</v>
      </c>
      <c r="AR635" s="25" t="str">
        <f>getSring(AN635,1)</f>
        <v>狗牙</v>
      </c>
      <c r="AS635" s="25">
        <f t="shared" si="103"/>
        <v>30035</v>
      </c>
      <c r="AT635" s="25">
        <f t="shared" si="109"/>
        <v>26</v>
      </c>
      <c r="AU635" s="25" t="str">
        <f>getSring(AN635,2)</f>
        <v>多汁的坚果</v>
      </c>
      <c r="AV635" s="25">
        <f t="shared" si="104"/>
        <v>30039</v>
      </c>
      <c r="AW635" s="25">
        <f t="shared" si="105"/>
        <v>26</v>
      </c>
      <c r="AX635" s="25" t="str">
        <f>getSring(AN635,3)</f>
        <v>石头</v>
      </c>
      <c r="AY635" s="25">
        <f t="shared" si="106"/>
        <v>30031</v>
      </c>
      <c r="AZ635" s="25">
        <f t="shared" si="107"/>
        <v>26</v>
      </c>
    </row>
    <row r="636" spans="2:52" ht="14.25" x14ac:dyDescent="0.2">
      <c r="B636" s="16">
        <v>634</v>
      </c>
      <c r="C636" s="16" t="s">
        <v>1147</v>
      </c>
      <c r="D636" s="16" t="s">
        <v>1724</v>
      </c>
      <c r="E636" s="16">
        <f>武器3!E636</f>
        <v>4</v>
      </c>
      <c r="F636" s="16" t="s">
        <v>1128</v>
      </c>
      <c r="G636" s="16">
        <f>武器3!G636</f>
        <v>4</v>
      </c>
      <c r="H636" s="19" t="s">
        <v>1485</v>
      </c>
      <c r="I636" s="3" t="s">
        <v>880</v>
      </c>
      <c r="J636" s="3">
        <f>武器2!I636</f>
        <v>20</v>
      </c>
      <c r="K636" s="3" t="str">
        <f>武器3!J636</f>
        <v>终极职业</v>
      </c>
      <c r="L636" s="3" t="str">
        <f>武器3!K636</f>
        <v>--</v>
      </c>
      <c r="M636" s="16">
        <v>1</v>
      </c>
      <c r="N636" s="16">
        <v>2</v>
      </c>
      <c r="O636" s="16">
        <v>43</v>
      </c>
      <c r="P636" s="28">
        <v>0</v>
      </c>
      <c r="Q636" s="28">
        <v>0</v>
      </c>
      <c r="R636" s="28">
        <v>0</v>
      </c>
      <c r="S636" s="28">
        <v>0</v>
      </c>
      <c r="T636" s="28">
        <v>0</v>
      </c>
      <c r="U636" s="28">
        <v>0</v>
      </c>
      <c r="V636" s="64">
        <v>0</v>
      </c>
      <c r="W636" s="29">
        <v>0</v>
      </c>
      <c r="X636" s="29">
        <v>0</v>
      </c>
      <c r="Y636" s="29">
        <v>0</v>
      </c>
      <c r="Z636" s="29">
        <v>0</v>
      </c>
      <c r="AA636" s="64">
        <v>0</v>
      </c>
      <c r="AB636" s="42">
        <v>0</v>
      </c>
      <c r="AC636" s="64">
        <v>0</v>
      </c>
      <c r="AD636" s="64">
        <v>0</v>
      </c>
      <c r="AE636" s="64">
        <v>0</v>
      </c>
      <c r="AF636" s="64">
        <v>0</v>
      </c>
      <c r="AG636" s="29">
        <v>0</v>
      </c>
      <c r="AH636" s="29">
        <v>0</v>
      </c>
      <c r="AI636" s="29">
        <v>0</v>
      </c>
      <c r="AJ636" s="29">
        <v>0</v>
      </c>
      <c r="AK636" s="29">
        <v>0</v>
      </c>
      <c r="AL636">
        <f t="shared" si="99"/>
        <v>64.5</v>
      </c>
      <c r="AM636">
        <f t="shared" si="100"/>
        <v>2827.5</v>
      </c>
      <c r="AN636" t="str">
        <f t="shared" si="101"/>
        <v>,狗牙,红水晶,稻草,蘑菇</v>
      </c>
      <c r="AO636" s="25" t="str">
        <f>IF(F636="c",getSring(AN636,4),VLOOKUP(L636&amp;F636,test4,2,FALSE))</f>
        <v>蘑菇</v>
      </c>
      <c r="AP636" s="25">
        <f t="shared" si="102"/>
        <v>30019</v>
      </c>
      <c r="AQ636" s="25">
        <f t="shared" si="108"/>
        <v>215</v>
      </c>
      <c r="AR636" s="25" t="str">
        <f>getSring(AN636,1)</f>
        <v>狗牙</v>
      </c>
      <c r="AS636" s="25">
        <f t="shared" si="103"/>
        <v>30035</v>
      </c>
      <c r="AT636" s="25">
        <f t="shared" si="109"/>
        <v>54</v>
      </c>
      <c r="AU636" s="25" t="str">
        <f>getSring(AN636,2)</f>
        <v>红水晶</v>
      </c>
      <c r="AV636" s="25">
        <f t="shared" si="104"/>
        <v>30027</v>
      </c>
      <c r="AW636" s="25">
        <f t="shared" si="105"/>
        <v>54</v>
      </c>
      <c r="AX636" s="25" t="str">
        <f>getSring(AN636,3)</f>
        <v>稻草</v>
      </c>
      <c r="AY636" s="25">
        <f t="shared" si="106"/>
        <v>30023</v>
      </c>
      <c r="AZ636" s="25">
        <f t="shared" si="107"/>
        <v>54</v>
      </c>
    </row>
    <row r="637" spans="2:52" ht="14.25" x14ac:dyDescent="0.2">
      <c r="B637" s="16">
        <v>635</v>
      </c>
      <c r="C637" s="16" t="s">
        <v>1182</v>
      </c>
      <c r="D637" s="16" t="s">
        <v>1326</v>
      </c>
      <c r="E637" s="16">
        <f>武器3!E637</f>
        <v>5</v>
      </c>
      <c r="F637" s="16" t="s">
        <v>1128</v>
      </c>
      <c r="G637" s="16">
        <f>武器3!G637</f>
        <v>4</v>
      </c>
      <c r="H637" s="19" t="s">
        <v>1485</v>
      </c>
      <c r="I637" s="3" t="s">
        <v>880</v>
      </c>
      <c r="J637" s="3">
        <f>武器2!I637</f>
        <v>20</v>
      </c>
      <c r="K637" s="3" t="str">
        <f>武器3!J637</f>
        <v>终极职业</v>
      </c>
      <c r="L637" s="3" t="str">
        <f>武器3!K637</f>
        <v>--</v>
      </c>
      <c r="M637" s="16">
        <v>1</v>
      </c>
      <c r="N637" s="16">
        <v>3</v>
      </c>
      <c r="O637" s="16">
        <v>64</v>
      </c>
      <c r="P637" s="28">
        <v>0</v>
      </c>
      <c r="Q637" s="28">
        <v>0</v>
      </c>
      <c r="R637" s="28">
        <v>0</v>
      </c>
      <c r="S637" s="28">
        <v>0</v>
      </c>
      <c r="T637" s="28">
        <v>0</v>
      </c>
      <c r="U637" s="28">
        <v>0</v>
      </c>
      <c r="V637" s="64">
        <v>0</v>
      </c>
      <c r="W637" s="29">
        <v>0</v>
      </c>
      <c r="X637" s="29">
        <v>0</v>
      </c>
      <c r="Y637" s="29">
        <v>0</v>
      </c>
      <c r="Z637" s="29">
        <v>0</v>
      </c>
      <c r="AA637" s="64">
        <v>0</v>
      </c>
      <c r="AB637" s="64">
        <v>0</v>
      </c>
      <c r="AC637" s="64">
        <v>0</v>
      </c>
      <c r="AD637" s="64">
        <v>0</v>
      </c>
      <c r="AE637" s="64">
        <v>0</v>
      </c>
      <c r="AF637" s="42">
        <v>0</v>
      </c>
      <c r="AG637" s="29">
        <v>0</v>
      </c>
      <c r="AH637" s="29">
        <v>0</v>
      </c>
      <c r="AI637" s="29">
        <v>0</v>
      </c>
      <c r="AJ637" s="29">
        <v>0</v>
      </c>
      <c r="AK637" s="29">
        <v>0</v>
      </c>
      <c r="AL637">
        <f t="shared" si="99"/>
        <v>96</v>
      </c>
      <c r="AM637">
        <f t="shared" si="100"/>
        <v>4200</v>
      </c>
      <c r="AN637" t="str">
        <f t="shared" si="101"/>
        <v>,稻草,石头,蘑菇,狗牙</v>
      </c>
      <c r="AO637" s="25" t="str">
        <f>IF(F637="c",getSring(AN637,4),VLOOKUP(L637&amp;F637,test4,2,FALSE))</f>
        <v>狗牙</v>
      </c>
      <c r="AP637" s="25">
        <f t="shared" si="102"/>
        <v>30035</v>
      </c>
      <c r="AQ637" s="25">
        <f t="shared" si="108"/>
        <v>320</v>
      </c>
      <c r="AR637" s="25" t="str">
        <f>getSring(AN637,1)</f>
        <v>稻草</v>
      </c>
      <c r="AS637" s="25">
        <f t="shared" si="103"/>
        <v>30023</v>
      </c>
      <c r="AT637" s="25">
        <f t="shared" si="109"/>
        <v>80</v>
      </c>
      <c r="AU637" s="25" t="str">
        <f>getSring(AN637,2)</f>
        <v>石头</v>
      </c>
      <c r="AV637" s="25">
        <f t="shared" si="104"/>
        <v>30031</v>
      </c>
      <c r="AW637" s="25">
        <f t="shared" si="105"/>
        <v>80</v>
      </c>
      <c r="AX637" s="25" t="str">
        <f>getSring(AN637,3)</f>
        <v>蘑菇</v>
      </c>
      <c r="AY637" s="25">
        <f t="shared" si="106"/>
        <v>30019</v>
      </c>
      <c r="AZ637" s="25">
        <f t="shared" si="107"/>
        <v>80</v>
      </c>
    </row>
    <row r="638" spans="2:52" ht="14.25" x14ac:dyDescent="0.2">
      <c r="B638" s="16">
        <v>636</v>
      </c>
      <c r="C638" s="16" t="s">
        <v>1212</v>
      </c>
      <c r="D638" s="16" t="s">
        <v>1670</v>
      </c>
      <c r="E638" s="16">
        <f>武器3!E638</f>
        <v>6</v>
      </c>
      <c r="F638" s="16" t="s">
        <v>1128</v>
      </c>
      <c r="G638" s="16">
        <f>武器3!G638</f>
        <v>4</v>
      </c>
      <c r="H638" s="19" t="s">
        <v>1485</v>
      </c>
      <c r="I638" s="3" t="s">
        <v>880</v>
      </c>
      <c r="J638" s="3">
        <f>武器2!I638</f>
        <v>20</v>
      </c>
      <c r="K638" s="3" t="str">
        <f>武器3!J638</f>
        <v>终极职业</v>
      </c>
      <c r="L638" s="3" t="str">
        <f>武器3!K638</f>
        <v>--</v>
      </c>
      <c r="M638" s="16">
        <v>1</v>
      </c>
      <c r="N638" s="16">
        <v>4</v>
      </c>
      <c r="O638" s="16">
        <v>85</v>
      </c>
      <c r="P638" s="28">
        <v>0</v>
      </c>
      <c r="Q638" s="16">
        <v>0</v>
      </c>
      <c r="R638" s="28">
        <v>0</v>
      </c>
      <c r="S638" s="28">
        <v>0</v>
      </c>
      <c r="T638" s="28">
        <v>0</v>
      </c>
      <c r="U638" s="28">
        <v>0</v>
      </c>
      <c r="V638" s="64">
        <v>0</v>
      </c>
      <c r="W638" s="29">
        <v>0</v>
      </c>
      <c r="X638" s="29">
        <v>0</v>
      </c>
      <c r="Y638" s="29">
        <v>0</v>
      </c>
      <c r="Z638" s="29">
        <v>0</v>
      </c>
      <c r="AA638" s="64">
        <v>0</v>
      </c>
      <c r="AB638" s="64">
        <v>0</v>
      </c>
      <c r="AC638" s="64">
        <v>0</v>
      </c>
      <c r="AD638" s="64">
        <v>0</v>
      </c>
      <c r="AE638" s="64">
        <v>0</v>
      </c>
      <c r="AF638" s="64">
        <v>0</v>
      </c>
      <c r="AG638" s="29">
        <v>0</v>
      </c>
      <c r="AH638" s="29">
        <v>0</v>
      </c>
      <c r="AI638" s="29">
        <v>0</v>
      </c>
      <c r="AJ638" s="29">
        <v>0</v>
      </c>
      <c r="AK638" s="29">
        <v>0</v>
      </c>
      <c r="AL638">
        <f t="shared" si="99"/>
        <v>127.5</v>
      </c>
      <c r="AM638">
        <f t="shared" si="100"/>
        <v>5572.5</v>
      </c>
      <c r="AN638" t="str">
        <f t="shared" si="101"/>
        <v>,狗牙,石头,多汁的坚果,蘑菇</v>
      </c>
      <c r="AO638" s="25" t="str">
        <f>IF(F638="c",getSring(AN638,4),VLOOKUP(L638&amp;F638,test4,2,FALSE))</f>
        <v>蘑菇</v>
      </c>
      <c r="AP638" s="25">
        <f t="shared" si="102"/>
        <v>30019</v>
      </c>
      <c r="AQ638" s="25">
        <f t="shared" si="108"/>
        <v>425</v>
      </c>
      <c r="AR638" s="25" t="str">
        <f>getSring(AN638,1)</f>
        <v>狗牙</v>
      </c>
      <c r="AS638" s="25">
        <f t="shared" si="103"/>
        <v>30035</v>
      </c>
      <c r="AT638" s="25">
        <f t="shared" si="109"/>
        <v>106</v>
      </c>
      <c r="AU638" s="25" t="str">
        <f>getSring(AN638,2)</f>
        <v>石头</v>
      </c>
      <c r="AV638" s="25">
        <f t="shared" si="104"/>
        <v>30031</v>
      </c>
      <c r="AW638" s="25">
        <f t="shared" si="105"/>
        <v>106</v>
      </c>
      <c r="AX638" s="25" t="str">
        <f>getSring(AN638,3)</f>
        <v>多汁的坚果</v>
      </c>
      <c r="AY638" s="25">
        <f t="shared" si="106"/>
        <v>30039</v>
      </c>
      <c r="AZ638" s="25">
        <f t="shared" si="107"/>
        <v>106</v>
      </c>
    </row>
    <row r="639" spans="2:52" ht="14.25" x14ac:dyDescent="0.2">
      <c r="B639" s="16">
        <v>637</v>
      </c>
      <c r="C639" s="16" t="s">
        <v>1212</v>
      </c>
      <c r="D639" s="16" t="s">
        <v>1583</v>
      </c>
      <c r="E639" s="16">
        <f>武器3!E639</f>
        <v>7</v>
      </c>
      <c r="F639" s="16" t="s">
        <v>1128</v>
      </c>
      <c r="G639" s="16">
        <f>武器3!G639</f>
        <v>4</v>
      </c>
      <c r="H639" s="19" t="s">
        <v>1485</v>
      </c>
      <c r="I639" s="3" t="s">
        <v>880</v>
      </c>
      <c r="J639" s="3">
        <f>武器2!I639</f>
        <v>20</v>
      </c>
      <c r="K639" s="3" t="str">
        <f>武器3!J639</f>
        <v>终极职业</v>
      </c>
      <c r="L639" s="3" t="str">
        <f>武器3!K639</f>
        <v>--</v>
      </c>
      <c r="M639" s="16">
        <v>1</v>
      </c>
      <c r="N639" s="16">
        <v>5</v>
      </c>
      <c r="O639" s="16">
        <v>107</v>
      </c>
      <c r="P639" s="28">
        <v>0</v>
      </c>
      <c r="Q639" s="28">
        <v>0</v>
      </c>
      <c r="R639" s="28">
        <v>0</v>
      </c>
      <c r="S639" s="28">
        <v>0</v>
      </c>
      <c r="T639" s="28">
        <v>0</v>
      </c>
      <c r="U639" s="28">
        <v>0</v>
      </c>
      <c r="V639" s="64">
        <v>0</v>
      </c>
      <c r="W639" s="29">
        <v>0</v>
      </c>
      <c r="X639" s="29">
        <v>0</v>
      </c>
      <c r="Y639" s="29">
        <v>0</v>
      </c>
      <c r="Z639" s="29">
        <v>0</v>
      </c>
      <c r="AA639" s="64">
        <v>0</v>
      </c>
      <c r="AB639" s="64">
        <v>0</v>
      </c>
      <c r="AC639" s="42">
        <v>0</v>
      </c>
      <c r="AD639" s="64">
        <v>0</v>
      </c>
      <c r="AE639" s="64">
        <v>0</v>
      </c>
      <c r="AF639" s="64">
        <v>0</v>
      </c>
      <c r="AG639" s="29">
        <v>0</v>
      </c>
      <c r="AH639" s="29">
        <v>0</v>
      </c>
      <c r="AI639" s="29">
        <v>0</v>
      </c>
      <c r="AJ639" s="29">
        <v>0</v>
      </c>
      <c r="AK639" s="29">
        <v>0</v>
      </c>
      <c r="AL639">
        <f t="shared" si="99"/>
        <v>160.5</v>
      </c>
      <c r="AM639">
        <f t="shared" si="100"/>
        <v>7027.5</v>
      </c>
      <c r="AN639" t="str">
        <f t="shared" si="101"/>
        <v>,稻草,石头,狗牙,红水晶</v>
      </c>
      <c r="AO639" s="25" t="str">
        <f>IF(F639="c",getSring(AN639,4),VLOOKUP(L639&amp;F639,test4,2,FALSE))</f>
        <v>红水晶</v>
      </c>
      <c r="AP639" s="25">
        <f t="shared" si="102"/>
        <v>30027</v>
      </c>
      <c r="AQ639" s="25">
        <f t="shared" si="108"/>
        <v>535</v>
      </c>
      <c r="AR639" s="25" t="str">
        <f>getSring(AN639,1)</f>
        <v>稻草</v>
      </c>
      <c r="AS639" s="25">
        <f t="shared" si="103"/>
        <v>30023</v>
      </c>
      <c r="AT639" s="25">
        <f t="shared" si="109"/>
        <v>134</v>
      </c>
      <c r="AU639" s="25" t="str">
        <f>getSring(AN639,2)</f>
        <v>石头</v>
      </c>
      <c r="AV639" s="25">
        <f t="shared" si="104"/>
        <v>30031</v>
      </c>
      <c r="AW639" s="25">
        <f t="shared" si="105"/>
        <v>134</v>
      </c>
      <c r="AX639" s="25" t="str">
        <f>getSring(AN639,3)</f>
        <v>狗牙</v>
      </c>
      <c r="AY639" s="25">
        <f t="shared" si="106"/>
        <v>30035</v>
      </c>
      <c r="AZ639" s="25">
        <f t="shared" si="107"/>
        <v>134</v>
      </c>
    </row>
    <row r="640" spans="2:52" ht="14.25" x14ac:dyDescent="0.2">
      <c r="B640" s="16">
        <v>638</v>
      </c>
      <c r="C640" s="16" t="s">
        <v>1164</v>
      </c>
      <c r="D640" s="16" t="s">
        <v>1352</v>
      </c>
      <c r="E640" s="16">
        <f>武器3!E640</f>
        <v>8</v>
      </c>
      <c r="F640" s="16" t="s">
        <v>1128</v>
      </c>
      <c r="G640" s="16">
        <f>武器3!G640</f>
        <v>4</v>
      </c>
      <c r="H640" s="19" t="s">
        <v>1485</v>
      </c>
      <c r="I640" s="3" t="s">
        <v>880</v>
      </c>
      <c r="J640" s="3">
        <f>武器2!I640</f>
        <v>20</v>
      </c>
      <c r="K640" s="3" t="str">
        <f>武器3!J640</f>
        <v>终极职业</v>
      </c>
      <c r="L640" s="3" t="str">
        <f>武器3!K640</f>
        <v>--</v>
      </c>
      <c r="M640" s="16">
        <v>1</v>
      </c>
      <c r="N640" s="16">
        <v>6</v>
      </c>
      <c r="O640" s="16">
        <v>128</v>
      </c>
      <c r="P640" s="28">
        <v>0</v>
      </c>
      <c r="Q640" s="28">
        <v>0</v>
      </c>
      <c r="R640" s="28">
        <v>0</v>
      </c>
      <c r="S640" s="28">
        <v>0</v>
      </c>
      <c r="T640" s="16">
        <v>0</v>
      </c>
      <c r="U640" s="28">
        <v>0</v>
      </c>
      <c r="V640" s="64">
        <v>0</v>
      </c>
      <c r="W640" s="29">
        <v>0</v>
      </c>
      <c r="X640" s="29">
        <v>0</v>
      </c>
      <c r="Y640" s="29">
        <v>0</v>
      </c>
      <c r="Z640" s="29">
        <v>0</v>
      </c>
      <c r="AA640" s="64">
        <v>0</v>
      </c>
      <c r="AB640" s="64">
        <v>0</v>
      </c>
      <c r="AC640" s="64">
        <v>0</v>
      </c>
      <c r="AD640" s="64">
        <v>0</v>
      </c>
      <c r="AE640" s="64">
        <v>0</v>
      </c>
      <c r="AF640" s="64">
        <v>0</v>
      </c>
      <c r="AG640" s="29">
        <v>0</v>
      </c>
      <c r="AH640" s="29">
        <v>0</v>
      </c>
      <c r="AI640" s="29">
        <v>0</v>
      </c>
      <c r="AJ640" s="29">
        <v>0</v>
      </c>
      <c r="AK640" s="29">
        <v>0</v>
      </c>
      <c r="AL640">
        <f t="shared" si="99"/>
        <v>192</v>
      </c>
      <c r="AM640">
        <f t="shared" si="100"/>
        <v>8400</v>
      </c>
      <c r="AN640" t="str">
        <f t="shared" si="101"/>
        <v>,狗牙,稻草,蘑菇,石头</v>
      </c>
      <c r="AO640" s="25" t="str">
        <f>IF(F640="c",getSring(AN640,4),VLOOKUP(L640&amp;F640,test4,2,FALSE))</f>
        <v>石头</v>
      </c>
      <c r="AP640" s="25">
        <f t="shared" si="102"/>
        <v>30031</v>
      </c>
      <c r="AQ640" s="25">
        <f t="shared" si="108"/>
        <v>640</v>
      </c>
      <c r="AR640" s="25" t="str">
        <f>getSring(AN640,1)</f>
        <v>狗牙</v>
      </c>
      <c r="AS640" s="25">
        <f t="shared" si="103"/>
        <v>30035</v>
      </c>
      <c r="AT640" s="25">
        <f t="shared" si="109"/>
        <v>160</v>
      </c>
      <c r="AU640" s="25" t="str">
        <f>getSring(AN640,2)</f>
        <v>稻草</v>
      </c>
      <c r="AV640" s="25">
        <f t="shared" si="104"/>
        <v>30023</v>
      </c>
      <c r="AW640" s="25">
        <f t="shared" si="105"/>
        <v>160</v>
      </c>
      <c r="AX640" s="25" t="str">
        <f>getSring(AN640,3)</f>
        <v>蘑菇</v>
      </c>
      <c r="AY640" s="25">
        <f t="shared" si="106"/>
        <v>30019</v>
      </c>
      <c r="AZ640" s="25">
        <f t="shared" si="107"/>
        <v>160</v>
      </c>
    </row>
    <row r="641" spans="2:52" ht="14.25" x14ac:dyDescent="0.2">
      <c r="B641" s="16">
        <v>639</v>
      </c>
      <c r="C641" s="16" t="s">
        <v>1184</v>
      </c>
      <c r="D641" s="16" t="s">
        <v>1725</v>
      </c>
      <c r="E641" s="16">
        <f>武器3!E641</f>
        <v>9</v>
      </c>
      <c r="F641" s="16" t="s">
        <v>1128</v>
      </c>
      <c r="G641" s="16">
        <f>武器3!G641</f>
        <v>4</v>
      </c>
      <c r="H641" s="19" t="s">
        <v>1485</v>
      </c>
      <c r="I641" s="3" t="s">
        <v>880</v>
      </c>
      <c r="J641" s="3">
        <f>武器2!I641</f>
        <v>20</v>
      </c>
      <c r="K641" s="3" t="str">
        <f>武器3!J641</f>
        <v>终极职业</v>
      </c>
      <c r="L641" s="3" t="str">
        <f>武器3!K641</f>
        <v>--</v>
      </c>
      <c r="M641" s="16">
        <v>1</v>
      </c>
      <c r="N641" s="16">
        <v>7</v>
      </c>
      <c r="O641" s="16">
        <v>149</v>
      </c>
      <c r="P641" s="28">
        <v>0</v>
      </c>
      <c r="Q641" s="16">
        <v>0</v>
      </c>
      <c r="R641" s="28">
        <v>0</v>
      </c>
      <c r="S641" s="28">
        <v>0</v>
      </c>
      <c r="T641" s="28">
        <v>0</v>
      </c>
      <c r="U641" s="28">
        <v>0</v>
      </c>
      <c r="V641" s="64">
        <v>0</v>
      </c>
      <c r="W641" s="29">
        <v>0</v>
      </c>
      <c r="X641" s="29">
        <v>0</v>
      </c>
      <c r="Y641" s="29">
        <v>0</v>
      </c>
      <c r="Z641" s="29">
        <v>0</v>
      </c>
      <c r="AA641" s="64">
        <v>0</v>
      </c>
      <c r="AB641" s="64">
        <v>0</v>
      </c>
      <c r="AC641" s="64">
        <v>0</v>
      </c>
      <c r="AD641" s="64">
        <v>0</v>
      </c>
      <c r="AE641" s="64">
        <v>0</v>
      </c>
      <c r="AF641" s="64">
        <v>0</v>
      </c>
      <c r="AG641" s="29">
        <v>0</v>
      </c>
      <c r="AH641" s="29">
        <v>0</v>
      </c>
      <c r="AI641" s="29">
        <v>0</v>
      </c>
      <c r="AJ641" s="29">
        <v>0</v>
      </c>
      <c r="AK641" s="29">
        <v>0</v>
      </c>
      <c r="AL641">
        <f t="shared" si="99"/>
        <v>223.5</v>
      </c>
      <c r="AM641">
        <f t="shared" si="100"/>
        <v>9772.5</v>
      </c>
      <c r="AN641" t="str">
        <f t="shared" si="101"/>
        <v>,蘑菇,石头,稻草,红水晶</v>
      </c>
      <c r="AO641" s="25" t="str">
        <f>IF(F641="c",getSring(AN641,4),VLOOKUP(L641&amp;F641,test4,2,FALSE))</f>
        <v>红水晶</v>
      </c>
      <c r="AP641" s="25">
        <f t="shared" si="102"/>
        <v>30027</v>
      </c>
      <c r="AQ641" s="25">
        <f t="shared" si="108"/>
        <v>745</v>
      </c>
      <c r="AR641" s="25" t="str">
        <f>getSring(AN641,1)</f>
        <v>蘑菇</v>
      </c>
      <c r="AS641" s="25">
        <f t="shared" si="103"/>
        <v>30019</v>
      </c>
      <c r="AT641" s="25">
        <f t="shared" si="109"/>
        <v>186</v>
      </c>
      <c r="AU641" s="25" t="str">
        <f>getSring(AN641,2)</f>
        <v>石头</v>
      </c>
      <c r="AV641" s="25">
        <f t="shared" si="104"/>
        <v>30031</v>
      </c>
      <c r="AW641" s="25">
        <f t="shared" si="105"/>
        <v>186</v>
      </c>
      <c r="AX641" s="25" t="str">
        <f>getSring(AN641,3)</f>
        <v>稻草</v>
      </c>
      <c r="AY641" s="25">
        <f t="shared" si="106"/>
        <v>30023</v>
      </c>
      <c r="AZ641" s="25">
        <f t="shared" si="107"/>
        <v>186</v>
      </c>
    </row>
    <row r="642" spans="2:52" ht="14.25" x14ac:dyDescent="0.2">
      <c r="B642" s="16">
        <v>640</v>
      </c>
      <c r="C642" s="16" t="s">
        <v>1188</v>
      </c>
      <c r="D642" s="16" t="s">
        <v>1726</v>
      </c>
      <c r="E642" s="16">
        <f>武器3!E642</f>
        <v>10</v>
      </c>
      <c r="F642" s="16" t="s">
        <v>1128</v>
      </c>
      <c r="G642" s="16">
        <f>武器3!G642</f>
        <v>4</v>
      </c>
      <c r="H642" s="19" t="s">
        <v>1485</v>
      </c>
      <c r="I642" s="3" t="s">
        <v>880</v>
      </c>
      <c r="J642" s="3">
        <f>武器2!I642</f>
        <v>20</v>
      </c>
      <c r="K642" s="3" t="str">
        <f>武器3!J642</f>
        <v>终极职业</v>
      </c>
      <c r="L642" s="3" t="str">
        <f>武器3!K642</f>
        <v>--</v>
      </c>
      <c r="M642" s="16">
        <v>1</v>
      </c>
      <c r="N642" s="16">
        <v>8</v>
      </c>
      <c r="O642" s="16">
        <v>170</v>
      </c>
      <c r="P642" s="16">
        <v>0</v>
      </c>
      <c r="Q642" s="28">
        <v>0</v>
      </c>
      <c r="R642" s="28">
        <v>0</v>
      </c>
      <c r="S642" s="28">
        <v>0</v>
      </c>
      <c r="T642" s="28">
        <v>0</v>
      </c>
      <c r="U642" s="28">
        <v>0</v>
      </c>
      <c r="V642" s="64">
        <v>0</v>
      </c>
      <c r="W642" s="29">
        <v>0</v>
      </c>
      <c r="X642" s="29">
        <v>0</v>
      </c>
      <c r="Y642" s="29">
        <v>0</v>
      </c>
      <c r="Z642" s="29">
        <v>0</v>
      </c>
      <c r="AA642" s="64">
        <v>0</v>
      </c>
      <c r="AB642" s="64">
        <v>0</v>
      </c>
      <c r="AC642" s="64">
        <v>0</v>
      </c>
      <c r="AD642" s="64">
        <v>0</v>
      </c>
      <c r="AE642" s="64">
        <v>0</v>
      </c>
      <c r="AF642" s="64">
        <v>0</v>
      </c>
      <c r="AG642" s="29">
        <v>0</v>
      </c>
      <c r="AH642" s="29">
        <v>0</v>
      </c>
      <c r="AI642" s="29">
        <v>0</v>
      </c>
      <c r="AJ642" s="29">
        <v>0</v>
      </c>
      <c r="AK642" s="29">
        <v>0</v>
      </c>
      <c r="AL642">
        <f t="shared" si="99"/>
        <v>255</v>
      </c>
      <c r="AM642">
        <f t="shared" si="100"/>
        <v>11167.5</v>
      </c>
      <c r="AN642" t="str">
        <f t="shared" si="101"/>
        <v>,石头,稻草,多汁的坚果,狗牙</v>
      </c>
      <c r="AO642" s="25" t="str">
        <f>IF(F642="c",getSring(AN642,4),VLOOKUP(L642&amp;F642,test4,2,FALSE))</f>
        <v>狗牙</v>
      </c>
      <c r="AP642" s="25">
        <f t="shared" si="102"/>
        <v>30035</v>
      </c>
      <c r="AQ642" s="25">
        <f t="shared" si="108"/>
        <v>850</v>
      </c>
      <c r="AR642" s="25" t="str">
        <f>getSring(AN642,1)</f>
        <v>石头</v>
      </c>
      <c r="AS642" s="25">
        <f t="shared" si="103"/>
        <v>30031</v>
      </c>
      <c r="AT642" s="25">
        <f t="shared" si="109"/>
        <v>213</v>
      </c>
      <c r="AU642" s="25" t="str">
        <f>getSring(AN642,2)</f>
        <v>稻草</v>
      </c>
      <c r="AV642" s="25">
        <f t="shared" si="104"/>
        <v>30023</v>
      </c>
      <c r="AW642" s="25">
        <f t="shared" si="105"/>
        <v>213</v>
      </c>
      <c r="AX642" s="25" t="str">
        <f>getSring(AN642,3)</f>
        <v>多汁的坚果</v>
      </c>
      <c r="AY642" s="25">
        <f t="shared" si="106"/>
        <v>30039</v>
      </c>
      <c r="AZ642" s="25">
        <f t="shared" si="107"/>
        <v>213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28</vt:i4>
      </vt:variant>
    </vt:vector>
  </HeadingPairs>
  <TitlesOfParts>
    <vt:vector size="37" baseType="lpstr">
      <vt:lpstr>武器1</vt:lpstr>
      <vt:lpstr>Sheet2</vt:lpstr>
      <vt:lpstr>武器2</vt:lpstr>
      <vt:lpstr>武器3</vt:lpstr>
      <vt:lpstr>Sheet5</vt:lpstr>
      <vt:lpstr>des1</vt:lpstr>
      <vt:lpstr>挂饰1</vt:lpstr>
      <vt:lpstr>挂饰2</vt:lpstr>
      <vt:lpstr>挂饰3</vt:lpstr>
      <vt:lpstr>buff_num</vt:lpstr>
      <vt:lpstr>des</vt:lpstr>
      <vt:lpstr>desss</vt:lpstr>
      <vt:lpstr>dropaffix1</vt:lpstr>
      <vt:lpstr>dropaffix2</vt:lpstr>
      <vt:lpstr>dropaffix3</vt:lpstr>
      <vt:lpstr>dropimge</vt:lpstr>
      <vt:lpstr>imge1</vt:lpstr>
      <vt:lpstr>profession</vt:lpstr>
      <vt:lpstr>profession1</vt:lpstr>
      <vt:lpstr>professionNatrue</vt:lpstr>
      <vt:lpstr>professionNatureNum</vt:lpstr>
      <vt:lpstr>sell</vt:lpstr>
      <vt:lpstr>simple1</vt:lpstr>
      <vt:lpstr>test1</vt:lpstr>
      <vt:lpstr>test2</vt:lpstr>
      <vt:lpstr>test3</vt:lpstr>
      <vt:lpstr>test4</vt:lpstr>
      <vt:lpstr>test5</vt:lpstr>
      <vt:lpstr>test6</vt:lpstr>
      <vt:lpstr>test7</vt:lpstr>
      <vt:lpstr>test8</vt:lpstr>
      <vt:lpstr>test9</vt:lpstr>
      <vt:lpstr>weapon1</vt:lpstr>
      <vt:lpstr>weapon2</vt:lpstr>
      <vt:lpstr>weapon3</vt:lpstr>
      <vt:lpstr>weapon4</vt:lpstr>
      <vt:lpstr>weaponn1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2014-06-30T02:52:58Z</dcterms:modified>
</cp:coreProperties>
</file>